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paul/Downloads/daiybriefingtranscripts/"/>
    </mc:Choice>
  </mc:AlternateContent>
  <xr:revisionPtr revIDLastSave="0" documentId="13_ncr:1_{75B38FC4-AE7D-604B-BDF9-09879706E314}" xr6:coauthVersionLast="45" xr6:coauthVersionMax="45" xr10:uidLastSave="{00000000-0000-0000-0000-000000000000}"/>
  <bookViews>
    <workbookView xWindow="0" yWindow="460" windowWidth="28040" windowHeight="16720" activeTab="1" xr2:uid="{00000000-000D-0000-FFFF-FFFF00000000}"/>
  </bookViews>
  <sheets>
    <sheet name="PIVOT time by day" sheetId="6" r:id="rId1"/>
    <sheet name="Speechonly" sheetId="4" r:id="rId2"/>
    <sheet name="names lookup" sheetId="9" r:id="rId3"/>
    <sheet name="time by date" sheetId="8" r:id="rId4"/>
    <sheet name="PIVOT" sheetId="3" r:id="rId5"/>
    <sheet name="United_Kingdom_Coronavirus_Brie" sheetId="1" r:id="rId6"/>
  </sheets>
  <definedNames>
    <definedName name="_xlnm._FilterDatabase" localSheetId="2" hidden="1">'names lookup'!$B$1:$J$170</definedName>
    <definedName name="_xlnm._FilterDatabase" localSheetId="1" hidden="1">Speechonly!$A$1:$AH$1937</definedName>
    <definedName name="_xlnm._FilterDatabase" localSheetId="5" hidden="1">United_Kingdom_Coronavirus_Brie!$A$1:$M$2052</definedName>
  </definedNames>
  <calcPr calcId="191029"/>
  <pivotCaches>
    <pivotCache cacheId="8" r:id="rId7"/>
    <pivotCache cacheId="9"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4" l="1"/>
  <c r="T3" i="4" s="1"/>
  <c r="M4" i="4"/>
  <c r="T4" i="4" s="1"/>
  <c r="M5" i="4"/>
  <c r="T5" i="4" s="1"/>
  <c r="M6" i="4"/>
  <c r="T6" i="4" s="1"/>
  <c r="M7" i="4"/>
  <c r="T7" i="4" s="1"/>
  <c r="M8" i="4"/>
  <c r="T8" i="4" s="1"/>
  <c r="M9" i="4"/>
  <c r="T9" i="4" s="1"/>
  <c r="M10" i="4"/>
  <c r="T10" i="4" s="1"/>
  <c r="M11" i="4"/>
  <c r="T11" i="4" s="1"/>
  <c r="M12" i="4"/>
  <c r="T12" i="4" s="1"/>
  <c r="M13" i="4"/>
  <c r="T13" i="4" s="1"/>
  <c r="M14" i="4"/>
  <c r="T14" i="4" s="1"/>
  <c r="M15" i="4"/>
  <c r="T15" i="4" s="1"/>
  <c r="M16" i="4"/>
  <c r="T16" i="4" s="1"/>
  <c r="M17" i="4"/>
  <c r="T17" i="4" s="1"/>
  <c r="M18" i="4"/>
  <c r="T18" i="4" s="1"/>
  <c r="M19" i="4"/>
  <c r="T19" i="4" s="1"/>
  <c r="M20" i="4"/>
  <c r="T20" i="4" s="1"/>
  <c r="M21" i="4"/>
  <c r="T21" i="4" s="1"/>
  <c r="M22" i="4"/>
  <c r="T22" i="4" s="1"/>
  <c r="M23" i="4"/>
  <c r="T23" i="4" s="1"/>
  <c r="M24" i="4"/>
  <c r="T24" i="4" s="1"/>
  <c r="M25" i="4"/>
  <c r="T25" i="4" s="1"/>
  <c r="M26" i="4"/>
  <c r="T26" i="4" s="1"/>
  <c r="M27" i="4"/>
  <c r="T27" i="4" s="1"/>
  <c r="M28" i="4"/>
  <c r="T28" i="4" s="1"/>
  <c r="M29" i="4"/>
  <c r="T29" i="4" s="1"/>
  <c r="M30" i="4"/>
  <c r="T30" i="4" s="1"/>
  <c r="M31" i="4"/>
  <c r="T31" i="4" s="1"/>
  <c r="M32" i="4"/>
  <c r="T32" i="4" s="1"/>
  <c r="M33" i="4"/>
  <c r="T33" i="4" s="1"/>
  <c r="M34" i="4"/>
  <c r="T34" i="4" s="1"/>
  <c r="M35" i="4"/>
  <c r="T35" i="4" s="1"/>
  <c r="M36" i="4"/>
  <c r="T36" i="4" s="1"/>
  <c r="M37" i="4"/>
  <c r="T37" i="4" s="1"/>
  <c r="M38" i="4"/>
  <c r="T38" i="4" s="1"/>
  <c r="M39" i="4"/>
  <c r="T39" i="4" s="1"/>
  <c r="M40" i="4"/>
  <c r="T40" i="4" s="1"/>
  <c r="M41" i="4"/>
  <c r="T41" i="4" s="1"/>
  <c r="M42" i="4"/>
  <c r="T42" i="4" s="1"/>
  <c r="M43" i="4"/>
  <c r="T43" i="4" s="1"/>
  <c r="M44" i="4"/>
  <c r="T44" i="4" s="1"/>
  <c r="M45" i="4"/>
  <c r="T45" i="4" s="1"/>
  <c r="M46" i="4"/>
  <c r="T46" i="4" s="1"/>
  <c r="M47" i="4"/>
  <c r="T47" i="4" s="1"/>
  <c r="M48" i="4"/>
  <c r="T48" i="4" s="1"/>
  <c r="M49" i="4"/>
  <c r="T49" i="4" s="1"/>
  <c r="M50" i="4"/>
  <c r="T50" i="4" s="1"/>
  <c r="M51" i="4"/>
  <c r="T51" i="4" s="1"/>
  <c r="M52" i="4"/>
  <c r="T52" i="4" s="1"/>
  <c r="M53" i="4"/>
  <c r="T53" i="4" s="1"/>
  <c r="M54" i="4"/>
  <c r="T54" i="4" s="1"/>
  <c r="M55" i="4"/>
  <c r="T55" i="4" s="1"/>
  <c r="M56" i="4"/>
  <c r="T56" i="4" s="1"/>
  <c r="M57" i="4"/>
  <c r="T57" i="4" s="1"/>
  <c r="M58" i="4"/>
  <c r="T58" i="4" s="1"/>
  <c r="M59" i="4"/>
  <c r="T59" i="4" s="1"/>
  <c r="M60" i="4"/>
  <c r="T60" i="4" s="1"/>
  <c r="M61" i="4"/>
  <c r="T61" i="4" s="1"/>
  <c r="M62" i="4"/>
  <c r="T62" i="4" s="1"/>
  <c r="M63" i="4"/>
  <c r="T63" i="4" s="1"/>
  <c r="M64" i="4"/>
  <c r="T64" i="4" s="1"/>
  <c r="M65" i="4"/>
  <c r="T65" i="4" s="1"/>
  <c r="M66" i="4"/>
  <c r="T66" i="4" s="1"/>
  <c r="M67" i="4"/>
  <c r="T67" i="4" s="1"/>
  <c r="M68" i="4"/>
  <c r="T68" i="4" s="1"/>
  <c r="M69" i="4"/>
  <c r="T69" i="4" s="1"/>
  <c r="M70" i="4"/>
  <c r="T70" i="4" s="1"/>
  <c r="M71" i="4"/>
  <c r="T71" i="4" s="1"/>
  <c r="M72" i="4"/>
  <c r="T72" i="4" s="1"/>
  <c r="M73" i="4"/>
  <c r="T73" i="4" s="1"/>
  <c r="M74" i="4"/>
  <c r="T74" i="4" s="1"/>
  <c r="M75" i="4"/>
  <c r="T75" i="4" s="1"/>
  <c r="M76" i="4"/>
  <c r="T76" i="4" s="1"/>
  <c r="M77" i="4"/>
  <c r="T77" i="4" s="1"/>
  <c r="M78" i="4"/>
  <c r="T78" i="4" s="1"/>
  <c r="M79" i="4"/>
  <c r="T79" i="4" s="1"/>
  <c r="M80" i="4"/>
  <c r="T80" i="4" s="1"/>
  <c r="M81" i="4"/>
  <c r="T81" i="4" s="1"/>
  <c r="M82" i="4"/>
  <c r="T82" i="4" s="1"/>
  <c r="M83" i="4"/>
  <c r="T83" i="4" s="1"/>
  <c r="M84" i="4"/>
  <c r="T84" i="4" s="1"/>
  <c r="M85" i="4"/>
  <c r="T85" i="4" s="1"/>
  <c r="M86" i="4"/>
  <c r="T86" i="4" s="1"/>
  <c r="M87" i="4"/>
  <c r="T87" i="4" s="1"/>
  <c r="M88" i="4"/>
  <c r="T88" i="4" s="1"/>
  <c r="M89" i="4"/>
  <c r="T89" i="4" s="1"/>
  <c r="M90" i="4"/>
  <c r="T90" i="4" s="1"/>
  <c r="M91" i="4"/>
  <c r="T91" i="4" s="1"/>
  <c r="M92" i="4"/>
  <c r="T92" i="4" s="1"/>
  <c r="M93" i="4"/>
  <c r="T93" i="4" s="1"/>
  <c r="M94" i="4"/>
  <c r="T94" i="4" s="1"/>
  <c r="M95" i="4"/>
  <c r="T95" i="4" s="1"/>
  <c r="M96" i="4"/>
  <c r="T96" i="4" s="1"/>
  <c r="M97" i="4"/>
  <c r="T97" i="4" s="1"/>
  <c r="M98" i="4"/>
  <c r="T98" i="4" s="1"/>
  <c r="M99" i="4"/>
  <c r="T99" i="4" s="1"/>
  <c r="M100" i="4"/>
  <c r="T100" i="4" s="1"/>
  <c r="M101" i="4"/>
  <c r="T101" i="4" s="1"/>
  <c r="M102" i="4"/>
  <c r="T102" i="4" s="1"/>
  <c r="M103" i="4"/>
  <c r="T103" i="4" s="1"/>
  <c r="M104" i="4"/>
  <c r="T104" i="4" s="1"/>
  <c r="M105" i="4"/>
  <c r="T105" i="4" s="1"/>
  <c r="M106" i="4"/>
  <c r="T106" i="4" s="1"/>
  <c r="M107" i="4"/>
  <c r="T107" i="4" s="1"/>
  <c r="M108" i="4"/>
  <c r="T108" i="4" s="1"/>
  <c r="M109" i="4"/>
  <c r="T109" i="4" s="1"/>
  <c r="M110" i="4"/>
  <c r="T110" i="4" s="1"/>
  <c r="M111" i="4"/>
  <c r="T111" i="4" s="1"/>
  <c r="M112" i="4"/>
  <c r="T112" i="4" s="1"/>
  <c r="M113" i="4"/>
  <c r="T113" i="4" s="1"/>
  <c r="M114" i="4"/>
  <c r="T114" i="4" s="1"/>
  <c r="M115" i="4"/>
  <c r="T115" i="4" s="1"/>
  <c r="M116" i="4"/>
  <c r="T116" i="4" s="1"/>
  <c r="M117" i="4"/>
  <c r="T117" i="4" s="1"/>
  <c r="M118" i="4"/>
  <c r="T118" i="4" s="1"/>
  <c r="M119" i="4"/>
  <c r="T119" i="4" s="1"/>
  <c r="M120" i="4"/>
  <c r="T120" i="4" s="1"/>
  <c r="M121" i="4"/>
  <c r="T121" i="4" s="1"/>
  <c r="M122" i="4"/>
  <c r="T122" i="4" s="1"/>
  <c r="M123" i="4"/>
  <c r="T123" i="4" s="1"/>
  <c r="M124" i="4"/>
  <c r="T124" i="4" s="1"/>
  <c r="M125" i="4"/>
  <c r="T125" i="4" s="1"/>
  <c r="M126" i="4"/>
  <c r="T126" i="4" s="1"/>
  <c r="M127" i="4"/>
  <c r="T127" i="4" s="1"/>
  <c r="M128" i="4"/>
  <c r="T128" i="4" s="1"/>
  <c r="M129" i="4"/>
  <c r="T129" i="4" s="1"/>
  <c r="M130" i="4"/>
  <c r="T130" i="4" s="1"/>
  <c r="M131" i="4"/>
  <c r="T131" i="4" s="1"/>
  <c r="M132" i="4"/>
  <c r="T132" i="4" s="1"/>
  <c r="M133" i="4"/>
  <c r="T133" i="4" s="1"/>
  <c r="M134" i="4"/>
  <c r="T134" i="4" s="1"/>
  <c r="M135" i="4"/>
  <c r="T135" i="4" s="1"/>
  <c r="M136" i="4"/>
  <c r="T136" i="4" s="1"/>
  <c r="M137" i="4"/>
  <c r="T137" i="4" s="1"/>
  <c r="M138" i="4"/>
  <c r="T138" i="4" s="1"/>
  <c r="M139" i="4"/>
  <c r="T139" i="4" s="1"/>
  <c r="M140" i="4"/>
  <c r="T140" i="4" s="1"/>
  <c r="M141" i="4"/>
  <c r="T141" i="4" s="1"/>
  <c r="M142" i="4"/>
  <c r="T142" i="4" s="1"/>
  <c r="M143" i="4"/>
  <c r="T143" i="4" s="1"/>
  <c r="M144" i="4"/>
  <c r="T144" i="4" s="1"/>
  <c r="M145" i="4"/>
  <c r="T145" i="4" s="1"/>
  <c r="M146" i="4"/>
  <c r="T146" i="4" s="1"/>
  <c r="M147" i="4"/>
  <c r="T147" i="4" s="1"/>
  <c r="M148" i="4"/>
  <c r="T148" i="4" s="1"/>
  <c r="M149" i="4"/>
  <c r="T149" i="4" s="1"/>
  <c r="M150" i="4"/>
  <c r="T150" i="4" s="1"/>
  <c r="M151" i="4"/>
  <c r="T151" i="4" s="1"/>
  <c r="M152" i="4"/>
  <c r="T152" i="4" s="1"/>
  <c r="M153" i="4"/>
  <c r="T153" i="4" s="1"/>
  <c r="M154" i="4"/>
  <c r="T154" i="4" s="1"/>
  <c r="M155" i="4"/>
  <c r="T155" i="4" s="1"/>
  <c r="M156" i="4"/>
  <c r="T156" i="4" s="1"/>
  <c r="M157" i="4"/>
  <c r="T157" i="4" s="1"/>
  <c r="M158" i="4"/>
  <c r="T158" i="4" s="1"/>
  <c r="M159" i="4"/>
  <c r="T159" i="4" s="1"/>
  <c r="M160" i="4"/>
  <c r="T160" i="4" s="1"/>
  <c r="M161" i="4"/>
  <c r="T161" i="4" s="1"/>
  <c r="M162" i="4"/>
  <c r="T162" i="4" s="1"/>
  <c r="M163" i="4"/>
  <c r="T163" i="4" s="1"/>
  <c r="M164" i="4"/>
  <c r="T164" i="4" s="1"/>
  <c r="M165" i="4"/>
  <c r="T165" i="4" s="1"/>
  <c r="M166" i="4"/>
  <c r="T166" i="4" s="1"/>
  <c r="M167" i="4"/>
  <c r="T167" i="4" s="1"/>
  <c r="M168" i="4"/>
  <c r="T168" i="4" s="1"/>
  <c r="M169" i="4"/>
  <c r="T169" i="4" s="1"/>
  <c r="M170" i="4"/>
  <c r="T170" i="4" s="1"/>
  <c r="M171" i="4"/>
  <c r="T171" i="4" s="1"/>
  <c r="M172" i="4"/>
  <c r="T172" i="4" s="1"/>
  <c r="M173" i="4"/>
  <c r="T173" i="4" s="1"/>
  <c r="M174" i="4"/>
  <c r="T174" i="4" s="1"/>
  <c r="M175" i="4"/>
  <c r="T175" i="4" s="1"/>
  <c r="M176" i="4"/>
  <c r="T176" i="4" s="1"/>
  <c r="M177" i="4"/>
  <c r="T177" i="4" s="1"/>
  <c r="M178" i="4"/>
  <c r="T178" i="4" s="1"/>
  <c r="M179" i="4"/>
  <c r="T179" i="4" s="1"/>
  <c r="M180" i="4"/>
  <c r="T180" i="4" s="1"/>
  <c r="M181" i="4"/>
  <c r="T181" i="4" s="1"/>
  <c r="M182" i="4"/>
  <c r="T182" i="4" s="1"/>
  <c r="M183" i="4"/>
  <c r="T183" i="4" s="1"/>
  <c r="M184" i="4"/>
  <c r="T184" i="4" s="1"/>
  <c r="M185" i="4"/>
  <c r="T185" i="4" s="1"/>
  <c r="M186" i="4"/>
  <c r="T186" i="4" s="1"/>
  <c r="M187" i="4"/>
  <c r="T187" i="4" s="1"/>
  <c r="M188" i="4"/>
  <c r="T188" i="4" s="1"/>
  <c r="M189" i="4"/>
  <c r="T189" i="4" s="1"/>
  <c r="M190" i="4"/>
  <c r="T190" i="4" s="1"/>
  <c r="M191" i="4"/>
  <c r="T191" i="4" s="1"/>
  <c r="M192" i="4"/>
  <c r="T192" i="4" s="1"/>
  <c r="M193" i="4"/>
  <c r="T193" i="4" s="1"/>
  <c r="M194" i="4"/>
  <c r="T194" i="4" s="1"/>
  <c r="M195" i="4"/>
  <c r="T195" i="4" s="1"/>
  <c r="M196" i="4"/>
  <c r="T196" i="4" s="1"/>
  <c r="M197" i="4"/>
  <c r="T197" i="4" s="1"/>
  <c r="M198" i="4"/>
  <c r="T198" i="4" s="1"/>
  <c r="M199" i="4"/>
  <c r="T199" i="4" s="1"/>
  <c r="M200" i="4"/>
  <c r="T200" i="4" s="1"/>
  <c r="M201" i="4"/>
  <c r="T201" i="4" s="1"/>
  <c r="M202" i="4"/>
  <c r="T202" i="4" s="1"/>
  <c r="M203" i="4"/>
  <c r="T203" i="4" s="1"/>
  <c r="M204" i="4"/>
  <c r="T204" i="4" s="1"/>
  <c r="M205" i="4"/>
  <c r="T205" i="4" s="1"/>
  <c r="M206" i="4"/>
  <c r="T206" i="4" s="1"/>
  <c r="M207" i="4"/>
  <c r="T207" i="4" s="1"/>
  <c r="M208" i="4"/>
  <c r="T208" i="4" s="1"/>
  <c r="M209" i="4"/>
  <c r="T209" i="4" s="1"/>
  <c r="M210" i="4"/>
  <c r="T210" i="4" s="1"/>
  <c r="M211" i="4"/>
  <c r="T211" i="4" s="1"/>
  <c r="M212" i="4"/>
  <c r="T212" i="4" s="1"/>
  <c r="M213" i="4"/>
  <c r="T213" i="4" s="1"/>
  <c r="M214" i="4"/>
  <c r="T214" i="4" s="1"/>
  <c r="M215" i="4"/>
  <c r="T215" i="4" s="1"/>
  <c r="M216" i="4"/>
  <c r="T216" i="4" s="1"/>
  <c r="M217" i="4"/>
  <c r="T217" i="4" s="1"/>
  <c r="M218" i="4"/>
  <c r="T218" i="4" s="1"/>
  <c r="M219" i="4"/>
  <c r="T219" i="4" s="1"/>
  <c r="M220" i="4"/>
  <c r="T220" i="4" s="1"/>
  <c r="M221" i="4"/>
  <c r="T221" i="4" s="1"/>
  <c r="M222" i="4"/>
  <c r="T222" i="4" s="1"/>
  <c r="M223" i="4"/>
  <c r="T223" i="4" s="1"/>
  <c r="M224" i="4"/>
  <c r="T224" i="4" s="1"/>
  <c r="M225" i="4"/>
  <c r="T225" i="4" s="1"/>
  <c r="M226" i="4"/>
  <c r="T226" i="4" s="1"/>
  <c r="M227" i="4"/>
  <c r="T227" i="4" s="1"/>
  <c r="M228" i="4"/>
  <c r="T228" i="4" s="1"/>
  <c r="M229" i="4"/>
  <c r="T229" i="4" s="1"/>
  <c r="M230" i="4"/>
  <c r="T230" i="4" s="1"/>
  <c r="M231" i="4"/>
  <c r="T231" i="4" s="1"/>
  <c r="M232" i="4"/>
  <c r="T232" i="4" s="1"/>
  <c r="M233" i="4"/>
  <c r="T233" i="4" s="1"/>
  <c r="M234" i="4"/>
  <c r="T234" i="4" s="1"/>
  <c r="M235" i="4"/>
  <c r="T235" i="4" s="1"/>
  <c r="M236" i="4"/>
  <c r="T236" i="4" s="1"/>
  <c r="M237" i="4"/>
  <c r="T237" i="4" s="1"/>
  <c r="M238" i="4"/>
  <c r="T238" i="4" s="1"/>
  <c r="M239" i="4"/>
  <c r="T239" i="4" s="1"/>
  <c r="M240" i="4"/>
  <c r="T240" i="4" s="1"/>
  <c r="M241" i="4"/>
  <c r="T241" i="4" s="1"/>
  <c r="M242" i="4"/>
  <c r="T242" i="4" s="1"/>
  <c r="M243" i="4"/>
  <c r="T243" i="4" s="1"/>
  <c r="M244" i="4"/>
  <c r="T244" i="4" s="1"/>
  <c r="M245" i="4"/>
  <c r="T245" i="4" s="1"/>
  <c r="M246" i="4"/>
  <c r="T246" i="4" s="1"/>
  <c r="M247" i="4"/>
  <c r="T247" i="4" s="1"/>
  <c r="M248" i="4"/>
  <c r="T248" i="4" s="1"/>
  <c r="M249" i="4"/>
  <c r="T249" i="4" s="1"/>
  <c r="M250" i="4"/>
  <c r="T250" i="4" s="1"/>
  <c r="M251" i="4"/>
  <c r="T251" i="4" s="1"/>
  <c r="M252" i="4"/>
  <c r="T252" i="4" s="1"/>
  <c r="M253" i="4"/>
  <c r="T253" i="4" s="1"/>
  <c r="M254" i="4"/>
  <c r="T254" i="4" s="1"/>
  <c r="M255" i="4"/>
  <c r="T255" i="4" s="1"/>
  <c r="M256" i="4"/>
  <c r="T256" i="4" s="1"/>
  <c r="M257" i="4"/>
  <c r="T257" i="4" s="1"/>
  <c r="M258" i="4"/>
  <c r="T258" i="4" s="1"/>
  <c r="M259" i="4"/>
  <c r="T259" i="4" s="1"/>
  <c r="M260" i="4"/>
  <c r="T260" i="4" s="1"/>
  <c r="M261" i="4"/>
  <c r="T261" i="4" s="1"/>
  <c r="M262" i="4"/>
  <c r="T262" i="4" s="1"/>
  <c r="M263" i="4"/>
  <c r="T263" i="4" s="1"/>
  <c r="M264" i="4"/>
  <c r="T264" i="4" s="1"/>
  <c r="M265" i="4"/>
  <c r="T265" i="4" s="1"/>
  <c r="M266" i="4"/>
  <c r="T266" i="4" s="1"/>
  <c r="M267" i="4"/>
  <c r="T267" i="4" s="1"/>
  <c r="M268" i="4"/>
  <c r="T268" i="4" s="1"/>
  <c r="M269" i="4"/>
  <c r="T269" i="4" s="1"/>
  <c r="M270" i="4"/>
  <c r="T270" i="4" s="1"/>
  <c r="M271" i="4"/>
  <c r="T271" i="4" s="1"/>
  <c r="M272" i="4"/>
  <c r="T272" i="4" s="1"/>
  <c r="M273" i="4"/>
  <c r="T273" i="4" s="1"/>
  <c r="M274" i="4"/>
  <c r="T274" i="4" s="1"/>
  <c r="M275" i="4"/>
  <c r="T275" i="4" s="1"/>
  <c r="M276" i="4"/>
  <c r="T276" i="4" s="1"/>
  <c r="M277" i="4"/>
  <c r="T277" i="4" s="1"/>
  <c r="M278" i="4"/>
  <c r="T278" i="4" s="1"/>
  <c r="M279" i="4"/>
  <c r="T279" i="4" s="1"/>
  <c r="M280" i="4"/>
  <c r="T280" i="4" s="1"/>
  <c r="M281" i="4"/>
  <c r="T281" i="4" s="1"/>
  <c r="M282" i="4"/>
  <c r="T282" i="4" s="1"/>
  <c r="M283" i="4"/>
  <c r="T283" i="4" s="1"/>
  <c r="M284" i="4"/>
  <c r="T284" i="4" s="1"/>
  <c r="M285" i="4"/>
  <c r="T285" i="4" s="1"/>
  <c r="M286" i="4"/>
  <c r="T286" i="4" s="1"/>
  <c r="M287" i="4"/>
  <c r="T287" i="4" s="1"/>
  <c r="M288" i="4"/>
  <c r="T288" i="4" s="1"/>
  <c r="M289" i="4"/>
  <c r="T289" i="4" s="1"/>
  <c r="M290" i="4"/>
  <c r="T290" i="4" s="1"/>
  <c r="M291" i="4"/>
  <c r="T291" i="4" s="1"/>
  <c r="M292" i="4"/>
  <c r="T292" i="4" s="1"/>
  <c r="M293" i="4"/>
  <c r="T293" i="4" s="1"/>
  <c r="M294" i="4"/>
  <c r="T294" i="4" s="1"/>
  <c r="M295" i="4"/>
  <c r="T295" i="4" s="1"/>
  <c r="M296" i="4"/>
  <c r="T296" i="4" s="1"/>
  <c r="M297" i="4"/>
  <c r="T297" i="4" s="1"/>
  <c r="M298" i="4"/>
  <c r="T298" i="4" s="1"/>
  <c r="M299" i="4"/>
  <c r="T299" i="4" s="1"/>
  <c r="M300" i="4"/>
  <c r="T300" i="4" s="1"/>
  <c r="M301" i="4"/>
  <c r="T301" i="4" s="1"/>
  <c r="M302" i="4"/>
  <c r="T302" i="4" s="1"/>
  <c r="M303" i="4"/>
  <c r="T303" i="4" s="1"/>
  <c r="M304" i="4"/>
  <c r="T304" i="4" s="1"/>
  <c r="M305" i="4"/>
  <c r="T305" i="4" s="1"/>
  <c r="M306" i="4"/>
  <c r="T306" i="4" s="1"/>
  <c r="M307" i="4"/>
  <c r="T307" i="4" s="1"/>
  <c r="M308" i="4"/>
  <c r="T308" i="4" s="1"/>
  <c r="M309" i="4"/>
  <c r="T309" i="4" s="1"/>
  <c r="M310" i="4"/>
  <c r="T310" i="4" s="1"/>
  <c r="M311" i="4"/>
  <c r="T311" i="4" s="1"/>
  <c r="M312" i="4"/>
  <c r="T312" i="4" s="1"/>
  <c r="M313" i="4"/>
  <c r="T313" i="4" s="1"/>
  <c r="M314" i="4"/>
  <c r="T314" i="4" s="1"/>
  <c r="M315" i="4"/>
  <c r="T315" i="4" s="1"/>
  <c r="M316" i="4"/>
  <c r="T316" i="4" s="1"/>
  <c r="M317" i="4"/>
  <c r="T317" i="4" s="1"/>
  <c r="M318" i="4"/>
  <c r="T318" i="4" s="1"/>
  <c r="M319" i="4"/>
  <c r="T319" i="4" s="1"/>
  <c r="M320" i="4"/>
  <c r="T320" i="4" s="1"/>
  <c r="M321" i="4"/>
  <c r="T321" i="4" s="1"/>
  <c r="M322" i="4"/>
  <c r="T322" i="4" s="1"/>
  <c r="M323" i="4"/>
  <c r="T323" i="4" s="1"/>
  <c r="M324" i="4"/>
  <c r="T324" i="4" s="1"/>
  <c r="M325" i="4"/>
  <c r="T325" i="4" s="1"/>
  <c r="M326" i="4"/>
  <c r="T326" i="4" s="1"/>
  <c r="M327" i="4"/>
  <c r="T327" i="4" s="1"/>
  <c r="M328" i="4"/>
  <c r="T328" i="4" s="1"/>
  <c r="M329" i="4"/>
  <c r="T329" i="4" s="1"/>
  <c r="M330" i="4"/>
  <c r="T330" i="4" s="1"/>
  <c r="M331" i="4"/>
  <c r="T331" i="4" s="1"/>
  <c r="M332" i="4"/>
  <c r="T332" i="4" s="1"/>
  <c r="M333" i="4"/>
  <c r="T333" i="4" s="1"/>
  <c r="M334" i="4"/>
  <c r="T334" i="4" s="1"/>
  <c r="M335" i="4"/>
  <c r="T335" i="4" s="1"/>
  <c r="M336" i="4"/>
  <c r="T336" i="4" s="1"/>
  <c r="M337" i="4"/>
  <c r="T337" i="4" s="1"/>
  <c r="M338" i="4"/>
  <c r="T338" i="4" s="1"/>
  <c r="M339" i="4"/>
  <c r="T339" i="4" s="1"/>
  <c r="M340" i="4"/>
  <c r="T340" i="4" s="1"/>
  <c r="M341" i="4"/>
  <c r="T341" i="4" s="1"/>
  <c r="M342" i="4"/>
  <c r="T342" i="4" s="1"/>
  <c r="M343" i="4"/>
  <c r="T343" i="4" s="1"/>
  <c r="M344" i="4"/>
  <c r="T344" i="4" s="1"/>
  <c r="M345" i="4"/>
  <c r="T345" i="4" s="1"/>
  <c r="M346" i="4"/>
  <c r="T346" i="4" s="1"/>
  <c r="M347" i="4"/>
  <c r="T347" i="4" s="1"/>
  <c r="M348" i="4"/>
  <c r="T348" i="4" s="1"/>
  <c r="M349" i="4"/>
  <c r="T349" i="4" s="1"/>
  <c r="M350" i="4"/>
  <c r="T350" i="4" s="1"/>
  <c r="M351" i="4"/>
  <c r="T351" i="4" s="1"/>
  <c r="M352" i="4"/>
  <c r="T352" i="4" s="1"/>
  <c r="M353" i="4"/>
  <c r="T353" i="4" s="1"/>
  <c r="M354" i="4"/>
  <c r="T354" i="4" s="1"/>
  <c r="M355" i="4"/>
  <c r="T355" i="4" s="1"/>
  <c r="M356" i="4"/>
  <c r="T356" i="4" s="1"/>
  <c r="M357" i="4"/>
  <c r="T357" i="4" s="1"/>
  <c r="M358" i="4"/>
  <c r="T358" i="4" s="1"/>
  <c r="M359" i="4"/>
  <c r="T359" i="4" s="1"/>
  <c r="M360" i="4"/>
  <c r="T360" i="4" s="1"/>
  <c r="M361" i="4"/>
  <c r="T361" i="4" s="1"/>
  <c r="M362" i="4"/>
  <c r="T362" i="4" s="1"/>
  <c r="M363" i="4"/>
  <c r="T363" i="4" s="1"/>
  <c r="M364" i="4"/>
  <c r="T364" i="4" s="1"/>
  <c r="M365" i="4"/>
  <c r="T365" i="4" s="1"/>
  <c r="M366" i="4"/>
  <c r="T366" i="4" s="1"/>
  <c r="M367" i="4"/>
  <c r="T367" i="4" s="1"/>
  <c r="M368" i="4"/>
  <c r="T368" i="4" s="1"/>
  <c r="M369" i="4"/>
  <c r="T369" i="4" s="1"/>
  <c r="M370" i="4"/>
  <c r="T370" i="4" s="1"/>
  <c r="M371" i="4"/>
  <c r="T371" i="4" s="1"/>
  <c r="M372" i="4"/>
  <c r="T372" i="4" s="1"/>
  <c r="M373" i="4"/>
  <c r="T373" i="4" s="1"/>
  <c r="M374" i="4"/>
  <c r="T374" i="4" s="1"/>
  <c r="M375" i="4"/>
  <c r="T375" i="4" s="1"/>
  <c r="M376" i="4"/>
  <c r="T376" i="4" s="1"/>
  <c r="M377" i="4"/>
  <c r="T377" i="4" s="1"/>
  <c r="M378" i="4"/>
  <c r="T378" i="4" s="1"/>
  <c r="M379" i="4"/>
  <c r="T379" i="4" s="1"/>
  <c r="M380" i="4"/>
  <c r="T380" i="4" s="1"/>
  <c r="M381" i="4"/>
  <c r="T381" i="4" s="1"/>
  <c r="M382" i="4"/>
  <c r="T382" i="4" s="1"/>
  <c r="M383" i="4"/>
  <c r="T383" i="4" s="1"/>
  <c r="M384" i="4"/>
  <c r="T384" i="4" s="1"/>
  <c r="M385" i="4"/>
  <c r="T385" i="4" s="1"/>
  <c r="M386" i="4"/>
  <c r="T386" i="4" s="1"/>
  <c r="M387" i="4"/>
  <c r="T387" i="4" s="1"/>
  <c r="M388" i="4"/>
  <c r="T388" i="4" s="1"/>
  <c r="M389" i="4"/>
  <c r="T389" i="4" s="1"/>
  <c r="M390" i="4"/>
  <c r="T390" i="4" s="1"/>
  <c r="M391" i="4"/>
  <c r="T391" i="4" s="1"/>
  <c r="M392" i="4"/>
  <c r="T392" i="4" s="1"/>
  <c r="M393" i="4"/>
  <c r="T393" i="4" s="1"/>
  <c r="M394" i="4"/>
  <c r="T394" i="4" s="1"/>
  <c r="M395" i="4"/>
  <c r="T395" i="4" s="1"/>
  <c r="M396" i="4"/>
  <c r="T396" i="4" s="1"/>
  <c r="M397" i="4"/>
  <c r="T397" i="4" s="1"/>
  <c r="M398" i="4"/>
  <c r="T398" i="4" s="1"/>
  <c r="M399" i="4"/>
  <c r="T399" i="4" s="1"/>
  <c r="M400" i="4"/>
  <c r="T400" i="4" s="1"/>
  <c r="M401" i="4"/>
  <c r="T401" i="4" s="1"/>
  <c r="M402" i="4"/>
  <c r="T402" i="4" s="1"/>
  <c r="M403" i="4"/>
  <c r="T403" i="4" s="1"/>
  <c r="M404" i="4"/>
  <c r="T404" i="4" s="1"/>
  <c r="M405" i="4"/>
  <c r="T405" i="4" s="1"/>
  <c r="M406" i="4"/>
  <c r="T406" i="4" s="1"/>
  <c r="M407" i="4"/>
  <c r="T407" i="4" s="1"/>
  <c r="M408" i="4"/>
  <c r="T408" i="4" s="1"/>
  <c r="M409" i="4"/>
  <c r="T409" i="4" s="1"/>
  <c r="M410" i="4"/>
  <c r="T410" i="4" s="1"/>
  <c r="M411" i="4"/>
  <c r="T411" i="4" s="1"/>
  <c r="M412" i="4"/>
  <c r="T412" i="4" s="1"/>
  <c r="M413" i="4"/>
  <c r="T413" i="4" s="1"/>
  <c r="M414" i="4"/>
  <c r="T414" i="4" s="1"/>
  <c r="M415" i="4"/>
  <c r="T415" i="4" s="1"/>
  <c r="M416" i="4"/>
  <c r="T416" i="4" s="1"/>
  <c r="M417" i="4"/>
  <c r="T417" i="4" s="1"/>
  <c r="M418" i="4"/>
  <c r="T418" i="4" s="1"/>
  <c r="M419" i="4"/>
  <c r="T419" i="4" s="1"/>
  <c r="M420" i="4"/>
  <c r="T420" i="4" s="1"/>
  <c r="M421" i="4"/>
  <c r="T421" i="4" s="1"/>
  <c r="M422" i="4"/>
  <c r="T422" i="4" s="1"/>
  <c r="M423" i="4"/>
  <c r="T423" i="4" s="1"/>
  <c r="M424" i="4"/>
  <c r="T424" i="4" s="1"/>
  <c r="M425" i="4"/>
  <c r="T425" i="4" s="1"/>
  <c r="M426" i="4"/>
  <c r="T426" i="4" s="1"/>
  <c r="M427" i="4"/>
  <c r="T427" i="4" s="1"/>
  <c r="M428" i="4"/>
  <c r="T428" i="4" s="1"/>
  <c r="M429" i="4"/>
  <c r="T429" i="4" s="1"/>
  <c r="M430" i="4"/>
  <c r="T430" i="4" s="1"/>
  <c r="M431" i="4"/>
  <c r="T431" i="4" s="1"/>
  <c r="M432" i="4"/>
  <c r="T432" i="4" s="1"/>
  <c r="M433" i="4"/>
  <c r="T433" i="4" s="1"/>
  <c r="M434" i="4"/>
  <c r="T434" i="4" s="1"/>
  <c r="M435" i="4"/>
  <c r="T435" i="4" s="1"/>
  <c r="M436" i="4"/>
  <c r="T436" i="4" s="1"/>
  <c r="M437" i="4"/>
  <c r="T437" i="4" s="1"/>
  <c r="M438" i="4"/>
  <c r="T438" i="4" s="1"/>
  <c r="M439" i="4"/>
  <c r="T439" i="4" s="1"/>
  <c r="M440" i="4"/>
  <c r="T440" i="4" s="1"/>
  <c r="M441" i="4"/>
  <c r="T441" i="4" s="1"/>
  <c r="M442" i="4"/>
  <c r="T442" i="4" s="1"/>
  <c r="M443" i="4"/>
  <c r="T443" i="4" s="1"/>
  <c r="M444" i="4"/>
  <c r="T444" i="4" s="1"/>
  <c r="M445" i="4"/>
  <c r="T445" i="4" s="1"/>
  <c r="M446" i="4"/>
  <c r="T446" i="4" s="1"/>
  <c r="M447" i="4"/>
  <c r="T447" i="4" s="1"/>
  <c r="M448" i="4"/>
  <c r="T448" i="4" s="1"/>
  <c r="M449" i="4"/>
  <c r="T449" i="4" s="1"/>
  <c r="M450" i="4"/>
  <c r="T450" i="4" s="1"/>
  <c r="M451" i="4"/>
  <c r="T451" i="4" s="1"/>
  <c r="M452" i="4"/>
  <c r="T452" i="4" s="1"/>
  <c r="M453" i="4"/>
  <c r="T453" i="4" s="1"/>
  <c r="M454" i="4"/>
  <c r="T454" i="4" s="1"/>
  <c r="M455" i="4"/>
  <c r="T455" i="4" s="1"/>
  <c r="M456" i="4"/>
  <c r="T456" i="4" s="1"/>
  <c r="M457" i="4"/>
  <c r="T457" i="4" s="1"/>
  <c r="M458" i="4"/>
  <c r="T458" i="4" s="1"/>
  <c r="M459" i="4"/>
  <c r="T459" i="4" s="1"/>
  <c r="M460" i="4"/>
  <c r="T460" i="4" s="1"/>
  <c r="M461" i="4"/>
  <c r="T461" i="4" s="1"/>
  <c r="M462" i="4"/>
  <c r="T462" i="4" s="1"/>
  <c r="M463" i="4"/>
  <c r="T463" i="4" s="1"/>
  <c r="M464" i="4"/>
  <c r="T464" i="4" s="1"/>
  <c r="M465" i="4"/>
  <c r="T465" i="4" s="1"/>
  <c r="M466" i="4"/>
  <c r="T466" i="4" s="1"/>
  <c r="M467" i="4"/>
  <c r="T467" i="4" s="1"/>
  <c r="M468" i="4"/>
  <c r="T468" i="4" s="1"/>
  <c r="M469" i="4"/>
  <c r="T469" i="4" s="1"/>
  <c r="M470" i="4"/>
  <c r="T470" i="4" s="1"/>
  <c r="M471" i="4"/>
  <c r="T471" i="4" s="1"/>
  <c r="M472" i="4"/>
  <c r="T472" i="4" s="1"/>
  <c r="M473" i="4"/>
  <c r="T473" i="4" s="1"/>
  <c r="M474" i="4"/>
  <c r="T474" i="4" s="1"/>
  <c r="M475" i="4"/>
  <c r="T475" i="4" s="1"/>
  <c r="M476" i="4"/>
  <c r="T476" i="4" s="1"/>
  <c r="M477" i="4"/>
  <c r="T477" i="4" s="1"/>
  <c r="M478" i="4"/>
  <c r="T478" i="4" s="1"/>
  <c r="M479" i="4"/>
  <c r="T479" i="4" s="1"/>
  <c r="M480" i="4"/>
  <c r="T480" i="4" s="1"/>
  <c r="M481" i="4"/>
  <c r="T481" i="4" s="1"/>
  <c r="M482" i="4"/>
  <c r="T482" i="4" s="1"/>
  <c r="M483" i="4"/>
  <c r="T483" i="4" s="1"/>
  <c r="M484" i="4"/>
  <c r="T484" i="4" s="1"/>
  <c r="M485" i="4"/>
  <c r="T485" i="4" s="1"/>
  <c r="M486" i="4"/>
  <c r="T486" i="4" s="1"/>
  <c r="M487" i="4"/>
  <c r="T487" i="4" s="1"/>
  <c r="M488" i="4"/>
  <c r="T488" i="4" s="1"/>
  <c r="M489" i="4"/>
  <c r="T489" i="4" s="1"/>
  <c r="M490" i="4"/>
  <c r="T490" i="4" s="1"/>
  <c r="M491" i="4"/>
  <c r="T491" i="4" s="1"/>
  <c r="M492" i="4"/>
  <c r="T492" i="4" s="1"/>
  <c r="M493" i="4"/>
  <c r="T493" i="4" s="1"/>
  <c r="M494" i="4"/>
  <c r="T494" i="4" s="1"/>
  <c r="M495" i="4"/>
  <c r="T495" i="4" s="1"/>
  <c r="M496" i="4"/>
  <c r="T496" i="4" s="1"/>
  <c r="M497" i="4"/>
  <c r="T497" i="4" s="1"/>
  <c r="M498" i="4"/>
  <c r="T498" i="4" s="1"/>
  <c r="M499" i="4"/>
  <c r="T499" i="4" s="1"/>
  <c r="M500" i="4"/>
  <c r="T500" i="4" s="1"/>
  <c r="M501" i="4"/>
  <c r="T501" i="4" s="1"/>
  <c r="M502" i="4"/>
  <c r="T502" i="4" s="1"/>
  <c r="M503" i="4"/>
  <c r="T503" i="4" s="1"/>
  <c r="M504" i="4"/>
  <c r="T504" i="4" s="1"/>
  <c r="M505" i="4"/>
  <c r="T505" i="4" s="1"/>
  <c r="M506" i="4"/>
  <c r="T506" i="4" s="1"/>
  <c r="M507" i="4"/>
  <c r="T507" i="4" s="1"/>
  <c r="M508" i="4"/>
  <c r="T508" i="4" s="1"/>
  <c r="M509" i="4"/>
  <c r="T509" i="4" s="1"/>
  <c r="M510" i="4"/>
  <c r="T510" i="4" s="1"/>
  <c r="M511" i="4"/>
  <c r="T511" i="4" s="1"/>
  <c r="M512" i="4"/>
  <c r="T512" i="4" s="1"/>
  <c r="M513" i="4"/>
  <c r="T513" i="4" s="1"/>
  <c r="M514" i="4"/>
  <c r="T514" i="4" s="1"/>
  <c r="M515" i="4"/>
  <c r="T515" i="4" s="1"/>
  <c r="M516" i="4"/>
  <c r="T516" i="4" s="1"/>
  <c r="M517" i="4"/>
  <c r="T517" i="4" s="1"/>
  <c r="M518" i="4"/>
  <c r="T518" i="4" s="1"/>
  <c r="M519" i="4"/>
  <c r="T519" i="4" s="1"/>
  <c r="M520" i="4"/>
  <c r="T520" i="4" s="1"/>
  <c r="M521" i="4"/>
  <c r="T521" i="4" s="1"/>
  <c r="M522" i="4"/>
  <c r="T522" i="4" s="1"/>
  <c r="M523" i="4"/>
  <c r="T523" i="4" s="1"/>
  <c r="M524" i="4"/>
  <c r="T524" i="4" s="1"/>
  <c r="M525" i="4"/>
  <c r="T525" i="4" s="1"/>
  <c r="M526" i="4"/>
  <c r="T526" i="4" s="1"/>
  <c r="M527" i="4"/>
  <c r="T527" i="4" s="1"/>
  <c r="M528" i="4"/>
  <c r="T528" i="4" s="1"/>
  <c r="M529" i="4"/>
  <c r="T529" i="4" s="1"/>
  <c r="M530" i="4"/>
  <c r="T530" i="4" s="1"/>
  <c r="M531" i="4"/>
  <c r="T531" i="4" s="1"/>
  <c r="M532" i="4"/>
  <c r="T532" i="4" s="1"/>
  <c r="M533" i="4"/>
  <c r="T533" i="4" s="1"/>
  <c r="M534" i="4"/>
  <c r="T534" i="4" s="1"/>
  <c r="M535" i="4"/>
  <c r="T535" i="4" s="1"/>
  <c r="M536" i="4"/>
  <c r="T536" i="4" s="1"/>
  <c r="M537" i="4"/>
  <c r="T537" i="4" s="1"/>
  <c r="M538" i="4"/>
  <c r="T538" i="4" s="1"/>
  <c r="M539" i="4"/>
  <c r="T539" i="4" s="1"/>
  <c r="M540" i="4"/>
  <c r="T540" i="4" s="1"/>
  <c r="M541" i="4"/>
  <c r="T541" i="4" s="1"/>
  <c r="M542" i="4"/>
  <c r="T542" i="4" s="1"/>
  <c r="M543" i="4"/>
  <c r="T543" i="4" s="1"/>
  <c r="M544" i="4"/>
  <c r="T544" i="4" s="1"/>
  <c r="M545" i="4"/>
  <c r="T545" i="4" s="1"/>
  <c r="M546" i="4"/>
  <c r="T546" i="4" s="1"/>
  <c r="M547" i="4"/>
  <c r="T547" i="4" s="1"/>
  <c r="M548" i="4"/>
  <c r="T548" i="4" s="1"/>
  <c r="M549" i="4"/>
  <c r="T549" i="4" s="1"/>
  <c r="M550" i="4"/>
  <c r="T550" i="4" s="1"/>
  <c r="M551" i="4"/>
  <c r="T551" i="4" s="1"/>
  <c r="M552" i="4"/>
  <c r="T552" i="4" s="1"/>
  <c r="M553" i="4"/>
  <c r="T553" i="4" s="1"/>
  <c r="M554" i="4"/>
  <c r="T554" i="4" s="1"/>
  <c r="M555" i="4"/>
  <c r="T555" i="4" s="1"/>
  <c r="M556" i="4"/>
  <c r="T556" i="4" s="1"/>
  <c r="M557" i="4"/>
  <c r="T557" i="4" s="1"/>
  <c r="M558" i="4"/>
  <c r="T558" i="4" s="1"/>
  <c r="M559" i="4"/>
  <c r="T559" i="4" s="1"/>
  <c r="M560" i="4"/>
  <c r="T560" i="4" s="1"/>
  <c r="M561" i="4"/>
  <c r="T561" i="4" s="1"/>
  <c r="M562" i="4"/>
  <c r="T562" i="4" s="1"/>
  <c r="M563" i="4"/>
  <c r="T563" i="4" s="1"/>
  <c r="M564" i="4"/>
  <c r="T564" i="4" s="1"/>
  <c r="M565" i="4"/>
  <c r="T565" i="4" s="1"/>
  <c r="M566" i="4"/>
  <c r="T566" i="4" s="1"/>
  <c r="M567" i="4"/>
  <c r="T567" i="4" s="1"/>
  <c r="M568" i="4"/>
  <c r="T568" i="4" s="1"/>
  <c r="M569" i="4"/>
  <c r="T569" i="4" s="1"/>
  <c r="M570" i="4"/>
  <c r="T570" i="4" s="1"/>
  <c r="M571" i="4"/>
  <c r="T571" i="4" s="1"/>
  <c r="M572" i="4"/>
  <c r="T572" i="4" s="1"/>
  <c r="M573" i="4"/>
  <c r="T573" i="4" s="1"/>
  <c r="M574" i="4"/>
  <c r="T574" i="4" s="1"/>
  <c r="M575" i="4"/>
  <c r="T575" i="4" s="1"/>
  <c r="M576" i="4"/>
  <c r="T576" i="4" s="1"/>
  <c r="M577" i="4"/>
  <c r="T577" i="4" s="1"/>
  <c r="M578" i="4"/>
  <c r="T578" i="4" s="1"/>
  <c r="M579" i="4"/>
  <c r="T579" i="4" s="1"/>
  <c r="M580" i="4"/>
  <c r="T580" i="4" s="1"/>
  <c r="M581" i="4"/>
  <c r="T581" i="4" s="1"/>
  <c r="M582" i="4"/>
  <c r="T582" i="4" s="1"/>
  <c r="M583" i="4"/>
  <c r="T583" i="4" s="1"/>
  <c r="M584" i="4"/>
  <c r="T584" i="4" s="1"/>
  <c r="M585" i="4"/>
  <c r="T585" i="4" s="1"/>
  <c r="M586" i="4"/>
  <c r="T586" i="4" s="1"/>
  <c r="M587" i="4"/>
  <c r="T587" i="4" s="1"/>
  <c r="M588" i="4"/>
  <c r="T588" i="4" s="1"/>
  <c r="M589" i="4"/>
  <c r="T589" i="4" s="1"/>
  <c r="M590" i="4"/>
  <c r="T590" i="4" s="1"/>
  <c r="M591" i="4"/>
  <c r="T591" i="4" s="1"/>
  <c r="M592" i="4"/>
  <c r="T592" i="4" s="1"/>
  <c r="M593" i="4"/>
  <c r="T593" i="4" s="1"/>
  <c r="M594" i="4"/>
  <c r="T594" i="4" s="1"/>
  <c r="M595" i="4"/>
  <c r="T595" i="4" s="1"/>
  <c r="M596" i="4"/>
  <c r="T596" i="4" s="1"/>
  <c r="M597" i="4"/>
  <c r="T597" i="4" s="1"/>
  <c r="M598" i="4"/>
  <c r="T598" i="4" s="1"/>
  <c r="M599" i="4"/>
  <c r="T599" i="4" s="1"/>
  <c r="M600" i="4"/>
  <c r="T600" i="4" s="1"/>
  <c r="M601" i="4"/>
  <c r="T601" i="4" s="1"/>
  <c r="M602" i="4"/>
  <c r="T602" i="4" s="1"/>
  <c r="M603" i="4"/>
  <c r="T603" i="4" s="1"/>
  <c r="M604" i="4"/>
  <c r="T604" i="4" s="1"/>
  <c r="M605" i="4"/>
  <c r="T605" i="4" s="1"/>
  <c r="M606" i="4"/>
  <c r="T606" i="4" s="1"/>
  <c r="M607" i="4"/>
  <c r="T607" i="4" s="1"/>
  <c r="M608" i="4"/>
  <c r="T608" i="4" s="1"/>
  <c r="M609" i="4"/>
  <c r="T609" i="4" s="1"/>
  <c r="M610" i="4"/>
  <c r="T610" i="4" s="1"/>
  <c r="M611" i="4"/>
  <c r="T611" i="4" s="1"/>
  <c r="M612" i="4"/>
  <c r="T612" i="4" s="1"/>
  <c r="M613" i="4"/>
  <c r="T613" i="4" s="1"/>
  <c r="M614" i="4"/>
  <c r="T614" i="4" s="1"/>
  <c r="M615" i="4"/>
  <c r="T615" i="4" s="1"/>
  <c r="M616" i="4"/>
  <c r="T616" i="4" s="1"/>
  <c r="M617" i="4"/>
  <c r="T617" i="4" s="1"/>
  <c r="M618" i="4"/>
  <c r="T618" i="4" s="1"/>
  <c r="M619" i="4"/>
  <c r="T619" i="4" s="1"/>
  <c r="M620" i="4"/>
  <c r="T620" i="4" s="1"/>
  <c r="M621" i="4"/>
  <c r="T621" i="4" s="1"/>
  <c r="M622" i="4"/>
  <c r="T622" i="4" s="1"/>
  <c r="M623" i="4"/>
  <c r="T623" i="4" s="1"/>
  <c r="M624" i="4"/>
  <c r="T624" i="4" s="1"/>
  <c r="M625" i="4"/>
  <c r="T625" i="4" s="1"/>
  <c r="M626" i="4"/>
  <c r="T626" i="4" s="1"/>
  <c r="M627" i="4"/>
  <c r="T627" i="4" s="1"/>
  <c r="M628" i="4"/>
  <c r="T628" i="4" s="1"/>
  <c r="M629" i="4"/>
  <c r="T629" i="4" s="1"/>
  <c r="M630" i="4"/>
  <c r="T630" i="4" s="1"/>
  <c r="M631" i="4"/>
  <c r="T631" i="4" s="1"/>
  <c r="M632" i="4"/>
  <c r="T632" i="4" s="1"/>
  <c r="M633" i="4"/>
  <c r="T633" i="4" s="1"/>
  <c r="M634" i="4"/>
  <c r="T634" i="4" s="1"/>
  <c r="M635" i="4"/>
  <c r="T635" i="4" s="1"/>
  <c r="M636" i="4"/>
  <c r="T636" i="4" s="1"/>
  <c r="M637" i="4"/>
  <c r="T637" i="4" s="1"/>
  <c r="M638" i="4"/>
  <c r="T638" i="4" s="1"/>
  <c r="M639" i="4"/>
  <c r="T639" i="4" s="1"/>
  <c r="M640" i="4"/>
  <c r="T640" i="4" s="1"/>
  <c r="M641" i="4"/>
  <c r="T641" i="4" s="1"/>
  <c r="M642" i="4"/>
  <c r="T642" i="4" s="1"/>
  <c r="M643" i="4"/>
  <c r="T643" i="4" s="1"/>
  <c r="M644" i="4"/>
  <c r="T644" i="4" s="1"/>
  <c r="M645" i="4"/>
  <c r="T645" i="4" s="1"/>
  <c r="M646" i="4"/>
  <c r="T646" i="4" s="1"/>
  <c r="M647" i="4"/>
  <c r="T647" i="4" s="1"/>
  <c r="M648" i="4"/>
  <c r="T648" i="4" s="1"/>
  <c r="M649" i="4"/>
  <c r="T649" i="4" s="1"/>
  <c r="M650" i="4"/>
  <c r="T650" i="4" s="1"/>
  <c r="M651" i="4"/>
  <c r="T651" i="4" s="1"/>
  <c r="M652" i="4"/>
  <c r="T652" i="4" s="1"/>
  <c r="M653" i="4"/>
  <c r="T653" i="4" s="1"/>
  <c r="M654" i="4"/>
  <c r="T654" i="4" s="1"/>
  <c r="M655" i="4"/>
  <c r="T655" i="4" s="1"/>
  <c r="M656" i="4"/>
  <c r="T656" i="4" s="1"/>
  <c r="M657" i="4"/>
  <c r="T657" i="4" s="1"/>
  <c r="M658" i="4"/>
  <c r="T658" i="4" s="1"/>
  <c r="M659" i="4"/>
  <c r="T659" i="4" s="1"/>
  <c r="M660" i="4"/>
  <c r="T660" i="4" s="1"/>
  <c r="M661" i="4"/>
  <c r="T661" i="4" s="1"/>
  <c r="M662" i="4"/>
  <c r="T662" i="4" s="1"/>
  <c r="M663" i="4"/>
  <c r="T663" i="4" s="1"/>
  <c r="M664" i="4"/>
  <c r="T664" i="4" s="1"/>
  <c r="M665" i="4"/>
  <c r="T665" i="4" s="1"/>
  <c r="M666" i="4"/>
  <c r="T666" i="4" s="1"/>
  <c r="M667" i="4"/>
  <c r="T667" i="4" s="1"/>
  <c r="M668" i="4"/>
  <c r="T668" i="4" s="1"/>
  <c r="M669" i="4"/>
  <c r="T669" i="4" s="1"/>
  <c r="M670" i="4"/>
  <c r="T670" i="4" s="1"/>
  <c r="M671" i="4"/>
  <c r="T671" i="4" s="1"/>
  <c r="M672" i="4"/>
  <c r="T672" i="4" s="1"/>
  <c r="M673" i="4"/>
  <c r="T673" i="4" s="1"/>
  <c r="M674" i="4"/>
  <c r="T674" i="4" s="1"/>
  <c r="M675" i="4"/>
  <c r="T675" i="4" s="1"/>
  <c r="M676" i="4"/>
  <c r="T676" i="4" s="1"/>
  <c r="M677" i="4"/>
  <c r="T677" i="4" s="1"/>
  <c r="M678" i="4"/>
  <c r="T678" i="4" s="1"/>
  <c r="M679" i="4"/>
  <c r="T679" i="4" s="1"/>
  <c r="M680" i="4"/>
  <c r="T680" i="4" s="1"/>
  <c r="M681" i="4"/>
  <c r="T681" i="4" s="1"/>
  <c r="M682" i="4"/>
  <c r="T682" i="4" s="1"/>
  <c r="M683" i="4"/>
  <c r="T683" i="4" s="1"/>
  <c r="M684" i="4"/>
  <c r="T684" i="4" s="1"/>
  <c r="M685" i="4"/>
  <c r="T685" i="4" s="1"/>
  <c r="M686" i="4"/>
  <c r="T686" i="4" s="1"/>
  <c r="M687" i="4"/>
  <c r="T687" i="4" s="1"/>
  <c r="M688" i="4"/>
  <c r="T688" i="4" s="1"/>
  <c r="M689" i="4"/>
  <c r="T689" i="4" s="1"/>
  <c r="M690" i="4"/>
  <c r="T690" i="4" s="1"/>
  <c r="M691" i="4"/>
  <c r="T691" i="4" s="1"/>
  <c r="M692" i="4"/>
  <c r="T692" i="4" s="1"/>
  <c r="M693" i="4"/>
  <c r="T693" i="4" s="1"/>
  <c r="M694" i="4"/>
  <c r="T694" i="4" s="1"/>
  <c r="M695" i="4"/>
  <c r="T695" i="4" s="1"/>
  <c r="M696" i="4"/>
  <c r="T696" i="4" s="1"/>
  <c r="M697" i="4"/>
  <c r="T697" i="4" s="1"/>
  <c r="M698" i="4"/>
  <c r="T698" i="4" s="1"/>
  <c r="M699" i="4"/>
  <c r="T699" i="4" s="1"/>
  <c r="M700" i="4"/>
  <c r="T700" i="4" s="1"/>
  <c r="M701" i="4"/>
  <c r="T701" i="4" s="1"/>
  <c r="M702" i="4"/>
  <c r="T702" i="4" s="1"/>
  <c r="M703" i="4"/>
  <c r="T703" i="4" s="1"/>
  <c r="M704" i="4"/>
  <c r="T704" i="4" s="1"/>
  <c r="M705" i="4"/>
  <c r="T705" i="4" s="1"/>
  <c r="M706" i="4"/>
  <c r="T706" i="4" s="1"/>
  <c r="M707" i="4"/>
  <c r="T707" i="4" s="1"/>
  <c r="M708" i="4"/>
  <c r="T708" i="4" s="1"/>
  <c r="M709" i="4"/>
  <c r="T709" i="4" s="1"/>
  <c r="M710" i="4"/>
  <c r="T710" i="4" s="1"/>
  <c r="M711" i="4"/>
  <c r="T711" i="4" s="1"/>
  <c r="M712" i="4"/>
  <c r="T712" i="4" s="1"/>
  <c r="M713" i="4"/>
  <c r="T713" i="4" s="1"/>
  <c r="M714" i="4"/>
  <c r="T714" i="4" s="1"/>
  <c r="M715" i="4"/>
  <c r="T715" i="4" s="1"/>
  <c r="M716" i="4"/>
  <c r="T716" i="4" s="1"/>
  <c r="M717" i="4"/>
  <c r="T717" i="4" s="1"/>
  <c r="M718" i="4"/>
  <c r="T718" i="4" s="1"/>
  <c r="M719" i="4"/>
  <c r="T719" i="4" s="1"/>
  <c r="M720" i="4"/>
  <c r="T720" i="4" s="1"/>
  <c r="M721" i="4"/>
  <c r="T721" i="4" s="1"/>
  <c r="M722" i="4"/>
  <c r="T722" i="4" s="1"/>
  <c r="M723" i="4"/>
  <c r="T723" i="4" s="1"/>
  <c r="M724" i="4"/>
  <c r="T724" i="4" s="1"/>
  <c r="M725" i="4"/>
  <c r="T725" i="4" s="1"/>
  <c r="M726" i="4"/>
  <c r="T726" i="4" s="1"/>
  <c r="M727" i="4"/>
  <c r="T727" i="4" s="1"/>
  <c r="M728" i="4"/>
  <c r="T728" i="4" s="1"/>
  <c r="M729" i="4"/>
  <c r="T729" i="4" s="1"/>
  <c r="M730" i="4"/>
  <c r="T730" i="4" s="1"/>
  <c r="M731" i="4"/>
  <c r="T731" i="4" s="1"/>
  <c r="M732" i="4"/>
  <c r="T732" i="4" s="1"/>
  <c r="M733" i="4"/>
  <c r="T733" i="4" s="1"/>
  <c r="M734" i="4"/>
  <c r="T734" i="4" s="1"/>
  <c r="M735" i="4"/>
  <c r="T735" i="4" s="1"/>
  <c r="M736" i="4"/>
  <c r="T736" i="4" s="1"/>
  <c r="M737" i="4"/>
  <c r="T737" i="4" s="1"/>
  <c r="M738" i="4"/>
  <c r="T738" i="4" s="1"/>
  <c r="M739" i="4"/>
  <c r="T739" i="4" s="1"/>
  <c r="M740" i="4"/>
  <c r="T740" i="4" s="1"/>
  <c r="M741" i="4"/>
  <c r="T741" i="4" s="1"/>
  <c r="M742" i="4"/>
  <c r="T742" i="4" s="1"/>
  <c r="M743" i="4"/>
  <c r="T743" i="4" s="1"/>
  <c r="M744" i="4"/>
  <c r="T744" i="4" s="1"/>
  <c r="M745" i="4"/>
  <c r="T745" i="4" s="1"/>
  <c r="M746" i="4"/>
  <c r="T746" i="4" s="1"/>
  <c r="M747" i="4"/>
  <c r="T747" i="4" s="1"/>
  <c r="M748" i="4"/>
  <c r="T748" i="4" s="1"/>
  <c r="M749" i="4"/>
  <c r="T749" i="4" s="1"/>
  <c r="M750" i="4"/>
  <c r="T750" i="4" s="1"/>
  <c r="M751" i="4"/>
  <c r="T751" i="4" s="1"/>
  <c r="M752" i="4"/>
  <c r="T752" i="4" s="1"/>
  <c r="M753" i="4"/>
  <c r="T753" i="4" s="1"/>
  <c r="M754" i="4"/>
  <c r="T754" i="4" s="1"/>
  <c r="M755" i="4"/>
  <c r="T755" i="4" s="1"/>
  <c r="M756" i="4"/>
  <c r="T756" i="4" s="1"/>
  <c r="M757" i="4"/>
  <c r="T757" i="4" s="1"/>
  <c r="M758" i="4"/>
  <c r="T758" i="4" s="1"/>
  <c r="M759" i="4"/>
  <c r="T759" i="4" s="1"/>
  <c r="M760" i="4"/>
  <c r="T760" i="4" s="1"/>
  <c r="M761" i="4"/>
  <c r="T761" i="4" s="1"/>
  <c r="M762" i="4"/>
  <c r="T762" i="4" s="1"/>
  <c r="M763" i="4"/>
  <c r="T763" i="4" s="1"/>
  <c r="M764" i="4"/>
  <c r="T764" i="4" s="1"/>
  <c r="M765" i="4"/>
  <c r="T765" i="4" s="1"/>
  <c r="M766" i="4"/>
  <c r="T766" i="4" s="1"/>
  <c r="M767" i="4"/>
  <c r="T767" i="4" s="1"/>
  <c r="M768" i="4"/>
  <c r="T768" i="4" s="1"/>
  <c r="M769" i="4"/>
  <c r="T769" i="4" s="1"/>
  <c r="M770" i="4"/>
  <c r="T770" i="4" s="1"/>
  <c r="M771" i="4"/>
  <c r="T771" i="4" s="1"/>
  <c r="M772" i="4"/>
  <c r="T772" i="4" s="1"/>
  <c r="M773" i="4"/>
  <c r="T773" i="4" s="1"/>
  <c r="M774" i="4"/>
  <c r="T774" i="4" s="1"/>
  <c r="M775" i="4"/>
  <c r="T775" i="4" s="1"/>
  <c r="M776" i="4"/>
  <c r="T776" i="4" s="1"/>
  <c r="M777" i="4"/>
  <c r="T777" i="4" s="1"/>
  <c r="M778" i="4"/>
  <c r="T778" i="4" s="1"/>
  <c r="M779" i="4"/>
  <c r="T779" i="4" s="1"/>
  <c r="M780" i="4"/>
  <c r="T780" i="4" s="1"/>
  <c r="M781" i="4"/>
  <c r="T781" i="4" s="1"/>
  <c r="M782" i="4"/>
  <c r="T782" i="4" s="1"/>
  <c r="M783" i="4"/>
  <c r="T783" i="4" s="1"/>
  <c r="M784" i="4"/>
  <c r="T784" i="4" s="1"/>
  <c r="M785" i="4"/>
  <c r="T785" i="4" s="1"/>
  <c r="M786" i="4"/>
  <c r="T786" i="4" s="1"/>
  <c r="M787" i="4"/>
  <c r="T787" i="4" s="1"/>
  <c r="M788" i="4"/>
  <c r="T788" i="4" s="1"/>
  <c r="M789" i="4"/>
  <c r="T789" i="4" s="1"/>
  <c r="M790" i="4"/>
  <c r="T790" i="4" s="1"/>
  <c r="M791" i="4"/>
  <c r="T791" i="4" s="1"/>
  <c r="M792" i="4"/>
  <c r="T792" i="4" s="1"/>
  <c r="M793" i="4"/>
  <c r="T793" i="4" s="1"/>
  <c r="M794" i="4"/>
  <c r="T794" i="4" s="1"/>
  <c r="M795" i="4"/>
  <c r="T795" i="4" s="1"/>
  <c r="M796" i="4"/>
  <c r="T796" i="4" s="1"/>
  <c r="M797" i="4"/>
  <c r="T797" i="4" s="1"/>
  <c r="M798" i="4"/>
  <c r="T798" i="4" s="1"/>
  <c r="M799" i="4"/>
  <c r="T799" i="4" s="1"/>
  <c r="M800" i="4"/>
  <c r="T800" i="4" s="1"/>
  <c r="M801" i="4"/>
  <c r="T801" i="4" s="1"/>
  <c r="M802" i="4"/>
  <c r="T802" i="4" s="1"/>
  <c r="M803" i="4"/>
  <c r="T803" i="4" s="1"/>
  <c r="M804" i="4"/>
  <c r="T804" i="4" s="1"/>
  <c r="M805" i="4"/>
  <c r="T805" i="4" s="1"/>
  <c r="M806" i="4"/>
  <c r="T806" i="4" s="1"/>
  <c r="M807" i="4"/>
  <c r="T807" i="4" s="1"/>
  <c r="M808" i="4"/>
  <c r="T808" i="4" s="1"/>
  <c r="M809" i="4"/>
  <c r="T809" i="4" s="1"/>
  <c r="M810" i="4"/>
  <c r="T810" i="4" s="1"/>
  <c r="M811" i="4"/>
  <c r="T811" i="4" s="1"/>
  <c r="M812" i="4"/>
  <c r="T812" i="4" s="1"/>
  <c r="M813" i="4"/>
  <c r="T813" i="4" s="1"/>
  <c r="M814" i="4"/>
  <c r="T814" i="4" s="1"/>
  <c r="M815" i="4"/>
  <c r="T815" i="4" s="1"/>
  <c r="M816" i="4"/>
  <c r="T816" i="4" s="1"/>
  <c r="M817" i="4"/>
  <c r="T817" i="4" s="1"/>
  <c r="M818" i="4"/>
  <c r="T818" i="4" s="1"/>
  <c r="M819" i="4"/>
  <c r="T819" i="4" s="1"/>
  <c r="M820" i="4"/>
  <c r="T820" i="4" s="1"/>
  <c r="M821" i="4"/>
  <c r="T821" i="4" s="1"/>
  <c r="M822" i="4"/>
  <c r="T822" i="4" s="1"/>
  <c r="M823" i="4"/>
  <c r="T823" i="4" s="1"/>
  <c r="M824" i="4"/>
  <c r="T824" i="4" s="1"/>
  <c r="M825" i="4"/>
  <c r="T825" i="4" s="1"/>
  <c r="M826" i="4"/>
  <c r="T826" i="4" s="1"/>
  <c r="M827" i="4"/>
  <c r="T827" i="4" s="1"/>
  <c r="M828" i="4"/>
  <c r="T828" i="4" s="1"/>
  <c r="M829" i="4"/>
  <c r="T829" i="4" s="1"/>
  <c r="M830" i="4"/>
  <c r="T830" i="4" s="1"/>
  <c r="M831" i="4"/>
  <c r="T831" i="4" s="1"/>
  <c r="M832" i="4"/>
  <c r="T832" i="4" s="1"/>
  <c r="M833" i="4"/>
  <c r="T833" i="4" s="1"/>
  <c r="M834" i="4"/>
  <c r="T834" i="4" s="1"/>
  <c r="M835" i="4"/>
  <c r="T835" i="4" s="1"/>
  <c r="M836" i="4"/>
  <c r="T836" i="4" s="1"/>
  <c r="M837" i="4"/>
  <c r="T837" i="4" s="1"/>
  <c r="M838" i="4"/>
  <c r="T838" i="4" s="1"/>
  <c r="M839" i="4"/>
  <c r="T839" i="4" s="1"/>
  <c r="M840" i="4"/>
  <c r="T840" i="4" s="1"/>
  <c r="M841" i="4"/>
  <c r="T841" i="4" s="1"/>
  <c r="M842" i="4"/>
  <c r="T842" i="4" s="1"/>
  <c r="M843" i="4"/>
  <c r="T843" i="4" s="1"/>
  <c r="M844" i="4"/>
  <c r="T844" i="4" s="1"/>
  <c r="M845" i="4"/>
  <c r="T845" i="4" s="1"/>
  <c r="M846" i="4"/>
  <c r="T846" i="4" s="1"/>
  <c r="M847" i="4"/>
  <c r="T847" i="4" s="1"/>
  <c r="M848" i="4"/>
  <c r="T848" i="4" s="1"/>
  <c r="M849" i="4"/>
  <c r="T849" i="4" s="1"/>
  <c r="M850" i="4"/>
  <c r="T850" i="4" s="1"/>
  <c r="M851" i="4"/>
  <c r="T851" i="4" s="1"/>
  <c r="M852" i="4"/>
  <c r="T852" i="4" s="1"/>
  <c r="M853" i="4"/>
  <c r="T853" i="4" s="1"/>
  <c r="M854" i="4"/>
  <c r="T854" i="4" s="1"/>
  <c r="M855" i="4"/>
  <c r="T855" i="4" s="1"/>
  <c r="M856" i="4"/>
  <c r="T856" i="4" s="1"/>
  <c r="M857" i="4"/>
  <c r="T857" i="4" s="1"/>
  <c r="M858" i="4"/>
  <c r="T858" i="4" s="1"/>
  <c r="M859" i="4"/>
  <c r="T859" i="4" s="1"/>
  <c r="M860" i="4"/>
  <c r="T860" i="4" s="1"/>
  <c r="M861" i="4"/>
  <c r="T861" i="4" s="1"/>
  <c r="M862" i="4"/>
  <c r="T862" i="4" s="1"/>
  <c r="M863" i="4"/>
  <c r="T863" i="4" s="1"/>
  <c r="M864" i="4"/>
  <c r="T864" i="4" s="1"/>
  <c r="M865" i="4"/>
  <c r="T865" i="4" s="1"/>
  <c r="M866" i="4"/>
  <c r="T866" i="4" s="1"/>
  <c r="M867" i="4"/>
  <c r="T867" i="4" s="1"/>
  <c r="M868" i="4"/>
  <c r="T868" i="4" s="1"/>
  <c r="M869" i="4"/>
  <c r="T869" i="4" s="1"/>
  <c r="M870" i="4"/>
  <c r="T870" i="4" s="1"/>
  <c r="M871" i="4"/>
  <c r="T871" i="4" s="1"/>
  <c r="M872" i="4"/>
  <c r="T872" i="4" s="1"/>
  <c r="M873" i="4"/>
  <c r="T873" i="4" s="1"/>
  <c r="M874" i="4"/>
  <c r="T874" i="4" s="1"/>
  <c r="M875" i="4"/>
  <c r="T875" i="4" s="1"/>
  <c r="M876" i="4"/>
  <c r="T876" i="4" s="1"/>
  <c r="M877" i="4"/>
  <c r="T877" i="4" s="1"/>
  <c r="M878" i="4"/>
  <c r="T878" i="4" s="1"/>
  <c r="M879" i="4"/>
  <c r="T879" i="4" s="1"/>
  <c r="M880" i="4"/>
  <c r="T880" i="4" s="1"/>
  <c r="M881" i="4"/>
  <c r="T881" i="4" s="1"/>
  <c r="M882" i="4"/>
  <c r="T882" i="4" s="1"/>
  <c r="M883" i="4"/>
  <c r="T883" i="4" s="1"/>
  <c r="M884" i="4"/>
  <c r="T884" i="4" s="1"/>
  <c r="M885" i="4"/>
  <c r="T885" i="4" s="1"/>
  <c r="M886" i="4"/>
  <c r="T886" i="4" s="1"/>
  <c r="M887" i="4"/>
  <c r="T887" i="4" s="1"/>
  <c r="M888" i="4"/>
  <c r="T888" i="4" s="1"/>
  <c r="M889" i="4"/>
  <c r="T889" i="4" s="1"/>
  <c r="M890" i="4"/>
  <c r="T890" i="4" s="1"/>
  <c r="M891" i="4"/>
  <c r="T891" i="4" s="1"/>
  <c r="M892" i="4"/>
  <c r="T892" i="4" s="1"/>
  <c r="M893" i="4"/>
  <c r="T893" i="4" s="1"/>
  <c r="M894" i="4"/>
  <c r="T894" i="4" s="1"/>
  <c r="M895" i="4"/>
  <c r="T895" i="4" s="1"/>
  <c r="M896" i="4"/>
  <c r="T896" i="4" s="1"/>
  <c r="M897" i="4"/>
  <c r="T897" i="4" s="1"/>
  <c r="M898" i="4"/>
  <c r="T898" i="4" s="1"/>
  <c r="M899" i="4"/>
  <c r="T899" i="4" s="1"/>
  <c r="M900" i="4"/>
  <c r="T900" i="4" s="1"/>
  <c r="M901" i="4"/>
  <c r="T901" i="4" s="1"/>
  <c r="M902" i="4"/>
  <c r="T902" i="4" s="1"/>
  <c r="M903" i="4"/>
  <c r="T903" i="4" s="1"/>
  <c r="M904" i="4"/>
  <c r="T904" i="4" s="1"/>
  <c r="M905" i="4"/>
  <c r="T905" i="4" s="1"/>
  <c r="M906" i="4"/>
  <c r="T906" i="4" s="1"/>
  <c r="M907" i="4"/>
  <c r="T907" i="4" s="1"/>
  <c r="M908" i="4"/>
  <c r="T908" i="4" s="1"/>
  <c r="M909" i="4"/>
  <c r="T909" i="4" s="1"/>
  <c r="M910" i="4"/>
  <c r="T910" i="4" s="1"/>
  <c r="M911" i="4"/>
  <c r="T911" i="4" s="1"/>
  <c r="M912" i="4"/>
  <c r="T912" i="4" s="1"/>
  <c r="M913" i="4"/>
  <c r="T913" i="4" s="1"/>
  <c r="M914" i="4"/>
  <c r="T914" i="4" s="1"/>
  <c r="M915" i="4"/>
  <c r="T915" i="4" s="1"/>
  <c r="M916" i="4"/>
  <c r="T916" i="4" s="1"/>
  <c r="M917" i="4"/>
  <c r="T917" i="4" s="1"/>
  <c r="M918" i="4"/>
  <c r="T918" i="4" s="1"/>
  <c r="M919" i="4"/>
  <c r="T919" i="4" s="1"/>
  <c r="M920" i="4"/>
  <c r="T920" i="4" s="1"/>
  <c r="M921" i="4"/>
  <c r="T921" i="4" s="1"/>
  <c r="M922" i="4"/>
  <c r="T922" i="4" s="1"/>
  <c r="M923" i="4"/>
  <c r="T923" i="4" s="1"/>
  <c r="M924" i="4"/>
  <c r="T924" i="4" s="1"/>
  <c r="M925" i="4"/>
  <c r="T925" i="4" s="1"/>
  <c r="M926" i="4"/>
  <c r="T926" i="4" s="1"/>
  <c r="M927" i="4"/>
  <c r="T927" i="4" s="1"/>
  <c r="M928" i="4"/>
  <c r="T928" i="4" s="1"/>
  <c r="M929" i="4"/>
  <c r="T929" i="4" s="1"/>
  <c r="M930" i="4"/>
  <c r="T930" i="4" s="1"/>
  <c r="M931" i="4"/>
  <c r="T931" i="4" s="1"/>
  <c r="M932" i="4"/>
  <c r="T932" i="4" s="1"/>
  <c r="M933" i="4"/>
  <c r="T933" i="4" s="1"/>
  <c r="M934" i="4"/>
  <c r="T934" i="4" s="1"/>
  <c r="M935" i="4"/>
  <c r="T935" i="4" s="1"/>
  <c r="M936" i="4"/>
  <c r="T936" i="4" s="1"/>
  <c r="M937" i="4"/>
  <c r="T937" i="4" s="1"/>
  <c r="M938" i="4"/>
  <c r="T938" i="4" s="1"/>
  <c r="M939" i="4"/>
  <c r="T939" i="4" s="1"/>
  <c r="M940" i="4"/>
  <c r="T940" i="4" s="1"/>
  <c r="M941" i="4"/>
  <c r="T941" i="4" s="1"/>
  <c r="M942" i="4"/>
  <c r="T942" i="4" s="1"/>
  <c r="M943" i="4"/>
  <c r="T943" i="4" s="1"/>
  <c r="M944" i="4"/>
  <c r="T944" i="4" s="1"/>
  <c r="M945" i="4"/>
  <c r="T945" i="4" s="1"/>
  <c r="M946" i="4"/>
  <c r="T946" i="4" s="1"/>
  <c r="M947" i="4"/>
  <c r="T947" i="4" s="1"/>
  <c r="M948" i="4"/>
  <c r="T948" i="4" s="1"/>
  <c r="M949" i="4"/>
  <c r="T949" i="4" s="1"/>
  <c r="M950" i="4"/>
  <c r="T950" i="4" s="1"/>
  <c r="M951" i="4"/>
  <c r="T951" i="4" s="1"/>
  <c r="M952" i="4"/>
  <c r="T952" i="4" s="1"/>
  <c r="M953" i="4"/>
  <c r="T953" i="4" s="1"/>
  <c r="M954" i="4"/>
  <c r="T954" i="4" s="1"/>
  <c r="M955" i="4"/>
  <c r="T955" i="4" s="1"/>
  <c r="M956" i="4"/>
  <c r="T956" i="4" s="1"/>
  <c r="M957" i="4"/>
  <c r="T957" i="4" s="1"/>
  <c r="M958" i="4"/>
  <c r="T958" i="4" s="1"/>
  <c r="M959" i="4"/>
  <c r="T959" i="4" s="1"/>
  <c r="M960" i="4"/>
  <c r="T960" i="4" s="1"/>
  <c r="M961" i="4"/>
  <c r="T961" i="4" s="1"/>
  <c r="M962" i="4"/>
  <c r="T962" i="4" s="1"/>
  <c r="M963" i="4"/>
  <c r="T963" i="4" s="1"/>
  <c r="M964" i="4"/>
  <c r="T964" i="4" s="1"/>
  <c r="M965" i="4"/>
  <c r="T965" i="4" s="1"/>
  <c r="M966" i="4"/>
  <c r="T966" i="4" s="1"/>
  <c r="M967" i="4"/>
  <c r="T967" i="4" s="1"/>
  <c r="M968" i="4"/>
  <c r="T968" i="4" s="1"/>
  <c r="M969" i="4"/>
  <c r="T969" i="4" s="1"/>
  <c r="M970" i="4"/>
  <c r="T970" i="4" s="1"/>
  <c r="M971" i="4"/>
  <c r="T971" i="4" s="1"/>
  <c r="M972" i="4"/>
  <c r="T972" i="4" s="1"/>
  <c r="M973" i="4"/>
  <c r="T973" i="4" s="1"/>
  <c r="M974" i="4"/>
  <c r="T974" i="4" s="1"/>
  <c r="M975" i="4"/>
  <c r="T975" i="4" s="1"/>
  <c r="M976" i="4"/>
  <c r="T976" i="4" s="1"/>
  <c r="M977" i="4"/>
  <c r="T977" i="4" s="1"/>
  <c r="M978" i="4"/>
  <c r="T978" i="4" s="1"/>
  <c r="M979" i="4"/>
  <c r="T979" i="4" s="1"/>
  <c r="M980" i="4"/>
  <c r="T980" i="4" s="1"/>
  <c r="M981" i="4"/>
  <c r="T981" i="4" s="1"/>
  <c r="M982" i="4"/>
  <c r="T982" i="4" s="1"/>
  <c r="M983" i="4"/>
  <c r="T983" i="4" s="1"/>
  <c r="M984" i="4"/>
  <c r="T984" i="4" s="1"/>
  <c r="M985" i="4"/>
  <c r="T985" i="4" s="1"/>
  <c r="M986" i="4"/>
  <c r="T986" i="4" s="1"/>
  <c r="M987" i="4"/>
  <c r="T987" i="4" s="1"/>
  <c r="M988" i="4"/>
  <c r="T988" i="4" s="1"/>
  <c r="M989" i="4"/>
  <c r="T989" i="4" s="1"/>
  <c r="M990" i="4"/>
  <c r="T990" i="4" s="1"/>
  <c r="M991" i="4"/>
  <c r="T991" i="4" s="1"/>
  <c r="M992" i="4"/>
  <c r="T992" i="4" s="1"/>
  <c r="M993" i="4"/>
  <c r="T993" i="4" s="1"/>
  <c r="M994" i="4"/>
  <c r="T994" i="4" s="1"/>
  <c r="M995" i="4"/>
  <c r="T995" i="4" s="1"/>
  <c r="M996" i="4"/>
  <c r="T996" i="4" s="1"/>
  <c r="M997" i="4"/>
  <c r="T997" i="4" s="1"/>
  <c r="M998" i="4"/>
  <c r="T998" i="4" s="1"/>
  <c r="M999" i="4"/>
  <c r="T999" i="4" s="1"/>
  <c r="M1000" i="4"/>
  <c r="T1000" i="4" s="1"/>
  <c r="M1001" i="4"/>
  <c r="T1001" i="4" s="1"/>
  <c r="M1002" i="4"/>
  <c r="T1002" i="4" s="1"/>
  <c r="M1003" i="4"/>
  <c r="T1003" i="4" s="1"/>
  <c r="M1004" i="4"/>
  <c r="T1004" i="4" s="1"/>
  <c r="M1005" i="4"/>
  <c r="T1005" i="4" s="1"/>
  <c r="M1006" i="4"/>
  <c r="T1006" i="4" s="1"/>
  <c r="M1007" i="4"/>
  <c r="T1007" i="4" s="1"/>
  <c r="M1008" i="4"/>
  <c r="T1008" i="4" s="1"/>
  <c r="M1009" i="4"/>
  <c r="T1009" i="4" s="1"/>
  <c r="M1010" i="4"/>
  <c r="T1010" i="4" s="1"/>
  <c r="M1011" i="4"/>
  <c r="T1011" i="4" s="1"/>
  <c r="M1012" i="4"/>
  <c r="T1012" i="4" s="1"/>
  <c r="M1013" i="4"/>
  <c r="T1013" i="4" s="1"/>
  <c r="M1014" i="4"/>
  <c r="T1014" i="4" s="1"/>
  <c r="M1015" i="4"/>
  <c r="T1015" i="4" s="1"/>
  <c r="M1016" i="4"/>
  <c r="T1016" i="4" s="1"/>
  <c r="M1017" i="4"/>
  <c r="T1017" i="4" s="1"/>
  <c r="M1018" i="4"/>
  <c r="T1018" i="4" s="1"/>
  <c r="M1019" i="4"/>
  <c r="T1019" i="4" s="1"/>
  <c r="M1020" i="4"/>
  <c r="T1020" i="4" s="1"/>
  <c r="M1021" i="4"/>
  <c r="T1021" i="4" s="1"/>
  <c r="M1022" i="4"/>
  <c r="T1022" i="4" s="1"/>
  <c r="M1023" i="4"/>
  <c r="T1023" i="4" s="1"/>
  <c r="M1024" i="4"/>
  <c r="T1024" i="4" s="1"/>
  <c r="M1025" i="4"/>
  <c r="T1025" i="4" s="1"/>
  <c r="M1026" i="4"/>
  <c r="T1026" i="4" s="1"/>
  <c r="M1027" i="4"/>
  <c r="T1027" i="4" s="1"/>
  <c r="M1028" i="4"/>
  <c r="T1028" i="4" s="1"/>
  <c r="M1029" i="4"/>
  <c r="T1029" i="4" s="1"/>
  <c r="M1030" i="4"/>
  <c r="T1030" i="4" s="1"/>
  <c r="M1031" i="4"/>
  <c r="T1031" i="4" s="1"/>
  <c r="M1032" i="4"/>
  <c r="T1032" i="4" s="1"/>
  <c r="M1033" i="4"/>
  <c r="T1033" i="4" s="1"/>
  <c r="M1034" i="4"/>
  <c r="T1034" i="4" s="1"/>
  <c r="M1035" i="4"/>
  <c r="T1035" i="4" s="1"/>
  <c r="M1036" i="4"/>
  <c r="T1036" i="4" s="1"/>
  <c r="M1037" i="4"/>
  <c r="T1037" i="4" s="1"/>
  <c r="M1038" i="4"/>
  <c r="T1038" i="4" s="1"/>
  <c r="M1039" i="4"/>
  <c r="T1039" i="4" s="1"/>
  <c r="M1040" i="4"/>
  <c r="T1040" i="4" s="1"/>
  <c r="M1041" i="4"/>
  <c r="T1041" i="4" s="1"/>
  <c r="M1042" i="4"/>
  <c r="T1042" i="4" s="1"/>
  <c r="M1043" i="4"/>
  <c r="T1043" i="4" s="1"/>
  <c r="M1044" i="4"/>
  <c r="T1044" i="4" s="1"/>
  <c r="M1045" i="4"/>
  <c r="T1045" i="4" s="1"/>
  <c r="M1046" i="4"/>
  <c r="T1046" i="4" s="1"/>
  <c r="M1047" i="4"/>
  <c r="T1047" i="4" s="1"/>
  <c r="M1048" i="4"/>
  <c r="T1048" i="4" s="1"/>
  <c r="M1049" i="4"/>
  <c r="T1049" i="4" s="1"/>
  <c r="M1050" i="4"/>
  <c r="T1050" i="4" s="1"/>
  <c r="M1051" i="4"/>
  <c r="T1051" i="4" s="1"/>
  <c r="M1052" i="4"/>
  <c r="T1052" i="4" s="1"/>
  <c r="M1053" i="4"/>
  <c r="T1053" i="4" s="1"/>
  <c r="M1054" i="4"/>
  <c r="T1054" i="4" s="1"/>
  <c r="M1055" i="4"/>
  <c r="T1055" i="4" s="1"/>
  <c r="M1056" i="4"/>
  <c r="T1056" i="4" s="1"/>
  <c r="M1057" i="4"/>
  <c r="T1057" i="4" s="1"/>
  <c r="M1058" i="4"/>
  <c r="T1058" i="4" s="1"/>
  <c r="M1059" i="4"/>
  <c r="T1059" i="4" s="1"/>
  <c r="M1060" i="4"/>
  <c r="T1060" i="4" s="1"/>
  <c r="M1061" i="4"/>
  <c r="T1061" i="4" s="1"/>
  <c r="M1062" i="4"/>
  <c r="T1062" i="4" s="1"/>
  <c r="M1063" i="4"/>
  <c r="T1063" i="4" s="1"/>
  <c r="M1064" i="4"/>
  <c r="T1064" i="4" s="1"/>
  <c r="M1065" i="4"/>
  <c r="T1065" i="4" s="1"/>
  <c r="M1066" i="4"/>
  <c r="T1066" i="4" s="1"/>
  <c r="M1067" i="4"/>
  <c r="T1067" i="4" s="1"/>
  <c r="M1068" i="4"/>
  <c r="T1068" i="4" s="1"/>
  <c r="M1069" i="4"/>
  <c r="T1069" i="4" s="1"/>
  <c r="M1070" i="4"/>
  <c r="T1070" i="4" s="1"/>
  <c r="M1071" i="4"/>
  <c r="T1071" i="4" s="1"/>
  <c r="M1072" i="4"/>
  <c r="T1072" i="4" s="1"/>
  <c r="M1073" i="4"/>
  <c r="T1073" i="4" s="1"/>
  <c r="M1074" i="4"/>
  <c r="T1074" i="4" s="1"/>
  <c r="M1075" i="4"/>
  <c r="T1075" i="4" s="1"/>
  <c r="M1076" i="4"/>
  <c r="T1076" i="4" s="1"/>
  <c r="M1077" i="4"/>
  <c r="T1077" i="4" s="1"/>
  <c r="M1078" i="4"/>
  <c r="T1078" i="4" s="1"/>
  <c r="M1079" i="4"/>
  <c r="T1079" i="4" s="1"/>
  <c r="M1080" i="4"/>
  <c r="T1080" i="4" s="1"/>
  <c r="M1081" i="4"/>
  <c r="T1081" i="4" s="1"/>
  <c r="M1082" i="4"/>
  <c r="T1082" i="4" s="1"/>
  <c r="M1083" i="4"/>
  <c r="T1083" i="4" s="1"/>
  <c r="M1084" i="4"/>
  <c r="T1084" i="4" s="1"/>
  <c r="M1085" i="4"/>
  <c r="T1085" i="4" s="1"/>
  <c r="M1086" i="4"/>
  <c r="T1086" i="4" s="1"/>
  <c r="M1087" i="4"/>
  <c r="T1087" i="4" s="1"/>
  <c r="M1088" i="4"/>
  <c r="T1088" i="4" s="1"/>
  <c r="M1089" i="4"/>
  <c r="T1089" i="4" s="1"/>
  <c r="M1090" i="4"/>
  <c r="T1090" i="4" s="1"/>
  <c r="M1091" i="4"/>
  <c r="T1091" i="4" s="1"/>
  <c r="M1092" i="4"/>
  <c r="T1092" i="4" s="1"/>
  <c r="M1093" i="4"/>
  <c r="T1093" i="4" s="1"/>
  <c r="M1094" i="4"/>
  <c r="T1094" i="4" s="1"/>
  <c r="M1095" i="4"/>
  <c r="T1095" i="4" s="1"/>
  <c r="M1096" i="4"/>
  <c r="T1096" i="4" s="1"/>
  <c r="M1097" i="4"/>
  <c r="T1097" i="4" s="1"/>
  <c r="M1098" i="4"/>
  <c r="T1098" i="4" s="1"/>
  <c r="M1099" i="4"/>
  <c r="T1099" i="4" s="1"/>
  <c r="M1100" i="4"/>
  <c r="T1100" i="4" s="1"/>
  <c r="M1101" i="4"/>
  <c r="T1101" i="4" s="1"/>
  <c r="M1102" i="4"/>
  <c r="T1102" i="4" s="1"/>
  <c r="M1103" i="4"/>
  <c r="T1103" i="4" s="1"/>
  <c r="M1104" i="4"/>
  <c r="T1104" i="4" s="1"/>
  <c r="M1105" i="4"/>
  <c r="T1105" i="4" s="1"/>
  <c r="M1106" i="4"/>
  <c r="T1106" i="4" s="1"/>
  <c r="M1107" i="4"/>
  <c r="T1107" i="4" s="1"/>
  <c r="M1108" i="4"/>
  <c r="T1108" i="4" s="1"/>
  <c r="M1109" i="4"/>
  <c r="T1109" i="4" s="1"/>
  <c r="M1110" i="4"/>
  <c r="T1110" i="4" s="1"/>
  <c r="M1111" i="4"/>
  <c r="T1111" i="4" s="1"/>
  <c r="M1112" i="4"/>
  <c r="T1112" i="4" s="1"/>
  <c r="M1113" i="4"/>
  <c r="T1113" i="4" s="1"/>
  <c r="M1114" i="4"/>
  <c r="T1114" i="4" s="1"/>
  <c r="M1115" i="4"/>
  <c r="T1115" i="4" s="1"/>
  <c r="M1116" i="4"/>
  <c r="T1116" i="4" s="1"/>
  <c r="M1117" i="4"/>
  <c r="T1117" i="4" s="1"/>
  <c r="M1118" i="4"/>
  <c r="T1118" i="4" s="1"/>
  <c r="M1119" i="4"/>
  <c r="T1119" i="4" s="1"/>
  <c r="M1120" i="4"/>
  <c r="T1120" i="4" s="1"/>
  <c r="M1121" i="4"/>
  <c r="T1121" i="4" s="1"/>
  <c r="M1122" i="4"/>
  <c r="T1122" i="4" s="1"/>
  <c r="M1123" i="4"/>
  <c r="T1123" i="4" s="1"/>
  <c r="M1124" i="4"/>
  <c r="T1124" i="4" s="1"/>
  <c r="M1125" i="4"/>
  <c r="T1125" i="4" s="1"/>
  <c r="M1126" i="4"/>
  <c r="T1126" i="4" s="1"/>
  <c r="M1127" i="4"/>
  <c r="T1127" i="4" s="1"/>
  <c r="M1128" i="4"/>
  <c r="T1128" i="4" s="1"/>
  <c r="M1129" i="4"/>
  <c r="T1129" i="4" s="1"/>
  <c r="M1130" i="4"/>
  <c r="T1130" i="4" s="1"/>
  <c r="M1131" i="4"/>
  <c r="T1131" i="4" s="1"/>
  <c r="M1132" i="4"/>
  <c r="T1132" i="4" s="1"/>
  <c r="M1133" i="4"/>
  <c r="T1133" i="4" s="1"/>
  <c r="M1134" i="4"/>
  <c r="T1134" i="4" s="1"/>
  <c r="M1135" i="4"/>
  <c r="T1135" i="4" s="1"/>
  <c r="M1136" i="4"/>
  <c r="T1136" i="4" s="1"/>
  <c r="M1137" i="4"/>
  <c r="T1137" i="4" s="1"/>
  <c r="M1138" i="4"/>
  <c r="T1138" i="4" s="1"/>
  <c r="M1139" i="4"/>
  <c r="T1139" i="4" s="1"/>
  <c r="M1140" i="4"/>
  <c r="T1140" i="4" s="1"/>
  <c r="M1141" i="4"/>
  <c r="T1141" i="4" s="1"/>
  <c r="M1142" i="4"/>
  <c r="T1142" i="4" s="1"/>
  <c r="M1143" i="4"/>
  <c r="T1143" i="4" s="1"/>
  <c r="M1144" i="4"/>
  <c r="T1144" i="4" s="1"/>
  <c r="M1145" i="4"/>
  <c r="T1145" i="4" s="1"/>
  <c r="M1146" i="4"/>
  <c r="T1146" i="4" s="1"/>
  <c r="M1147" i="4"/>
  <c r="T1147" i="4" s="1"/>
  <c r="M1148" i="4"/>
  <c r="T1148" i="4" s="1"/>
  <c r="M1149" i="4"/>
  <c r="T1149" i="4" s="1"/>
  <c r="M1150" i="4"/>
  <c r="T1150" i="4" s="1"/>
  <c r="M1151" i="4"/>
  <c r="T1151" i="4" s="1"/>
  <c r="M1152" i="4"/>
  <c r="T1152" i="4" s="1"/>
  <c r="M1153" i="4"/>
  <c r="T1153" i="4" s="1"/>
  <c r="M1154" i="4"/>
  <c r="T1154" i="4" s="1"/>
  <c r="M1155" i="4"/>
  <c r="T1155" i="4" s="1"/>
  <c r="M1156" i="4"/>
  <c r="T1156" i="4" s="1"/>
  <c r="M1157" i="4"/>
  <c r="T1157" i="4" s="1"/>
  <c r="M1158" i="4"/>
  <c r="T1158" i="4" s="1"/>
  <c r="M1159" i="4"/>
  <c r="T1159" i="4" s="1"/>
  <c r="M1160" i="4"/>
  <c r="T1160" i="4" s="1"/>
  <c r="M1161" i="4"/>
  <c r="T1161" i="4" s="1"/>
  <c r="M1162" i="4"/>
  <c r="T1162" i="4" s="1"/>
  <c r="M1163" i="4"/>
  <c r="T1163" i="4" s="1"/>
  <c r="M1164" i="4"/>
  <c r="T1164" i="4" s="1"/>
  <c r="M1165" i="4"/>
  <c r="T1165" i="4" s="1"/>
  <c r="M1166" i="4"/>
  <c r="T1166" i="4" s="1"/>
  <c r="M1167" i="4"/>
  <c r="T1167" i="4" s="1"/>
  <c r="M1168" i="4"/>
  <c r="T1168" i="4" s="1"/>
  <c r="M1169" i="4"/>
  <c r="T1169" i="4" s="1"/>
  <c r="M1170" i="4"/>
  <c r="T1170" i="4" s="1"/>
  <c r="M1171" i="4"/>
  <c r="T1171" i="4" s="1"/>
  <c r="M1172" i="4"/>
  <c r="T1172" i="4" s="1"/>
  <c r="M1173" i="4"/>
  <c r="T1173" i="4" s="1"/>
  <c r="M1174" i="4"/>
  <c r="T1174" i="4" s="1"/>
  <c r="M1175" i="4"/>
  <c r="T1175" i="4" s="1"/>
  <c r="M1176" i="4"/>
  <c r="T1176" i="4" s="1"/>
  <c r="M1177" i="4"/>
  <c r="T1177" i="4" s="1"/>
  <c r="M1178" i="4"/>
  <c r="T1178" i="4" s="1"/>
  <c r="M1179" i="4"/>
  <c r="T1179" i="4" s="1"/>
  <c r="M1180" i="4"/>
  <c r="T1180" i="4" s="1"/>
  <c r="M1181" i="4"/>
  <c r="T1181" i="4" s="1"/>
  <c r="M1182" i="4"/>
  <c r="T1182" i="4" s="1"/>
  <c r="M1183" i="4"/>
  <c r="T1183" i="4" s="1"/>
  <c r="M1184" i="4"/>
  <c r="T1184" i="4" s="1"/>
  <c r="M1185" i="4"/>
  <c r="T1185" i="4" s="1"/>
  <c r="M1186" i="4"/>
  <c r="T1186" i="4" s="1"/>
  <c r="M1187" i="4"/>
  <c r="T1187" i="4" s="1"/>
  <c r="M1188" i="4"/>
  <c r="T1188" i="4" s="1"/>
  <c r="M1189" i="4"/>
  <c r="T1189" i="4" s="1"/>
  <c r="M1190" i="4"/>
  <c r="T1190" i="4" s="1"/>
  <c r="M1191" i="4"/>
  <c r="T1191" i="4" s="1"/>
  <c r="M1192" i="4"/>
  <c r="T1192" i="4" s="1"/>
  <c r="M1193" i="4"/>
  <c r="T1193" i="4" s="1"/>
  <c r="M1194" i="4"/>
  <c r="T1194" i="4" s="1"/>
  <c r="M1195" i="4"/>
  <c r="T1195" i="4" s="1"/>
  <c r="M1196" i="4"/>
  <c r="T1196" i="4" s="1"/>
  <c r="M1197" i="4"/>
  <c r="T1197" i="4" s="1"/>
  <c r="M1198" i="4"/>
  <c r="T1198" i="4" s="1"/>
  <c r="M1199" i="4"/>
  <c r="T1199" i="4" s="1"/>
  <c r="M1200" i="4"/>
  <c r="T1200" i="4" s="1"/>
  <c r="M1201" i="4"/>
  <c r="T1201" i="4" s="1"/>
  <c r="M1202" i="4"/>
  <c r="T1202" i="4" s="1"/>
  <c r="M1203" i="4"/>
  <c r="T1203" i="4" s="1"/>
  <c r="M1204" i="4"/>
  <c r="T1204" i="4" s="1"/>
  <c r="M1205" i="4"/>
  <c r="T1205" i="4" s="1"/>
  <c r="M1206" i="4"/>
  <c r="T1206" i="4" s="1"/>
  <c r="M1207" i="4"/>
  <c r="T1207" i="4" s="1"/>
  <c r="M1208" i="4"/>
  <c r="T1208" i="4" s="1"/>
  <c r="M1209" i="4"/>
  <c r="T1209" i="4" s="1"/>
  <c r="M1210" i="4"/>
  <c r="T1210" i="4" s="1"/>
  <c r="M1211" i="4"/>
  <c r="T1211" i="4" s="1"/>
  <c r="M1212" i="4"/>
  <c r="T1212" i="4" s="1"/>
  <c r="M1213" i="4"/>
  <c r="T1213" i="4" s="1"/>
  <c r="M1214" i="4"/>
  <c r="T1214" i="4" s="1"/>
  <c r="M1215" i="4"/>
  <c r="T1215" i="4" s="1"/>
  <c r="M1216" i="4"/>
  <c r="T1216" i="4" s="1"/>
  <c r="M1217" i="4"/>
  <c r="T1217" i="4" s="1"/>
  <c r="M1218" i="4"/>
  <c r="T1218" i="4" s="1"/>
  <c r="M1219" i="4"/>
  <c r="T1219" i="4" s="1"/>
  <c r="M1220" i="4"/>
  <c r="T1220" i="4" s="1"/>
  <c r="M1221" i="4"/>
  <c r="T1221" i="4" s="1"/>
  <c r="M1222" i="4"/>
  <c r="T1222" i="4" s="1"/>
  <c r="M1223" i="4"/>
  <c r="T1223" i="4" s="1"/>
  <c r="M1224" i="4"/>
  <c r="T1224" i="4" s="1"/>
  <c r="M1225" i="4"/>
  <c r="T1225" i="4" s="1"/>
  <c r="M1226" i="4"/>
  <c r="T1226" i="4" s="1"/>
  <c r="M1227" i="4"/>
  <c r="T1227" i="4" s="1"/>
  <c r="M1228" i="4"/>
  <c r="T1228" i="4" s="1"/>
  <c r="M1229" i="4"/>
  <c r="T1229" i="4" s="1"/>
  <c r="M1230" i="4"/>
  <c r="T1230" i="4" s="1"/>
  <c r="M1231" i="4"/>
  <c r="T1231" i="4" s="1"/>
  <c r="M1232" i="4"/>
  <c r="T1232" i="4" s="1"/>
  <c r="M1233" i="4"/>
  <c r="T1233" i="4" s="1"/>
  <c r="M1234" i="4"/>
  <c r="T1234" i="4" s="1"/>
  <c r="M1235" i="4"/>
  <c r="T1235" i="4" s="1"/>
  <c r="M1236" i="4"/>
  <c r="T1236" i="4" s="1"/>
  <c r="M1237" i="4"/>
  <c r="T1237" i="4" s="1"/>
  <c r="M1238" i="4"/>
  <c r="T1238" i="4" s="1"/>
  <c r="M1239" i="4"/>
  <c r="T1239" i="4" s="1"/>
  <c r="M1240" i="4"/>
  <c r="T1240" i="4" s="1"/>
  <c r="M1241" i="4"/>
  <c r="T1241" i="4" s="1"/>
  <c r="M1242" i="4"/>
  <c r="T1242" i="4" s="1"/>
  <c r="M1243" i="4"/>
  <c r="T1243" i="4" s="1"/>
  <c r="M1244" i="4"/>
  <c r="T1244" i="4" s="1"/>
  <c r="M1245" i="4"/>
  <c r="T1245" i="4" s="1"/>
  <c r="M1246" i="4"/>
  <c r="T1246" i="4" s="1"/>
  <c r="M1247" i="4"/>
  <c r="T1247" i="4" s="1"/>
  <c r="M1248" i="4"/>
  <c r="T1248" i="4" s="1"/>
  <c r="M1249" i="4"/>
  <c r="T1249" i="4" s="1"/>
  <c r="M1250" i="4"/>
  <c r="T1250" i="4" s="1"/>
  <c r="M1251" i="4"/>
  <c r="T1251" i="4" s="1"/>
  <c r="M1252" i="4"/>
  <c r="T1252" i="4" s="1"/>
  <c r="M1253" i="4"/>
  <c r="T1253" i="4" s="1"/>
  <c r="M1254" i="4"/>
  <c r="T1254" i="4" s="1"/>
  <c r="M1255" i="4"/>
  <c r="T1255" i="4" s="1"/>
  <c r="M1256" i="4"/>
  <c r="T1256" i="4" s="1"/>
  <c r="M1257" i="4"/>
  <c r="T1257" i="4" s="1"/>
  <c r="M1258" i="4"/>
  <c r="T1258" i="4" s="1"/>
  <c r="M1259" i="4"/>
  <c r="T1259" i="4" s="1"/>
  <c r="M1260" i="4"/>
  <c r="T1260" i="4" s="1"/>
  <c r="M1261" i="4"/>
  <c r="T1261" i="4" s="1"/>
  <c r="M1262" i="4"/>
  <c r="T1262" i="4" s="1"/>
  <c r="M1263" i="4"/>
  <c r="T1263" i="4" s="1"/>
  <c r="M1264" i="4"/>
  <c r="T1264" i="4" s="1"/>
  <c r="M1265" i="4"/>
  <c r="T1265" i="4" s="1"/>
  <c r="M1266" i="4"/>
  <c r="T1266" i="4" s="1"/>
  <c r="M1267" i="4"/>
  <c r="T1267" i="4" s="1"/>
  <c r="M1268" i="4"/>
  <c r="T1268" i="4" s="1"/>
  <c r="M1269" i="4"/>
  <c r="T1269" i="4" s="1"/>
  <c r="M1270" i="4"/>
  <c r="T1270" i="4" s="1"/>
  <c r="M1271" i="4"/>
  <c r="T1271" i="4" s="1"/>
  <c r="M1272" i="4"/>
  <c r="T1272" i="4" s="1"/>
  <c r="M1273" i="4"/>
  <c r="T1273" i="4" s="1"/>
  <c r="M1274" i="4"/>
  <c r="T1274" i="4" s="1"/>
  <c r="M1275" i="4"/>
  <c r="T1275" i="4" s="1"/>
  <c r="M1276" i="4"/>
  <c r="T1276" i="4" s="1"/>
  <c r="M1277" i="4"/>
  <c r="T1277" i="4" s="1"/>
  <c r="M1278" i="4"/>
  <c r="T1278" i="4" s="1"/>
  <c r="M1279" i="4"/>
  <c r="T1279" i="4" s="1"/>
  <c r="M1280" i="4"/>
  <c r="T1280" i="4" s="1"/>
  <c r="M1281" i="4"/>
  <c r="T1281" i="4" s="1"/>
  <c r="M1282" i="4"/>
  <c r="T1282" i="4" s="1"/>
  <c r="M1283" i="4"/>
  <c r="T1283" i="4" s="1"/>
  <c r="M1284" i="4"/>
  <c r="T1284" i="4" s="1"/>
  <c r="M1285" i="4"/>
  <c r="T1285" i="4" s="1"/>
  <c r="M1286" i="4"/>
  <c r="T1286" i="4" s="1"/>
  <c r="M1287" i="4"/>
  <c r="T1287" i="4" s="1"/>
  <c r="M1288" i="4"/>
  <c r="T1288" i="4" s="1"/>
  <c r="M1289" i="4"/>
  <c r="T1289" i="4" s="1"/>
  <c r="M1290" i="4"/>
  <c r="T1290" i="4" s="1"/>
  <c r="M1291" i="4"/>
  <c r="T1291" i="4" s="1"/>
  <c r="M1292" i="4"/>
  <c r="T1292" i="4" s="1"/>
  <c r="M1293" i="4"/>
  <c r="T1293" i="4" s="1"/>
  <c r="M1294" i="4"/>
  <c r="T1294" i="4" s="1"/>
  <c r="M1295" i="4"/>
  <c r="T1295" i="4" s="1"/>
  <c r="M1296" i="4"/>
  <c r="T1296" i="4" s="1"/>
  <c r="M1297" i="4"/>
  <c r="T1297" i="4" s="1"/>
  <c r="M1298" i="4"/>
  <c r="T1298" i="4" s="1"/>
  <c r="M1299" i="4"/>
  <c r="T1299" i="4" s="1"/>
  <c r="M1300" i="4"/>
  <c r="T1300" i="4" s="1"/>
  <c r="M1301" i="4"/>
  <c r="T1301" i="4" s="1"/>
  <c r="M1302" i="4"/>
  <c r="T1302" i="4" s="1"/>
  <c r="M1303" i="4"/>
  <c r="T1303" i="4" s="1"/>
  <c r="M1304" i="4"/>
  <c r="T1304" i="4" s="1"/>
  <c r="M1305" i="4"/>
  <c r="T1305" i="4" s="1"/>
  <c r="M1306" i="4"/>
  <c r="T1306" i="4" s="1"/>
  <c r="M1307" i="4"/>
  <c r="T1307" i="4" s="1"/>
  <c r="M1308" i="4"/>
  <c r="T1308" i="4" s="1"/>
  <c r="M1309" i="4"/>
  <c r="T1309" i="4" s="1"/>
  <c r="M1310" i="4"/>
  <c r="T1310" i="4" s="1"/>
  <c r="M1311" i="4"/>
  <c r="T1311" i="4" s="1"/>
  <c r="M1312" i="4"/>
  <c r="T1312" i="4" s="1"/>
  <c r="M1313" i="4"/>
  <c r="T1313" i="4" s="1"/>
  <c r="M1314" i="4"/>
  <c r="T1314" i="4" s="1"/>
  <c r="M1315" i="4"/>
  <c r="T1315" i="4" s="1"/>
  <c r="M1316" i="4"/>
  <c r="T1316" i="4" s="1"/>
  <c r="M1317" i="4"/>
  <c r="T1317" i="4" s="1"/>
  <c r="M1318" i="4"/>
  <c r="T1318" i="4" s="1"/>
  <c r="M1319" i="4"/>
  <c r="T1319" i="4" s="1"/>
  <c r="M1320" i="4"/>
  <c r="T1320" i="4" s="1"/>
  <c r="M1321" i="4"/>
  <c r="T1321" i="4" s="1"/>
  <c r="M1322" i="4"/>
  <c r="T1322" i="4" s="1"/>
  <c r="M1323" i="4"/>
  <c r="T1323" i="4" s="1"/>
  <c r="M1324" i="4"/>
  <c r="T1324" i="4" s="1"/>
  <c r="M1325" i="4"/>
  <c r="T1325" i="4" s="1"/>
  <c r="M1326" i="4"/>
  <c r="T1326" i="4" s="1"/>
  <c r="M1327" i="4"/>
  <c r="T1327" i="4" s="1"/>
  <c r="M1328" i="4"/>
  <c r="T1328" i="4" s="1"/>
  <c r="M1329" i="4"/>
  <c r="T1329" i="4" s="1"/>
  <c r="M1330" i="4"/>
  <c r="T1330" i="4" s="1"/>
  <c r="M1331" i="4"/>
  <c r="T1331" i="4" s="1"/>
  <c r="M1332" i="4"/>
  <c r="T1332" i="4" s="1"/>
  <c r="M1333" i="4"/>
  <c r="T1333" i="4" s="1"/>
  <c r="M1334" i="4"/>
  <c r="T1334" i="4" s="1"/>
  <c r="M1335" i="4"/>
  <c r="T1335" i="4" s="1"/>
  <c r="M1336" i="4"/>
  <c r="T1336" i="4" s="1"/>
  <c r="M1337" i="4"/>
  <c r="T1337" i="4" s="1"/>
  <c r="M1338" i="4"/>
  <c r="T1338" i="4" s="1"/>
  <c r="M1339" i="4"/>
  <c r="T1339" i="4" s="1"/>
  <c r="M1340" i="4"/>
  <c r="T1340" i="4" s="1"/>
  <c r="M1341" i="4"/>
  <c r="T1341" i="4" s="1"/>
  <c r="M1342" i="4"/>
  <c r="T1342" i="4" s="1"/>
  <c r="M1343" i="4"/>
  <c r="T1343" i="4" s="1"/>
  <c r="M1344" i="4"/>
  <c r="T1344" i="4" s="1"/>
  <c r="M1345" i="4"/>
  <c r="T1345" i="4" s="1"/>
  <c r="M1346" i="4"/>
  <c r="T1346" i="4" s="1"/>
  <c r="M1347" i="4"/>
  <c r="T1347" i="4" s="1"/>
  <c r="M1348" i="4"/>
  <c r="T1348" i="4" s="1"/>
  <c r="M1349" i="4"/>
  <c r="T1349" i="4" s="1"/>
  <c r="M1350" i="4"/>
  <c r="T1350" i="4" s="1"/>
  <c r="M1351" i="4"/>
  <c r="T1351" i="4" s="1"/>
  <c r="M1352" i="4"/>
  <c r="T1352" i="4" s="1"/>
  <c r="M1353" i="4"/>
  <c r="T1353" i="4" s="1"/>
  <c r="M1354" i="4"/>
  <c r="T1354" i="4" s="1"/>
  <c r="M1355" i="4"/>
  <c r="T1355" i="4" s="1"/>
  <c r="M1356" i="4"/>
  <c r="T1356" i="4" s="1"/>
  <c r="M1357" i="4"/>
  <c r="T1357" i="4" s="1"/>
  <c r="M1358" i="4"/>
  <c r="T1358" i="4" s="1"/>
  <c r="M1359" i="4"/>
  <c r="T1359" i="4" s="1"/>
  <c r="M1360" i="4"/>
  <c r="T1360" i="4" s="1"/>
  <c r="M1361" i="4"/>
  <c r="T1361" i="4" s="1"/>
  <c r="M1362" i="4"/>
  <c r="T1362" i="4" s="1"/>
  <c r="M1363" i="4"/>
  <c r="T1363" i="4" s="1"/>
  <c r="M1364" i="4"/>
  <c r="T1364" i="4" s="1"/>
  <c r="M1365" i="4"/>
  <c r="T1365" i="4" s="1"/>
  <c r="M1366" i="4"/>
  <c r="T1366" i="4" s="1"/>
  <c r="M1367" i="4"/>
  <c r="T1367" i="4" s="1"/>
  <c r="M1368" i="4"/>
  <c r="T1368" i="4" s="1"/>
  <c r="M1369" i="4"/>
  <c r="T1369" i="4" s="1"/>
  <c r="M1370" i="4"/>
  <c r="T1370" i="4" s="1"/>
  <c r="M1371" i="4"/>
  <c r="T1371" i="4" s="1"/>
  <c r="M1372" i="4"/>
  <c r="T1372" i="4" s="1"/>
  <c r="M1373" i="4"/>
  <c r="T1373" i="4" s="1"/>
  <c r="M1374" i="4"/>
  <c r="T1374" i="4" s="1"/>
  <c r="M1375" i="4"/>
  <c r="T1375" i="4" s="1"/>
  <c r="M1376" i="4"/>
  <c r="T1376" i="4" s="1"/>
  <c r="M1377" i="4"/>
  <c r="T1377" i="4" s="1"/>
  <c r="M1378" i="4"/>
  <c r="T1378" i="4" s="1"/>
  <c r="M1379" i="4"/>
  <c r="T1379" i="4" s="1"/>
  <c r="M1380" i="4"/>
  <c r="T1380" i="4" s="1"/>
  <c r="M1381" i="4"/>
  <c r="T1381" i="4" s="1"/>
  <c r="M1382" i="4"/>
  <c r="T1382" i="4" s="1"/>
  <c r="M1383" i="4"/>
  <c r="T1383" i="4" s="1"/>
  <c r="M1384" i="4"/>
  <c r="T1384" i="4" s="1"/>
  <c r="M1385" i="4"/>
  <c r="T1385" i="4" s="1"/>
  <c r="M1386" i="4"/>
  <c r="T1386" i="4" s="1"/>
  <c r="M1387" i="4"/>
  <c r="T1387" i="4" s="1"/>
  <c r="M1388" i="4"/>
  <c r="T1388" i="4" s="1"/>
  <c r="M1389" i="4"/>
  <c r="T1389" i="4" s="1"/>
  <c r="M1390" i="4"/>
  <c r="T1390" i="4" s="1"/>
  <c r="M1391" i="4"/>
  <c r="T1391" i="4" s="1"/>
  <c r="M1392" i="4"/>
  <c r="T1392" i="4" s="1"/>
  <c r="M1393" i="4"/>
  <c r="T1393" i="4" s="1"/>
  <c r="M1394" i="4"/>
  <c r="T1394" i="4" s="1"/>
  <c r="M1395" i="4"/>
  <c r="T1395" i="4" s="1"/>
  <c r="M1396" i="4"/>
  <c r="T1396" i="4" s="1"/>
  <c r="M1397" i="4"/>
  <c r="T1397" i="4" s="1"/>
  <c r="M1398" i="4"/>
  <c r="T1398" i="4" s="1"/>
  <c r="M1399" i="4"/>
  <c r="T1399" i="4" s="1"/>
  <c r="M1400" i="4"/>
  <c r="T1400" i="4" s="1"/>
  <c r="M1401" i="4"/>
  <c r="T1401" i="4" s="1"/>
  <c r="M1402" i="4"/>
  <c r="T1402" i="4" s="1"/>
  <c r="M1403" i="4"/>
  <c r="T1403" i="4" s="1"/>
  <c r="M1404" i="4"/>
  <c r="T1404" i="4" s="1"/>
  <c r="M1405" i="4"/>
  <c r="T1405" i="4" s="1"/>
  <c r="M1406" i="4"/>
  <c r="T1406" i="4" s="1"/>
  <c r="M1407" i="4"/>
  <c r="T1407" i="4" s="1"/>
  <c r="M1408" i="4"/>
  <c r="T1408" i="4" s="1"/>
  <c r="M1409" i="4"/>
  <c r="T1409" i="4" s="1"/>
  <c r="M1410" i="4"/>
  <c r="T1410" i="4" s="1"/>
  <c r="M1411" i="4"/>
  <c r="T1411" i="4" s="1"/>
  <c r="M1412" i="4"/>
  <c r="T1412" i="4" s="1"/>
  <c r="M1413" i="4"/>
  <c r="T1413" i="4" s="1"/>
  <c r="M1414" i="4"/>
  <c r="T1414" i="4" s="1"/>
  <c r="M1415" i="4"/>
  <c r="T1415" i="4" s="1"/>
  <c r="M1416" i="4"/>
  <c r="T1416" i="4" s="1"/>
  <c r="M1417" i="4"/>
  <c r="T1417" i="4" s="1"/>
  <c r="M1418" i="4"/>
  <c r="T1418" i="4" s="1"/>
  <c r="M1419" i="4"/>
  <c r="T1419" i="4" s="1"/>
  <c r="M1420" i="4"/>
  <c r="T1420" i="4" s="1"/>
  <c r="M1421" i="4"/>
  <c r="T1421" i="4" s="1"/>
  <c r="M1422" i="4"/>
  <c r="T1422" i="4" s="1"/>
  <c r="M1423" i="4"/>
  <c r="T1423" i="4" s="1"/>
  <c r="M1424" i="4"/>
  <c r="T1424" i="4" s="1"/>
  <c r="M1425" i="4"/>
  <c r="T1425" i="4" s="1"/>
  <c r="M1426" i="4"/>
  <c r="T1426" i="4" s="1"/>
  <c r="M1427" i="4"/>
  <c r="T1427" i="4" s="1"/>
  <c r="M1428" i="4"/>
  <c r="T1428" i="4" s="1"/>
  <c r="M1429" i="4"/>
  <c r="T1429" i="4" s="1"/>
  <c r="M1430" i="4"/>
  <c r="T1430" i="4" s="1"/>
  <c r="M1431" i="4"/>
  <c r="T1431" i="4" s="1"/>
  <c r="M1432" i="4"/>
  <c r="T1432" i="4" s="1"/>
  <c r="M1433" i="4"/>
  <c r="T1433" i="4" s="1"/>
  <c r="M1434" i="4"/>
  <c r="T1434" i="4" s="1"/>
  <c r="M1435" i="4"/>
  <c r="T1435" i="4" s="1"/>
  <c r="M1436" i="4"/>
  <c r="T1436" i="4" s="1"/>
  <c r="M1437" i="4"/>
  <c r="T1437" i="4" s="1"/>
  <c r="M1438" i="4"/>
  <c r="T1438" i="4" s="1"/>
  <c r="M1439" i="4"/>
  <c r="T1439" i="4" s="1"/>
  <c r="M1440" i="4"/>
  <c r="T1440" i="4" s="1"/>
  <c r="M1441" i="4"/>
  <c r="T1441" i="4" s="1"/>
  <c r="M1442" i="4"/>
  <c r="T1442" i="4" s="1"/>
  <c r="M1443" i="4"/>
  <c r="T1443" i="4" s="1"/>
  <c r="M1444" i="4"/>
  <c r="T1444" i="4" s="1"/>
  <c r="M1445" i="4"/>
  <c r="T1445" i="4" s="1"/>
  <c r="M1446" i="4"/>
  <c r="T1446" i="4" s="1"/>
  <c r="M1447" i="4"/>
  <c r="T1447" i="4" s="1"/>
  <c r="M1448" i="4"/>
  <c r="T1448" i="4" s="1"/>
  <c r="M1449" i="4"/>
  <c r="T1449" i="4" s="1"/>
  <c r="M1450" i="4"/>
  <c r="T1450" i="4" s="1"/>
  <c r="M1451" i="4"/>
  <c r="T1451" i="4" s="1"/>
  <c r="M1452" i="4"/>
  <c r="T1452" i="4" s="1"/>
  <c r="M1453" i="4"/>
  <c r="T1453" i="4" s="1"/>
  <c r="M1454" i="4"/>
  <c r="T1454" i="4" s="1"/>
  <c r="M1455" i="4"/>
  <c r="T1455" i="4" s="1"/>
  <c r="M1456" i="4"/>
  <c r="T1456" i="4" s="1"/>
  <c r="M1457" i="4"/>
  <c r="T1457" i="4" s="1"/>
  <c r="M1458" i="4"/>
  <c r="T1458" i="4" s="1"/>
  <c r="M1459" i="4"/>
  <c r="T1459" i="4" s="1"/>
  <c r="M1460" i="4"/>
  <c r="T1460" i="4" s="1"/>
  <c r="M1461" i="4"/>
  <c r="T1461" i="4" s="1"/>
  <c r="M1462" i="4"/>
  <c r="T1462" i="4" s="1"/>
  <c r="M1463" i="4"/>
  <c r="T1463" i="4" s="1"/>
  <c r="M1464" i="4"/>
  <c r="T1464" i="4" s="1"/>
  <c r="M1465" i="4"/>
  <c r="T1465" i="4" s="1"/>
  <c r="M1466" i="4"/>
  <c r="T1466" i="4" s="1"/>
  <c r="M1467" i="4"/>
  <c r="T1467" i="4" s="1"/>
  <c r="M1468" i="4"/>
  <c r="T1468" i="4" s="1"/>
  <c r="M1469" i="4"/>
  <c r="T1469" i="4" s="1"/>
  <c r="M1470" i="4"/>
  <c r="T1470" i="4" s="1"/>
  <c r="M1471" i="4"/>
  <c r="T1471" i="4" s="1"/>
  <c r="M1472" i="4"/>
  <c r="T1472" i="4" s="1"/>
  <c r="M1473" i="4"/>
  <c r="T1473" i="4" s="1"/>
  <c r="M1474" i="4"/>
  <c r="T1474" i="4" s="1"/>
  <c r="M1475" i="4"/>
  <c r="T1475" i="4" s="1"/>
  <c r="M1476" i="4"/>
  <c r="T1476" i="4" s="1"/>
  <c r="M1477" i="4"/>
  <c r="T1477" i="4" s="1"/>
  <c r="M1478" i="4"/>
  <c r="T1478" i="4" s="1"/>
  <c r="M1479" i="4"/>
  <c r="T1479" i="4" s="1"/>
  <c r="M1480" i="4"/>
  <c r="T1480" i="4" s="1"/>
  <c r="M1481" i="4"/>
  <c r="T1481" i="4" s="1"/>
  <c r="M1482" i="4"/>
  <c r="T1482" i="4" s="1"/>
  <c r="M1483" i="4"/>
  <c r="T1483" i="4" s="1"/>
  <c r="M1484" i="4"/>
  <c r="T1484" i="4" s="1"/>
  <c r="M1485" i="4"/>
  <c r="T1485" i="4" s="1"/>
  <c r="M1486" i="4"/>
  <c r="T1486" i="4" s="1"/>
  <c r="M1487" i="4"/>
  <c r="T1487" i="4" s="1"/>
  <c r="M1488" i="4"/>
  <c r="T1488" i="4" s="1"/>
  <c r="M1489" i="4"/>
  <c r="T1489" i="4" s="1"/>
  <c r="M1490" i="4"/>
  <c r="T1490" i="4" s="1"/>
  <c r="M1491" i="4"/>
  <c r="T1491" i="4" s="1"/>
  <c r="M1492" i="4"/>
  <c r="T1492" i="4" s="1"/>
  <c r="M1493" i="4"/>
  <c r="T1493" i="4" s="1"/>
  <c r="M1494" i="4"/>
  <c r="T1494" i="4" s="1"/>
  <c r="M1495" i="4"/>
  <c r="T1495" i="4" s="1"/>
  <c r="M1496" i="4"/>
  <c r="T1496" i="4" s="1"/>
  <c r="M1497" i="4"/>
  <c r="T1497" i="4" s="1"/>
  <c r="M1498" i="4"/>
  <c r="T1498" i="4" s="1"/>
  <c r="M1499" i="4"/>
  <c r="T1499" i="4" s="1"/>
  <c r="M1500" i="4"/>
  <c r="T1500" i="4" s="1"/>
  <c r="M1501" i="4"/>
  <c r="T1501" i="4" s="1"/>
  <c r="M1502" i="4"/>
  <c r="T1502" i="4" s="1"/>
  <c r="M1503" i="4"/>
  <c r="T1503" i="4" s="1"/>
  <c r="M1504" i="4"/>
  <c r="T1504" i="4" s="1"/>
  <c r="M1505" i="4"/>
  <c r="T1505" i="4" s="1"/>
  <c r="M1506" i="4"/>
  <c r="T1506" i="4" s="1"/>
  <c r="M1507" i="4"/>
  <c r="T1507" i="4" s="1"/>
  <c r="M1508" i="4"/>
  <c r="T1508" i="4" s="1"/>
  <c r="M1509" i="4"/>
  <c r="T1509" i="4" s="1"/>
  <c r="M1510" i="4"/>
  <c r="T1510" i="4" s="1"/>
  <c r="M1511" i="4"/>
  <c r="T1511" i="4" s="1"/>
  <c r="M1512" i="4"/>
  <c r="T1512" i="4" s="1"/>
  <c r="M1513" i="4"/>
  <c r="T1513" i="4" s="1"/>
  <c r="M1514" i="4"/>
  <c r="T1514" i="4" s="1"/>
  <c r="M1515" i="4"/>
  <c r="T1515" i="4" s="1"/>
  <c r="M1516" i="4"/>
  <c r="T1516" i="4" s="1"/>
  <c r="M1517" i="4"/>
  <c r="T1517" i="4" s="1"/>
  <c r="M1518" i="4"/>
  <c r="T1518" i="4" s="1"/>
  <c r="M1519" i="4"/>
  <c r="T1519" i="4" s="1"/>
  <c r="M1520" i="4"/>
  <c r="T1520" i="4" s="1"/>
  <c r="M1521" i="4"/>
  <c r="T1521" i="4" s="1"/>
  <c r="M1522" i="4"/>
  <c r="T1522" i="4" s="1"/>
  <c r="M1523" i="4"/>
  <c r="T1523" i="4" s="1"/>
  <c r="M1524" i="4"/>
  <c r="T1524" i="4" s="1"/>
  <c r="M1525" i="4"/>
  <c r="T1525" i="4" s="1"/>
  <c r="M1526" i="4"/>
  <c r="T1526" i="4" s="1"/>
  <c r="M1527" i="4"/>
  <c r="T1527" i="4" s="1"/>
  <c r="M1528" i="4"/>
  <c r="T1528" i="4" s="1"/>
  <c r="M1529" i="4"/>
  <c r="T1529" i="4" s="1"/>
  <c r="M1530" i="4"/>
  <c r="T1530" i="4" s="1"/>
  <c r="M1531" i="4"/>
  <c r="T1531" i="4" s="1"/>
  <c r="M1532" i="4"/>
  <c r="T1532" i="4" s="1"/>
  <c r="M1533" i="4"/>
  <c r="T1533" i="4" s="1"/>
  <c r="M1534" i="4"/>
  <c r="T1534" i="4" s="1"/>
  <c r="M1535" i="4"/>
  <c r="T1535" i="4" s="1"/>
  <c r="M1536" i="4"/>
  <c r="T1536" i="4" s="1"/>
  <c r="M1537" i="4"/>
  <c r="T1537" i="4" s="1"/>
  <c r="M1538" i="4"/>
  <c r="T1538" i="4" s="1"/>
  <c r="M1539" i="4"/>
  <c r="T1539" i="4" s="1"/>
  <c r="M1540" i="4"/>
  <c r="T1540" i="4" s="1"/>
  <c r="M1541" i="4"/>
  <c r="T1541" i="4" s="1"/>
  <c r="M1542" i="4"/>
  <c r="T1542" i="4" s="1"/>
  <c r="M1543" i="4"/>
  <c r="T1543" i="4" s="1"/>
  <c r="M1544" i="4"/>
  <c r="T1544" i="4" s="1"/>
  <c r="M1545" i="4"/>
  <c r="T1545" i="4" s="1"/>
  <c r="M1546" i="4"/>
  <c r="T1546" i="4" s="1"/>
  <c r="M1547" i="4"/>
  <c r="T1547" i="4" s="1"/>
  <c r="M1548" i="4"/>
  <c r="T1548" i="4" s="1"/>
  <c r="M1549" i="4"/>
  <c r="T1549" i="4" s="1"/>
  <c r="M1550" i="4"/>
  <c r="T1550" i="4" s="1"/>
  <c r="M1551" i="4"/>
  <c r="T1551" i="4" s="1"/>
  <c r="M1552" i="4"/>
  <c r="T1552" i="4" s="1"/>
  <c r="M1553" i="4"/>
  <c r="T1553" i="4" s="1"/>
  <c r="M1554" i="4"/>
  <c r="T1554" i="4" s="1"/>
  <c r="M1555" i="4"/>
  <c r="T1555" i="4" s="1"/>
  <c r="M1556" i="4"/>
  <c r="T1556" i="4" s="1"/>
  <c r="M1557" i="4"/>
  <c r="T1557" i="4" s="1"/>
  <c r="M1558" i="4"/>
  <c r="T1558" i="4" s="1"/>
  <c r="M1559" i="4"/>
  <c r="T1559" i="4" s="1"/>
  <c r="M1560" i="4"/>
  <c r="T1560" i="4" s="1"/>
  <c r="M1561" i="4"/>
  <c r="T1561" i="4" s="1"/>
  <c r="M1562" i="4"/>
  <c r="T1562" i="4" s="1"/>
  <c r="M1563" i="4"/>
  <c r="T1563" i="4" s="1"/>
  <c r="M1564" i="4"/>
  <c r="T1564" i="4" s="1"/>
  <c r="M1565" i="4"/>
  <c r="T1565" i="4" s="1"/>
  <c r="M1566" i="4"/>
  <c r="T1566" i="4" s="1"/>
  <c r="M1567" i="4"/>
  <c r="T1567" i="4" s="1"/>
  <c r="M1568" i="4"/>
  <c r="T1568" i="4" s="1"/>
  <c r="M1569" i="4"/>
  <c r="T1569" i="4" s="1"/>
  <c r="M1570" i="4"/>
  <c r="T1570" i="4" s="1"/>
  <c r="M1571" i="4"/>
  <c r="T1571" i="4" s="1"/>
  <c r="M1572" i="4"/>
  <c r="T1572" i="4" s="1"/>
  <c r="M1573" i="4"/>
  <c r="T1573" i="4" s="1"/>
  <c r="M1574" i="4"/>
  <c r="T1574" i="4" s="1"/>
  <c r="M1575" i="4"/>
  <c r="T1575" i="4" s="1"/>
  <c r="M1576" i="4"/>
  <c r="T1576" i="4" s="1"/>
  <c r="M1577" i="4"/>
  <c r="T1577" i="4" s="1"/>
  <c r="M1578" i="4"/>
  <c r="T1578" i="4" s="1"/>
  <c r="M1579" i="4"/>
  <c r="T1579" i="4" s="1"/>
  <c r="M1580" i="4"/>
  <c r="T1580" i="4" s="1"/>
  <c r="M1581" i="4"/>
  <c r="T1581" i="4" s="1"/>
  <c r="M1582" i="4"/>
  <c r="T1582" i="4" s="1"/>
  <c r="M1583" i="4"/>
  <c r="T1583" i="4" s="1"/>
  <c r="M1584" i="4"/>
  <c r="T1584" i="4" s="1"/>
  <c r="M1585" i="4"/>
  <c r="T1585" i="4" s="1"/>
  <c r="M1586" i="4"/>
  <c r="T1586" i="4" s="1"/>
  <c r="M1587" i="4"/>
  <c r="T1587" i="4" s="1"/>
  <c r="M1588" i="4"/>
  <c r="T1588" i="4" s="1"/>
  <c r="M1589" i="4"/>
  <c r="T1589" i="4" s="1"/>
  <c r="M1590" i="4"/>
  <c r="T1590" i="4" s="1"/>
  <c r="M1591" i="4"/>
  <c r="T1591" i="4" s="1"/>
  <c r="M1592" i="4"/>
  <c r="T1592" i="4" s="1"/>
  <c r="M1593" i="4"/>
  <c r="T1593" i="4" s="1"/>
  <c r="M1594" i="4"/>
  <c r="T1594" i="4" s="1"/>
  <c r="M1595" i="4"/>
  <c r="T1595" i="4" s="1"/>
  <c r="M1596" i="4"/>
  <c r="T1596" i="4" s="1"/>
  <c r="M1597" i="4"/>
  <c r="T1597" i="4" s="1"/>
  <c r="M1598" i="4"/>
  <c r="T1598" i="4" s="1"/>
  <c r="M1599" i="4"/>
  <c r="T1599" i="4" s="1"/>
  <c r="M1600" i="4"/>
  <c r="T1600" i="4" s="1"/>
  <c r="M1601" i="4"/>
  <c r="T1601" i="4" s="1"/>
  <c r="M1602" i="4"/>
  <c r="T1602" i="4" s="1"/>
  <c r="M1603" i="4"/>
  <c r="T1603" i="4" s="1"/>
  <c r="M1604" i="4"/>
  <c r="T1604" i="4" s="1"/>
  <c r="M1605" i="4"/>
  <c r="T1605" i="4" s="1"/>
  <c r="M1606" i="4"/>
  <c r="T1606" i="4" s="1"/>
  <c r="M1607" i="4"/>
  <c r="T1607" i="4" s="1"/>
  <c r="M1608" i="4"/>
  <c r="T1608" i="4" s="1"/>
  <c r="M1609" i="4"/>
  <c r="T1609" i="4" s="1"/>
  <c r="M1610" i="4"/>
  <c r="T1610" i="4" s="1"/>
  <c r="M1611" i="4"/>
  <c r="T1611" i="4" s="1"/>
  <c r="M1612" i="4"/>
  <c r="T1612" i="4" s="1"/>
  <c r="M1613" i="4"/>
  <c r="T1613" i="4" s="1"/>
  <c r="M1614" i="4"/>
  <c r="T1614" i="4" s="1"/>
  <c r="M1615" i="4"/>
  <c r="T1615" i="4" s="1"/>
  <c r="M1616" i="4"/>
  <c r="T1616" i="4" s="1"/>
  <c r="M1617" i="4"/>
  <c r="T1617" i="4" s="1"/>
  <c r="M1618" i="4"/>
  <c r="T1618" i="4" s="1"/>
  <c r="M1619" i="4"/>
  <c r="T1619" i="4" s="1"/>
  <c r="M1620" i="4"/>
  <c r="T1620" i="4" s="1"/>
  <c r="M1621" i="4"/>
  <c r="T1621" i="4" s="1"/>
  <c r="M1622" i="4"/>
  <c r="T1622" i="4" s="1"/>
  <c r="M1623" i="4"/>
  <c r="T1623" i="4" s="1"/>
  <c r="M1624" i="4"/>
  <c r="T1624" i="4" s="1"/>
  <c r="M1625" i="4"/>
  <c r="T1625" i="4" s="1"/>
  <c r="M1626" i="4"/>
  <c r="T1626" i="4" s="1"/>
  <c r="M1627" i="4"/>
  <c r="T1627" i="4" s="1"/>
  <c r="M1628" i="4"/>
  <c r="T1628" i="4" s="1"/>
  <c r="M1629" i="4"/>
  <c r="T1629" i="4" s="1"/>
  <c r="M1630" i="4"/>
  <c r="T1630" i="4" s="1"/>
  <c r="M1631" i="4"/>
  <c r="T1631" i="4" s="1"/>
  <c r="M1632" i="4"/>
  <c r="T1632" i="4" s="1"/>
  <c r="M1633" i="4"/>
  <c r="T1633" i="4" s="1"/>
  <c r="M1634" i="4"/>
  <c r="T1634" i="4" s="1"/>
  <c r="M1635" i="4"/>
  <c r="T1635" i="4" s="1"/>
  <c r="M1636" i="4"/>
  <c r="T1636" i="4" s="1"/>
  <c r="M1637" i="4"/>
  <c r="T1637" i="4" s="1"/>
  <c r="M1638" i="4"/>
  <c r="T1638" i="4" s="1"/>
  <c r="M1639" i="4"/>
  <c r="T1639" i="4" s="1"/>
  <c r="M1640" i="4"/>
  <c r="T1640" i="4" s="1"/>
  <c r="M1641" i="4"/>
  <c r="T1641" i="4" s="1"/>
  <c r="M1642" i="4"/>
  <c r="T1642" i="4" s="1"/>
  <c r="M1643" i="4"/>
  <c r="T1643" i="4" s="1"/>
  <c r="M1644" i="4"/>
  <c r="T1644" i="4" s="1"/>
  <c r="M1645" i="4"/>
  <c r="T1645" i="4" s="1"/>
  <c r="M1646" i="4"/>
  <c r="T1646" i="4" s="1"/>
  <c r="M1647" i="4"/>
  <c r="T1647" i="4" s="1"/>
  <c r="M1648" i="4"/>
  <c r="T1648" i="4" s="1"/>
  <c r="M1649" i="4"/>
  <c r="T1649" i="4" s="1"/>
  <c r="M1650" i="4"/>
  <c r="T1650" i="4" s="1"/>
  <c r="M1651" i="4"/>
  <c r="T1651" i="4" s="1"/>
  <c r="M1652" i="4"/>
  <c r="T1652" i="4" s="1"/>
  <c r="M1653" i="4"/>
  <c r="T1653" i="4" s="1"/>
  <c r="M1654" i="4"/>
  <c r="T1654" i="4" s="1"/>
  <c r="M1655" i="4"/>
  <c r="T1655" i="4" s="1"/>
  <c r="M1656" i="4"/>
  <c r="T1656" i="4" s="1"/>
  <c r="M1657" i="4"/>
  <c r="T1657" i="4" s="1"/>
  <c r="M1658" i="4"/>
  <c r="T1658" i="4" s="1"/>
  <c r="M1659" i="4"/>
  <c r="T1659" i="4" s="1"/>
  <c r="M1660" i="4"/>
  <c r="T1660" i="4" s="1"/>
  <c r="M1661" i="4"/>
  <c r="T1661" i="4" s="1"/>
  <c r="M1662" i="4"/>
  <c r="T1662" i="4" s="1"/>
  <c r="M1663" i="4"/>
  <c r="T1663" i="4" s="1"/>
  <c r="M1664" i="4"/>
  <c r="T1664" i="4" s="1"/>
  <c r="M1665" i="4"/>
  <c r="T1665" i="4" s="1"/>
  <c r="M1666" i="4"/>
  <c r="T1666" i="4" s="1"/>
  <c r="M1667" i="4"/>
  <c r="T1667" i="4" s="1"/>
  <c r="M1668" i="4"/>
  <c r="T1668" i="4" s="1"/>
  <c r="M1669" i="4"/>
  <c r="T1669" i="4" s="1"/>
  <c r="M1670" i="4"/>
  <c r="T1670" i="4" s="1"/>
  <c r="M1671" i="4"/>
  <c r="T1671" i="4" s="1"/>
  <c r="M1672" i="4"/>
  <c r="T1672" i="4" s="1"/>
  <c r="M1673" i="4"/>
  <c r="T1673" i="4" s="1"/>
  <c r="M1674" i="4"/>
  <c r="T1674" i="4" s="1"/>
  <c r="M1675" i="4"/>
  <c r="T1675" i="4" s="1"/>
  <c r="M1676" i="4"/>
  <c r="T1676" i="4" s="1"/>
  <c r="M1677" i="4"/>
  <c r="T1677" i="4" s="1"/>
  <c r="M1678" i="4"/>
  <c r="T1678" i="4" s="1"/>
  <c r="M1679" i="4"/>
  <c r="T1679" i="4" s="1"/>
  <c r="M1680" i="4"/>
  <c r="T1680" i="4" s="1"/>
  <c r="M1681" i="4"/>
  <c r="T1681" i="4" s="1"/>
  <c r="M1682" i="4"/>
  <c r="T1682" i="4" s="1"/>
  <c r="M1683" i="4"/>
  <c r="T1683" i="4" s="1"/>
  <c r="M1684" i="4"/>
  <c r="T1684" i="4" s="1"/>
  <c r="M1685" i="4"/>
  <c r="T1685" i="4" s="1"/>
  <c r="M1686" i="4"/>
  <c r="T1686" i="4" s="1"/>
  <c r="M1687" i="4"/>
  <c r="T1687" i="4" s="1"/>
  <c r="M1688" i="4"/>
  <c r="T1688" i="4" s="1"/>
  <c r="M1689" i="4"/>
  <c r="T1689" i="4" s="1"/>
  <c r="M1690" i="4"/>
  <c r="T1690" i="4" s="1"/>
  <c r="M1691" i="4"/>
  <c r="T1691" i="4" s="1"/>
  <c r="M1692" i="4"/>
  <c r="T1692" i="4" s="1"/>
  <c r="M1693" i="4"/>
  <c r="T1693" i="4" s="1"/>
  <c r="M1694" i="4"/>
  <c r="T1694" i="4" s="1"/>
  <c r="M1695" i="4"/>
  <c r="T1695" i="4" s="1"/>
  <c r="M1696" i="4"/>
  <c r="T1696" i="4" s="1"/>
  <c r="M1697" i="4"/>
  <c r="T1697" i="4" s="1"/>
  <c r="M1698" i="4"/>
  <c r="T1698" i="4" s="1"/>
  <c r="M1699" i="4"/>
  <c r="T1699" i="4" s="1"/>
  <c r="M1700" i="4"/>
  <c r="T1700" i="4" s="1"/>
  <c r="M1701" i="4"/>
  <c r="T1701" i="4" s="1"/>
  <c r="M1702" i="4"/>
  <c r="T1702" i="4" s="1"/>
  <c r="M1703" i="4"/>
  <c r="T1703" i="4" s="1"/>
  <c r="M1704" i="4"/>
  <c r="T1704" i="4" s="1"/>
  <c r="M1705" i="4"/>
  <c r="T1705" i="4" s="1"/>
  <c r="M1706" i="4"/>
  <c r="T1706" i="4" s="1"/>
  <c r="M1707" i="4"/>
  <c r="T1707" i="4" s="1"/>
  <c r="M1708" i="4"/>
  <c r="T1708" i="4" s="1"/>
  <c r="M1709" i="4"/>
  <c r="T1709" i="4" s="1"/>
  <c r="M1710" i="4"/>
  <c r="T1710" i="4" s="1"/>
  <c r="M1711" i="4"/>
  <c r="T1711" i="4" s="1"/>
  <c r="M1712" i="4"/>
  <c r="T1712" i="4" s="1"/>
  <c r="M1713" i="4"/>
  <c r="T1713" i="4" s="1"/>
  <c r="M1714" i="4"/>
  <c r="T1714" i="4" s="1"/>
  <c r="M1715" i="4"/>
  <c r="T1715" i="4" s="1"/>
  <c r="M1716" i="4"/>
  <c r="T1716" i="4" s="1"/>
  <c r="M1717" i="4"/>
  <c r="T1717" i="4" s="1"/>
  <c r="M1718" i="4"/>
  <c r="T1718" i="4" s="1"/>
  <c r="M1719" i="4"/>
  <c r="T1719" i="4" s="1"/>
  <c r="M1720" i="4"/>
  <c r="T1720" i="4" s="1"/>
  <c r="M1721" i="4"/>
  <c r="T1721" i="4" s="1"/>
  <c r="M1722" i="4"/>
  <c r="T1722" i="4" s="1"/>
  <c r="M1723" i="4"/>
  <c r="T1723" i="4" s="1"/>
  <c r="M1724" i="4"/>
  <c r="T1724" i="4" s="1"/>
  <c r="M1725" i="4"/>
  <c r="T1725" i="4" s="1"/>
  <c r="M1726" i="4"/>
  <c r="T1726" i="4" s="1"/>
  <c r="M1727" i="4"/>
  <c r="T1727" i="4" s="1"/>
  <c r="M1728" i="4"/>
  <c r="T1728" i="4" s="1"/>
  <c r="M1729" i="4"/>
  <c r="T1729" i="4" s="1"/>
  <c r="M1730" i="4"/>
  <c r="T1730" i="4" s="1"/>
  <c r="M1731" i="4"/>
  <c r="T1731" i="4" s="1"/>
  <c r="M1732" i="4"/>
  <c r="T1732" i="4" s="1"/>
  <c r="M1733" i="4"/>
  <c r="T1733" i="4" s="1"/>
  <c r="M1734" i="4"/>
  <c r="T1734" i="4" s="1"/>
  <c r="M1735" i="4"/>
  <c r="T1735" i="4" s="1"/>
  <c r="M1736" i="4"/>
  <c r="T1736" i="4" s="1"/>
  <c r="M1737" i="4"/>
  <c r="T1737" i="4" s="1"/>
  <c r="M1738" i="4"/>
  <c r="T1738" i="4" s="1"/>
  <c r="M1739" i="4"/>
  <c r="T1739" i="4" s="1"/>
  <c r="M1740" i="4"/>
  <c r="T1740" i="4" s="1"/>
  <c r="M1741" i="4"/>
  <c r="T1741" i="4" s="1"/>
  <c r="M1742" i="4"/>
  <c r="T1742" i="4" s="1"/>
  <c r="M1743" i="4"/>
  <c r="T1743" i="4" s="1"/>
  <c r="M1744" i="4"/>
  <c r="T1744" i="4" s="1"/>
  <c r="M1745" i="4"/>
  <c r="T1745" i="4" s="1"/>
  <c r="M1746" i="4"/>
  <c r="T1746" i="4" s="1"/>
  <c r="M1747" i="4"/>
  <c r="T1747" i="4" s="1"/>
  <c r="M1748" i="4"/>
  <c r="T1748" i="4" s="1"/>
  <c r="M1749" i="4"/>
  <c r="T1749" i="4" s="1"/>
  <c r="M1750" i="4"/>
  <c r="T1750" i="4" s="1"/>
  <c r="M1751" i="4"/>
  <c r="T1751" i="4" s="1"/>
  <c r="M1752" i="4"/>
  <c r="T1752" i="4" s="1"/>
  <c r="M1753" i="4"/>
  <c r="T1753" i="4" s="1"/>
  <c r="M1754" i="4"/>
  <c r="T1754" i="4" s="1"/>
  <c r="M1755" i="4"/>
  <c r="T1755" i="4" s="1"/>
  <c r="M1756" i="4"/>
  <c r="T1756" i="4" s="1"/>
  <c r="M1757" i="4"/>
  <c r="T1757" i="4" s="1"/>
  <c r="M1758" i="4"/>
  <c r="T1758" i="4" s="1"/>
  <c r="M1759" i="4"/>
  <c r="T1759" i="4" s="1"/>
  <c r="M1760" i="4"/>
  <c r="T1760" i="4" s="1"/>
  <c r="M1761" i="4"/>
  <c r="T1761" i="4" s="1"/>
  <c r="M1762" i="4"/>
  <c r="T1762" i="4" s="1"/>
  <c r="M1763" i="4"/>
  <c r="T1763" i="4" s="1"/>
  <c r="M1764" i="4"/>
  <c r="T1764" i="4" s="1"/>
  <c r="M1765" i="4"/>
  <c r="T1765" i="4" s="1"/>
  <c r="M1766" i="4"/>
  <c r="T1766" i="4" s="1"/>
  <c r="M1767" i="4"/>
  <c r="T1767" i="4" s="1"/>
  <c r="M1768" i="4"/>
  <c r="T1768" i="4" s="1"/>
  <c r="M1769" i="4"/>
  <c r="T1769" i="4" s="1"/>
  <c r="M1770" i="4"/>
  <c r="T1770" i="4" s="1"/>
  <c r="M1771" i="4"/>
  <c r="T1771" i="4" s="1"/>
  <c r="M1772" i="4"/>
  <c r="T1772" i="4" s="1"/>
  <c r="M1773" i="4"/>
  <c r="T1773" i="4" s="1"/>
  <c r="M1774" i="4"/>
  <c r="T1774" i="4" s="1"/>
  <c r="M1775" i="4"/>
  <c r="T1775" i="4" s="1"/>
  <c r="M1776" i="4"/>
  <c r="T1776" i="4" s="1"/>
  <c r="M1777" i="4"/>
  <c r="T1777" i="4" s="1"/>
  <c r="M1778" i="4"/>
  <c r="T1778" i="4" s="1"/>
  <c r="M1779" i="4"/>
  <c r="T1779" i="4" s="1"/>
  <c r="M1780" i="4"/>
  <c r="T1780" i="4" s="1"/>
  <c r="M1781" i="4"/>
  <c r="T1781" i="4" s="1"/>
  <c r="M1782" i="4"/>
  <c r="T1782" i="4" s="1"/>
  <c r="M1783" i="4"/>
  <c r="T1783" i="4" s="1"/>
  <c r="M1784" i="4"/>
  <c r="T1784" i="4" s="1"/>
  <c r="M1785" i="4"/>
  <c r="T1785" i="4" s="1"/>
  <c r="M1786" i="4"/>
  <c r="T1786" i="4" s="1"/>
  <c r="M1787" i="4"/>
  <c r="T1787" i="4" s="1"/>
  <c r="M1788" i="4"/>
  <c r="T1788" i="4" s="1"/>
  <c r="M1789" i="4"/>
  <c r="T1789" i="4" s="1"/>
  <c r="M1790" i="4"/>
  <c r="T1790" i="4" s="1"/>
  <c r="M1791" i="4"/>
  <c r="T1791" i="4" s="1"/>
  <c r="M1792" i="4"/>
  <c r="T1792" i="4" s="1"/>
  <c r="M1793" i="4"/>
  <c r="T1793" i="4" s="1"/>
  <c r="M1794" i="4"/>
  <c r="T1794" i="4" s="1"/>
  <c r="M1795" i="4"/>
  <c r="T1795" i="4" s="1"/>
  <c r="M1796" i="4"/>
  <c r="T1796" i="4" s="1"/>
  <c r="M1797" i="4"/>
  <c r="T1797" i="4" s="1"/>
  <c r="M1798" i="4"/>
  <c r="T1798" i="4" s="1"/>
  <c r="M1799" i="4"/>
  <c r="T1799" i="4" s="1"/>
  <c r="M1800" i="4"/>
  <c r="T1800" i="4" s="1"/>
  <c r="M1801" i="4"/>
  <c r="T1801" i="4" s="1"/>
  <c r="M1802" i="4"/>
  <c r="T1802" i="4" s="1"/>
  <c r="M1803" i="4"/>
  <c r="T1803" i="4" s="1"/>
  <c r="M1804" i="4"/>
  <c r="T1804" i="4" s="1"/>
  <c r="M1805" i="4"/>
  <c r="T1805" i="4" s="1"/>
  <c r="M1806" i="4"/>
  <c r="T1806" i="4" s="1"/>
  <c r="M1807" i="4"/>
  <c r="T1807" i="4" s="1"/>
  <c r="M1808" i="4"/>
  <c r="T1808" i="4" s="1"/>
  <c r="M1809" i="4"/>
  <c r="T1809" i="4" s="1"/>
  <c r="M1810" i="4"/>
  <c r="T1810" i="4" s="1"/>
  <c r="M1811" i="4"/>
  <c r="T1811" i="4" s="1"/>
  <c r="M1812" i="4"/>
  <c r="T1812" i="4" s="1"/>
  <c r="M1813" i="4"/>
  <c r="T1813" i="4" s="1"/>
  <c r="M1814" i="4"/>
  <c r="T1814" i="4" s="1"/>
  <c r="M1815" i="4"/>
  <c r="T1815" i="4" s="1"/>
  <c r="M1816" i="4"/>
  <c r="T1816" i="4" s="1"/>
  <c r="M1817" i="4"/>
  <c r="T1817" i="4" s="1"/>
  <c r="M1818" i="4"/>
  <c r="T1818" i="4" s="1"/>
  <c r="M1819" i="4"/>
  <c r="T1819" i="4" s="1"/>
  <c r="M1820" i="4"/>
  <c r="T1820" i="4" s="1"/>
  <c r="M1821" i="4"/>
  <c r="T1821" i="4" s="1"/>
  <c r="M1822" i="4"/>
  <c r="T1822" i="4" s="1"/>
  <c r="M1823" i="4"/>
  <c r="T1823" i="4" s="1"/>
  <c r="M1824" i="4"/>
  <c r="T1824" i="4" s="1"/>
  <c r="M1825" i="4"/>
  <c r="T1825" i="4" s="1"/>
  <c r="M1826" i="4"/>
  <c r="T1826" i="4" s="1"/>
  <c r="M1827" i="4"/>
  <c r="T1827" i="4" s="1"/>
  <c r="M1828" i="4"/>
  <c r="T1828" i="4" s="1"/>
  <c r="M1829" i="4"/>
  <c r="T1829" i="4" s="1"/>
  <c r="M1830" i="4"/>
  <c r="T1830" i="4" s="1"/>
  <c r="M1831" i="4"/>
  <c r="T1831" i="4" s="1"/>
  <c r="M1832" i="4"/>
  <c r="T1832" i="4" s="1"/>
  <c r="M1833" i="4"/>
  <c r="T1833" i="4" s="1"/>
  <c r="M1834" i="4"/>
  <c r="T1834" i="4" s="1"/>
  <c r="M1835" i="4"/>
  <c r="T1835" i="4" s="1"/>
  <c r="M1836" i="4"/>
  <c r="T1836" i="4" s="1"/>
  <c r="M1837" i="4"/>
  <c r="T1837" i="4" s="1"/>
  <c r="M1838" i="4"/>
  <c r="T1838" i="4" s="1"/>
  <c r="M1839" i="4"/>
  <c r="T1839" i="4" s="1"/>
  <c r="M1840" i="4"/>
  <c r="T1840" i="4" s="1"/>
  <c r="M1841" i="4"/>
  <c r="T1841" i="4" s="1"/>
  <c r="M1842" i="4"/>
  <c r="T1842" i="4" s="1"/>
  <c r="M1843" i="4"/>
  <c r="T1843" i="4" s="1"/>
  <c r="M1844" i="4"/>
  <c r="T1844" i="4" s="1"/>
  <c r="M1845" i="4"/>
  <c r="T1845" i="4" s="1"/>
  <c r="M1846" i="4"/>
  <c r="T1846" i="4" s="1"/>
  <c r="M1847" i="4"/>
  <c r="T1847" i="4" s="1"/>
  <c r="M1848" i="4"/>
  <c r="T1848" i="4" s="1"/>
  <c r="M1849" i="4"/>
  <c r="T1849" i="4" s="1"/>
  <c r="M1850" i="4"/>
  <c r="T1850" i="4" s="1"/>
  <c r="M1851" i="4"/>
  <c r="T1851" i="4" s="1"/>
  <c r="M1852" i="4"/>
  <c r="T1852" i="4" s="1"/>
  <c r="M1853" i="4"/>
  <c r="T1853" i="4" s="1"/>
  <c r="M1854" i="4"/>
  <c r="T1854" i="4" s="1"/>
  <c r="M1855" i="4"/>
  <c r="T1855" i="4" s="1"/>
  <c r="M1856" i="4"/>
  <c r="T1856" i="4" s="1"/>
  <c r="M1857" i="4"/>
  <c r="T1857" i="4" s="1"/>
  <c r="M1858" i="4"/>
  <c r="T1858" i="4" s="1"/>
  <c r="M1859" i="4"/>
  <c r="T1859" i="4" s="1"/>
  <c r="M1860" i="4"/>
  <c r="T1860" i="4" s="1"/>
  <c r="M1861" i="4"/>
  <c r="T1861" i="4" s="1"/>
  <c r="M1862" i="4"/>
  <c r="T1862" i="4" s="1"/>
  <c r="M1863" i="4"/>
  <c r="T1863" i="4" s="1"/>
  <c r="M1864" i="4"/>
  <c r="T1864" i="4" s="1"/>
  <c r="M1865" i="4"/>
  <c r="T1865" i="4" s="1"/>
  <c r="M1866" i="4"/>
  <c r="T1866" i="4" s="1"/>
  <c r="M1867" i="4"/>
  <c r="T1867" i="4" s="1"/>
  <c r="M1868" i="4"/>
  <c r="T1868" i="4" s="1"/>
  <c r="M1869" i="4"/>
  <c r="T1869" i="4" s="1"/>
  <c r="M1870" i="4"/>
  <c r="T1870" i="4" s="1"/>
  <c r="M1871" i="4"/>
  <c r="T1871" i="4" s="1"/>
  <c r="M1872" i="4"/>
  <c r="T1872" i="4" s="1"/>
  <c r="M1873" i="4"/>
  <c r="T1873" i="4" s="1"/>
  <c r="M1874" i="4"/>
  <c r="T1874" i="4" s="1"/>
  <c r="M1875" i="4"/>
  <c r="T1875" i="4" s="1"/>
  <c r="M1876" i="4"/>
  <c r="T1876" i="4" s="1"/>
  <c r="M1877" i="4"/>
  <c r="T1877" i="4" s="1"/>
  <c r="M1878" i="4"/>
  <c r="T1878" i="4" s="1"/>
  <c r="M1879" i="4"/>
  <c r="T1879" i="4" s="1"/>
  <c r="M1880" i="4"/>
  <c r="T1880" i="4" s="1"/>
  <c r="M1881" i="4"/>
  <c r="T1881" i="4" s="1"/>
  <c r="M1882" i="4"/>
  <c r="T1882" i="4" s="1"/>
  <c r="M1883" i="4"/>
  <c r="T1883" i="4" s="1"/>
  <c r="M1884" i="4"/>
  <c r="T1884" i="4" s="1"/>
  <c r="M1885" i="4"/>
  <c r="T1885" i="4" s="1"/>
  <c r="M1886" i="4"/>
  <c r="T1886" i="4" s="1"/>
  <c r="M1887" i="4"/>
  <c r="T1887" i="4" s="1"/>
  <c r="M1888" i="4"/>
  <c r="T1888" i="4" s="1"/>
  <c r="M1889" i="4"/>
  <c r="T1889" i="4" s="1"/>
  <c r="M1890" i="4"/>
  <c r="T1890" i="4" s="1"/>
  <c r="M1891" i="4"/>
  <c r="T1891" i="4" s="1"/>
  <c r="M1892" i="4"/>
  <c r="T1892" i="4" s="1"/>
  <c r="M1893" i="4"/>
  <c r="T1893" i="4" s="1"/>
  <c r="M1894" i="4"/>
  <c r="T1894" i="4" s="1"/>
  <c r="M1895" i="4"/>
  <c r="T1895" i="4" s="1"/>
  <c r="M1896" i="4"/>
  <c r="T1896" i="4" s="1"/>
  <c r="M1897" i="4"/>
  <c r="T1897" i="4" s="1"/>
  <c r="M1898" i="4"/>
  <c r="T1898" i="4" s="1"/>
  <c r="M1899" i="4"/>
  <c r="T1899" i="4" s="1"/>
  <c r="M1900" i="4"/>
  <c r="T1900" i="4" s="1"/>
  <c r="M1901" i="4"/>
  <c r="T1901" i="4" s="1"/>
  <c r="M1902" i="4"/>
  <c r="T1902" i="4" s="1"/>
  <c r="M1903" i="4"/>
  <c r="T1903" i="4" s="1"/>
  <c r="M1904" i="4"/>
  <c r="T1904" i="4" s="1"/>
  <c r="M1905" i="4"/>
  <c r="T1905" i="4" s="1"/>
  <c r="M1906" i="4"/>
  <c r="T1906" i="4" s="1"/>
  <c r="M1907" i="4"/>
  <c r="T1907" i="4" s="1"/>
  <c r="M1908" i="4"/>
  <c r="T1908" i="4" s="1"/>
  <c r="M1909" i="4"/>
  <c r="T1909" i="4" s="1"/>
  <c r="M1910" i="4"/>
  <c r="T1910" i="4" s="1"/>
  <c r="M1911" i="4"/>
  <c r="T1911" i="4" s="1"/>
  <c r="M1912" i="4"/>
  <c r="T1912" i="4" s="1"/>
  <c r="M1913" i="4"/>
  <c r="T1913" i="4" s="1"/>
  <c r="M1914" i="4"/>
  <c r="T1914" i="4" s="1"/>
  <c r="M1915" i="4"/>
  <c r="T1915" i="4" s="1"/>
  <c r="M1916" i="4"/>
  <c r="T1916" i="4" s="1"/>
  <c r="M1917" i="4"/>
  <c r="T1917" i="4" s="1"/>
  <c r="M1918" i="4"/>
  <c r="T1918" i="4" s="1"/>
  <c r="M1919" i="4"/>
  <c r="T1919" i="4" s="1"/>
  <c r="M1920" i="4"/>
  <c r="T1920" i="4" s="1"/>
  <c r="M1921" i="4"/>
  <c r="T1921" i="4" s="1"/>
  <c r="M1922" i="4"/>
  <c r="T1922" i="4" s="1"/>
  <c r="M1923" i="4"/>
  <c r="T1923" i="4" s="1"/>
  <c r="M1924" i="4"/>
  <c r="T1924" i="4" s="1"/>
  <c r="M1925" i="4"/>
  <c r="T1925" i="4" s="1"/>
  <c r="M1926" i="4"/>
  <c r="T1926" i="4" s="1"/>
  <c r="M1927" i="4"/>
  <c r="T1927" i="4" s="1"/>
  <c r="M1928" i="4"/>
  <c r="T1928" i="4" s="1"/>
  <c r="M1929" i="4"/>
  <c r="T1929" i="4" s="1"/>
  <c r="M1930" i="4"/>
  <c r="T1930" i="4" s="1"/>
  <c r="M1931" i="4"/>
  <c r="T1931" i="4" s="1"/>
  <c r="M1932" i="4"/>
  <c r="T1932" i="4" s="1"/>
  <c r="M1933" i="4"/>
  <c r="T1933" i="4" s="1"/>
  <c r="M1934" i="4"/>
  <c r="T1934" i="4" s="1"/>
  <c r="M1935" i="4"/>
  <c r="T1935" i="4" s="1"/>
  <c r="M1936" i="4"/>
  <c r="T1936" i="4" s="1"/>
  <c r="M1937" i="4"/>
  <c r="T1937" i="4" s="1"/>
  <c r="M2" i="4"/>
  <c r="T2" i="4" s="1"/>
  <c r="F31" i="4" l="1"/>
  <c r="F35" i="4"/>
  <c r="F36" i="4"/>
  <c r="F37" i="4"/>
  <c r="F39" i="4"/>
  <c r="F40" i="4"/>
  <c r="F48" i="4"/>
  <c r="F52" i="4"/>
  <c r="F57" i="4"/>
  <c r="F75" i="4"/>
  <c r="F76" i="4"/>
  <c r="F93" i="4"/>
  <c r="F94" i="4"/>
  <c r="F95" i="4"/>
  <c r="F112" i="4"/>
  <c r="F113" i="4"/>
  <c r="F120" i="4"/>
  <c r="F127" i="4"/>
  <c r="F128" i="4"/>
  <c r="F129" i="4"/>
  <c r="F130" i="4"/>
  <c r="F131" i="4"/>
  <c r="F132" i="4"/>
  <c r="F133" i="4"/>
  <c r="F134" i="4"/>
  <c r="F135" i="4"/>
  <c r="F139" i="4"/>
  <c r="F141" i="4"/>
  <c r="F142" i="4"/>
  <c r="F144" i="4"/>
  <c r="F146" i="4"/>
  <c r="F147" i="4"/>
  <c r="F150" i="4"/>
  <c r="F155" i="4"/>
  <c r="F156" i="4"/>
  <c r="F158" i="4"/>
  <c r="F160" i="4"/>
  <c r="F163" i="4"/>
  <c r="F166" i="4"/>
  <c r="F168" i="4"/>
  <c r="F170" i="4"/>
  <c r="F172" i="4"/>
  <c r="F174" i="4"/>
  <c r="F176" i="4"/>
  <c r="F178" i="4"/>
  <c r="F179" i="4"/>
  <c r="F180" i="4"/>
  <c r="F182" i="4"/>
  <c r="F183" i="4"/>
  <c r="F185" i="4"/>
  <c r="F186" i="4"/>
  <c r="F188" i="4"/>
  <c r="F190" i="4"/>
  <c r="F191" i="4"/>
  <c r="F192" i="4"/>
  <c r="F203" i="4"/>
  <c r="F207" i="4"/>
  <c r="F241" i="4"/>
  <c r="F242" i="4"/>
  <c r="F257" i="4"/>
  <c r="F303" i="4"/>
  <c r="F304" i="4"/>
  <c r="F305" i="4"/>
  <c r="F306" i="4"/>
  <c r="F307" i="4"/>
  <c r="F308" i="4"/>
  <c r="F309" i="4"/>
  <c r="F314" i="4"/>
  <c r="F315" i="4"/>
  <c r="F316" i="4"/>
  <c r="F317" i="4"/>
  <c r="F318" i="4"/>
  <c r="F319" i="4"/>
  <c r="F320" i="4"/>
  <c r="F321" i="4"/>
  <c r="F322" i="4"/>
  <c r="F323" i="4"/>
  <c r="F324" i="4"/>
  <c r="F325" i="4"/>
  <c r="F326" i="4"/>
  <c r="F327" i="4"/>
  <c r="F328" i="4"/>
  <c r="F329" i="4"/>
  <c r="F330" i="4"/>
  <c r="F331" i="4"/>
  <c r="F332" i="4"/>
  <c r="F333" i="4"/>
  <c r="F334" i="4"/>
  <c r="F335" i="4"/>
  <c r="F337" i="4"/>
  <c r="F338" i="4"/>
  <c r="F340" i="4"/>
  <c r="F342" i="4"/>
  <c r="F344" i="4"/>
  <c r="F346" i="4"/>
  <c r="F347" i="4"/>
  <c r="F349" i="4"/>
  <c r="F350" i="4"/>
  <c r="F354" i="4"/>
  <c r="F357" i="4"/>
  <c r="F358" i="4"/>
  <c r="F360" i="4"/>
  <c r="F361" i="4"/>
  <c r="F365" i="4"/>
  <c r="F367" i="4"/>
  <c r="F368" i="4"/>
  <c r="F369" i="4"/>
  <c r="F370" i="4"/>
  <c r="F373" i="4"/>
  <c r="F374" i="4"/>
  <c r="F375" i="4"/>
  <c r="F376" i="4"/>
  <c r="F377" i="4"/>
  <c r="F378" i="4"/>
  <c r="F385" i="4"/>
  <c r="F386" i="4"/>
  <c r="F387" i="4"/>
  <c r="F388" i="4"/>
  <c r="F389" i="4"/>
  <c r="F390" i="4"/>
  <c r="F391" i="4"/>
  <c r="F392" i="4"/>
  <c r="F393" i="4"/>
  <c r="F394" i="4"/>
  <c r="F395" i="4"/>
  <c r="F396" i="4"/>
  <c r="F397" i="4"/>
  <c r="F400" i="4"/>
  <c r="F404" i="4"/>
  <c r="F406" i="4"/>
  <c r="F407" i="4"/>
  <c r="F408" i="4"/>
  <c r="F410" i="4"/>
  <c r="F412" i="4"/>
  <c r="F414" i="4"/>
  <c r="F417" i="4"/>
  <c r="F423" i="4"/>
  <c r="F426" i="4"/>
  <c r="F432" i="4"/>
  <c r="F434" i="4"/>
  <c r="F435" i="4"/>
  <c r="F437" i="4"/>
  <c r="F438" i="4"/>
  <c r="F439" i="4"/>
  <c r="F440" i="4"/>
  <c r="F442" i="4"/>
  <c r="F443" i="4"/>
  <c r="F444" i="4"/>
  <c r="F445" i="4"/>
  <c r="F446" i="4"/>
  <c r="F447" i="4"/>
  <c r="F448" i="4"/>
  <c r="F458" i="4"/>
  <c r="F459" i="4"/>
  <c r="F460" i="4"/>
  <c r="F461" i="4"/>
  <c r="F462" i="4"/>
  <c r="F463" i="4"/>
  <c r="F464" i="4"/>
  <c r="F465" i="4"/>
  <c r="F467" i="4"/>
  <c r="F469" i="4"/>
  <c r="F472" i="4"/>
  <c r="F473" i="4"/>
  <c r="F474" i="4"/>
  <c r="F475" i="4"/>
  <c r="F476" i="4"/>
  <c r="F478" i="4"/>
  <c r="F479" i="4"/>
  <c r="F480" i="4"/>
  <c r="F481" i="4"/>
  <c r="F482" i="4"/>
  <c r="F483" i="4"/>
  <c r="F484" i="4"/>
  <c r="F485" i="4"/>
  <c r="F486" i="4"/>
  <c r="F487" i="4"/>
  <c r="F488" i="4"/>
  <c r="F489" i="4"/>
  <c r="F490" i="4"/>
  <c r="F491" i="4"/>
  <c r="F493" i="4"/>
  <c r="F496" i="4"/>
  <c r="F497" i="4"/>
  <c r="F498" i="4"/>
  <c r="F499" i="4"/>
  <c r="F501" i="4"/>
  <c r="F503" i="4"/>
  <c r="F505" i="4"/>
  <c r="F506" i="4"/>
  <c r="F507" i="4"/>
  <c r="F508" i="4"/>
  <c r="F509" i="4"/>
  <c r="F510" i="4"/>
  <c r="F511" i="4"/>
  <c r="F512" i="4"/>
  <c r="F513" i="4"/>
  <c r="F514" i="4"/>
  <c r="F515" i="4"/>
  <c r="F517" i="4"/>
  <c r="F518" i="4"/>
  <c r="F519" i="4"/>
  <c r="F520" i="4"/>
  <c r="F521" i="4"/>
  <c r="F522" i="4"/>
  <c r="F525" i="4"/>
  <c r="F526" i="4"/>
  <c r="F527" i="4"/>
  <c r="F528" i="4"/>
  <c r="F530" i="4"/>
  <c r="F531" i="4"/>
  <c r="F532" i="4"/>
  <c r="F533" i="4"/>
  <c r="F534" i="4"/>
  <c r="F535" i="4"/>
  <c r="F536" i="4"/>
  <c r="F537" i="4"/>
  <c r="F539" i="4"/>
  <c r="F540" i="4"/>
  <c r="F543" i="4"/>
  <c r="F544" i="4"/>
  <c r="F545" i="4"/>
  <c r="F546" i="4"/>
  <c r="F547" i="4"/>
  <c r="F548" i="4"/>
  <c r="F549" i="4"/>
  <c r="F550" i="4"/>
  <c r="F551" i="4"/>
  <c r="F552" i="4"/>
  <c r="F553" i="4"/>
  <c r="F555" i="4"/>
  <c r="F557" i="4"/>
  <c r="F558" i="4"/>
  <c r="F559" i="4"/>
  <c r="F560" i="4"/>
  <c r="F561" i="4"/>
  <c r="F562" i="4"/>
  <c r="F563" i="4"/>
  <c r="F564" i="4"/>
  <c r="F565" i="4"/>
  <c r="F566" i="4"/>
  <c r="F567" i="4"/>
  <c r="F568" i="4"/>
  <c r="F569" i="4"/>
  <c r="F570" i="4"/>
  <c r="F571" i="4"/>
  <c r="F579" i="4"/>
  <c r="F580" i="4"/>
  <c r="F581" i="4"/>
  <c r="F582" i="4"/>
  <c r="F583" i="4"/>
  <c r="F584" i="4"/>
  <c r="F585" i="4"/>
  <c r="F586" i="4"/>
  <c r="F587" i="4"/>
  <c r="F588" i="4"/>
  <c r="F589" i="4"/>
  <c r="F591" i="4"/>
  <c r="F593" i="4"/>
  <c r="F595" i="4"/>
  <c r="F596" i="4"/>
  <c r="F597" i="4"/>
  <c r="F598" i="4"/>
  <c r="F599" i="4"/>
  <c r="F600" i="4"/>
  <c r="F601" i="4"/>
  <c r="F604" i="4"/>
  <c r="F605" i="4"/>
  <c r="F606" i="4"/>
  <c r="F607" i="4"/>
  <c r="F608" i="4"/>
  <c r="F609" i="4"/>
  <c r="F610" i="4"/>
  <c r="F612" i="4"/>
  <c r="F613" i="4"/>
  <c r="F614" i="4"/>
  <c r="F615" i="4"/>
  <c r="F616" i="4"/>
  <c r="F617" i="4"/>
  <c r="F618" i="4"/>
  <c r="F620" i="4"/>
  <c r="F623" i="4"/>
  <c r="F624" i="4"/>
  <c r="F625" i="4"/>
  <c r="F627" i="4"/>
  <c r="F628" i="4"/>
  <c r="F629" i="4"/>
  <c r="F630" i="4"/>
  <c r="F633" i="4"/>
  <c r="F634" i="4"/>
  <c r="F635" i="4"/>
  <c r="F636" i="4"/>
  <c r="F638" i="4"/>
  <c r="F639" i="4"/>
  <c r="F640" i="4"/>
  <c r="F641" i="4"/>
  <c r="F643" i="4"/>
  <c r="F646" i="4"/>
  <c r="F648" i="4"/>
  <c r="F649" i="4"/>
  <c r="F650" i="4"/>
  <c r="F651" i="4"/>
  <c r="F652" i="4"/>
  <c r="F653" i="4"/>
  <c r="F654" i="4"/>
  <c r="F655" i="4"/>
  <c r="F661" i="4"/>
  <c r="F663" i="4"/>
  <c r="F664"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4" i="4"/>
  <c r="F695" i="4"/>
  <c r="F696" i="4"/>
  <c r="F698" i="4"/>
  <c r="F699" i="4"/>
  <c r="F700" i="4"/>
  <c r="F702" i="4"/>
  <c r="F704" i="4"/>
  <c r="F705" i="4"/>
  <c r="F706" i="4"/>
  <c r="F708" i="4"/>
  <c r="F710" i="4"/>
  <c r="F713" i="4"/>
  <c r="F714" i="4"/>
  <c r="F715" i="4"/>
  <c r="F716" i="4"/>
  <c r="F717" i="4"/>
  <c r="F718" i="4"/>
  <c r="F719" i="4"/>
  <c r="F722" i="4"/>
  <c r="F723" i="4"/>
  <c r="F724" i="4"/>
  <c r="F725" i="4"/>
  <c r="F726" i="4"/>
  <c r="F727" i="4"/>
  <c r="F728" i="4"/>
  <c r="F729" i="4"/>
  <c r="F730" i="4"/>
  <c r="F733" i="4"/>
  <c r="F734" i="4"/>
  <c r="F735" i="4"/>
  <c r="F736" i="4"/>
  <c r="F740" i="4"/>
  <c r="F741" i="4"/>
  <c r="F743" i="4"/>
  <c r="F745" i="4"/>
  <c r="F746" i="4"/>
  <c r="F748" i="4"/>
  <c r="F75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8" i="4"/>
  <c r="F879" i="4"/>
  <c r="F880" i="4"/>
  <c r="F882" i="4"/>
  <c r="F883" i="4"/>
  <c r="F884" i="4"/>
  <c r="F885" i="4"/>
  <c r="F886" i="4"/>
  <c r="F887" i="4"/>
  <c r="F888" i="4"/>
  <c r="F889" i="4"/>
  <c r="F890" i="4"/>
  <c r="F891" i="4"/>
  <c r="F892" i="4"/>
  <c r="F893" i="4"/>
  <c r="F894" i="4"/>
  <c r="F895" i="4"/>
  <c r="F898" i="4"/>
  <c r="F899" i="4"/>
  <c r="F900" i="4"/>
  <c r="F901" i="4"/>
  <c r="F902" i="4"/>
  <c r="F904" i="4"/>
  <c r="F905" i="4"/>
  <c r="F907" i="4"/>
  <c r="F908" i="4"/>
  <c r="F909" i="4"/>
  <c r="F910" i="4"/>
  <c r="F913" i="4"/>
  <c r="F914" i="4"/>
  <c r="F915" i="4"/>
  <c r="F916" i="4"/>
  <c r="F919" i="4"/>
  <c r="F920" i="4"/>
  <c r="F921" i="4"/>
  <c r="F922" i="4"/>
  <c r="F924" i="4"/>
  <c r="F925" i="4"/>
  <c r="F927" i="4"/>
  <c r="F928" i="4"/>
  <c r="F929" i="4"/>
  <c r="F931" i="4"/>
  <c r="F932" i="4"/>
  <c r="F933" i="4"/>
  <c r="F934" i="4"/>
  <c r="F935" i="4"/>
  <c r="F936" i="4"/>
  <c r="F937" i="4"/>
  <c r="F938" i="4"/>
  <c r="F939" i="4"/>
  <c r="F940" i="4"/>
  <c r="F941" i="4"/>
  <c r="F942" i="4"/>
  <c r="F943" i="4"/>
  <c r="F944" i="4"/>
  <c r="F945" i="4"/>
  <c r="F952" i="4"/>
  <c r="F957" i="4"/>
  <c r="F958" i="4"/>
  <c r="F959" i="4"/>
  <c r="F960" i="4"/>
  <c r="F961" i="4"/>
  <c r="F962" i="4"/>
  <c r="F963" i="4"/>
  <c r="F964" i="4"/>
  <c r="F965" i="4"/>
  <c r="F966" i="4"/>
  <c r="F970" i="4"/>
  <c r="F971" i="4"/>
  <c r="F976" i="4"/>
  <c r="F979" i="4"/>
  <c r="F980" i="4"/>
  <c r="F981" i="4"/>
  <c r="F984" i="4"/>
  <c r="F985" i="4"/>
  <c r="F986" i="4"/>
  <c r="F988" i="4"/>
  <c r="F989" i="4"/>
  <c r="F990" i="4"/>
  <c r="F991" i="4"/>
  <c r="F1000" i="4"/>
  <c r="F1002" i="4"/>
  <c r="F1004" i="4"/>
  <c r="F1005" i="4"/>
  <c r="F1008" i="4"/>
  <c r="F1011" i="4"/>
  <c r="F1014" i="4"/>
  <c r="F1019" i="4"/>
  <c r="F1021" i="4"/>
  <c r="F1024" i="4"/>
  <c r="F1025" i="4"/>
  <c r="F1026" i="4"/>
  <c r="F1027" i="4"/>
  <c r="F1028" i="4"/>
  <c r="F1029" i="4"/>
  <c r="F1030" i="4"/>
  <c r="F1031" i="4"/>
  <c r="F1032" i="4"/>
  <c r="F1033" i="4"/>
  <c r="F1034" i="4"/>
  <c r="F1035" i="4"/>
  <c r="F1040" i="4"/>
  <c r="F1042" i="4"/>
  <c r="F1043" i="4"/>
  <c r="F1045" i="4"/>
  <c r="F1046" i="4"/>
  <c r="F1047" i="4"/>
  <c r="F1058" i="4"/>
  <c r="F1059" i="4"/>
  <c r="F1060" i="4"/>
  <c r="F1061" i="4"/>
  <c r="F1062" i="4"/>
  <c r="F1063" i="4"/>
  <c r="F1069" i="4"/>
  <c r="F1070" i="4"/>
  <c r="F1071" i="4"/>
  <c r="F1075" i="4"/>
  <c r="F1076" i="4"/>
  <c r="F1077" i="4"/>
  <c r="F1078" i="4"/>
  <c r="F1079" i="4"/>
  <c r="F1080" i="4"/>
  <c r="F1083" i="4"/>
  <c r="F1084" i="4"/>
  <c r="F1085" i="4"/>
  <c r="F1086"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30" i="4"/>
  <c r="F1131" i="4"/>
  <c r="F1132" i="4"/>
  <c r="F1133" i="4"/>
  <c r="F1134" i="4"/>
  <c r="F1136" i="4"/>
  <c r="F1137" i="4"/>
  <c r="F1138" i="4"/>
  <c r="F1139"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4" i="4"/>
  <c r="F1189" i="4"/>
  <c r="F1193" i="4"/>
  <c r="F1194" i="4"/>
  <c r="F1195" i="4"/>
  <c r="F1196" i="4"/>
  <c r="F1197" i="4"/>
  <c r="F1198" i="4"/>
  <c r="F1201" i="4"/>
  <c r="F1209" i="4"/>
  <c r="F1210" i="4"/>
  <c r="F1211" i="4"/>
  <c r="F1215" i="4"/>
  <c r="F1217" i="4"/>
  <c r="F1219" i="4"/>
  <c r="F1221" i="4"/>
  <c r="F1223" i="4"/>
  <c r="F1224" i="4"/>
  <c r="F1225" i="4"/>
  <c r="F1226" i="4"/>
  <c r="F1227" i="4"/>
  <c r="F1228" i="4"/>
  <c r="F1229" i="4"/>
  <c r="F1230" i="4"/>
  <c r="F1231" i="4"/>
  <c r="F1237" i="4"/>
  <c r="F1238" i="4"/>
  <c r="F1239" i="4"/>
  <c r="F1242" i="4"/>
  <c r="F1243" i="4"/>
  <c r="F1244" i="4"/>
  <c r="F1245" i="4"/>
  <c r="F1246" i="4"/>
  <c r="F1250" i="4"/>
  <c r="F1251" i="4"/>
  <c r="F1252" i="4"/>
  <c r="F1254" i="4"/>
  <c r="F1257" i="4"/>
  <c r="F1259" i="4"/>
  <c r="F1261" i="4"/>
  <c r="F1263" i="4"/>
  <c r="F1265" i="4"/>
  <c r="F1267" i="4"/>
  <c r="F1269" i="4"/>
  <c r="F1271" i="4"/>
  <c r="F1272" i="4"/>
  <c r="F1273" i="4"/>
  <c r="F1275" i="4"/>
  <c r="F1278" i="4"/>
  <c r="F1280" i="4"/>
  <c r="F1285" i="4"/>
  <c r="F1287"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8" i="4"/>
  <c r="F1411" i="4"/>
  <c r="F1412" i="4"/>
  <c r="F1414" i="4"/>
  <c r="F1415" i="4"/>
  <c r="F1416" i="4"/>
  <c r="F1417" i="4"/>
  <c r="F1418" i="4"/>
  <c r="F1419" i="4"/>
  <c r="F1420" i="4"/>
  <c r="F1421" i="4"/>
  <c r="F1422" i="4"/>
  <c r="F1425" i="4"/>
  <c r="F1426" i="4"/>
  <c r="F1432" i="4"/>
  <c r="F1433" i="4"/>
  <c r="F1434" i="4"/>
  <c r="F1435" i="4"/>
  <c r="F1436" i="4"/>
  <c r="F1438" i="4"/>
  <c r="F1439" i="4"/>
  <c r="F1440" i="4"/>
  <c r="F1441" i="4"/>
  <c r="F1442" i="4"/>
  <c r="F1443" i="4"/>
  <c r="F1445" i="4"/>
  <c r="F1448" i="4"/>
  <c r="F1449" i="4"/>
  <c r="F1450" i="4"/>
  <c r="F1454" i="4"/>
  <c r="F1455" i="4"/>
  <c r="F1456" i="4"/>
  <c r="F1457" i="4"/>
  <c r="F1458" i="4"/>
  <c r="F1459" i="4"/>
  <c r="F1461" i="4"/>
  <c r="F1462" i="4"/>
  <c r="F1463" i="4"/>
  <c r="F1464" i="4"/>
  <c r="F1466" i="4"/>
  <c r="F1468" i="4"/>
  <c r="F1470" i="4"/>
  <c r="F1472" i="4"/>
  <c r="F1475" i="4"/>
  <c r="F1477" i="4"/>
  <c r="F1480" i="4"/>
  <c r="F1482" i="4"/>
  <c r="F1487" i="4"/>
  <c r="F1490" i="4"/>
  <c r="F1493" i="4"/>
  <c r="F1496" i="4"/>
  <c r="F1497" i="4"/>
  <c r="F1501" i="4"/>
  <c r="F1504" i="4"/>
  <c r="F1508" i="4"/>
  <c r="F1510" i="4"/>
  <c r="F1511" i="4"/>
  <c r="F1514" i="4"/>
  <c r="F1515" i="4"/>
  <c r="F1516" i="4"/>
  <c r="F1517" i="4"/>
  <c r="F1518" i="4"/>
  <c r="F1519" i="4"/>
  <c r="F1520" i="4"/>
  <c r="F1521" i="4"/>
  <c r="F1522" i="4"/>
  <c r="F1523" i="4"/>
  <c r="F1524" i="4"/>
  <c r="F1525" i="4"/>
  <c r="F1526" i="4"/>
  <c r="F1527" i="4"/>
  <c r="F1528" i="4"/>
  <c r="F1529" i="4"/>
  <c r="F1537" i="4"/>
  <c r="F1538" i="4"/>
  <c r="F1539" i="4"/>
  <c r="F1540" i="4"/>
  <c r="F1542" i="4"/>
  <c r="F1544" i="4"/>
  <c r="F1546" i="4"/>
  <c r="F1547" i="4"/>
  <c r="F1549" i="4"/>
  <c r="F1550" i="4"/>
  <c r="F1552" i="4"/>
  <c r="F1554" i="4"/>
  <c r="F1557" i="4"/>
  <c r="F1559" i="4"/>
  <c r="F1562" i="4"/>
  <c r="F1564" i="4"/>
  <c r="F1566" i="4"/>
  <c r="F1568" i="4"/>
  <c r="F1571" i="4"/>
  <c r="F1574" i="4"/>
  <c r="F1576" i="4"/>
  <c r="F1577" i="4"/>
  <c r="F1578" i="4"/>
  <c r="F1579" i="4"/>
  <c r="F1580" i="4"/>
  <c r="F1581" i="4"/>
  <c r="F1582" i="4"/>
  <c r="F1583" i="4"/>
  <c r="F1584" i="4"/>
  <c r="F1585" i="4"/>
  <c r="F1586" i="4"/>
  <c r="F1587" i="4"/>
  <c r="F1588" i="4"/>
  <c r="F1589" i="4"/>
  <c r="F1590" i="4"/>
  <c r="F1591" i="4"/>
  <c r="F1592" i="4"/>
  <c r="F1593" i="4"/>
  <c r="F1594" i="4"/>
  <c r="F1595" i="4"/>
  <c r="F1597" i="4"/>
  <c r="F1598" i="4"/>
  <c r="F1599" i="4"/>
  <c r="F1600" i="4"/>
  <c r="F1601" i="4"/>
  <c r="F1603" i="4"/>
  <c r="F1604" i="4"/>
  <c r="F1606" i="4"/>
  <c r="F1607" i="4"/>
  <c r="F1608" i="4"/>
  <c r="F1609" i="4"/>
  <c r="F1613" i="4"/>
  <c r="F1614" i="4"/>
  <c r="F1616" i="4"/>
  <c r="F1617" i="4"/>
  <c r="F1618" i="4"/>
  <c r="F1620" i="4"/>
  <c r="F1623" i="4"/>
  <c r="F1625" i="4"/>
  <c r="F1626" i="4"/>
  <c r="F1627" i="4"/>
  <c r="F1628" i="4"/>
  <c r="F1629" i="4"/>
  <c r="F1631" i="4"/>
  <c r="F1632" i="4"/>
  <c r="F1634" i="4"/>
  <c r="F1637" i="4"/>
  <c r="F1642" i="4"/>
  <c r="F1647" i="4"/>
  <c r="F1649" i="4"/>
  <c r="F1651" i="4"/>
  <c r="F1652" i="4"/>
  <c r="F1654"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1" i="4"/>
  <c r="F1682" i="4"/>
  <c r="F1683" i="4"/>
  <c r="F1684" i="4"/>
  <c r="F1686" i="4"/>
  <c r="F1687" i="4"/>
  <c r="F1688" i="4"/>
  <c r="F1689" i="4"/>
  <c r="F1690" i="4"/>
  <c r="F1691" i="4"/>
  <c r="F1692" i="4"/>
  <c r="F1693" i="4"/>
  <c r="F1694" i="4"/>
  <c r="F1695" i="4"/>
  <c r="F1696" i="4"/>
  <c r="F1698" i="4"/>
  <c r="F1699" i="4"/>
  <c r="F1700" i="4"/>
  <c r="F1702" i="4"/>
  <c r="F1703" i="4"/>
  <c r="F1706" i="4"/>
  <c r="F1708" i="4"/>
  <c r="F1710" i="4"/>
  <c r="F1711" i="4"/>
  <c r="F1712" i="4"/>
  <c r="F1713" i="4"/>
  <c r="F1715" i="4"/>
  <c r="F1716" i="4"/>
  <c r="F1717" i="4"/>
  <c r="F1719" i="4"/>
  <c r="F1721" i="4"/>
  <c r="F1722" i="4"/>
  <c r="F1723" i="4"/>
  <c r="F1724" i="4"/>
  <c r="F1726" i="4"/>
  <c r="F1727"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3" i="4"/>
  <c r="I1783" i="4" s="1"/>
  <c r="F1784" i="4"/>
  <c r="K1784" i="4" s="1"/>
  <c r="F1785" i="4"/>
  <c r="I1785" i="4" s="1"/>
  <c r="F1786" i="4"/>
  <c r="I1786" i="4" s="1"/>
  <c r="F1787" i="4"/>
  <c r="J1787" i="4" s="1"/>
  <c r="F1788" i="4"/>
  <c r="K1788" i="4" s="1"/>
  <c r="F1789" i="4"/>
  <c r="I1789" i="4" s="1"/>
  <c r="F1790" i="4"/>
  <c r="I1790" i="4" s="1"/>
  <c r="F1794" i="4"/>
  <c r="J1794" i="4" s="1"/>
  <c r="F1795" i="4"/>
  <c r="K1795" i="4" s="1"/>
  <c r="F1796" i="4"/>
  <c r="I1796" i="4" s="1"/>
  <c r="F1797" i="4"/>
  <c r="I1797" i="4" s="1"/>
  <c r="F1798" i="4"/>
  <c r="J1798" i="4" s="1"/>
  <c r="F1799" i="4"/>
  <c r="K1799" i="4" s="1"/>
  <c r="F1800" i="4"/>
  <c r="I1800" i="4" s="1"/>
  <c r="F1801" i="4"/>
  <c r="I1801" i="4" s="1"/>
  <c r="F1802" i="4"/>
  <c r="J1802" i="4" s="1"/>
  <c r="F1803" i="4"/>
  <c r="K1803" i="4" s="1"/>
  <c r="F1804" i="4"/>
  <c r="I1804" i="4" s="1"/>
  <c r="F1805" i="4"/>
  <c r="I1805" i="4" s="1"/>
  <c r="F1806" i="4"/>
  <c r="J1806" i="4" s="1"/>
  <c r="F1807" i="4"/>
  <c r="K1807" i="4" s="1"/>
  <c r="F1808" i="4"/>
  <c r="I1808" i="4" s="1"/>
  <c r="F1809" i="4"/>
  <c r="I1809" i="4" s="1"/>
  <c r="F1812" i="4"/>
  <c r="J1812" i="4" s="1"/>
  <c r="F1813" i="4"/>
  <c r="K1813" i="4" s="1"/>
  <c r="F1814" i="4"/>
  <c r="I1814" i="4" s="1"/>
  <c r="F1815" i="4"/>
  <c r="I1815" i="4" s="1"/>
  <c r="F1816" i="4"/>
  <c r="J1816" i="4" s="1"/>
  <c r="F1817" i="4"/>
  <c r="K1817" i="4" s="1"/>
  <c r="F1818" i="4"/>
  <c r="I1818" i="4" s="1"/>
  <c r="F1819" i="4"/>
  <c r="I1819" i="4" s="1"/>
  <c r="F1820" i="4"/>
  <c r="J1820" i="4" s="1"/>
  <c r="F1821" i="4"/>
  <c r="K1821" i="4" s="1"/>
  <c r="F1822" i="4"/>
  <c r="I1822" i="4" s="1"/>
  <c r="F1823" i="4"/>
  <c r="I1823" i="4" s="1"/>
  <c r="F1824" i="4"/>
  <c r="J1824" i="4" s="1"/>
  <c r="F1825" i="4"/>
  <c r="K1825" i="4" s="1"/>
  <c r="F1826" i="4"/>
  <c r="I1826" i="4" s="1"/>
  <c r="F1827" i="4"/>
  <c r="I1827" i="4" s="1"/>
  <c r="F1828" i="4"/>
  <c r="J1828" i="4" s="1"/>
  <c r="F1829" i="4"/>
  <c r="K1829" i="4" s="1"/>
  <c r="F1830" i="4"/>
  <c r="I1830" i="4" s="1"/>
  <c r="F1831" i="4"/>
  <c r="I1831" i="4" s="1"/>
  <c r="F1832" i="4"/>
  <c r="J1832" i="4" s="1"/>
  <c r="F1833" i="4"/>
  <c r="K1833" i="4" s="1"/>
  <c r="F1834" i="4"/>
  <c r="I1834" i="4" s="1"/>
  <c r="F1836" i="4"/>
  <c r="I1836" i="4" s="1"/>
  <c r="F1837" i="4"/>
  <c r="J1837" i="4" s="1"/>
  <c r="F1838" i="4"/>
  <c r="K1838" i="4" s="1"/>
  <c r="F1840" i="4"/>
  <c r="I1840" i="4" s="1"/>
  <c r="F1841" i="4"/>
  <c r="I1841" i="4" s="1"/>
  <c r="F1842" i="4"/>
  <c r="J1842" i="4" s="1"/>
  <c r="F1843" i="4"/>
  <c r="K1843" i="4" s="1"/>
  <c r="F1844" i="4"/>
  <c r="I1844" i="4" s="1"/>
  <c r="F1845" i="4"/>
  <c r="I1845" i="4" s="1"/>
  <c r="F1846" i="4"/>
  <c r="J1846" i="4" s="1"/>
  <c r="F1847" i="4"/>
  <c r="K1847" i="4" s="1"/>
  <c r="F1848" i="4"/>
  <c r="I1848" i="4" s="1"/>
  <c r="F1849" i="4"/>
  <c r="I1849" i="4" s="1"/>
  <c r="F1850" i="4"/>
  <c r="J1850" i="4" s="1"/>
  <c r="F1852" i="4"/>
  <c r="K1852" i="4" s="1"/>
  <c r="F1853" i="4"/>
  <c r="I1853" i="4" s="1"/>
  <c r="F1854" i="4"/>
  <c r="I1854" i="4" s="1"/>
  <c r="F1855" i="4"/>
  <c r="J1855" i="4" s="1"/>
  <c r="F1857" i="4"/>
  <c r="K1857" i="4" s="1"/>
  <c r="F1858" i="4"/>
  <c r="I1858" i="4" s="1"/>
  <c r="F1859" i="4"/>
  <c r="I1859" i="4" s="1"/>
  <c r="F1861" i="4"/>
  <c r="J1861" i="4" s="1"/>
  <c r="F1862" i="4"/>
  <c r="K1862" i="4" s="1"/>
  <c r="F1863" i="4"/>
  <c r="I1863" i="4" s="1"/>
  <c r="F1864" i="4"/>
  <c r="I1864" i="4" s="1"/>
  <c r="F1866" i="4"/>
  <c r="J1866" i="4" s="1"/>
  <c r="F1867" i="4"/>
  <c r="K1867" i="4" s="1"/>
  <c r="F1868" i="4"/>
  <c r="I1868" i="4" s="1"/>
  <c r="F1869" i="4"/>
  <c r="I1869" i="4" s="1"/>
  <c r="F1870" i="4"/>
  <c r="J1870" i="4" s="1"/>
  <c r="F1871" i="4"/>
  <c r="K1871" i="4" s="1"/>
  <c r="F1872" i="4"/>
  <c r="I1872" i="4" s="1"/>
  <c r="F1873" i="4"/>
  <c r="I1873" i="4" s="1"/>
  <c r="F1874" i="4"/>
  <c r="J1874" i="4" s="1"/>
  <c r="F1875" i="4"/>
  <c r="K1875" i="4" s="1"/>
  <c r="F1876" i="4"/>
  <c r="I1876" i="4" s="1"/>
  <c r="F1877" i="4"/>
  <c r="I1877" i="4" s="1"/>
  <c r="F1878" i="4"/>
  <c r="J1878" i="4" s="1"/>
  <c r="F1879" i="4"/>
  <c r="K1879" i="4" s="1"/>
  <c r="F1880" i="4"/>
  <c r="I1880" i="4" s="1"/>
  <c r="F1881" i="4"/>
  <c r="I1881" i="4" s="1"/>
  <c r="F1882" i="4"/>
  <c r="J1882" i="4" s="1"/>
  <c r="F1883" i="4"/>
  <c r="K1883" i="4" s="1"/>
  <c r="F1886" i="4"/>
  <c r="I1886" i="4" s="1"/>
  <c r="F1887" i="4"/>
  <c r="I1887" i="4" s="1"/>
  <c r="F1888" i="4"/>
  <c r="J1888" i="4" s="1"/>
  <c r="F1889" i="4"/>
  <c r="K1889" i="4" s="1"/>
  <c r="F1890" i="4"/>
  <c r="I1890" i="4" s="1"/>
  <c r="F1892" i="4"/>
  <c r="I1892" i="4" s="1"/>
  <c r="F1893" i="4"/>
  <c r="J1893" i="4" s="1"/>
  <c r="F1894" i="4"/>
  <c r="K1894" i="4" s="1"/>
  <c r="F1895" i="4"/>
  <c r="I1895" i="4" s="1"/>
  <c r="F1896" i="4"/>
  <c r="I1896" i="4" s="1"/>
  <c r="F1898" i="4"/>
  <c r="J1898" i="4" s="1"/>
  <c r="F1899" i="4"/>
  <c r="K1899" i="4" s="1"/>
  <c r="F1900" i="4"/>
  <c r="I1900" i="4" s="1"/>
  <c r="F1901" i="4"/>
  <c r="I1901" i="4" s="1"/>
  <c r="F1902" i="4"/>
  <c r="J1902" i="4" s="1"/>
  <c r="F1903" i="4"/>
  <c r="K1903" i="4" s="1"/>
  <c r="F1904" i="4"/>
  <c r="I1904" i="4" s="1"/>
  <c r="F1905" i="4"/>
  <c r="I1905" i="4" s="1"/>
  <c r="F1907" i="4"/>
  <c r="J1907" i="4" s="1"/>
  <c r="F1910" i="4"/>
  <c r="K1910" i="4" s="1"/>
  <c r="F1911" i="4"/>
  <c r="I1911" i="4" s="1"/>
  <c r="F1912" i="4"/>
  <c r="I1912" i="4" s="1"/>
  <c r="F1913" i="4"/>
  <c r="J1913" i="4" s="1"/>
  <c r="F1914" i="4"/>
  <c r="K1914" i="4" s="1"/>
  <c r="F1915" i="4"/>
  <c r="I1915" i="4" s="1"/>
  <c r="F1916" i="4"/>
  <c r="I1916" i="4" s="1"/>
  <c r="F1917" i="4"/>
  <c r="J1917" i="4" s="1"/>
  <c r="F1918" i="4"/>
  <c r="K1918" i="4" s="1"/>
  <c r="F1919" i="4"/>
  <c r="I1919" i="4" s="1"/>
  <c r="F1920" i="4"/>
  <c r="I1920" i="4" s="1"/>
  <c r="F1921" i="4"/>
  <c r="J1921" i="4" s="1"/>
  <c r="F1922" i="4"/>
  <c r="K1922" i="4" s="1"/>
  <c r="F1923" i="4"/>
  <c r="I1923" i="4" s="1"/>
  <c r="F1924" i="4"/>
  <c r="I1924" i="4" s="1"/>
  <c r="F1925" i="4"/>
  <c r="J1925" i="4" s="1"/>
  <c r="F1926" i="4"/>
  <c r="K1926" i="4" s="1"/>
  <c r="F1927" i="4"/>
  <c r="I1927" i="4" s="1"/>
  <c r="F1928" i="4"/>
  <c r="I1928" i="4" s="1"/>
  <c r="F1929" i="4"/>
  <c r="J1929" i="4" s="1"/>
  <c r="F1930" i="4"/>
  <c r="K1930" i="4" s="1"/>
  <c r="F1931" i="4"/>
  <c r="I1931" i="4" s="1"/>
  <c r="F1932" i="4"/>
  <c r="I1932" i="4" s="1"/>
  <c r="F1933" i="4"/>
  <c r="J1933" i="4" s="1"/>
  <c r="F1934" i="4"/>
  <c r="K1934" i="4" s="1"/>
  <c r="F1935" i="4"/>
  <c r="I1935" i="4" s="1"/>
  <c r="F1936" i="4"/>
  <c r="I1936" i="4" s="1"/>
  <c r="F1937" i="4"/>
  <c r="J1937" i="4" s="1"/>
  <c r="F30" i="4"/>
  <c r="I30" i="4" l="1"/>
  <c r="J30" i="4"/>
  <c r="K30" i="4"/>
  <c r="K1778" i="4"/>
  <c r="I1778" i="4"/>
  <c r="J1778" i="4"/>
  <c r="K1774" i="4"/>
  <c r="I1774" i="4"/>
  <c r="J1774" i="4"/>
  <c r="K1770" i="4"/>
  <c r="I1770" i="4"/>
  <c r="J1770" i="4"/>
  <c r="K1766" i="4"/>
  <c r="I1766" i="4"/>
  <c r="J1766" i="4"/>
  <c r="K1762" i="4"/>
  <c r="I1762" i="4"/>
  <c r="J1762" i="4"/>
  <c r="K1758" i="4"/>
  <c r="I1758" i="4"/>
  <c r="J1758" i="4"/>
  <c r="K1754" i="4"/>
  <c r="I1754" i="4"/>
  <c r="J1754" i="4"/>
  <c r="K1750" i="4"/>
  <c r="I1750" i="4"/>
  <c r="J1750" i="4"/>
  <c r="K1746" i="4"/>
  <c r="I1746" i="4"/>
  <c r="J1746" i="4"/>
  <c r="K1742" i="4"/>
  <c r="I1742" i="4"/>
  <c r="J1742" i="4"/>
  <c r="K1738" i="4"/>
  <c r="I1738" i="4"/>
  <c r="J1738" i="4"/>
  <c r="K1734" i="4"/>
  <c r="I1734" i="4"/>
  <c r="J1734" i="4"/>
  <c r="K1727" i="4"/>
  <c r="I1727" i="4"/>
  <c r="J1727" i="4"/>
  <c r="K1722" i="4"/>
  <c r="I1722" i="4"/>
  <c r="J1722" i="4"/>
  <c r="K1716" i="4"/>
  <c r="I1716" i="4"/>
  <c r="J1716" i="4"/>
  <c r="K1711" i="4"/>
  <c r="I1711" i="4"/>
  <c r="J1711" i="4"/>
  <c r="K1703" i="4"/>
  <c r="I1703" i="4"/>
  <c r="J1703" i="4"/>
  <c r="K1698" i="4"/>
  <c r="I1698" i="4"/>
  <c r="J1698" i="4"/>
  <c r="K1693" i="4"/>
  <c r="I1693" i="4"/>
  <c r="J1693" i="4"/>
  <c r="K1689" i="4"/>
  <c r="I1689" i="4"/>
  <c r="J1689" i="4"/>
  <c r="K1684" i="4"/>
  <c r="I1684" i="4"/>
  <c r="J1684" i="4"/>
  <c r="K1679" i="4"/>
  <c r="I1679" i="4"/>
  <c r="J1679" i="4"/>
  <c r="K1675" i="4"/>
  <c r="I1675" i="4"/>
  <c r="J1675" i="4"/>
  <c r="K1671" i="4"/>
  <c r="I1671" i="4"/>
  <c r="J1671" i="4"/>
  <c r="K1667" i="4"/>
  <c r="I1667" i="4"/>
  <c r="J1667" i="4"/>
  <c r="K1663" i="4"/>
  <c r="I1663" i="4"/>
  <c r="J1663" i="4"/>
  <c r="K1659" i="4"/>
  <c r="I1659" i="4"/>
  <c r="J1659" i="4"/>
  <c r="K1654" i="4"/>
  <c r="I1654" i="4"/>
  <c r="J1654" i="4"/>
  <c r="K1647" i="4"/>
  <c r="I1647" i="4"/>
  <c r="J1647" i="4"/>
  <c r="K1632" i="4"/>
  <c r="I1632" i="4"/>
  <c r="J1632" i="4"/>
  <c r="K1627" i="4"/>
  <c r="I1627" i="4"/>
  <c r="J1627" i="4"/>
  <c r="K1620" i="4"/>
  <c r="I1620" i="4"/>
  <c r="J1620" i="4"/>
  <c r="K1614" i="4"/>
  <c r="I1614" i="4"/>
  <c r="J1614" i="4"/>
  <c r="K1607" i="4"/>
  <c r="I1607" i="4"/>
  <c r="J1607" i="4"/>
  <c r="K1601" i="4"/>
  <c r="I1601" i="4"/>
  <c r="J1601" i="4"/>
  <c r="K1597" i="4"/>
  <c r="I1597" i="4"/>
  <c r="J1597" i="4"/>
  <c r="K1592" i="4"/>
  <c r="I1592" i="4"/>
  <c r="J1592" i="4"/>
  <c r="K1588" i="4"/>
  <c r="I1588" i="4"/>
  <c r="J1588" i="4"/>
  <c r="K1584" i="4"/>
  <c r="I1584" i="4"/>
  <c r="J1584" i="4"/>
  <c r="K1580" i="4"/>
  <c r="I1580" i="4"/>
  <c r="J1580" i="4"/>
  <c r="K1576" i="4"/>
  <c r="I1576" i="4"/>
  <c r="J1576" i="4"/>
  <c r="K1566" i="4"/>
  <c r="I1566" i="4"/>
  <c r="J1566" i="4"/>
  <c r="K1557" i="4"/>
  <c r="I1557" i="4"/>
  <c r="J1557" i="4"/>
  <c r="K1549" i="4"/>
  <c r="I1549" i="4"/>
  <c r="J1549" i="4"/>
  <c r="K1542" i="4"/>
  <c r="I1542" i="4"/>
  <c r="J1542" i="4"/>
  <c r="K1537" i="4"/>
  <c r="I1537" i="4"/>
  <c r="J1537" i="4"/>
  <c r="K1526" i="4"/>
  <c r="I1526" i="4"/>
  <c r="J1526" i="4"/>
  <c r="K1522" i="4"/>
  <c r="I1522" i="4"/>
  <c r="J1522" i="4"/>
  <c r="K1518" i="4"/>
  <c r="I1518" i="4"/>
  <c r="J1518" i="4"/>
  <c r="K1514" i="4"/>
  <c r="I1514" i="4"/>
  <c r="J1514" i="4"/>
  <c r="K1504" i="4"/>
  <c r="I1504" i="4"/>
  <c r="J1504" i="4"/>
  <c r="K1493" i="4"/>
  <c r="I1493" i="4"/>
  <c r="J1493" i="4"/>
  <c r="K1480" i="4"/>
  <c r="I1480" i="4"/>
  <c r="J1480" i="4"/>
  <c r="K1470" i="4"/>
  <c r="I1470" i="4"/>
  <c r="J1470" i="4"/>
  <c r="K1463" i="4"/>
  <c r="I1463" i="4"/>
  <c r="J1463" i="4"/>
  <c r="K1458" i="4"/>
  <c r="I1458" i="4"/>
  <c r="J1458" i="4"/>
  <c r="K1454" i="4"/>
  <c r="I1454" i="4"/>
  <c r="J1454" i="4"/>
  <c r="K1445" i="4"/>
  <c r="I1445" i="4"/>
  <c r="J1445" i="4"/>
  <c r="K1440" i="4"/>
  <c r="I1440" i="4"/>
  <c r="J1440" i="4"/>
  <c r="K1435" i="4"/>
  <c r="I1435" i="4"/>
  <c r="J1435" i="4"/>
  <c r="K1426" i="4"/>
  <c r="I1426" i="4"/>
  <c r="J1426" i="4"/>
  <c r="K1420" i="4"/>
  <c r="I1420" i="4"/>
  <c r="J1420" i="4"/>
  <c r="K1416" i="4"/>
  <c r="I1416" i="4"/>
  <c r="J1416" i="4"/>
  <c r="K1411" i="4"/>
  <c r="I1411" i="4"/>
  <c r="J1411" i="4"/>
  <c r="K1404" i="4"/>
  <c r="I1404" i="4"/>
  <c r="J1404" i="4"/>
  <c r="K1400" i="4"/>
  <c r="I1400" i="4"/>
  <c r="J1400" i="4"/>
  <c r="K1396" i="4"/>
  <c r="I1396" i="4"/>
  <c r="J1396" i="4"/>
  <c r="K1392" i="4"/>
  <c r="I1392" i="4"/>
  <c r="J1392" i="4"/>
  <c r="K1388" i="4"/>
  <c r="I1388" i="4"/>
  <c r="J1388" i="4"/>
  <c r="K1384" i="4"/>
  <c r="I1384" i="4"/>
  <c r="J1384" i="4"/>
  <c r="K1380" i="4"/>
  <c r="I1380" i="4"/>
  <c r="J1380" i="4"/>
  <c r="K1376" i="4"/>
  <c r="I1376" i="4"/>
  <c r="J1376" i="4"/>
  <c r="K1372" i="4"/>
  <c r="I1372" i="4"/>
  <c r="J1372" i="4"/>
  <c r="K1368" i="4"/>
  <c r="I1368" i="4"/>
  <c r="J1368" i="4"/>
  <c r="K1364" i="4"/>
  <c r="I1364" i="4"/>
  <c r="J1364" i="4"/>
  <c r="K1360" i="4"/>
  <c r="I1360" i="4"/>
  <c r="J1360" i="4"/>
  <c r="K1356" i="4"/>
  <c r="I1356" i="4"/>
  <c r="J1356" i="4"/>
  <c r="K1287" i="4"/>
  <c r="I1287" i="4"/>
  <c r="J1287" i="4"/>
  <c r="K1275" i="4"/>
  <c r="I1275" i="4"/>
  <c r="J1275" i="4"/>
  <c r="K1269" i="4"/>
  <c r="I1269" i="4"/>
  <c r="J1269" i="4"/>
  <c r="K1261" i="4"/>
  <c r="I1261" i="4"/>
  <c r="J1261" i="4"/>
  <c r="K1252" i="4"/>
  <c r="I1252" i="4"/>
  <c r="J1252" i="4"/>
  <c r="K1245" i="4"/>
  <c r="I1245" i="4"/>
  <c r="J1245" i="4"/>
  <c r="K1239" i="4"/>
  <c r="I1239" i="4"/>
  <c r="J1239" i="4"/>
  <c r="K1230" i="4"/>
  <c r="I1230" i="4"/>
  <c r="J1230" i="4"/>
  <c r="K1226" i="4"/>
  <c r="I1226" i="4"/>
  <c r="J1226" i="4"/>
  <c r="K1221" i="4"/>
  <c r="I1221" i="4"/>
  <c r="J1221" i="4"/>
  <c r="K1211" i="4"/>
  <c r="I1211" i="4"/>
  <c r="J1211" i="4"/>
  <c r="K1198" i="4"/>
  <c r="I1198" i="4"/>
  <c r="J1198" i="4"/>
  <c r="J1194" i="4"/>
  <c r="K1194" i="4"/>
  <c r="I1194" i="4"/>
  <c r="J1182" i="4"/>
  <c r="I1182" i="4"/>
  <c r="K1182" i="4"/>
  <c r="J1178" i="4"/>
  <c r="I1178" i="4"/>
  <c r="K1178" i="4"/>
  <c r="J1174" i="4"/>
  <c r="I1174" i="4"/>
  <c r="K1174" i="4"/>
  <c r="J1170" i="4"/>
  <c r="K1170" i="4"/>
  <c r="I1170" i="4"/>
  <c r="J1166" i="4"/>
  <c r="I1166" i="4"/>
  <c r="K1166" i="4"/>
  <c r="J1162" i="4"/>
  <c r="I1162" i="4"/>
  <c r="K1162" i="4"/>
  <c r="J1158" i="4"/>
  <c r="K1158" i="4"/>
  <c r="I1158" i="4"/>
  <c r="J1154" i="4"/>
  <c r="I1154" i="4"/>
  <c r="K1154" i="4"/>
  <c r="J1150" i="4"/>
  <c r="K1150" i="4"/>
  <c r="I1150" i="4"/>
  <c r="J1146" i="4"/>
  <c r="I1146" i="4"/>
  <c r="K1146" i="4"/>
  <c r="J1142" i="4"/>
  <c r="K1142" i="4"/>
  <c r="I1142" i="4"/>
  <c r="J1136" i="4"/>
  <c r="I1136" i="4"/>
  <c r="K1136" i="4"/>
  <c r="J1131" i="4"/>
  <c r="K1131" i="4"/>
  <c r="I1131" i="4"/>
  <c r="J1126" i="4"/>
  <c r="I1126" i="4"/>
  <c r="K1126" i="4"/>
  <c r="J1122" i="4"/>
  <c r="K1122" i="4"/>
  <c r="I1122" i="4"/>
  <c r="J1118" i="4"/>
  <c r="I1118" i="4"/>
  <c r="K1118" i="4"/>
  <c r="J1114" i="4"/>
  <c r="K1114" i="4"/>
  <c r="I1114" i="4"/>
  <c r="J1110" i="4"/>
  <c r="I1110" i="4"/>
  <c r="K1110" i="4"/>
  <c r="J1106" i="4"/>
  <c r="I1106" i="4"/>
  <c r="K1106" i="4"/>
  <c r="J1102" i="4"/>
  <c r="I1102" i="4"/>
  <c r="K1102" i="4"/>
  <c r="J1098" i="4"/>
  <c r="I1098" i="4"/>
  <c r="K1098" i="4"/>
  <c r="J1094" i="4"/>
  <c r="I1094" i="4"/>
  <c r="K1094" i="4"/>
  <c r="J1090" i="4"/>
  <c r="I1090" i="4"/>
  <c r="K1090" i="4"/>
  <c r="J1083" i="4"/>
  <c r="I1083" i="4"/>
  <c r="K1083" i="4"/>
  <c r="J1077" i="4"/>
  <c r="I1077" i="4"/>
  <c r="K1077" i="4"/>
  <c r="J1070" i="4"/>
  <c r="I1070" i="4"/>
  <c r="K1070" i="4"/>
  <c r="J1061" i="4"/>
  <c r="I1061" i="4"/>
  <c r="K1061" i="4"/>
  <c r="J1047" i="4"/>
  <c r="I1047" i="4"/>
  <c r="K1047" i="4"/>
  <c r="J1042" i="4"/>
  <c r="I1042" i="4"/>
  <c r="K1042" i="4"/>
  <c r="J1033" i="4"/>
  <c r="I1033" i="4"/>
  <c r="K1033" i="4"/>
  <c r="J1029" i="4"/>
  <c r="I1029" i="4"/>
  <c r="K1029" i="4"/>
  <c r="J1025" i="4"/>
  <c r="I1025" i="4"/>
  <c r="K1025" i="4"/>
  <c r="J1014" i="4"/>
  <c r="I1014" i="4"/>
  <c r="K1014" i="4"/>
  <c r="J1004" i="4"/>
  <c r="I1004" i="4"/>
  <c r="K1004" i="4"/>
  <c r="J990" i="4"/>
  <c r="I990" i="4"/>
  <c r="K990" i="4"/>
  <c r="J985" i="4"/>
  <c r="I985" i="4"/>
  <c r="K985" i="4"/>
  <c r="J979" i="4"/>
  <c r="I979" i="4"/>
  <c r="K979" i="4"/>
  <c r="J966" i="4"/>
  <c r="I966" i="4"/>
  <c r="K966" i="4"/>
  <c r="J962" i="4"/>
  <c r="I962" i="4"/>
  <c r="K962" i="4"/>
  <c r="J958" i="4"/>
  <c r="I958" i="4"/>
  <c r="K958" i="4"/>
  <c r="J944" i="4"/>
  <c r="I944" i="4"/>
  <c r="K944" i="4"/>
  <c r="J940" i="4"/>
  <c r="I940" i="4"/>
  <c r="K940" i="4"/>
  <c r="J936" i="4"/>
  <c r="I936" i="4"/>
  <c r="K936" i="4"/>
  <c r="J932" i="4"/>
  <c r="I932" i="4"/>
  <c r="K932" i="4"/>
  <c r="J927" i="4"/>
  <c r="I927" i="4"/>
  <c r="K927" i="4"/>
  <c r="J921" i="4"/>
  <c r="I921" i="4"/>
  <c r="K921" i="4"/>
  <c r="J915" i="4"/>
  <c r="I915" i="4"/>
  <c r="K915" i="4"/>
  <c r="J909" i="4"/>
  <c r="I909" i="4"/>
  <c r="K909" i="4"/>
  <c r="J904" i="4"/>
  <c r="I904" i="4"/>
  <c r="K904" i="4"/>
  <c r="J899" i="4"/>
  <c r="I899" i="4"/>
  <c r="K899" i="4"/>
  <c r="J893" i="4"/>
  <c r="I893" i="4"/>
  <c r="K893" i="4"/>
  <c r="J889" i="4"/>
  <c r="I889" i="4"/>
  <c r="K889" i="4"/>
  <c r="J885" i="4"/>
  <c r="I885" i="4"/>
  <c r="K885" i="4"/>
  <c r="J880" i="4"/>
  <c r="I880" i="4"/>
  <c r="K880" i="4"/>
  <c r="J874" i="4"/>
  <c r="I874" i="4"/>
  <c r="K874" i="4"/>
  <c r="J870" i="4"/>
  <c r="I870" i="4"/>
  <c r="K870" i="4"/>
  <c r="J866" i="4"/>
  <c r="I866" i="4"/>
  <c r="K866" i="4"/>
  <c r="J862" i="4"/>
  <c r="I862" i="4"/>
  <c r="K862" i="4"/>
  <c r="J858" i="4"/>
  <c r="I858" i="4"/>
  <c r="K858" i="4"/>
  <c r="J854" i="4"/>
  <c r="I854" i="4"/>
  <c r="K854" i="4"/>
  <c r="J850" i="4"/>
  <c r="I850" i="4"/>
  <c r="K850" i="4"/>
  <c r="J846" i="4"/>
  <c r="I846" i="4"/>
  <c r="K846" i="4"/>
  <c r="J842" i="4"/>
  <c r="I842" i="4"/>
  <c r="K842" i="4"/>
  <c r="J838" i="4"/>
  <c r="I838" i="4"/>
  <c r="K838" i="4"/>
  <c r="J834" i="4"/>
  <c r="I834" i="4"/>
  <c r="K834" i="4"/>
  <c r="J748" i="4"/>
  <c r="I748" i="4"/>
  <c r="K748" i="4"/>
  <c r="J741" i="4"/>
  <c r="I741" i="4"/>
  <c r="K741" i="4"/>
  <c r="J734" i="4"/>
  <c r="I734" i="4"/>
  <c r="K734" i="4"/>
  <c r="J728" i="4"/>
  <c r="I728" i="4"/>
  <c r="K728" i="4"/>
  <c r="J724" i="4"/>
  <c r="I724" i="4"/>
  <c r="K724" i="4"/>
  <c r="J718" i="4"/>
  <c r="I718" i="4"/>
  <c r="K718" i="4"/>
  <c r="J714" i="4"/>
  <c r="K714" i="4"/>
  <c r="I714" i="4"/>
  <c r="J706" i="4"/>
  <c r="K706" i="4"/>
  <c r="I706" i="4"/>
  <c r="J700" i="4"/>
  <c r="K700" i="4"/>
  <c r="I700" i="4"/>
  <c r="J695" i="4"/>
  <c r="K695" i="4"/>
  <c r="I695" i="4"/>
  <c r="I690" i="4"/>
  <c r="J690" i="4"/>
  <c r="K690" i="4"/>
  <c r="I686" i="4"/>
  <c r="J686" i="4"/>
  <c r="K686" i="4"/>
  <c r="I682" i="4"/>
  <c r="J682" i="4"/>
  <c r="K682" i="4"/>
  <c r="I678" i="4"/>
  <c r="J678" i="4"/>
  <c r="K678" i="4"/>
  <c r="I674" i="4"/>
  <c r="J674" i="4"/>
  <c r="K674" i="4"/>
  <c r="I670" i="4"/>
  <c r="J670" i="4"/>
  <c r="K670" i="4"/>
  <c r="I666" i="4"/>
  <c r="J666" i="4"/>
  <c r="K666" i="4"/>
  <c r="I655" i="4"/>
  <c r="J655" i="4"/>
  <c r="K655" i="4"/>
  <c r="I651" i="4"/>
  <c r="J651" i="4"/>
  <c r="K651" i="4"/>
  <c r="I646" i="4"/>
  <c r="J646" i="4"/>
  <c r="K646" i="4"/>
  <c r="I639" i="4"/>
  <c r="J639" i="4"/>
  <c r="K639" i="4"/>
  <c r="I634" i="4"/>
  <c r="J634" i="4"/>
  <c r="K634" i="4"/>
  <c r="I628" i="4"/>
  <c r="J628" i="4"/>
  <c r="K628" i="4"/>
  <c r="I623" i="4"/>
  <c r="J623" i="4"/>
  <c r="K623" i="4"/>
  <c r="I616" i="4"/>
  <c r="J616" i="4"/>
  <c r="K616" i="4"/>
  <c r="I612" i="4"/>
  <c r="J612" i="4"/>
  <c r="K612" i="4"/>
  <c r="I607" i="4"/>
  <c r="J607" i="4"/>
  <c r="K607" i="4"/>
  <c r="I601" i="4"/>
  <c r="J601" i="4"/>
  <c r="K601" i="4"/>
  <c r="I597" i="4"/>
  <c r="J597" i="4"/>
  <c r="K597" i="4"/>
  <c r="I591" i="4"/>
  <c r="J591" i="4"/>
  <c r="K591" i="4"/>
  <c r="I586" i="4"/>
  <c r="J586" i="4"/>
  <c r="K586" i="4"/>
  <c r="I582" i="4"/>
  <c r="J582" i="4"/>
  <c r="K582" i="4"/>
  <c r="I571" i="4"/>
  <c r="J571" i="4"/>
  <c r="K571" i="4"/>
  <c r="I567" i="4"/>
  <c r="J567" i="4"/>
  <c r="K567" i="4"/>
  <c r="I563" i="4"/>
  <c r="J563" i="4"/>
  <c r="K563" i="4"/>
  <c r="I559" i="4"/>
  <c r="J559" i="4"/>
  <c r="K559" i="4"/>
  <c r="I553" i="4"/>
  <c r="J553" i="4"/>
  <c r="K553" i="4"/>
  <c r="I549" i="4"/>
  <c r="J549" i="4"/>
  <c r="K549" i="4"/>
  <c r="I545" i="4"/>
  <c r="J545" i="4"/>
  <c r="K545" i="4"/>
  <c r="I539" i="4"/>
  <c r="J539" i="4"/>
  <c r="K539" i="4"/>
  <c r="I534" i="4"/>
  <c r="J534" i="4"/>
  <c r="K534" i="4"/>
  <c r="I530" i="4"/>
  <c r="J530" i="4"/>
  <c r="K530" i="4"/>
  <c r="I525" i="4"/>
  <c r="J525" i="4"/>
  <c r="K525" i="4"/>
  <c r="I519" i="4"/>
  <c r="J519" i="4"/>
  <c r="K519" i="4"/>
  <c r="I514" i="4"/>
  <c r="J514" i="4"/>
  <c r="K514" i="4"/>
  <c r="I510" i="4"/>
  <c r="J510" i="4"/>
  <c r="K510" i="4"/>
  <c r="I506" i="4"/>
  <c r="J506" i="4"/>
  <c r="K506" i="4"/>
  <c r="I499" i="4"/>
  <c r="J499" i="4"/>
  <c r="K499" i="4"/>
  <c r="I493" i="4"/>
  <c r="J493" i="4"/>
  <c r="K493" i="4"/>
  <c r="I488" i="4"/>
  <c r="J488" i="4"/>
  <c r="K488" i="4"/>
  <c r="I484" i="4"/>
  <c r="J484" i="4"/>
  <c r="K484" i="4"/>
  <c r="I480" i="4"/>
  <c r="J480" i="4"/>
  <c r="K480" i="4"/>
  <c r="I475" i="4"/>
  <c r="J475" i="4"/>
  <c r="K475" i="4"/>
  <c r="I469" i="4"/>
  <c r="J469" i="4"/>
  <c r="K469" i="4"/>
  <c r="I463" i="4"/>
  <c r="J463" i="4"/>
  <c r="K463" i="4"/>
  <c r="I459" i="4"/>
  <c r="J459" i="4"/>
  <c r="K459" i="4"/>
  <c r="I446" i="4"/>
  <c r="J446" i="4"/>
  <c r="K446" i="4"/>
  <c r="I442" i="4"/>
  <c r="J442" i="4"/>
  <c r="K442" i="4"/>
  <c r="I437" i="4"/>
  <c r="J437" i="4"/>
  <c r="K437" i="4"/>
  <c r="I426" i="4"/>
  <c r="J426" i="4"/>
  <c r="K426" i="4"/>
  <c r="I412" i="4"/>
  <c r="J412" i="4"/>
  <c r="K412" i="4"/>
  <c r="I406" i="4"/>
  <c r="J406" i="4"/>
  <c r="K406" i="4"/>
  <c r="I396" i="4"/>
  <c r="J396" i="4"/>
  <c r="K396" i="4"/>
  <c r="I392" i="4"/>
  <c r="J392" i="4"/>
  <c r="K392" i="4"/>
  <c r="I388" i="4"/>
  <c r="J388" i="4"/>
  <c r="K388" i="4"/>
  <c r="I378" i="4"/>
  <c r="J378" i="4"/>
  <c r="K378" i="4"/>
  <c r="I374" i="4"/>
  <c r="J374" i="4"/>
  <c r="K374" i="4"/>
  <c r="K368" i="4"/>
  <c r="I368" i="4"/>
  <c r="J368" i="4"/>
  <c r="K360" i="4"/>
  <c r="I360" i="4"/>
  <c r="J360" i="4"/>
  <c r="K350" i="4"/>
  <c r="I350" i="4"/>
  <c r="J350" i="4"/>
  <c r="K344" i="4"/>
  <c r="I344" i="4"/>
  <c r="J344" i="4"/>
  <c r="K337" i="4"/>
  <c r="I337" i="4"/>
  <c r="J337" i="4"/>
  <c r="K332" i="4"/>
  <c r="I332" i="4"/>
  <c r="J332" i="4"/>
  <c r="K328" i="4"/>
  <c r="I328" i="4"/>
  <c r="J328" i="4"/>
  <c r="K324" i="4"/>
  <c r="I324" i="4"/>
  <c r="J324" i="4"/>
  <c r="K320" i="4"/>
  <c r="I320" i="4"/>
  <c r="J320" i="4"/>
  <c r="K316" i="4"/>
  <c r="I316" i="4"/>
  <c r="J316" i="4"/>
  <c r="K308" i="4"/>
  <c r="I308" i="4"/>
  <c r="J308" i="4"/>
  <c r="K304" i="4"/>
  <c r="I304" i="4"/>
  <c r="J304" i="4"/>
  <c r="K241" i="4"/>
  <c r="I241" i="4"/>
  <c r="J241" i="4"/>
  <c r="K191" i="4"/>
  <c r="I191" i="4"/>
  <c r="J191" i="4"/>
  <c r="K185" i="4"/>
  <c r="I185" i="4"/>
  <c r="J185" i="4"/>
  <c r="K179" i="4"/>
  <c r="I179" i="4"/>
  <c r="J179" i="4"/>
  <c r="K172" i="4"/>
  <c r="I172" i="4"/>
  <c r="J172" i="4"/>
  <c r="K163" i="4"/>
  <c r="I163" i="4"/>
  <c r="J163" i="4"/>
  <c r="K155" i="4"/>
  <c r="I155" i="4"/>
  <c r="J155" i="4"/>
  <c r="K144" i="4"/>
  <c r="I144" i="4"/>
  <c r="J144" i="4"/>
  <c r="K135" i="4"/>
  <c r="I135" i="4"/>
  <c r="J135" i="4"/>
  <c r="K131" i="4"/>
  <c r="I131" i="4"/>
  <c r="J131" i="4"/>
  <c r="K127" i="4"/>
  <c r="I127" i="4"/>
  <c r="J127" i="4"/>
  <c r="K95" i="4"/>
  <c r="I95" i="4"/>
  <c r="J95" i="4"/>
  <c r="K75" i="4"/>
  <c r="I75" i="4"/>
  <c r="J75" i="4"/>
  <c r="K40" i="4"/>
  <c r="I40" i="4"/>
  <c r="J40" i="4"/>
  <c r="K35" i="4"/>
  <c r="I35" i="4"/>
  <c r="J35" i="4"/>
  <c r="I1937" i="4"/>
  <c r="K1935" i="4"/>
  <c r="J1934" i="4"/>
  <c r="I1933" i="4"/>
  <c r="K1931" i="4"/>
  <c r="J1930" i="4"/>
  <c r="I1929" i="4"/>
  <c r="K1927" i="4"/>
  <c r="J1926" i="4"/>
  <c r="I1925" i="4"/>
  <c r="K1923" i="4"/>
  <c r="J1922" i="4"/>
  <c r="I1921" i="4"/>
  <c r="K1919" i="4"/>
  <c r="J1918" i="4"/>
  <c r="I1917" i="4"/>
  <c r="K1915" i="4"/>
  <c r="J1914" i="4"/>
  <c r="I1913" i="4"/>
  <c r="K1911" i="4"/>
  <c r="J1910" i="4"/>
  <c r="I1907" i="4"/>
  <c r="K1904" i="4"/>
  <c r="J1903" i="4"/>
  <c r="I1902" i="4"/>
  <c r="K1900" i="4"/>
  <c r="J1899" i="4"/>
  <c r="I1898" i="4"/>
  <c r="K1895" i="4"/>
  <c r="J1894" i="4"/>
  <c r="I1893" i="4"/>
  <c r="K1890" i="4"/>
  <c r="J1889" i="4"/>
  <c r="I1888" i="4"/>
  <c r="K1886" i="4"/>
  <c r="J1883" i="4"/>
  <c r="I1882" i="4"/>
  <c r="K1880" i="4"/>
  <c r="J1879" i="4"/>
  <c r="I1878" i="4"/>
  <c r="K1876" i="4"/>
  <c r="J1875" i="4"/>
  <c r="I1874" i="4"/>
  <c r="K1872" i="4"/>
  <c r="J1871" i="4"/>
  <c r="I1870" i="4"/>
  <c r="K1868" i="4"/>
  <c r="J1867" i="4"/>
  <c r="I1866" i="4"/>
  <c r="K1863" i="4"/>
  <c r="J1862" i="4"/>
  <c r="I1861" i="4"/>
  <c r="K1858" i="4"/>
  <c r="J1857" i="4"/>
  <c r="I1855" i="4"/>
  <c r="K1853" i="4"/>
  <c r="J1852" i="4"/>
  <c r="I1850" i="4"/>
  <c r="K1848" i="4"/>
  <c r="J1847" i="4"/>
  <c r="I1846" i="4"/>
  <c r="K1844" i="4"/>
  <c r="J1843" i="4"/>
  <c r="I1842" i="4"/>
  <c r="K1840" i="4"/>
  <c r="J1838" i="4"/>
  <c r="I1837" i="4"/>
  <c r="K1834" i="4"/>
  <c r="J1833" i="4"/>
  <c r="I1832" i="4"/>
  <c r="K1830" i="4"/>
  <c r="J1829" i="4"/>
  <c r="I1828" i="4"/>
  <c r="K1826" i="4"/>
  <c r="J1825" i="4"/>
  <c r="I1824" i="4"/>
  <c r="K1822" i="4"/>
  <c r="J1821" i="4"/>
  <c r="I1820" i="4"/>
  <c r="K1818" i="4"/>
  <c r="J1817" i="4"/>
  <c r="I1816" i="4"/>
  <c r="K1814" i="4"/>
  <c r="J1813" i="4"/>
  <c r="I1812" i="4"/>
  <c r="K1808" i="4"/>
  <c r="J1807" i="4"/>
  <c r="I1806" i="4"/>
  <c r="K1804" i="4"/>
  <c r="J1803" i="4"/>
  <c r="I1802" i="4"/>
  <c r="K1800" i="4"/>
  <c r="J1799" i="4"/>
  <c r="I1798" i="4"/>
  <c r="K1796" i="4"/>
  <c r="J1795" i="4"/>
  <c r="I1794" i="4"/>
  <c r="K1789" i="4"/>
  <c r="J1788" i="4"/>
  <c r="I1787" i="4"/>
  <c r="K1785" i="4"/>
  <c r="J1784" i="4"/>
  <c r="J1777" i="4"/>
  <c r="K1777" i="4"/>
  <c r="I1777" i="4"/>
  <c r="J1773" i="4"/>
  <c r="K1773" i="4"/>
  <c r="I1773" i="4"/>
  <c r="J1769" i="4"/>
  <c r="K1769" i="4"/>
  <c r="I1769" i="4"/>
  <c r="J1765" i="4"/>
  <c r="K1765" i="4"/>
  <c r="I1765" i="4"/>
  <c r="J1761" i="4"/>
  <c r="K1761" i="4"/>
  <c r="I1761" i="4"/>
  <c r="J1757" i="4"/>
  <c r="K1757" i="4"/>
  <c r="I1757" i="4"/>
  <c r="J1753" i="4"/>
  <c r="K1753" i="4"/>
  <c r="I1753" i="4"/>
  <c r="J1749" i="4"/>
  <c r="K1749" i="4"/>
  <c r="I1749" i="4"/>
  <c r="J1745" i="4"/>
  <c r="K1745" i="4"/>
  <c r="I1745" i="4"/>
  <c r="J1741" i="4"/>
  <c r="K1741" i="4"/>
  <c r="I1741" i="4"/>
  <c r="J1737" i="4"/>
  <c r="K1737" i="4"/>
  <c r="I1737" i="4"/>
  <c r="J1733" i="4"/>
  <c r="K1733" i="4"/>
  <c r="I1733" i="4"/>
  <c r="J1726" i="4"/>
  <c r="K1726" i="4"/>
  <c r="I1726" i="4"/>
  <c r="J1721" i="4"/>
  <c r="K1721" i="4"/>
  <c r="I1721" i="4"/>
  <c r="J1715" i="4"/>
  <c r="K1715" i="4"/>
  <c r="I1715" i="4"/>
  <c r="J1710" i="4"/>
  <c r="K1710" i="4"/>
  <c r="I1710" i="4"/>
  <c r="J1702" i="4"/>
  <c r="K1702" i="4"/>
  <c r="I1702" i="4"/>
  <c r="J1696" i="4"/>
  <c r="K1696" i="4"/>
  <c r="I1696" i="4"/>
  <c r="J1692" i="4"/>
  <c r="K1692" i="4"/>
  <c r="I1692" i="4"/>
  <c r="J1688" i="4"/>
  <c r="K1688" i="4"/>
  <c r="I1688" i="4"/>
  <c r="J1683" i="4"/>
  <c r="K1683" i="4"/>
  <c r="I1683" i="4"/>
  <c r="J1678" i="4"/>
  <c r="K1678" i="4"/>
  <c r="I1678" i="4"/>
  <c r="J1674" i="4"/>
  <c r="K1674" i="4"/>
  <c r="I1674" i="4"/>
  <c r="J1670" i="4"/>
  <c r="K1670" i="4"/>
  <c r="I1670" i="4"/>
  <c r="J1666" i="4"/>
  <c r="K1666" i="4"/>
  <c r="I1666" i="4"/>
  <c r="J1662" i="4"/>
  <c r="K1662" i="4"/>
  <c r="I1662" i="4"/>
  <c r="J1658" i="4"/>
  <c r="K1658" i="4"/>
  <c r="I1658" i="4"/>
  <c r="J1652" i="4"/>
  <c r="K1652" i="4"/>
  <c r="I1652" i="4"/>
  <c r="J1642" i="4"/>
  <c r="K1642" i="4"/>
  <c r="I1642" i="4"/>
  <c r="J1631" i="4"/>
  <c r="K1631" i="4"/>
  <c r="I1631" i="4"/>
  <c r="J1626" i="4"/>
  <c r="K1626" i="4"/>
  <c r="I1626" i="4"/>
  <c r="J1618" i="4"/>
  <c r="K1618" i="4"/>
  <c r="I1618" i="4"/>
  <c r="J1613" i="4"/>
  <c r="K1613" i="4"/>
  <c r="I1613" i="4"/>
  <c r="J1606" i="4"/>
  <c r="K1606" i="4"/>
  <c r="I1606" i="4"/>
  <c r="J1600" i="4"/>
  <c r="K1600" i="4"/>
  <c r="I1600" i="4"/>
  <c r="J1595" i="4"/>
  <c r="K1595" i="4"/>
  <c r="I1595" i="4"/>
  <c r="J1591" i="4"/>
  <c r="K1591" i="4"/>
  <c r="I1591" i="4"/>
  <c r="J1587" i="4"/>
  <c r="K1587" i="4"/>
  <c r="I1587" i="4"/>
  <c r="J1583" i="4"/>
  <c r="K1583" i="4"/>
  <c r="I1583" i="4"/>
  <c r="J1579" i="4"/>
  <c r="K1579" i="4"/>
  <c r="I1579" i="4"/>
  <c r="J1574" i="4"/>
  <c r="K1574" i="4"/>
  <c r="I1574" i="4"/>
  <c r="J1564" i="4"/>
  <c r="K1564" i="4"/>
  <c r="I1564" i="4"/>
  <c r="J1554" i="4"/>
  <c r="K1554" i="4"/>
  <c r="I1554" i="4"/>
  <c r="J1547" i="4"/>
  <c r="K1547" i="4"/>
  <c r="I1547" i="4"/>
  <c r="J1540" i="4"/>
  <c r="K1540" i="4"/>
  <c r="I1540" i="4"/>
  <c r="J1529" i="4"/>
  <c r="K1529" i="4"/>
  <c r="I1529" i="4"/>
  <c r="J1525" i="4"/>
  <c r="K1525" i="4"/>
  <c r="I1525" i="4"/>
  <c r="J1521" i="4"/>
  <c r="K1521" i="4"/>
  <c r="I1521" i="4"/>
  <c r="J1517" i="4"/>
  <c r="K1517" i="4"/>
  <c r="I1517" i="4"/>
  <c r="J1511" i="4"/>
  <c r="K1511" i="4"/>
  <c r="I1511" i="4"/>
  <c r="J1501" i="4"/>
  <c r="K1501" i="4"/>
  <c r="I1501" i="4"/>
  <c r="J1490" i="4"/>
  <c r="K1490" i="4"/>
  <c r="I1490" i="4"/>
  <c r="J1477" i="4"/>
  <c r="K1477" i="4"/>
  <c r="I1477" i="4"/>
  <c r="J1468" i="4"/>
  <c r="K1468" i="4"/>
  <c r="I1468" i="4"/>
  <c r="J1462" i="4"/>
  <c r="K1462" i="4"/>
  <c r="I1462" i="4"/>
  <c r="J1457" i="4"/>
  <c r="K1457" i="4"/>
  <c r="I1457" i="4"/>
  <c r="J1450" i="4"/>
  <c r="K1450" i="4"/>
  <c r="I1450" i="4"/>
  <c r="J1443" i="4"/>
  <c r="K1443" i="4"/>
  <c r="I1443" i="4"/>
  <c r="J1439" i="4"/>
  <c r="K1439" i="4"/>
  <c r="I1439" i="4"/>
  <c r="J1434" i="4"/>
  <c r="K1434" i="4"/>
  <c r="I1434" i="4"/>
  <c r="J1425" i="4"/>
  <c r="K1425" i="4"/>
  <c r="I1425" i="4"/>
  <c r="J1419" i="4"/>
  <c r="K1419" i="4"/>
  <c r="I1419" i="4"/>
  <c r="J1415" i="4"/>
  <c r="K1415" i="4"/>
  <c r="I1415" i="4"/>
  <c r="J1408" i="4"/>
  <c r="K1408" i="4"/>
  <c r="I1408" i="4"/>
  <c r="J1403" i="4"/>
  <c r="K1403" i="4"/>
  <c r="I1403" i="4"/>
  <c r="J1399" i="4"/>
  <c r="K1399" i="4"/>
  <c r="I1399" i="4"/>
  <c r="J1395" i="4"/>
  <c r="K1395" i="4"/>
  <c r="I1395" i="4"/>
  <c r="J1391" i="4"/>
  <c r="K1391" i="4"/>
  <c r="I1391" i="4"/>
  <c r="J1387" i="4"/>
  <c r="K1387" i="4"/>
  <c r="I1387" i="4"/>
  <c r="J1383" i="4"/>
  <c r="K1383" i="4"/>
  <c r="I1383" i="4"/>
  <c r="J1379" i="4"/>
  <c r="K1379" i="4"/>
  <c r="I1379" i="4"/>
  <c r="J1375" i="4"/>
  <c r="K1375" i="4"/>
  <c r="I1375" i="4"/>
  <c r="J1371" i="4"/>
  <c r="K1371" i="4"/>
  <c r="I1371" i="4"/>
  <c r="J1367" i="4"/>
  <c r="K1367" i="4"/>
  <c r="I1367" i="4"/>
  <c r="J1363" i="4"/>
  <c r="K1363" i="4"/>
  <c r="I1363" i="4"/>
  <c r="J1359" i="4"/>
  <c r="K1359" i="4"/>
  <c r="I1359" i="4"/>
  <c r="J1355" i="4"/>
  <c r="K1355" i="4"/>
  <c r="I1355" i="4"/>
  <c r="J1285" i="4"/>
  <c r="K1285" i="4"/>
  <c r="I1285" i="4"/>
  <c r="J1273" i="4"/>
  <c r="K1273" i="4"/>
  <c r="I1273" i="4"/>
  <c r="J1267" i="4"/>
  <c r="K1267" i="4"/>
  <c r="I1267" i="4"/>
  <c r="J1259" i="4"/>
  <c r="K1259" i="4"/>
  <c r="I1259" i="4"/>
  <c r="J1251" i="4"/>
  <c r="K1251" i="4"/>
  <c r="I1251" i="4"/>
  <c r="J1244" i="4"/>
  <c r="K1244" i="4"/>
  <c r="I1244" i="4"/>
  <c r="J1238" i="4"/>
  <c r="K1238" i="4"/>
  <c r="I1238" i="4"/>
  <c r="J1229" i="4"/>
  <c r="K1229" i="4"/>
  <c r="I1229" i="4"/>
  <c r="J1225" i="4"/>
  <c r="K1225" i="4"/>
  <c r="I1225" i="4"/>
  <c r="J1219" i="4"/>
  <c r="K1219" i="4"/>
  <c r="I1219" i="4"/>
  <c r="J1210" i="4"/>
  <c r="K1210" i="4"/>
  <c r="I1210" i="4"/>
  <c r="J1197" i="4"/>
  <c r="K1197" i="4"/>
  <c r="I1197" i="4"/>
  <c r="I1193" i="4"/>
  <c r="J1193" i="4"/>
  <c r="K1193" i="4"/>
  <c r="I1181" i="4"/>
  <c r="J1181" i="4"/>
  <c r="K1181" i="4"/>
  <c r="I1177" i="4"/>
  <c r="K1177" i="4"/>
  <c r="J1177" i="4"/>
  <c r="I1173" i="4"/>
  <c r="J1173" i="4"/>
  <c r="K1173" i="4"/>
  <c r="I1169" i="4"/>
  <c r="J1169" i="4"/>
  <c r="K1169" i="4"/>
  <c r="I1165" i="4"/>
  <c r="J1165" i="4"/>
  <c r="K1165" i="4"/>
  <c r="I1161" i="4"/>
  <c r="K1161" i="4"/>
  <c r="J1161" i="4"/>
  <c r="I1157" i="4"/>
  <c r="K1157" i="4"/>
  <c r="J1157" i="4"/>
  <c r="I1153" i="4"/>
  <c r="K1153" i="4"/>
  <c r="J1153" i="4"/>
  <c r="I1149" i="4"/>
  <c r="K1149" i="4"/>
  <c r="J1149" i="4"/>
  <c r="I1145" i="4"/>
  <c r="K1145" i="4"/>
  <c r="J1145" i="4"/>
  <c r="I1139" i="4"/>
  <c r="K1139" i="4"/>
  <c r="J1139" i="4"/>
  <c r="I1134" i="4"/>
  <c r="K1134" i="4"/>
  <c r="J1134" i="4"/>
  <c r="I1130" i="4"/>
  <c r="K1130" i="4"/>
  <c r="J1130" i="4"/>
  <c r="I1125" i="4"/>
  <c r="K1125" i="4"/>
  <c r="J1125" i="4"/>
  <c r="I1121" i="4"/>
  <c r="K1121" i="4"/>
  <c r="J1121" i="4"/>
  <c r="I1117" i="4"/>
  <c r="K1117" i="4"/>
  <c r="J1117" i="4"/>
  <c r="I1113" i="4"/>
  <c r="K1113" i="4"/>
  <c r="J1113" i="4"/>
  <c r="I1109" i="4"/>
  <c r="K1109" i="4"/>
  <c r="J1109" i="4"/>
  <c r="I1105" i="4"/>
  <c r="K1105" i="4"/>
  <c r="J1105" i="4"/>
  <c r="I1101" i="4"/>
  <c r="K1101" i="4"/>
  <c r="J1101" i="4"/>
  <c r="I1097" i="4"/>
  <c r="K1097" i="4"/>
  <c r="J1097" i="4"/>
  <c r="I1093" i="4"/>
  <c r="K1093" i="4"/>
  <c r="J1093" i="4"/>
  <c r="I1086" i="4"/>
  <c r="K1086" i="4"/>
  <c r="J1086" i="4"/>
  <c r="I1080" i="4"/>
  <c r="K1080" i="4"/>
  <c r="J1080" i="4"/>
  <c r="I1076" i="4"/>
  <c r="K1076" i="4"/>
  <c r="J1076" i="4"/>
  <c r="I1069" i="4"/>
  <c r="K1069" i="4"/>
  <c r="J1069" i="4"/>
  <c r="I1060" i="4"/>
  <c r="K1060" i="4"/>
  <c r="J1060" i="4"/>
  <c r="I1046" i="4"/>
  <c r="K1046" i="4"/>
  <c r="J1046" i="4"/>
  <c r="I1040" i="4"/>
  <c r="K1040" i="4"/>
  <c r="J1040" i="4"/>
  <c r="I1032" i="4"/>
  <c r="K1032" i="4"/>
  <c r="J1032" i="4"/>
  <c r="I1028" i="4"/>
  <c r="K1028" i="4"/>
  <c r="J1028" i="4"/>
  <c r="I1024" i="4"/>
  <c r="K1024" i="4"/>
  <c r="J1024" i="4"/>
  <c r="I1011" i="4"/>
  <c r="K1011" i="4"/>
  <c r="J1011" i="4"/>
  <c r="I1002" i="4"/>
  <c r="K1002" i="4"/>
  <c r="J1002" i="4"/>
  <c r="I989" i="4"/>
  <c r="K989" i="4"/>
  <c r="J989" i="4"/>
  <c r="I984" i="4"/>
  <c r="K984" i="4"/>
  <c r="J984" i="4"/>
  <c r="I976" i="4"/>
  <c r="K976" i="4"/>
  <c r="J976" i="4"/>
  <c r="I965" i="4"/>
  <c r="K965" i="4"/>
  <c r="J965" i="4"/>
  <c r="I961" i="4"/>
  <c r="K961" i="4"/>
  <c r="J961" i="4"/>
  <c r="I957" i="4"/>
  <c r="K957" i="4"/>
  <c r="J957" i="4"/>
  <c r="I943" i="4"/>
  <c r="K943" i="4"/>
  <c r="J943" i="4"/>
  <c r="I939" i="4"/>
  <c r="K939" i="4"/>
  <c r="J939" i="4"/>
  <c r="I935" i="4"/>
  <c r="K935" i="4"/>
  <c r="J935" i="4"/>
  <c r="I931" i="4"/>
  <c r="K931" i="4"/>
  <c r="J931" i="4"/>
  <c r="I925" i="4"/>
  <c r="K925" i="4"/>
  <c r="J925" i="4"/>
  <c r="I920" i="4"/>
  <c r="K920" i="4"/>
  <c r="J920" i="4"/>
  <c r="I914" i="4"/>
  <c r="K914" i="4"/>
  <c r="J914" i="4"/>
  <c r="I908" i="4"/>
  <c r="K908" i="4"/>
  <c r="J908" i="4"/>
  <c r="I902" i="4"/>
  <c r="K902" i="4"/>
  <c r="J902" i="4"/>
  <c r="I898" i="4"/>
  <c r="K898" i="4"/>
  <c r="J898" i="4"/>
  <c r="I892" i="4"/>
  <c r="K892" i="4"/>
  <c r="J892" i="4"/>
  <c r="I888" i="4"/>
  <c r="K888" i="4"/>
  <c r="J888" i="4"/>
  <c r="I884" i="4"/>
  <c r="K884" i="4"/>
  <c r="J884" i="4"/>
  <c r="I879" i="4"/>
  <c r="K879" i="4"/>
  <c r="J879" i="4"/>
  <c r="I873" i="4"/>
  <c r="K873" i="4"/>
  <c r="J873" i="4"/>
  <c r="I869" i="4"/>
  <c r="K869" i="4"/>
  <c r="J869" i="4"/>
  <c r="I865" i="4"/>
  <c r="K865" i="4"/>
  <c r="J865" i="4"/>
  <c r="I861" i="4"/>
  <c r="K861" i="4"/>
  <c r="J861" i="4"/>
  <c r="I857" i="4"/>
  <c r="K857" i="4"/>
  <c r="J857" i="4"/>
  <c r="I853" i="4"/>
  <c r="K853" i="4"/>
  <c r="J853" i="4"/>
  <c r="I849" i="4"/>
  <c r="K849" i="4"/>
  <c r="J849" i="4"/>
  <c r="I845" i="4"/>
  <c r="K845" i="4"/>
  <c r="J845" i="4"/>
  <c r="I841" i="4"/>
  <c r="K841" i="4"/>
  <c r="J841" i="4"/>
  <c r="I837" i="4"/>
  <c r="K837" i="4"/>
  <c r="J837" i="4"/>
  <c r="I833" i="4"/>
  <c r="K833" i="4"/>
  <c r="J833" i="4"/>
  <c r="I746" i="4"/>
  <c r="K746" i="4"/>
  <c r="J746" i="4"/>
  <c r="I740" i="4"/>
  <c r="K740" i="4"/>
  <c r="J740" i="4"/>
  <c r="I733" i="4"/>
  <c r="K733" i="4"/>
  <c r="J733" i="4"/>
  <c r="I727" i="4"/>
  <c r="K727" i="4"/>
  <c r="J727" i="4"/>
  <c r="I723" i="4"/>
  <c r="K723" i="4"/>
  <c r="J723" i="4"/>
  <c r="I717" i="4"/>
  <c r="J717" i="4"/>
  <c r="K717" i="4"/>
  <c r="I713" i="4"/>
  <c r="J713" i="4"/>
  <c r="K713" i="4"/>
  <c r="I705" i="4"/>
  <c r="J705" i="4"/>
  <c r="K705" i="4"/>
  <c r="I699" i="4"/>
  <c r="J699" i="4"/>
  <c r="K699" i="4"/>
  <c r="I694" i="4"/>
  <c r="J694" i="4"/>
  <c r="K694" i="4"/>
  <c r="K689" i="4"/>
  <c r="I689" i="4"/>
  <c r="J689" i="4"/>
  <c r="K685" i="4"/>
  <c r="I685" i="4"/>
  <c r="J685" i="4"/>
  <c r="K681" i="4"/>
  <c r="I681" i="4"/>
  <c r="J681" i="4"/>
  <c r="K677" i="4"/>
  <c r="I677" i="4"/>
  <c r="J677" i="4"/>
  <c r="K673" i="4"/>
  <c r="I673" i="4"/>
  <c r="J673" i="4"/>
  <c r="K669" i="4"/>
  <c r="I669" i="4"/>
  <c r="J669" i="4"/>
  <c r="K664" i="4"/>
  <c r="I664" i="4"/>
  <c r="J664" i="4"/>
  <c r="K654" i="4"/>
  <c r="I654" i="4"/>
  <c r="J654" i="4"/>
  <c r="K650" i="4"/>
  <c r="I650" i="4"/>
  <c r="J650" i="4"/>
  <c r="K643" i="4"/>
  <c r="I643" i="4"/>
  <c r="J643" i="4"/>
  <c r="K638" i="4"/>
  <c r="I638" i="4"/>
  <c r="J638" i="4"/>
  <c r="K633" i="4"/>
  <c r="I633" i="4"/>
  <c r="J633" i="4"/>
  <c r="K627" i="4"/>
  <c r="I627" i="4"/>
  <c r="J627" i="4"/>
  <c r="K620" i="4"/>
  <c r="I620" i="4"/>
  <c r="J620" i="4"/>
  <c r="K615" i="4"/>
  <c r="I615" i="4"/>
  <c r="J615" i="4"/>
  <c r="K610" i="4"/>
  <c r="I610" i="4"/>
  <c r="J610" i="4"/>
  <c r="K606" i="4"/>
  <c r="I606" i="4"/>
  <c r="J606" i="4"/>
  <c r="K600" i="4"/>
  <c r="I600" i="4"/>
  <c r="J600" i="4"/>
  <c r="K596" i="4"/>
  <c r="I596" i="4"/>
  <c r="J596" i="4"/>
  <c r="K589" i="4"/>
  <c r="I589" i="4"/>
  <c r="J589" i="4"/>
  <c r="K585" i="4"/>
  <c r="I585" i="4"/>
  <c r="J585" i="4"/>
  <c r="K581" i="4"/>
  <c r="I581" i="4"/>
  <c r="J581" i="4"/>
  <c r="K570" i="4"/>
  <c r="I570" i="4"/>
  <c r="J570" i="4"/>
  <c r="K566" i="4"/>
  <c r="I566" i="4"/>
  <c r="J566" i="4"/>
  <c r="K562" i="4"/>
  <c r="I562" i="4"/>
  <c r="J562" i="4"/>
  <c r="K558" i="4"/>
  <c r="I558" i="4"/>
  <c r="J558" i="4"/>
  <c r="K552" i="4"/>
  <c r="I552" i="4"/>
  <c r="J552" i="4"/>
  <c r="K548" i="4"/>
  <c r="I548" i="4"/>
  <c r="J548" i="4"/>
  <c r="K544" i="4"/>
  <c r="I544" i="4"/>
  <c r="J544" i="4"/>
  <c r="K537" i="4"/>
  <c r="I537" i="4"/>
  <c r="J537" i="4"/>
  <c r="K533" i="4"/>
  <c r="I533" i="4"/>
  <c r="J533" i="4"/>
  <c r="K528" i="4"/>
  <c r="I528" i="4"/>
  <c r="J528" i="4"/>
  <c r="K522" i="4"/>
  <c r="I522" i="4"/>
  <c r="J522" i="4"/>
  <c r="K518" i="4"/>
  <c r="I518" i="4"/>
  <c r="J518" i="4"/>
  <c r="K513" i="4"/>
  <c r="I513" i="4"/>
  <c r="J513" i="4"/>
  <c r="K509" i="4"/>
  <c r="I509" i="4"/>
  <c r="J509" i="4"/>
  <c r="K505" i="4"/>
  <c r="I505" i="4"/>
  <c r="J505" i="4"/>
  <c r="K498" i="4"/>
  <c r="I498" i="4"/>
  <c r="J498" i="4"/>
  <c r="K491" i="4"/>
  <c r="I491" i="4"/>
  <c r="J491" i="4"/>
  <c r="K487" i="4"/>
  <c r="I487" i="4"/>
  <c r="J487" i="4"/>
  <c r="K483" i="4"/>
  <c r="I483" i="4"/>
  <c r="J483" i="4"/>
  <c r="K479" i="4"/>
  <c r="I479" i="4"/>
  <c r="J479" i="4"/>
  <c r="K474" i="4"/>
  <c r="I474" i="4"/>
  <c r="J474" i="4"/>
  <c r="K467" i="4"/>
  <c r="I467" i="4"/>
  <c r="J467" i="4"/>
  <c r="K462" i="4"/>
  <c r="I462" i="4"/>
  <c r="J462" i="4"/>
  <c r="K458" i="4"/>
  <c r="I458" i="4"/>
  <c r="J458" i="4"/>
  <c r="K445" i="4"/>
  <c r="I445" i="4"/>
  <c r="J445" i="4"/>
  <c r="K440" i="4"/>
  <c r="I440" i="4"/>
  <c r="J440" i="4"/>
  <c r="K435" i="4"/>
  <c r="I435" i="4"/>
  <c r="J435" i="4"/>
  <c r="K423" i="4"/>
  <c r="I423" i="4"/>
  <c r="J423" i="4"/>
  <c r="K410" i="4"/>
  <c r="I410" i="4"/>
  <c r="J410" i="4"/>
  <c r="K404" i="4"/>
  <c r="I404" i="4"/>
  <c r="J404" i="4"/>
  <c r="K395" i="4"/>
  <c r="I395" i="4"/>
  <c r="J395" i="4"/>
  <c r="K391" i="4"/>
  <c r="I391" i="4"/>
  <c r="J391" i="4"/>
  <c r="K387" i="4"/>
  <c r="I387" i="4"/>
  <c r="J387" i="4"/>
  <c r="K377" i="4"/>
  <c r="I377" i="4"/>
  <c r="J377" i="4"/>
  <c r="K373" i="4"/>
  <c r="I373" i="4"/>
  <c r="J373" i="4"/>
  <c r="J367" i="4"/>
  <c r="K367" i="4"/>
  <c r="I367" i="4"/>
  <c r="J358" i="4"/>
  <c r="K358" i="4"/>
  <c r="I358" i="4"/>
  <c r="J349" i="4"/>
  <c r="K349" i="4"/>
  <c r="I349" i="4"/>
  <c r="J342" i="4"/>
  <c r="K342" i="4"/>
  <c r="I342" i="4"/>
  <c r="J335" i="4"/>
  <c r="K335" i="4"/>
  <c r="I335" i="4"/>
  <c r="J331" i="4"/>
  <c r="K331" i="4"/>
  <c r="I331" i="4"/>
  <c r="J327" i="4"/>
  <c r="K327" i="4"/>
  <c r="I327" i="4"/>
  <c r="J323" i="4"/>
  <c r="K323" i="4"/>
  <c r="I323" i="4"/>
  <c r="J319" i="4"/>
  <c r="K319" i="4"/>
  <c r="I319" i="4"/>
  <c r="J315" i="4"/>
  <c r="K315" i="4"/>
  <c r="I315" i="4"/>
  <c r="J307" i="4"/>
  <c r="K307" i="4"/>
  <c r="I307" i="4"/>
  <c r="J303" i="4"/>
  <c r="K303" i="4"/>
  <c r="I303" i="4"/>
  <c r="J207" i="4"/>
  <c r="K207" i="4"/>
  <c r="I207" i="4"/>
  <c r="J190" i="4"/>
  <c r="K190" i="4"/>
  <c r="I190" i="4"/>
  <c r="J183" i="4"/>
  <c r="K183" i="4"/>
  <c r="I183" i="4"/>
  <c r="J178" i="4"/>
  <c r="K178" i="4"/>
  <c r="I178" i="4"/>
  <c r="J170" i="4"/>
  <c r="K170" i="4"/>
  <c r="I170" i="4"/>
  <c r="J160" i="4"/>
  <c r="K160" i="4"/>
  <c r="I160" i="4"/>
  <c r="J150" i="4"/>
  <c r="K150" i="4"/>
  <c r="I150" i="4"/>
  <c r="J142" i="4"/>
  <c r="K142" i="4"/>
  <c r="I142" i="4"/>
  <c r="J134" i="4"/>
  <c r="K134" i="4"/>
  <c r="I134" i="4"/>
  <c r="J130" i="4"/>
  <c r="K130" i="4"/>
  <c r="I130" i="4"/>
  <c r="J120" i="4"/>
  <c r="K120" i="4"/>
  <c r="I120" i="4"/>
  <c r="J94" i="4"/>
  <c r="K94" i="4"/>
  <c r="I94" i="4"/>
  <c r="J57" i="4"/>
  <c r="K57" i="4"/>
  <c r="I57" i="4"/>
  <c r="J39" i="4"/>
  <c r="K39" i="4"/>
  <c r="I39" i="4"/>
  <c r="J31" i="4"/>
  <c r="K31" i="4"/>
  <c r="I31" i="4"/>
  <c r="K1936" i="4"/>
  <c r="J1935" i="4"/>
  <c r="I1934" i="4"/>
  <c r="K1932" i="4"/>
  <c r="J1931" i="4"/>
  <c r="I1930" i="4"/>
  <c r="K1928" i="4"/>
  <c r="J1927" i="4"/>
  <c r="I1926" i="4"/>
  <c r="K1924" i="4"/>
  <c r="J1923" i="4"/>
  <c r="I1922" i="4"/>
  <c r="K1920" i="4"/>
  <c r="J1919" i="4"/>
  <c r="I1918" i="4"/>
  <c r="K1916" i="4"/>
  <c r="J1915" i="4"/>
  <c r="I1914" i="4"/>
  <c r="K1912" i="4"/>
  <c r="J1911" i="4"/>
  <c r="I1910" i="4"/>
  <c r="K1905" i="4"/>
  <c r="J1904" i="4"/>
  <c r="I1903" i="4"/>
  <c r="K1901" i="4"/>
  <c r="J1900" i="4"/>
  <c r="I1899" i="4"/>
  <c r="K1896" i="4"/>
  <c r="J1895" i="4"/>
  <c r="I1894" i="4"/>
  <c r="K1892" i="4"/>
  <c r="J1890" i="4"/>
  <c r="I1889" i="4"/>
  <c r="K1887" i="4"/>
  <c r="J1886" i="4"/>
  <c r="I1883" i="4"/>
  <c r="K1881" i="4"/>
  <c r="J1880" i="4"/>
  <c r="I1879" i="4"/>
  <c r="K1877" i="4"/>
  <c r="J1876" i="4"/>
  <c r="I1875" i="4"/>
  <c r="K1873" i="4"/>
  <c r="J1872" i="4"/>
  <c r="I1871" i="4"/>
  <c r="K1869" i="4"/>
  <c r="J1868" i="4"/>
  <c r="I1867" i="4"/>
  <c r="K1864" i="4"/>
  <c r="J1863" i="4"/>
  <c r="I1862" i="4"/>
  <c r="K1859" i="4"/>
  <c r="J1858" i="4"/>
  <c r="I1857" i="4"/>
  <c r="K1854" i="4"/>
  <c r="J1853" i="4"/>
  <c r="I1852" i="4"/>
  <c r="K1849" i="4"/>
  <c r="J1848" i="4"/>
  <c r="I1847" i="4"/>
  <c r="K1845" i="4"/>
  <c r="J1844" i="4"/>
  <c r="I1843" i="4"/>
  <c r="K1841" i="4"/>
  <c r="J1840" i="4"/>
  <c r="I1838" i="4"/>
  <c r="K1836" i="4"/>
  <c r="J1834" i="4"/>
  <c r="I1833" i="4"/>
  <c r="K1831" i="4"/>
  <c r="J1830" i="4"/>
  <c r="I1829" i="4"/>
  <c r="K1827" i="4"/>
  <c r="J1826" i="4"/>
  <c r="I1825" i="4"/>
  <c r="K1823" i="4"/>
  <c r="J1822" i="4"/>
  <c r="I1821" i="4"/>
  <c r="K1819" i="4"/>
  <c r="J1818" i="4"/>
  <c r="I1817" i="4"/>
  <c r="K1815" i="4"/>
  <c r="J1814" i="4"/>
  <c r="I1813" i="4"/>
  <c r="K1809" i="4"/>
  <c r="J1808" i="4"/>
  <c r="I1807" i="4"/>
  <c r="K1805" i="4"/>
  <c r="J1804" i="4"/>
  <c r="I1803" i="4"/>
  <c r="K1801" i="4"/>
  <c r="J1800" i="4"/>
  <c r="I1799" i="4"/>
  <c r="K1797" i="4"/>
  <c r="J1796" i="4"/>
  <c r="I1795" i="4"/>
  <c r="K1790" i="4"/>
  <c r="J1789" i="4"/>
  <c r="I1788" i="4"/>
  <c r="K1786" i="4"/>
  <c r="J1785" i="4"/>
  <c r="I1784" i="4"/>
  <c r="I1780" i="4"/>
  <c r="J1780" i="4"/>
  <c r="K1780" i="4"/>
  <c r="I1776" i="4"/>
  <c r="J1776" i="4"/>
  <c r="K1776" i="4"/>
  <c r="I1772" i="4"/>
  <c r="J1772" i="4"/>
  <c r="K1772" i="4"/>
  <c r="I1768" i="4"/>
  <c r="J1768" i="4"/>
  <c r="K1768" i="4"/>
  <c r="I1764" i="4"/>
  <c r="J1764" i="4"/>
  <c r="K1764" i="4"/>
  <c r="I1760" i="4"/>
  <c r="J1760" i="4"/>
  <c r="K1760" i="4"/>
  <c r="I1756" i="4"/>
  <c r="J1756" i="4"/>
  <c r="K1756" i="4"/>
  <c r="I1752" i="4"/>
  <c r="J1752" i="4"/>
  <c r="K1752" i="4"/>
  <c r="I1748" i="4"/>
  <c r="J1748" i="4"/>
  <c r="K1748" i="4"/>
  <c r="I1744" i="4"/>
  <c r="J1744" i="4"/>
  <c r="K1744" i="4"/>
  <c r="I1740" i="4"/>
  <c r="J1740" i="4"/>
  <c r="K1740" i="4"/>
  <c r="I1736" i="4"/>
  <c r="J1736" i="4"/>
  <c r="K1736" i="4"/>
  <c r="I1732" i="4"/>
  <c r="J1732" i="4"/>
  <c r="K1732" i="4"/>
  <c r="I1724" i="4"/>
  <c r="J1724" i="4"/>
  <c r="K1724" i="4"/>
  <c r="I1719" i="4"/>
  <c r="J1719" i="4"/>
  <c r="K1719" i="4"/>
  <c r="I1713" i="4"/>
  <c r="J1713" i="4"/>
  <c r="K1713" i="4"/>
  <c r="I1708" i="4"/>
  <c r="J1708" i="4"/>
  <c r="K1708" i="4"/>
  <c r="I1700" i="4"/>
  <c r="J1700" i="4"/>
  <c r="K1700" i="4"/>
  <c r="I1695" i="4"/>
  <c r="J1695" i="4"/>
  <c r="K1695" i="4"/>
  <c r="I1691" i="4"/>
  <c r="J1691" i="4"/>
  <c r="K1691" i="4"/>
  <c r="I1687" i="4"/>
  <c r="J1687" i="4"/>
  <c r="K1687" i="4"/>
  <c r="I1682" i="4"/>
  <c r="J1682" i="4"/>
  <c r="K1682" i="4"/>
  <c r="I1677" i="4"/>
  <c r="J1677" i="4"/>
  <c r="K1677" i="4"/>
  <c r="I1673" i="4"/>
  <c r="J1673" i="4"/>
  <c r="K1673" i="4"/>
  <c r="I1669" i="4"/>
  <c r="J1669" i="4"/>
  <c r="K1669" i="4"/>
  <c r="I1665" i="4"/>
  <c r="J1665" i="4"/>
  <c r="K1665" i="4"/>
  <c r="I1661" i="4"/>
  <c r="J1661" i="4"/>
  <c r="K1661" i="4"/>
  <c r="I1657" i="4"/>
  <c r="J1657" i="4"/>
  <c r="K1657" i="4"/>
  <c r="I1651" i="4"/>
  <c r="J1651" i="4"/>
  <c r="K1651" i="4"/>
  <c r="I1637" i="4"/>
  <c r="J1637" i="4"/>
  <c r="K1637" i="4"/>
  <c r="I1629" i="4"/>
  <c r="J1629" i="4"/>
  <c r="K1629" i="4"/>
  <c r="I1625" i="4"/>
  <c r="J1625" i="4"/>
  <c r="K1625" i="4"/>
  <c r="I1617" i="4"/>
  <c r="J1617" i="4"/>
  <c r="K1617" i="4"/>
  <c r="I1609" i="4"/>
  <c r="J1609" i="4"/>
  <c r="K1609" i="4"/>
  <c r="I1604" i="4"/>
  <c r="J1604" i="4"/>
  <c r="K1604" i="4"/>
  <c r="I1599" i="4"/>
  <c r="J1599" i="4"/>
  <c r="K1599" i="4"/>
  <c r="I1594" i="4"/>
  <c r="J1594" i="4"/>
  <c r="K1594" i="4"/>
  <c r="I1590" i="4"/>
  <c r="J1590" i="4"/>
  <c r="K1590" i="4"/>
  <c r="I1586" i="4"/>
  <c r="J1586" i="4"/>
  <c r="K1586" i="4"/>
  <c r="I1582" i="4"/>
  <c r="J1582" i="4"/>
  <c r="K1582" i="4"/>
  <c r="I1578" i="4"/>
  <c r="J1578" i="4"/>
  <c r="K1578" i="4"/>
  <c r="I1571" i="4"/>
  <c r="J1571" i="4"/>
  <c r="K1571" i="4"/>
  <c r="I1562" i="4"/>
  <c r="J1562" i="4"/>
  <c r="K1562" i="4"/>
  <c r="I1552" i="4"/>
  <c r="J1552" i="4"/>
  <c r="K1552" i="4"/>
  <c r="I1546" i="4"/>
  <c r="J1546" i="4"/>
  <c r="K1546" i="4"/>
  <c r="I1539" i="4"/>
  <c r="J1539" i="4"/>
  <c r="K1539" i="4"/>
  <c r="I1528" i="4"/>
  <c r="J1528" i="4"/>
  <c r="K1528" i="4"/>
  <c r="I1524" i="4"/>
  <c r="J1524" i="4"/>
  <c r="K1524" i="4"/>
  <c r="I1520" i="4"/>
  <c r="J1520" i="4"/>
  <c r="K1520" i="4"/>
  <c r="I1516" i="4"/>
  <c r="J1516" i="4"/>
  <c r="K1516" i="4"/>
  <c r="I1510" i="4"/>
  <c r="J1510" i="4"/>
  <c r="K1510" i="4"/>
  <c r="I1497" i="4"/>
  <c r="J1497" i="4"/>
  <c r="K1497" i="4"/>
  <c r="I1487" i="4"/>
  <c r="J1487" i="4"/>
  <c r="K1487" i="4"/>
  <c r="I1475" i="4"/>
  <c r="J1475" i="4"/>
  <c r="K1475" i="4"/>
  <c r="I1466" i="4"/>
  <c r="J1466" i="4"/>
  <c r="K1466" i="4"/>
  <c r="I1461" i="4"/>
  <c r="J1461" i="4"/>
  <c r="K1461" i="4"/>
  <c r="I1456" i="4"/>
  <c r="J1456" i="4"/>
  <c r="K1456" i="4"/>
  <c r="I1449" i="4"/>
  <c r="J1449" i="4"/>
  <c r="K1449" i="4"/>
  <c r="I1442" i="4"/>
  <c r="J1442" i="4"/>
  <c r="K1442" i="4"/>
  <c r="I1438" i="4"/>
  <c r="J1438" i="4"/>
  <c r="K1438" i="4"/>
  <c r="I1433" i="4"/>
  <c r="J1433" i="4"/>
  <c r="K1433" i="4"/>
  <c r="I1422" i="4"/>
  <c r="J1422" i="4"/>
  <c r="K1422" i="4"/>
  <c r="I1418" i="4"/>
  <c r="J1418" i="4"/>
  <c r="K1418" i="4"/>
  <c r="I1414" i="4"/>
  <c r="J1414" i="4"/>
  <c r="K1414" i="4"/>
  <c r="I1406" i="4"/>
  <c r="J1406" i="4"/>
  <c r="K1406" i="4"/>
  <c r="I1402" i="4"/>
  <c r="J1402" i="4"/>
  <c r="K1402" i="4"/>
  <c r="I1398" i="4"/>
  <c r="J1398" i="4"/>
  <c r="K1398" i="4"/>
  <c r="I1394" i="4"/>
  <c r="J1394" i="4"/>
  <c r="K1394" i="4"/>
  <c r="I1390" i="4"/>
  <c r="J1390" i="4"/>
  <c r="K1390" i="4"/>
  <c r="I1386" i="4"/>
  <c r="J1386" i="4"/>
  <c r="K1386" i="4"/>
  <c r="I1382" i="4"/>
  <c r="J1382" i="4"/>
  <c r="K1382" i="4"/>
  <c r="I1378" i="4"/>
  <c r="J1378" i="4"/>
  <c r="K1378" i="4"/>
  <c r="I1374" i="4"/>
  <c r="J1374" i="4"/>
  <c r="K1374" i="4"/>
  <c r="I1370" i="4"/>
  <c r="J1370" i="4"/>
  <c r="K1370" i="4"/>
  <c r="I1366" i="4"/>
  <c r="J1366" i="4"/>
  <c r="K1366" i="4"/>
  <c r="I1362" i="4"/>
  <c r="J1362" i="4"/>
  <c r="K1362" i="4"/>
  <c r="I1358" i="4"/>
  <c r="J1358" i="4"/>
  <c r="K1358" i="4"/>
  <c r="I1354" i="4"/>
  <c r="J1354" i="4"/>
  <c r="K1354" i="4"/>
  <c r="I1280" i="4"/>
  <c r="J1280" i="4"/>
  <c r="K1280" i="4"/>
  <c r="I1272" i="4"/>
  <c r="J1272" i="4"/>
  <c r="K1272" i="4"/>
  <c r="I1265" i="4"/>
  <c r="J1265" i="4"/>
  <c r="K1265" i="4"/>
  <c r="I1257" i="4"/>
  <c r="J1257" i="4"/>
  <c r="K1257" i="4"/>
  <c r="I1250" i="4"/>
  <c r="J1250" i="4"/>
  <c r="K1250" i="4"/>
  <c r="I1243" i="4"/>
  <c r="J1243" i="4"/>
  <c r="K1243" i="4"/>
  <c r="I1237" i="4"/>
  <c r="J1237" i="4"/>
  <c r="K1237" i="4"/>
  <c r="I1228" i="4"/>
  <c r="J1228" i="4"/>
  <c r="K1228" i="4"/>
  <c r="I1224" i="4"/>
  <c r="J1224" i="4"/>
  <c r="K1224" i="4"/>
  <c r="I1217" i="4"/>
  <c r="J1217" i="4"/>
  <c r="K1217" i="4"/>
  <c r="I1209" i="4"/>
  <c r="J1209" i="4"/>
  <c r="K1209" i="4"/>
  <c r="I1196" i="4"/>
  <c r="J1196" i="4"/>
  <c r="K1196" i="4"/>
  <c r="K1189" i="4"/>
  <c r="I1189" i="4"/>
  <c r="J1189" i="4"/>
  <c r="I1180" i="4"/>
  <c r="J1180" i="4"/>
  <c r="K1180" i="4"/>
  <c r="I1176" i="4"/>
  <c r="J1176" i="4"/>
  <c r="K1176" i="4"/>
  <c r="J1172" i="4"/>
  <c r="K1172" i="4"/>
  <c r="I1172" i="4"/>
  <c r="K1168" i="4"/>
  <c r="I1168" i="4"/>
  <c r="J1168" i="4"/>
  <c r="I1164" i="4"/>
  <c r="J1164" i="4"/>
  <c r="K1164" i="4"/>
  <c r="J1160" i="4"/>
  <c r="I1160" i="4"/>
  <c r="K1160" i="4"/>
  <c r="J1156" i="4"/>
  <c r="I1156" i="4"/>
  <c r="K1156" i="4"/>
  <c r="J1152" i="4"/>
  <c r="I1152" i="4"/>
  <c r="K1152" i="4"/>
  <c r="J1148" i="4"/>
  <c r="I1148" i="4"/>
  <c r="K1148" i="4"/>
  <c r="J1144" i="4"/>
  <c r="I1144" i="4"/>
  <c r="K1144" i="4"/>
  <c r="J1138" i="4"/>
  <c r="I1138" i="4"/>
  <c r="K1138" i="4"/>
  <c r="J1133" i="4"/>
  <c r="I1133" i="4"/>
  <c r="K1133" i="4"/>
  <c r="J1128" i="4"/>
  <c r="I1128" i="4"/>
  <c r="K1128" i="4"/>
  <c r="J1124" i="4"/>
  <c r="I1124" i="4"/>
  <c r="K1124" i="4"/>
  <c r="J1120" i="4"/>
  <c r="I1120" i="4"/>
  <c r="K1120" i="4"/>
  <c r="J1116" i="4"/>
  <c r="I1116" i="4"/>
  <c r="K1116" i="4"/>
  <c r="J1112" i="4"/>
  <c r="I1112" i="4"/>
  <c r="K1112" i="4"/>
  <c r="J1108" i="4"/>
  <c r="I1108" i="4"/>
  <c r="K1108" i="4"/>
  <c r="J1104" i="4"/>
  <c r="K1104" i="4"/>
  <c r="I1104" i="4"/>
  <c r="J1100" i="4"/>
  <c r="K1100" i="4"/>
  <c r="I1100" i="4"/>
  <c r="J1096" i="4"/>
  <c r="K1096" i="4"/>
  <c r="I1096" i="4"/>
  <c r="J1092" i="4"/>
  <c r="K1092" i="4"/>
  <c r="I1092" i="4"/>
  <c r="J1085" i="4"/>
  <c r="K1085" i="4"/>
  <c r="I1085" i="4"/>
  <c r="J1079" i="4"/>
  <c r="K1079" i="4"/>
  <c r="I1079" i="4"/>
  <c r="J1075" i="4"/>
  <c r="K1075" i="4"/>
  <c r="I1075" i="4"/>
  <c r="J1063" i="4"/>
  <c r="K1063" i="4"/>
  <c r="I1063" i="4"/>
  <c r="J1059" i="4"/>
  <c r="K1059" i="4"/>
  <c r="I1059" i="4"/>
  <c r="J1045" i="4"/>
  <c r="K1045" i="4"/>
  <c r="I1045" i="4"/>
  <c r="J1035" i="4"/>
  <c r="K1035" i="4"/>
  <c r="I1035" i="4"/>
  <c r="J1031" i="4"/>
  <c r="K1031" i="4"/>
  <c r="I1031" i="4"/>
  <c r="J1027" i="4"/>
  <c r="K1027" i="4"/>
  <c r="I1027" i="4"/>
  <c r="J1021" i="4"/>
  <c r="K1021" i="4"/>
  <c r="I1021" i="4"/>
  <c r="J1008" i="4"/>
  <c r="K1008" i="4"/>
  <c r="I1008" i="4"/>
  <c r="J1000" i="4"/>
  <c r="K1000" i="4"/>
  <c r="I1000" i="4"/>
  <c r="J988" i="4"/>
  <c r="K988" i="4"/>
  <c r="I988" i="4"/>
  <c r="J981" i="4"/>
  <c r="K981" i="4"/>
  <c r="I981" i="4"/>
  <c r="J971" i="4"/>
  <c r="K971" i="4"/>
  <c r="I971" i="4"/>
  <c r="J964" i="4"/>
  <c r="K964" i="4"/>
  <c r="I964" i="4"/>
  <c r="J960" i="4"/>
  <c r="K960" i="4"/>
  <c r="I960" i="4"/>
  <c r="J952" i="4"/>
  <c r="K952" i="4"/>
  <c r="I952" i="4"/>
  <c r="J942" i="4"/>
  <c r="K942" i="4"/>
  <c r="I942" i="4"/>
  <c r="J938" i="4"/>
  <c r="K938" i="4"/>
  <c r="I938" i="4"/>
  <c r="J934" i="4"/>
  <c r="K934" i="4"/>
  <c r="I934" i="4"/>
  <c r="J929" i="4"/>
  <c r="K929" i="4"/>
  <c r="I929" i="4"/>
  <c r="J924" i="4"/>
  <c r="K924" i="4"/>
  <c r="I924" i="4"/>
  <c r="J919" i="4"/>
  <c r="K919" i="4"/>
  <c r="I919" i="4"/>
  <c r="J913" i="4"/>
  <c r="K913" i="4"/>
  <c r="I913" i="4"/>
  <c r="J907" i="4"/>
  <c r="K907" i="4"/>
  <c r="I907" i="4"/>
  <c r="J901" i="4"/>
  <c r="K901" i="4"/>
  <c r="I901" i="4"/>
  <c r="J895" i="4"/>
  <c r="K895" i="4"/>
  <c r="I895" i="4"/>
  <c r="J891" i="4"/>
  <c r="K891" i="4"/>
  <c r="I891" i="4"/>
  <c r="J887" i="4"/>
  <c r="K887" i="4"/>
  <c r="I887" i="4"/>
  <c r="J883" i="4"/>
  <c r="K883" i="4"/>
  <c r="I883" i="4"/>
  <c r="J878" i="4"/>
  <c r="K878" i="4"/>
  <c r="I878" i="4"/>
  <c r="J872" i="4"/>
  <c r="K872" i="4"/>
  <c r="I872" i="4"/>
  <c r="J868" i="4"/>
  <c r="K868" i="4"/>
  <c r="I868" i="4"/>
  <c r="J864" i="4"/>
  <c r="K864" i="4"/>
  <c r="I864" i="4"/>
  <c r="J860" i="4"/>
  <c r="K860" i="4"/>
  <c r="I860" i="4"/>
  <c r="J856" i="4"/>
  <c r="K856" i="4"/>
  <c r="I856" i="4"/>
  <c r="J852" i="4"/>
  <c r="K852" i="4"/>
  <c r="I852" i="4"/>
  <c r="J848" i="4"/>
  <c r="K848" i="4"/>
  <c r="I848" i="4"/>
  <c r="J844" i="4"/>
  <c r="K844" i="4"/>
  <c r="I844" i="4"/>
  <c r="J840" i="4"/>
  <c r="K840" i="4"/>
  <c r="I840" i="4"/>
  <c r="J836" i="4"/>
  <c r="K836" i="4"/>
  <c r="I836" i="4"/>
  <c r="J832" i="4"/>
  <c r="K832" i="4"/>
  <c r="I832" i="4"/>
  <c r="J745" i="4"/>
  <c r="K745" i="4"/>
  <c r="I745" i="4"/>
  <c r="J736" i="4"/>
  <c r="K736" i="4"/>
  <c r="I736" i="4"/>
  <c r="J730" i="4"/>
  <c r="K730" i="4"/>
  <c r="I730" i="4"/>
  <c r="J726" i="4"/>
  <c r="K726" i="4"/>
  <c r="I726" i="4"/>
  <c r="J722" i="4"/>
  <c r="K722" i="4"/>
  <c r="I722" i="4"/>
  <c r="I716" i="4"/>
  <c r="J716" i="4"/>
  <c r="K716" i="4"/>
  <c r="I710" i="4"/>
  <c r="J710" i="4"/>
  <c r="K710" i="4"/>
  <c r="I704" i="4"/>
  <c r="J704" i="4"/>
  <c r="K704" i="4"/>
  <c r="I698" i="4"/>
  <c r="J698" i="4"/>
  <c r="K698" i="4"/>
  <c r="I692" i="4"/>
  <c r="J692" i="4"/>
  <c r="K692" i="4"/>
  <c r="J688" i="4"/>
  <c r="K688" i="4"/>
  <c r="I688" i="4"/>
  <c r="J684" i="4"/>
  <c r="K684" i="4"/>
  <c r="I684" i="4"/>
  <c r="J680" i="4"/>
  <c r="K680" i="4"/>
  <c r="I680" i="4"/>
  <c r="J676" i="4"/>
  <c r="K676" i="4"/>
  <c r="I676" i="4"/>
  <c r="J672" i="4"/>
  <c r="K672" i="4"/>
  <c r="I672" i="4"/>
  <c r="J668" i="4"/>
  <c r="K668" i="4"/>
  <c r="I668" i="4"/>
  <c r="J663" i="4"/>
  <c r="K663" i="4"/>
  <c r="I663" i="4"/>
  <c r="J653" i="4"/>
  <c r="K653" i="4"/>
  <c r="I653" i="4"/>
  <c r="J649" i="4"/>
  <c r="K649" i="4"/>
  <c r="I649" i="4"/>
  <c r="J641" i="4"/>
  <c r="K641" i="4"/>
  <c r="I641" i="4"/>
  <c r="J636" i="4"/>
  <c r="K636" i="4"/>
  <c r="I636" i="4"/>
  <c r="J630" i="4"/>
  <c r="K630" i="4"/>
  <c r="I630" i="4"/>
  <c r="J625" i="4"/>
  <c r="K625" i="4"/>
  <c r="I625" i="4"/>
  <c r="J618" i="4"/>
  <c r="K618" i="4"/>
  <c r="I618" i="4"/>
  <c r="J614" i="4"/>
  <c r="K614" i="4"/>
  <c r="I614" i="4"/>
  <c r="J609" i="4"/>
  <c r="K609" i="4"/>
  <c r="I609" i="4"/>
  <c r="J605" i="4"/>
  <c r="K605" i="4"/>
  <c r="I605" i="4"/>
  <c r="J599" i="4"/>
  <c r="K599" i="4"/>
  <c r="I599" i="4"/>
  <c r="J595" i="4"/>
  <c r="K595" i="4"/>
  <c r="I595" i="4"/>
  <c r="J588" i="4"/>
  <c r="K588" i="4"/>
  <c r="I588" i="4"/>
  <c r="J584" i="4"/>
  <c r="K584" i="4"/>
  <c r="I584" i="4"/>
  <c r="J580" i="4"/>
  <c r="K580" i="4"/>
  <c r="I580" i="4"/>
  <c r="J569" i="4"/>
  <c r="K569" i="4"/>
  <c r="I569" i="4"/>
  <c r="J565" i="4"/>
  <c r="K565" i="4"/>
  <c r="I565" i="4"/>
  <c r="J561" i="4"/>
  <c r="K561" i="4"/>
  <c r="I561" i="4"/>
  <c r="J557" i="4"/>
  <c r="K557" i="4"/>
  <c r="I557" i="4"/>
  <c r="J551" i="4"/>
  <c r="K551" i="4"/>
  <c r="I551" i="4"/>
  <c r="J547" i="4"/>
  <c r="K547" i="4"/>
  <c r="I547" i="4"/>
  <c r="J543" i="4"/>
  <c r="K543" i="4"/>
  <c r="I543" i="4"/>
  <c r="J536" i="4"/>
  <c r="K536" i="4"/>
  <c r="I536" i="4"/>
  <c r="J532" i="4"/>
  <c r="K532" i="4"/>
  <c r="I532" i="4"/>
  <c r="J527" i="4"/>
  <c r="K527" i="4"/>
  <c r="I527" i="4"/>
  <c r="J521" i="4"/>
  <c r="K521" i="4"/>
  <c r="I521" i="4"/>
  <c r="J517" i="4"/>
  <c r="K517" i="4"/>
  <c r="I517" i="4"/>
  <c r="J512" i="4"/>
  <c r="K512" i="4"/>
  <c r="I512" i="4"/>
  <c r="J508" i="4"/>
  <c r="K508" i="4"/>
  <c r="I508" i="4"/>
  <c r="J503" i="4"/>
  <c r="K503" i="4"/>
  <c r="I503" i="4"/>
  <c r="J497" i="4"/>
  <c r="K497" i="4"/>
  <c r="I497" i="4"/>
  <c r="J490" i="4"/>
  <c r="K490" i="4"/>
  <c r="I490" i="4"/>
  <c r="J486" i="4"/>
  <c r="K486" i="4"/>
  <c r="I486" i="4"/>
  <c r="J482" i="4"/>
  <c r="K482" i="4"/>
  <c r="I482" i="4"/>
  <c r="J478" i="4"/>
  <c r="K478" i="4"/>
  <c r="I478" i="4"/>
  <c r="J473" i="4"/>
  <c r="K473" i="4"/>
  <c r="I473" i="4"/>
  <c r="J465" i="4"/>
  <c r="K465" i="4"/>
  <c r="I465" i="4"/>
  <c r="J461" i="4"/>
  <c r="K461" i="4"/>
  <c r="I461" i="4"/>
  <c r="J448" i="4"/>
  <c r="K448" i="4"/>
  <c r="I448" i="4"/>
  <c r="J444" i="4"/>
  <c r="K444" i="4"/>
  <c r="I444" i="4"/>
  <c r="J439" i="4"/>
  <c r="K439" i="4"/>
  <c r="I439" i="4"/>
  <c r="J434" i="4"/>
  <c r="K434" i="4"/>
  <c r="I434" i="4"/>
  <c r="J417" i="4"/>
  <c r="K417" i="4"/>
  <c r="I417" i="4"/>
  <c r="J408" i="4"/>
  <c r="K408" i="4"/>
  <c r="I408" i="4"/>
  <c r="J400" i="4"/>
  <c r="K400" i="4"/>
  <c r="I400" i="4"/>
  <c r="J394" i="4"/>
  <c r="K394" i="4"/>
  <c r="I394" i="4"/>
  <c r="J390" i="4"/>
  <c r="K390" i="4"/>
  <c r="I390" i="4"/>
  <c r="J386" i="4"/>
  <c r="K386" i="4"/>
  <c r="I386" i="4"/>
  <c r="J376" i="4"/>
  <c r="K376" i="4"/>
  <c r="I376" i="4"/>
  <c r="I370" i="4"/>
  <c r="J370" i="4"/>
  <c r="K370" i="4"/>
  <c r="I365" i="4"/>
  <c r="J365" i="4"/>
  <c r="K365" i="4"/>
  <c r="I357" i="4"/>
  <c r="J357" i="4"/>
  <c r="K357" i="4"/>
  <c r="I347" i="4"/>
  <c r="J347" i="4"/>
  <c r="K347" i="4"/>
  <c r="I340" i="4"/>
  <c r="J340" i="4"/>
  <c r="K340" i="4"/>
  <c r="I334" i="4"/>
  <c r="J334" i="4"/>
  <c r="K334" i="4"/>
  <c r="I330" i="4"/>
  <c r="J330" i="4"/>
  <c r="K330" i="4"/>
  <c r="I326" i="4"/>
  <c r="J326" i="4"/>
  <c r="K326" i="4"/>
  <c r="I322" i="4"/>
  <c r="J322" i="4"/>
  <c r="K322" i="4"/>
  <c r="I318" i="4"/>
  <c r="J318" i="4"/>
  <c r="K318" i="4"/>
  <c r="I314" i="4"/>
  <c r="J314" i="4"/>
  <c r="K314" i="4"/>
  <c r="I306" i="4"/>
  <c r="J306" i="4"/>
  <c r="K306" i="4"/>
  <c r="I257" i="4"/>
  <c r="J257" i="4"/>
  <c r="K257" i="4"/>
  <c r="I203" i="4"/>
  <c r="J203" i="4"/>
  <c r="K203" i="4"/>
  <c r="I188" i="4"/>
  <c r="J188" i="4"/>
  <c r="K188" i="4"/>
  <c r="I182" i="4"/>
  <c r="J182" i="4"/>
  <c r="K182" i="4"/>
  <c r="I176" i="4"/>
  <c r="J176" i="4"/>
  <c r="K176" i="4"/>
  <c r="I168" i="4"/>
  <c r="J168" i="4"/>
  <c r="K168" i="4"/>
  <c r="I158" i="4"/>
  <c r="J158" i="4"/>
  <c r="K158" i="4"/>
  <c r="I147" i="4"/>
  <c r="J147" i="4"/>
  <c r="K147" i="4"/>
  <c r="I141" i="4"/>
  <c r="J141" i="4"/>
  <c r="K141" i="4"/>
  <c r="I133" i="4"/>
  <c r="J133" i="4"/>
  <c r="K133" i="4"/>
  <c r="I129" i="4"/>
  <c r="J129" i="4"/>
  <c r="K129" i="4"/>
  <c r="I113" i="4"/>
  <c r="J113" i="4"/>
  <c r="K113" i="4"/>
  <c r="I93" i="4"/>
  <c r="J93" i="4"/>
  <c r="K93" i="4"/>
  <c r="I52" i="4"/>
  <c r="J52" i="4"/>
  <c r="K52" i="4"/>
  <c r="I37" i="4"/>
  <c r="J37" i="4"/>
  <c r="K37" i="4"/>
  <c r="K1937" i="4"/>
  <c r="J1936" i="4"/>
  <c r="K1933" i="4"/>
  <c r="J1932" i="4"/>
  <c r="K1929" i="4"/>
  <c r="J1928" i="4"/>
  <c r="K1925" i="4"/>
  <c r="J1924" i="4"/>
  <c r="K1921" i="4"/>
  <c r="J1920" i="4"/>
  <c r="K1917" i="4"/>
  <c r="J1916" i="4"/>
  <c r="K1913" i="4"/>
  <c r="J1912" i="4"/>
  <c r="K1907" i="4"/>
  <c r="J1905" i="4"/>
  <c r="K1902" i="4"/>
  <c r="J1901" i="4"/>
  <c r="K1898" i="4"/>
  <c r="J1896" i="4"/>
  <c r="K1893" i="4"/>
  <c r="J1892" i="4"/>
  <c r="K1888" i="4"/>
  <c r="J1887" i="4"/>
  <c r="K1882" i="4"/>
  <c r="J1881" i="4"/>
  <c r="K1878" i="4"/>
  <c r="J1877" i="4"/>
  <c r="K1874" i="4"/>
  <c r="J1873" i="4"/>
  <c r="K1870" i="4"/>
  <c r="J1869" i="4"/>
  <c r="K1866" i="4"/>
  <c r="J1864" i="4"/>
  <c r="K1861" i="4"/>
  <c r="J1859" i="4"/>
  <c r="K1855" i="4"/>
  <c r="J1854" i="4"/>
  <c r="K1850" i="4"/>
  <c r="J1849" i="4"/>
  <c r="K1846" i="4"/>
  <c r="J1845" i="4"/>
  <c r="K1842" i="4"/>
  <c r="J1841" i="4"/>
  <c r="K1837" i="4"/>
  <c r="J1836" i="4"/>
  <c r="K1832" i="4"/>
  <c r="J1831" i="4"/>
  <c r="K1828" i="4"/>
  <c r="J1827" i="4"/>
  <c r="K1824" i="4"/>
  <c r="J1823" i="4"/>
  <c r="K1820" i="4"/>
  <c r="J1819" i="4"/>
  <c r="K1816" i="4"/>
  <c r="J1815" i="4"/>
  <c r="K1812" i="4"/>
  <c r="J1809" i="4"/>
  <c r="K1806" i="4"/>
  <c r="J1805" i="4"/>
  <c r="K1802" i="4"/>
  <c r="J1801" i="4"/>
  <c r="K1798" i="4"/>
  <c r="J1797" i="4"/>
  <c r="K1794" i="4"/>
  <c r="J1790" i="4"/>
  <c r="K1787" i="4"/>
  <c r="J1786" i="4"/>
  <c r="K1783" i="4"/>
  <c r="I1779" i="4"/>
  <c r="J1779" i="4"/>
  <c r="K1779" i="4"/>
  <c r="I1775" i="4"/>
  <c r="J1775" i="4"/>
  <c r="K1775" i="4"/>
  <c r="I1771" i="4"/>
  <c r="J1771" i="4"/>
  <c r="K1771" i="4"/>
  <c r="I1767" i="4"/>
  <c r="J1767" i="4"/>
  <c r="K1767" i="4"/>
  <c r="I1763" i="4"/>
  <c r="J1763" i="4"/>
  <c r="K1763" i="4"/>
  <c r="I1759" i="4"/>
  <c r="J1759" i="4"/>
  <c r="K1759" i="4"/>
  <c r="I1755" i="4"/>
  <c r="J1755" i="4"/>
  <c r="K1755" i="4"/>
  <c r="I1751" i="4"/>
  <c r="J1751" i="4"/>
  <c r="K1751" i="4"/>
  <c r="I1747" i="4"/>
  <c r="J1747" i="4"/>
  <c r="K1747" i="4"/>
  <c r="I1743" i="4"/>
  <c r="J1743" i="4"/>
  <c r="K1743" i="4"/>
  <c r="I1739" i="4"/>
  <c r="J1739" i="4"/>
  <c r="K1739" i="4"/>
  <c r="I1735" i="4"/>
  <c r="J1735" i="4"/>
  <c r="K1735" i="4"/>
  <c r="I1731" i="4"/>
  <c r="J1731" i="4"/>
  <c r="K1731" i="4"/>
  <c r="I1723" i="4"/>
  <c r="J1723" i="4"/>
  <c r="K1723" i="4"/>
  <c r="I1717" i="4"/>
  <c r="J1717" i="4"/>
  <c r="K1717" i="4"/>
  <c r="I1712" i="4"/>
  <c r="J1712" i="4"/>
  <c r="K1712" i="4"/>
  <c r="I1706" i="4"/>
  <c r="J1706" i="4"/>
  <c r="K1706" i="4"/>
  <c r="I1699" i="4"/>
  <c r="J1699" i="4"/>
  <c r="K1699" i="4"/>
  <c r="I1694" i="4"/>
  <c r="J1694" i="4"/>
  <c r="K1694" i="4"/>
  <c r="I1690" i="4"/>
  <c r="J1690" i="4"/>
  <c r="K1690" i="4"/>
  <c r="I1686" i="4"/>
  <c r="J1686" i="4"/>
  <c r="K1686" i="4"/>
  <c r="I1681" i="4"/>
  <c r="J1681" i="4"/>
  <c r="K1681" i="4"/>
  <c r="I1676" i="4"/>
  <c r="J1676" i="4"/>
  <c r="K1676" i="4"/>
  <c r="I1672" i="4"/>
  <c r="J1672" i="4"/>
  <c r="K1672" i="4"/>
  <c r="I1668" i="4"/>
  <c r="J1668" i="4"/>
  <c r="K1668" i="4"/>
  <c r="I1664" i="4"/>
  <c r="J1664" i="4"/>
  <c r="K1664" i="4"/>
  <c r="I1660" i="4"/>
  <c r="J1660" i="4"/>
  <c r="K1660" i="4"/>
  <c r="I1656" i="4"/>
  <c r="J1656" i="4"/>
  <c r="K1656" i="4"/>
  <c r="I1649" i="4"/>
  <c r="J1649" i="4"/>
  <c r="K1649" i="4"/>
  <c r="I1634" i="4"/>
  <c r="J1634" i="4"/>
  <c r="K1634" i="4"/>
  <c r="I1628" i="4"/>
  <c r="J1628" i="4"/>
  <c r="K1628" i="4"/>
  <c r="I1623" i="4"/>
  <c r="J1623" i="4"/>
  <c r="K1623" i="4"/>
  <c r="I1616" i="4"/>
  <c r="J1616" i="4"/>
  <c r="K1616" i="4"/>
  <c r="I1608" i="4"/>
  <c r="J1608" i="4"/>
  <c r="K1608" i="4"/>
  <c r="I1603" i="4"/>
  <c r="J1603" i="4"/>
  <c r="K1603" i="4"/>
  <c r="I1598" i="4"/>
  <c r="J1598" i="4"/>
  <c r="K1598" i="4"/>
  <c r="I1593" i="4"/>
  <c r="J1593" i="4"/>
  <c r="K1593" i="4"/>
  <c r="I1589" i="4"/>
  <c r="J1589" i="4"/>
  <c r="K1589" i="4"/>
  <c r="I1585" i="4"/>
  <c r="J1585" i="4"/>
  <c r="K1585" i="4"/>
  <c r="I1581" i="4"/>
  <c r="J1581" i="4"/>
  <c r="K1581" i="4"/>
  <c r="I1577" i="4"/>
  <c r="J1577" i="4"/>
  <c r="K1577" i="4"/>
  <c r="I1568" i="4"/>
  <c r="J1568" i="4"/>
  <c r="K1568" i="4"/>
  <c r="I1559" i="4"/>
  <c r="J1559" i="4"/>
  <c r="K1559" i="4"/>
  <c r="I1550" i="4"/>
  <c r="J1550" i="4"/>
  <c r="K1550" i="4"/>
  <c r="I1544" i="4"/>
  <c r="J1544" i="4"/>
  <c r="K1544" i="4"/>
  <c r="I1538" i="4"/>
  <c r="J1538" i="4"/>
  <c r="K1538" i="4"/>
  <c r="I1527" i="4"/>
  <c r="J1527" i="4"/>
  <c r="K1527" i="4"/>
  <c r="I1523" i="4"/>
  <c r="J1523" i="4"/>
  <c r="K1523" i="4"/>
  <c r="I1519" i="4"/>
  <c r="J1519" i="4"/>
  <c r="K1519" i="4"/>
  <c r="I1515" i="4"/>
  <c r="J1515" i="4"/>
  <c r="K1515" i="4"/>
  <c r="I1508" i="4"/>
  <c r="J1508" i="4"/>
  <c r="K1508" i="4"/>
  <c r="I1496" i="4"/>
  <c r="J1496" i="4"/>
  <c r="K1496" i="4"/>
  <c r="I1482" i="4"/>
  <c r="J1482" i="4"/>
  <c r="K1482" i="4"/>
  <c r="I1472" i="4"/>
  <c r="J1472" i="4"/>
  <c r="K1472" i="4"/>
  <c r="I1464" i="4"/>
  <c r="J1464" i="4"/>
  <c r="K1464" i="4"/>
  <c r="I1459" i="4"/>
  <c r="J1459" i="4"/>
  <c r="K1459" i="4"/>
  <c r="I1455" i="4"/>
  <c r="J1455" i="4"/>
  <c r="K1455" i="4"/>
  <c r="I1448" i="4"/>
  <c r="J1448" i="4"/>
  <c r="K1448" i="4"/>
  <c r="I1441" i="4"/>
  <c r="J1441" i="4"/>
  <c r="K1441" i="4"/>
  <c r="I1436" i="4"/>
  <c r="J1436" i="4"/>
  <c r="K1436" i="4"/>
  <c r="I1432" i="4"/>
  <c r="J1432" i="4"/>
  <c r="K1432" i="4"/>
  <c r="I1421" i="4"/>
  <c r="J1421" i="4"/>
  <c r="K1421" i="4"/>
  <c r="I1417" i="4"/>
  <c r="J1417" i="4"/>
  <c r="K1417" i="4"/>
  <c r="I1412" i="4"/>
  <c r="J1412" i="4"/>
  <c r="K1412" i="4"/>
  <c r="I1405" i="4"/>
  <c r="J1405" i="4"/>
  <c r="K1405" i="4"/>
  <c r="I1401" i="4"/>
  <c r="J1401" i="4"/>
  <c r="K1401" i="4"/>
  <c r="I1397" i="4"/>
  <c r="J1397" i="4"/>
  <c r="K1397" i="4"/>
  <c r="I1393" i="4"/>
  <c r="J1393" i="4"/>
  <c r="K1393" i="4"/>
  <c r="I1389" i="4"/>
  <c r="J1389" i="4"/>
  <c r="K1389" i="4"/>
  <c r="I1385" i="4"/>
  <c r="J1385" i="4"/>
  <c r="K1385" i="4"/>
  <c r="I1381" i="4"/>
  <c r="J1381" i="4"/>
  <c r="K1381" i="4"/>
  <c r="I1377" i="4"/>
  <c r="J1377" i="4"/>
  <c r="K1377" i="4"/>
  <c r="I1373" i="4"/>
  <c r="J1373" i="4"/>
  <c r="K1373" i="4"/>
  <c r="I1369" i="4"/>
  <c r="J1369" i="4"/>
  <c r="K1369" i="4"/>
  <c r="I1365" i="4"/>
  <c r="J1365" i="4"/>
  <c r="K1365" i="4"/>
  <c r="I1361" i="4"/>
  <c r="J1361" i="4"/>
  <c r="K1361" i="4"/>
  <c r="I1357" i="4"/>
  <c r="J1357" i="4"/>
  <c r="K1357" i="4"/>
  <c r="I1353" i="4"/>
  <c r="J1353" i="4"/>
  <c r="K1353" i="4"/>
  <c r="I1278" i="4"/>
  <c r="J1278" i="4"/>
  <c r="K1278" i="4"/>
  <c r="I1271" i="4"/>
  <c r="J1271" i="4"/>
  <c r="K1271" i="4"/>
  <c r="I1263" i="4"/>
  <c r="J1263" i="4"/>
  <c r="K1263" i="4"/>
  <c r="I1254" i="4"/>
  <c r="J1254" i="4"/>
  <c r="K1254" i="4"/>
  <c r="I1246" i="4"/>
  <c r="J1246" i="4"/>
  <c r="K1246" i="4"/>
  <c r="I1242" i="4"/>
  <c r="J1242" i="4"/>
  <c r="K1242" i="4"/>
  <c r="I1231" i="4"/>
  <c r="J1231" i="4"/>
  <c r="K1231" i="4"/>
  <c r="I1227" i="4"/>
  <c r="J1227" i="4"/>
  <c r="K1227" i="4"/>
  <c r="I1223" i="4"/>
  <c r="J1223" i="4"/>
  <c r="K1223" i="4"/>
  <c r="I1215" i="4"/>
  <c r="J1215" i="4"/>
  <c r="K1215" i="4"/>
  <c r="I1201" i="4"/>
  <c r="J1201" i="4"/>
  <c r="K1201" i="4"/>
  <c r="I1195" i="4"/>
  <c r="J1195" i="4"/>
  <c r="K1195" i="4"/>
  <c r="K1184" i="4"/>
  <c r="I1184" i="4"/>
  <c r="J1184" i="4"/>
  <c r="K1179" i="4"/>
  <c r="J1179" i="4"/>
  <c r="I1179" i="4"/>
  <c r="K1175" i="4"/>
  <c r="I1175" i="4"/>
  <c r="J1175" i="4"/>
  <c r="K1171" i="4"/>
  <c r="I1171" i="4"/>
  <c r="J1171" i="4"/>
  <c r="K1167" i="4"/>
  <c r="I1167" i="4"/>
  <c r="J1167" i="4"/>
  <c r="K1163" i="4"/>
  <c r="J1163" i="4"/>
  <c r="I1163" i="4"/>
  <c r="K1159" i="4"/>
  <c r="I1159" i="4"/>
  <c r="J1159" i="4"/>
  <c r="K1155" i="4"/>
  <c r="I1155" i="4"/>
  <c r="J1155" i="4"/>
  <c r="K1151" i="4"/>
  <c r="I1151" i="4"/>
  <c r="J1151" i="4"/>
  <c r="K1147" i="4"/>
  <c r="I1147" i="4"/>
  <c r="J1147" i="4"/>
  <c r="K1143" i="4"/>
  <c r="I1143" i="4"/>
  <c r="J1143" i="4"/>
  <c r="K1137" i="4"/>
  <c r="I1137" i="4"/>
  <c r="J1137" i="4"/>
  <c r="K1132" i="4"/>
  <c r="I1132" i="4"/>
  <c r="J1132" i="4"/>
  <c r="K1127" i="4"/>
  <c r="I1127" i="4"/>
  <c r="J1127" i="4"/>
  <c r="K1123" i="4"/>
  <c r="I1123" i="4"/>
  <c r="J1123" i="4"/>
  <c r="K1119" i="4"/>
  <c r="I1119" i="4"/>
  <c r="J1119" i="4"/>
  <c r="K1115" i="4"/>
  <c r="I1115" i="4"/>
  <c r="J1115" i="4"/>
  <c r="K1111" i="4"/>
  <c r="I1111" i="4"/>
  <c r="J1111" i="4"/>
  <c r="K1107" i="4"/>
  <c r="I1107" i="4"/>
  <c r="J1107" i="4"/>
  <c r="K1103" i="4"/>
  <c r="I1103" i="4"/>
  <c r="J1103" i="4"/>
  <c r="K1099" i="4"/>
  <c r="I1099" i="4"/>
  <c r="J1099" i="4"/>
  <c r="K1095" i="4"/>
  <c r="I1095" i="4"/>
  <c r="J1095" i="4"/>
  <c r="K1091" i="4"/>
  <c r="I1091" i="4"/>
  <c r="J1091" i="4"/>
  <c r="K1084" i="4"/>
  <c r="I1084" i="4"/>
  <c r="J1084" i="4"/>
  <c r="K1078" i="4"/>
  <c r="I1078" i="4"/>
  <c r="J1078" i="4"/>
  <c r="K1071" i="4"/>
  <c r="I1071" i="4"/>
  <c r="J1071" i="4"/>
  <c r="K1062" i="4"/>
  <c r="I1062" i="4"/>
  <c r="J1062" i="4"/>
  <c r="K1058" i="4"/>
  <c r="I1058" i="4"/>
  <c r="J1058" i="4"/>
  <c r="K1043" i="4"/>
  <c r="I1043" i="4"/>
  <c r="J1043" i="4"/>
  <c r="K1034" i="4"/>
  <c r="I1034" i="4"/>
  <c r="J1034" i="4"/>
  <c r="K1030" i="4"/>
  <c r="I1030" i="4"/>
  <c r="J1030" i="4"/>
  <c r="K1026" i="4"/>
  <c r="I1026" i="4"/>
  <c r="J1026" i="4"/>
  <c r="K1019" i="4"/>
  <c r="I1019" i="4"/>
  <c r="J1019" i="4"/>
  <c r="K1005" i="4"/>
  <c r="I1005" i="4"/>
  <c r="J1005" i="4"/>
  <c r="K991" i="4"/>
  <c r="I991" i="4"/>
  <c r="J991" i="4"/>
  <c r="K986" i="4"/>
  <c r="I986" i="4"/>
  <c r="J986" i="4"/>
  <c r="K980" i="4"/>
  <c r="I980" i="4"/>
  <c r="J980" i="4"/>
  <c r="K970" i="4"/>
  <c r="I970" i="4"/>
  <c r="J970" i="4"/>
  <c r="K963" i="4"/>
  <c r="I963" i="4"/>
  <c r="J963" i="4"/>
  <c r="K959" i="4"/>
  <c r="I959" i="4"/>
  <c r="J959" i="4"/>
  <c r="K945" i="4"/>
  <c r="I945" i="4"/>
  <c r="J945" i="4"/>
  <c r="K941" i="4"/>
  <c r="I941" i="4"/>
  <c r="J941" i="4"/>
  <c r="K937" i="4"/>
  <c r="I937" i="4"/>
  <c r="J937" i="4"/>
  <c r="K933" i="4"/>
  <c r="I933" i="4"/>
  <c r="J933" i="4"/>
  <c r="K928" i="4"/>
  <c r="I928" i="4"/>
  <c r="J928" i="4"/>
  <c r="K922" i="4"/>
  <c r="I922" i="4"/>
  <c r="J922" i="4"/>
  <c r="K916" i="4"/>
  <c r="I916" i="4"/>
  <c r="J916" i="4"/>
  <c r="K910" i="4"/>
  <c r="I910" i="4"/>
  <c r="J910" i="4"/>
  <c r="K905" i="4"/>
  <c r="I905" i="4"/>
  <c r="J905" i="4"/>
  <c r="K900" i="4"/>
  <c r="I900" i="4"/>
  <c r="J900" i="4"/>
  <c r="K894" i="4"/>
  <c r="I894" i="4"/>
  <c r="J894" i="4"/>
  <c r="K890" i="4"/>
  <c r="I890" i="4"/>
  <c r="J890" i="4"/>
  <c r="K886" i="4"/>
  <c r="I886" i="4"/>
  <c r="J886" i="4"/>
  <c r="K882" i="4"/>
  <c r="I882" i="4"/>
  <c r="J882" i="4"/>
  <c r="K875" i="4"/>
  <c r="I875" i="4"/>
  <c r="J875" i="4"/>
  <c r="K871" i="4"/>
  <c r="I871" i="4"/>
  <c r="J871" i="4"/>
  <c r="K867" i="4"/>
  <c r="I867" i="4"/>
  <c r="J867" i="4"/>
  <c r="K863" i="4"/>
  <c r="I863" i="4"/>
  <c r="J863" i="4"/>
  <c r="K859" i="4"/>
  <c r="I859" i="4"/>
  <c r="J859" i="4"/>
  <c r="K855" i="4"/>
  <c r="I855" i="4"/>
  <c r="J855" i="4"/>
  <c r="K851" i="4"/>
  <c r="I851" i="4"/>
  <c r="J851" i="4"/>
  <c r="K847" i="4"/>
  <c r="I847" i="4"/>
  <c r="J847" i="4"/>
  <c r="K843" i="4"/>
  <c r="I843" i="4"/>
  <c r="J843" i="4"/>
  <c r="K839" i="4"/>
  <c r="I839" i="4"/>
  <c r="J839" i="4"/>
  <c r="K835" i="4"/>
  <c r="I835" i="4"/>
  <c r="J835" i="4"/>
  <c r="K751" i="4"/>
  <c r="I751" i="4"/>
  <c r="J751" i="4"/>
  <c r="K743" i="4"/>
  <c r="I743" i="4"/>
  <c r="J743" i="4"/>
  <c r="K735" i="4"/>
  <c r="I735" i="4"/>
  <c r="J735" i="4"/>
  <c r="K729" i="4"/>
  <c r="I729" i="4"/>
  <c r="J729" i="4"/>
  <c r="K725" i="4"/>
  <c r="I725" i="4"/>
  <c r="J725" i="4"/>
  <c r="K719" i="4"/>
  <c r="I719" i="4"/>
  <c r="J719" i="4"/>
  <c r="K715" i="4"/>
  <c r="I715" i="4"/>
  <c r="J715" i="4"/>
  <c r="K708" i="4"/>
  <c r="I708" i="4"/>
  <c r="J708" i="4"/>
  <c r="K702" i="4"/>
  <c r="I702" i="4"/>
  <c r="J702" i="4"/>
  <c r="K696" i="4"/>
  <c r="I696" i="4"/>
  <c r="J696" i="4"/>
  <c r="I691" i="4"/>
  <c r="J691" i="4"/>
  <c r="K691" i="4"/>
  <c r="I687" i="4"/>
  <c r="J687" i="4"/>
  <c r="K687" i="4"/>
  <c r="I683" i="4"/>
  <c r="J683" i="4"/>
  <c r="K683" i="4"/>
  <c r="I679" i="4"/>
  <c r="J679" i="4"/>
  <c r="K679" i="4"/>
  <c r="I675" i="4"/>
  <c r="J675" i="4"/>
  <c r="K675" i="4"/>
  <c r="I671" i="4"/>
  <c r="J671" i="4"/>
  <c r="K671" i="4"/>
  <c r="I667" i="4"/>
  <c r="J667" i="4"/>
  <c r="K667" i="4"/>
  <c r="I661" i="4"/>
  <c r="J661" i="4"/>
  <c r="K661" i="4"/>
  <c r="I652" i="4"/>
  <c r="J652" i="4"/>
  <c r="K652" i="4"/>
  <c r="I648" i="4"/>
  <c r="J648" i="4"/>
  <c r="K648" i="4"/>
  <c r="I640" i="4"/>
  <c r="J640" i="4"/>
  <c r="K640" i="4"/>
  <c r="I635" i="4"/>
  <c r="J635" i="4"/>
  <c r="K635" i="4"/>
  <c r="I629" i="4"/>
  <c r="J629" i="4"/>
  <c r="K629" i="4"/>
  <c r="I624" i="4"/>
  <c r="J624" i="4"/>
  <c r="K624" i="4"/>
  <c r="I617" i="4"/>
  <c r="J617" i="4"/>
  <c r="K617" i="4"/>
  <c r="I613" i="4"/>
  <c r="J613" i="4"/>
  <c r="K613" i="4"/>
  <c r="I608" i="4"/>
  <c r="J608" i="4"/>
  <c r="K608" i="4"/>
  <c r="I604" i="4"/>
  <c r="J604" i="4"/>
  <c r="K604" i="4"/>
  <c r="I598" i="4"/>
  <c r="J598" i="4"/>
  <c r="K598" i="4"/>
  <c r="I593" i="4"/>
  <c r="J593" i="4"/>
  <c r="K593" i="4"/>
  <c r="I587" i="4"/>
  <c r="J587" i="4"/>
  <c r="K587" i="4"/>
  <c r="I583" i="4"/>
  <c r="J583" i="4"/>
  <c r="K583" i="4"/>
  <c r="I579" i="4"/>
  <c r="J579" i="4"/>
  <c r="K579" i="4"/>
  <c r="I568" i="4"/>
  <c r="J568" i="4"/>
  <c r="K568" i="4"/>
  <c r="I564" i="4"/>
  <c r="J564" i="4"/>
  <c r="K564" i="4"/>
  <c r="I560" i="4"/>
  <c r="J560" i="4"/>
  <c r="K560" i="4"/>
  <c r="I555" i="4"/>
  <c r="J555" i="4"/>
  <c r="K555" i="4"/>
  <c r="I550" i="4"/>
  <c r="J550" i="4"/>
  <c r="K550" i="4"/>
  <c r="I546" i="4"/>
  <c r="J546" i="4"/>
  <c r="K546" i="4"/>
  <c r="I540" i="4"/>
  <c r="J540" i="4"/>
  <c r="K540" i="4"/>
  <c r="I535" i="4"/>
  <c r="J535" i="4"/>
  <c r="K535" i="4"/>
  <c r="I531" i="4"/>
  <c r="J531" i="4"/>
  <c r="K531" i="4"/>
  <c r="I526" i="4"/>
  <c r="J526" i="4"/>
  <c r="K526" i="4"/>
  <c r="I520" i="4"/>
  <c r="J520" i="4"/>
  <c r="K520" i="4"/>
  <c r="I515" i="4"/>
  <c r="J515" i="4"/>
  <c r="K515" i="4"/>
  <c r="I511" i="4"/>
  <c r="J511" i="4"/>
  <c r="K511" i="4"/>
  <c r="I507" i="4"/>
  <c r="J507" i="4"/>
  <c r="K507" i="4"/>
  <c r="I501" i="4"/>
  <c r="J501" i="4"/>
  <c r="K501" i="4"/>
  <c r="I496" i="4"/>
  <c r="J496" i="4"/>
  <c r="K496" i="4"/>
  <c r="I489" i="4"/>
  <c r="J489" i="4"/>
  <c r="K489" i="4"/>
  <c r="I485" i="4"/>
  <c r="J485" i="4"/>
  <c r="K485" i="4"/>
  <c r="I481" i="4"/>
  <c r="J481" i="4"/>
  <c r="K481" i="4"/>
  <c r="I476" i="4"/>
  <c r="J476" i="4"/>
  <c r="K476" i="4"/>
  <c r="I472" i="4"/>
  <c r="J472" i="4"/>
  <c r="K472" i="4"/>
  <c r="I464" i="4"/>
  <c r="J464" i="4"/>
  <c r="K464" i="4"/>
  <c r="I460" i="4"/>
  <c r="J460" i="4"/>
  <c r="K460" i="4"/>
  <c r="I447" i="4"/>
  <c r="J447" i="4"/>
  <c r="K447" i="4"/>
  <c r="I443" i="4"/>
  <c r="J443" i="4"/>
  <c r="K443" i="4"/>
  <c r="I438" i="4"/>
  <c r="J438" i="4"/>
  <c r="K438" i="4"/>
  <c r="I432" i="4"/>
  <c r="J432" i="4"/>
  <c r="K432" i="4"/>
  <c r="I414" i="4"/>
  <c r="J414" i="4"/>
  <c r="K414" i="4"/>
  <c r="I407" i="4"/>
  <c r="J407" i="4"/>
  <c r="K407" i="4"/>
  <c r="I397" i="4"/>
  <c r="J397" i="4"/>
  <c r="K397" i="4"/>
  <c r="I393" i="4"/>
  <c r="J393" i="4"/>
  <c r="K393" i="4"/>
  <c r="I389" i="4"/>
  <c r="J389" i="4"/>
  <c r="K389" i="4"/>
  <c r="I385" i="4"/>
  <c r="J385" i="4"/>
  <c r="K385" i="4"/>
  <c r="I375" i="4"/>
  <c r="J375" i="4"/>
  <c r="K375" i="4"/>
  <c r="I369" i="4"/>
  <c r="J369" i="4"/>
  <c r="K369" i="4"/>
  <c r="I361" i="4"/>
  <c r="J361" i="4"/>
  <c r="K361" i="4"/>
  <c r="I354" i="4"/>
  <c r="J354" i="4"/>
  <c r="K354" i="4"/>
  <c r="I346" i="4"/>
  <c r="J346" i="4"/>
  <c r="K346" i="4"/>
  <c r="I338" i="4"/>
  <c r="J338" i="4"/>
  <c r="K338" i="4"/>
  <c r="I333" i="4"/>
  <c r="J333" i="4"/>
  <c r="K333" i="4"/>
  <c r="I329" i="4"/>
  <c r="J329" i="4"/>
  <c r="K329" i="4"/>
  <c r="I325" i="4"/>
  <c r="J325" i="4"/>
  <c r="K325" i="4"/>
  <c r="I321" i="4"/>
  <c r="J321" i="4"/>
  <c r="K321" i="4"/>
  <c r="I317" i="4"/>
  <c r="J317" i="4"/>
  <c r="K317" i="4"/>
  <c r="I309" i="4"/>
  <c r="J309" i="4"/>
  <c r="K309" i="4"/>
  <c r="I305" i="4"/>
  <c r="J305" i="4"/>
  <c r="K305" i="4"/>
  <c r="I242" i="4"/>
  <c r="J242" i="4"/>
  <c r="K242" i="4"/>
  <c r="I192" i="4"/>
  <c r="J192" i="4"/>
  <c r="K192" i="4"/>
  <c r="I186" i="4"/>
  <c r="J186" i="4"/>
  <c r="K186" i="4"/>
  <c r="I180" i="4"/>
  <c r="J180" i="4"/>
  <c r="K180" i="4"/>
  <c r="I174" i="4"/>
  <c r="J174" i="4"/>
  <c r="K174" i="4"/>
  <c r="I166" i="4"/>
  <c r="J166" i="4"/>
  <c r="K166" i="4"/>
  <c r="I156" i="4"/>
  <c r="J156" i="4"/>
  <c r="K156" i="4"/>
  <c r="I146" i="4"/>
  <c r="J146" i="4"/>
  <c r="K146" i="4"/>
  <c r="I139" i="4"/>
  <c r="J139" i="4"/>
  <c r="K139" i="4"/>
  <c r="I132" i="4"/>
  <c r="J132" i="4"/>
  <c r="K132" i="4"/>
  <c r="I128" i="4"/>
  <c r="J128" i="4"/>
  <c r="K128" i="4"/>
  <c r="I112" i="4"/>
  <c r="J112" i="4"/>
  <c r="K112" i="4"/>
  <c r="I76" i="4"/>
  <c r="J76" i="4"/>
  <c r="K76" i="4"/>
  <c r="I48" i="4"/>
  <c r="J48" i="4"/>
  <c r="K48" i="4"/>
  <c r="I36" i="4"/>
  <c r="J36" i="4"/>
  <c r="K36" i="4"/>
  <c r="J1783" i="4"/>
  <c r="E3" i="4"/>
  <c r="F3" i="4" s="1"/>
  <c r="E4" i="4"/>
  <c r="F4" i="4" s="1"/>
  <c r="E5" i="4"/>
  <c r="F5" i="4" s="1"/>
  <c r="E6" i="4"/>
  <c r="F6" i="4" s="1"/>
  <c r="E7" i="4"/>
  <c r="F7" i="4" s="1"/>
  <c r="E8" i="4"/>
  <c r="F8" i="4" s="1"/>
  <c r="E9" i="4"/>
  <c r="F9" i="4" s="1"/>
  <c r="E10" i="4"/>
  <c r="F10" i="4" s="1"/>
  <c r="E11" i="4"/>
  <c r="F11" i="4" s="1"/>
  <c r="E12" i="4"/>
  <c r="F12" i="4" s="1"/>
  <c r="E13" i="4"/>
  <c r="F13" i="4" s="1"/>
  <c r="E14" i="4"/>
  <c r="F14" i="4" s="1"/>
  <c r="E15" i="4"/>
  <c r="F15" i="4" s="1"/>
  <c r="E16" i="4"/>
  <c r="F16" i="4" s="1"/>
  <c r="E17" i="4"/>
  <c r="F17" i="4" s="1"/>
  <c r="E18" i="4"/>
  <c r="F18" i="4" s="1"/>
  <c r="E19" i="4"/>
  <c r="F19" i="4" s="1"/>
  <c r="E20" i="4"/>
  <c r="F20" i="4" s="1"/>
  <c r="E21" i="4"/>
  <c r="F21" i="4" s="1"/>
  <c r="E22" i="4"/>
  <c r="F22" i="4" s="1"/>
  <c r="E23" i="4"/>
  <c r="F23" i="4" s="1"/>
  <c r="E24" i="4"/>
  <c r="F24" i="4" s="1"/>
  <c r="E25" i="4"/>
  <c r="F25" i="4" s="1"/>
  <c r="E26" i="4"/>
  <c r="F26" i="4" s="1"/>
  <c r="E27" i="4"/>
  <c r="F27" i="4" s="1"/>
  <c r="E28" i="4"/>
  <c r="F28" i="4" s="1"/>
  <c r="E29" i="4"/>
  <c r="F29" i="4" s="1"/>
  <c r="E30" i="4"/>
  <c r="E31" i="4"/>
  <c r="E32" i="4"/>
  <c r="F32" i="4" s="1"/>
  <c r="E33" i="4"/>
  <c r="F33" i="4" s="1"/>
  <c r="E34" i="4"/>
  <c r="F34" i="4" s="1"/>
  <c r="E35" i="4"/>
  <c r="E36" i="4"/>
  <c r="E37" i="4"/>
  <c r="E38" i="4"/>
  <c r="F38" i="4" s="1"/>
  <c r="E39" i="4"/>
  <c r="E40" i="4"/>
  <c r="E41" i="4"/>
  <c r="F41" i="4" s="1"/>
  <c r="E42" i="4"/>
  <c r="F42" i="4" s="1"/>
  <c r="E43" i="4"/>
  <c r="F43" i="4" s="1"/>
  <c r="E44" i="4"/>
  <c r="F44" i="4" s="1"/>
  <c r="E45" i="4"/>
  <c r="F45" i="4" s="1"/>
  <c r="E46" i="4"/>
  <c r="F46" i="4" s="1"/>
  <c r="E47" i="4"/>
  <c r="F47" i="4" s="1"/>
  <c r="E48" i="4"/>
  <c r="E49" i="4"/>
  <c r="F49" i="4" s="1"/>
  <c r="E50" i="4"/>
  <c r="F50" i="4" s="1"/>
  <c r="E51" i="4"/>
  <c r="F51" i="4" s="1"/>
  <c r="E52" i="4"/>
  <c r="E53" i="4"/>
  <c r="F53" i="4" s="1"/>
  <c r="E54" i="4"/>
  <c r="F54" i="4" s="1"/>
  <c r="E55" i="4"/>
  <c r="F55" i="4" s="1"/>
  <c r="E56" i="4"/>
  <c r="F56" i="4" s="1"/>
  <c r="E57" i="4"/>
  <c r="E58" i="4"/>
  <c r="F58" i="4" s="1"/>
  <c r="E59" i="4"/>
  <c r="F59" i="4" s="1"/>
  <c r="E60" i="4"/>
  <c r="F60" i="4" s="1"/>
  <c r="E61" i="4"/>
  <c r="F61" i="4" s="1"/>
  <c r="E62" i="4"/>
  <c r="F62" i="4" s="1"/>
  <c r="E63" i="4"/>
  <c r="F63" i="4" s="1"/>
  <c r="E64" i="4"/>
  <c r="F64" i="4" s="1"/>
  <c r="E65" i="4"/>
  <c r="F65" i="4" s="1"/>
  <c r="E66" i="4"/>
  <c r="F66" i="4" s="1"/>
  <c r="E67" i="4"/>
  <c r="F67" i="4" s="1"/>
  <c r="E68" i="4"/>
  <c r="F68" i="4" s="1"/>
  <c r="E69" i="4"/>
  <c r="F69" i="4" s="1"/>
  <c r="E70" i="4"/>
  <c r="F70" i="4" s="1"/>
  <c r="E71" i="4"/>
  <c r="F71" i="4" s="1"/>
  <c r="E72" i="4"/>
  <c r="F72" i="4" s="1"/>
  <c r="E73" i="4"/>
  <c r="F73" i="4" s="1"/>
  <c r="E74" i="4"/>
  <c r="F74" i="4" s="1"/>
  <c r="E75" i="4"/>
  <c r="E76" i="4"/>
  <c r="E77" i="4"/>
  <c r="F77" i="4" s="1"/>
  <c r="E78" i="4"/>
  <c r="F78" i="4" s="1"/>
  <c r="E79" i="4"/>
  <c r="F79" i="4" s="1"/>
  <c r="E80" i="4"/>
  <c r="F80" i="4" s="1"/>
  <c r="E81" i="4"/>
  <c r="F81" i="4" s="1"/>
  <c r="E82" i="4"/>
  <c r="F82" i="4" s="1"/>
  <c r="E83" i="4"/>
  <c r="F83" i="4" s="1"/>
  <c r="E84" i="4"/>
  <c r="F84" i="4" s="1"/>
  <c r="E85" i="4"/>
  <c r="F85" i="4" s="1"/>
  <c r="E86" i="4"/>
  <c r="F86" i="4" s="1"/>
  <c r="E87" i="4"/>
  <c r="F87" i="4" s="1"/>
  <c r="E88" i="4"/>
  <c r="F88" i="4" s="1"/>
  <c r="E89" i="4"/>
  <c r="F89" i="4" s="1"/>
  <c r="E90" i="4"/>
  <c r="F90" i="4" s="1"/>
  <c r="E91" i="4"/>
  <c r="F91" i="4" s="1"/>
  <c r="E92" i="4"/>
  <c r="F92" i="4" s="1"/>
  <c r="E93" i="4"/>
  <c r="E94" i="4"/>
  <c r="E95" i="4"/>
  <c r="E96" i="4"/>
  <c r="F96" i="4" s="1"/>
  <c r="E97" i="4"/>
  <c r="F97" i="4" s="1"/>
  <c r="E98" i="4"/>
  <c r="F98" i="4" s="1"/>
  <c r="E99" i="4"/>
  <c r="F99" i="4" s="1"/>
  <c r="E100" i="4"/>
  <c r="F100" i="4" s="1"/>
  <c r="E101" i="4"/>
  <c r="F101" i="4" s="1"/>
  <c r="E102" i="4"/>
  <c r="F102" i="4" s="1"/>
  <c r="E103" i="4"/>
  <c r="F103" i="4" s="1"/>
  <c r="E104" i="4"/>
  <c r="F104" i="4" s="1"/>
  <c r="E105" i="4"/>
  <c r="F105" i="4" s="1"/>
  <c r="E106" i="4"/>
  <c r="F106" i="4" s="1"/>
  <c r="E107" i="4"/>
  <c r="F107" i="4" s="1"/>
  <c r="E108" i="4"/>
  <c r="F108" i="4" s="1"/>
  <c r="E109" i="4"/>
  <c r="F109" i="4" s="1"/>
  <c r="E110" i="4"/>
  <c r="F110" i="4" s="1"/>
  <c r="E111" i="4"/>
  <c r="F111" i="4" s="1"/>
  <c r="E112" i="4"/>
  <c r="E113" i="4"/>
  <c r="E114" i="4"/>
  <c r="F114" i="4" s="1"/>
  <c r="E115" i="4"/>
  <c r="F115" i="4" s="1"/>
  <c r="E116" i="4"/>
  <c r="F116" i="4" s="1"/>
  <c r="E117" i="4"/>
  <c r="F117" i="4" s="1"/>
  <c r="E118" i="4"/>
  <c r="F118" i="4" s="1"/>
  <c r="E119" i="4"/>
  <c r="F119" i="4" s="1"/>
  <c r="E120" i="4"/>
  <c r="E121" i="4"/>
  <c r="F121" i="4" s="1"/>
  <c r="E122" i="4"/>
  <c r="F122" i="4" s="1"/>
  <c r="E123" i="4"/>
  <c r="F123" i="4" s="1"/>
  <c r="E124" i="4"/>
  <c r="F124" i="4" s="1"/>
  <c r="E125" i="4"/>
  <c r="F125" i="4" s="1"/>
  <c r="E126" i="4"/>
  <c r="F126" i="4" s="1"/>
  <c r="E127" i="4"/>
  <c r="E128" i="4"/>
  <c r="E129" i="4"/>
  <c r="E130" i="4"/>
  <c r="E131" i="4"/>
  <c r="E132" i="4"/>
  <c r="E133" i="4"/>
  <c r="E134" i="4"/>
  <c r="E135" i="4"/>
  <c r="E136" i="4"/>
  <c r="F136" i="4" s="1"/>
  <c r="E137" i="4"/>
  <c r="F137" i="4" s="1"/>
  <c r="E138" i="4"/>
  <c r="F138" i="4" s="1"/>
  <c r="E139" i="4"/>
  <c r="E140" i="4"/>
  <c r="F140" i="4" s="1"/>
  <c r="E141" i="4"/>
  <c r="E142" i="4"/>
  <c r="E143" i="4"/>
  <c r="F143" i="4" s="1"/>
  <c r="E144" i="4"/>
  <c r="E145" i="4"/>
  <c r="F145" i="4" s="1"/>
  <c r="E146" i="4"/>
  <c r="E147" i="4"/>
  <c r="E148" i="4"/>
  <c r="F148" i="4" s="1"/>
  <c r="E149" i="4"/>
  <c r="F149" i="4" s="1"/>
  <c r="E150" i="4"/>
  <c r="E151" i="4"/>
  <c r="F151" i="4" s="1"/>
  <c r="E152" i="4"/>
  <c r="F152" i="4" s="1"/>
  <c r="E153" i="4"/>
  <c r="F153" i="4" s="1"/>
  <c r="E154" i="4"/>
  <c r="F154" i="4" s="1"/>
  <c r="E155" i="4"/>
  <c r="E156" i="4"/>
  <c r="E157" i="4"/>
  <c r="F157" i="4" s="1"/>
  <c r="E158" i="4"/>
  <c r="E159" i="4"/>
  <c r="F159" i="4" s="1"/>
  <c r="E160" i="4"/>
  <c r="E161" i="4"/>
  <c r="F161" i="4" s="1"/>
  <c r="E162" i="4"/>
  <c r="F162" i="4" s="1"/>
  <c r="E163" i="4"/>
  <c r="E164" i="4"/>
  <c r="F164" i="4" s="1"/>
  <c r="E165" i="4"/>
  <c r="F165" i="4" s="1"/>
  <c r="E166" i="4"/>
  <c r="E167" i="4"/>
  <c r="F167" i="4" s="1"/>
  <c r="E168" i="4"/>
  <c r="E169" i="4"/>
  <c r="F169" i="4" s="1"/>
  <c r="E170" i="4"/>
  <c r="E171" i="4"/>
  <c r="F171" i="4" s="1"/>
  <c r="E172" i="4"/>
  <c r="E173" i="4"/>
  <c r="F173" i="4" s="1"/>
  <c r="E174" i="4"/>
  <c r="E175" i="4"/>
  <c r="F175" i="4" s="1"/>
  <c r="E176" i="4"/>
  <c r="E177" i="4"/>
  <c r="F177" i="4" s="1"/>
  <c r="E178" i="4"/>
  <c r="E179" i="4"/>
  <c r="E180" i="4"/>
  <c r="E181" i="4"/>
  <c r="F181" i="4" s="1"/>
  <c r="E182" i="4"/>
  <c r="E183" i="4"/>
  <c r="E184" i="4"/>
  <c r="F184" i="4" s="1"/>
  <c r="E185" i="4"/>
  <c r="E186" i="4"/>
  <c r="E187" i="4"/>
  <c r="F187" i="4" s="1"/>
  <c r="E188" i="4"/>
  <c r="E189" i="4"/>
  <c r="F189" i="4" s="1"/>
  <c r="E190" i="4"/>
  <c r="E191" i="4"/>
  <c r="E192" i="4"/>
  <c r="E193" i="4"/>
  <c r="F193" i="4" s="1"/>
  <c r="E194" i="4"/>
  <c r="F194" i="4" s="1"/>
  <c r="E195" i="4"/>
  <c r="F195" i="4" s="1"/>
  <c r="E196" i="4"/>
  <c r="F196" i="4" s="1"/>
  <c r="E197" i="4"/>
  <c r="F197" i="4" s="1"/>
  <c r="E198" i="4"/>
  <c r="F198" i="4" s="1"/>
  <c r="E199" i="4"/>
  <c r="F199" i="4" s="1"/>
  <c r="E200" i="4"/>
  <c r="F200" i="4" s="1"/>
  <c r="E201" i="4"/>
  <c r="F201" i="4" s="1"/>
  <c r="E202" i="4"/>
  <c r="F202" i="4" s="1"/>
  <c r="E203" i="4"/>
  <c r="E204" i="4"/>
  <c r="F204" i="4" s="1"/>
  <c r="E205" i="4"/>
  <c r="F205" i="4" s="1"/>
  <c r="E206" i="4"/>
  <c r="F206" i="4" s="1"/>
  <c r="E207" i="4"/>
  <c r="E208" i="4"/>
  <c r="F208" i="4" s="1"/>
  <c r="E209" i="4"/>
  <c r="F209" i="4" s="1"/>
  <c r="E210" i="4"/>
  <c r="F210" i="4" s="1"/>
  <c r="E211" i="4"/>
  <c r="F211" i="4" s="1"/>
  <c r="E212" i="4"/>
  <c r="F212" i="4" s="1"/>
  <c r="E213" i="4"/>
  <c r="F213" i="4" s="1"/>
  <c r="E214" i="4"/>
  <c r="F214" i="4" s="1"/>
  <c r="E215" i="4"/>
  <c r="F215" i="4" s="1"/>
  <c r="E216" i="4"/>
  <c r="F216" i="4" s="1"/>
  <c r="E217" i="4"/>
  <c r="F217" i="4" s="1"/>
  <c r="E218" i="4"/>
  <c r="F218" i="4" s="1"/>
  <c r="E219" i="4"/>
  <c r="F219" i="4" s="1"/>
  <c r="E220" i="4"/>
  <c r="F220" i="4" s="1"/>
  <c r="E221" i="4"/>
  <c r="F221" i="4" s="1"/>
  <c r="E222" i="4"/>
  <c r="F222" i="4" s="1"/>
  <c r="E223" i="4"/>
  <c r="F223" i="4" s="1"/>
  <c r="E224" i="4"/>
  <c r="F224" i="4" s="1"/>
  <c r="E225" i="4"/>
  <c r="F225" i="4" s="1"/>
  <c r="E226" i="4"/>
  <c r="F226" i="4" s="1"/>
  <c r="E227" i="4"/>
  <c r="F227" i="4" s="1"/>
  <c r="E228" i="4"/>
  <c r="F228" i="4" s="1"/>
  <c r="E229" i="4"/>
  <c r="F229" i="4" s="1"/>
  <c r="E230" i="4"/>
  <c r="F230" i="4" s="1"/>
  <c r="E231" i="4"/>
  <c r="F231" i="4" s="1"/>
  <c r="E232" i="4"/>
  <c r="F232" i="4" s="1"/>
  <c r="E233" i="4"/>
  <c r="F233" i="4" s="1"/>
  <c r="E234" i="4"/>
  <c r="F234" i="4" s="1"/>
  <c r="E235" i="4"/>
  <c r="F235" i="4" s="1"/>
  <c r="E236" i="4"/>
  <c r="F236" i="4" s="1"/>
  <c r="E237" i="4"/>
  <c r="F237" i="4" s="1"/>
  <c r="E238" i="4"/>
  <c r="F238" i="4" s="1"/>
  <c r="E239" i="4"/>
  <c r="F239" i="4" s="1"/>
  <c r="E240" i="4"/>
  <c r="F240" i="4" s="1"/>
  <c r="E241" i="4"/>
  <c r="E242" i="4"/>
  <c r="E243" i="4"/>
  <c r="F243" i="4" s="1"/>
  <c r="E244" i="4"/>
  <c r="F244" i="4" s="1"/>
  <c r="E245" i="4"/>
  <c r="F245" i="4" s="1"/>
  <c r="E246" i="4"/>
  <c r="F246" i="4" s="1"/>
  <c r="E247" i="4"/>
  <c r="F247" i="4" s="1"/>
  <c r="E248" i="4"/>
  <c r="F248" i="4" s="1"/>
  <c r="E249" i="4"/>
  <c r="F249" i="4" s="1"/>
  <c r="E250" i="4"/>
  <c r="F250" i="4" s="1"/>
  <c r="E251" i="4"/>
  <c r="F251" i="4" s="1"/>
  <c r="E252" i="4"/>
  <c r="F252" i="4" s="1"/>
  <c r="E253" i="4"/>
  <c r="F253" i="4" s="1"/>
  <c r="E254" i="4"/>
  <c r="F254" i="4" s="1"/>
  <c r="E255" i="4"/>
  <c r="F255" i="4" s="1"/>
  <c r="E256" i="4"/>
  <c r="F256" i="4" s="1"/>
  <c r="E257" i="4"/>
  <c r="E258" i="4"/>
  <c r="F258" i="4" s="1"/>
  <c r="E259" i="4"/>
  <c r="F259" i="4" s="1"/>
  <c r="E260" i="4"/>
  <c r="F260" i="4" s="1"/>
  <c r="E261" i="4"/>
  <c r="F261" i="4" s="1"/>
  <c r="E262" i="4"/>
  <c r="F262" i="4" s="1"/>
  <c r="E263" i="4"/>
  <c r="F263" i="4" s="1"/>
  <c r="E264" i="4"/>
  <c r="F264" i="4" s="1"/>
  <c r="E265" i="4"/>
  <c r="F265" i="4" s="1"/>
  <c r="E266" i="4"/>
  <c r="F266" i="4" s="1"/>
  <c r="E267" i="4"/>
  <c r="F267" i="4" s="1"/>
  <c r="E268" i="4"/>
  <c r="F268" i="4" s="1"/>
  <c r="E269" i="4"/>
  <c r="F269" i="4" s="1"/>
  <c r="E270" i="4"/>
  <c r="F270" i="4" s="1"/>
  <c r="E271" i="4"/>
  <c r="F271" i="4" s="1"/>
  <c r="E272" i="4"/>
  <c r="F272" i="4" s="1"/>
  <c r="E273" i="4"/>
  <c r="F273" i="4" s="1"/>
  <c r="E274" i="4"/>
  <c r="F274" i="4" s="1"/>
  <c r="E275" i="4"/>
  <c r="F275" i="4" s="1"/>
  <c r="E276" i="4"/>
  <c r="F276" i="4" s="1"/>
  <c r="E277" i="4"/>
  <c r="F277" i="4" s="1"/>
  <c r="E278" i="4"/>
  <c r="F278" i="4" s="1"/>
  <c r="E279" i="4"/>
  <c r="F279" i="4" s="1"/>
  <c r="E280" i="4"/>
  <c r="F280" i="4" s="1"/>
  <c r="E281" i="4"/>
  <c r="F281" i="4" s="1"/>
  <c r="E282" i="4"/>
  <c r="F282" i="4" s="1"/>
  <c r="E283" i="4"/>
  <c r="F283" i="4" s="1"/>
  <c r="E284" i="4"/>
  <c r="F284" i="4" s="1"/>
  <c r="E285" i="4"/>
  <c r="F285" i="4" s="1"/>
  <c r="E286" i="4"/>
  <c r="F286" i="4" s="1"/>
  <c r="E287" i="4"/>
  <c r="F287" i="4" s="1"/>
  <c r="E288" i="4"/>
  <c r="F288" i="4" s="1"/>
  <c r="E289" i="4"/>
  <c r="F289" i="4" s="1"/>
  <c r="E290" i="4"/>
  <c r="F290" i="4" s="1"/>
  <c r="E291" i="4"/>
  <c r="F291" i="4" s="1"/>
  <c r="E292" i="4"/>
  <c r="F292" i="4" s="1"/>
  <c r="E293" i="4"/>
  <c r="F293" i="4" s="1"/>
  <c r="E294" i="4"/>
  <c r="F294" i="4" s="1"/>
  <c r="E295" i="4"/>
  <c r="F295" i="4" s="1"/>
  <c r="E296" i="4"/>
  <c r="F296" i="4" s="1"/>
  <c r="E297" i="4"/>
  <c r="F297" i="4" s="1"/>
  <c r="E298" i="4"/>
  <c r="F298" i="4" s="1"/>
  <c r="E299" i="4"/>
  <c r="F299" i="4" s="1"/>
  <c r="E300" i="4"/>
  <c r="F300" i="4" s="1"/>
  <c r="E301" i="4"/>
  <c r="F301" i="4" s="1"/>
  <c r="E302" i="4"/>
  <c r="F302" i="4" s="1"/>
  <c r="E303" i="4"/>
  <c r="E304" i="4"/>
  <c r="E305" i="4"/>
  <c r="E306" i="4"/>
  <c r="E307" i="4"/>
  <c r="E308" i="4"/>
  <c r="E309" i="4"/>
  <c r="E310" i="4"/>
  <c r="F310" i="4" s="1"/>
  <c r="E311" i="4"/>
  <c r="F311" i="4" s="1"/>
  <c r="E312" i="4"/>
  <c r="F312" i="4" s="1"/>
  <c r="E313" i="4"/>
  <c r="F313" i="4" s="1"/>
  <c r="E314" i="4"/>
  <c r="E315" i="4"/>
  <c r="E316" i="4"/>
  <c r="E317" i="4"/>
  <c r="E318" i="4"/>
  <c r="E319" i="4"/>
  <c r="E320" i="4"/>
  <c r="E321" i="4"/>
  <c r="E322" i="4"/>
  <c r="E323" i="4"/>
  <c r="E324" i="4"/>
  <c r="E325" i="4"/>
  <c r="E326" i="4"/>
  <c r="E327" i="4"/>
  <c r="E328" i="4"/>
  <c r="E329" i="4"/>
  <c r="E330" i="4"/>
  <c r="E331" i="4"/>
  <c r="E332" i="4"/>
  <c r="E333" i="4"/>
  <c r="E334" i="4"/>
  <c r="E335" i="4"/>
  <c r="E336" i="4"/>
  <c r="F336" i="4" s="1"/>
  <c r="E337" i="4"/>
  <c r="E338" i="4"/>
  <c r="E339" i="4"/>
  <c r="F339" i="4" s="1"/>
  <c r="E340" i="4"/>
  <c r="E341" i="4"/>
  <c r="F341" i="4" s="1"/>
  <c r="E342" i="4"/>
  <c r="E343" i="4"/>
  <c r="F343" i="4" s="1"/>
  <c r="E344" i="4"/>
  <c r="E345" i="4"/>
  <c r="F345" i="4" s="1"/>
  <c r="E346" i="4"/>
  <c r="E347" i="4"/>
  <c r="E348" i="4"/>
  <c r="F348" i="4" s="1"/>
  <c r="E349" i="4"/>
  <c r="E350" i="4"/>
  <c r="E351" i="4"/>
  <c r="F351" i="4" s="1"/>
  <c r="E352" i="4"/>
  <c r="F352" i="4" s="1"/>
  <c r="E353" i="4"/>
  <c r="F353" i="4" s="1"/>
  <c r="E354" i="4"/>
  <c r="E355" i="4"/>
  <c r="F355" i="4" s="1"/>
  <c r="E356" i="4"/>
  <c r="F356" i="4" s="1"/>
  <c r="E357" i="4"/>
  <c r="E358" i="4"/>
  <c r="E359" i="4"/>
  <c r="F359" i="4" s="1"/>
  <c r="E360" i="4"/>
  <c r="E361" i="4"/>
  <c r="E362" i="4"/>
  <c r="F362" i="4" s="1"/>
  <c r="E363" i="4"/>
  <c r="F363" i="4" s="1"/>
  <c r="E364" i="4"/>
  <c r="F364" i="4" s="1"/>
  <c r="E365" i="4"/>
  <c r="E366" i="4"/>
  <c r="F366" i="4" s="1"/>
  <c r="E367" i="4"/>
  <c r="E368" i="4"/>
  <c r="E369" i="4"/>
  <c r="E370" i="4"/>
  <c r="E371" i="4"/>
  <c r="F371" i="4" s="1"/>
  <c r="E372" i="4"/>
  <c r="F372" i="4" s="1"/>
  <c r="E373" i="4"/>
  <c r="E374" i="4"/>
  <c r="E375" i="4"/>
  <c r="E376" i="4"/>
  <c r="E377" i="4"/>
  <c r="E378" i="4"/>
  <c r="E379" i="4"/>
  <c r="F379" i="4" s="1"/>
  <c r="E380" i="4"/>
  <c r="F380" i="4" s="1"/>
  <c r="E381" i="4"/>
  <c r="F381" i="4" s="1"/>
  <c r="E382" i="4"/>
  <c r="F382" i="4" s="1"/>
  <c r="E383" i="4"/>
  <c r="F383" i="4" s="1"/>
  <c r="E384" i="4"/>
  <c r="F384" i="4" s="1"/>
  <c r="E385" i="4"/>
  <c r="E386" i="4"/>
  <c r="E387" i="4"/>
  <c r="E388" i="4"/>
  <c r="E389" i="4"/>
  <c r="E390" i="4"/>
  <c r="E391" i="4"/>
  <c r="E392" i="4"/>
  <c r="E393" i="4"/>
  <c r="E394" i="4"/>
  <c r="E395" i="4"/>
  <c r="E396" i="4"/>
  <c r="E397" i="4"/>
  <c r="E398" i="4"/>
  <c r="F398" i="4" s="1"/>
  <c r="E399" i="4"/>
  <c r="F399" i="4" s="1"/>
  <c r="E400" i="4"/>
  <c r="E401" i="4"/>
  <c r="F401" i="4" s="1"/>
  <c r="E402" i="4"/>
  <c r="F402" i="4" s="1"/>
  <c r="E403" i="4"/>
  <c r="F403" i="4" s="1"/>
  <c r="E404" i="4"/>
  <c r="E405" i="4"/>
  <c r="F405" i="4" s="1"/>
  <c r="E406" i="4"/>
  <c r="E407" i="4"/>
  <c r="E408" i="4"/>
  <c r="E409" i="4"/>
  <c r="F409" i="4" s="1"/>
  <c r="E410" i="4"/>
  <c r="E411" i="4"/>
  <c r="F411" i="4" s="1"/>
  <c r="E412" i="4"/>
  <c r="E413" i="4"/>
  <c r="F413" i="4" s="1"/>
  <c r="E414" i="4"/>
  <c r="E415" i="4"/>
  <c r="F415" i="4" s="1"/>
  <c r="E416" i="4"/>
  <c r="F416" i="4" s="1"/>
  <c r="E417" i="4"/>
  <c r="E418" i="4"/>
  <c r="F418" i="4" s="1"/>
  <c r="E419" i="4"/>
  <c r="F419" i="4" s="1"/>
  <c r="E420" i="4"/>
  <c r="F420" i="4" s="1"/>
  <c r="E421" i="4"/>
  <c r="F421" i="4" s="1"/>
  <c r="E422" i="4"/>
  <c r="F422" i="4" s="1"/>
  <c r="E423" i="4"/>
  <c r="E424" i="4"/>
  <c r="F424" i="4" s="1"/>
  <c r="E425" i="4"/>
  <c r="F425" i="4" s="1"/>
  <c r="E426" i="4"/>
  <c r="E427" i="4"/>
  <c r="F427" i="4" s="1"/>
  <c r="E428" i="4"/>
  <c r="F428" i="4" s="1"/>
  <c r="E429" i="4"/>
  <c r="F429" i="4" s="1"/>
  <c r="E430" i="4"/>
  <c r="F430" i="4" s="1"/>
  <c r="E431" i="4"/>
  <c r="F431" i="4" s="1"/>
  <c r="E432" i="4"/>
  <c r="E433" i="4"/>
  <c r="F433" i="4" s="1"/>
  <c r="E434" i="4"/>
  <c r="E435" i="4"/>
  <c r="E436" i="4"/>
  <c r="F436" i="4" s="1"/>
  <c r="E437" i="4"/>
  <c r="E438" i="4"/>
  <c r="E439" i="4"/>
  <c r="E440" i="4"/>
  <c r="E441" i="4"/>
  <c r="F441" i="4" s="1"/>
  <c r="E442" i="4"/>
  <c r="E443" i="4"/>
  <c r="E444" i="4"/>
  <c r="E445" i="4"/>
  <c r="E446" i="4"/>
  <c r="E447" i="4"/>
  <c r="E448" i="4"/>
  <c r="E449" i="4"/>
  <c r="F449" i="4" s="1"/>
  <c r="E450" i="4"/>
  <c r="F450" i="4" s="1"/>
  <c r="E451" i="4"/>
  <c r="F451" i="4" s="1"/>
  <c r="E452" i="4"/>
  <c r="F452" i="4" s="1"/>
  <c r="E453" i="4"/>
  <c r="F453" i="4" s="1"/>
  <c r="E454" i="4"/>
  <c r="F454" i="4" s="1"/>
  <c r="E455" i="4"/>
  <c r="F455" i="4" s="1"/>
  <c r="E456" i="4"/>
  <c r="F456" i="4" s="1"/>
  <c r="E457" i="4"/>
  <c r="F457" i="4" s="1"/>
  <c r="E458" i="4"/>
  <c r="E459" i="4"/>
  <c r="E460" i="4"/>
  <c r="E461" i="4"/>
  <c r="E462" i="4"/>
  <c r="E463" i="4"/>
  <c r="E464" i="4"/>
  <c r="E465" i="4"/>
  <c r="E466" i="4"/>
  <c r="F466" i="4" s="1"/>
  <c r="E467" i="4"/>
  <c r="E468" i="4"/>
  <c r="F468" i="4" s="1"/>
  <c r="E469" i="4"/>
  <c r="E470" i="4"/>
  <c r="F470" i="4" s="1"/>
  <c r="E471" i="4"/>
  <c r="F471" i="4" s="1"/>
  <c r="E472" i="4"/>
  <c r="E473" i="4"/>
  <c r="E474" i="4"/>
  <c r="E475" i="4"/>
  <c r="E476" i="4"/>
  <c r="E477" i="4"/>
  <c r="F477" i="4" s="1"/>
  <c r="E478" i="4"/>
  <c r="E479" i="4"/>
  <c r="E480" i="4"/>
  <c r="E481" i="4"/>
  <c r="E482" i="4"/>
  <c r="E483" i="4"/>
  <c r="E484" i="4"/>
  <c r="E485" i="4"/>
  <c r="E486" i="4"/>
  <c r="E487" i="4"/>
  <c r="E488" i="4"/>
  <c r="E489" i="4"/>
  <c r="E490" i="4"/>
  <c r="E491" i="4"/>
  <c r="E492" i="4"/>
  <c r="F492" i="4" s="1"/>
  <c r="E493" i="4"/>
  <c r="E494" i="4"/>
  <c r="F494" i="4" s="1"/>
  <c r="E495" i="4"/>
  <c r="F495" i="4" s="1"/>
  <c r="E496" i="4"/>
  <c r="E497" i="4"/>
  <c r="E498" i="4"/>
  <c r="E499" i="4"/>
  <c r="E500" i="4"/>
  <c r="F500" i="4" s="1"/>
  <c r="E501" i="4"/>
  <c r="E502" i="4"/>
  <c r="F502" i="4" s="1"/>
  <c r="E503" i="4"/>
  <c r="E504" i="4"/>
  <c r="F504" i="4" s="1"/>
  <c r="E505" i="4"/>
  <c r="E506" i="4"/>
  <c r="E507" i="4"/>
  <c r="E508" i="4"/>
  <c r="E509" i="4"/>
  <c r="E510" i="4"/>
  <c r="E511" i="4"/>
  <c r="E512" i="4"/>
  <c r="E513" i="4"/>
  <c r="E514" i="4"/>
  <c r="E515" i="4"/>
  <c r="E516" i="4"/>
  <c r="F516" i="4" s="1"/>
  <c r="E517" i="4"/>
  <c r="E518" i="4"/>
  <c r="E519" i="4"/>
  <c r="E520" i="4"/>
  <c r="E521" i="4"/>
  <c r="E522" i="4"/>
  <c r="E523" i="4"/>
  <c r="F523" i="4" s="1"/>
  <c r="E524" i="4"/>
  <c r="F524" i="4" s="1"/>
  <c r="E525" i="4"/>
  <c r="E526" i="4"/>
  <c r="E527" i="4"/>
  <c r="E528" i="4"/>
  <c r="E529" i="4"/>
  <c r="F529" i="4" s="1"/>
  <c r="E530" i="4"/>
  <c r="E531" i="4"/>
  <c r="E532" i="4"/>
  <c r="E533" i="4"/>
  <c r="E534" i="4"/>
  <c r="E535" i="4"/>
  <c r="E536" i="4"/>
  <c r="E537" i="4"/>
  <c r="E538" i="4"/>
  <c r="F538" i="4" s="1"/>
  <c r="E539" i="4"/>
  <c r="E540" i="4"/>
  <c r="E541" i="4"/>
  <c r="F541" i="4" s="1"/>
  <c r="E542" i="4"/>
  <c r="F542" i="4" s="1"/>
  <c r="E543" i="4"/>
  <c r="E544" i="4"/>
  <c r="E545" i="4"/>
  <c r="E546" i="4"/>
  <c r="E547" i="4"/>
  <c r="E548" i="4"/>
  <c r="E549" i="4"/>
  <c r="E550" i="4"/>
  <c r="E551" i="4"/>
  <c r="E552" i="4"/>
  <c r="E553" i="4"/>
  <c r="E554" i="4"/>
  <c r="F554" i="4" s="1"/>
  <c r="E555" i="4"/>
  <c r="E556" i="4"/>
  <c r="F556" i="4" s="1"/>
  <c r="E557" i="4"/>
  <c r="E558" i="4"/>
  <c r="E559" i="4"/>
  <c r="E560" i="4"/>
  <c r="E561" i="4"/>
  <c r="E562" i="4"/>
  <c r="E563" i="4"/>
  <c r="E564" i="4"/>
  <c r="E565" i="4"/>
  <c r="E566" i="4"/>
  <c r="E567" i="4"/>
  <c r="E568" i="4"/>
  <c r="E569" i="4"/>
  <c r="E570" i="4"/>
  <c r="E571" i="4"/>
  <c r="E572" i="4"/>
  <c r="F572" i="4" s="1"/>
  <c r="E573" i="4"/>
  <c r="F573" i="4" s="1"/>
  <c r="E574" i="4"/>
  <c r="F574" i="4" s="1"/>
  <c r="E575" i="4"/>
  <c r="F575" i="4" s="1"/>
  <c r="E576" i="4"/>
  <c r="F576" i="4" s="1"/>
  <c r="E577" i="4"/>
  <c r="F577" i="4" s="1"/>
  <c r="E578" i="4"/>
  <c r="F578" i="4" s="1"/>
  <c r="E579" i="4"/>
  <c r="E580" i="4"/>
  <c r="E581" i="4"/>
  <c r="E582" i="4"/>
  <c r="E583" i="4"/>
  <c r="E584" i="4"/>
  <c r="E585" i="4"/>
  <c r="E586" i="4"/>
  <c r="E587" i="4"/>
  <c r="E588" i="4"/>
  <c r="E589" i="4"/>
  <c r="E590" i="4"/>
  <c r="F590" i="4" s="1"/>
  <c r="E591" i="4"/>
  <c r="E592" i="4"/>
  <c r="F592" i="4" s="1"/>
  <c r="E593" i="4"/>
  <c r="E594" i="4"/>
  <c r="F594" i="4" s="1"/>
  <c r="E595" i="4"/>
  <c r="E596" i="4"/>
  <c r="E597" i="4"/>
  <c r="E598" i="4"/>
  <c r="E599" i="4"/>
  <c r="E600" i="4"/>
  <c r="E601" i="4"/>
  <c r="E602" i="4"/>
  <c r="F602" i="4" s="1"/>
  <c r="E603" i="4"/>
  <c r="F603" i="4" s="1"/>
  <c r="E604" i="4"/>
  <c r="E605" i="4"/>
  <c r="E606" i="4"/>
  <c r="E607" i="4"/>
  <c r="E608" i="4"/>
  <c r="E609" i="4"/>
  <c r="E610" i="4"/>
  <c r="E611" i="4"/>
  <c r="F611" i="4" s="1"/>
  <c r="E612" i="4"/>
  <c r="E613" i="4"/>
  <c r="E614" i="4"/>
  <c r="E615" i="4"/>
  <c r="E616" i="4"/>
  <c r="E617" i="4"/>
  <c r="E618" i="4"/>
  <c r="E619" i="4"/>
  <c r="F619" i="4" s="1"/>
  <c r="E620" i="4"/>
  <c r="E621" i="4"/>
  <c r="F621" i="4" s="1"/>
  <c r="E622" i="4"/>
  <c r="F622" i="4" s="1"/>
  <c r="E623" i="4"/>
  <c r="E624" i="4"/>
  <c r="E625" i="4"/>
  <c r="E626" i="4"/>
  <c r="F626" i="4" s="1"/>
  <c r="E627" i="4"/>
  <c r="E628" i="4"/>
  <c r="E629" i="4"/>
  <c r="E630" i="4"/>
  <c r="E631" i="4"/>
  <c r="F631" i="4" s="1"/>
  <c r="E632" i="4"/>
  <c r="F632" i="4" s="1"/>
  <c r="E633" i="4"/>
  <c r="E634" i="4"/>
  <c r="E635" i="4"/>
  <c r="E636" i="4"/>
  <c r="E637" i="4"/>
  <c r="F637" i="4" s="1"/>
  <c r="E638" i="4"/>
  <c r="E639" i="4"/>
  <c r="E640" i="4"/>
  <c r="E641" i="4"/>
  <c r="E642" i="4"/>
  <c r="F642" i="4" s="1"/>
  <c r="E643" i="4"/>
  <c r="E644" i="4"/>
  <c r="F644" i="4" s="1"/>
  <c r="E645" i="4"/>
  <c r="F645" i="4" s="1"/>
  <c r="E646" i="4"/>
  <c r="E647" i="4"/>
  <c r="F647" i="4" s="1"/>
  <c r="E648" i="4"/>
  <c r="E649" i="4"/>
  <c r="E650" i="4"/>
  <c r="E651" i="4"/>
  <c r="E652" i="4"/>
  <c r="E653" i="4"/>
  <c r="E654" i="4"/>
  <c r="E655" i="4"/>
  <c r="E656" i="4"/>
  <c r="F656" i="4" s="1"/>
  <c r="E657" i="4"/>
  <c r="F657" i="4" s="1"/>
  <c r="E658" i="4"/>
  <c r="F658" i="4" s="1"/>
  <c r="E659" i="4"/>
  <c r="F659" i="4" s="1"/>
  <c r="E660" i="4"/>
  <c r="F660" i="4" s="1"/>
  <c r="E661" i="4"/>
  <c r="E662" i="4"/>
  <c r="F662" i="4" s="1"/>
  <c r="E663" i="4"/>
  <c r="E664" i="4"/>
  <c r="E665" i="4"/>
  <c r="F665" i="4" s="1"/>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F693" i="4" s="1"/>
  <c r="E694" i="4"/>
  <c r="E695" i="4"/>
  <c r="E696" i="4"/>
  <c r="E697" i="4"/>
  <c r="F697" i="4" s="1"/>
  <c r="E698" i="4"/>
  <c r="E699" i="4"/>
  <c r="E700" i="4"/>
  <c r="E701" i="4"/>
  <c r="F701" i="4" s="1"/>
  <c r="E702" i="4"/>
  <c r="E703" i="4"/>
  <c r="F703" i="4" s="1"/>
  <c r="E704" i="4"/>
  <c r="E705" i="4"/>
  <c r="E706" i="4"/>
  <c r="E707" i="4"/>
  <c r="F707" i="4" s="1"/>
  <c r="E708" i="4"/>
  <c r="E709" i="4"/>
  <c r="F709" i="4" s="1"/>
  <c r="E710" i="4"/>
  <c r="E711" i="4"/>
  <c r="F711" i="4" s="1"/>
  <c r="E712" i="4"/>
  <c r="F712" i="4" s="1"/>
  <c r="E713" i="4"/>
  <c r="E714" i="4"/>
  <c r="E715" i="4"/>
  <c r="E716" i="4"/>
  <c r="E717" i="4"/>
  <c r="E718" i="4"/>
  <c r="E719" i="4"/>
  <c r="E720" i="4"/>
  <c r="F720" i="4" s="1"/>
  <c r="E721" i="4"/>
  <c r="F721" i="4" s="1"/>
  <c r="E722" i="4"/>
  <c r="E723" i="4"/>
  <c r="E724" i="4"/>
  <c r="E725" i="4"/>
  <c r="E726" i="4"/>
  <c r="E727" i="4"/>
  <c r="E728" i="4"/>
  <c r="E729" i="4"/>
  <c r="E730" i="4"/>
  <c r="E731" i="4"/>
  <c r="F731" i="4" s="1"/>
  <c r="E732" i="4"/>
  <c r="F732" i="4" s="1"/>
  <c r="E733" i="4"/>
  <c r="E734" i="4"/>
  <c r="E735" i="4"/>
  <c r="E736" i="4"/>
  <c r="E737" i="4"/>
  <c r="F737" i="4" s="1"/>
  <c r="E738" i="4"/>
  <c r="F738" i="4" s="1"/>
  <c r="E739" i="4"/>
  <c r="F739" i="4" s="1"/>
  <c r="E740" i="4"/>
  <c r="E741" i="4"/>
  <c r="E742" i="4"/>
  <c r="F742" i="4" s="1"/>
  <c r="E743" i="4"/>
  <c r="E744" i="4"/>
  <c r="F744" i="4" s="1"/>
  <c r="E745" i="4"/>
  <c r="E746" i="4"/>
  <c r="E747" i="4"/>
  <c r="F747" i="4" s="1"/>
  <c r="E748" i="4"/>
  <c r="E749" i="4"/>
  <c r="F749" i="4" s="1"/>
  <c r="E750" i="4"/>
  <c r="F750" i="4" s="1"/>
  <c r="E751" i="4"/>
  <c r="E752" i="4"/>
  <c r="F752" i="4" s="1"/>
  <c r="E753" i="4"/>
  <c r="F753" i="4" s="1"/>
  <c r="E754" i="4"/>
  <c r="F754" i="4" s="1"/>
  <c r="E755" i="4"/>
  <c r="F755" i="4" s="1"/>
  <c r="E756" i="4"/>
  <c r="F756" i="4" s="1"/>
  <c r="E757" i="4"/>
  <c r="F757" i="4" s="1"/>
  <c r="E758" i="4"/>
  <c r="F758" i="4" s="1"/>
  <c r="E759" i="4"/>
  <c r="F759" i="4" s="1"/>
  <c r="E760" i="4"/>
  <c r="F760" i="4" s="1"/>
  <c r="E761" i="4"/>
  <c r="F761" i="4" s="1"/>
  <c r="E762" i="4"/>
  <c r="F762" i="4" s="1"/>
  <c r="E763" i="4"/>
  <c r="F763" i="4" s="1"/>
  <c r="E764" i="4"/>
  <c r="F764" i="4" s="1"/>
  <c r="E765" i="4"/>
  <c r="F765" i="4" s="1"/>
  <c r="E766" i="4"/>
  <c r="F766" i="4" s="1"/>
  <c r="E767" i="4"/>
  <c r="F767" i="4" s="1"/>
  <c r="E768" i="4"/>
  <c r="F768" i="4" s="1"/>
  <c r="E769" i="4"/>
  <c r="F769" i="4" s="1"/>
  <c r="E770" i="4"/>
  <c r="F770" i="4" s="1"/>
  <c r="E771" i="4"/>
  <c r="F771" i="4" s="1"/>
  <c r="E772" i="4"/>
  <c r="F772" i="4" s="1"/>
  <c r="E773" i="4"/>
  <c r="F773" i="4" s="1"/>
  <c r="E774" i="4"/>
  <c r="F774" i="4" s="1"/>
  <c r="E775" i="4"/>
  <c r="F775" i="4" s="1"/>
  <c r="E776" i="4"/>
  <c r="F776" i="4" s="1"/>
  <c r="E777" i="4"/>
  <c r="F777" i="4" s="1"/>
  <c r="E778" i="4"/>
  <c r="F778" i="4" s="1"/>
  <c r="E779" i="4"/>
  <c r="F779" i="4" s="1"/>
  <c r="E780" i="4"/>
  <c r="F780" i="4" s="1"/>
  <c r="E781" i="4"/>
  <c r="F781" i="4" s="1"/>
  <c r="E782" i="4"/>
  <c r="F782" i="4" s="1"/>
  <c r="E783" i="4"/>
  <c r="F783" i="4" s="1"/>
  <c r="E784" i="4"/>
  <c r="F784" i="4" s="1"/>
  <c r="E785" i="4"/>
  <c r="F785" i="4" s="1"/>
  <c r="E786" i="4"/>
  <c r="F786" i="4" s="1"/>
  <c r="E787" i="4"/>
  <c r="F787" i="4" s="1"/>
  <c r="E788" i="4"/>
  <c r="F788" i="4" s="1"/>
  <c r="E789" i="4"/>
  <c r="F789" i="4" s="1"/>
  <c r="E790" i="4"/>
  <c r="F790" i="4" s="1"/>
  <c r="E791" i="4"/>
  <c r="F791" i="4" s="1"/>
  <c r="E792" i="4"/>
  <c r="F792" i="4" s="1"/>
  <c r="E793" i="4"/>
  <c r="F793" i="4" s="1"/>
  <c r="E794" i="4"/>
  <c r="F794" i="4" s="1"/>
  <c r="E795" i="4"/>
  <c r="F795" i="4" s="1"/>
  <c r="E796" i="4"/>
  <c r="F796" i="4" s="1"/>
  <c r="E797" i="4"/>
  <c r="F797" i="4" s="1"/>
  <c r="E798" i="4"/>
  <c r="F798" i="4" s="1"/>
  <c r="E799" i="4"/>
  <c r="F799" i="4" s="1"/>
  <c r="E800" i="4"/>
  <c r="F800" i="4" s="1"/>
  <c r="E801" i="4"/>
  <c r="F801" i="4" s="1"/>
  <c r="E802" i="4"/>
  <c r="F802" i="4" s="1"/>
  <c r="E803" i="4"/>
  <c r="F803" i="4" s="1"/>
  <c r="E804" i="4"/>
  <c r="F804" i="4" s="1"/>
  <c r="E805" i="4"/>
  <c r="F805" i="4" s="1"/>
  <c r="E806" i="4"/>
  <c r="F806" i="4" s="1"/>
  <c r="E807" i="4"/>
  <c r="F807" i="4" s="1"/>
  <c r="E808" i="4"/>
  <c r="F808" i="4" s="1"/>
  <c r="E809" i="4"/>
  <c r="F809" i="4" s="1"/>
  <c r="E810" i="4"/>
  <c r="F810" i="4" s="1"/>
  <c r="E811" i="4"/>
  <c r="F811" i="4" s="1"/>
  <c r="E812" i="4"/>
  <c r="F812" i="4" s="1"/>
  <c r="E813" i="4"/>
  <c r="F813" i="4" s="1"/>
  <c r="E814" i="4"/>
  <c r="F814" i="4" s="1"/>
  <c r="E815" i="4"/>
  <c r="F815" i="4" s="1"/>
  <c r="E816" i="4"/>
  <c r="F816" i="4" s="1"/>
  <c r="E817" i="4"/>
  <c r="F817" i="4" s="1"/>
  <c r="E818" i="4"/>
  <c r="F818" i="4" s="1"/>
  <c r="E819" i="4"/>
  <c r="F819" i="4" s="1"/>
  <c r="E820" i="4"/>
  <c r="F820" i="4" s="1"/>
  <c r="E821" i="4"/>
  <c r="F821" i="4" s="1"/>
  <c r="E822" i="4"/>
  <c r="F822" i="4" s="1"/>
  <c r="E823" i="4"/>
  <c r="F823" i="4" s="1"/>
  <c r="E824" i="4"/>
  <c r="F824" i="4" s="1"/>
  <c r="E825" i="4"/>
  <c r="F825" i="4" s="1"/>
  <c r="E826" i="4"/>
  <c r="F826" i="4" s="1"/>
  <c r="E827" i="4"/>
  <c r="F827" i="4" s="1"/>
  <c r="E828" i="4"/>
  <c r="F828" i="4" s="1"/>
  <c r="E829" i="4"/>
  <c r="F829" i="4" s="1"/>
  <c r="E830" i="4"/>
  <c r="F830" i="4" s="1"/>
  <c r="E831" i="4"/>
  <c r="F831" i="4" s="1"/>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H863" i="4" s="1"/>
  <c r="E864" i="4"/>
  <c r="H864" i="4" s="1"/>
  <c r="E865" i="4"/>
  <c r="E866" i="4"/>
  <c r="E867" i="4"/>
  <c r="H867" i="4" s="1"/>
  <c r="E868" i="4"/>
  <c r="H868" i="4" s="1"/>
  <c r="E869" i="4"/>
  <c r="E870" i="4"/>
  <c r="E871" i="4"/>
  <c r="H871" i="4" s="1"/>
  <c r="E872" i="4"/>
  <c r="H872" i="4" s="1"/>
  <c r="E873" i="4"/>
  <c r="E874" i="4"/>
  <c r="E875" i="4"/>
  <c r="H875" i="4" s="1"/>
  <c r="E876" i="4"/>
  <c r="F876" i="4" s="1"/>
  <c r="E877" i="4"/>
  <c r="F877" i="4" s="1"/>
  <c r="E878" i="4"/>
  <c r="H878" i="4" s="1"/>
  <c r="E879" i="4"/>
  <c r="E880" i="4"/>
  <c r="E881" i="4"/>
  <c r="F881" i="4" s="1"/>
  <c r="E882" i="4"/>
  <c r="H882" i="4" s="1"/>
  <c r="E883" i="4"/>
  <c r="H883" i="4" s="1"/>
  <c r="E884" i="4"/>
  <c r="E885" i="4"/>
  <c r="E886" i="4"/>
  <c r="H886" i="4" s="1"/>
  <c r="E887" i="4"/>
  <c r="H887" i="4" s="1"/>
  <c r="E888" i="4"/>
  <c r="E889" i="4"/>
  <c r="E890" i="4"/>
  <c r="H890" i="4" s="1"/>
  <c r="E891" i="4"/>
  <c r="H891" i="4" s="1"/>
  <c r="E892" i="4"/>
  <c r="E893" i="4"/>
  <c r="E894" i="4"/>
  <c r="H894" i="4" s="1"/>
  <c r="E895" i="4"/>
  <c r="H895" i="4" s="1"/>
  <c r="E896" i="4"/>
  <c r="F896" i="4" s="1"/>
  <c r="E897" i="4"/>
  <c r="F897" i="4" s="1"/>
  <c r="E898" i="4"/>
  <c r="E899" i="4"/>
  <c r="E900" i="4"/>
  <c r="H900" i="4" s="1"/>
  <c r="E901" i="4"/>
  <c r="H901" i="4" s="1"/>
  <c r="E902" i="4"/>
  <c r="E903" i="4"/>
  <c r="F903" i="4" s="1"/>
  <c r="E904" i="4"/>
  <c r="E905" i="4"/>
  <c r="H905" i="4" s="1"/>
  <c r="E906" i="4"/>
  <c r="F906" i="4" s="1"/>
  <c r="E907" i="4"/>
  <c r="H907" i="4" s="1"/>
  <c r="E908" i="4"/>
  <c r="E909" i="4"/>
  <c r="E910" i="4"/>
  <c r="H910" i="4" s="1"/>
  <c r="E911" i="4"/>
  <c r="F911" i="4" s="1"/>
  <c r="E912" i="4"/>
  <c r="F912" i="4" s="1"/>
  <c r="E913" i="4"/>
  <c r="H913" i="4" s="1"/>
  <c r="E914" i="4"/>
  <c r="E915" i="4"/>
  <c r="E916" i="4"/>
  <c r="H916" i="4" s="1"/>
  <c r="E917" i="4"/>
  <c r="F917" i="4" s="1"/>
  <c r="E918" i="4"/>
  <c r="F918" i="4" s="1"/>
  <c r="E919" i="4"/>
  <c r="H919" i="4" s="1"/>
  <c r="E920" i="4"/>
  <c r="E921" i="4"/>
  <c r="E922" i="4"/>
  <c r="H922" i="4" s="1"/>
  <c r="E923" i="4"/>
  <c r="F923" i="4" s="1"/>
  <c r="E924" i="4"/>
  <c r="H924" i="4" s="1"/>
  <c r="E925" i="4"/>
  <c r="E926" i="4"/>
  <c r="F926" i="4" s="1"/>
  <c r="E927" i="4"/>
  <c r="E928" i="4"/>
  <c r="H928" i="4" s="1"/>
  <c r="E929" i="4"/>
  <c r="H929" i="4" s="1"/>
  <c r="E930" i="4"/>
  <c r="F930" i="4" s="1"/>
  <c r="E931" i="4"/>
  <c r="E932" i="4"/>
  <c r="E933" i="4"/>
  <c r="H933" i="4" s="1"/>
  <c r="E934" i="4"/>
  <c r="H934" i="4" s="1"/>
  <c r="E935" i="4"/>
  <c r="E936" i="4"/>
  <c r="E937" i="4"/>
  <c r="H937" i="4" s="1"/>
  <c r="E938" i="4"/>
  <c r="H938" i="4" s="1"/>
  <c r="E939" i="4"/>
  <c r="E940" i="4"/>
  <c r="E941" i="4"/>
  <c r="H941" i="4" s="1"/>
  <c r="E942" i="4"/>
  <c r="H942" i="4" s="1"/>
  <c r="E943" i="4"/>
  <c r="E944" i="4"/>
  <c r="E945" i="4"/>
  <c r="H945" i="4" s="1"/>
  <c r="E946" i="4"/>
  <c r="F946" i="4" s="1"/>
  <c r="E947" i="4"/>
  <c r="F947" i="4" s="1"/>
  <c r="E948" i="4"/>
  <c r="F948" i="4" s="1"/>
  <c r="E949" i="4"/>
  <c r="F949" i="4" s="1"/>
  <c r="E950" i="4"/>
  <c r="F950" i="4" s="1"/>
  <c r="E951" i="4"/>
  <c r="F951" i="4" s="1"/>
  <c r="E952" i="4"/>
  <c r="H952" i="4" s="1"/>
  <c r="E953" i="4"/>
  <c r="F953" i="4" s="1"/>
  <c r="E954" i="4"/>
  <c r="F954" i="4" s="1"/>
  <c r="E955" i="4"/>
  <c r="F955" i="4" s="1"/>
  <c r="E956" i="4"/>
  <c r="F956" i="4" s="1"/>
  <c r="E957" i="4"/>
  <c r="E958" i="4"/>
  <c r="E959" i="4"/>
  <c r="H959" i="4" s="1"/>
  <c r="E960" i="4"/>
  <c r="H960" i="4" s="1"/>
  <c r="E961" i="4"/>
  <c r="E962" i="4"/>
  <c r="E963" i="4"/>
  <c r="H963" i="4" s="1"/>
  <c r="E964" i="4"/>
  <c r="H964" i="4" s="1"/>
  <c r="E965" i="4"/>
  <c r="E966" i="4"/>
  <c r="E967" i="4"/>
  <c r="F967" i="4" s="1"/>
  <c r="E968" i="4"/>
  <c r="F968" i="4" s="1"/>
  <c r="E969" i="4"/>
  <c r="F969" i="4" s="1"/>
  <c r="E970" i="4"/>
  <c r="H970" i="4" s="1"/>
  <c r="E971" i="4"/>
  <c r="H971" i="4" s="1"/>
  <c r="E972" i="4"/>
  <c r="F972" i="4" s="1"/>
  <c r="E973" i="4"/>
  <c r="F973" i="4" s="1"/>
  <c r="E974" i="4"/>
  <c r="F974" i="4" s="1"/>
  <c r="E975" i="4"/>
  <c r="F975" i="4" s="1"/>
  <c r="E976" i="4"/>
  <c r="E977" i="4"/>
  <c r="F977" i="4" s="1"/>
  <c r="E978" i="4"/>
  <c r="F978" i="4" s="1"/>
  <c r="E979" i="4"/>
  <c r="E980" i="4"/>
  <c r="H980" i="4" s="1"/>
  <c r="E981" i="4"/>
  <c r="H981" i="4" s="1"/>
  <c r="E982" i="4"/>
  <c r="F982" i="4" s="1"/>
  <c r="E983" i="4"/>
  <c r="F983" i="4" s="1"/>
  <c r="E984" i="4"/>
  <c r="E985" i="4"/>
  <c r="E986" i="4"/>
  <c r="H986" i="4" s="1"/>
  <c r="E987" i="4"/>
  <c r="F987" i="4" s="1"/>
  <c r="E988" i="4"/>
  <c r="H988" i="4" s="1"/>
  <c r="E989" i="4"/>
  <c r="E990" i="4"/>
  <c r="E991" i="4"/>
  <c r="H991" i="4" s="1"/>
  <c r="E992" i="4"/>
  <c r="F992" i="4" s="1"/>
  <c r="E993" i="4"/>
  <c r="F993" i="4" s="1"/>
  <c r="E994" i="4"/>
  <c r="F994" i="4" s="1"/>
  <c r="E995" i="4"/>
  <c r="F995" i="4" s="1"/>
  <c r="E996" i="4"/>
  <c r="F996" i="4" s="1"/>
  <c r="E997" i="4"/>
  <c r="F997" i="4" s="1"/>
  <c r="E998" i="4"/>
  <c r="F998" i="4" s="1"/>
  <c r="E999" i="4"/>
  <c r="F999" i="4" s="1"/>
  <c r="E1000" i="4"/>
  <c r="H1000" i="4" s="1"/>
  <c r="E1001" i="4"/>
  <c r="F1001" i="4" s="1"/>
  <c r="E1002" i="4"/>
  <c r="E1003" i="4"/>
  <c r="F1003" i="4" s="1"/>
  <c r="E1004" i="4"/>
  <c r="E1005" i="4"/>
  <c r="H1005" i="4" s="1"/>
  <c r="E1006" i="4"/>
  <c r="F1006" i="4" s="1"/>
  <c r="E1007" i="4"/>
  <c r="F1007" i="4" s="1"/>
  <c r="E1008" i="4"/>
  <c r="H1008" i="4" s="1"/>
  <c r="E1009" i="4"/>
  <c r="F1009" i="4" s="1"/>
  <c r="E1010" i="4"/>
  <c r="F1010" i="4" s="1"/>
  <c r="E1011" i="4"/>
  <c r="E1012" i="4"/>
  <c r="F1012" i="4" s="1"/>
  <c r="E1013" i="4"/>
  <c r="F1013" i="4" s="1"/>
  <c r="E1014" i="4"/>
  <c r="E1015" i="4"/>
  <c r="F1015" i="4" s="1"/>
  <c r="E1016" i="4"/>
  <c r="F1016" i="4" s="1"/>
  <c r="E1017" i="4"/>
  <c r="F1017" i="4" s="1"/>
  <c r="E1018" i="4"/>
  <c r="F1018" i="4" s="1"/>
  <c r="E1019" i="4"/>
  <c r="H1019" i="4" s="1"/>
  <c r="E1020" i="4"/>
  <c r="F1020" i="4" s="1"/>
  <c r="E1021" i="4"/>
  <c r="H1021" i="4" s="1"/>
  <c r="E1022" i="4"/>
  <c r="F1022" i="4" s="1"/>
  <c r="E1023" i="4"/>
  <c r="F1023" i="4" s="1"/>
  <c r="E1024" i="4"/>
  <c r="E1025" i="4"/>
  <c r="E1026" i="4"/>
  <c r="H1026" i="4" s="1"/>
  <c r="E1027" i="4"/>
  <c r="H1027" i="4" s="1"/>
  <c r="E1028" i="4"/>
  <c r="E1029" i="4"/>
  <c r="E1030" i="4"/>
  <c r="H1030" i="4" s="1"/>
  <c r="E1031" i="4"/>
  <c r="H1031" i="4" s="1"/>
  <c r="E1032" i="4"/>
  <c r="E1033" i="4"/>
  <c r="E1034" i="4"/>
  <c r="H1034" i="4" s="1"/>
  <c r="E1035" i="4"/>
  <c r="H1035" i="4" s="1"/>
  <c r="E1036" i="4"/>
  <c r="F1036" i="4" s="1"/>
  <c r="E1037" i="4"/>
  <c r="F1037" i="4" s="1"/>
  <c r="E1038" i="4"/>
  <c r="F1038" i="4" s="1"/>
  <c r="E1039" i="4"/>
  <c r="F1039" i="4" s="1"/>
  <c r="E1040" i="4"/>
  <c r="E1041" i="4"/>
  <c r="F1041" i="4" s="1"/>
  <c r="E1042" i="4"/>
  <c r="E1043" i="4"/>
  <c r="H1043" i="4" s="1"/>
  <c r="E1044" i="4"/>
  <c r="F1044" i="4" s="1"/>
  <c r="E1045" i="4"/>
  <c r="H1045" i="4" s="1"/>
  <c r="E1046" i="4"/>
  <c r="E1047" i="4"/>
  <c r="E1048" i="4"/>
  <c r="F1048" i="4" s="1"/>
  <c r="E1049" i="4"/>
  <c r="F1049" i="4" s="1"/>
  <c r="E1050" i="4"/>
  <c r="F1050" i="4" s="1"/>
  <c r="E1051" i="4"/>
  <c r="F1051" i="4" s="1"/>
  <c r="E1052" i="4"/>
  <c r="F1052" i="4" s="1"/>
  <c r="E1053" i="4"/>
  <c r="F1053" i="4" s="1"/>
  <c r="E1054" i="4"/>
  <c r="F1054" i="4" s="1"/>
  <c r="E1055" i="4"/>
  <c r="F1055" i="4" s="1"/>
  <c r="E1056" i="4"/>
  <c r="F1056" i="4" s="1"/>
  <c r="E1057" i="4"/>
  <c r="F1057" i="4" s="1"/>
  <c r="E1058" i="4"/>
  <c r="H1058" i="4" s="1"/>
  <c r="E1059" i="4"/>
  <c r="H1059" i="4" s="1"/>
  <c r="E1060" i="4"/>
  <c r="E1061" i="4"/>
  <c r="E1062" i="4"/>
  <c r="H1062" i="4" s="1"/>
  <c r="E1063" i="4"/>
  <c r="H1063" i="4" s="1"/>
  <c r="E1064" i="4"/>
  <c r="F1064" i="4" s="1"/>
  <c r="E1065" i="4"/>
  <c r="F1065" i="4" s="1"/>
  <c r="E1066" i="4"/>
  <c r="F1066" i="4" s="1"/>
  <c r="E1067" i="4"/>
  <c r="F1067" i="4" s="1"/>
  <c r="E1068" i="4"/>
  <c r="F1068" i="4" s="1"/>
  <c r="E1069" i="4"/>
  <c r="E1070" i="4"/>
  <c r="E1071" i="4"/>
  <c r="H1071" i="4" s="1"/>
  <c r="E1072" i="4"/>
  <c r="F1072" i="4" s="1"/>
  <c r="E1073" i="4"/>
  <c r="F1073" i="4" s="1"/>
  <c r="E1074" i="4"/>
  <c r="F1074" i="4" s="1"/>
  <c r="E1075" i="4"/>
  <c r="H1075" i="4" s="1"/>
  <c r="E1076" i="4"/>
  <c r="E1077" i="4"/>
  <c r="E1078" i="4"/>
  <c r="H1078" i="4" s="1"/>
  <c r="E1079" i="4"/>
  <c r="H1079" i="4" s="1"/>
  <c r="E1080" i="4"/>
  <c r="E1081" i="4"/>
  <c r="F1081" i="4" s="1"/>
  <c r="E1082" i="4"/>
  <c r="F1082" i="4" s="1"/>
  <c r="E1083" i="4"/>
  <c r="E1084" i="4"/>
  <c r="H1084" i="4" s="1"/>
  <c r="E1085" i="4"/>
  <c r="H1085" i="4" s="1"/>
  <c r="E1086" i="4"/>
  <c r="E1087" i="4"/>
  <c r="F1087" i="4" s="1"/>
  <c r="E1088" i="4"/>
  <c r="F1088" i="4" s="1"/>
  <c r="E1089" i="4"/>
  <c r="F1089" i="4" s="1"/>
  <c r="E1090" i="4"/>
  <c r="E1091" i="4"/>
  <c r="H1091" i="4" s="1"/>
  <c r="E1092" i="4"/>
  <c r="H1092" i="4" s="1"/>
  <c r="E1093" i="4"/>
  <c r="E1094" i="4"/>
  <c r="E1095" i="4"/>
  <c r="H1095" i="4" s="1"/>
  <c r="E1096" i="4"/>
  <c r="H1096" i="4" s="1"/>
  <c r="E1097" i="4"/>
  <c r="E1098" i="4"/>
  <c r="E1099" i="4"/>
  <c r="H1099" i="4" s="1"/>
  <c r="E1100" i="4"/>
  <c r="H1100" i="4" s="1"/>
  <c r="E1101" i="4"/>
  <c r="E1102" i="4"/>
  <c r="E1103" i="4"/>
  <c r="H1103" i="4" s="1"/>
  <c r="E1104" i="4"/>
  <c r="H1104" i="4" s="1"/>
  <c r="E1105" i="4"/>
  <c r="E1106" i="4"/>
  <c r="E1107" i="4"/>
  <c r="H1107" i="4" s="1"/>
  <c r="E1108" i="4"/>
  <c r="H1108" i="4" s="1"/>
  <c r="E1109" i="4"/>
  <c r="E1110" i="4"/>
  <c r="E1111" i="4"/>
  <c r="H1111" i="4" s="1"/>
  <c r="E1112" i="4"/>
  <c r="H1112" i="4" s="1"/>
  <c r="E1113" i="4"/>
  <c r="E1114" i="4"/>
  <c r="E1115" i="4"/>
  <c r="H1115" i="4" s="1"/>
  <c r="E1116" i="4"/>
  <c r="H1116" i="4" s="1"/>
  <c r="E1117" i="4"/>
  <c r="E1118" i="4"/>
  <c r="H1118" i="4" s="1"/>
  <c r="E1119" i="4"/>
  <c r="H1119" i="4" s="1"/>
  <c r="E1120" i="4"/>
  <c r="H1120" i="4" s="1"/>
  <c r="E1121" i="4"/>
  <c r="E1122" i="4"/>
  <c r="H1122" i="4" s="1"/>
  <c r="E1123" i="4"/>
  <c r="H1123" i="4" s="1"/>
  <c r="E1124" i="4"/>
  <c r="H1124" i="4" s="1"/>
  <c r="E1125" i="4"/>
  <c r="E1126" i="4"/>
  <c r="H1126" i="4" s="1"/>
  <c r="E1127" i="4"/>
  <c r="H1127" i="4" s="1"/>
  <c r="E1128" i="4"/>
  <c r="H1128" i="4" s="1"/>
  <c r="E1129" i="4"/>
  <c r="F1129" i="4" s="1"/>
  <c r="E1130" i="4"/>
  <c r="E1131" i="4"/>
  <c r="H1131" i="4" s="1"/>
  <c r="E1132" i="4"/>
  <c r="H1132" i="4" s="1"/>
  <c r="E1133" i="4"/>
  <c r="H1133" i="4" s="1"/>
  <c r="E1134" i="4"/>
  <c r="E1135" i="4"/>
  <c r="F1135" i="4" s="1"/>
  <c r="E1136" i="4"/>
  <c r="H1136" i="4" s="1"/>
  <c r="E1137" i="4"/>
  <c r="H1137" i="4" s="1"/>
  <c r="E1138" i="4"/>
  <c r="H1138" i="4" s="1"/>
  <c r="E1139" i="4"/>
  <c r="E1140" i="4"/>
  <c r="F1140" i="4" s="1"/>
  <c r="E1141" i="4"/>
  <c r="F1141" i="4" s="1"/>
  <c r="E1142" i="4"/>
  <c r="H1142" i="4" s="1"/>
  <c r="E1143" i="4"/>
  <c r="H1143" i="4" s="1"/>
  <c r="E1144" i="4"/>
  <c r="H1144" i="4" s="1"/>
  <c r="E1145" i="4"/>
  <c r="E1146" i="4"/>
  <c r="H1146" i="4" s="1"/>
  <c r="E1147" i="4"/>
  <c r="H1147" i="4" s="1"/>
  <c r="E1148" i="4"/>
  <c r="H1148" i="4" s="1"/>
  <c r="E1149" i="4"/>
  <c r="E1150" i="4"/>
  <c r="H1150" i="4" s="1"/>
  <c r="E1151" i="4"/>
  <c r="H1151" i="4" s="1"/>
  <c r="E1152" i="4"/>
  <c r="H1152" i="4" s="1"/>
  <c r="E1153" i="4"/>
  <c r="E1154" i="4"/>
  <c r="H1154" i="4" s="1"/>
  <c r="E1155" i="4"/>
  <c r="H1155" i="4" s="1"/>
  <c r="E1156" i="4"/>
  <c r="H1156" i="4" s="1"/>
  <c r="E1157" i="4"/>
  <c r="E1158" i="4"/>
  <c r="H1158" i="4" s="1"/>
  <c r="E1159" i="4"/>
  <c r="H1159" i="4" s="1"/>
  <c r="E1160" i="4"/>
  <c r="H1160" i="4" s="1"/>
  <c r="E1161" i="4"/>
  <c r="E1162" i="4"/>
  <c r="H1162" i="4" s="1"/>
  <c r="E1163" i="4"/>
  <c r="H1163" i="4" s="1"/>
  <c r="E1164" i="4"/>
  <c r="H1164" i="4" s="1"/>
  <c r="E1165" i="4"/>
  <c r="E1166" i="4"/>
  <c r="H1166" i="4" s="1"/>
  <c r="E1167" i="4"/>
  <c r="H1167" i="4" s="1"/>
  <c r="E1168" i="4"/>
  <c r="H1168" i="4" s="1"/>
  <c r="E1169" i="4"/>
  <c r="E1170" i="4"/>
  <c r="H1170" i="4" s="1"/>
  <c r="E1171" i="4"/>
  <c r="H1171" i="4" s="1"/>
  <c r="E1172" i="4"/>
  <c r="H1172" i="4" s="1"/>
  <c r="E1173" i="4"/>
  <c r="E1174" i="4"/>
  <c r="H1174" i="4" s="1"/>
  <c r="E1175" i="4"/>
  <c r="H1175" i="4" s="1"/>
  <c r="E1176" i="4"/>
  <c r="H1176" i="4" s="1"/>
  <c r="E1177" i="4"/>
  <c r="E1178" i="4"/>
  <c r="H1178" i="4" s="1"/>
  <c r="E1179" i="4"/>
  <c r="H1179" i="4" s="1"/>
  <c r="E1180" i="4"/>
  <c r="H1180" i="4" s="1"/>
  <c r="E1181" i="4"/>
  <c r="E1182" i="4"/>
  <c r="H1182" i="4" s="1"/>
  <c r="E1183" i="4"/>
  <c r="F1183" i="4" s="1"/>
  <c r="E1184" i="4"/>
  <c r="H1184" i="4" s="1"/>
  <c r="E1185" i="4"/>
  <c r="F1185" i="4" s="1"/>
  <c r="E1186" i="4"/>
  <c r="F1186" i="4" s="1"/>
  <c r="E1187" i="4"/>
  <c r="F1187" i="4" s="1"/>
  <c r="E1188" i="4"/>
  <c r="F1188" i="4" s="1"/>
  <c r="E1189" i="4"/>
  <c r="H1189" i="4" s="1"/>
  <c r="E1190" i="4"/>
  <c r="F1190" i="4" s="1"/>
  <c r="E1191" i="4"/>
  <c r="F1191" i="4" s="1"/>
  <c r="E1192" i="4"/>
  <c r="F1192" i="4" s="1"/>
  <c r="E1193" i="4"/>
  <c r="E1194" i="4"/>
  <c r="H1194" i="4" s="1"/>
  <c r="E1195" i="4"/>
  <c r="H1195" i="4" s="1"/>
  <c r="E1196" i="4"/>
  <c r="H1196" i="4" s="1"/>
  <c r="E1197" i="4"/>
  <c r="E1198" i="4"/>
  <c r="H1198" i="4" s="1"/>
  <c r="E1199" i="4"/>
  <c r="F1199" i="4" s="1"/>
  <c r="E1200" i="4"/>
  <c r="F1200" i="4" s="1"/>
  <c r="E1201" i="4"/>
  <c r="H1201" i="4" s="1"/>
  <c r="E1202" i="4"/>
  <c r="F1202" i="4" s="1"/>
  <c r="E1203" i="4"/>
  <c r="F1203" i="4" s="1"/>
  <c r="E1204" i="4"/>
  <c r="F1204" i="4" s="1"/>
  <c r="E1205" i="4"/>
  <c r="F1205" i="4" s="1"/>
  <c r="E1206" i="4"/>
  <c r="F1206" i="4" s="1"/>
  <c r="E1207" i="4"/>
  <c r="F1207" i="4" s="1"/>
  <c r="E1208" i="4"/>
  <c r="F1208" i="4" s="1"/>
  <c r="E1209" i="4"/>
  <c r="H1209" i="4" s="1"/>
  <c r="E1210" i="4"/>
  <c r="E1211" i="4"/>
  <c r="H1211" i="4" s="1"/>
  <c r="E1212" i="4"/>
  <c r="F1212" i="4" s="1"/>
  <c r="E1213" i="4"/>
  <c r="F1213" i="4" s="1"/>
  <c r="E1214" i="4"/>
  <c r="F1214" i="4" s="1"/>
  <c r="E1215" i="4"/>
  <c r="H1215" i="4" s="1"/>
  <c r="E1216" i="4"/>
  <c r="F1216" i="4" s="1"/>
  <c r="E1217" i="4"/>
  <c r="H1217" i="4" s="1"/>
  <c r="E1218" i="4"/>
  <c r="F1218" i="4" s="1"/>
  <c r="E1219" i="4"/>
  <c r="E1220" i="4"/>
  <c r="F1220" i="4" s="1"/>
  <c r="E1221" i="4"/>
  <c r="H1221" i="4" s="1"/>
  <c r="E1222" i="4"/>
  <c r="F1222" i="4" s="1"/>
  <c r="E1223" i="4"/>
  <c r="H1223" i="4" s="1"/>
  <c r="E1224" i="4"/>
  <c r="H1224" i="4" s="1"/>
  <c r="E1225" i="4"/>
  <c r="E1226" i="4"/>
  <c r="H1226" i="4" s="1"/>
  <c r="E1227" i="4"/>
  <c r="H1227" i="4" s="1"/>
  <c r="E1228" i="4"/>
  <c r="H1228" i="4" s="1"/>
  <c r="E1229" i="4"/>
  <c r="E1230" i="4"/>
  <c r="H1230" i="4" s="1"/>
  <c r="E1231" i="4"/>
  <c r="H1231" i="4" s="1"/>
  <c r="E1232" i="4"/>
  <c r="F1232" i="4" s="1"/>
  <c r="E1233" i="4"/>
  <c r="F1233" i="4" s="1"/>
  <c r="E1234" i="4"/>
  <c r="F1234" i="4" s="1"/>
  <c r="E1235" i="4"/>
  <c r="F1235" i="4" s="1"/>
  <c r="E1236" i="4"/>
  <c r="F1236" i="4" s="1"/>
  <c r="E1237" i="4"/>
  <c r="H1237" i="4" s="1"/>
  <c r="E1238" i="4"/>
  <c r="E1239" i="4"/>
  <c r="H1239" i="4" s="1"/>
  <c r="E1240" i="4"/>
  <c r="F1240" i="4" s="1"/>
  <c r="E1241" i="4"/>
  <c r="F1241" i="4" s="1"/>
  <c r="E1242" i="4"/>
  <c r="H1242" i="4" s="1"/>
  <c r="E1243" i="4"/>
  <c r="H1243" i="4" s="1"/>
  <c r="E1244" i="4"/>
  <c r="E1245" i="4"/>
  <c r="H1245" i="4" s="1"/>
  <c r="E1246" i="4"/>
  <c r="H1246" i="4" s="1"/>
  <c r="E1247" i="4"/>
  <c r="F1247" i="4" s="1"/>
  <c r="E1248" i="4"/>
  <c r="F1248" i="4" s="1"/>
  <c r="E1249" i="4"/>
  <c r="F1249" i="4" s="1"/>
  <c r="E1250" i="4"/>
  <c r="H1250" i="4" s="1"/>
  <c r="E1251" i="4"/>
  <c r="E1252" i="4"/>
  <c r="H1252" i="4" s="1"/>
  <c r="E1253" i="4"/>
  <c r="F1253" i="4" s="1"/>
  <c r="E1254" i="4"/>
  <c r="H1254" i="4" s="1"/>
  <c r="E1255" i="4"/>
  <c r="F1255" i="4" s="1"/>
  <c r="E1256" i="4"/>
  <c r="F1256" i="4" s="1"/>
  <c r="E1257" i="4"/>
  <c r="H1257" i="4" s="1"/>
  <c r="E1258" i="4"/>
  <c r="F1258" i="4" s="1"/>
  <c r="E1259" i="4"/>
  <c r="E1260" i="4"/>
  <c r="F1260" i="4" s="1"/>
  <c r="E1261" i="4"/>
  <c r="H1261" i="4" s="1"/>
  <c r="E1262" i="4"/>
  <c r="F1262" i="4" s="1"/>
  <c r="E1263" i="4"/>
  <c r="H1263" i="4" s="1"/>
  <c r="E1264" i="4"/>
  <c r="F1264" i="4" s="1"/>
  <c r="E1265" i="4"/>
  <c r="H1265" i="4" s="1"/>
  <c r="E1266" i="4"/>
  <c r="F1266" i="4" s="1"/>
  <c r="E1267" i="4"/>
  <c r="E1268" i="4"/>
  <c r="F1268" i="4" s="1"/>
  <c r="E1269" i="4"/>
  <c r="H1269" i="4" s="1"/>
  <c r="E1270" i="4"/>
  <c r="F1270" i="4" s="1"/>
  <c r="E1271" i="4"/>
  <c r="H1271" i="4" s="1"/>
  <c r="E1272" i="4"/>
  <c r="H1272" i="4" s="1"/>
  <c r="E1273" i="4"/>
  <c r="E1274" i="4"/>
  <c r="F1274" i="4" s="1"/>
  <c r="E1275" i="4"/>
  <c r="H1275" i="4" s="1"/>
  <c r="E1276" i="4"/>
  <c r="F1276" i="4" s="1"/>
  <c r="E1277" i="4"/>
  <c r="F1277" i="4" s="1"/>
  <c r="E1278" i="4"/>
  <c r="H1278" i="4" s="1"/>
  <c r="E1279" i="4"/>
  <c r="F1279" i="4" s="1"/>
  <c r="E1280" i="4"/>
  <c r="H1280" i="4" s="1"/>
  <c r="E1281" i="4"/>
  <c r="F1281" i="4" s="1"/>
  <c r="E1282" i="4"/>
  <c r="F1282" i="4" s="1"/>
  <c r="E1283" i="4"/>
  <c r="F1283" i="4" s="1"/>
  <c r="E1284" i="4"/>
  <c r="F1284" i="4" s="1"/>
  <c r="E1285" i="4"/>
  <c r="E1286" i="4"/>
  <c r="F1286" i="4" s="1"/>
  <c r="E1287" i="4"/>
  <c r="H1287" i="4" s="1"/>
  <c r="E1288" i="4"/>
  <c r="F1288" i="4" s="1"/>
  <c r="E1289" i="4"/>
  <c r="F1289" i="4" s="1"/>
  <c r="E1290" i="4"/>
  <c r="F1290" i="4" s="1"/>
  <c r="E1291" i="4"/>
  <c r="F1291" i="4" s="1"/>
  <c r="E1292" i="4"/>
  <c r="F1292" i="4" s="1"/>
  <c r="E1293" i="4"/>
  <c r="F1293" i="4" s="1"/>
  <c r="E1294" i="4"/>
  <c r="F1294" i="4" s="1"/>
  <c r="E1295" i="4"/>
  <c r="F1295" i="4" s="1"/>
  <c r="E1296" i="4"/>
  <c r="F1296" i="4" s="1"/>
  <c r="E1297" i="4"/>
  <c r="F1297" i="4" s="1"/>
  <c r="E1298" i="4"/>
  <c r="F1298" i="4" s="1"/>
  <c r="E1299" i="4"/>
  <c r="F1299" i="4" s="1"/>
  <c r="E1300" i="4"/>
  <c r="F1300" i="4" s="1"/>
  <c r="E1301" i="4"/>
  <c r="F1301" i="4" s="1"/>
  <c r="E1302" i="4"/>
  <c r="F1302" i="4" s="1"/>
  <c r="E1303" i="4"/>
  <c r="F1303" i="4" s="1"/>
  <c r="E1304" i="4"/>
  <c r="F1304" i="4" s="1"/>
  <c r="E1305" i="4"/>
  <c r="F1305" i="4" s="1"/>
  <c r="E1306" i="4"/>
  <c r="F1306" i="4" s="1"/>
  <c r="E1307" i="4"/>
  <c r="F1307" i="4" s="1"/>
  <c r="E1308" i="4"/>
  <c r="F1308" i="4" s="1"/>
  <c r="E1309" i="4"/>
  <c r="F1309" i="4" s="1"/>
  <c r="E1310" i="4"/>
  <c r="F1310" i="4" s="1"/>
  <c r="E1311" i="4"/>
  <c r="F1311" i="4" s="1"/>
  <c r="E1312" i="4"/>
  <c r="F1312" i="4" s="1"/>
  <c r="E1313" i="4"/>
  <c r="F1313" i="4" s="1"/>
  <c r="E1314" i="4"/>
  <c r="F1314" i="4" s="1"/>
  <c r="E1315" i="4"/>
  <c r="F1315" i="4" s="1"/>
  <c r="E1316" i="4"/>
  <c r="F1316" i="4" s="1"/>
  <c r="E1317" i="4"/>
  <c r="F1317" i="4" s="1"/>
  <c r="E1318" i="4"/>
  <c r="F1318" i="4" s="1"/>
  <c r="E1319" i="4"/>
  <c r="F1319" i="4" s="1"/>
  <c r="E1320" i="4"/>
  <c r="F1320" i="4" s="1"/>
  <c r="E1321" i="4"/>
  <c r="F1321" i="4" s="1"/>
  <c r="E1322" i="4"/>
  <c r="F1322" i="4" s="1"/>
  <c r="E1323" i="4"/>
  <c r="F1323" i="4" s="1"/>
  <c r="E1324" i="4"/>
  <c r="F1324" i="4" s="1"/>
  <c r="E1325" i="4"/>
  <c r="F1325" i="4" s="1"/>
  <c r="E1326" i="4"/>
  <c r="F1326" i="4" s="1"/>
  <c r="E1327" i="4"/>
  <c r="F1327" i="4" s="1"/>
  <c r="E1328" i="4"/>
  <c r="F1328" i="4" s="1"/>
  <c r="E1329" i="4"/>
  <c r="F1329" i="4" s="1"/>
  <c r="E1330" i="4"/>
  <c r="F1330" i="4" s="1"/>
  <c r="E1331" i="4"/>
  <c r="F1331" i="4" s="1"/>
  <c r="E1332" i="4"/>
  <c r="F1332" i="4" s="1"/>
  <c r="E1333" i="4"/>
  <c r="F1333" i="4" s="1"/>
  <c r="E1334" i="4"/>
  <c r="F1334" i="4" s="1"/>
  <c r="E1335" i="4"/>
  <c r="F1335" i="4" s="1"/>
  <c r="E1336" i="4"/>
  <c r="F1336" i="4" s="1"/>
  <c r="E1337" i="4"/>
  <c r="F1337" i="4" s="1"/>
  <c r="E1338" i="4"/>
  <c r="F1338" i="4" s="1"/>
  <c r="E1339" i="4"/>
  <c r="F1339" i="4" s="1"/>
  <c r="E1340" i="4"/>
  <c r="F1340" i="4" s="1"/>
  <c r="E1341" i="4"/>
  <c r="F1341" i="4" s="1"/>
  <c r="E1342" i="4"/>
  <c r="F1342" i="4" s="1"/>
  <c r="E1343" i="4"/>
  <c r="F1343" i="4" s="1"/>
  <c r="E1344" i="4"/>
  <c r="F1344" i="4" s="1"/>
  <c r="E1345" i="4"/>
  <c r="F1345" i="4" s="1"/>
  <c r="E1346" i="4"/>
  <c r="F1346" i="4" s="1"/>
  <c r="E1347" i="4"/>
  <c r="F1347" i="4" s="1"/>
  <c r="E1348" i="4"/>
  <c r="F1348" i="4" s="1"/>
  <c r="E1349" i="4"/>
  <c r="F1349" i="4" s="1"/>
  <c r="E1350" i="4"/>
  <c r="F1350" i="4" s="1"/>
  <c r="E1351" i="4"/>
  <c r="F1351" i="4" s="1"/>
  <c r="E1352" i="4"/>
  <c r="F1352" i="4" s="1"/>
  <c r="E1353" i="4"/>
  <c r="H1353" i="4" s="1"/>
  <c r="E1354" i="4"/>
  <c r="H1354" i="4" s="1"/>
  <c r="E1355" i="4"/>
  <c r="E1356" i="4"/>
  <c r="H1356" i="4" s="1"/>
  <c r="E1357" i="4"/>
  <c r="H1357" i="4" s="1"/>
  <c r="E1358" i="4"/>
  <c r="H1358" i="4" s="1"/>
  <c r="E1359" i="4"/>
  <c r="E1360" i="4"/>
  <c r="H1360" i="4" s="1"/>
  <c r="E1361" i="4"/>
  <c r="H1361" i="4" s="1"/>
  <c r="E1362" i="4"/>
  <c r="H1362" i="4" s="1"/>
  <c r="E1363" i="4"/>
  <c r="E1364" i="4"/>
  <c r="H1364" i="4" s="1"/>
  <c r="E1365" i="4"/>
  <c r="H1365" i="4" s="1"/>
  <c r="E1366" i="4"/>
  <c r="H1366" i="4" s="1"/>
  <c r="E1367" i="4"/>
  <c r="E1368" i="4"/>
  <c r="H1368" i="4" s="1"/>
  <c r="E1369" i="4"/>
  <c r="H1369" i="4" s="1"/>
  <c r="E1370" i="4"/>
  <c r="H1370" i="4" s="1"/>
  <c r="E1371" i="4"/>
  <c r="E1372" i="4"/>
  <c r="H1372" i="4" s="1"/>
  <c r="E1373" i="4"/>
  <c r="H1373" i="4" s="1"/>
  <c r="E1374" i="4"/>
  <c r="H1374" i="4" s="1"/>
  <c r="E1375" i="4"/>
  <c r="E1376" i="4"/>
  <c r="H1376" i="4" s="1"/>
  <c r="E1377" i="4"/>
  <c r="H1377" i="4" s="1"/>
  <c r="E1378" i="4"/>
  <c r="H1378" i="4" s="1"/>
  <c r="E1379" i="4"/>
  <c r="E1380" i="4"/>
  <c r="H1380" i="4" s="1"/>
  <c r="E1381" i="4"/>
  <c r="H1381" i="4" s="1"/>
  <c r="E1382" i="4"/>
  <c r="H1382" i="4" s="1"/>
  <c r="E1383" i="4"/>
  <c r="E1384" i="4"/>
  <c r="H1384" i="4" s="1"/>
  <c r="E1385" i="4"/>
  <c r="H1385" i="4" s="1"/>
  <c r="E1386" i="4"/>
  <c r="H1386" i="4" s="1"/>
  <c r="E1387" i="4"/>
  <c r="E1388" i="4"/>
  <c r="H1388" i="4" s="1"/>
  <c r="E1389" i="4"/>
  <c r="H1389" i="4" s="1"/>
  <c r="E1390" i="4"/>
  <c r="H1390" i="4" s="1"/>
  <c r="E1391" i="4"/>
  <c r="E1392" i="4"/>
  <c r="H1392" i="4" s="1"/>
  <c r="E1393" i="4"/>
  <c r="H1393" i="4" s="1"/>
  <c r="E1394" i="4"/>
  <c r="H1394" i="4" s="1"/>
  <c r="E1395" i="4"/>
  <c r="E1396" i="4"/>
  <c r="H1396" i="4" s="1"/>
  <c r="E1397" i="4"/>
  <c r="H1397" i="4" s="1"/>
  <c r="E1398" i="4"/>
  <c r="H1398" i="4" s="1"/>
  <c r="E1399" i="4"/>
  <c r="E1400" i="4"/>
  <c r="H1400" i="4" s="1"/>
  <c r="E1401" i="4"/>
  <c r="H1401" i="4" s="1"/>
  <c r="E1402" i="4"/>
  <c r="H1402" i="4" s="1"/>
  <c r="E1403" i="4"/>
  <c r="E1404" i="4"/>
  <c r="H1404" i="4" s="1"/>
  <c r="E1405" i="4"/>
  <c r="H1405" i="4" s="1"/>
  <c r="E1406" i="4"/>
  <c r="H1406" i="4" s="1"/>
  <c r="E1407" i="4"/>
  <c r="F1407" i="4" s="1"/>
  <c r="E1408" i="4"/>
  <c r="E1409" i="4"/>
  <c r="F1409" i="4" s="1"/>
  <c r="E1410" i="4"/>
  <c r="F1410" i="4" s="1"/>
  <c r="E1411" i="4"/>
  <c r="H1411" i="4" s="1"/>
  <c r="E1412" i="4"/>
  <c r="H1412" i="4" s="1"/>
  <c r="E1413" i="4"/>
  <c r="F1413" i="4" s="1"/>
  <c r="E1414" i="4"/>
  <c r="H1414" i="4" s="1"/>
  <c r="E1415" i="4"/>
  <c r="E1416" i="4"/>
  <c r="H1416" i="4" s="1"/>
  <c r="E1417" i="4"/>
  <c r="H1417" i="4" s="1"/>
  <c r="E1418" i="4"/>
  <c r="H1418" i="4" s="1"/>
  <c r="E1419" i="4"/>
  <c r="E1420" i="4"/>
  <c r="H1420" i="4" s="1"/>
  <c r="E1421" i="4"/>
  <c r="H1421" i="4" s="1"/>
  <c r="E1422" i="4"/>
  <c r="H1422" i="4" s="1"/>
  <c r="E1423" i="4"/>
  <c r="F1423" i="4" s="1"/>
  <c r="E1424" i="4"/>
  <c r="F1424" i="4" s="1"/>
  <c r="E1425" i="4"/>
  <c r="E1426" i="4"/>
  <c r="H1426" i="4" s="1"/>
  <c r="E1427" i="4"/>
  <c r="F1427" i="4" s="1"/>
  <c r="E1428" i="4"/>
  <c r="F1428" i="4" s="1"/>
  <c r="E1429" i="4"/>
  <c r="F1429" i="4" s="1"/>
  <c r="E1430" i="4"/>
  <c r="F1430" i="4" s="1"/>
  <c r="E1431" i="4"/>
  <c r="F1431" i="4" s="1"/>
  <c r="E1432" i="4"/>
  <c r="H1432" i="4" s="1"/>
  <c r="E1433" i="4"/>
  <c r="H1433" i="4" s="1"/>
  <c r="E1434" i="4"/>
  <c r="E1435" i="4"/>
  <c r="H1435" i="4" s="1"/>
  <c r="E1436" i="4"/>
  <c r="H1436" i="4" s="1"/>
  <c r="E1437" i="4"/>
  <c r="F1437" i="4" s="1"/>
  <c r="E1438" i="4"/>
  <c r="H1438" i="4" s="1"/>
  <c r="E1439" i="4"/>
  <c r="E1440" i="4"/>
  <c r="H1440" i="4" s="1"/>
  <c r="E1441" i="4"/>
  <c r="H1441" i="4" s="1"/>
  <c r="E1442" i="4"/>
  <c r="H1442" i="4" s="1"/>
  <c r="E1443" i="4"/>
  <c r="E1444" i="4"/>
  <c r="F1444" i="4" s="1"/>
  <c r="E1445" i="4"/>
  <c r="H1445" i="4" s="1"/>
  <c r="E1446" i="4"/>
  <c r="F1446" i="4" s="1"/>
  <c r="E1447" i="4"/>
  <c r="F1447" i="4" s="1"/>
  <c r="E1448" i="4"/>
  <c r="H1448" i="4" s="1"/>
  <c r="E1449" i="4"/>
  <c r="H1449" i="4" s="1"/>
  <c r="E1450" i="4"/>
  <c r="E1451" i="4"/>
  <c r="F1451" i="4" s="1"/>
  <c r="E1452" i="4"/>
  <c r="F1452" i="4" s="1"/>
  <c r="E1453" i="4"/>
  <c r="F1453" i="4" s="1"/>
  <c r="E1454" i="4"/>
  <c r="H1454" i="4" s="1"/>
  <c r="E1455" i="4"/>
  <c r="H1455" i="4" s="1"/>
  <c r="E1456" i="4"/>
  <c r="H1456" i="4" s="1"/>
  <c r="E1457" i="4"/>
  <c r="E1458" i="4"/>
  <c r="H1458" i="4" s="1"/>
  <c r="E1459" i="4"/>
  <c r="H1459" i="4" s="1"/>
  <c r="E1460" i="4"/>
  <c r="F1460" i="4" s="1"/>
  <c r="E1461" i="4"/>
  <c r="H1461" i="4" s="1"/>
  <c r="E1462" i="4"/>
  <c r="E1463" i="4"/>
  <c r="H1463" i="4" s="1"/>
  <c r="E1464" i="4"/>
  <c r="H1464" i="4" s="1"/>
  <c r="E1465" i="4"/>
  <c r="F1465" i="4" s="1"/>
  <c r="E1466" i="4"/>
  <c r="H1466" i="4" s="1"/>
  <c r="E1467" i="4"/>
  <c r="F1467" i="4" s="1"/>
  <c r="E1468" i="4"/>
  <c r="E1469" i="4"/>
  <c r="F1469" i="4" s="1"/>
  <c r="E1470" i="4"/>
  <c r="H1470" i="4" s="1"/>
  <c r="E1471" i="4"/>
  <c r="F1471" i="4" s="1"/>
  <c r="E1472" i="4"/>
  <c r="H1472" i="4" s="1"/>
  <c r="E1473" i="4"/>
  <c r="F1473" i="4" s="1"/>
  <c r="E1474" i="4"/>
  <c r="F1474" i="4" s="1"/>
  <c r="E1475" i="4"/>
  <c r="H1475" i="4" s="1"/>
  <c r="E1476" i="4"/>
  <c r="F1476" i="4" s="1"/>
  <c r="E1477" i="4"/>
  <c r="E1478" i="4"/>
  <c r="F1478" i="4" s="1"/>
  <c r="E1479" i="4"/>
  <c r="F1479" i="4" s="1"/>
  <c r="E1480" i="4"/>
  <c r="H1480" i="4" s="1"/>
  <c r="E1481" i="4"/>
  <c r="F1481" i="4" s="1"/>
  <c r="E1482" i="4"/>
  <c r="H1482" i="4" s="1"/>
  <c r="E1483" i="4"/>
  <c r="F1483" i="4" s="1"/>
  <c r="E1484" i="4"/>
  <c r="F1484" i="4" s="1"/>
  <c r="E1485" i="4"/>
  <c r="F1485" i="4" s="1"/>
  <c r="E1486" i="4"/>
  <c r="F1486" i="4" s="1"/>
  <c r="E1487" i="4"/>
  <c r="H1487" i="4" s="1"/>
  <c r="E1488" i="4"/>
  <c r="F1488" i="4" s="1"/>
  <c r="E1489" i="4"/>
  <c r="F1489" i="4" s="1"/>
  <c r="E1490" i="4"/>
  <c r="E1491" i="4"/>
  <c r="F1491" i="4" s="1"/>
  <c r="E1492" i="4"/>
  <c r="F1492" i="4" s="1"/>
  <c r="E1493" i="4"/>
  <c r="H1493" i="4" s="1"/>
  <c r="E1494" i="4"/>
  <c r="F1494" i="4" s="1"/>
  <c r="E1495" i="4"/>
  <c r="F1495" i="4" s="1"/>
  <c r="E1496" i="4"/>
  <c r="H1496" i="4" s="1"/>
  <c r="E1497" i="4"/>
  <c r="H1497" i="4" s="1"/>
  <c r="E1498" i="4"/>
  <c r="F1498" i="4" s="1"/>
  <c r="E1499" i="4"/>
  <c r="F1499" i="4" s="1"/>
  <c r="E1500" i="4"/>
  <c r="F1500" i="4" s="1"/>
  <c r="E1501" i="4"/>
  <c r="E1502" i="4"/>
  <c r="F1502" i="4" s="1"/>
  <c r="E1503" i="4"/>
  <c r="F1503" i="4" s="1"/>
  <c r="E1504" i="4"/>
  <c r="H1504" i="4" s="1"/>
  <c r="E1505" i="4"/>
  <c r="F1505" i="4" s="1"/>
  <c r="E1506" i="4"/>
  <c r="F1506" i="4" s="1"/>
  <c r="E1507" i="4"/>
  <c r="F1507" i="4" s="1"/>
  <c r="E1508" i="4"/>
  <c r="H1508" i="4" s="1"/>
  <c r="E1509" i="4"/>
  <c r="F1509" i="4" s="1"/>
  <c r="E1510" i="4"/>
  <c r="H1510" i="4" s="1"/>
  <c r="E1511" i="4"/>
  <c r="E1512" i="4"/>
  <c r="F1512" i="4" s="1"/>
  <c r="E1513" i="4"/>
  <c r="F1513" i="4" s="1"/>
  <c r="E1514" i="4"/>
  <c r="H1514" i="4" s="1"/>
  <c r="E1515" i="4"/>
  <c r="H1515" i="4" s="1"/>
  <c r="E1516" i="4"/>
  <c r="H1516" i="4" s="1"/>
  <c r="E1517" i="4"/>
  <c r="E1518" i="4"/>
  <c r="H1518" i="4" s="1"/>
  <c r="E1519" i="4"/>
  <c r="H1519" i="4" s="1"/>
  <c r="E1520" i="4"/>
  <c r="H1520" i="4" s="1"/>
  <c r="E1521" i="4"/>
  <c r="E1522" i="4"/>
  <c r="H1522" i="4" s="1"/>
  <c r="E1523" i="4"/>
  <c r="H1523" i="4" s="1"/>
  <c r="E1524" i="4"/>
  <c r="H1524" i="4" s="1"/>
  <c r="E1525" i="4"/>
  <c r="E1526" i="4"/>
  <c r="H1526" i="4" s="1"/>
  <c r="E1527" i="4"/>
  <c r="H1527" i="4" s="1"/>
  <c r="E1528" i="4"/>
  <c r="H1528" i="4" s="1"/>
  <c r="E1529" i="4"/>
  <c r="E1530" i="4"/>
  <c r="F1530" i="4" s="1"/>
  <c r="E1531" i="4"/>
  <c r="F1531" i="4" s="1"/>
  <c r="E1532" i="4"/>
  <c r="F1532" i="4" s="1"/>
  <c r="E1533" i="4"/>
  <c r="F1533" i="4" s="1"/>
  <c r="E1534" i="4"/>
  <c r="F1534" i="4" s="1"/>
  <c r="E1535" i="4"/>
  <c r="F1535" i="4" s="1"/>
  <c r="E1536" i="4"/>
  <c r="F1536" i="4" s="1"/>
  <c r="E1537" i="4"/>
  <c r="H1537" i="4" s="1"/>
  <c r="E1538" i="4"/>
  <c r="H1538" i="4" s="1"/>
  <c r="E1539" i="4"/>
  <c r="H1539" i="4" s="1"/>
  <c r="E1540" i="4"/>
  <c r="E1541" i="4"/>
  <c r="F1541" i="4" s="1"/>
  <c r="E1542" i="4"/>
  <c r="H1542" i="4" s="1"/>
  <c r="E1543" i="4"/>
  <c r="F1543" i="4" s="1"/>
  <c r="E1544" i="4"/>
  <c r="H1544" i="4" s="1"/>
  <c r="E1545" i="4"/>
  <c r="F1545" i="4" s="1"/>
  <c r="E1546" i="4"/>
  <c r="H1546" i="4" s="1"/>
  <c r="E1547" i="4"/>
  <c r="E1548" i="4"/>
  <c r="F1548" i="4" s="1"/>
  <c r="E1549" i="4"/>
  <c r="H1549" i="4" s="1"/>
  <c r="E1550" i="4"/>
  <c r="H1550" i="4" s="1"/>
  <c r="E1551" i="4"/>
  <c r="F1551" i="4" s="1"/>
  <c r="E1552" i="4"/>
  <c r="H1552" i="4" s="1"/>
  <c r="E1553" i="4"/>
  <c r="F1553" i="4" s="1"/>
  <c r="E1554" i="4"/>
  <c r="E1555" i="4"/>
  <c r="F1555" i="4" s="1"/>
  <c r="E1556" i="4"/>
  <c r="F1556" i="4" s="1"/>
  <c r="E1557" i="4"/>
  <c r="H1557" i="4" s="1"/>
  <c r="E1558" i="4"/>
  <c r="F1558" i="4" s="1"/>
  <c r="E1559" i="4"/>
  <c r="H1559" i="4" s="1"/>
  <c r="E1560" i="4"/>
  <c r="F1560" i="4" s="1"/>
  <c r="E1561" i="4"/>
  <c r="F1561" i="4" s="1"/>
  <c r="E1562" i="4"/>
  <c r="H1562" i="4" s="1"/>
  <c r="E1563" i="4"/>
  <c r="F1563" i="4" s="1"/>
  <c r="E1564" i="4"/>
  <c r="E1565" i="4"/>
  <c r="F1565" i="4" s="1"/>
  <c r="E1566" i="4"/>
  <c r="H1566" i="4" s="1"/>
  <c r="E1567" i="4"/>
  <c r="F1567" i="4" s="1"/>
  <c r="E1568" i="4"/>
  <c r="H1568" i="4" s="1"/>
  <c r="E1569" i="4"/>
  <c r="F1569" i="4" s="1"/>
  <c r="E1570" i="4"/>
  <c r="F1570" i="4" s="1"/>
  <c r="E1571" i="4"/>
  <c r="H1571" i="4" s="1"/>
  <c r="E1572" i="4"/>
  <c r="F1572" i="4" s="1"/>
  <c r="E1573" i="4"/>
  <c r="F1573" i="4" s="1"/>
  <c r="E1574" i="4"/>
  <c r="E1575" i="4"/>
  <c r="F1575" i="4" s="1"/>
  <c r="E1576" i="4"/>
  <c r="H1576" i="4" s="1"/>
  <c r="E1577" i="4"/>
  <c r="H1577" i="4" s="1"/>
  <c r="E1578" i="4"/>
  <c r="H1578" i="4" s="1"/>
  <c r="E1579" i="4"/>
  <c r="E1580" i="4"/>
  <c r="H1580" i="4" s="1"/>
  <c r="E1581" i="4"/>
  <c r="H1581" i="4" s="1"/>
  <c r="E1582" i="4"/>
  <c r="H1582" i="4" s="1"/>
  <c r="E1583" i="4"/>
  <c r="E1584" i="4"/>
  <c r="H1584" i="4" s="1"/>
  <c r="E1585" i="4"/>
  <c r="H1585" i="4" s="1"/>
  <c r="E1586" i="4"/>
  <c r="H1586" i="4" s="1"/>
  <c r="E1587" i="4"/>
  <c r="E1588" i="4"/>
  <c r="H1588" i="4" s="1"/>
  <c r="E1589" i="4"/>
  <c r="H1589" i="4" s="1"/>
  <c r="E1590" i="4"/>
  <c r="H1590" i="4" s="1"/>
  <c r="E1591" i="4"/>
  <c r="E1592" i="4"/>
  <c r="H1592" i="4" s="1"/>
  <c r="E1593" i="4"/>
  <c r="H1593" i="4" s="1"/>
  <c r="E1594" i="4"/>
  <c r="H1594" i="4" s="1"/>
  <c r="E1595" i="4"/>
  <c r="E1596" i="4"/>
  <c r="F1596" i="4" s="1"/>
  <c r="E1597" i="4"/>
  <c r="H1597" i="4" s="1"/>
  <c r="E1598" i="4"/>
  <c r="H1598" i="4" s="1"/>
  <c r="E1599" i="4"/>
  <c r="H1599" i="4" s="1"/>
  <c r="E1600" i="4"/>
  <c r="E1601" i="4"/>
  <c r="H1601" i="4" s="1"/>
  <c r="E1602" i="4"/>
  <c r="F1602" i="4" s="1"/>
  <c r="E1603" i="4"/>
  <c r="H1603" i="4" s="1"/>
  <c r="E1604" i="4"/>
  <c r="H1604" i="4" s="1"/>
  <c r="E1605" i="4"/>
  <c r="F1605" i="4" s="1"/>
  <c r="E1606" i="4"/>
  <c r="E1607" i="4"/>
  <c r="H1607" i="4" s="1"/>
  <c r="E1608" i="4"/>
  <c r="H1608" i="4" s="1"/>
  <c r="E1609" i="4"/>
  <c r="H1609" i="4" s="1"/>
  <c r="E1610" i="4"/>
  <c r="F1610" i="4" s="1"/>
  <c r="E1611" i="4"/>
  <c r="F1611" i="4" s="1"/>
  <c r="E1612" i="4"/>
  <c r="F1612" i="4" s="1"/>
  <c r="E1613" i="4"/>
  <c r="E1614" i="4"/>
  <c r="H1614" i="4" s="1"/>
  <c r="E1615" i="4"/>
  <c r="F1615" i="4" s="1"/>
  <c r="E1616" i="4"/>
  <c r="H1616" i="4" s="1"/>
  <c r="E1617" i="4"/>
  <c r="H1617" i="4" s="1"/>
  <c r="E1618" i="4"/>
  <c r="E1619" i="4"/>
  <c r="F1619" i="4" s="1"/>
  <c r="E1620" i="4"/>
  <c r="H1620" i="4" s="1"/>
  <c r="E1621" i="4"/>
  <c r="F1621" i="4" s="1"/>
  <c r="E1622" i="4"/>
  <c r="F1622" i="4" s="1"/>
  <c r="E1623" i="4"/>
  <c r="H1623" i="4" s="1"/>
  <c r="E1624" i="4"/>
  <c r="F1624" i="4" s="1"/>
  <c r="E1625" i="4"/>
  <c r="H1625" i="4" s="1"/>
  <c r="E1626" i="4"/>
  <c r="E1627" i="4"/>
  <c r="H1627" i="4" s="1"/>
  <c r="E1628" i="4"/>
  <c r="H1628" i="4" s="1"/>
  <c r="E1629" i="4"/>
  <c r="H1629" i="4" s="1"/>
  <c r="E1630" i="4"/>
  <c r="F1630" i="4" s="1"/>
  <c r="E1631" i="4"/>
  <c r="E1632" i="4"/>
  <c r="H1632" i="4" s="1"/>
  <c r="E1633" i="4"/>
  <c r="F1633" i="4" s="1"/>
  <c r="E1634" i="4"/>
  <c r="H1634" i="4" s="1"/>
  <c r="E1635" i="4"/>
  <c r="F1635" i="4" s="1"/>
  <c r="E1636" i="4"/>
  <c r="F1636" i="4" s="1"/>
  <c r="E1637" i="4"/>
  <c r="H1637" i="4" s="1"/>
  <c r="E1638" i="4"/>
  <c r="F1638" i="4" s="1"/>
  <c r="E1639" i="4"/>
  <c r="F1639" i="4" s="1"/>
  <c r="E1640" i="4"/>
  <c r="F1640" i="4" s="1"/>
  <c r="E1641" i="4"/>
  <c r="F1641" i="4" s="1"/>
  <c r="E1642" i="4"/>
  <c r="E1643" i="4"/>
  <c r="F1643" i="4" s="1"/>
  <c r="E1644" i="4"/>
  <c r="F1644" i="4" s="1"/>
  <c r="E1645" i="4"/>
  <c r="F1645" i="4" s="1"/>
  <c r="E1646" i="4"/>
  <c r="F1646" i="4" s="1"/>
  <c r="E1647" i="4"/>
  <c r="H1647" i="4" s="1"/>
  <c r="E1648" i="4"/>
  <c r="F1648" i="4" s="1"/>
  <c r="E1649" i="4"/>
  <c r="H1649" i="4" s="1"/>
  <c r="E1650" i="4"/>
  <c r="F1650" i="4" s="1"/>
  <c r="E1651" i="4"/>
  <c r="H1651" i="4" s="1"/>
  <c r="E1652" i="4"/>
  <c r="E1653" i="4"/>
  <c r="F1653" i="4" s="1"/>
  <c r="E1654" i="4"/>
  <c r="H1654" i="4" s="1"/>
  <c r="E1655" i="4"/>
  <c r="F1655" i="4" s="1"/>
  <c r="E1656" i="4"/>
  <c r="H1656" i="4" s="1"/>
  <c r="E1657" i="4"/>
  <c r="H1657" i="4" s="1"/>
  <c r="E1658" i="4"/>
  <c r="E1659" i="4"/>
  <c r="H1659" i="4" s="1"/>
  <c r="E1660" i="4"/>
  <c r="H1660" i="4" s="1"/>
  <c r="E1661" i="4"/>
  <c r="H1661" i="4" s="1"/>
  <c r="E1662" i="4"/>
  <c r="E1663" i="4"/>
  <c r="H1663" i="4" s="1"/>
  <c r="E1664" i="4"/>
  <c r="H1664" i="4" s="1"/>
  <c r="E1665" i="4"/>
  <c r="H1665" i="4" s="1"/>
  <c r="E1666" i="4"/>
  <c r="E1667" i="4"/>
  <c r="H1667" i="4" s="1"/>
  <c r="E1668" i="4"/>
  <c r="H1668" i="4" s="1"/>
  <c r="E1669" i="4"/>
  <c r="H1669" i="4" s="1"/>
  <c r="E1670" i="4"/>
  <c r="E1671" i="4"/>
  <c r="H1671" i="4" s="1"/>
  <c r="E1672" i="4"/>
  <c r="H1672" i="4" s="1"/>
  <c r="E1673" i="4"/>
  <c r="H1673" i="4" s="1"/>
  <c r="E1674" i="4"/>
  <c r="E1675" i="4"/>
  <c r="H1675" i="4" s="1"/>
  <c r="E1676" i="4"/>
  <c r="H1676" i="4" s="1"/>
  <c r="E1677" i="4"/>
  <c r="H1677" i="4" s="1"/>
  <c r="E1678" i="4"/>
  <c r="E1679" i="4"/>
  <c r="H1679" i="4" s="1"/>
  <c r="E1680" i="4"/>
  <c r="F1680" i="4" s="1"/>
  <c r="E1681" i="4"/>
  <c r="H1681" i="4" s="1"/>
  <c r="E1682" i="4"/>
  <c r="H1682" i="4" s="1"/>
  <c r="E1683" i="4"/>
  <c r="E1684" i="4"/>
  <c r="H1684" i="4" s="1"/>
  <c r="E1685" i="4"/>
  <c r="F1685" i="4" s="1"/>
  <c r="E1686" i="4"/>
  <c r="H1686" i="4" s="1"/>
  <c r="E1687" i="4"/>
  <c r="H1687" i="4" s="1"/>
  <c r="E1688" i="4"/>
  <c r="E1689" i="4"/>
  <c r="H1689" i="4" s="1"/>
  <c r="E1690" i="4"/>
  <c r="H1690" i="4" s="1"/>
  <c r="E1691" i="4"/>
  <c r="H1691" i="4" s="1"/>
  <c r="E1692" i="4"/>
  <c r="E1693" i="4"/>
  <c r="H1693" i="4" s="1"/>
  <c r="E1694" i="4"/>
  <c r="H1694" i="4" s="1"/>
  <c r="E1695" i="4"/>
  <c r="H1695" i="4" s="1"/>
  <c r="E1696" i="4"/>
  <c r="E1697" i="4"/>
  <c r="F1697" i="4" s="1"/>
  <c r="E1698" i="4"/>
  <c r="H1698" i="4" s="1"/>
  <c r="E1699" i="4"/>
  <c r="H1699" i="4" s="1"/>
  <c r="E1700" i="4"/>
  <c r="H1700" i="4" s="1"/>
  <c r="E1701" i="4"/>
  <c r="F1701" i="4" s="1"/>
  <c r="E1702" i="4"/>
  <c r="E1703" i="4"/>
  <c r="H1703" i="4" s="1"/>
  <c r="E1704" i="4"/>
  <c r="F1704" i="4" s="1"/>
  <c r="E1705" i="4"/>
  <c r="F1705" i="4" s="1"/>
  <c r="E1706" i="4"/>
  <c r="H1706" i="4" s="1"/>
  <c r="E1707" i="4"/>
  <c r="F1707" i="4" s="1"/>
  <c r="E1708" i="4"/>
  <c r="H1708" i="4" s="1"/>
  <c r="E1709" i="4"/>
  <c r="F1709" i="4" s="1"/>
  <c r="E1710" i="4"/>
  <c r="E1711" i="4"/>
  <c r="H1711" i="4" s="1"/>
  <c r="E1712" i="4"/>
  <c r="H1712" i="4" s="1"/>
  <c r="E1713" i="4"/>
  <c r="H1713" i="4" s="1"/>
  <c r="E1714" i="4"/>
  <c r="F1714" i="4" s="1"/>
  <c r="E1715" i="4"/>
  <c r="E1716" i="4"/>
  <c r="H1716" i="4" s="1"/>
  <c r="E1717" i="4"/>
  <c r="H1717" i="4" s="1"/>
  <c r="E1718" i="4"/>
  <c r="F1718" i="4" s="1"/>
  <c r="E1719" i="4"/>
  <c r="H1719" i="4" s="1"/>
  <c r="E1720" i="4"/>
  <c r="F1720" i="4" s="1"/>
  <c r="E1721" i="4"/>
  <c r="E1722" i="4"/>
  <c r="H1722" i="4" s="1"/>
  <c r="E1723" i="4"/>
  <c r="H1723" i="4" s="1"/>
  <c r="E1724" i="4"/>
  <c r="H1724" i="4" s="1"/>
  <c r="E1725" i="4"/>
  <c r="F1725" i="4" s="1"/>
  <c r="E1726" i="4"/>
  <c r="E1727" i="4"/>
  <c r="H1727" i="4" s="1"/>
  <c r="E1728" i="4"/>
  <c r="F1728" i="4" s="1"/>
  <c r="E1729" i="4"/>
  <c r="F1729" i="4" s="1"/>
  <c r="E1730" i="4"/>
  <c r="F1730" i="4" s="1"/>
  <c r="E1731" i="4"/>
  <c r="H1731" i="4" s="1"/>
  <c r="E1732" i="4"/>
  <c r="H1732" i="4" s="1"/>
  <c r="E1733" i="4"/>
  <c r="E1734" i="4"/>
  <c r="H1734" i="4" s="1"/>
  <c r="E1735" i="4"/>
  <c r="H1735" i="4" s="1"/>
  <c r="E1736" i="4"/>
  <c r="H1736" i="4" s="1"/>
  <c r="E1737" i="4"/>
  <c r="E1738" i="4"/>
  <c r="H1738" i="4" s="1"/>
  <c r="E1739" i="4"/>
  <c r="H1739" i="4" s="1"/>
  <c r="E1740" i="4"/>
  <c r="H1740" i="4" s="1"/>
  <c r="E1741" i="4"/>
  <c r="E1742" i="4"/>
  <c r="H1742" i="4" s="1"/>
  <c r="E1743" i="4"/>
  <c r="H1743" i="4" s="1"/>
  <c r="E1744" i="4"/>
  <c r="H1744" i="4" s="1"/>
  <c r="E1745" i="4"/>
  <c r="E1746" i="4"/>
  <c r="H1746" i="4" s="1"/>
  <c r="E1747" i="4"/>
  <c r="H1747" i="4" s="1"/>
  <c r="E1748" i="4"/>
  <c r="H1748" i="4" s="1"/>
  <c r="E1749" i="4"/>
  <c r="E1750" i="4"/>
  <c r="H1750" i="4" s="1"/>
  <c r="E1751" i="4"/>
  <c r="H1751" i="4" s="1"/>
  <c r="E1752" i="4"/>
  <c r="H1752" i="4" s="1"/>
  <c r="E1753" i="4"/>
  <c r="E1754" i="4"/>
  <c r="H1754" i="4" s="1"/>
  <c r="E1755" i="4"/>
  <c r="H1755" i="4" s="1"/>
  <c r="E1756" i="4"/>
  <c r="H1756" i="4" s="1"/>
  <c r="E1757" i="4"/>
  <c r="E1758" i="4"/>
  <c r="H1758" i="4" s="1"/>
  <c r="E1759" i="4"/>
  <c r="H1759" i="4" s="1"/>
  <c r="E1760" i="4"/>
  <c r="H1760" i="4" s="1"/>
  <c r="E1761" i="4"/>
  <c r="E1762" i="4"/>
  <c r="H1762" i="4" s="1"/>
  <c r="E1763" i="4"/>
  <c r="H1763" i="4" s="1"/>
  <c r="E1764" i="4"/>
  <c r="H1764" i="4" s="1"/>
  <c r="E1765" i="4"/>
  <c r="E1766" i="4"/>
  <c r="H1766" i="4" s="1"/>
  <c r="E1767" i="4"/>
  <c r="H1767" i="4" s="1"/>
  <c r="E1768" i="4"/>
  <c r="H1768" i="4" s="1"/>
  <c r="E1769" i="4"/>
  <c r="E1770" i="4"/>
  <c r="H1770" i="4" s="1"/>
  <c r="E1771" i="4"/>
  <c r="H1771" i="4" s="1"/>
  <c r="E1772" i="4"/>
  <c r="H1772" i="4" s="1"/>
  <c r="E1773" i="4"/>
  <c r="E1774" i="4"/>
  <c r="H1774" i="4" s="1"/>
  <c r="E1775" i="4"/>
  <c r="H1775" i="4" s="1"/>
  <c r="E1776" i="4"/>
  <c r="H1776" i="4" s="1"/>
  <c r="E1777" i="4"/>
  <c r="E1778" i="4"/>
  <c r="H1778" i="4" s="1"/>
  <c r="E1779" i="4"/>
  <c r="H1779" i="4" s="1"/>
  <c r="E1780" i="4"/>
  <c r="H1780" i="4" s="1"/>
  <c r="E1781" i="4"/>
  <c r="F1781" i="4" s="1"/>
  <c r="E1782" i="4"/>
  <c r="F1782" i="4" s="1"/>
  <c r="E1783" i="4"/>
  <c r="E1784" i="4"/>
  <c r="H1784" i="4" s="1"/>
  <c r="E1785" i="4"/>
  <c r="H1785" i="4" s="1"/>
  <c r="E1786" i="4"/>
  <c r="H1786" i="4" s="1"/>
  <c r="E1787" i="4"/>
  <c r="E1788" i="4"/>
  <c r="H1788" i="4" s="1"/>
  <c r="E1789" i="4"/>
  <c r="H1789" i="4" s="1"/>
  <c r="E1790" i="4"/>
  <c r="H1790" i="4" s="1"/>
  <c r="E1791" i="4"/>
  <c r="F1791" i="4" s="1"/>
  <c r="E1792" i="4"/>
  <c r="F1792" i="4" s="1"/>
  <c r="E1793" i="4"/>
  <c r="F1793" i="4" s="1"/>
  <c r="E1794" i="4"/>
  <c r="E1795" i="4"/>
  <c r="H1795" i="4" s="1"/>
  <c r="E1796" i="4"/>
  <c r="H1796" i="4" s="1"/>
  <c r="E1797" i="4"/>
  <c r="H1797" i="4" s="1"/>
  <c r="E1798" i="4"/>
  <c r="E1799" i="4"/>
  <c r="H1799" i="4" s="1"/>
  <c r="E1800" i="4"/>
  <c r="H1800" i="4" s="1"/>
  <c r="E1801" i="4"/>
  <c r="H1801" i="4" s="1"/>
  <c r="E1802" i="4"/>
  <c r="E1803" i="4"/>
  <c r="H1803" i="4" s="1"/>
  <c r="E1804" i="4"/>
  <c r="H1804" i="4" s="1"/>
  <c r="E1805" i="4"/>
  <c r="H1805" i="4" s="1"/>
  <c r="E1806" i="4"/>
  <c r="E1807" i="4"/>
  <c r="H1807" i="4" s="1"/>
  <c r="E1808" i="4"/>
  <c r="H1808" i="4" s="1"/>
  <c r="E1809" i="4"/>
  <c r="H1809" i="4" s="1"/>
  <c r="E1810" i="4"/>
  <c r="F1810" i="4" s="1"/>
  <c r="E1811" i="4"/>
  <c r="F1811" i="4" s="1"/>
  <c r="E1812" i="4"/>
  <c r="E1813" i="4"/>
  <c r="H1813" i="4" s="1"/>
  <c r="E1814" i="4"/>
  <c r="H1814" i="4" s="1"/>
  <c r="E1815" i="4"/>
  <c r="H1815" i="4" s="1"/>
  <c r="E1816" i="4"/>
  <c r="E1817" i="4"/>
  <c r="H1817" i="4" s="1"/>
  <c r="E1818" i="4"/>
  <c r="H1818" i="4" s="1"/>
  <c r="E1819" i="4"/>
  <c r="H1819" i="4" s="1"/>
  <c r="E1820" i="4"/>
  <c r="E1821" i="4"/>
  <c r="H1821" i="4" s="1"/>
  <c r="E1822" i="4"/>
  <c r="H1822" i="4" s="1"/>
  <c r="E1823" i="4"/>
  <c r="H1823" i="4" s="1"/>
  <c r="E1824" i="4"/>
  <c r="E1825" i="4"/>
  <c r="H1825" i="4" s="1"/>
  <c r="E1826" i="4"/>
  <c r="H1826" i="4" s="1"/>
  <c r="E1827" i="4"/>
  <c r="H1827" i="4" s="1"/>
  <c r="E1828" i="4"/>
  <c r="E1829" i="4"/>
  <c r="H1829" i="4" s="1"/>
  <c r="E1830" i="4"/>
  <c r="H1830" i="4" s="1"/>
  <c r="E1831" i="4"/>
  <c r="H1831" i="4" s="1"/>
  <c r="E1832" i="4"/>
  <c r="E1833" i="4"/>
  <c r="H1833" i="4" s="1"/>
  <c r="E1834" i="4"/>
  <c r="H1834" i="4" s="1"/>
  <c r="E1835" i="4"/>
  <c r="F1835" i="4" s="1"/>
  <c r="E1836" i="4"/>
  <c r="H1836" i="4" s="1"/>
  <c r="E1837" i="4"/>
  <c r="E1838" i="4"/>
  <c r="H1838" i="4" s="1"/>
  <c r="E1839" i="4"/>
  <c r="F1839" i="4" s="1"/>
  <c r="E1840" i="4"/>
  <c r="H1840" i="4" s="1"/>
  <c r="E1841" i="4"/>
  <c r="H1841" i="4" s="1"/>
  <c r="E1842" i="4"/>
  <c r="E1843" i="4"/>
  <c r="H1843" i="4" s="1"/>
  <c r="E1844" i="4"/>
  <c r="H1844" i="4" s="1"/>
  <c r="E1845" i="4"/>
  <c r="H1845" i="4" s="1"/>
  <c r="E1846" i="4"/>
  <c r="E1847" i="4"/>
  <c r="H1847" i="4" s="1"/>
  <c r="E1848" i="4"/>
  <c r="H1848" i="4" s="1"/>
  <c r="E1849" i="4"/>
  <c r="H1849" i="4" s="1"/>
  <c r="E1850" i="4"/>
  <c r="E1851" i="4"/>
  <c r="F1851" i="4" s="1"/>
  <c r="E1852" i="4"/>
  <c r="H1852" i="4" s="1"/>
  <c r="E1853" i="4"/>
  <c r="H1853" i="4" s="1"/>
  <c r="E1854" i="4"/>
  <c r="H1854" i="4" s="1"/>
  <c r="E1855" i="4"/>
  <c r="E1856" i="4"/>
  <c r="F1856" i="4" s="1"/>
  <c r="E1857" i="4"/>
  <c r="H1857" i="4" s="1"/>
  <c r="E1858" i="4"/>
  <c r="H1858" i="4" s="1"/>
  <c r="E1859" i="4"/>
  <c r="H1859" i="4" s="1"/>
  <c r="E1860" i="4"/>
  <c r="F1860" i="4" s="1"/>
  <c r="E1861" i="4"/>
  <c r="E1862" i="4"/>
  <c r="H1862" i="4" s="1"/>
  <c r="E1863" i="4"/>
  <c r="H1863" i="4" s="1"/>
  <c r="E1864" i="4"/>
  <c r="H1864" i="4" s="1"/>
  <c r="E1865" i="4"/>
  <c r="F1865" i="4" s="1"/>
  <c r="E1866" i="4"/>
  <c r="E1867" i="4"/>
  <c r="H1867" i="4" s="1"/>
  <c r="E1868" i="4"/>
  <c r="H1868" i="4" s="1"/>
  <c r="E1869" i="4"/>
  <c r="H1869" i="4" s="1"/>
  <c r="E1870" i="4"/>
  <c r="E1871" i="4"/>
  <c r="H1871" i="4" s="1"/>
  <c r="E1872" i="4"/>
  <c r="H1872" i="4" s="1"/>
  <c r="E1873" i="4"/>
  <c r="H1873" i="4" s="1"/>
  <c r="E1874" i="4"/>
  <c r="E1875" i="4"/>
  <c r="H1875" i="4" s="1"/>
  <c r="E1876" i="4"/>
  <c r="H1876" i="4" s="1"/>
  <c r="E1877" i="4"/>
  <c r="H1877" i="4" s="1"/>
  <c r="E1878" i="4"/>
  <c r="E1879" i="4"/>
  <c r="H1879" i="4" s="1"/>
  <c r="E1880" i="4"/>
  <c r="H1880" i="4" s="1"/>
  <c r="E1881" i="4"/>
  <c r="H1881" i="4" s="1"/>
  <c r="E1882" i="4"/>
  <c r="E1883" i="4"/>
  <c r="H1883" i="4" s="1"/>
  <c r="E1884" i="4"/>
  <c r="F1884" i="4" s="1"/>
  <c r="E1885" i="4"/>
  <c r="F1885" i="4" s="1"/>
  <c r="E1886" i="4"/>
  <c r="H1886" i="4" s="1"/>
  <c r="E1887" i="4"/>
  <c r="H1887" i="4" s="1"/>
  <c r="E1888" i="4"/>
  <c r="E1889" i="4"/>
  <c r="H1889" i="4" s="1"/>
  <c r="E1890" i="4"/>
  <c r="H1890" i="4" s="1"/>
  <c r="E1891" i="4"/>
  <c r="F1891" i="4" s="1"/>
  <c r="E1892" i="4"/>
  <c r="H1892" i="4" s="1"/>
  <c r="E1893" i="4"/>
  <c r="E1894" i="4"/>
  <c r="H1894" i="4" s="1"/>
  <c r="E1895" i="4"/>
  <c r="H1895" i="4" s="1"/>
  <c r="E1896" i="4"/>
  <c r="H1896" i="4" s="1"/>
  <c r="E1897" i="4"/>
  <c r="F1897" i="4" s="1"/>
  <c r="E1898" i="4"/>
  <c r="E1899" i="4"/>
  <c r="H1899" i="4" s="1"/>
  <c r="E1900" i="4"/>
  <c r="H1900" i="4" s="1"/>
  <c r="E1901" i="4"/>
  <c r="H1901" i="4" s="1"/>
  <c r="E1902" i="4"/>
  <c r="E1903" i="4"/>
  <c r="H1903" i="4" s="1"/>
  <c r="E1904" i="4"/>
  <c r="H1904" i="4" s="1"/>
  <c r="E1905" i="4"/>
  <c r="H1905" i="4" s="1"/>
  <c r="E1906" i="4"/>
  <c r="F1906" i="4" s="1"/>
  <c r="E1907" i="4"/>
  <c r="E1908" i="4"/>
  <c r="F1908" i="4" s="1"/>
  <c r="E1909" i="4"/>
  <c r="F1909" i="4" s="1"/>
  <c r="E1910" i="4"/>
  <c r="H1910" i="4" s="1"/>
  <c r="E1911" i="4"/>
  <c r="H1911" i="4" s="1"/>
  <c r="E1912" i="4"/>
  <c r="H1912" i="4" s="1"/>
  <c r="E1913" i="4"/>
  <c r="E1914" i="4"/>
  <c r="H1914" i="4" s="1"/>
  <c r="E1915" i="4"/>
  <c r="H1915" i="4" s="1"/>
  <c r="E1916" i="4"/>
  <c r="H1916" i="4" s="1"/>
  <c r="E1917" i="4"/>
  <c r="E1918" i="4"/>
  <c r="H1918" i="4" s="1"/>
  <c r="E1919" i="4"/>
  <c r="H1919" i="4" s="1"/>
  <c r="E1920" i="4"/>
  <c r="H1920" i="4" s="1"/>
  <c r="E1921" i="4"/>
  <c r="E1922" i="4"/>
  <c r="H1922" i="4" s="1"/>
  <c r="E1923" i="4"/>
  <c r="H1923" i="4" s="1"/>
  <c r="E1924" i="4"/>
  <c r="H1924" i="4" s="1"/>
  <c r="E1925" i="4"/>
  <c r="E1926" i="4"/>
  <c r="H1926" i="4" s="1"/>
  <c r="E1927" i="4"/>
  <c r="H1927" i="4" s="1"/>
  <c r="E1928" i="4"/>
  <c r="H1928" i="4" s="1"/>
  <c r="E1929" i="4"/>
  <c r="E1930" i="4"/>
  <c r="H1930" i="4" s="1"/>
  <c r="E1931" i="4"/>
  <c r="H1931" i="4" s="1"/>
  <c r="E1932" i="4"/>
  <c r="H1932" i="4" s="1"/>
  <c r="E1933" i="4"/>
  <c r="E1934" i="4"/>
  <c r="H1934" i="4" s="1"/>
  <c r="E1935" i="4"/>
  <c r="H1935" i="4" s="1"/>
  <c r="E1936" i="4"/>
  <c r="H1936" i="4" s="1"/>
  <c r="E1937" i="4"/>
  <c r="E2" i="4"/>
  <c r="F2" i="4" s="1"/>
  <c r="K1908" i="4" l="1"/>
  <c r="I1908" i="4"/>
  <c r="J1908" i="4"/>
  <c r="K1860" i="4"/>
  <c r="I1860" i="4"/>
  <c r="J1860" i="4"/>
  <c r="J1680" i="4"/>
  <c r="K1680" i="4"/>
  <c r="I1680" i="4"/>
  <c r="I1636" i="4"/>
  <c r="J1636" i="4"/>
  <c r="K1636" i="4"/>
  <c r="K1624" i="4"/>
  <c r="I1624" i="4"/>
  <c r="J1624" i="4"/>
  <c r="J1612" i="4"/>
  <c r="K1612" i="4"/>
  <c r="I1612" i="4"/>
  <c r="I1891" i="4"/>
  <c r="J1891" i="4"/>
  <c r="K1891" i="4"/>
  <c r="J1851" i="4"/>
  <c r="K1851" i="4"/>
  <c r="I1851" i="4"/>
  <c r="I1839" i="4"/>
  <c r="J1839" i="4"/>
  <c r="K1839" i="4"/>
  <c r="I1909" i="4"/>
  <c r="J1909" i="4"/>
  <c r="K1909" i="4"/>
  <c r="I1897" i="4"/>
  <c r="J1897" i="4"/>
  <c r="K1897" i="4"/>
  <c r="K1885" i="4"/>
  <c r="I1885" i="4"/>
  <c r="J1885" i="4"/>
  <c r="J1865" i="4"/>
  <c r="K1865" i="4"/>
  <c r="I1865" i="4"/>
  <c r="J1793" i="4"/>
  <c r="K1793" i="4"/>
  <c r="I1793" i="4"/>
  <c r="K1781" i="4"/>
  <c r="I1781" i="4"/>
  <c r="J1781" i="4"/>
  <c r="I1729" i="4"/>
  <c r="J1729" i="4"/>
  <c r="K1729" i="4"/>
  <c r="K1725" i="4"/>
  <c r="I1725" i="4"/>
  <c r="J1725" i="4"/>
  <c r="K1709" i="4"/>
  <c r="I1709" i="4"/>
  <c r="J1709" i="4"/>
  <c r="J1705" i="4"/>
  <c r="K1705" i="4"/>
  <c r="I1705" i="4"/>
  <c r="J1701" i="4"/>
  <c r="K1701" i="4"/>
  <c r="I1701" i="4"/>
  <c r="I1697" i="4"/>
  <c r="J1697" i="4"/>
  <c r="K1697" i="4"/>
  <c r="K1685" i="4"/>
  <c r="I1685" i="4"/>
  <c r="J1685" i="4"/>
  <c r="I1653" i="4"/>
  <c r="J1653" i="4"/>
  <c r="K1653" i="4"/>
  <c r="K1645" i="4"/>
  <c r="I1645" i="4"/>
  <c r="J1645" i="4"/>
  <c r="J1641" i="4"/>
  <c r="K1641" i="4"/>
  <c r="I1641" i="4"/>
  <c r="J1633" i="4"/>
  <c r="K1633" i="4"/>
  <c r="I1633" i="4"/>
  <c r="I1621" i="4"/>
  <c r="J1621" i="4"/>
  <c r="K1621" i="4"/>
  <c r="K1605" i="4"/>
  <c r="I1605" i="4"/>
  <c r="J1605" i="4"/>
  <c r="I1573" i="4"/>
  <c r="J1573" i="4"/>
  <c r="K1573" i="4"/>
  <c r="J1569" i="4"/>
  <c r="K1569" i="4"/>
  <c r="I1569" i="4"/>
  <c r="K1565" i="4"/>
  <c r="I1565" i="4"/>
  <c r="J1565" i="4"/>
  <c r="J1561" i="4"/>
  <c r="K1561" i="4"/>
  <c r="I1561" i="4"/>
  <c r="I1553" i="4"/>
  <c r="J1553" i="4"/>
  <c r="K1553" i="4"/>
  <c r="J1545" i="4"/>
  <c r="K1545" i="4"/>
  <c r="I1545" i="4"/>
  <c r="I1541" i="4"/>
  <c r="J1541" i="4"/>
  <c r="K1541" i="4"/>
  <c r="I1533" i="4"/>
  <c r="J1533" i="4"/>
  <c r="K1533" i="4"/>
  <c r="I1513" i="4"/>
  <c r="J1513" i="4"/>
  <c r="K1513" i="4"/>
  <c r="I1509" i="4"/>
  <c r="J1509" i="4"/>
  <c r="K1509" i="4"/>
  <c r="K1505" i="4"/>
  <c r="I1505" i="4"/>
  <c r="J1505" i="4"/>
  <c r="J1489" i="4"/>
  <c r="K1489" i="4"/>
  <c r="I1489" i="4"/>
  <c r="K1485" i="4"/>
  <c r="I1485" i="4"/>
  <c r="J1485" i="4"/>
  <c r="I1481" i="4"/>
  <c r="J1481" i="4"/>
  <c r="K1481" i="4"/>
  <c r="I1473" i="4"/>
  <c r="J1473" i="4"/>
  <c r="K1473" i="4"/>
  <c r="K1469" i="4"/>
  <c r="I1469" i="4"/>
  <c r="J1469" i="4"/>
  <c r="I1465" i="4"/>
  <c r="J1465" i="4"/>
  <c r="K1465" i="4"/>
  <c r="J1453" i="4"/>
  <c r="K1453" i="4"/>
  <c r="I1453" i="4"/>
  <c r="I1437" i="4"/>
  <c r="J1437" i="4"/>
  <c r="K1437" i="4"/>
  <c r="I1429" i="4"/>
  <c r="J1429" i="4"/>
  <c r="K1429" i="4"/>
  <c r="I1413" i="4"/>
  <c r="J1413" i="4"/>
  <c r="K1413" i="4"/>
  <c r="J1409" i="4"/>
  <c r="K1409" i="4"/>
  <c r="I1409" i="4"/>
  <c r="I1349" i="4"/>
  <c r="J1349" i="4"/>
  <c r="K1349" i="4"/>
  <c r="K1345" i="4"/>
  <c r="I1345" i="4"/>
  <c r="J1345" i="4"/>
  <c r="I1341" i="4"/>
  <c r="J1341" i="4"/>
  <c r="K1341" i="4"/>
  <c r="I1337" i="4"/>
  <c r="J1337" i="4"/>
  <c r="K1337" i="4"/>
  <c r="I1333" i="4"/>
  <c r="J1333" i="4"/>
  <c r="K1333" i="4"/>
  <c r="I1329" i="4"/>
  <c r="J1329" i="4"/>
  <c r="K1329" i="4"/>
  <c r="J1325" i="4"/>
  <c r="K1325" i="4"/>
  <c r="I1325" i="4"/>
  <c r="I1321" i="4"/>
  <c r="J1321" i="4"/>
  <c r="K1321" i="4"/>
  <c r="K1317" i="4"/>
  <c r="I1317" i="4"/>
  <c r="J1317" i="4"/>
  <c r="K1313" i="4"/>
  <c r="I1313" i="4"/>
  <c r="J1313" i="4"/>
  <c r="K1309" i="4"/>
  <c r="I1309" i="4"/>
  <c r="J1309" i="4"/>
  <c r="K1305" i="4"/>
  <c r="I1305" i="4"/>
  <c r="J1305" i="4"/>
  <c r="I1301" i="4"/>
  <c r="J1301" i="4"/>
  <c r="K1301" i="4"/>
  <c r="I1297" i="4"/>
  <c r="J1297" i="4"/>
  <c r="K1297" i="4"/>
  <c r="I1293" i="4"/>
  <c r="J1293" i="4"/>
  <c r="K1293" i="4"/>
  <c r="I1289" i="4"/>
  <c r="J1289" i="4"/>
  <c r="K1289" i="4"/>
  <c r="J1281" i="4"/>
  <c r="K1281" i="4"/>
  <c r="I1281" i="4"/>
  <c r="I1277" i="4"/>
  <c r="J1277" i="4"/>
  <c r="K1277" i="4"/>
  <c r="I1253" i="4"/>
  <c r="J1253" i="4"/>
  <c r="K1253" i="4"/>
  <c r="I1249" i="4"/>
  <c r="J1249" i="4"/>
  <c r="K1249" i="4"/>
  <c r="K1241" i="4"/>
  <c r="I1241" i="4"/>
  <c r="J1241" i="4"/>
  <c r="K1233" i="4"/>
  <c r="I1233" i="4"/>
  <c r="J1233" i="4"/>
  <c r="I1213" i="4"/>
  <c r="J1213" i="4"/>
  <c r="K1213" i="4"/>
  <c r="I1205" i="4"/>
  <c r="J1205" i="4"/>
  <c r="K1205" i="4"/>
  <c r="I1185" i="4"/>
  <c r="J1185" i="4"/>
  <c r="K1185" i="4"/>
  <c r="I1141" i="4"/>
  <c r="J1141" i="4"/>
  <c r="K1141" i="4"/>
  <c r="I1129" i="4"/>
  <c r="H1129" i="4"/>
  <c r="K1129" i="4"/>
  <c r="J1129" i="4"/>
  <c r="J1089" i="4"/>
  <c r="K1089" i="4"/>
  <c r="I1089" i="4"/>
  <c r="I1081" i="4"/>
  <c r="J1081" i="4"/>
  <c r="K1081" i="4"/>
  <c r="K1073" i="4"/>
  <c r="I1073" i="4"/>
  <c r="J1073" i="4"/>
  <c r="K1065" i="4"/>
  <c r="I1065" i="4"/>
  <c r="J1065" i="4"/>
  <c r="I1057" i="4"/>
  <c r="J1057" i="4"/>
  <c r="K1057" i="4"/>
  <c r="K1053" i="4"/>
  <c r="I1053" i="4"/>
  <c r="J1053" i="4"/>
  <c r="K1049" i="4"/>
  <c r="I1049" i="4"/>
  <c r="J1049" i="4"/>
  <c r="I1041" i="4"/>
  <c r="J1041" i="4"/>
  <c r="K1041" i="4"/>
  <c r="K1037" i="4"/>
  <c r="I1037" i="4"/>
  <c r="J1037" i="4"/>
  <c r="K1017" i="4"/>
  <c r="I1017" i="4"/>
  <c r="J1017" i="4"/>
  <c r="J1013" i="4"/>
  <c r="K1013" i="4"/>
  <c r="I1013" i="4"/>
  <c r="J1009" i="4"/>
  <c r="K1009" i="4"/>
  <c r="I1009" i="4"/>
  <c r="I1001" i="4"/>
  <c r="J1001" i="4"/>
  <c r="K1001" i="4"/>
  <c r="K997" i="4"/>
  <c r="I997" i="4"/>
  <c r="J997" i="4"/>
  <c r="K993" i="4"/>
  <c r="I993" i="4"/>
  <c r="J993" i="4"/>
  <c r="I977" i="4"/>
  <c r="J977" i="4"/>
  <c r="K977" i="4"/>
  <c r="I973" i="4"/>
  <c r="J973" i="4"/>
  <c r="K973" i="4"/>
  <c r="I969" i="4"/>
  <c r="J969" i="4"/>
  <c r="K969" i="4"/>
  <c r="K953" i="4"/>
  <c r="I953" i="4"/>
  <c r="J953" i="4"/>
  <c r="I949" i="4"/>
  <c r="J949" i="4"/>
  <c r="K949" i="4"/>
  <c r="I917" i="4"/>
  <c r="J917" i="4"/>
  <c r="K917" i="4"/>
  <c r="J897" i="4"/>
  <c r="K897" i="4"/>
  <c r="I897" i="4"/>
  <c r="K881" i="4"/>
  <c r="I881" i="4"/>
  <c r="J881" i="4"/>
  <c r="J877" i="4"/>
  <c r="K877" i="4"/>
  <c r="I877" i="4"/>
  <c r="I829" i="4"/>
  <c r="J829" i="4"/>
  <c r="K829" i="4"/>
  <c r="J825" i="4"/>
  <c r="K825" i="4"/>
  <c r="I825" i="4"/>
  <c r="I821" i="4"/>
  <c r="J821" i="4"/>
  <c r="K821" i="4"/>
  <c r="K817" i="4"/>
  <c r="I817" i="4"/>
  <c r="J817" i="4"/>
  <c r="I813" i="4"/>
  <c r="J813" i="4"/>
  <c r="K813" i="4"/>
  <c r="J809" i="4"/>
  <c r="K809" i="4"/>
  <c r="I809" i="4"/>
  <c r="K805" i="4"/>
  <c r="I805" i="4"/>
  <c r="J805" i="4"/>
  <c r="I801" i="4"/>
  <c r="J801" i="4"/>
  <c r="K801" i="4"/>
  <c r="I797" i="4"/>
  <c r="J797" i="4"/>
  <c r="K797" i="4"/>
  <c r="I793" i="4"/>
  <c r="J793" i="4"/>
  <c r="K793" i="4"/>
  <c r="K789" i="4"/>
  <c r="I789" i="4"/>
  <c r="J789" i="4"/>
  <c r="I785" i="4"/>
  <c r="J785" i="4"/>
  <c r="K785" i="4"/>
  <c r="I781" i="4"/>
  <c r="J781" i="4"/>
  <c r="K781" i="4"/>
  <c r="K777" i="4"/>
  <c r="I777" i="4"/>
  <c r="J777" i="4"/>
  <c r="I773" i="4"/>
  <c r="J773" i="4"/>
  <c r="K773" i="4"/>
  <c r="J769" i="4"/>
  <c r="K769" i="4"/>
  <c r="I769" i="4"/>
  <c r="I765" i="4"/>
  <c r="J765" i="4"/>
  <c r="K765" i="4"/>
  <c r="I761" i="4"/>
  <c r="J761" i="4"/>
  <c r="K761" i="4"/>
  <c r="I757" i="4"/>
  <c r="J757" i="4"/>
  <c r="K757" i="4"/>
  <c r="I753" i="4"/>
  <c r="J753" i="4"/>
  <c r="K753" i="4"/>
  <c r="K749" i="4"/>
  <c r="I749" i="4"/>
  <c r="J749" i="4"/>
  <c r="I737" i="4"/>
  <c r="J737" i="4"/>
  <c r="K737" i="4"/>
  <c r="K721" i="4"/>
  <c r="I721" i="4"/>
  <c r="J721" i="4"/>
  <c r="I709" i="4"/>
  <c r="J709" i="4"/>
  <c r="K709" i="4"/>
  <c r="K701" i="4"/>
  <c r="I701" i="4"/>
  <c r="J701" i="4"/>
  <c r="I697" i="4"/>
  <c r="J697" i="4"/>
  <c r="K697" i="4"/>
  <c r="K693" i="4"/>
  <c r="I693" i="4"/>
  <c r="J693" i="4"/>
  <c r="I665" i="4"/>
  <c r="J665" i="4"/>
  <c r="K665" i="4"/>
  <c r="I657" i="4"/>
  <c r="J657" i="4"/>
  <c r="K657" i="4"/>
  <c r="J645" i="4"/>
  <c r="K645" i="4"/>
  <c r="I645" i="4"/>
  <c r="I637" i="4"/>
  <c r="J637" i="4"/>
  <c r="K637" i="4"/>
  <c r="I621" i="4"/>
  <c r="J621" i="4"/>
  <c r="K621" i="4"/>
  <c r="I577" i="4"/>
  <c r="J577" i="4"/>
  <c r="K577" i="4"/>
  <c r="I573" i="4"/>
  <c r="J573" i="4"/>
  <c r="K573" i="4"/>
  <c r="J541" i="4"/>
  <c r="K541" i="4"/>
  <c r="I541" i="4"/>
  <c r="I529" i="4"/>
  <c r="J529" i="4"/>
  <c r="K529" i="4"/>
  <c r="I477" i="4"/>
  <c r="J477" i="4"/>
  <c r="K477" i="4"/>
  <c r="K457" i="4"/>
  <c r="I457" i="4"/>
  <c r="J457" i="4"/>
  <c r="K453" i="4"/>
  <c r="I453" i="4"/>
  <c r="J453" i="4"/>
  <c r="K449" i="4"/>
  <c r="I449" i="4"/>
  <c r="J449" i="4"/>
  <c r="J441" i="4"/>
  <c r="K441" i="4"/>
  <c r="I441" i="4"/>
  <c r="K433" i="4"/>
  <c r="I433" i="4"/>
  <c r="J433" i="4"/>
  <c r="K429" i="4"/>
  <c r="I429" i="4"/>
  <c r="J429" i="4"/>
  <c r="I425" i="4"/>
  <c r="J425" i="4"/>
  <c r="K425" i="4"/>
  <c r="K421" i="4"/>
  <c r="I421" i="4"/>
  <c r="J421" i="4"/>
  <c r="I413" i="4"/>
  <c r="J413" i="4"/>
  <c r="K413" i="4"/>
  <c r="I409" i="4"/>
  <c r="J409" i="4"/>
  <c r="K409" i="4"/>
  <c r="I405" i="4"/>
  <c r="J405" i="4"/>
  <c r="K405" i="4"/>
  <c r="J401" i="4"/>
  <c r="K401" i="4"/>
  <c r="I401" i="4"/>
  <c r="K381" i="4"/>
  <c r="I381" i="4"/>
  <c r="J381" i="4"/>
  <c r="I353" i="4"/>
  <c r="J353" i="4"/>
  <c r="K353" i="4"/>
  <c r="K345" i="4"/>
  <c r="I345" i="4"/>
  <c r="J345" i="4"/>
  <c r="J341" i="4"/>
  <c r="K341" i="4"/>
  <c r="I341" i="4"/>
  <c r="K313" i="4"/>
  <c r="I313" i="4"/>
  <c r="J313" i="4"/>
  <c r="J301" i="4"/>
  <c r="K301" i="4"/>
  <c r="I301" i="4"/>
  <c r="J297" i="4"/>
  <c r="K297" i="4"/>
  <c r="I297" i="4"/>
  <c r="I293" i="4"/>
  <c r="J293" i="4"/>
  <c r="K293" i="4"/>
  <c r="K289" i="4"/>
  <c r="I289" i="4"/>
  <c r="J289" i="4"/>
  <c r="I285" i="4"/>
  <c r="J285" i="4"/>
  <c r="K285" i="4"/>
  <c r="J281" i="4"/>
  <c r="K281" i="4"/>
  <c r="I281" i="4"/>
  <c r="K277" i="4"/>
  <c r="I277" i="4"/>
  <c r="J277" i="4"/>
  <c r="J273" i="4"/>
  <c r="K273" i="4"/>
  <c r="I273" i="4"/>
  <c r="J269" i="4"/>
  <c r="K269" i="4"/>
  <c r="I269" i="4"/>
  <c r="I265" i="4"/>
  <c r="J265" i="4"/>
  <c r="K265" i="4"/>
  <c r="K261" i="4"/>
  <c r="I261" i="4"/>
  <c r="J261" i="4"/>
  <c r="I253" i="4"/>
  <c r="J253" i="4"/>
  <c r="K253" i="4"/>
  <c r="J249" i="4"/>
  <c r="K249" i="4"/>
  <c r="I249" i="4"/>
  <c r="I245" i="4"/>
  <c r="J245" i="4"/>
  <c r="K245" i="4"/>
  <c r="I237" i="4"/>
  <c r="J237" i="4"/>
  <c r="K237" i="4"/>
  <c r="I233" i="4"/>
  <c r="J233" i="4"/>
  <c r="K233" i="4"/>
  <c r="I229" i="4"/>
  <c r="J229" i="4"/>
  <c r="K229" i="4"/>
  <c r="I225" i="4"/>
  <c r="J225" i="4"/>
  <c r="K225" i="4"/>
  <c r="I221" i="4"/>
  <c r="J221" i="4"/>
  <c r="K221" i="4"/>
  <c r="J217" i="4"/>
  <c r="K217" i="4"/>
  <c r="I217" i="4"/>
  <c r="K213" i="4"/>
  <c r="I213" i="4"/>
  <c r="J213" i="4"/>
  <c r="J209" i="4"/>
  <c r="K209" i="4"/>
  <c r="I209" i="4"/>
  <c r="K205" i="4"/>
  <c r="I205" i="4"/>
  <c r="J205" i="4"/>
  <c r="I201" i="4"/>
  <c r="J201" i="4"/>
  <c r="K201" i="4"/>
  <c r="I197" i="4"/>
  <c r="J197" i="4"/>
  <c r="K197" i="4"/>
  <c r="J193" i="4"/>
  <c r="K193" i="4"/>
  <c r="I193" i="4"/>
  <c r="H189" i="4"/>
  <c r="J189" i="4"/>
  <c r="K189" i="4"/>
  <c r="I189" i="4"/>
  <c r="I181" i="4"/>
  <c r="J181" i="4"/>
  <c r="K181" i="4"/>
  <c r="K177" i="4"/>
  <c r="I177" i="4"/>
  <c r="J177" i="4"/>
  <c r="I173" i="4"/>
  <c r="J173" i="4"/>
  <c r="K173" i="4"/>
  <c r="I169" i="4"/>
  <c r="J169" i="4"/>
  <c r="K169" i="4"/>
  <c r="I165" i="4"/>
  <c r="J165" i="4"/>
  <c r="K165" i="4"/>
  <c r="K161" i="4"/>
  <c r="I161" i="4"/>
  <c r="J161" i="4"/>
  <c r="K157" i="4"/>
  <c r="I157" i="4"/>
  <c r="J157" i="4"/>
  <c r="I153" i="4"/>
  <c r="J153" i="4"/>
  <c r="K153" i="4"/>
  <c r="I149" i="4"/>
  <c r="J149" i="4"/>
  <c r="K149" i="4"/>
  <c r="K145" i="4"/>
  <c r="I145" i="4"/>
  <c r="J145" i="4"/>
  <c r="I137" i="4"/>
  <c r="J137" i="4"/>
  <c r="K137" i="4"/>
  <c r="I125" i="4"/>
  <c r="J125" i="4"/>
  <c r="K125" i="4"/>
  <c r="I121" i="4"/>
  <c r="J121" i="4"/>
  <c r="K121" i="4"/>
  <c r="I117" i="4"/>
  <c r="J117" i="4"/>
  <c r="K117" i="4"/>
  <c r="I109" i="4"/>
  <c r="J109" i="4"/>
  <c r="K109" i="4"/>
  <c r="K105" i="4"/>
  <c r="I105" i="4"/>
  <c r="J105" i="4"/>
  <c r="K101" i="4"/>
  <c r="I101" i="4"/>
  <c r="J101" i="4"/>
  <c r="J97" i="4"/>
  <c r="K97" i="4"/>
  <c r="I97" i="4"/>
  <c r="I89" i="4"/>
  <c r="J89" i="4"/>
  <c r="K89" i="4"/>
  <c r="I85" i="4"/>
  <c r="J85" i="4"/>
  <c r="K85" i="4"/>
  <c r="K81" i="4"/>
  <c r="I81" i="4"/>
  <c r="J81" i="4"/>
  <c r="I77" i="4"/>
  <c r="J77" i="4"/>
  <c r="K77" i="4"/>
  <c r="K73" i="4"/>
  <c r="I73" i="4"/>
  <c r="J73" i="4"/>
  <c r="K69" i="4"/>
  <c r="I69" i="4"/>
  <c r="J69" i="4"/>
  <c r="I65" i="4"/>
  <c r="J65" i="4"/>
  <c r="K65" i="4"/>
  <c r="K61" i="4"/>
  <c r="I61" i="4"/>
  <c r="J61" i="4"/>
  <c r="I53" i="4"/>
  <c r="J53" i="4"/>
  <c r="K53" i="4"/>
  <c r="K49" i="4"/>
  <c r="I49" i="4"/>
  <c r="J49" i="4"/>
  <c r="I45" i="4"/>
  <c r="J45" i="4"/>
  <c r="K45" i="4"/>
  <c r="K41" i="4"/>
  <c r="I41" i="4"/>
  <c r="J41" i="4"/>
  <c r="I33" i="4"/>
  <c r="J33" i="4"/>
  <c r="K33" i="4"/>
  <c r="J29" i="4"/>
  <c r="K29" i="4"/>
  <c r="I29" i="4"/>
  <c r="K25" i="4"/>
  <c r="I25" i="4"/>
  <c r="J25" i="4"/>
  <c r="I21" i="4"/>
  <c r="J21" i="4"/>
  <c r="K21" i="4"/>
  <c r="I17" i="4"/>
  <c r="J17" i="4"/>
  <c r="K17" i="4"/>
  <c r="I13" i="4"/>
  <c r="J13" i="4"/>
  <c r="K13" i="4"/>
  <c r="I9" i="4"/>
  <c r="J9" i="4"/>
  <c r="K9" i="4"/>
  <c r="I5" i="4"/>
  <c r="J5" i="4"/>
  <c r="K5" i="4"/>
  <c r="I1792" i="4"/>
  <c r="J1792" i="4"/>
  <c r="K1792" i="4"/>
  <c r="J1720" i="4"/>
  <c r="K1720" i="4"/>
  <c r="I1720" i="4"/>
  <c r="K1572" i="4"/>
  <c r="I1572" i="4"/>
  <c r="J1572" i="4"/>
  <c r="I1560" i="4"/>
  <c r="J1560" i="4"/>
  <c r="K1560" i="4"/>
  <c r="I1556" i="4"/>
  <c r="J1556" i="4"/>
  <c r="K1556" i="4"/>
  <c r="K1548" i="4"/>
  <c r="I1548" i="4"/>
  <c r="J1548" i="4"/>
  <c r="I1536" i="4"/>
  <c r="J1536" i="4"/>
  <c r="K1536" i="4"/>
  <c r="I1532" i="4"/>
  <c r="J1532" i="4"/>
  <c r="K1532" i="4"/>
  <c r="I1512" i="4"/>
  <c r="J1512" i="4"/>
  <c r="K1512" i="4"/>
  <c r="J1500" i="4"/>
  <c r="K1500" i="4"/>
  <c r="I1500" i="4"/>
  <c r="K1492" i="4"/>
  <c r="I1492" i="4"/>
  <c r="J1492" i="4"/>
  <c r="J1488" i="4"/>
  <c r="K1488" i="4"/>
  <c r="I1488" i="4"/>
  <c r="I1484" i="4"/>
  <c r="J1484" i="4"/>
  <c r="K1484" i="4"/>
  <c r="K1476" i="4"/>
  <c r="I1476" i="4"/>
  <c r="J1476" i="4"/>
  <c r="K1460" i="4"/>
  <c r="I1460" i="4"/>
  <c r="J1460" i="4"/>
  <c r="I1452" i="4"/>
  <c r="J1452" i="4"/>
  <c r="K1452" i="4"/>
  <c r="J1444" i="4"/>
  <c r="K1444" i="4"/>
  <c r="I1444" i="4"/>
  <c r="K1428" i="4"/>
  <c r="I1428" i="4"/>
  <c r="J1428" i="4"/>
  <c r="I1424" i="4"/>
  <c r="J1424" i="4"/>
  <c r="K1424" i="4"/>
  <c r="J1352" i="4"/>
  <c r="K1352" i="4"/>
  <c r="I1352" i="4"/>
  <c r="K1348" i="4"/>
  <c r="I1348" i="4"/>
  <c r="J1348" i="4"/>
  <c r="I1344" i="4"/>
  <c r="J1344" i="4"/>
  <c r="K1344" i="4"/>
  <c r="K1340" i="4"/>
  <c r="I1340" i="4"/>
  <c r="J1340" i="4"/>
  <c r="I1336" i="4"/>
  <c r="J1336" i="4"/>
  <c r="K1336" i="4"/>
  <c r="I1332" i="4"/>
  <c r="J1332" i="4"/>
  <c r="K1332" i="4"/>
  <c r="J1328" i="4"/>
  <c r="K1328" i="4"/>
  <c r="I1328" i="4"/>
  <c r="I1324" i="4"/>
  <c r="J1324" i="4"/>
  <c r="K1324" i="4"/>
  <c r="I1320" i="4"/>
  <c r="J1320" i="4"/>
  <c r="K1320" i="4"/>
  <c r="J1316" i="4"/>
  <c r="K1316" i="4"/>
  <c r="I1316" i="4"/>
  <c r="J1312" i="4"/>
  <c r="K1312" i="4"/>
  <c r="I1312" i="4"/>
  <c r="J1308" i="4"/>
  <c r="K1308" i="4"/>
  <c r="I1308" i="4"/>
  <c r="J1304" i="4"/>
  <c r="K1304" i="4"/>
  <c r="I1304" i="4"/>
  <c r="K1300" i="4"/>
  <c r="I1300" i="4"/>
  <c r="J1300" i="4"/>
  <c r="K1296" i="4"/>
  <c r="I1296" i="4"/>
  <c r="J1296" i="4"/>
  <c r="K1292" i="4"/>
  <c r="I1292" i="4"/>
  <c r="J1292" i="4"/>
  <c r="K1288" i="4"/>
  <c r="I1288" i="4"/>
  <c r="J1288" i="4"/>
  <c r="I1284" i="4"/>
  <c r="J1284" i="4"/>
  <c r="K1284" i="4"/>
  <c r="I1276" i="4"/>
  <c r="J1276" i="4"/>
  <c r="K1276" i="4"/>
  <c r="K1268" i="4"/>
  <c r="I1268" i="4"/>
  <c r="J1268" i="4"/>
  <c r="I1264" i="4"/>
  <c r="J1264" i="4"/>
  <c r="K1264" i="4"/>
  <c r="J1260" i="4"/>
  <c r="K1260" i="4"/>
  <c r="I1260" i="4"/>
  <c r="I1256" i="4"/>
  <c r="J1256" i="4"/>
  <c r="K1256" i="4"/>
  <c r="I1248" i="4"/>
  <c r="J1248" i="4"/>
  <c r="K1248" i="4"/>
  <c r="K1240" i="4"/>
  <c r="I1240" i="4"/>
  <c r="J1240" i="4"/>
  <c r="J1236" i="4"/>
  <c r="K1236" i="4"/>
  <c r="I1236" i="4"/>
  <c r="J1232" i="4"/>
  <c r="K1232" i="4"/>
  <c r="I1232" i="4"/>
  <c r="I1220" i="4"/>
  <c r="J1220" i="4"/>
  <c r="K1220" i="4"/>
  <c r="J1216" i="4"/>
  <c r="K1216" i="4"/>
  <c r="I1216" i="4"/>
  <c r="I1212" i="4"/>
  <c r="J1212" i="4"/>
  <c r="K1212" i="4"/>
  <c r="K1208" i="4"/>
  <c r="I1208" i="4"/>
  <c r="J1208" i="4"/>
  <c r="J1204" i="4"/>
  <c r="K1204" i="4"/>
  <c r="I1204" i="4"/>
  <c r="K1200" i="4"/>
  <c r="I1200" i="4"/>
  <c r="J1200" i="4"/>
  <c r="I1192" i="4"/>
  <c r="J1192" i="4"/>
  <c r="K1192" i="4"/>
  <c r="K1188" i="4"/>
  <c r="I1188" i="4"/>
  <c r="J1188" i="4"/>
  <c r="K1140" i="4"/>
  <c r="I1140" i="4"/>
  <c r="J1140" i="4"/>
  <c r="I1088" i="4"/>
  <c r="J1088" i="4"/>
  <c r="K1088" i="4"/>
  <c r="J1072" i="4"/>
  <c r="K1072" i="4"/>
  <c r="I1072" i="4"/>
  <c r="J1068" i="4"/>
  <c r="K1068" i="4"/>
  <c r="I1068" i="4"/>
  <c r="J1064" i="4"/>
  <c r="K1064" i="4"/>
  <c r="I1064" i="4"/>
  <c r="I1056" i="4"/>
  <c r="J1056" i="4"/>
  <c r="K1056" i="4"/>
  <c r="J1052" i="4"/>
  <c r="K1052" i="4"/>
  <c r="I1052" i="4"/>
  <c r="J1048" i="4"/>
  <c r="K1048" i="4"/>
  <c r="I1048" i="4"/>
  <c r="K1044" i="4"/>
  <c r="I1044" i="4"/>
  <c r="J1044" i="4"/>
  <c r="J1036" i="4"/>
  <c r="K1036" i="4"/>
  <c r="I1036" i="4"/>
  <c r="K1020" i="4"/>
  <c r="I1020" i="4"/>
  <c r="J1020" i="4"/>
  <c r="I1016" i="4"/>
  <c r="J1016" i="4"/>
  <c r="K1016" i="4"/>
  <c r="I1012" i="4"/>
  <c r="J1012" i="4"/>
  <c r="K1012" i="4"/>
  <c r="J996" i="4"/>
  <c r="K996" i="4"/>
  <c r="I996" i="4"/>
  <c r="J992" i="4"/>
  <c r="K992" i="4"/>
  <c r="I992" i="4"/>
  <c r="K972" i="4"/>
  <c r="I972" i="4"/>
  <c r="J972" i="4"/>
  <c r="I968" i="4"/>
  <c r="J968" i="4"/>
  <c r="K968" i="4"/>
  <c r="J956" i="4"/>
  <c r="K956" i="4"/>
  <c r="I956" i="4"/>
  <c r="K948" i="4"/>
  <c r="I948" i="4"/>
  <c r="J948" i="4"/>
  <c r="J912" i="4"/>
  <c r="K912" i="4"/>
  <c r="I912" i="4"/>
  <c r="I896" i="4"/>
  <c r="J896" i="4"/>
  <c r="K896" i="4"/>
  <c r="I876" i="4"/>
  <c r="J876" i="4"/>
  <c r="K876" i="4"/>
  <c r="K828" i="4"/>
  <c r="I828" i="4"/>
  <c r="J828" i="4"/>
  <c r="J824" i="4"/>
  <c r="K824" i="4"/>
  <c r="I824" i="4"/>
  <c r="I820" i="4"/>
  <c r="J820" i="4"/>
  <c r="K820" i="4"/>
  <c r="J816" i="4"/>
  <c r="K816" i="4"/>
  <c r="I816" i="4"/>
  <c r="K812" i="4"/>
  <c r="I812" i="4"/>
  <c r="J812" i="4"/>
  <c r="I808" i="4"/>
  <c r="J808" i="4"/>
  <c r="K808" i="4"/>
  <c r="J804" i="4"/>
  <c r="K804" i="4"/>
  <c r="I804" i="4"/>
  <c r="I800" i="4"/>
  <c r="J800" i="4"/>
  <c r="K800" i="4"/>
  <c r="I796" i="4"/>
  <c r="J796" i="4"/>
  <c r="K796" i="4"/>
  <c r="K792" i="4"/>
  <c r="I792" i="4"/>
  <c r="J792" i="4"/>
  <c r="I788" i="4"/>
  <c r="J788" i="4"/>
  <c r="K788" i="4"/>
  <c r="J784" i="4"/>
  <c r="K784" i="4"/>
  <c r="I784" i="4"/>
  <c r="I780" i="4"/>
  <c r="J780" i="4"/>
  <c r="K780" i="4"/>
  <c r="K776" i="4"/>
  <c r="I776" i="4"/>
  <c r="J776" i="4"/>
  <c r="I772" i="4"/>
  <c r="J772" i="4"/>
  <c r="K772" i="4"/>
  <c r="J768" i="4"/>
  <c r="K768" i="4"/>
  <c r="I768" i="4"/>
  <c r="I764" i="4"/>
  <c r="J764" i="4"/>
  <c r="K764" i="4"/>
  <c r="K760" i="4"/>
  <c r="I760" i="4"/>
  <c r="J760" i="4"/>
  <c r="K756" i="4"/>
  <c r="I756" i="4"/>
  <c r="J756" i="4"/>
  <c r="K752" i="4"/>
  <c r="I752" i="4"/>
  <c r="J752" i="4"/>
  <c r="K744" i="4"/>
  <c r="I744" i="4"/>
  <c r="J744" i="4"/>
  <c r="I732" i="4"/>
  <c r="J732" i="4"/>
  <c r="K732" i="4"/>
  <c r="J720" i="4"/>
  <c r="K720" i="4"/>
  <c r="I720" i="4"/>
  <c r="I712" i="4"/>
  <c r="J712" i="4"/>
  <c r="K712" i="4"/>
  <c r="K660" i="4"/>
  <c r="I660" i="4"/>
  <c r="J660" i="4"/>
  <c r="K656" i="4"/>
  <c r="I656" i="4"/>
  <c r="J656" i="4"/>
  <c r="I644" i="4"/>
  <c r="J644" i="4"/>
  <c r="K644" i="4"/>
  <c r="I632" i="4"/>
  <c r="J632" i="4"/>
  <c r="K632" i="4"/>
  <c r="J592" i="4"/>
  <c r="K592" i="4"/>
  <c r="I592" i="4"/>
  <c r="K576" i="4"/>
  <c r="I576" i="4"/>
  <c r="J576" i="4"/>
  <c r="K572" i="4"/>
  <c r="I572" i="4"/>
  <c r="J572" i="4"/>
  <c r="K556" i="4"/>
  <c r="I556" i="4"/>
  <c r="J556" i="4"/>
  <c r="J524" i="4"/>
  <c r="K524" i="4"/>
  <c r="I524" i="4"/>
  <c r="I516" i="4"/>
  <c r="J516" i="4"/>
  <c r="K516" i="4"/>
  <c r="J504" i="4"/>
  <c r="K504" i="4"/>
  <c r="I504" i="4"/>
  <c r="I500" i="4"/>
  <c r="J500" i="4"/>
  <c r="K500" i="4"/>
  <c r="K492" i="4"/>
  <c r="I492" i="4"/>
  <c r="J492" i="4"/>
  <c r="I468" i="4"/>
  <c r="J468" i="4"/>
  <c r="K468" i="4"/>
  <c r="J456" i="4"/>
  <c r="K456" i="4"/>
  <c r="I456" i="4"/>
  <c r="J452" i="4"/>
  <c r="K452" i="4"/>
  <c r="I452" i="4"/>
  <c r="I436" i="4"/>
  <c r="J436" i="4"/>
  <c r="K436" i="4"/>
  <c r="J428" i="4"/>
  <c r="K428" i="4"/>
  <c r="I428" i="4"/>
  <c r="I424" i="4"/>
  <c r="J424" i="4"/>
  <c r="K424" i="4"/>
  <c r="I420" i="4"/>
  <c r="J420" i="4"/>
  <c r="K420" i="4"/>
  <c r="K416" i="4"/>
  <c r="I416" i="4"/>
  <c r="J416" i="4"/>
  <c r="J384" i="4"/>
  <c r="K384" i="4"/>
  <c r="I384" i="4"/>
  <c r="J380" i="4"/>
  <c r="K380" i="4"/>
  <c r="I380" i="4"/>
  <c r="I372" i="4"/>
  <c r="J372" i="4"/>
  <c r="K372" i="4"/>
  <c r="J364" i="4"/>
  <c r="K364" i="4"/>
  <c r="I364" i="4"/>
  <c r="I356" i="4"/>
  <c r="J356" i="4"/>
  <c r="K356" i="4"/>
  <c r="K352" i="4"/>
  <c r="I352" i="4"/>
  <c r="J352" i="4"/>
  <c r="K348" i="4"/>
  <c r="I348" i="4"/>
  <c r="J348" i="4"/>
  <c r="I336" i="4"/>
  <c r="J336" i="4"/>
  <c r="K336" i="4"/>
  <c r="J312" i="4"/>
  <c r="K312" i="4"/>
  <c r="I312" i="4"/>
  <c r="J300" i="4"/>
  <c r="K300" i="4"/>
  <c r="I300" i="4"/>
  <c r="I296" i="4"/>
  <c r="J296" i="4"/>
  <c r="K296" i="4"/>
  <c r="K292" i="4"/>
  <c r="I292" i="4"/>
  <c r="J292" i="4"/>
  <c r="J288" i="4"/>
  <c r="K288" i="4"/>
  <c r="I288" i="4"/>
  <c r="J284" i="4"/>
  <c r="K284" i="4"/>
  <c r="I284" i="4"/>
  <c r="I280" i="4"/>
  <c r="J280" i="4"/>
  <c r="K280" i="4"/>
  <c r="J276" i="4"/>
  <c r="K276" i="4"/>
  <c r="I276" i="4"/>
  <c r="I272" i="4"/>
  <c r="J272" i="4"/>
  <c r="K272" i="4"/>
  <c r="J268" i="4"/>
  <c r="K268" i="4"/>
  <c r="I268" i="4"/>
  <c r="K264" i="4"/>
  <c r="I264" i="4"/>
  <c r="J264" i="4"/>
  <c r="J260" i="4"/>
  <c r="K260" i="4"/>
  <c r="I260" i="4"/>
  <c r="I256" i="4"/>
  <c r="J256" i="4"/>
  <c r="K256" i="4"/>
  <c r="I252" i="4"/>
  <c r="J252" i="4"/>
  <c r="K252" i="4"/>
  <c r="K248" i="4"/>
  <c r="I248" i="4"/>
  <c r="J248" i="4"/>
  <c r="I244" i="4"/>
  <c r="J244" i="4"/>
  <c r="K244" i="4"/>
  <c r="J240" i="4"/>
  <c r="K240" i="4"/>
  <c r="I240" i="4"/>
  <c r="I236" i="4"/>
  <c r="J236" i="4"/>
  <c r="K236" i="4"/>
  <c r="K232" i="4"/>
  <c r="I232" i="4"/>
  <c r="J232" i="4"/>
  <c r="K228" i="4"/>
  <c r="I228" i="4"/>
  <c r="J228" i="4"/>
  <c r="I224" i="4"/>
  <c r="J224" i="4"/>
  <c r="K224" i="4"/>
  <c r="I220" i="4"/>
  <c r="J220" i="4"/>
  <c r="K220" i="4"/>
  <c r="I216" i="4"/>
  <c r="J216" i="4"/>
  <c r="K216" i="4"/>
  <c r="J212" i="4"/>
  <c r="K212" i="4"/>
  <c r="I212" i="4"/>
  <c r="I208" i="4"/>
  <c r="J208" i="4"/>
  <c r="K208" i="4"/>
  <c r="J204" i="4"/>
  <c r="K204" i="4"/>
  <c r="I204" i="4"/>
  <c r="K200" i="4"/>
  <c r="I200" i="4"/>
  <c r="J200" i="4"/>
  <c r="K196" i="4"/>
  <c r="I196" i="4"/>
  <c r="J196" i="4"/>
  <c r="J184" i="4"/>
  <c r="K184" i="4"/>
  <c r="I184" i="4"/>
  <c r="I164" i="4"/>
  <c r="J164" i="4"/>
  <c r="K164" i="4"/>
  <c r="I152" i="4"/>
  <c r="J152" i="4"/>
  <c r="K152" i="4"/>
  <c r="K148" i="4"/>
  <c r="I148" i="4"/>
  <c r="J148" i="4"/>
  <c r="J140" i="4"/>
  <c r="K140" i="4"/>
  <c r="I140" i="4"/>
  <c r="K136" i="4"/>
  <c r="I136" i="4"/>
  <c r="J136" i="4"/>
  <c r="J124" i="4"/>
  <c r="K124" i="4"/>
  <c r="I124" i="4"/>
  <c r="I116" i="4"/>
  <c r="J116" i="4"/>
  <c r="K116" i="4"/>
  <c r="I108" i="4"/>
  <c r="J108" i="4"/>
  <c r="K108" i="4"/>
  <c r="J104" i="4"/>
  <c r="K104" i="4"/>
  <c r="I104" i="4"/>
  <c r="J100" i="4"/>
  <c r="K100" i="4"/>
  <c r="I100" i="4"/>
  <c r="I96" i="4"/>
  <c r="J96" i="4"/>
  <c r="K96" i="4"/>
  <c r="K92" i="4"/>
  <c r="I92" i="4"/>
  <c r="J92" i="4"/>
  <c r="I88" i="4"/>
  <c r="J88" i="4"/>
  <c r="K88" i="4"/>
  <c r="I84" i="4"/>
  <c r="J84" i="4"/>
  <c r="K84" i="4"/>
  <c r="J80" i="4"/>
  <c r="K80" i="4"/>
  <c r="I80" i="4"/>
  <c r="J72" i="4"/>
  <c r="K72" i="4"/>
  <c r="I72" i="4"/>
  <c r="J68" i="4"/>
  <c r="K68" i="4"/>
  <c r="I68" i="4"/>
  <c r="I64" i="4"/>
  <c r="J64" i="4"/>
  <c r="K64" i="4"/>
  <c r="I60" i="4"/>
  <c r="J60" i="4"/>
  <c r="K60" i="4"/>
  <c r="K56" i="4"/>
  <c r="I56" i="4"/>
  <c r="J56" i="4"/>
  <c r="J44" i="4"/>
  <c r="K44" i="4"/>
  <c r="I44" i="4"/>
  <c r="K32" i="4"/>
  <c r="I32" i="4"/>
  <c r="J32" i="4"/>
  <c r="J28" i="4"/>
  <c r="K28" i="4"/>
  <c r="I28" i="4"/>
  <c r="J24" i="4"/>
  <c r="K24" i="4"/>
  <c r="I24" i="4"/>
  <c r="I20" i="4"/>
  <c r="J20" i="4"/>
  <c r="K20" i="4"/>
  <c r="I16" i="4"/>
  <c r="J16" i="4"/>
  <c r="K16" i="4"/>
  <c r="I12" i="4"/>
  <c r="J12" i="4"/>
  <c r="K12" i="4"/>
  <c r="K8" i="4"/>
  <c r="I8" i="4"/>
  <c r="J8" i="4"/>
  <c r="K4" i="4"/>
  <c r="I4" i="4"/>
  <c r="J4" i="4"/>
  <c r="J1884" i="4"/>
  <c r="K1884" i="4"/>
  <c r="I1884" i="4"/>
  <c r="K1728" i="4"/>
  <c r="I1728" i="4"/>
  <c r="J1728" i="4"/>
  <c r="I1704" i="4"/>
  <c r="J1704" i="4"/>
  <c r="K1704" i="4"/>
  <c r="I1648" i="4"/>
  <c r="J1648" i="4"/>
  <c r="K1648" i="4"/>
  <c r="K1811" i="4"/>
  <c r="I1811" i="4"/>
  <c r="J1811" i="4"/>
  <c r="I1791" i="4"/>
  <c r="J1791" i="4"/>
  <c r="K1791" i="4"/>
  <c r="J1707" i="4"/>
  <c r="K1707" i="4"/>
  <c r="I1707" i="4"/>
  <c r="J1655" i="4"/>
  <c r="K1655" i="4"/>
  <c r="I1655" i="4"/>
  <c r="J1643" i="4"/>
  <c r="K1643" i="4"/>
  <c r="I1643" i="4"/>
  <c r="I1639" i="4"/>
  <c r="J1639" i="4"/>
  <c r="K1639" i="4"/>
  <c r="I1635" i="4"/>
  <c r="J1635" i="4"/>
  <c r="K1635" i="4"/>
  <c r="J1619" i="4"/>
  <c r="K1619" i="4"/>
  <c r="I1619" i="4"/>
  <c r="K1615" i="4"/>
  <c r="I1615" i="4"/>
  <c r="J1615" i="4"/>
  <c r="I1611" i="4"/>
  <c r="J1611" i="4"/>
  <c r="K1611" i="4"/>
  <c r="J1575" i="4"/>
  <c r="K1575" i="4"/>
  <c r="I1575" i="4"/>
  <c r="I1567" i="4"/>
  <c r="J1567" i="4"/>
  <c r="K1567" i="4"/>
  <c r="I1563" i="4"/>
  <c r="J1563" i="4"/>
  <c r="K1563" i="4"/>
  <c r="K1555" i="4"/>
  <c r="I1555" i="4"/>
  <c r="J1555" i="4"/>
  <c r="J1551" i="4"/>
  <c r="K1551" i="4"/>
  <c r="I1551" i="4"/>
  <c r="I1543" i="4"/>
  <c r="J1543" i="4"/>
  <c r="K1543" i="4"/>
  <c r="K1535" i="4"/>
  <c r="I1535" i="4"/>
  <c r="J1535" i="4"/>
  <c r="K1531" i="4"/>
  <c r="I1531" i="4"/>
  <c r="J1531" i="4"/>
  <c r="I1507" i="4"/>
  <c r="J1507" i="4"/>
  <c r="K1507" i="4"/>
  <c r="I1503" i="4"/>
  <c r="J1503" i="4"/>
  <c r="K1503" i="4"/>
  <c r="I1499" i="4"/>
  <c r="J1499" i="4"/>
  <c r="K1499" i="4"/>
  <c r="I1495" i="4"/>
  <c r="J1495" i="4"/>
  <c r="K1495" i="4"/>
  <c r="K1491" i="4"/>
  <c r="I1491" i="4"/>
  <c r="J1491" i="4"/>
  <c r="I1483" i="4"/>
  <c r="J1483" i="4"/>
  <c r="K1483" i="4"/>
  <c r="K1479" i="4"/>
  <c r="I1479" i="4"/>
  <c r="J1479" i="4"/>
  <c r="J1471" i="4"/>
  <c r="K1471" i="4"/>
  <c r="I1471" i="4"/>
  <c r="J1467" i="4"/>
  <c r="K1467" i="4"/>
  <c r="I1467" i="4"/>
  <c r="I1451" i="4"/>
  <c r="J1451" i="4"/>
  <c r="K1451" i="4"/>
  <c r="J1447" i="4"/>
  <c r="K1447" i="4"/>
  <c r="I1447" i="4"/>
  <c r="I1431" i="4"/>
  <c r="J1431" i="4"/>
  <c r="K1431" i="4"/>
  <c r="J1427" i="4"/>
  <c r="K1427" i="4"/>
  <c r="I1427" i="4"/>
  <c r="K1423" i="4"/>
  <c r="I1423" i="4"/>
  <c r="J1423" i="4"/>
  <c r="I1407" i="4"/>
  <c r="J1407" i="4"/>
  <c r="K1407" i="4"/>
  <c r="I1351" i="4"/>
  <c r="J1351" i="4"/>
  <c r="K1351" i="4"/>
  <c r="I1347" i="4"/>
  <c r="J1347" i="4"/>
  <c r="K1347" i="4"/>
  <c r="I1343" i="4"/>
  <c r="J1343" i="4"/>
  <c r="K1343" i="4"/>
  <c r="J1339" i="4"/>
  <c r="K1339" i="4"/>
  <c r="I1339" i="4"/>
  <c r="K1335" i="4"/>
  <c r="I1335" i="4"/>
  <c r="J1335" i="4"/>
  <c r="K1331" i="4"/>
  <c r="I1331" i="4"/>
  <c r="J1331" i="4"/>
  <c r="I1327" i="4"/>
  <c r="J1327" i="4"/>
  <c r="K1327" i="4"/>
  <c r="I1323" i="4"/>
  <c r="J1323" i="4"/>
  <c r="K1323" i="4"/>
  <c r="K1319" i="4"/>
  <c r="I1319" i="4"/>
  <c r="J1319" i="4"/>
  <c r="I1315" i="4"/>
  <c r="J1315" i="4"/>
  <c r="K1315" i="4"/>
  <c r="I1311" i="4"/>
  <c r="J1311" i="4"/>
  <c r="K1311" i="4"/>
  <c r="I1307" i="4"/>
  <c r="J1307" i="4"/>
  <c r="K1307" i="4"/>
  <c r="I1303" i="4"/>
  <c r="J1303" i="4"/>
  <c r="K1303" i="4"/>
  <c r="J1299" i="4"/>
  <c r="K1299" i="4"/>
  <c r="I1299" i="4"/>
  <c r="J1295" i="4"/>
  <c r="K1295" i="4"/>
  <c r="I1295" i="4"/>
  <c r="J1291" i="4"/>
  <c r="K1291" i="4"/>
  <c r="I1291" i="4"/>
  <c r="I1283" i="4"/>
  <c r="J1283" i="4"/>
  <c r="K1283" i="4"/>
  <c r="K1279" i="4"/>
  <c r="I1279" i="4"/>
  <c r="J1279" i="4"/>
  <c r="J1255" i="4"/>
  <c r="K1255" i="4"/>
  <c r="I1255" i="4"/>
  <c r="I1247" i="4"/>
  <c r="J1247" i="4"/>
  <c r="K1247" i="4"/>
  <c r="I1235" i="4"/>
  <c r="J1235" i="4"/>
  <c r="K1235" i="4"/>
  <c r="J1207" i="4"/>
  <c r="K1207" i="4"/>
  <c r="I1207" i="4"/>
  <c r="I1203" i="4"/>
  <c r="J1203" i="4"/>
  <c r="K1203" i="4"/>
  <c r="J1199" i="4"/>
  <c r="K1199" i="4"/>
  <c r="I1199" i="4"/>
  <c r="I1191" i="4"/>
  <c r="J1191" i="4"/>
  <c r="K1191" i="4"/>
  <c r="J1187" i="4"/>
  <c r="K1187" i="4"/>
  <c r="I1187" i="4"/>
  <c r="K1183" i="4"/>
  <c r="I1183" i="4"/>
  <c r="J1183" i="4"/>
  <c r="J1135" i="4"/>
  <c r="K1135" i="4"/>
  <c r="I1135" i="4"/>
  <c r="I1087" i="4"/>
  <c r="J1087" i="4"/>
  <c r="K1087" i="4"/>
  <c r="I1067" i="4"/>
  <c r="J1067" i="4"/>
  <c r="K1067" i="4"/>
  <c r="I1055" i="4"/>
  <c r="J1055" i="4"/>
  <c r="K1055" i="4"/>
  <c r="I1051" i="4"/>
  <c r="J1051" i="4"/>
  <c r="K1051" i="4"/>
  <c r="K1039" i="4"/>
  <c r="I1039" i="4"/>
  <c r="J1039" i="4"/>
  <c r="I1023" i="4"/>
  <c r="J1023" i="4"/>
  <c r="K1023" i="4"/>
  <c r="I1015" i="4"/>
  <c r="J1015" i="4"/>
  <c r="K1015" i="4"/>
  <c r="K1007" i="4"/>
  <c r="I1007" i="4"/>
  <c r="J1007" i="4"/>
  <c r="I1003" i="4"/>
  <c r="J1003" i="4"/>
  <c r="K1003" i="4"/>
  <c r="I999" i="4"/>
  <c r="J999" i="4"/>
  <c r="K999" i="4"/>
  <c r="I995" i="4"/>
  <c r="J995" i="4"/>
  <c r="K995" i="4"/>
  <c r="I987" i="4"/>
  <c r="J987" i="4"/>
  <c r="K987" i="4"/>
  <c r="I983" i="4"/>
  <c r="J983" i="4"/>
  <c r="K983" i="4"/>
  <c r="J975" i="4"/>
  <c r="K975" i="4"/>
  <c r="I975" i="4"/>
  <c r="K967" i="4"/>
  <c r="I967" i="4"/>
  <c r="J967" i="4"/>
  <c r="I955" i="4"/>
  <c r="J955" i="4"/>
  <c r="K955" i="4"/>
  <c r="J951" i="4"/>
  <c r="K951" i="4"/>
  <c r="I951" i="4"/>
  <c r="J947" i="4"/>
  <c r="K947" i="4"/>
  <c r="I947" i="4"/>
  <c r="J923" i="4"/>
  <c r="K923" i="4"/>
  <c r="I923" i="4"/>
  <c r="I911" i="4"/>
  <c r="J911" i="4"/>
  <c r="K911" i="4"/>
  <c r="K903" i="4"/>
  <c r="I903" i="4"/>
  <c r="J903" i="4"/>
  <c r="J831" i="4"/>
  <c r="K831" i="4"/>
  <c r="I831" i="4"/>
  <c r="I827" i="4"/>
  <c r="J827" i="4"/>
  <c r="K827" i="4"/>
  <c r="K823" i="4"/>
  <c r="I823" i="4"/>
  <c r="J823" i="4"/>
  <c r="J819" i="4"/>
  <c r="K819" i="4"/>
  <c r="I819" i="4"/>
  <c r="I815" i="4"/>
  <c r="J815" i="4"/>
  <c r="K815" i="4"/>
  <c r="I811" i="4"/>
  <c r="J811" i="4"/>
  <c r="K811" i="4"/>
  <c r="K807" i="4"/>
  <c r="I807" i="4"/>
  <c r="J807" i="4"/>
  <c r="J803" i="4"/>
  <c r="K803" i="4"/>
  <c r="I803" i="4"/>
  <c r="J799" i="4"/>
  <c r="K799" i="4"/>
  <c r="I799" i="4"/>
  <c r="I795" i="4"/>
  <c r="J795" i="4"/>
  <c r="K795" i="4"/>
  <c r="J791" i="4"/>
  <c r="K791" i="4"/>
  <c r="I791" i="4"/>
  <c r="I787" i="4"/>
  <c r="J787" i="4"/>
  <c r="K787" i="4"/>
  <c r="K783" i="4"/>
  <c r="I783" i="4"/>
  <c r="J783" i="4"/>
  <c r="I779" i="4"/>
  <c r="J779" i="4"/>
  <c r="K779" i="4"/>
  <c r="J775" i="4"/>
  <c r="K775" i="4"/>
  <c r="I775" i="4"/>
  <c r="K771" i="4"/>
  <c r="I771" i="4"/>
  <c r="J771" i="4"/>
  <c r="K767" i="4"/>
  <c r="I767" i="4"/>
  <c r="J767" i="4"/>
  <c r="I763" i="4"/>
  <c r="J763" i="4"/>
  <c r="K763" i="4"/>
  <c r="J759" i="4"/>
  <c r="K759" i="4"/>
  <c r="I759" i="4"/>
  <c r="J755" i="4"/>
  <c r="K755" i="4"/>
  <c r="I755" i="4"/>
  <c r="I747" i="4"/>
  <c r="J747" i="4"/>
  <c r="K747" i="4"/>
  <c r="J739" i="4"/>
  <c r="K739" i="4"/>
  <c r="I739" i="4"/>
  <c r="I731" i="4"/>
  <c r="J731" i="4"/>
  <c r="K731" i="4"/>
  <c r="I711" i="4"/>
  <c r="J711" i="4"/>
  <c r="K711" i="4"/>
  <c r="I707" i="4"/>
  <c r="J707" i="4"/>
  <c r="K707" i="4"/>
  <c r="K703" i="4"/>
  <c r="I703" i="4"/>
  <c r="J703" i="4"/>
  <c r="J659" i="4"/>
  <c r="K659" i="4"/>
  <c r="I659" i="4"/>
  <c r="J647" i="4"/>
  <c r="K647" i="4"/>
  <c r="I647" i="4"/>
  <c r="I631" i="4"/>
  <c r="J631" i="4"/>
  <c r="K631" i="4"/>
  <c r="J619" i="4"/>
  <c r="K619" i="4"/>
  <c r="I619" i="4"/>
  <c r="I611" i="4"/>
  <c r="J611" i="4"/>
  <c r="K611" i="4"/>
  <c r="I603" i="4"/>
  <c r="J603" i="4"/>
  <c r="K603" i="4"/>
  <c r="J575" i="4"/>
  <c r="K575" i="4"/>
  <c r="I575" i="4"/>
  <c r="I523" i="4"/>
  <c r="J523" i="4"/>
  <c r="K523" i="4"/>
  <c r="I495" i="4"/>
  <c r="J495" i="4"/>
  <c r="K495" i="4"/>
  <c r="K471" i="4"/>
  <c r="I471" i="4"/>
  <c r="J471" i="4"/>
  <c r="I455" i="4"/>
  <c r="J455" i="4"/>
  <c r="K455" i="4"/>
  <c r="I451" i="4"/>
  <c r="J451" i="4"/>
  <c r="K451" i="4"/>
  <c r="J431" i="4"/>
  <c r="K431" i="4"/>
  <c r="I431" i="4"/>
  <c r="J427" i="4"/>
  <c r="K427" i="4"/>
  <c r="I427" i="4"/>
  <c r="I419" i="4"/>
  <c r="J419" i="4"/>
  <c r="K419" i="4"/>
  <c r="J415" i="4"/>
  <c r="K415" i="4"/>
  <c r="I415" i="4"/>
  <c r="J411" i="4"/>
  <c r="K411" i="4"/>
  <c r="I411" i="4"/>
  <c r="I403" i="4"/>
  <c r="J403" i="4"/>
  <c r="K403" i="4"/>
  <c r="J399" i="4"/>
  <c r="K399" i="4"/>
  <c r="I399" i="4"/>
  <c r="I383" i="4"/>
  <c r="J383" i="4"/>
  <c r="K383" i="4"/>
  <c r="I379" i="4"/>
  <c r="J379" i="4"/>
  <c r="K379" i="4"/>
  <c r="K371" i="4"/>
  <c r="I371" i="4"/>
  <c r="J371" i="4"/>
  <c r="I363" i="4"/>
  <c r="J363" i="4"/>
  <c r="K363" i="4"/>
  <c r="I359" i="4"/>
  <c r="J359" i="4"/>
  <c r="K359" i="4"/>
  <c r="I355" i="4"/>
  <c r="J355" i="4"/>
  <c r="K355" i="4"/>
  <c r="J351" i="4"/>
  <c r="K351" i="4"/>
  <c r="I351" i="4"/>
  <c r="K343" i="4"/>
  <c r="I343" i="4"/>
  <c r="J343" i="4"/>
  <c r="I339" i="4"/>
  <c r="J339" i="4"/>
  <c r="K339" i="4"/>
  <c r="I311" i="4"/>
  <c r="J311" i="4"/>
  <c r="K311" i="4"/>
  <c r="K299" i="4"/>
  <c r="I299" i="4"/>
  <c r="J299" i="4"/>
  <c r="I295" i="4"/>
  <c r="J295" i="4"/>
  <c r="K295" i="4"/>
  <c r="I291" i="4"/>
  <c r="J291" i="4"/>
  <c r="K291" i="4"/>
  <c r="I287" i="4"/>
  <c r="J287" i="4"/>
  <c r="K287" i="4"/>
  <c r="K283" i="4"/>
  <c r="I283" i="4"/>
  <c r="J283" i="4"/>
  <c r="I279" i="4"/>
  <c r="J279" i="4"/>
  <c r="K279" i="4"/>
  <c r="K275" i="4"/>
  <c r="I275" i="4"/>
  <c r="J275" i="4"/>
  <c r="K271" i="4"/>
  <c r="I271" i="4"/>
  <c r="J271" i="4"/>
  <c r="I267" i="4"/>
  <c r="J267" i="4"/>
  <c r="K267" i="4"/>
  <c r="J263" i="4"/>
  <c r="K263" i="4"/>
  <c r="I263" i="4"/>
  <c r="I259" i="4"/>
  <c r="J259" i="4"/>
  <c r="K259" i="4"/>
  <c r="I255" i="4"/>
  <c r="J255" i="4"/>
  <c r="K255" i="4"/>
  <c r="I251" i="4"/>
  <c r="J251" i="4"/>
  <c r="K251" i="4"/>
  <c r="K247" i="4"/>
  <c r="I247" i="4"/>
  <c r="J247" i="4"/>
  <c r="K243" i="4"/>
  <c r="I243" i="4"/>
  <c r="J243" i="4"/>
  <c r="K239" i="4"/>
  <c r="I239" i="4"/>
  <c r="J239" i="4"/>
  <c r="I235" i="4"/>
  <c r="J235" i="4"/>
  <c r="K235" i="4"/>
  <c r="J231" i="4"/>
  <c r="K231" i="4"/>
  <c r="I231" i="4"/>
  <c r="J227" i="4"/>
  <c r="K227" i="4"/>
  <c r="I227" i="4"/>
  <c r="I223" i="4"/>
  <c r="J223" i="4"/>
  <c r="K223" i="4"/>
  <c r="J219" i="4"/>
  <c r="K219" i="4"/>
  <c r="I219" i="4"/>
  <c r="I215" i="4"/>
  <c r="J215" i="4"/>
  <c r="K215" i="4"/>
  <c r="I211" i="4"/>
  <c r="J211" i="4"/>
  <c r="K211" i="4"/>
  <c r="J199" i="4"/>
  <c r="K199" i="4"/>
  <c r="I199" i="4"/>
  <c r="J195" i="4"/>
  <c r="K195" i="4"/>
  <c r="I195" i="4"/>
  <c r="K187" i="4"/>
  <c r="I187" i="4"/>
  <c r="J187" i="4"/>
  <c r="J175" i="4"/>
  <c r="K175" i="4"/>
  <c r="I175" i="4"/>
  <c r="J171" i="4"/>
  <c r="K171" i="4"/>
  <c r="I171" i="4"/>
  <c r="J167" i="4"/>
  <c r="K167" i="4"/>
  <c r="I167" i="4"/>
  <c r="I159" i="4"/>
  <c r="J159" i="4"/>
  <c r="K159" i="4"/>
  <c r="K151" i="4"/>
  <c r="I151" i="4"/>
  <c r="J151" i="4"/>
  <c r="J143" i="4"/>
  <c r="K143" i="4"/>
  <c r="I143" i="4"/>
  <c r="K123" i="4"/>
  <c r="I123" i="4"/>
  <c r="J123" i="4"/>
  <c r="J119" i="4"/>
  <c r="K119" i="4"/>
  <c r="I119" i="4"/>
  <c r="K115" i="4"/>
  <c r="I115" i="4"/>
  <c r="J115" i="4"/>
  <c r="I111" i="4"/>
  <c r="J111" i="4"/>
  <c r="K111" i="4"/>
  <c r="I107" i="4"/>
  <c r="J107" i="4"/>
  <c r="K107" i="4"/>
  <c r="I103" i="4"/>
  <c r="J103" i="4"/>
  <c r="K103" i="4"/>
  <c r="K99" i="4"/>
  <c r="I99" i="4"/>
  <c r="J99" i="4"/>
  <c r="K91" i="4"/>
  <c r="I91" i="4"/>
  <c r="J91" i="4"/>
  <c r="K87" i="4"/>
  <c r="I87" i="4"/>
  <c r="J87" i="4"/>
  <c r="I83" i="4"/>
  <c r="J83" i="4"/>
  <c r="K83" i="4"/>
  <c r="J79" i="4"/>
  <c r="K79" i="4"/>
  <c r="I79" i="4"/>
  <c r="I71" i="4"/>
  <c r="J71" i="4"/>
  <c r="K71" i="4"/>
  <c r="I67" i="4"/>
  <c r="J67" i="4"/>
  <c r="K67" i="4"/>
  <c r="K63" i="4"/>
  <c r="I63" i="4"/>
  <c r="J63" i="4"/>
  <c r="J59" i="4"/>
  <c r="K59" i="4"/>
  <c r="I59" i="4"/>
  <c r="I55" i="4"/>
  <c r="J55" i="4"/>
  <c r="K55" i="4"/>
  <c r="I51" i="4"/>
  <c r="J51" i="4"/>
  <c r="K51" i="4"/>
  <c r="I47" i="4"/>
  <c r="J47" i="4"/>
  <c r="K47" i="4"/>
  <c r="I43" i="4"/>
  <c r="J43" i="4"/>
  <c r="K43" i="4"/>
  <c r="I27" i="4"/>
  <c r="J27" i="4"/>
  <c r="K27" i="4"/>
  <c r="I23" i="4"/>
  <c r="J23" i="4"/>
  <c r="K23" i="4"/>
  <c r="K19" i="4"/>
  <c r="I19" i="4"/>
  <c r="J19" i="4"/>
  <c r="K15" i="4"/>
  <c r="I15" i="4"/>
  <c r="J15" i="4"/>
  <c r="I11" i="4"/>
  <c r="J11" i="4"/>
  <c r="K11" i="4"/>
  <c r="J7" i="4"/>
  <c r="K7" i="4"/>
  <c r="I7" i="4"/>
  <c r="J3" i="4"/>
  <c r="K3" i="4"/>
  <c r="I3" i="4"/>
  <c r="K1856" i="4"/>
  <c r="I1856" i="4"/>
  <c r="J1856" i="4"/>
  <c r="K1644" i="4"/>
  <c r="I1644" i="4"/>
  <c r="J1644" i="4"/>
  <c r="I1640" i="4"/>
  <c r="J1640" i="4"/>
  <c r="K1640" i="4"/>
  <c r="J1596" i="4"/>
  <c r="K1596" i="4"/>
  <c r="I1596" i="4"/>
  <c r="H1835" i="4"/>
  <c r="I1835" i="4"/>
  <c r="J1835" i="4"/>
  <c r="K1835" i="4"/>
  <c r="I2" i="4"/>
  <c r="J2" i="4"/>
  <c r="K2" i="4"/>
  <c r="J1906" i="4"/>
  <c r="K1906" i="4"/>
  <c r="I1906" i="4"/>
  <c r="J1810" i="4"/>
  <c r="K1810" i="4"/>
  <c r="I1810" i="4"/>
  <c r="I1782" i="4"/>
  <c r="J1782" i="4"/>
  <c r="K1782" i="4"/>
  <c r="I1730" i="4"/>
  <c r="J1730" i="4"/>
  <c r="K1730" i="4"/>
  <c r="I1718" i="4"/>
  <c r="J1718" i="4"/>
  <c r="K1718" i="4"/>
  <c r="K1714" i="4"/>
  <c r="I1714" i="4"/>
  <c r="J1714" i="4"/>
  <c r="I1650" i="4"/>
  <c r="J1650" i="4"/>
  <c r="K1650" i="4"/>
  <c r="I1646" i="4"/>
  <c r="J1646" i="4"/>
  <c r="K1646" i="4"/>
  <c r="K1638" i="4"/>
  <c r="I1638" i="4"/>
  <c r="J1638" i="4"/>
  <c r="I1630" i="4"/>
  <c r="J1630" i="4"/>
  <c r="K1630" i="4"/>
  <c r="I1622" i="4"/>
  <c r="J1622" i="4"/>
  <c r="K1622" i="4"/>
  <c r="I1610" i="4"/>
  <c r="J1610" i="4"/>
  <c r="K1610" i="4"/>
  <c r="J1602" i="4"/>
  <c r="K1602" i="4"/>
  <c r="I1602" i="4"/>
  <c r="I1570" i="4"/>
  <c r="J1570" i="4"/>
  <c r="K1570" i="4"/>
  <c r="I1558" i="4"/>
  <c r="J1558" i="4"/>
  <c r="K1558" i="4"/>
  <c r="J1534" i="4"/>
  <c r="K1534" i="4"/>
  <c r="I1534" i="4"/>
  <c r="J1530" i="4"/>
  <c r="K1530" i="4"/>
  <c r="I1530" i="4"/>
  <c r="I1506" i="4"/>
  <c r="J1506" i="4"/>
  <c r="K1506" i="4"/>
  <c r="K1502" i="4"/>
  <c r="I1502" i="4"/>
  <c r="J1502" i="4"/>
  <c r="I1498" i="4"/>
  <c r="J1498" i="4"/>
  <c r="K1498" i="4"/>
  <c r="I1494" i="4"/>
  <c r="J1494" i="4"/>
  <c r="K1494" i="4"/>
  <c r="I1486" i="4"/>
  <c r="J1486" i="4"/>
  <c r="K1486" i="4"/>
  <c r="J1478" i="4"/>
  <c r="K1478" i="4"/>
  <c r="I1478" i="4"/>
  <c r="I1474" i="4"/>
  <c r="J1474" i="4"/>
  <c r="K1474" i="4"/>
  <c r="I1446" i="4"/>
  <c r="J1446" i="4"/>
  <c r="K1446" i="4"/>
  <c r="I1430" i="4"/>
  <c r="J1430" i="4"/>
  <c r="K1430" i="4"/>
  <c r="K1410" i="4"/>
  <c r="I1410" i="4"/>
  <c r="J1410" i="4"/>
  <c r="I1350" i="4"/>
  <c r="J1350" i="4"/>
  <c r="K1350" i="4"/>
  <c r="J1346" i="4"/>
  <c r="K1346" i="4"/>
  <c r="I1346" i="4"/>
  <c r="J1342" i="4"/>
  <c r="K1342" i="4"/>
  <c r="I1342" i="4"/>
  <c r="K1338" i="4"/>
  <c r="I1338" i="4"/>
  <c r="J1338" i="4"/>
  <c r="J1334" i="4"/>
  <c r="K1334" i="4"/>
  <c r="I1334" i="4"/>
  <c r="J1330" i="4"/>
  <c r="K1330" i="4"/>
  <c r="I1330" i="4"/>
  <c r="K1326" i="4"/>
  <c r="I1326" i="4"/>
  <c r="J1326" i="4"/>
  <c r="I1322" i="4"/>
  <c r="J1322" i="4"/>
  <c r="K1322" i="4"/>
  <c r="J1318" i="4"/>
  <c r="K1318" i="4"/>
  <c r="I1318" i="4"/>
  <c r="I1314" i="4"/>
  <c r="J1314" i="4"/>
  <c r="K1314" i="4"/>
  <c r="I1310" i="4"/>
  <c r="J1310" i="4"/>
  <c r="K1310" i="4"/>
  <c r="I1306" i="4"/>
  <c r="J1306" i="4"/>
  <c r="K1306" i="4"/>
  <c r="I1302" i="4"/>
  <c r="J1302" i="4"/>
  <c r="K1302" i="4"/>
  <c r="I1298" i="4"/>
  <c r="J1298" i="4"/>
  <c r="K1298" i="4"/>
  <c r="I1294" i="4"/>
  <c r="J1294" i="4"/>
  <c r="K1294" i="4"/>
  <c r="I1290" i="4"/>
  <c r="J1290" i="4"/>
  <c r="K1290" i="4"/>
  <c r="I1286" i="4"/>
  <c r="J1286" i="4"/>
  <c r="K1286" i="4"/>
  <c r="K1282" i="4"/>
  <c r="I1282" i="4"/>
  <c r="J1282" i="4"/>
  <c r="K1274" i="4"/>
  <c r="I1274" i="4"/>
  <c r="J1274" i="4"/>
  <c r="I1270" i="4"/>
  <c r="J1270" i="4"/>
  <c r="K1270" i="4"/>
  <c r="K1266" i="4"/>
  <c r="I1266" i="4"/>
  <c r="J1266" i="4"/>
  <c r="J1262" i="4"/>
  <c r="K1262" i="4"/>
  <c r="I1262" i="4"/>
  <c r="I1258" i="4"/>
  <c r="J1258" i="4"/>
  <c r="K1258" i="4"/>
  <c r="I1234" i="4"/>
  <c r="J1234" i="4"/>
  <c r="K1234" i="4"/>
  <c r="I1222" i="4"/>
  <c r="J1222" i="4"/>
  <c r="K1222" i="4"/>
  <c r="K1218" i="4"/>
  <c r="I1218" i="4"/>
  <c r="J1218" i="4"/>
  <c r="I1214" i="4"/>
  <c r="J1214" i="4"/>
  <c r="K1214" i="4"/>
  <c r="I1206" i="4"/>
  <c r="J1206" i="4"/>
  <c r="K1206" i="4"/>
  <c r="I1202" i="4"/>
  <c r="J1202" i="4"/>
  <c r="K1202" i="4"/>
  <c r="J1190" i="4"/>
  <c r="K1190" i="4"/>
  <c r="I1190" i="4"/>
  <c r="I1186" i="4"/>
  <c r="J1186" i="4"/>
  <c r="K1186" i="4"/>
  <c r="I1082" i="4"/>
  <c r="J1082" i="4"/>
  <c r="K1082" i="4"/>
  <c r="K1074" i="4"/>
  <c r="I1074" i="4"/>
  <c r="J1074" i="4"/>
  <c r="I1066" i="4"/>
  <c r="J1066" i="4"/>
  <c r="K1066" i="4"/>
  <c r="I1054" i="4"/>
  <c r="J1054" i="4"/>
  <c r="K1054" i="4"/>
  <c r="I1050" i="4"/>
  <c r="J1050" i="4"/>
  <c r="K1050" i="4"/>
  <c r="I1038" i="4"/>
  <c r="J1038" i="4"/>
  <c r="K1038" i="4"/>
  <c r="I1022" i="4"/>
  <c r="J1022" i="4"/>
  <c r="K1022" i="4"/>
  <c r="J1018" i="4"/>
  <c r="K1018" i="4"/>
  <c r="I1018" i="4"/>
  <c r="K1010" i="4"/>
  <c r="I1010" i="4"/>
  <c r="J1010" i="4"/>
  <c r="J1006" i="4"/>
  <c r="K1006" i="4"/>
  <c r="I1006" i="4"/>
  <c r="I998" i="4"/>
  <c r="J998" i="4"/>
  <c r="K998" i="4"/>
  <c r="I994" i="4"/>
  <c r="J994" i="4"/>
  <c r="K994" i="4"/>
  <c r="K982" i="4"/>
  <c r="I982" i="4"/>
  <c r="J982" i="4"/>
  <c r="I978" i="4"/>
  <c r="J978" i="4"/>
  <c r="K978" i="4"/>
  <c r="I974" i="4"/>
  <c r="J974" i="4"/>
  <c r="K974" i="4"/>
  <c r="I954" i="4"/>
  <c r="J954" i="4"/>
  <c r="K954" i="4"/>
  <c r="I950" i="4"/>
  <c r="J950" i="4"/>
  <c r="K950" i="4"/>
  <c r="I946" i="4"/>
  <c r="J946" i="4"/>
  <c r="K946" i="4"/>
  <c r="I930" i="4"/>
  <c r="J930" i="4"/>
  <c r="K930" i="4"/>
  <c r="K926" i="4"/>
  <c r="I926" i="4"/>
  <c r="J926" i="4"/>
  <c r="I918" i="4"/>
  <c r="J918" i="4"/>
  <c r="K918" i="4"/>
  <c r="I906" i="4"/>
  <c r="J906" i="4"/>
  <c r="K906" i="4"/>
  <c r="I830" i="4"/>
  <c r="J830" i="4"/>
  <c r="K830" i="4"/>
  <c r="K826" i="4"/>
  <c r="I826" i="4"/>
  <c r="J826" i="4"/>
  <c r="J822" i="4"/>
  <c r="K822" i="4"/>
  <c r="I822" i="4"/>
  <c r="I818" i="4"/>
  <c r="J818" i="4"/>
  <c r="K818" i="4"/>
  <c r="I814" i="4"/>
  <c r="J814" i="4"/>
  <c r="K814" i="4"/>
  <c r="I810" i="4"/>
  <c r="J810" i="4"/>
  <c r="K810" i="4"/>
  <c r="I806" i="4"/>
  <c r="J806" i="4"/>
  <c r="K806" i="4"/>
  <c r="K802" i="4"/>
  <c r="I802" i="4"/>
  <c r="J802" i="4"/>
  <c r="I798" i="4"/>
  <c r="J798" i="4"/>
  <c r="K798" i="4"/>
  <c r="I794" i="4"/>
  <c r="J794" i="4"/>
  <c r="K794" i="4"/>
  <c r="I790" i="4"/>
  <c r="J790" i="4"/>
  <c r="K790" i="4"/>
  <c r="K786" i="4"/>
  <c r="I786" i="4"/>
  <c r="J786" i="4"/>
  <c r="J782" i="4"/>
  <c r="K782" i="4"/>
  <c r="I782" i="4"/>
  <c r="I778" i="4"/>
  <c r="J778" i="4"/>
  <c r="K778" i="4"/>
  <c r="J774" i="4"/>
  <c r="K774" i="4"/>
  <c r="I774" i="4"/>
  <c r="K770" i="4"/>
  <c r="I770" i="4"/>
  <c r="J770" i="4"/>
  <c r="J766" i="4"/>
  <c r="K766" i="4"/>
  <c r="I766" i="4"/>
  <c r="K762" i="4"/>
  <c r="I762" i="4"/>
  <c r="J762" i="4"/>
  <c r="I758" i="4"/>
  <c r="J758" i="4"/>
  <c r="K758" i="4"/>
  <c r="I754" i="4"/>
  <c r="J754" i="4"/>
  <c r="K754" i="4"/>
  <c r="I750" i="4"/>
  <c r="J750" i="4"/>
  <c r="K750" i="4"/>
  <c r="J742" i="4"/>
  <c r="K742" i="4"/>
  <c r="I742" i="4"/>
  <c r="I738" i="4"/>
  <c r="J738" i="4"/>
  <c r="K738" i="4"/>
  <c r="I662" i="4"/>
  <c r="J662" i="4"/>
  <c r="K662" i="4"/>
  <c r="I658" i="4"/>
  <c r="J658" i="4"/>
  <c r="K658" i="4"/>
  <c r="I642" i="4"/>
  <c r="J642" i="4"/>
  <c r="K642" i="4"/>
  <c r="K626" i="4"/>
  <c r="I626" i="4"/>
  <c r="J626" i="4"/>
  <c r="J622" i="4"/>
  <c r="K622" i="4"/>
  <c r="I622" i="4"/>
  <c r="K602" i="4"/>
  <c r="I602" i="4"/>
  <c r="J602" i="4"/>
  <c r="K594" i="4"/>
  <c r="I594" i="4"/>
  <c r="J594" i="4"/>
  <c r="I590" i="4"/>
  <c r="J590" i="4"/>
  <c r="K590" i="4"/>
  <c r="I578" i="4"/>
  <c r="J578" i="4"/>
  <c r="K578" i="4"/>
  <c r="I574" i="4"/>
  <c r="J574" i="4"/>
  <c r="K574" i="4"/>
  <c r="I554" i="4"/>
  <c r="J554" i="4"/>
  <c r="K554" i="4"/>
  <c r="K542" i="4"/>
  <c r="I542" i="4"/>
  <c r="J542" i="4"/>
  <c r="I538" i="4"/>
  <c r="J538" i="4"/>
  <c r="K538" i="4"/>
  <c r="I502" i="4"/>
  <c r="J502" i="4"/>
  <c r="K502" i="4"/>
  <c r="I494" i="4"/>
  <c r="J494" i="4"/>
  <c r="K494" i="4"/>
  <c r="J470" i="4"/>
  <c r="K470" i="4"/>
  <c r="I470" i="4"/>
  <c r="I466" i="4"/>
  <c r="J466" i="4"/>
  <c r="K466" i="4"/>
  <c r="I454" i="4"/>
  <c r="J454" i="4"/>
  <c r="K454" i="4"/>
  <c r="I450" i="4"/>
  <c r="J450" i="4"/>
  <c r="K450" i="4"/>
  <c r="I430" i="4"/>
  <c r="J430" i="4"/>
  <c r="K430" i="4"/>
  <c r="I422" i="4"/>
  <c r="J422" i="4"/>
  <c r="K422" i="4"/>
  <c r="K418" i="4"/>
  <c r="I418" i="4"/>
  <c r="J418" i="4"/>
  <c r="K402" i="4"/>
  <c r="I402" i="4"/>
  <c r="J402" i="4"/>
  <c r="I398" i="4"/>
  <c r="J398" i="4"/>
  <c r="K398" i="4"/>
  <c r="I382" i="4"/>
  <c r="J382" i="4"/>
  <c r="K382" i="4"/>
  <c r="J366" i="4"/>
  <c r="K366" i="4"/>
  <c r="I366" i="4"/>
  <c r="I362" i="4"/>
  <c r="J362" i="4"/>
  <c r="K362" i="4"/>
  <c r="I310" i="4"/>
  <c r="J310" i="4"/>
  <c r="K310" i="4"/>
  <c r="I302" i="4"/>
  <c r="J302" i="4"/>
  <c r="K302" i="4"/>
  <c r="I298" i="4"/>
  <c r="J298" i="4"/>
  <c r="K298" i="4"/>
  <c r="I294" i="4"/>
  <c r="J294" i="4"/>
  <c r="K294" i="4"/>
  <c r="K290" i="4"/>
  <c r="I290" i="4"/>
  <c r="J290" i="4"/>
  <c r="I286" i="4"/>
  <c r="J286" i="4"/>
  <c r="K286" i="4"/>
  <c r="K282" i="4"/>
  <c r="I282" i="4"/>
  <c r="J282" i="4"/>
  <c r="I278" i="4"/>
  <c r="J278" i="4"/>
  <c r="K278" i="4"/>
  <c r="J274" i="4"/>
  <c r="K274" i="4"/>
  <c r="I274" i="4"/>
  <c r="K270" i="4"/>
  <c r="I270" i="4"/>
  <c r="J270" i="4"/>
  <c r="I266" i="4"/>
  <c r="J266" i="4"/>
  <c r="K266" i="4"/>
  <c r="I262" i="4"/>
  <c r="J262" i="4"/>
  <c r="K262" i="4"/>
  <c r="I258" i="4"/>
  <c r="J258" i="4"/>
  <c r="K258" i="4"/>
  <c r="I254" i="4"/>
  <c r="J254" i="4"/>
  <c r="K254" i="4"/>
  <c r="K250" i="4"/>
  <c r="I250" i="4"/>
  <c r="J250" i="4"/>
  <c r="J246" i="4"/>
  <c r="K246" i="4"/>
  <c r="I246" i="4"/>
  <c r="I238" i="4"/>
  <c r="J238" i="4"/>
  <c r="K238" i="4"/>
  <c r="J234" i="4"/>
  <c r="K234" i="4"/>
  <c r="I234" i="4"/>
  <c r="J230" i="4"/>
  <c r="K230" i="4"/>
  <c r="I230" i="4"/>
  <c r="I226" i="4"/>
  <c r="J226" i="4"/>
  <c r="K226" i="4"/>
  <c r="K222" i="4"/>
  <c r="I222" i="4"/>
  <c r="J222" i="4"/>
  <c r="K218" i="4"/>
  <c r="I218" i="4"/>
  <c r="J218" i="4"/>
  <c r="I214" i="4"/>
  <c r="J214" i="4"/>
  <c r="K214" i="4"/>
  <c r="K210" i="4"/>
  <c r="I210" i="4"/>
  <c r="J210" i="4"/>
  <c r="I206" i="4"/>
  <c r="J206" i="4"/>
  <c r="K206" i="4"/>
  <c r="I202" i="4"/>
  <c r="J202" i="4"/>
  <c r="K202" i="4"/>
  <c r="I198" i="4"/>
  <c r="J198" i="4"/>
  <c r="K198" i="4"/>
  <c r="K194" i="4"/>
  <c r="I194" i="4"/>
  <c r="J194" i="4"/>
  <c r="I162" i="4"/>
  <c r="J162" i="4"/>
  <c r="K162" i="4"/>
  <c r="J154" i="4"/>
  <c r="K154" i="4"/>
  <c r="I154" i="4"/>
  <c r="I138" i="4"/>
  <c r="J138" i="4"/>
  <c r="K138" i="4"/>
  <c r="I126" i="4"/>
  <c r="J126" i="4"/>
  <c r="K126" i="4"/>
  <c r="J122" i="4"/>
  <c r="K122" i="4"/>
  <c r="I122" i="4"/>
  <c r="I118" i="4"/>
  <c r="J118" i="4"/>
  <c r="K118" i="4"/>
  <c r="I114" i="4"/>
  <c r="J114" i="4"/>
  <c r="K114" i="4"/>
  <c r="I110" i="4"/>
  <c r="J110" i="4"/>
  <c r="K110" i="4"/>
  <c r="K106" i="4"/>
  <c r="I106" i="4"/>
  <c r="J106" i="4"/>
  <c r="I102" i="4"/>
  <c r="J102" i="4"/>
  <c r="K102" i="4"/>
  <c r="I98" i="4"/>
  <c r="J98" i="4"/>
  <c r="K98" i="4"/>
  <c r="J90" i="4"/>
  <c r="K90" i="4"/>
  <c r="I90" i="4"/>
  <c r="J86" i="4"/>
  <c r="K86" i="4"/>
  <c r="I86" i="4"/>
  <c r="I82" i="4"/>
  <c r="J82" i="4"/>
  <c r="K82" i="4"/>
  <c r="J78" i="4"/>
  <c r="K78" i="4"/>
  <c r="I78" i="4"/>
  <c r="I74" i="4"/>
  <c r="J74" i="4"/>
  <c r="K74" i="4"/>
  <c r="I70" i="4"/>
  <c r="J70" i="4"/>
  <c r="K70" i="4"/>
  <c r="I66" i="4"/>
  <c r="J66" i="4"/>
  <c r="K66" i="4"/>
  <c r="J62" i="4"/>
  <c r="K62" i="4"/>
  <c r="I62" i="4"/>
  <c r="I58" i="4"/>
  <c r="J58" i="4"/>
  <c r="K58" i="4"/>
  <c r="J54" i="4"/>
  <c r="K54" i="4"/>
  <c r="I54" i="4"/>
  <c r="I50" i="4"/>
  <c r="J50" i="4"/>
  <c r="K50" i="4"/>
  <c r="K46" i="4"/>
  <c r="I46" i="4"/>
  <c r="J46" i="4"/>
  <c r="I42" i="4"/>
  <c r="J42" i="4"/>
  <c r="K42" i="4"/>
  <c r="J38" i="4"/>
  <c r="K38" i="4"/>
  <c r="I38" i="4"/>
  <c r="I34" i="4"/>
  <c r="J34" i="4"/>
  <c r="K34" i="4"/>
  <c r="I26" i="4"/>
  <c r="J26" i="4"/>
  <c r="K26" i="4"/>
  <c r="I22" i="4"/>
  <c r="J22" i="4"/>
  <c r="K22" i="4"/>
  <c r="J18" i="4"/>
  <c r="K18" i="4"/>
  <c r="I18" i="4"/>
  <c r="J14" i="4"/>
  <c r="K14" i="4"/>
  <c r="I14" i="4"/>
  <c r="I10" i="4"/>
  <c r="J10" i="4"/>
  <c r="K10" i="4"/>
  <c r="I6" i="4"/>
  <c r="J6" i="4"/>
  <c r="K6" i="4"/>
  <c r="H352" i="4"/>
  <c r="G352" i="4"/>
  <c r="H220" i="4"/>
  <c r="G220" i="4"/>
  <c r="H1352" i="4"/>
  <c r="G1352" i="4"/>
  <c r="H1318" i="4"/>
  <c r="G1318" i="4"/>
  <c r="H1295" i="4"/>
  <c r="G1295" i="4"/>
  <c r="H1291" i="4"/>
  <c r="G1291" i="4"/>
  <c r="H1274" i="4"/>
  <c r="G1274" i="4"/>
  <c r="H1240" i="4"/>
  <c r="G1240" i="4"/>
  <c r="H1233" i="4"/>
  <c r="G1233" i="4"/>
  <c r="H1074" i="4"/>
  <c r="G1074" i="4"/>
  <c r="H951" i="4"/>
  <c r="G951" i="4"/>
  <c r="H947" i="4"/>
  <c r="G947" i="4"/>
  <c r="H827" i="4"/>
  <c r="G827" i="4"/>
  <c r="H820" i="4"/>
  <c r="G820" i="4"/>
  <c r="H815" i="4"/>
  <c r="G815" i="4"/>
  <c r="H810" i="4"/>
  <c r="G810" i="4"/>
  <c r="H157" i="4"/>
  <c r="G157" i="4"/>
  <c r="H1351" i="4"/>
  <c r="G1351" i="4"/>
  <c r="H429" i="4"/>
  <c r="G429" i="4"/>
  <c r="H143" i="4"/>
  <c r="G143" i="4"/>
  <c r="H1655" i="4"/>
  <c r="G1655" i="4"/>
  <c r="H752" i="4"/>
  <c r="G752" i="4"/>
  <c r="H121" i="4"/>
  <c r="G121" i="4"/>
  <c r="H27" i="4"/>
  <c r="G27" i="4"/>
  <c r="H23" i="4"/>
  <c r="G23" i="4"/>
  <c r="H456" i="4"/>
  <c r="G456" i="4"/>
  <c r="H259" i="4"/>
  <c r="G259" i="4"/>
  <c r="H778" i="4"/>
  <c r="G778" i="4"/>
  <c r="H774" i="4"/>
  <c r="G774" i="4"/>
  <c r="H747" i="4"/>
  <c r="G747" i="4"/>
  <c r="H1325" i="4"/>
  <c r="G1325" i="4"/>
  <c r="H1006" i="4"/>
  <c r="G1006" i="4"/>
  <c r="H1017" i="4"/>
  <c r="G1017" i="4"/>
  <c r="H897" i="4"/>
  <c r="G897" i="4"/>
  <c r="H789" i="4"/>
  <c r="G789" i="4"/>
  <c r="H97" i="4"/>
  <c r="G97" i="4"/>
  <c r="H1569" i="4"/>
  <c r="G1569" i="4"/>
  <c r="H918" i="4"/>
  <c r="G918" i="4"/>
  <c r="H1222" i="4"/>
  <c r="G1222" i="4"/>
  <c r="H1264" i="4"/>
  <c r="G1264" i="4"/>
  <c r="H1001" i="4"/>
  <c r="G1001" i="4"/>
  <c r="H793" i="4"/>
  <c r="G793" i="4"/>
  <c r="H1312" i="4"/>
  <c r="G1312" i="4"/>
  <c r="H159" i="4"/>
  <c r="G159" i="4"/>
  <c r="H364" i="4"/>
  <c r="G364" i="4"/>
  <c r="H436" i="4"/>
  <c r="G436" i="4"/>
  <c r="H1323" i="4"/>
  <c r="G1323" i="4"/>
  <c r="H1302" i="4"/>
  <c r="G1302" i="4"/>
  <c r="H187" i="4"/>
  <c r="G187" i="4"/>
  <c r="H136" i="4"/>
  <c r="G136" i="4"/>
  <c r="H105" i="4"/>
  <c r="G105" i="4"/>
  <c r="H1429" i="4"/>
  <c r="G1429" i="4"/>
  <c r="H787" i="4"/>
  <c r="G787" i="4"/>
  <c r="H753" i="4"/>
  <c r="G753" i="4"/>
  <c r="H720" i="4"/>
  <c r="G720" i="4"/>
  <c r="H80" i="4"/>
  <c r="G80" i="4"/>
  <c r="H68" i="4"/>
  <c r="G68" i="4"/>
  <c r="H24" i="4"/>
  <c r="G24" i="4"/>
  <c r="H371" i="4"/>
  <c r="G371" i="4"/>
  <c r="H457" i="4"/>
  <c r="G457" i="4"/>
  <c r="H449" i="4"/>
  <c r="G449" i="4"/>
  <c r="H268" i="4"/>
  <c r="G268" i="4"/>
  <c r="H278" i="4"/>
  <c r="G278" i="4"/>
  <c r="H1437" i="4"/>
  <c r="G1437" i="4"/>
  <c r="H1541" i="4"/>
  <c r="G1541" i="4"/>
  <c r="H977" i="4"/>
  <c r="G977" i="4"/>
  <c r="H149" i="4"/>
  <c r="G149" i="4"/>
  <c r="H1860" i="4"/>
  <c r="G1860" i="4"/>
  <c r="H1705" i="4"/>
  <c r="G1705" i="4"/>
  <c r="H1340" i="4"/>
  <c r="G1340" i="4"/>
  <c r="H1326" i="4"/>
  <c r="G1326" i="4"/>
  <c r="H1309" i="4"/>
  <c r="G1309" i="4"/>
  <c r="H1296" i="4"/>
  <c r="G1296" i="4"/>
  <c r="H1288" i="4"/>
  <c r="G1288" i="4"/>
  <c r="H1234" i="4"/>
  <c r="G1234" i="4"/>
  <c r="H1055" i="4"/>
  <c r="G1055" i="4"/>
  <c r="H967" i="4"/>
  <c r="G967" i="4"/>
  <c r="H829" i="4"/>
  <c r="G829" i="4"/>
  <c r="H824" i="4"/>
  <c r="G824" i="4"/>
  <c r="H811" i="4"/>
  <c r="G811" i="4"/>
  <c r="H801" i="4"/>
  <c r="G801" i="4"/>
  <c r="H782" i="4"/>
  <c r="G782" i="4"/>
  <c r="H770" i="4"/>
  <c r="G770" i="4"/>
  <c r="H762" i="4"/>
  <c r="G762" i="4"/>
  <c r="H647" i="4"/>
  <c r="G647" i="4"/>
  <c r="H592" i="4"/>
  <c r="G592" i="4"/>
  <c r="H431" i="4"/>
  <c r="G431" i="4"/>
  <c r="H384" i="4"/>
  <c r="G384" i="4"/>
  <c r="H299" i="4"/>
  <c r="G299" i="4"/>
  <c r="H286" i="4"/>
  <c r="G286" i="4"/>
  <c r="H269" i="4"/>
  <c r="G269" i="4"/>
  <c r="H254" i="4"/>
  <c r="G254" i="4"/>
  <c r="H238" i="4"/>
  <c r="G238" i="4"/>
  <c r="H223" i="4"/>
  <c r="G223" i="4"/>
  <c r="H206" i="4"/>
  <c r="G206" i="4"/>
  <c r="H197" i="4"/>
  <c r="G197" i="4"/>
  <c r="H118" i="4"/>
  <c r="G118" i="4"/>
  <c r="H103" i="4"/>
  <c r="G103" i="4"/>
  <c r="H89" i="4"/>
  <c r="G89" i="4"/>
  <c r="H66" i="4"/>
  <c r="G66" i="4"/>
  <c r="H50" i="4"/>
  <c r="G50" i="4"/>
  <c r="H34" i="4"/>
  <c r="G34" i="4"/>
  <c r="H17" i="4"/>
  <c r="G17" i="4"/>
  <c r="H7" i="4"/>
  <c r="G7" i="4"/>
  <c r="H1575" i="4"/>
  <c r="G1575" i="4"/>
  <c r="H502" i="4"/>
  <c r="G502" i="4"/>
  <c r="H906" i="4"/>
  <c r="G906" i="4"/>
  <c r="H1641" i="4"/>
  <c r="G1641" i="4"/>
  <c r="H1612" i="4"/>
  <c r="G1612" i="4"/>
  <c r="H1561" i="4"/>
  <c r="G1561" i="4"/>
  <c r="H1534" i="4"/>
  <c r="G1534" i="4"/>
  <c r="H1500" i="4"/>
  <c r="G1500" i="4"/>
  <c r="H1478" i="4"/>
  <c r="G1478" i="4"/>
  <c r="H1277" i="4"/>
  <c r="G1277" i="4"/>
  <c r="H1214" i="4"/>
  <c r="G1214" i="4"/>
  <c r="H1192" i="4"/>
  <c r="G1192" i="4"/>
  <c r="H1087" i="4"/>
  <c r="G1087" i="4"/>
  <c r="H1054" i="4"/>
  <c r="G1054" i="4"/>
  <c r="H1038" i="4"/>
  <c r="G1038" i="4"/>
  <c r="H1009" i="4"/>
  <c r="G1009" i="4"/>
  <c r="H992" i="4"/>
  <c r="G992" i="4"/>
  <c r="H956" i="4"/>
  <c r="G956" i="4"/>
  <c r="H658" i="4"/>
  <c r="G658" i="4"/>
  <c r="H280" i="4"/>
  <c r="G280" i="4"/>
  <c r="H237" i="4"/>
  <c r="G237" i="4"/>
  <c r="H216" i="4"/>
  <c r="G216" i="4"/>
  <c r="H1707" i="4"/>
  <c r="G1707" i="4"/>
  <c r="H1718" i="4"/>
  <c r="G1718" i="4"/>
  <c r="H1701" i="4"/>
  <c r="G1701" i="4"/>
  <c r="H1410" i="4"/>
  <c r="G1410" i="4"/>
  <c r="H813" i="4"/>
  <c r="G813" i="4"/>
  <c r="H1728" i="4"/>
  <c r="G1728" i="4"/>
  <c r="H771" i="4"/>
  <c r="G771" i="4"/>
  <c r="H466" i="4"/>
  <c r="G466" i="4"/>
  <c r="H1933" i="4"/>
  <c r="G1933" i="4"/>
  <c r="H1925" i="4"/>
  <c r="G1925" i="4"/>
  <c r="H1917" i="4"/>
  <c r="G1917" i="4"/>
  <c r="H1907" i="4"/>
  <c r="G1907" i="4"/>
  <c r="H1898" i="4"/>
  <c r="G1898" i="4"/>
  <c r="H1888" i="4"/>
  <c r="G1888" i="4"/>
  <c r="H1878" i="4"/>
  <c r="G1878" i="4"/>
  <c r="H1870" i="4"/>
  <c r="G1870" i="4"/>
  <c r="H1861" i="4"/>
  <c r="G1861" i="4"/>
  <c r="H1850" i="4"/>
  <c r="G1850" i="4"/>
  <c r="H1842" i="4"/>
  <c r="G1842" i="4"/>
  <c r="H1832" i="4"/>
  <c r="G1832" i="4"/>
  <c r="H1824" i="4"/>
  <c r="G1824" i="4"/>
  <c r="H1816" i="4"/>
  <c r="G1816" i="4"/>
  <c r="H1806" i="4"/>
  <c r="G1806" i="4"/>
  <c r="H1798" i="4"/>
  <c r="G1798" i="4"/>
  <c r="H1787" i="4"/>
  <c r="G1787" i="4"/>
  <c r="H1777" i="4"/>
  <c r="G1777" i="4"/>
  <c r="H1769" i="4"/>
  <c r="G1769" i="4"/>
  <c r="H1761" i="4"/>
  <c r="G1761" i="4"/>
  <c r="H1753" i="4"/>
  <c r="G1753" i="4"/>
  <c r="H1745" i="4"/>
  <c r="G1745" i="4"/>
  <c r="H1737" i="4"/>
  <c r="G1737" i="4"/>
  <c r="H1726" i="4"/>
  <c r="G1726" i="4"/>
  <c r="H1715" i="4"/>
  <c r="G1715" i="4"/>
  <c r="H1702" i="4"/>
  <c r="G1702" i="4"/>
  <c r="H1692" i="4"/>
  <c r="G1692" i="4"/>
  <c r="H1683" i="4"/>
  <c r="G1683" i="4"/>
  <c r="H1674" i="4"/>
  <c r="G1674" i="4"/>
  <c r="H1666" i="4"/>
  <c r="G1666" i="4"/>
  <c r="H1658" i="4"/>
  <c r="G1658" i="4"/>
  <c r="H1642" i="4"/>
  <c r="G1642" i="4"/>
  <c r="H1626" i="4"/>
  <c r="G1626" i="4"/>
  <c r="H1613" i="4"/>
  <c r="G1613" i="4"/>
  <c r="H1600" i="4"/>
  <c r="G1600" i="4"/>
  <c r="H1591" i="4"/>
  <c r="G1591" i="4"/>
  <c r="H1583" i="4"/>
  <c r="G1583" i="4"/>
  <c r="H1574" i="4"/>
  <c r="G1574" i="4"/>
  <c r="H1554" i="4"/>
  <c r="G1554" i="4"/>
  <c r="H1547" i="4"/>
  <c r="G1547" i="4"/>
  <c r="H1529" i="4"/>
  <c r="G1529" i="4"/>
  <c r="H1521" i="4"/>
  <c r="G1521" i="4"/>
  <c r="H1511" i="4"/>
  <c r="G1511" i="4"/>
  <c r="H1490" i="4"/>
  <c r="G1490" i="4"/>
  <c r="H1468" i="4"/>
  <c r="G1468" i="4"/>
  <c r="H1457" i="4"/>
  <c r="G1457" i="4"/>
  <c r="H1443" i="4"/>
  <c r="G1443" i="4"/>
  <c r="H1434" i="4"/>
  <c r="G1434" i="4"/>
  <c r="H1419" i="4"/>
  <c r="G1419" i="4"/>
  <c r="H1408" i="4"/>
  <c r="G1408" i="4"/>
  <c r="H1399" i="4"/>
  <c r="G1399" i="4"/>
  <c r="H1391" i="4"/>
  <c r="G1391" i="4"/>
  <c r="H1383" i="4"/>
  <c r="G1383" i="4"/>
  <c r="H1375" i="4"/>
  <c r="G1375" i="4"/>
  <c r="H1367" i="4"/>
  <c r="G1367" i="4"/>
  <c r="H1359" i="4"/>
  <c r="G1359" i="4"/>
  <c r="H1285" i="4"/>
  <c r="G1285" i="4"/>
  <c r="H1267" i="4"/>
  <c r="G1267" i="4"/>
  <c r="H1251" i="4"/>
  <c r="G1251" i="4"/>
  <c r="H1244" i="4"/>
  <c r="G1244" i="4"/>
  <c r="H1238" i="4"/>
  <c r="G1238" i="4"/>
  <c r="H1225" i="4"/>
  <c r="G1225" i="4"/>
  <c r="H1210" i="4"/>
  <c r="G1210" i="4"/>
  <c r="H1193" i="4"/>
  <c r="G1193" i="4"/>
  <c r="H1177" i="4"/>
  <c r="G1177" i="4"/>
  <c r="H1169" i="4"/>
  <c r="G1169" i="4"/>
  <c r="H1165" i="4"/>
  <c r="G1165" i="4"/>
  <c r="H1157" i="4"/>
  <c r="G1157" i="4"/>
  <c r="H1149" i="4"/>
  <c r="G1149" i="4"/>
  <c r="H1139" i="4"/>
  <c r="G1139" i="4"/>
  <c r="H1130" i="4"/>
  <c r="G1130" i="4"/>
  <c r="H1121" i="4"/>
  <c r="G1121" i="4"/>
  <c r="H1113" i="4"/>
  <c r="G1113" i="4"/>
  <c r="H1105" i="4"/>
  <c r="G1105" i="4"/>
  <c r="H1097" i="4"/>
  <c r="G1097" i="4"/>
  <c r="H1086" i="4"/>
  <c r="G1086" i="4"/>
  <c r="H1076" i="4"/>
  <c r="G1076" i="4"/>
  <c r="H1060" i="4"/>
  <c r="G1060" i="4"/>
  <c r="H1040" i="4"/>
  <c r="G1040" i="4"/>
  <c r="H1028" i="4"/>
  <c r="G1028" i="4"/>
  <c r="H1011" i="4"/>
  <c r="G1011" i="4"/>
  <c r="H989" i="4"/>
  <c r="G989" i="4"/>
  <c r="H976" i="4"/>
  <c r="G976" i="4"/>
  <c r="H961" i="4"/>
  <c r="G961" i="4"/>
  <c r="H943" i="4"/>
  <c r="G943" i="4"/>
  <c r="H845" i="4"/>
  <c r="G845" i="4"/>
  <c r="H30" i="4"/>
  <c r="G30" i="4"/>
  <c r="H1013" i="4"/>
  <c r="G1013" i="4"/>
  <c r="H1636" i="4"/>
  <c r="G1636" i="4"/>
  <c r="H896" i="4"/>
  <c r="G896" i="4"/>
  <c r="H64" i="4"/>
  <c r="G64" i="4"/>
  <c r="H524" i="4"/>
  <c r="G524" i="4"/>
  <c r="H796" i="4"/>
  <c r="G796" i="4"/>
  <c r="H83" i="4"/>
  <c r="G83" i="4"/>
  <c r="H1286" i="4"/>
  <c r="G1286" i="4"/>
  <c r="H1567" i="4"/>
  <c r="G1567" i="4"/>
  <c r="H1486" i="4"/>
  <c r="G1486" i="4"/>
  <c r="H917" i="4"/>
  <c r="G917" i="4"/>
  <c r="H642" i="4"/>
  <c r="G642" i="4"/>
  <c r="H1220" i="4"/>
  <c r="G1220" i="4"/>
  <c r="H177" i="4"/>
  <c r="G177" i="4"/>
  <c r="H1258" i="4"/>
  <c r="G1258" i="4"/>
  <c r="H1204" i="4"/>
  <c r="G1204" i="4"/>
  <c r="H1553" i="4"/>
  <c r="G1553" i="4"/>
  <c r="H785" i="4"/>
  <c r="G785" i="4"/>
  <c r="H1792" i="4"/>
  <c r="G1792" i="4"/>
  <c r="H1255" i="4"/>
  <c r="G1255" i="4"/>
  <c r="H230" i="4"/>
  <c r="G230" i="4"/>
  <c r="H151" i="4"/>
  <c r="G151" i="4"/>
  <c r="H363" i="4"/>
  <c r="G363" i="4"/>
  <c r="H930" i="4"/>
  <c r="G930" i="4"/>
  <c r="H1331" i="4"/>
  <c r="G1331" i="4"/>
  <c r="H1317" i="4"/>
  <c r="G1317" i="4"/>
  <c r="H1305" i="4"/>
  <c r="G1305" i="4"/>
  <c r="H418" i="4"/>
  <c r="G418" i="4"/>
  <c r="H171" i="4"/>
  <c r="G171" i="4"/>
  <c r="H1865" i="4"/>
  <c r="G1865" i="4"/>
  <c r="H538" i="4"/>
  <c r="G538" i="4"/>
  <c r="H1212" i="4"/>
  <c r="G1212" i="4"/>
  <c r="H1428" i="4"/>
  <c r="G1428" i="4"/>
  <c r="H828" i="4"/>
  <c r="G828" i="4"/>
  <c r="H767" i="4"/>
  <c r="G767" i="4"/>
  <c r="H738" i="4"/>
  <c r="G738" i="4"/>
  <c r="H712" i="4"/>
  <c r="G712" i="4"/>
  <c r="H77" i="4"/>
  <c r="G77" i="4"/>
  <c r="H71" i="4"/>
  <c r="G71" i="4"/>
  <c r="H67" i="4"/>
  <c r="G67" i="4"/>
  <c r="H428" i="4"/>
  <c r="G428" i="4"/>
  <c r="H193" i="4"/>
  <c r="G193" i="4"/>
  <c r="H504" i="4"/>
  <c r="G504" i="4"/>
  <c r="H452" i="4"/>
  <c r="G452" i="4"/>
  <c r="H366" i="4"/>
  <c r="G366" i="4"/>
  <c r="H312" i="4"/>
  <c r="G312" i="4"/>
  <c r="H1451" i="4"/>
  <c r="G1451" i="4"/>
  <c r="H277" i="4"/>
  <c r="G277" i="4"/>
  <c r="H1685" i="4"/>
  <c r="G1685" i="4"/>
  <c r="H1328" i="4"/>
  <c r="G1328" i="4"/>
  <c r="H1141" i="4"/>
  <c r="G1141" i="4"/>
  <c r="H148" i="4"/>
  <c r="G148" i="4"/>
  <c r="H877" i="4"/>
  <c r="G877" i="4"/>
  <c r="H184" i="4"/>
  <c r="G184" i="4"/>
  <c r="H1346" i="4"/>
  <c r="G1346" i="4"/>
  <c r="H1339" i="4"/>
  <c r="G1339" i="4"/>
  <c r="H1334" i="4"/>
  <c r="G1334" i="4"/>
  <c r="H1308" i="4"/>
  <c r="G1308" i="4"/>
  <c r="H1299" i="4"/>
  <c r="G1299" i="4"/>
  <c r="H1044" i="4"/>
  <c r="G1044" i="4"/>
  <c r="H1643" i="4"/>
  <c r="G1643" i="4"/>
  <c r="H79" i="4"/>
  <c r="G79" i="4"/>
  <c r="H803" i="4"/>
  <c r="G803" i="4"/>
  <c r="H1512" i="4"/>
  <c r="G1512" i="4"/>
  <c r="H1488" i="4"/>
  <c r="G1488" i="4"/>
  <c r="H644" i="4"/>
  <c r="G644" i="4"/>
  <c r="H181" i="4"/>
  <c r="G181" i="4"/>
  <c r="H1558" i="4"/>
  <c r="G1558" i="4"/>
  <c r="H1793" i="4"/>
  <c r="G1793" i="4"/>
  <c r="H239" i="4"/>
  <c r="G239" i="4"/>
  <c r="H152" i="4"/>
  <c r="G152" i="4"/>
  <c r="H731" i="4"/>
  <c r="G731" i="4"/>
  <c r="H1333" i="4"/>
  <c r="G1333" i="4"/>
  <c r="H1310" i="4"/>
  <c r="G1310" i="4"/>
  <c r="H419" i="4"/>
  <c r="G419" i="4"/>
  <c r="H161" i="4"/>
  <c r="G161" i="4"/>
  <c r="H1502" i="4"/>
  <c r="G1502" i="4"/>
  <c r="H107" i="4"/>
  <c r="G107" i="4"/>
  <c r="H830" i="4"/>
  <c r="G830" i="4"/>
  <c r="H739" i="4"/>
  <c r="G739" i="4"/>
  <c r="H122" i="4"/>
  <c r="G122" i="4"/>
  <c r="H72" i="4"/>
  <c r="G72" i="4"/>
  <c r="H28" i="4"/>
  <c r="G28" i="4"/>
  <c r="H1039" i="4"/>
  <c r="G1039" i="4"/>
  <c r="H556" i="4"/>
  <c r="G556" i="4"/>
  <c r="H453" i="4"/>
  <c r="G453" i="4"/>
  <c r="H313" i="4"/>
  <c r="G313" i="4"/>
  <c r="H1452" i="4"/>
  <c r="G1452" i="4"/>
  <c r="H353" i="4"/>
  <c r="G353" i="4"/>
  <c r="H292" i="4"/>
  <c r="G292" i="4"/>
  <c r="H1190" i="4"/>
  <c r="G1190" i="4"/>
  <c r="H221" i="4"/>
  <c r="G221" i="4"/>
  <c r="H881" i="4"/>
  <c r="G881" i="4"/>
  <c r="H821" i="4"/>
  <c r="G821" i="4"/>
  <c r="H1348" i="4"/>
  <c r="G1348" i="4"/>
  <c r="H1335" i="4"/>
  <c r="G1335" i="4"/>
  <c r="H1319" i="4"/>
  <c r="G1319" i="4"/>
  <c r="H1300" i="4"/>
  <c r="G1300" i="4"/>
  <c r="H1292" i="4"/>
  <c r="G1292" i="4"/>
  <c r="H1247" i="4"/>
  <c r="G1247" i="4"/>
  <c r="H1081" i="4"/>
  <c r="G1081" i="4"/>
  <c r="H1007" i="4"/>
  <c r="G1007" i="4"/>
  <c r="H948" i="4"/>
  <c r="G948" i="4"/>
  <c r="H816" i="4"/>
  <c r="G816" i="4"/>
  <c r="H806" i="4"/>
  <c r="G806" i="4"/>
  <c r="H794" i="4"/>
  <c r="G794" i="4"/>
  <c r="H788" i="4"/>
  <c r="G788" i="4"/>
  <c r="H776" i="4"/>
  <c r="G776" i="4"/>
  <c r="H758" i="4"/>
  <c r="G758" i="4"/>
  <c r="H619" i="4"/>
  <c r="G619" i="4"/>
  <c r="H575" i="4"/>
  <c r="G575" i="4"/>
  <c r="H415" i="4"/>
  <c r="G415" i="4"/>
  <c r="H380" i="4"/>
  <c r="G380" i="4"/>
  <c r="H291" i="4"/>
  <c r="G291" i="4"/>
  <c r="H275" i="4"/>
  <c r="G275" i="4"/>
  <c r="H264" i="4"/>
  <c r="G264" i="4"/>
  <c r="H260" i="4"/>
  <c r="G260" i="4"/>
  <c r="H245" i="4"/>
  <c r="G245" i="4"/>
  <c r="H232" i="4"/>
  <c r="G232" i="4"/>
  <c r="H211" i="4"/>
  <c r="G211" i="4"/>
  <c r="H201" i="4"/>
  <c r="G201" i="4"/>
  <c r="H126" i="4"/>
  <c r="G126" i="4"/>
  <c r="H110" i="4"/>
  <c r="G110" i="4"/>
  <c r="H98" i="4"/>
  <c r="G98" i="4"/>
  <c r="H85" i="4"/>
  <c r="G85" i="4"/>
  <c r="H60" i="4"/>
  <c r="G60" i="4"/>
  <c r="H43" i="4"/>
  <c r="G43" i="4"/>
  <c r="H21" i="4"/>
  <c r="G21" i="4"/>
  <c r="H13" i="4"/>
  <c r="G13" i="4"/>
  <c r="H3" i="4"/>
  <c r="G3" i="4"/>
  <c r="H1338" i="4"/>
  <c r="G1338" i="4"/>
  <c r="H341" i="4"/>
  <c r="G341" i="4"/>
  <c r="H1885" i="4"/>
  <c r="G1885" i="4"/>
  <c r="H1633" i="4"/>
  <c r="G1633" i="4"/>
  <c r="H1602" i="4"/>
  <c r="G1602" i="4"/>
  <c r="H1551" i="4"/>
  <c r="G1551" i="4"/>
  <c r="H1530" i="4"/>
  <c r="G1530" i="4"/>
  <c r="H1489" i="4"/>
  <c r="G1489" i="4"/>
  <c r="H1284" i="4"/>
  <c r="G1284" i="4"/>
  <c r="H1256" i="4"/>
  <c r="G1256" i="4"/>
  <c r="H1206" i="4"/>
  <c r="G1206" i="4"/>
  <c r="H1186" i="4"/>
  <c r="G1186" i="4"/>
  <c r="H1066" i="4"/>
  <c r="G1066" i="4"/>
  <c r="H1050" i="4"/>
  <c r="G1050" i="4"/>
  <c r="H1018" i="4"/>
  <c r="G1018" i="4"/>
  <c r="H996" i="4"/>
  <c r="G996" i="4"/>
  <c r="H975" i="4"/>
  <c r="G975" i="4"/>
  <c r="H665" i="4"/>
  <c r="G665" i="4"/>
  <c r="H294" i="4"/>
  <c r="G294" i="4"/>
  <c r="H252" i="4"/>
  <c r="G252" i="4"/>
  <c r="H226" i="4"/>
  <c r="G226" i="4"/>
  <c r="H424" i="4"/>
  <c r="G424" i="4"/>
  <c r="H1423" i="4"/>
  <c r="G1423" i="4"/>
  <c r="H1548" i="4"/>
  <c r="G1548" i="4"/>
  <c r="H693" i="4"/>
  <c r="G693" i="4"/>
  <c r="H541" i="4"/>
  <c r="G541" i="4"/>
  <c r="H1781" i="4"/>
  <c r="G1781" i="4"/>
  <c r="H477" i="4"/>
  <c r="G477" i="4"/>
  <c r="H1937" i="4"/>
  <c r="G1937" i="4"/>
  <c r="H1929" i="4"/>
  <c r="G1929" i="4"/>
  <c r="H1921" i="4"/>
  <c r="G1921" i="4"/>
  <c r="H1913" i="4"/>
  <c r="G1913" i="4"/>
  <c r="H1902" i="4"/>
  <c r="G1902" i="4"/>
  <c r="H1893" i="4"/>
  <c r="G1893" i="4"/>
  <c r="H1882" i="4"/>
  <c r="G1882" i="4"/>
  <c r="H1874" i="4"/>
  <c r="G1874" i="4"/>
  <c r="H1866" i="4"/>
  <c r="G1866" i="4"/>
  <c r="H1855" i="4"/>
  <c r="G1855" i="4"/>
  <c r="H1846" i="4"/>
  <c r="G1846" i="4"/>
  <c r="H1837" i="4"/>
  <c r="G1837" i="4"/>
  <c r="H1828" i="4"/>
  <c r="G1828" i="4"/>
  <c r="H1820" i="4"/>
  <c r="G1820" i="4"/>
  <c r="H1812" i="4"/>
  <c r="G1812" i="4"/>
  <c r="H1802" i="4"/>
  <c r="G1802" i="4"/>
  <c r="H1794" i="4"/>
  <c r="G1794" i="4"/>
  <c r="H1783" i="4"/>
  <c r="G1783" i="4"/>
  <c r="H1773" i="4"/>
  <c r="G1773" i="4"/>
  <c r="H1765" i="4"/>
  <c r="G1765" i="4"/>
  <c r="H1757" i="4"/>
  <c r="G1757" i="4"/>
  <c r="H1749" i="4"/>
  <c r="G1749" i="4"/>
  <c r="H1741" i="4"/>
  <c r="G1741" i="4"/>
  <c r="H1733" i="4"/>
  <c r="G1733" i="4"/>
  <c r="H1721" i="4"/>
  <c r="G1721" i="4"/>
  <c r="H1710" i="4"/>
  <c r="G1710" i="4"/>
  <c r="H1696" i="4"/>
  <c r="G1696" i="4"/>
  <c r="H1688" i="4"/>
  <c r="G1688" i="4"/>
  <c r="H1678" i="4"/>
  <c r="G1678" i="4"/>
  <c r="H1670" i="4"/>
  <c r="G1670" i="4"/>
  <c r="H1662" i="4"/>
  <c r="G1662" i="4"/>
  <c r="H1652" i="4"/>
  <c r="G1652" i="4"/>
  <c r="H1631" i="4"/>
  <c r="G1631" i="4"/>
  <c r="H1618" i="4"/>
  <c r="G1618" i="4"/>
  <c r="H1606" i="4"/>
  <c r="G1606" i="4"/>
  <c r="H1595" i="4"/>
  <c r="G1595" i="4"/>
  <c r="H1587" i="4"/>
  <c r="G1587" i="4"/>
  <c r="H1579" i="4"/>
  <c r="G1579" i="4"/>
  <c r="H1564" i="4"/>
  <c r="G1564" i="4"/>
  <c r="H1540" i="4"/>
  <c r="G1540" i="4"/>
  <c r="H1525" i="4"/>
  <c r="G1525" i="4"/>
  <c r="H1517" i="4"/>
  <c r="G1517" i="4"/>
  <c r="H1501" i="4"/>
  <c r="G1501" i="4"/>
  <c r="H1477" i="4"/>
  <c r="G1477" i="4"/>
  <c r="H1462" i="4"/>
  <c r="G1462" i="4"/>
  <c r="H1450" i="4"/>
  <c r="G1450" i="4"/>
  <c r="H1439" i="4"/>
  <c r="G1439" i="4"/>
  <c r="H1425" i="4"/>
  <c r="G1425" i="4"/>
  <c r="H1415" i="4"/>
  <c r="G1415" i="4"/>
  <c r="H1403" i="4"/>
  <c r="G1403" i="4"/>
  <c r="H1395" i="4"/>
  <c r="G1395" i="4"/>
  <c r="H1387" i="4"/>
  <c r="G1387" i="4"/>
  <c r="H1379" i="4"/>
  <c r="G1379" i="4"/>
  <c r="H1371" i="4"/>
  <c r="G1371" i="4"/>
  <c r="H1363" i="4"/>
  <c r="G1363" i="4"/>
  <c r="H1355" i="4"/>
  <c r="G1355" i="4"/>
  <c r="H1273" i="4"/>
  <c r="G1273" i="4"/>
  <c r="H1259" i="4"/>
  <c r="G1259" i="4"/>
  <c r="H1229" i="4"/>
  <c r="G1229" i="4"/>
  <c r="H1219" i="4"/>
  <c r="G1219" i="4"/>
  <c r="H1197" i="4"/>
  <c r="G1197" i="4"/>
  <c r="H1181" i="4"/>
  <c r="G1181" i="4"/>
  <c r="H1173" i="4"/>
  <c r="G1173" i="4"/>
  <c r="H1161" i="4"/>
  <c r="G1161" i="4"/>
  <c r="H1153" i="4"/>
  <c r="G1153" i="4"/>
  <c r="H1145" i="4"/>
  <c r="G1145" i="4"/>
  <c r="H1134" i="4"/>
  <c r="G1134" i="4"/>
  <c r="H1125" i="4"/>
  <c r="G1125" i="4"/>
  <c r="H1117" i="4"/>
  <c r="G1117" i="4"/>
  <c r="H1109" i="4"/>
  <c r="G1109" i="4"/>
  <c r="H1101" i="4"/>
  <c r="G1101" i="4"/>
  <c r="H1093" i="4"/>
  <c r="G1093" i="4"/>
  <c r="H1080" i="4"/>
  <c r="G1080" i="4"/>
  <c r="H1069" i="4"/>
  <c r="G1069" i="4"/>
  <c r="H1046" i="4"/>
  <c r="G1046" i="4"/>
  <c r="H1032" i="4"/>
  <c r="G1032" i="4"/>
  <c r="H1024" i="4"/>
  <c r="G1024" i="4"/>
  <c r="H1002" i="4"/>
  <c r="G1002" i="4"/>
  <c r="H984" i="4"/>
  <c r="G984" i="4"/>
  <c r="H965" i="4"/>
  <c r="G965" i="4"/>
  <c r="H957" i="4"/>
  <c r="G957" i="4"/>
  <c r="H939" i="4"/>
  <c r="G939" i="4"/>
  <c r="H935" i="4"/>
  <c r="G935" i="4"/>
  <c r="H931" i="4"/>
  <c r="G931" i="4"/>
  <c r="H925" i="4"/>
  <c r="G925" i="4"/>
  <c r="H920" i="4"/>
  <c r="G920" i="4"/>
  <c r="H914" i="4"/>
  <c r="G914" i="4"/>
  <c r="H908" i="4"/>
  <c r="G908" i="4"/>
  <c r="H902" i="4"/>
  <c r="G902" i="4"/>
  <c r="H898" i="4"/>
  <c r="G898" i="4"/>
  <c r="H892" i="4"/>
  <c r="G892" i="4"/>
  <c r="H888" i="4"/>
  <c r="G888" i="4"/>
  <c r="H884" i="4"/>
  <c r="G884" i="4"/>
  <c r="H879" i="4"/>
  <c r="G879" i="4"/>
  <c r="H873" i="4"/>
  <c r="G873" i="4"/>
  <c r="H869" i="4"/>
  <c r="G869" i="4"/>
  <c r="H865" i="4"/>
  <c r="G865" i="4"/>
  <c r="H861" i="4"/>
  <c r="G861" i="4"/>
  <c r="H857" i="4"/>
  <c r="G857" i="4"/>
  <c r="H853" i="4"/>
  <c r="G853" i="4"/>
  <c r="H849" i="4"/>
  <c r="G849" i="4"/>
  <c r="H841" i="4"/>
  <c r="G841" i="4"/>
  <c r="H837" i="4"/>
  <c r="G837" i="4"/>
  <c r="H833" i="4"/>
  <c r="G833" i="4"/>
  <c r="H746" i="4"/>
  <c r="G746" i="4"/>
  <c r="H740" i="4"/>
  <c r="G740" i="4"/>
  <c r="H733" i="4"/>
  <c r="G733" i="4"/>
  <c r="H727" i="4"/>
  <c r="G727" i="4"/>
  <c r="H723" i="4"/>
  <c r="G723" i="4"/>
  <c r="H717" i="4"/>
  <c r="G717" i="4"/>
  <c r="H713" i="4"/>
  <c r="G713" i="4"/>
  <c r="H705" i="4"/>
  <c r="G705" i="4"/>
  <c r="H699" i="4"/>
  <c r="G699" i="4"/>
  <c r="H694" i="4"/>
  <c r="G694" i="4"/>
  <c r="H689" i="4"/>
  <c r="G689" i="4"/>
  <c r="H685" i="4"/>
  <c r="G685" i="4"/>
  <c r="H681" i="4"/>
  <c r="G681" i="4"/>
  <c r="H677" i="4"/>
  <c r="G677" i="4"/>
  <c r="H673" i="4"/>
  <c r="G673" i="4"/>
  <c r="H669" i="4"/>
  <c r="G669" i="4"/>
  <c r="H664" i="4"/>
  <c r="G664" i="4"/>
  <c r="H654" i="4"/>
  <c r="G654" i="4"/>
  <c r="H650" i="4"/>
  <c r="G650" i="4"/>
  <c r="H643" i="4"/>
  <c r="G643" i="4"/>
  <c r="H638" i="4"/>
  <c r="G638" i="4"/>
  <c r="H633" i="4"/>
  <c r="G633" i="4"/>
  <c r="H627" i="4"/>
  <c r="G627" i="4"/>
  <c r="H620" i="4"/>
  <c r="G620" i="4"/>
  <c r="H615" i="4"/>
  <c r="G615" i="4"/>
  <c r="H610" i="4"/>
  <c r="G610" i="4"/>
  <c r="H606" i="4"/>
  <c r="G606" i="4"/>
  <c r="H600" i="4"/>
  <c r="G600" i="4"/>
  <c r="H596" i="4"/>
  <c r="G596" i="4"/>
  <c r="H589" i="4"/>
  <c r="G589" i="4"/>
  <c r="H585" i="4"/>
  <c r="G585" i="4"/>
  <c r="H581" i="4"/>
  <c r="G581" i="4"/>
  <c r="H570" i="4"/>
  <c r="G570" i="4"/>
  <c r="H566" i="4"/>
  <c r="G566" i="4"/>
  <c r="H562" i="4"/>
  <c r="G562" i="4"/>
  <c r="H558" i="4"/>
  <c r="G558" i="4"/>
  <c r="H552" i="4"/>
  <c r="G552" i="4"/>
  <c r="H548" i="4"/>
  <c r="G548" i="4"/>
  <c r="H544" i="4"/>
  <c r="G544" i="4"/>
  <c r="H537" i="4"/>
  <c r="G537" i="4"/>
  <c r="H533" i="4"/>
  <c r="G533" i="4"/>
  <c r="H528" i="4"/>
  <c r="G528" i="4"/>
  <c r="H522" i="4"/>
  <c r="G522" i="4"/>
  <c r="H518" i="4"/>
  <c r="G518" i="4"/>
  <c r="H513" i="4"/>
  <c r="G513" i="4"/>
  <c r="H509" i="4"/>
  <c r="G509" i="4"/>
  <c r="H505" i="4"/>
  <c r="G505" i="4"/>
  <c r="H498" i="4"/>
  <c r="G498" i="4"/>
  <c r="H491" i="4"/>
  <c r="G491" i="4"/>
  <c r="H487" i="4"/>
  <c r="G487" i="4"/>
  <c r="H483" i="4"/>
  <c r="G483" i="4"/>
  <c r="H479" i="4"/>
  <c r="G479" i="4"/>
  <c r="H474" i="4"/>
  <c r="G474" i="4"/>
  <c r="H467" i="4"/>
  <c r="G467" i="4"/>
  <c r="H462" i="4"/>
  <c r="G462" i="4"/>
  <c r="H458" i="4"/>
  <c r="G458" i="4"/>
  <c r="H445" i="4"/>
  <c r="G445" i="4"/>
  <c r="H440" i="4"/>
  <c r="G440" i="4"/>
  <c r="H435" i="4"/>
  <c r="G435" i="4"/>
  <c r="H423" i="4"/>
  <c r="G423" i="4"/>
  <c r="H410" i="4"/>
  <c r="G410" i="4"/>
  <c r="H404" i="4"/>
  <c r="G404" i="4"/>
  <c r="H395" i="4"/>
  <c r="G395" i="4"/>
  <c r="H391" i="4"/>
  <c r="G391" i="4"/>
  <c r="H387" i="4"/>
  <c r="G387" i="4"/>
  <c r="H377" i="4"/>
  <c r="G377" i="4"/>
  <c r="H373" i="4"/>
  <c r="G373" i="4"/>
  <c r="H367" i="4"/>
  <c r="G367" i="4"/>
  <c r="H358" i="4"/>
  <c r="G358" i="4"/>
  <c r="H349" i="4"/>
  <c r="G349" i="4"/>
  <c r="H342" i="4"/>
  <c r="G342" i="4"/>
  <c r="H335" i="4"/>
  <c r="G335" i="4"/>
  <c r="H331" i="4"/>
  <c r="G331" i="4"/>
  <c r="H327" i="4"/>
  <c r="G327" i="4"/>
  <c r="H323" i="4"/>
  <c r="G323" i="4"/>
  <c r="H319" i="4"/>
  <c r="G319" i="4"/>
  <c r="H315" i="4"/>
  <c r="G315" i="4"/>
  <c r="H307" i="4"/>
  <c r="G307" i="4"/>
  <c r="H303" i="4"/>
  <c r="G303" i="4"/>
  <c r="H207" i="4"/>
  <c r="G207" i="4"/>
  <c r="H190" i="4"/>
  <c r="G190" i="4"/>
  <c r="H183" i="4"/>
  <c r="G183" i="4"/>
  <c r="H178" i="4"/>
  <c r="G178" i="4"/>
  <c r="H170" i="4"/>
  <c r="G170" i="4"/>
  <c r="H160" i="4"/>
  <c r="G160" i="4"/>
  <c r="H150" i="4"/>
  <c r="G150" i="4"/>
  <c r="H142" i="4"/>
  <c r="G142" i="4"/>
  <c r="H134" i="4"/>
  <c r="G134" i="4"/>
  <c r="H130" i="4"/>
  <c r="G130" i="4"/>
  <c r="H120" i="4"/>
  <c r="G120" i="4"/>
  <c r="H94" i="4"/>
  <c r="G94" i="4"/>
  <c r="H57" i="4"/>
  <c r="G57" i="4"/>
  <c r="H39" i="4"/>
  <c r="G39" i="4"/>
  <c r="H31" i="4"/>
  <c r="G31" i="4"/>
  <c r="G1936" i="4"/>
  <c r="G1932" i="4"/>
  <c r="G1928" i="4"/>
  <c r="G1924" i="4"/>
  <c r="G1920" i="4"/>
  <c r="G1916" i="4"/>
  <c r="G1912" i="4"/>
  <c r="G1905" i="4"/>
  <c r="G1901" i="4"/>
  <c r="G1896" i="4"/>
  <c r="G1892" i="4"/>
  <c r="G1887" i="4"/>
  <c r="G1881" i="4"/>
  <c r="G1877" i="4"/>
  <c r="G1873" i="4"/>
  <c r="G1869" i="4"/>
  <c r="G1864" i="4"/>
  <c r="G1859" i="4"/>
  <c r="G1854" i="4"/>
  <c r="G1849" i="4"/>
  <c r="G1845" i="4"/>
  <c r="G1841" i="4"/>
  <c r="G1836" i="4"/>
  <c r="G1831" i="4"/>
  <c r="G1827" i="4"/>
  <c r="G1823" i="4"/>
  <c r="G1819" i="4"/>
  <c r="G1815" i="4"/>
  <c r="G1809" i="4"/>
  <c r="G1805" i="4"/>
  <c r="G1801" i="4"/>
  <c r="G1797" i="4"/>
  <c r="G1790" i="4"/>
  <c r="G1786" i="4"/>
  <c r="G1780" i="4"/>
  <c r="G1776" i="4"/>
  <c r="G1772" i="4"/>
  <c r="G1768" i="4"/>
  <c r="G1764" i="4"/>
  <c r="G1760" i="4"/>
  <c r="G1756" i="4"/>
  <c r="G1752" i="4"/>
  <c r="G1748" i="4"/>
  <c r="G1744" i="4"/>
  <c r="G1740" i="4"/>
  <c r="G1736" i="4"/>
  <c r="G1732" i="4"/>
  <c r="G1724" i="4"/>
  <c r="G1719" i="4"/>
  <c r="G1713" i="4"/>
  <c r="G1708" i="4"/>
  <c r="G1700" i="4"/>
  <c r="G1695" i="4"/>
  <c r="G1691" i="4"/>
  <c r="G1687" i="4"/>
  <c r="G1682" i="4"/>
  <c r="G1677" i="4"/>
  <c r="G1673" i="4"/>
  <c r="G1669" i="4"/>
  <c r="G1665" i="4"/>
  <c r="G1661" i="4"/>
  <c r="G1657" i="4"/>
  <c r="G1651" i="4"/>
  <c r="G1637" i="4"/>
  <c r="G1629" i="4"/>
  <c r="G1625" i="4"/>
  <c r="G1617" i="4"/>
  <c r="G1609" i="4"/>
  <c r="G1604" i="4"/>
  <c r="G1599" i="4"/>
  <c r="G1594" i="4"/>
  <c r="G1590" i="4"/>
  <c r="G1586" i="4"/>
  <c r="G1582" i="4"/>
  <c r="G1578" i="4"/>
  <c r="G1571" i="4"/>
  <c r="G1562" i="4"/>
  <c r="G1552" i="4"/>
  <c r="G1546" i="4"/>
  <c r="G1539" i="4"/>
  <c r="G1528" i="4"/>
  <c r="G1524" i="4"/>
  <c r="G1520" i="4"/>
  <c r="G1516" i="4"/>
  <c r="G1510" i="4"/>
  <c r="G1497" i="4"/>
  <c r="G1487" i="4"/>
  <c r="G1475" i="4"/>
  <c r="G1466" i="4"/>
  <c r="G1461" i="4"/>
  <c r="G1456" i="4"/>
  <c r="G1449" i="4"/>
  <c r="G1442" i="4"/>
  <c r="G1438" i="4"/>
  <c r="G1433" i="4"/>
  <c r="G1422" i="4"/>
  <c r="G1418" i="4"/>
  <c r="G1414" i="4"/>
  <c r="G1406" i="4"/>
  <c r="G1402" i="4"/>
  <c r="G1398" i="4"/>
  <c r="G1394" i="4"/>
  <c r="G1390" i="4"/>
  <c r="G1386" i="4"/>
  <c r="G1382" i="4"/>
  <c r="G1378" i="4"/>
  <c r="G1374" i="4"/>
  <c r="G1370" i="4"/>
  <c r="G1366" i="4"/>
  <c r="G1362" i="4"/>
  <c r="G1358" i="4"/>
  <c r="G1354" i="4"/>
  <c r="G1280" i="4"/>
  <c r="G1272" i="4"/>
  <c r="G1265" i="4"/>
  <c r="G1257" i="4"/>
  <c r="G1250" i="4"/>
  <c r="G1243" i="4"/>
  <c r="G1237" i="4"/>
  <c r="G1228" i="4"/>
  <c r="G1224" i="4"/>
  <c r="G1217" i="4"/>
  <c r="G1209" i="4"/>
  <c r="G1196" i="4"/>
  <c r="G1189" i="4"/>
  <c r="G1180" i="4"/>
  <c r="G1176" i="4"/>
  <c r="G1172" i="4"/>
  <c r="G1168" i="4"/>
  <c r="G1164" i="4"/>
  <c r="G1160" i="4"/>
  <c r="G1156" i="4"/>
  <c r="G1152" i="4"/>
  <c r="G1148" i="4"/>
  <c r="G1144" i="4"/>
  <c r="G1138" i="4"/>
  <c r="G1133" i="4"/>
  <c r="G1128" i="4"/>
  <c r="G1124" i="4"/>
  <c r="G1120" i="4"/>
  <c r="G1116" i="4"/>
  <c r="G1108" i="4"/>
  <c r="G1100" i="4"/>
  <c r="G1092" i="4"/>
  <c r="G1079" i="4"/>
  <c r="G1063" i="4"/>
  <c r="G1045" i="4"/>
  <c r="G1031" i="4"/>
  <c r="G1021" i="4"/>
  <c r="G1000" i="4"/>
  <c r="G981" i="4"/>
  <c r="G964" i="4"/>
  <c r="G952" i="4"/>
  <c r="G938" i="4"/>
  <c r="G929" i="4"/>
  <c r="G919" i="4"/>
  <c r="G907" i="4"/>
  <c r="G895" i="4"/>
  <c r="G887" i="4"/>
  <c r="G878" i="4"/>
  <c r="G868" i="4"/>
  <c r="H306" i="4"/>
  <c r="G306" i="4"/>
  <c r="H257" i="4"/>
  <c r="G257" i="4"/>
  <c r="H203" i="4"/>
  <c r="G203" i="4"/>
  <c r="H188" i="4"/>
  <c r="G188" i="4"/>
  <c r="H182" i="4"/>
  <c r="G182" i="4"/>
  <c r="H176" i="4"/>
  <c r="G176" i="4"/>
  <c r="H168" i="4"/>
  <c r="G168" i="4"/>
  <c r="H158" i="4"/>
  <c r="G158" i="4"/>
  <c r="H147" i="4"/>
  <c r="G147" i="4"/>
  <c r="H141" i="4"/>
  <c r="G141" i="4"/>
  <c r="H133" i="4"/>
  <c r="G133" i="4"/>
  <c r="H129" i="4"/>
  <c r="G129" i="4"/>
  <c r="H113" i="4"/>
  <c r="G113" i="4"/>
  <c r="H93" i="4"/>
  <c r="G93" i="4"/>
  <c r="H52" i="4"/>
  <c r="G52" i="4"/>
  <c r="H37" i="4"/>
  <c r="G37" i="4"/>
  <c r="G189" i="4"/>
  <c r="G1935" i="4"/>
  <c r="G1931" i="4"/>
  <c r="G1927" i="4"/>
  <c r="G1923" i="4"/>
  <c r="G1919" i="4"/>
  <c r="G1915" i="4"/>
  <c r="G1911" i="4"/>
  <c r="G1904" i="4"/>
  <c r="G1900" i="4"/>
  <c r="G1895" i="4"/>
  <c r="G1890" i="4"/>
  <c r="G1886" i="4"/>
  <c r="G1880" i="4"/>
  <c r="G1876" i="4"/>
  <c r="G1872" i="4"/>
  <c r="G1868" i="4"/>
  <c r="G1863" i="4"/>
  <c r="G1858" i="4"/>
  <c r="G1853" i="4"/>
  <c r="G1848" i="4"/>
  <c r="G1844" i="4"/>
  <c r="G1840" i="4"/>
  <c r="G1834" i="4"/>
  <c r="G1830" i="4"/>
  <c r="G1826" i="4"/>
  <c r="G1822" i="4"/>
  <c r="G1818" i="4"/>
  <c r="G1814" i="4"/>
  <c r="G1808" i="4"/>
  <c r="G1804" i="4"/>
  <c r="G1800" i="4"/>
  <c r="G1796" i="4"/>
  <c r="G1789" i="4"/>
  <c r="G1785" i="4"/>
  <c r="G1779" i="4"/>
  <c r="G1775" i="4"/>
  <c r="G1771" i="4"/>
  <c r="G1767" i="4"/>
  <c r="G1763" i="4"/>
  <c r="G1759" i="4"/>
  <c r="G1755" i="4"/>
  <c r="G1751" i="4"/>
  <c r="G1747" i="4"/>
  <c r="G1743" i="4"/>
  <c r="G1739" i="4"/>
  <c r="G1735" i="4"/>
  <c r="G1731" i="4"/>
  <c r="G1723" i="4"/>
  <c r="G1717" i="4"/>
  <c r="G1712" i="4"/>
  <c r="G1706" i="4"/>
  <c r="G1699" i="4"/>
  <c r="G1694" i="4"/>
  <c r="G1690" i="4"/>
  <c r="G1686" i="4"/>
  <c r="G1681" i="4"/>
  <c r="G1676" i="4"/>
  <c r="G1672" i="4"/>
  <c r="G1668" i="4"/>
  <c r="G1664" i="4"/>
  <c r="G1660" i="4"/>
  <c r="G1656" i="4"/>
  <c r="G1649" i="4"/>
  <c r="G1634" i="4"/>
  <c r="G1628" i="4"/>
  <c r="G1623" i="4"/>
  <c r="G1616" i="4"/>
  <c r="G1608" i="4"/>
  <c r="G1603" i="4"/>
  <c r="G1598" i="4"/>
  <c r="G1593" i="4"/>
  <c r="G1589" i="4"/>
  <c r="G1585" i="4"/>
  <c r="G1581" i="4"/>
  <c r="G1577" i="4"/>
  <c r="G1568" i="4"/>
  <c r="G1559" i="4"/>
  <c r="G1550" i="4"/>
  <c r="G1544" i="4"/>
  <c r="G1538" i="4"/>
  <c r="G1527" i="4"/>
  <c r="G1523" i="4"/>
  <c r="G1519" i="4"/>
  <c r="G1515" i="4"/>
  <c r="G1508" i="4"/>
  <c r="G1496" i="4"/>
  <c r="G1482" i="4"/>
  <c r="G1472" i="4"/>
  <c r="G1464" i="4"/>
  <c r="G1459" i="4"/>
  <c r="G1455" i="4"/>
  <c r="G1448" i="4"/>
  <c r="G1441" i="4"/>
  <c r="G1436" i="4"/>
  <c r="G1432" i="4"/>
  <c r="G1421" i="4"/>
  <c r="G1417" i="4"/>
  <c r="G1412" i="4"/>
  <c r="G1405" i="4"/>
  <c r="G1401" i="4"/>
  <c r="G1397" i="4"/>
  <c r="G1393" i="4"/>
  <c r="G1389" i="4"/>
  <c r="G1385" i="4"/>
  <c r="G1381" i="4"/>
  <c r="G1377" i="4"/>
  <c r="G1373" i="4"/>
  <c r="G1369" i="4"/>
  <c r="G1365" i="4"/>
  <c r="G1361" i="4"/>
  <c r="G1357" i="4"/>
  <c r="G1353" i="4"/>
  <c r="G1278" i="4"/>
  <c r="G1271" i="4"/>
  <c r="G1263" i="4"/>
  <c r="G1254" i="4"/>
  <c r="G1246" i="4"/>
  <c r="G1242" i="4"/>
  <c r="G1231" i="4"/>
  <c r="G1227" i="4"/>
  <c r="G1223" i="4"/>
  <c r="G1215" i="4"/>
  <c r="G1201" i="4"/>
  <c r="G1195" i="4"/>
  <c r="G1184" i="4"/>
  <c r="G1179" i="4"/>
  <c r="G1175" i="4"/>
  <c r="G1171" i="4"/>
  <c r="G1167" i="4"/>
  <c r="G1163" i="4"/>
  <c r="G1159" i="4"/>
  <c r="G1155" i="4"/>
  <c r="G1151" i="4"/>
  <c r="G1147" i="4"/>
  <c r="G1143" i="4"/>
  <c r="G1137" i="4"/>
  <c r="G1132" i="4"/>
  <c r="G1127" i="4"/>
  <c r="G1123" i="4"/>
  <c r="G1119" i="4"/>
  <c r="G1115" i="4"/>
  <c r="G1107" i="4"/>
  <c r="G1099" i="4"/>
  <c r="G1091" i="4"/>
  <c r="G1078" i="4"/>
  <c r="G1062" i="4"/>
  <c r="G1043" i="4"/>
  <c r="G1030" i="4"/>
  <c r="G1019" i="4"/>
  <c r="G991" i="4"/>
  <c r="G980" i="4"/>
  <c r="G963" i="4"/>
  <c r="G945" i="4"/>
  <c r="G937" i="4"/>
  <c r="G928" i="4"/>
  <c r="G916" i="4"/>
  <c r="G905" i="4"/>
  <c r="G894" i="4"/>
  <c r="G886" i="4"/>
  <c r="G875" i="4"/>
  <c r="G867" i="4"/>
  <c r="H1012" i="4"/>
  <c r="G1012" i="4"/>
  <c r="H1635" i="4"/>
  <c r="G1635" i="4"/>
  <c r="H421" i="4"/>
  <c r="G421" i="4"/>
  <c r="H1650" i="4"/>
  <c r="G1650" i="4"/>
  <c r="H523" i="4"/>
  <c r="G523" i="4"/>
  <c r="H795" i="4"/>
  <c r="G795" i="4"/>
  <c r="H82" i="4"/>
  <c r="G82" i="4"/>
  <c r="H1279" i="4"/>
  <c r="G1279" i="4"/>
  <c r="H1563" i="4"/>
  <c r="G1563" i="4"/>
  <c r="H1481" i="4"/>
  <c r="G1481" i="4"/>
  <c r="H1856" i="4"/>
  <c r="G1856" i="4"/>
  <c r="H1270" i="4"/>
  <c r="G1270" i="4"/>
  <c r="H1218" i="4"/>
  <c r="G1218" i="4"/>
  <c r="H1811" i="4"/>
  <c r="G1811" i="4"/>
  <c r="H1135" i="4"/>
  <c r="G1135" i="4"/>
  <c r="H1203" i="4"/>
  <c r="G1203" i="4"/>
  <c r="H1476" i="4"/>
  <c r="G1476" i="4"/>
  <c r="H409" i="4"/>
  <c r="G409" i="4"/>
  <c r="H1791" i="4"/>
  <c r="G1791" i="4"/>
  <c r="H1253" i="4"/>
  <c r="G1253" i="4"/>
  <c r="H167" i="4"/>
  <c r="G167" i="4"/>
  <c r="H154" i="4"/>
  <c r="G154" i="4"/>
  <c r="H61" i="4"/>
  <c r="G61" i="4"/>
  <c r="H362" i="4"/>
  <c r="G362" i="4"/>
  <c r="H926" i="4"/>
  <c r="G926" i="4"/>
  <c r="H1342" i="4"/>
  <c r="G1342" i="4"/>
  <c r="H1330" i="4"/>
  <c r="G1330" i="4"/>
  <c r="H1316" i="4"/>
  <c r="G1316" i="4"/>
  <c r="H1304" i="4"/>
  <c r="G1304" i="4"/>
  <c r="H427" i="4"/>
  <c r="G427" i="4"/>
  <c r="H399" i="4"/>
  <c r="G399" i="4"/>
  <c r="H165" i="4"/>
  <c r="G165" i="4"/>
  <c r="H138" i="4"/>
  <c r="G138" i="4"/>
  <c r="H1509" i="4"/>
  <c r="G1509" i="4"/>
  <c r="H529" i="4"/>
  <c r="G529" i="4"/>
  <c r="H124" i="4"/>
  <c r="G124" i="4"/>
  <c r="H1653" i="4"/>
  <c r="G1653" i="4"/>
  <c r="H1427" i="4"/>
  <c r="G1427" i="4"/>
  <c r="H819" i="4"/>
  <c r="G819" i="4"/>
  <c r="H766" i="4"/>
  <c r="G766" i="4"/>
  <c r="H750" i="4"/>
  <c r="G750" i="4"/>
  <c r="H737" i="4"/>
  <c r="G737" i="4"/>
  <c r="H711" i="4"/>
  <c r="G711" i="4"/>
  <c r="H114" i="4"/>
  <c r="G114" i="4"/>
  <c r="H74" i="4"/>
  <c r="G74" i="4"/>
  <c r="H70" i="4"/>
  <c r="G70" i="4"/>
  <c r="H53" i="4"/>
  <c r="G53" i="4"/>
  <c r="H26" i="4"/>
  <c r="G26" i="4"/>
  <c r="H22" i="4"/>
  <c r="G22" i="4"/>
  <c r="H425" i="4"/>
  <c r="G425" i="4"/>
  <c r="H11" i="4"/>
  <c r="G11" i="4"/>
  <c r="H495" i="4"/>
  <c r="G495" i="4"/>
  <c r="H455" i="4"/>
  <c r="G455" i="4"/>
  <c r="H451" i="4"/>
  <c r="G451" i="4"/>
  <c r="H356" i="4"/>
  <c r="G356" i="4"/>
  <c r="H311" i="4"/>
  <c r="G311" i="4"/>
  <c r="H1460" i="4"/>
  <c r="G1460" i="4"/>
  <c r="H1725" i="4"/>
  <c r="G1725" i="4"/>
  <c r="H273" i="4"/>
  <c r="G273" i="4"/>
  <c r="H351" i="4"/>
  <c r="G351" i="4"/>
  <c r="H777" i="4"/>
  <c r="G777" i="4"/>
  <c r="H1680" i="4"/>
  <c r="G1680" i="4"/>
  <c r="H1327" i="4"/>
  <c r="G1327" i="4"/>
  <c r="H1140" i="4"/>
  <c r="G1140" i="4"/>
  <c r="H594" i="4"/>
  <c r="G594" i="4"/>
  <c r="H213" i="4"/>
  <c r="G213" i="4"/>
  <c r="H51" i="4"/>
  <c r="G51" i="4"/>
  <c r="H876" i="4"/>
  <c r="G876" i="4"/>
  <c r="H823" i="4"/>
  <c r="G823" i="4"/>
  <c r="H744" i="4"/>
  <c r="G744" i="4"/>
  <c r="H1350" i="4"/>
  <c r="G1350" i="4"/>
  <c r="H1344" i="4"/>
  <c r="G1344" i="4"/>
  <c r="H1337" i="4"/>
  <c r="G1337" i="4"/>
  <c r="H1332" i="4"/>
  <c r="G1332" i="4"/>
  <c r="H1321" i="4"/>
  <c r="G1321" i="4"/>
  <c r="H1314" i="4"/>
  <c r="G1314" i="4"/>
  <c r="H1306" i="4"/>
  <c r="G1306" i="4"/>
  <c r="H1298" i="4"/>
  <c r="G1298" i="4"/>
  <c r="H1294" i="4"/>
  <c r="G1294" i="4"/>
  <c r="H1290" i="4"/>
  <c r="G1290" i="4"/>
  <c r="H1262" i="4"/>
  <c r="G1262" i="4"/>
  <c r="H1236" i="4"/>
  <c r="G1236" i="4"/>
  <c r="H1232" i="4"/>
  <c r="G1232" i="4"/>
  <c r="H1068" i="4"/>
  <c r="G1068" i="4"/>
  <c r="H1023" i="4"/>
  <c r="G1023" i="4"/>
  <c r="H969" i="4"/>
  <c r="G969" i="4"/>
  <c r="H950" i="4"/>
  <c r="G950" i="4"/>
  <c r="H946" i="4"/>
  <c r="G946" i="4"/>
  <c r="H826" i="4"/>
  <c r="G826" i="4"/>
  <c r="H818" i="4"/>
  <c r="G818" i="4"/>
  <c r="H814" i="4"/>
  <c r="G814" i="4"/>
  <c r="H809" i="4"/>
  <c r="G809" i="4"/>
  <c r="H804" i="4"/>
  <c r="G804" i="4"/>
  <c r="H799" i="4"/>
  <c r="G799" i="4"/>
  <c r="H791" i="4"/>
  <c r="G791" i="4"/>
  <c r="H784" i="4"/>
  <c r="G784" i="4"/>
  <c r="H780" i="4"/>
  <c r="G780" i="4"/>
  <c r="H773" i="4"/>
  <c r="G773" i="4"/>
  <c r="H765" i="4"/>
  <c r="G765" i="4"/>
  <c r="H760" i="4"/>
  <c r="G760" i="4"/>
  <c r="H756" i="4"/>
  <c r="G756" i="4"/>
  <c r="H631" i="4"/>
  <c r="G631" i="4"/>
  <c r="H603" i="4"/>
  <c r="G603" i="4"/>
  <c r="H577" i="4"/>
  <c r="G577" i="4"/>
  <c r="H573" i="4"/>
  <c r="G573" i="4"/>
  <c r="H420" i="4"/>
  <c r="G420" i="4"/>
  <c r="H403" i="4"/>
  <c r="G403" i="4"/>
  <c r="H382" i="4"/>
  <c r="G382" i="4"/>
  <c r="H302" i="4"/>
  <c r="G302" i="4"/>
  <c r="H297" i="4"/>
  <c r="G297" i="4"/>
  <c r="H288" i="4"/>
  <c r="G288" i="4"/>
  <c r="H283" i="4"/>
  <c r="G283" i="4"/>
  <c r="H272" i="4"/>
  <c r="G272" i="4"/>
  <c r="H266" i="4"/>
  <c r="G266" i="4"/>
  <c r="H262" i="4"/>
  <c r="G262" i="4"/>
  <c r="H256" i="4"/>
  <c r="G256" i="4"/>
  <c r="H247" i="4"/>
  <c r="G247" i="4"/>
  <c r="H243" i="4"/>
  <c r="G243" i="4"/>
  <c r="H234" i="4"/>
  <c r="G234" i="4"/>
  <c r="H229" i="4"/>
  <c r="G229" i="4"/>
  <c r="H219" i="4"/>
  <c r="G219" i="4"/>
  <c r="H209" i="4"/>
  <c r="G209" i="4"/>
  <c r="H204" i="4"/>
  <c r="G204" i="4"/>
  <c r="H199" i="4"/>
  <c r="G199" i="4"/>
  <c r="H195" i="4"/>
  <c r="G195" i="4"/>
  <c r="H123" i="4"/>
  <c r="G123" i="4"/>
  <c r="H115" i="4"/>
  <c r="G115" i="4"/>
  <c r="H106" i="4"/>
  <c r="G106" i="4"/>
  <c r="H101" i="4"/>
  <c r="G101" i="4"/>
  <c r="H91" i="4"/>
  <c r="G91" i="4"/>
  <c r="H87" i="4"/>
  <c r="G87" i="4"/>
  <c r="H81" i="4"/>
  <c r="G81" i="4"/>
  <c r="H63" i="4"/>
  <c r="G63" i="4"/>
  <c r="H56" i="4"/>
  <c r="G56" i="4"/>
  <c r="H46" i="4"/>
  <c r="G46" i="4"/>
  <c r="H41" i="4"/>
  <c r="G41" i="4"/>
  <c r="H32" i="4"/>
  <c r="G32" i="4"/>
  <c r="H19" i="4"/>
  <c r="G19" i="4"/>
  <c r="H15" i="4"/>
  <c r="G15" i="4"/>
  <c r="H9" i="4"/>
  <c r="G9" i="4"/>
  <c r="H5" i="4"/>
  <c r="G5" i="4"/>
  <c r="H1909" i="4"/>
  <c r="G1909" i="4"/>
  <c r="H1494" i="4"/>
  <c r="G1494" i="4"/>
  <c r="H707" i="4"/>
  <c r="G707" i="4"/>
  <c r="H492" i="4"/>
  <c r="G492" i="4"/>
  <c r="H912" i="4"/>
  <c r="G912" i="4"/>
  <c r="H1897" i="4"/>
  <c r="G1897" i="4"/>
  <c r="H1648" i="4"/>
  <c r="G1648" i="4"/>
  <c r="H1639" i="4"/>
  <c r="G1639" i="4"/>
  <c r="H1622" i="4"/>
  <c r="G1622" i="4"/>
  <c r="H1610" i="4"/>
  <c r="G1610" i="4"/>
  <c r="H1570" i="4"/>
  <c r="G1570" i="4"/>
  <c r="H1556" i="4"/>
  <c r="G1556" i="4"/>
  <c r="H1536" i="4"/>
  <c r="G1536" i="4"/>
  <c r="H1532" i="4"/>
  <c r="G1532" i="4"/>
  <c r="H1506" i="4"/>
  <c r="G1506" i="4"/>
  <c r="H1498" i="4"/>
  <c r="G1498" i="4"/>
  <c r="H1483" i="4"/>
  <c r="G1483" i="4"/>
  <c r="H1473" i="4"/>
  <c r="G1473" i="4"/>
  <c r="H1282" i="4"/>
  <c r="G1282" i="4"/>
  <c r="H1268" i="4"/>
  <c r="G1268" i="4"/>
  <c r="H1241" i="4"/>
  <c r="G1241" i="4"/>
  <c r="H1208" i="4"/>
  <c r="G1208" i="4"/>
  <c r="H1200" i="4"/>
  <c r="G1200" i="4"/>
  <c r="H1188" i="4"/>
  <c r="G1188" i="4"/>
  <c r="H1089" i="4"/>
  <c r="G1089" i="4"/>
  <c r="H1072" i="4"/>
  <c r="G1072" i="4"/>
  <c r="H1064" i="4"/>
  <c r="G1064" i="4"/>
  <c r="H1052" i="4"/>
  <c r="G1052" i="4"/>
  <c r="H1048" i="4"/>
  <c r="G1048" i="4"/>
  <c r="H1036" i="4"/>
  <c r="G1036" i="4"/>
  <c r="H1015" i="4"/>
  <c r="G1015" i="4"/>
  <c r="H998" i="4"/>
  <c r="G998" i="4"/>
  <c r="H994" i="4"/>
  <c r="G994" i="4"/>
  <c r="H983" i="4"/>
  <c r="G983" i="4"/>
  <c r="H973" i="4"/>
  <c r="G973" i="4"/>
  <c r="H954" i="4"/>
  <c r="G954" i="4"/>
  <c r="H660" i="4"/>
  <c r="G660" i="4"/>
  <c r="H656" i="4"/>
  <c r="G656" i="4"/>
  <c r="H282" i="4"/>
  <c r="G282" i="4"/>
  <c r="H271" i="4"/>
  <c r="G271" i="4"/>
  <c r="H250" i="4"/>
  <c r="G250" i="4"/>
  <c r="H228" i="4"/>
  <c r="G228" i="4"/>
  <c r="H218" i="4"/>
  <c r="G218" i="4"/>
  <c r="H348" i="4"/>
  <c r="G348" i="4"/>
  <c r="H1447" i="4"/>
  <c r="G1447" i="4"/>
  <c r="H173" i="4"/>
  <c r="G173" i="4"/>
  <c r="H1430" i="4"/>
  <c r="G1430" i="4"/>
  <c r="H621" i="4"/>
  <c r="G621" i="4"/>
  <c r="H1624" i="4"/>
  <c r="G1624" i="4"/>
  <c r="H1465" i="4"/>
  <c r="G1465" i="4"/>
  <c r="H1183" i="4"/>
  <c r="G1183" i="4"/>
  <c r="H1347" i="4"/>
  <c r="G1347" i="4"/>
  <c r="H554" i="4"/>
  <c r="G554" i="4"/>
  <c r="H1730" i="4"/>
  <c r="G1730" i="4"/>
  <c r="H284" i="4"/>
  <c r="G284" i="4"/>
  <c r="H1307" i="4"/>
  <c r="G1307" i="4"/>
  <c r="H763" i="4"/>
  <c r="G763" i="4"/>
  <c r="H470" i="4"/>
  <c r="G470" i="4"/>
  <c r="H140" i="4"/>
  <c r="G140" i="4"/>
  <c r="H859" i="4"/>
  <c r="G859" i="4"/>
  <c r="H855" i="4"/>
  <c r="G855" i="4"/>
  <c r="H851" i="4"/>
  <c r="G851" i="4"/>
  <c r="H847" i="4"/>
  <c r="G847" i="4"/>
  <c r="H843" i="4"/>
  <c r="G843" i="4"/>
  <c r="H839" i="4"/>
  <c r="G839" i="4"/>
  <c r="H835" i="4"/>
  <c r="G835" i="4"/>
  <c r="H751" i="4"/>
  <c r="G751" i="4"/>
  <c r="H743" i="4"/>
  <c r="G743" i="4"/>
  <c r="H735" i="4"/>
  <c r="G735" i="4"/>
  <c r="H729" i="4"/>
  <c r="G729" i="4"/>
  <c r="H725" i="4"/>
  <c r="G725" i="4"/>
  <c r="H719" i="4"/>
  <c r="G719" i="4"/>
  <c r="H715" i="4"/>
  <c r="G715" i="4"/>
  <c r="H708" i="4"/>
  <c r="G708" i="4"/>
  <c r="H702" i="4"/>
  <c r="G702" i="4"/>
  <c r="H696" i="4"/>
  <c r="G696" i="4"/>
  <c r="H691" i="4"/>
  <c r="G691" i="4"/>
  <c r="H687" i="4"/>
  <c r="G687" i="4"/>
  <c r="H683" i="4"/>
  <c r="G683" i="4"/>
  <c r="H679" i="4"/>
  <c r="G679" i="4"/>
  <c r="H675" i="4"/>
  <c r="G675" i="4"/>
  <c r="H671" i="4"/>
  <c r="G671" i="4"/>
  <c r="H667" i="4"/>
  <c r="G667" i="4"/>
  <c r="H661" i="4"/>
  <c r="G661" i="4"/>
  <c r="H652" i="4"/>
  <c r="G652" i="4"/>
  <c r="H648" i="4"/>
  <c r="G648" i="4"/>
  <c r="H640" i="4"/>
  <c r="G640" i="4"/>
  <c r="H635" i="4"/>
  <c r="G635" i="4"/>
  <c r="H629" i="4"/>
  <c r="G629" i="4"/>
  <c r="H624" i="4"/>
  <c r="G624" i="4"/>
  <c r="H617" i="4"/>
  <c r="G617" i="4"/>
  <c r="H613" i="4"/>
  <c r="G613" i="4"/>
  <c r="H608" i="4"/>
  <c r="G608" i="4"/>
  <c r="H604" i="4"/>
  <c r="G604" i="4"/>
  <c r="H598" i="4"/>
  <c r="G598" i="4"/>
  <c r="H593" i="4"/>
  <c r="G593" i="4"/>
  <c r="H587" i="4"/>
  <c r="G587" i="4"/>
  <c r="H583" i="4"/>
  <c r="G583" i="4"/>
  <c r="H579" i="4"/>
  <c r="G579" i="4"/>
  <c r="H568" i="4"/>
  <c r="G568" i="4"/>
  <c r="H564" i="4"/>
  <c r="G564" i="4"/>
  <c r="H560" i="4"/>
  <c r="G560" i="4"/>
  <c r="H555" i="4"/>
  <c r="G555" i="4"/>
  <c r="H550" i="4"/>
  <c r="G550" i="4"/>
  <c r="H546" i="4"/>
  <c r="G546" i="4"/>
  <c r="H540" i="4"/>
  <c r="G540" i="4"/>
  <c r="H535" i="4"/>
  <c r="G535" i="4"/>
  <c r="H531" i="4"/>
  <c r="G531" i="4"/>
  <c r="H526" i="4"/>
  <c r="G526" i="4"/>
  <c r="H520" i="4"/>
  <c r="G520" i="4"/>
  <c r="H515" i="4"/>
  <c r="G515" i="4"/>
  <c r="H511" i="4"/>
  <c r="G511" i="4"/>
  <c r="H507" i="4"/>
  <c r="G507" i="4"/>
  <c r="H501" i="4"/>
  <c r="G501" i="4"/>
  <c r="H496" i="4"/>
  <c r="G496" i="4"/>
  <c r="H489" i="4"/>
  <c r="G489" i="4"/>
  <c r="H485" i="4"/>
  <c r="G485" i="4"/>
  <c r="H481" i="4"/>
  <c r="G481" i="4"/>
  <c r="H476" i="4"/>
  <c r="G476" i="4"/>
  <c r="H472" i="4"/>
  <c r="G472" i="4"/>
  <c r="H464" i="4"/>
  <c r="G464" i="4"/>
  <c r="H460" i="4"/>
  <c r="G460" i="4"/>
  <c r="H447" i="4"/>
  <c r="G447" i="4"/>
  <c r="H443" i="4"/>
  <c r="G443" i="4"/>
  <c r="H438" i="4"/>
  <c r="G438" i="4"/>
  <c r="H432" i="4"/>
  <c r="G432" i="4"/>
  <c r="H414" i="4"/>
  <c r="G414" i="4"/>
  <c r="H407" i="4"/>
  <c r="G407" i="4"/>
  <c r="H397" i="4"/>
  <c r="G397" i="4"/>
  <c r="H393" i="4"/>
  <c r="G393" i="4"/>
  <c r="H389" i="4"/>
  <c r="G389" i="4"/>
  <c r="H385" i="4"/>
  <c r="G385" i="4"/>
  <c r="H375" i="4"/>
  <c r="G375" i="4"/>
  <c r="H369" i="4"/>
  <c r="G369" i="4"/>
  <c r="H361" i="4"/>
  <c r="G361" i="4"/>
  <c r="H354" i="4"/>
  <c r="G354" i="4"/>
  <c r="H346" i="4"/>
  <c r="G346" i="4"/>
  <c r="H338" i="4"/>
  <c r="G338" i="4"/>
  <c r="H333" i="4"/>
  <c r="G333" i="4"/>
  <c r="H329" i="4"/>
  <c r="G329" i="4"/>
  <c r="H325" i="4"/>
  <c r="G325" i="4"/>
  <c r="H321" i="4"/>
  <c r="G321" i="4"/>
  <c r="H317" i="4"/>
  <c r="G317" i="4"/>
  <c r="H309" i="4"/>
  <c r="G309" i="4"/>
  <c r="H305" i="4"/>
  <c r="G305" i="4"/>
  <c r="H242" i="4"/>
  <c r="G242" i="4"/>
  <c r="H192" i="4"/>
  <c r="G192" i="4"/>
  <c r="H186" i="4"/>
  <c r="G186" i="4"/>
  <c r="H180" i="4"/>
  <c r="G180" i="4"/>
  <c r="H174" i="4"/>
  <c r="G174" i="4"/>
  <c r="H166" i="4"/>
  <c r="G166" i="4"/>
  <c r="H156" i="4"/>
  <c r="G156" i="4"/>
  <c r="H146" i="4"/>
  <c r="G146" i="4"/>
  <c r="H139" i="4"/>
  <c r="G139" i="4"/>
  <c r="H132" i="4"/>
  <c r="G132" i="4"/>
  <c r="H128" i="4"/>
  <c r="G128" i="4"/>
  <c r="H112" i="4"/>
  <c r="G112" i="4"/>
  <c r="H76" i="4"/>
  <c r="G76" i="4"/>
  <c r="H48" i="4"/>
  <c r="G48" i="4"/>
  <c r="H36" i="4"/>
  <c r="G36" i="4"/>
  <c r="G1835" i="4"/>
  <c r="G1934" i="4"/>
  <c r="G1930" i="4"/>
  <c r="G1926" i="4"/>
  <c r="G1922" i="4"/>
  <c r="G1918" i="4"/>
  <c r="G1914" i="4"/>
  <c r="G1910" i="4"/>
  <c r="G1903" i="4"/>
  <c r="G1899" i="4"/>
  <c r="G1894" i="4"/>
  <c r="G1889" i="4"/>
  <c r="G1883" i="4"/>
  <c r="G1879" i="4"/>
  <c r="G1875" i="4"/>
  <c r="G1871" i="4"/>
  <c r="G1867" i="4"/>
  <c r="G1862" i="4"/>
  <c r="G1857" i="4"/>
  <c r="G1852" i="4"/>
  <c r="G1847" i="4"/>
  <c r="G1843" i="4"/>
  <c r="G1838" i="4"/>
  <c r="G1833" i="4"/>
  <c r="G1829" i="4"/>
  <c r="G1825" i="4"/>
  <c r="G1821" i="4"/>
  <c r="G1817" i="4"/>
  <c r="G1813" i="4"/>
  <c r="G1807" i="4"/>
  <c r="G1803" i="4"/>
  <c r="G1799" i="4"/>
  <c r="G1795" i="4"/>
  <c r="G1788" i="4"/>
  <c r="G1784" i="4"/>
  <c r="G1778" i="4"/>
  <c r="G1774" i="4"/>
  <c r="G1770" i="4"/>
  <c r="G1766" i="4"/>
  <c r="G1762" i="4"/>
  <c r="G1758" i="4"/>
  <c r="G1754" i="4"/>
  <c r="G1750" i="4"/>
  <c r="G1746" i="4"/>
  <c r="G1742" i="4"/>
  <c r="G1738" i="4"/>
  <c r="G1734" i="4"/>
  <c r="G1727" i="4"/>
  <c r="G1722" i="4"/>
  <c r="G1716" i="4"/>
  <c r="G1711" i="4"/>
  <c r="G1703" i="4"/>
  <c r="G1698" i="4"/>
  <c r="G1693" i="4"/>
  <c r="G1689" i="4"/>
  <c r="G1684" i="4"/>
  <c r="G1679" i="4"/>
  <c r="G1675" i="4"/>
  <c r="G1671" i="4"/>
  <c r="G1667" i="4"/>
  <c r="G1663" i="4"/>
  <c r="G1659" i="4"/>
  <c r="G1654" i="4"/>
  <c r="G1647" i="4"/>
  <c r="G1632" i="4"/>
  <c r="G1627" i="4"/>
  <c r="G1620" i="4"/>
  <c r="G1614" i="4"/>
  <c r="G1607" i="4"/>
  <c r="G1601" i="4"/>
  <c r="G1597" i="4"/>
  <c r="G1592" i="4"/>
  <c r="G1588" i="4"/>
  <c r="G1584" i="4"/>
  <c r="G1580" i="4"/>
  <c r="G1576" i="4"/>
  <c r="G1566" i="4"/>
  <c r="G1557" i="4"/>
  <c r="G1549" i="4"/>
  <c r="G1542" i="4"/>
  <c r="G1537" i="4"/>
  <c r="G1526" i="4"/>
  <c r="G1522" i="4"/>
  <c r="G1518" i="4"/>
  <c r="G1514" i="4"/>
  <c r="G1504" i="4"/>
  <c r="G1493" i="4"/>
  <c r="G1480" i="4"/>
  <c r="G1470" i="4"/>
  <c r="G1463" i="4"/>
  <c r="G1458" i="4"/>
  <c r="G1454" i="4"/>
  <c r="G1445" i="4"/>
  <c r="G1440" i="4"/>
  <c r="G1435" i="4"/>
  <c r="G1426" i="4"/>
  <c r="G1420" i="4"/>
  <c r="G1416" i="4"/>
  <c r="G1411" i="4"/>
  <c r="G1404" i="4"/>
  <c r="G1400" i="4"/>
  <c r="G1396" i="4"/>
  <c r="G1392" i="4"/>
  <c r="G1388" i="4"/>
  <c r="G1384" i="4"/>
  <c r="G1380" i="4"/>
  <c r="G1376" i="4"/>
  <c r="G1372" i="4"/>
  <c r="G1368" i="4"/>
  <c r="G1364" i="4"/>
  <c r="G1360" i="4"/>
  <c r="G1356" i="4"/>
  <c r="G1287" i="4"/>
  <c r="G1275" i="4"/>
  <c r="G1269" i="4"/>
  <c r="G1261" i="4"/>
  <c r="G1252" i="4"/>
  <c r="G1245" i="4"/>
  <c r="G1239" i="4"/>
  <c r="G1230" i="4"/>
  <c r="G1226" i="4"/>
  <c r="G1221" i="4"/>
  <c r="G1211" i="4"/>
  <c r="G1198" i="4"/>
  <c r="G1194" i="4"/>
  <c r="G1182" i="4"/>
  <c r="G1178" i="4"/>
  <c r="G1174" i="4"/>
  <c r="G1170" i="4"/>
  <c r="G1166" i="4"/>
  <c r="G1162" i="4"/>
  <c r="G1158" i="4"/>
  <c r="G1154" i="4"/>
  <c r="G1150" i="4"/>
  <c r="G1146" i="4"/>
  <c r="G1142" i="4"/>
  <c r="G1136" i="4"/>
  <c r="G1131" i="4"/>
  <c r="G1126" i="4"/>
  <c r="G1122" i="4"/>
  <c r="G1118" i="4"/>
  <c r="G1112" i="4"/>
  <c r="G1104" i="4"/>
  <c r="G1096" i="4"/>
  <c r="G1085" i="4"/>
  <c r="G1075" i="4"/>
  <c r="G1059" i="4"/>
  <c r="G1035" i="4"/>
  <c r="G1027" i="4"/>
  <c r="G1008" i="4"/>
  <c r="G988" i="4"/>
  <c r="G971" i="4"/>
  <c r="G960" i="4"/>
  <c r="G942" i="4"/>
  <c r="G934" i="4"/>
  <c r="G924" i="4"/>
  <c r="G913" i="4"/>
  <c r="G901" i="4"/>
  <c r="G891" i="4"/>
  <c r="G883" i="4"/>
  <c r="G872" i="4"/>
  <c r="G864" i="4"/>
  <c r="H805" i="4"/>
  <c r="G805" i="4"/>
  <c r="H800" i="4"/>
  <c r="G800" i="4"/>
  <c r="H792" i="4"/>
  <c r="G792" i="4"/>
  <c r="H786" i="4"/>
  <c r="G786" i="4"/>
  <c r="H781" i="4"/>
  <c r="G781" i="4"/>
  <c r="H775" i="4"/>
  <c r="G775" i="4"/>
  <c r="H768" i="4"/>
  <c r="G768" i="4"/>
  <c r="H761" i="4"/>
  <c r="G761" i="4"/>
  <c r="H757" i="4"/>
  <c r="G757" i="4"/>
  <c r="H632" i="4"/>
  <c r="G632" i="4"/>
  <c r="H611" i="4"/>
  <c r="G611" i="4"/>
  <c r="H578" i="4"/>
  <c r="G578" i="4"/>
  <c r="H574" i="4"/>
  <c r="G574" i="4"/>
  <c r="H430" i="4"/>
  <c r="G430" i="4"/>
  <c r="H413" i="4"/>
  <c r="G413" i="4"/>
  <c r="H383" i="4"/>
  <c r="G383" i="4"/>
  <c r="H379" i="4"/>
  <c r="G379" i="4"/>
  <c r="H298" i="4"/>
  <c r="G298" i="4"/>
  <c r="H290" i="4"/>
  <c r="G290" i="4"/>
  <c r="H285" i="4"/>
  <c r="G285" i="4"/>
  <c r="H274" i="4"/>
  <c r="G274" i="4"/>
  <c r="H267" i="4"/>
  <c r="G267" i="4"/>
  <c r="H263" i="4"/>
  <c r="G263" i="4"/>
  <c r="H258" i="4"/>
  <c r="G258" i="4"/>
  <c r="H248" i="4"/>
  <c r="G248" i="4"/>
  <c r="H244" i="4"/>
  <c r="G244" i="4"/>
  <c r="H235" i="4"/>
  <c r="G235" i="4"/>
  <c r="H231" i="4"/>
  <c r="G231" i="4"/>
  <c r="H222" i="4"/>
  <c r="G222" i="4"/>
  <c r="H210" i="4"/>
  <c r="G210" i="4"/>
  <c r="H205" i="4"/>
  <c r="G205" i="4"/>
  <c r="H200" i="4"/>
  <c r="G200" i="4"/>
  <c r="H196" i="4"/>
  <c r="G196" i="4"/>
  <c r="H125" i="4"/>
  <c r="G125" i="4"/>
  <c r="H116" i="4"/>
  <c r="G116" i="4"/>
  <c r="H109" i="4"/>
  <c r="G109" i="4"/>
  <c r="H102" i="4"/>
  <c r="G102" i="4"/>
  <c r="H96" i="4"/>
  <c r="G96" i="4"/>
  <c r="H88" i="4"/>
  <c r="G88" i="4"/>
  <c r="H84" i="4"/>
  <c r="G84" i="4"/>
  <c r="H65" i="4"/>
  <c r="G65" i="4"/>
  <c r="H58" i="4"/>
  <c r="G58" i="4"/>
  <c r="H47" i="4"/>
  <c r="G47" i="4"/>
  <c r="H42" i="4"/>
  <c r="G42" i="4"/>
  <c r="H33" i="4"/>
  <c r="G33" i="4"/>
  <c r="H20" i="4"/>
  <c r="G20" i="4"/>
  <c r="H16" i="4"/>
  <c r="G16" i="4"/>
  <c r="H12" i="4"/>
  <c r="G12" i="4"/>
  <c r="H6" i="4"/>
  <c r="G6" i="4"/>
  <c r="H2" i="4"/>
  <c r="G2" i="4"/>
  <c r="H1495" i="4"/>
  <c r="G1495" i="4"/>
  <c r="H709" i="4"/>
  <c r="G709" i="4"/>
  <c r="H500" i="4"/>
  <c r="G500" i="4"/>
  <c r="H339" i="4"/>
  <c r="G339" i="4"/>
  <c r="H1906" i="4"/>
  <c r="G1906" i="4"/>
  <c r="H1884" i="4"/>
  <c r="G1884" i="4"/>
  <c r="H1640" i="4"/>
  <c r="G1640" i="4"/>
  <c r="H1630" i="4"/>
  <c r="G1630" i="4"/>
  <c r="H1611" i="4"/>
  <c r="G1611" i="4"/>
  <c r="H1573" i="4"/>
  <c r="G1573" i="4"/>
  <c r="H1560" i="4"/>
  <c r="G1560" i="4"/>
  <c r="H1543" i="4"/>
  <c r="G1543" i="4"/>
  <c r="H1533" i="4"/>
  <c r="G1533" i="4"/>
  <c r="H1507" i="4"/>
  <c r="G1507" i="4"/>
  <c r="H1499" i="4"/>
  <c r="G1499" i="4"/>
  <c r="H1484" i="4"/>
  <c r="G1484" i="4"/>
  <c r="H1474" i="4"/>
  <c r="G1474" i="4"/>
  <c r="H1283" i="4"/>
  <c r="G1283" i="4"/>
  <c r="H1276" i="4"/>
  <c r="G1276" i="4"/>
  <c r="H1249" i="4"/>
  <c r="G1249" i="4"/>
  <c r="H1213" i="4"/>
  <c r="G1213" i="4"/>
  <c r="H1205" i="4"/>
  <c r="G1205" i="4"/>
  <c r="H1191" i="4"/>
  <c r="G1191" i="4"/>
  <c r="H1185" i="4"/>
  <c r="G1185" i="4"/>
  <c r="H1073" i="4"/>
  <c r="G1073" i="4"/>
  <c r="H1065" i="4"/>
  <c r="G1065" i="4"/>
  <c r="H1053" i="4"/>
  <c r="G1053" i="4"/>
  <c r="H1049" i="4"/>
  <c r="G1049" i="4"/>
  <c r="H1037" i="4"/>
  <c r="G1037" i="4"/>
  <c r="H1016" i="4"/>
  <c r="G1016" i="4"/>
  <c r="H999" i="4"/>
  <c r="G999" i="4"/>
  <c r="H995" i="4"/>
  <c r="G995" i="4"/>
  <c r="H987" i="4"/>
  <c r="G987" i="4"/>
  <c r="H974" i="4"/>
  <c r="G974" i="4"/>
  <c r="H955" i="4"/>
  <c r="G955" i="4"/>
  <c r="H662" i="4"/>
  <c r="G662" i="4"/>
  <c r="H657" i="4"/>
  <c r="G657" i="4"/>
  <c r="H293" i="4"/>
  <c r="G293" i="4"/>
  <c r="H279" i="4"/>
  <c r="G279" i="4"/>
  <c r="H251" i="4"/>
  <c r="G251" i="4"/>
  <c r="H236" i="4"/>
  <c r="G236" i="4"/>
  <c r="H225" i="4"/>
  <c r="G225" i="4"/>
  <c r="H215" i="4"/>
  <c r="G215" i="4"/>
  <c r="H1704" i="4"/>
  <c r="G1704" i="4"/>
  <c r="H175" i="4"/>
  <c r="G175" i="4"/>
  <c r="H1714" i="4"/>
  <c r="G1714" i="4"/>
  <c r="H622" i="4"/>
  <c r="G622" i="4"/>
  <c r="H1697" i="4"/>
  <c r="G1697" i="4"/>
  <c r="H1467" i="4"/>
  <c r="G1467" i="4"/>
  <c r="H1409" i="4"/>
  <c r="G1409" i="4"/>
  <c r="H405" i="4"/>
  <c r="G405" i="4"/>
  <c r="H807" i="4"/>
  <c r="G807" i="4"/>
  <c r="H637" i="4"/>
  <c r="G637" i="4"/>
  <c r="H289" i="4"/>
  <c r="G289" i="4"/>
  <c r="H1596" i="4"/>
  <c r="G1596" i="4"/>
  <c r="H769" i="4"/>
  <c r="G769" i="4"/>
  <c r="H471" i="4"/>
  <c r="G471" i="4"/>
  <c r="H145" i="4"/>
  <c r="G145" i="4"/>
  <c r="H860" i="4"/>
  <c r="G860" i="4"/>
  <c r="H856" i="4"/>
  <c r="G856" i="4"/>
  <c r="H852" i="4"/>
  <c r="G852" i="4"/>
  <c r="H848" i="4"/>
  <c r="G848" i="4"/>
  <c r="H844" i="4"/>
  <c r="G844" i="4"/>
  <c r="H840" i="4"/>
  <c r="G840" i="4"/>
  <c r="H836" i="4"/>
  <c r="G836" i="4"/>
  <c r="H832" i="4"/>
  <c r="G832" i="4"/>
  <c r="H745" i="4"/>
  <c r="G745" i="4"/>
  <c r="H736" i="4"/>
  <c r="G736" i="4"/>
  <c r="H730" i="4"/>
  <c r="G730" i="4"/>
  <c r="H726" i="4"/>
  <c r="G726" i="4"/>
  <c r="H722" i="4"/>
  <c r="G722" i="4"/>
  <c r="H716" i="4"/>
  <c r="G716" i="4"/>
  <c r="H710" i="4"/>
  <c r="G710" i="4"/>
  <c r="H704" i="4"/>
  <c r="G704" i="4"/>
  <c r="H698" i="4"/>
  <c r="G698" i="4"/>
  <c r="H692" i="4"/>
  <c r="G692" i="4"/>
  <c r="H688" i="4"/>
  <c r="G688" i="4"/>
  <c r="H684" i="4"/>
  <c r="G684" i="4"/>
  <c r="H680" i="4"/>
  <c r="G680" i="4"/>
  <c r="H676" i="4"/>
  <c r="G676" i="4"/>
  <c r="H672" i="4"/>
  <c r="G672" i="4"/>
  <c r="H668" i="4"/>
  <c r="G668" i="4"/>
  <c r="H663" i="4"/>
  <c r="G663" i="4"/>
  <c r="H653" i="4"/>
  <c r="G653" i="4"/>
  <c r="H649" i="4"/>
  <c r="G649" i="4"/>
  <c r="H641" i="4"/>
  <c r="G641" i="4"/>
  <c r="H636" i="4"/>
  <c r="G636" i="4"/>
  <c r="H630" i="4"/>
  <c r="G630" i="4"/>
  <c r="H625" i="4"/>
  <c r="G625" i="4"/>
  <c r="H618" i="4"/>
  <c r="G618" i="4"/>
  <c r="H614" i="4"/>
  <c r="G614" i="4"/>
  <c r="H609" i="4"/>
  <c r="G609" i="4"/>
  <c r="H605" i="4"/>
  <c r="G605" i="4"/>
  <c r="H599" i="4"/>
  <c r="G599" i="4"/>
  <c r="H595" i="4"/>
  <c r="G595" i="4"/>
  <c r="H588" i="4"/>
  <c r="G588" i="4"/>
  <c r="H584" i="4"/>
  <c r="G584" i="4"/>
  <c r="H580" i="4"/>
  <c r="G580" i="4"/>
  <c r="H569" i="4"/>
  <c r="G569" i="4"/>
  <c r="H565" i="4"/>
  <c r="G565" i="4"/>
  <c r="H561" i="4"/>
  <c r="G561" i="4"/>
  <c r="H557" i="4"/>
  <c r="G557" i="4"/>
  <c r="H551" i="4"/>
  <c r="G551" i="4"/>
  <c r="H547" i="4"/>
  <c r="G547" i="4"/>
  <c r="H543" i="4"/>
  <c r="G543" i="4"/>
  <c r="H536" i="4"/>
  <c r="G536" i="4"/>
  <c r="H532" i="4"/>
  <c r="G532" i="4"/>
  <c r="H527" i="4"/>
  <c r="G527" i="4"/>
  <c r="H521" i="4"/>
  <c r="G521" i="4"/>
  <c r="H517" i="4"/>
  <c r="G517" i="4"/>
  <c r="H512" i="4"/>
  <c r="G512" i="4"/>
  <c r="H508" i="4"/>
  <c r="G508" i="4"/>
  <c r="H503" i="4"/>
  <c r="G503" i="4"/>
  <c r="H497" i="4"/>
  <c r="G497" i="4"/>
  <c r="H490" i="4"/>
  <c r="G490" i="4"/>
  <c r="H486" i="4"/>
  <c r="G486" i="4"/>
  <c r="H482" i="4"/>
  <c r="G482" i="4"/>
  <c r="H478" i="4"/>
  <c r="G478" i="4"/>
  <c r="H473" i="4"/>
  <c r="G473" i="4"/>
  <c r="H465" i="4"/>
  <c r="G465" i="4"/>
  <c r="H461" i="4"/>
  <c r="G461" i="4"/>
  <c r="H448" i="4"/>
  <c r="G448" i="4"/>
  <c r="H444" i="4"/>
  <c r="G444" i="4"/>
  <c r="H439" i="4"/>
  <c r="G439" i="4"/>
  <c r="H434" i="4"/>
  <c r="G434" i="4"/>
  <c r="H417" i="4"/>
  <c r="G417" i="4"/>
  <c r="H408" i="4"/>
  <c r="G408" i="4"/>
  <c r="H400" i="4"/>
  <c r="G400" i="4"/>
  <c r="H394" i="4"/>
  <c r="G394" i="4"/>
  <c r="H390" i="4"/>
  <c r="G390" i="4"/>
  <c r="H386" i="4"/>
  <c r="G386" i="4"/>
  <c r="H376" i="4"/>
  <c r="G376" i="4"/>
  <c r="H370" i="4"/>
  <c r="G370" i="4"/>
  <c r="H365" i="4"/>
  <c r="G365" i="4"/>
  <c r="H357" i="4"/>
  <c r="G357" i="4"/>
  <c r="H347" i="4"/>
  <c r="G347" i="4"/>
  <c r="H340" i="4"/>
  <c r="G340" i="4"/>
  <c r="H334" i="4"/>
  <c r="G334" i="4"/>
  <c r="H330" i="4"/>
  <c r="G330" i="4"/>
  <c r="H326" i="4"/>
  <c r="G326" i="4"/>
  <c r="H322" i="4"/>
  <c r="G322" i="4"/>
  <c r="H318" i="4"/>
  <c r="G318" i="4"/>
  <c r="H314" i="4"/>
  <c r="G314" i="4"/>
  <c r="H433" i="4"/>
  <c r="G433" i="4"/>
  <c r="H1645" i="4"/>
  <c r="G1645" i="4"/>
  <c r="H903" i="4"/>
  <c r="G903" i="4"/>
  <c r="H411" i="4"/>
  <c r="G411" i="4"/>
  <c r="H1646" i="4"/>
  <c r="G1646" i="4"/>
  <c r="H516" i="4"/>
  <c r="G516" i="4"/>
  <c r="H99" i="4"/>
  <c r="G99" i="4"/>
  <c r="H1513" i="4"/>
  <c r="G1513" i="4"/>
  <c r="H1572" i="4"/>
  <c r="G1572" i="4"/>
  <c r="H1491" i="4"/>
  <c r="G1491" i="4"/>
  <c r="H923" i="4"/>
  <c r="G923" i="4"/>
  <c r="H645" i="4"/>
  <c r="G645" i="4"/>
  <c r="H1266" i="4"/>
  <c r="G1266" i="4"/>
  <c r="H345" i="4"/>
  <c r="G345" i="4"/>
  <c r="H1810" i="4"/>
  <c r="G1810" i="4"/>
  <c r="H1003" i="4"/>
  <c r="G1003" i="4"/>
  <c r="H1202" i="4"/>
  <c r="G1202" i="4"/>
  <c r="H1471" i="4"/>
  <c r="G1471" i="4"/>
  <c r="H55" i="4"/>
  <c r="G55" i="4"/>
  <c r="H1313" i="4"/>
  <c r="G1313" i="4"/>
  <c r="H336" i="4"/>
  <c r="G336" i="4"/>
  <c r="H162" i="4"/>
  <c r="G162" i="4"/>
  <c r="H153" i="4"/>
  <c r="G153" i="4"/>
  <c r="H59" i="4"/>
  <c r="G59" i="4"/>
  <c r="H732" i="4"/>
  <c r="G732" i="4"/>
  <c r="H441" i="4"/>
  <c r="G441" i="4"/>
  <c r="H1341" i="4"/>
  <c r="G1341" i="4"/>
  <c r="H1324" i="4"/>
  <c r="G1324" i="4"/>
  <c r="H1315" i="4"/>
  <c r="G1315" i="4"/>
  <c r="H1303" i="4"/>
  <c r="G1303" i="4"/>
  <c r="H422" i="4"/>
  <c r="G422" i="4"/>
  <c r="H398" i="4"/>
  <c r="G398" i="4"/>
  <c r="H164" i="4"/>
  <c r="G164" i="4"/>
  <c r="H137" i="4"/>
  <c r="G137" i="4"/>
  <c r="H1503" i="4"/>
  <c r="G1503" i="4"/>
  <c r="H117" i="4"/>
  <c r="G117" i="4"/>
  <c r="H108" i="4"/>
  <c r="G108" i="4"/>
  <c r="H1431" i="4"/>
  <c r="G1431" i="4"/>
  <c r="H1407" i="4"/>
  <c r="G1407" i="4"/>
  <c r="H798" i="4"/>
  <c r="G798" i="4"/>
  <c r="H754" i="4"/>
  <c r="G754" i="4"/>
  <c r="H749" i="4"/>
  <c r="G749" i="4"/>
  <c r="H721" i="4"/>
  <c r="G721" i="4"/>
  <c r="H701" i="4"/>
  <c r="G701" i="4"/>
  <c r="H92" i="4"/>
  <c r="G92" i="4"/>
  <c r="H73" i="4"/>
  <c r="G73" i="4"/>
  <c r="H69" i="4"/>
  <c r="G69" i="4"/>
  <c r="H49" i="4"/>
  <c r="G49" i="4"/>
  <c r="H25" i="4"/>
  <c r="G25" i="4"/>
  <c r="H1621" i="4"/>
  <c r="G1621" i="4"/>
  <c r="H372" i="4"/>
  <c r="G372" i="4"/>
  <c r="H10" i="4"/>
  <c r="G10" i="4"/>
  <c r="H494" i="4"/>
  <c r="G494" i="4"/>
  <c r="H454" i="4"/>
  <c r="G454" i="4"/>
  <c r="H450" i="4"/>
  <c r="G450" i="4"/>
  <c r="H355" i="4"/>
  <c r="G355" i="4"/>
  <c r="H310" i="4"/>
  <c r="G310" i="4"/>
  <c r="H1453" i="4"/>
  <c r="G1453" i="4"/>
  <c r="H1720" i="4"/>
  <c r="G1720" i="4"/>
  <c r="H359" i="4"/>
  <c r="G359" i="4"/>
  <c r="H1444" i="4"/>
  <c r="G1444" i="4"/>
  <c r="H296" i="4"/>
  <c r="G296" i="4"/>
  <c r="H1545" i="4"/>
  <c r="G1545" i="4"/>
  <c r="H1322" i="4"/>
  <c r="G1322" i="4"/>
  <c r="H978" i="4"/>
  <c r="G978" i="4"/>
  <c r="H401" i="4"/>
  <c r="G401" i="4"/>
  <c r="H212" i="4"/>
  <c r="G212" i="4"/>
  <c r="H45" i="4"/>
  <c r="G45" i="4"/>
  <c r="H1851" i="4"/>
  <c r="G1851" i="4"/>
  <c r="H822" i="4"/>
  <c r="G822" i="4"/>
  <c r="H742" i="4"/>
  <c r="G742" i="4"/>
  <c r="H1349" i="4"/>
  <c r="G1349" i="4"/>
  <c r="H1343" i="4"/>
  <c r="G1343" i="4"/>
  <c r="H1336" i="4"/>
  <c r="G1336" i="4"/>
  <c r="H1329" i="4"/>
  <c r="G1329" i="4"/>
  <c r="H1320" i="4"/>
  <c r="G1320" i="4"/>
  <c r="H1311" i="4"/>
  <c r="G1311" i="4"/>
  <c r="H1301" i="4"/>
  <c r="G1301" i="4"/>
  <c r="H1297" i="4"/>
  <c r="G1297" i="4"/>
  <c r="H1293" i="4"/>
  <c r="G1293" i="4"/>
  <c r="H1289" i="4"/>
  <c r="G1289" i="4"/>
  <c r="H1248" i="4"/>
  <c r="G1248" i="4"/>
  <c r="H1235" i="4"/>
  <c r="G1235" i="4"/>
  <c r="H1082" i="4"/>
  <c r="G1082" i="4"/>
  <c r="H1056" i="4"/>
  <c r="G1056" i="4"/>
  <c r="H1022" i="4"/>
  <c r="G1022" i="4"/>
  <c r="H968" i="4"/>
  <c r="G968" i="4"/>
  <c r="H949" i="4"/>
  <c r="G949" i="4"/>
  <c r="H831" i="4"/>
  <c r="G831" i="4"/>
  <c r="H825" i="4"/>
  <c r="G825" i="4"/>
  <c r="H817" i="4"/>
  <c r="G817" i="4"/>
  <c r="H812" i="4"/>
  <c r="G812" i="4"/>
  <c r="H808" i="4"/>
  <c r="G808" i="4"/>
  <c r="H802" i="4"/>
  <c r="G802" i="4"/>
  <c r="H797" i="4"/>
  <c r="G797" i="4"/>
  <c r="H790" i="4"/>
  <c r="G790" i="4"/>
  <c r="H783" i="4"/>
  <c r="G783" i="4"/>
  <c r="H779" i="4"/>
  <c r="G779" i="4"/>
  <c r="H772" i="4"/>
  <c r="G772" i="4"/>
  <c r="H764" i="4"/>
  <c r="G764" i="4"/>
  <c r="H759" i="4"/>
  <c r="G759" i="4"/>
  <c r="H755" i="4"/>
  <c r="G755" i="4"/>
  <c r="H626" i="4"/>
  <c r="G626" i="4"/>
  <c r="H602" i="4"/>
  <c r="G602" i="4"/>
  <c r="H576" i="4"/>
  <c r="G576" i="4"/>
  <c r="H572" i="4"/>
  <c r="G572" i="4"/>
  <c r="H416" i="4"/>
  <c r="G416" i="4"/>
  <c r="H402" i="4"/>
  <c r="G402" i="4"/>
  <c r="H381" i="4"/>
  <c r="G381" i="4"/>
  <c r="H300" i="4"/>
  <c r="G300" i="4"/>
  <c r="H295" i="4"/>
  <c r="G295" i="4"/>
  <c r="H287" i="4"/>
  <c r="G287" i="4"/>
  <c r="H276" i="4"/>
  <c r="G276" i="4"/>
  <c r="H270" i="4"/>
  <c r="G270" i="4"/>
  <c r="H265" i="4"/>
  <c r="G265" i="4"/>
  <c r="H261" i="4"/>
  <c r="G261" i="4"/>
  <c r="H255" i="4"/>
  <c r="G255" i="4"/>
  <c r="H246" i="4"/>
  <c r="G246" i="4"/>
  <c r="H240" i="4"/>
  <c r="G240" i="4"/>
  <c r="H233" i="4"/>
  <c r="G233" i="4"/>
  <c r="H224" i="4"/>
  <c r="G224" i="4"/>
  <c r="H214" i="4"/>
  <c r="G214" i="4"/>
  <c r="H208" i="4"/>
  <c r="G208" i="4"/>
  <c r="H202" i="4"/>
  <c r="G202" i="4"/>
  <c r="H198" i="4"/>
  <c r="G198" i="4"/>
  <c r="H194" i="4"/>
  <c r="G194" i="4"/>
  <c r="H119" i="4"/>
  <c r="G119" i="4"/>
  <c r="H111" i="4"/>
  <c r="G111" i="4"/>
  <c r="H104" i="4"/>
  <c r="G104" i="4"/>
  <c r="H100" i="4"/>
  <c r="G100" i="4"/>
  <c r="H90" i="4"/>
  <c r="G90" i="4"/>
  <c r="H86" i="4"/>
  <c r="G86" i="4"/>
  <c r="H78" i="4"/>
  <c r="G78" i="4"/>
  <c r="H62" i="4"/>
  <c r="G62" i="4"/>
  <c r="H54" i="4"/>
  <c r="G54" i="4"/>
  <c r="H44" i="4"/>
  <c r="G44" i="4"/>
  <c r="H38" i="4"/>
  <c r="G38" i="4"/>
  <c r="H29" i="4"/>
  <c r="G29" i="4"/>
  <c r="H18" i="4"/>
  <c r="G18" i="4"/>
  <c r="H14" i="4"/>
  <c r="G14" i="4"/>
  <c r="H8" i="4"/>
  <c r="G8" i="4"/>
  <c r="H4" i="4"/>
  <c r="G4" i="4"/>
  <c r="H1908" i="4"/>
  <c r="G1908" i="4"/>
  <c r="H1485" i="4"/>
  <c r="G1485" i="4"/>
  <c r="H703" i="4"/>
  <c r="G703" i="4"/>
  <c r="H343" i="4"/>
  <c r="G343" i="4"/>
  <c r="H911" i="4"/>
  <c r="G911" i="4"/>
  <c r="H1891" i="4"/>
  <c r="G1891" i="4"/>
  <c r="H1644" i="4"/>
  <c r="G1644" i="4"/>
  <c r="H1638" i="4"/>
  <c r="G1638" i="4"/>
  <c r="H1615" i="4"/>
  <c r="G1615" i="4"/>
  <c r="H1605" i="4"/>
  <c r="G1605" i="4"/>
  <c r="H1565" i="4"/>
  <c r="G1565" i="4"/>
  <c r="H1555" i="4"/>
  <c r="G1555" i="4"/>
  <c r="H1535" i="4"/>
  <c r="G1535" i="4"/>
  <c r="H1531" i="4"/>
  <c r="G1531" i="4"/>
  <c r="H1505" i="4"/>
  <c r="G1505" i="4"/>
  <c r="H1492" i="4"/>
  <c r="G1492" i="4"/>
  <c r="H1479" i="4"/>
  <c r="G1479" i="4"/>
  <c r="H1469" i="4"/>
  <c r="G1469" i="4"/>
  <c r="H1281" i="4"/>
  <c r="G1281" i="4"/>
  <c r="H1260" i="4"/>
  <c r="G1260" i="4"/>
  <c r="H1216" i="4"/>
  <c r="G1216" i="4"/>
  <c r="H1207" i="4"/>
  <c r="G1207" i="4"/>
  <c r="H1199" i="4"/>
  <c r="G1199" i="4"/>
  <c r="H1187" i="4"/>
  <c r="G1187" i="4"/>
  <c r="H1088" i="4"/>
  <c r="G1088" i="4"/>
  <c r="H1067" i="4"/>
  <c r="G1067" i="4"/>
  <c r="H1057" i="4"/>
  <c r="G1057" i="4"/>
  <c r="H1051" i="4"/>
  <c r="G1051" i="4"/>
  <c r="H1041" i="4"/>
  <c r="G1041" i="4"/>
  <c r="H1020" i="4"/>
  <c r="G1020" i="4"/>
  <c r="H1010" i="4"/>
  <c r="G1010" i="4"/>
  <c r="H997" i="4"/>
  <c r="G997" i="4"/>
  <c r="H993" i="4"/>
  <c r="G993" i="4"/>
  <c r="H982" i="4"/>
  <c r="G982" i="4"/>
  <c r="H972" i="4"/>
  <c r="G972" i="4"/>
  <c r="H953" i="4"/>
  <c r="G953" i="4"/>
  <c r="H659" i="4"/>
  <c r="G659" i="4"/>
  <c r="H301" i="4"/>
  <c r="G301" i="4"/>
  <c r="H281" i="4"/>
  <c r="G281" i="4"/>
  <c r="H253" i="4"/>
  <c r="G253" i="4"/>
  <c r="H249" i="4"/>
  <c r="G249" i="4"/>
  <c r="H227" i="4"/>
  <c r="G227" i="4"/>
  <c r="H217" i="4"/>
  <c r="G217" i="4"/>
  <c r="H1709" i="4"/>
  <c r="G1709" i="4"/>
  <c r="H1446" i="4"/>
  <c r="G1446" i="4"/>
  <c r="H169" i="4"/>
  <c r="G169" i="4"/>
  <c r="H1424" i="4"/>
  <c r="G1424" i="4"/>
  <c r="H1839" i="4"/>
  <c r="G1839" i="4"/>
  <c r="H1619" i="4"/>
  <c r="G1619" i="4"/>
  <c r="H1413" i="4"/>
  <c r="G1413" i="4"/>
  <c r="H697" i="4"/>
  <c r="G697" i="4"/>
  <c r="H1345" i="4"/>
  <c r="G1345" i="4"/>
  <c r="H542" i="4"/>
  <c r="G542" i="4"/>
  <c r="H1729" i="4"/>
  <c r="G1729" i="4"/>
  <c r="H1782" i="4"/>
  <c r="G1782" i="4"/>
  <c r="G1129" i="4"/>
  <c r="H590" i="4"/>
  <c r="G590" i="4"/>
  <c r="H468" i="4"/>
  <c r="G468" i="4"/>
  <c r="H1114" i="4"/>
  <c r="G1114" i="4"/>
  <c r="H1110" i="4"/>
  <c r="G1110" i="4"/>
  <c r="H1106" i="4"/>
  <c r="G1106" i="4"/>
  <c r="H1102" i="4"/>
  <c r="G1102" i="4"/>
  <c r="H1098" i="4"/>
  <c r="G1098" i="4"/>
  <c r="H1094" i="4"/>
  <c r="G1094" i="4"/>
  <c r="H1090" i="4"/>
  <c r="G1090" i="4"/>
  <c r="H1083" i="4"/>
  <c r="G1083" i="4"/>
  <c r="H1077" i="4"/>
  <c r="G1077" i="4"/>
  <c r="H1070" i="4"/>
  <c r="G1070" i="4"/>
  <c r="H1061" i="4"/>
  <c r="G1061" i="4"/>
  <c r="H1047" i="4"/>
  <c r="G1047" i="4"/>
  <c r="H1042" i="4"/>
  <c r="G1042" i="4"/>
  <c r="H1033" i="4"/>
  <c r="G1033" i="4"/>
  <c r="H1029" i="4"/>
  <c r="G1029" i="4"/>
  <c r="H1025" i="4"/>
  <c r="G1025" i="4"/>
  <c r="H1014" i="4"/>
  <c r="G1014" i="4"/>
  <c r="H1004" i="4"/>
  <c r="G1004" i="4"/>
  <c r="H990" i="4"/>
  <c r="G990" i="4"/>
  <c r="H985" i="4"/>
  <c r="G985" i="4"/>
  <c r="H979" i="4"/>
  <c r="G979" i="4"/>
  <c r="H966" i="4"/>
  <c r="G966" i="4"/>
  <c r="H962" i="4"/>
  <c r="G962" i="4"/>
  <c r="H958" i="4"/>
  <c r="G958" i="4"/>
  <c r="H944" i="4"/>
  <c r="G944" i="4"/>
  <c r="H940" i="4"/>
  <c r="G940" i="4"/>
  <c r="H936" i="4"/>
  <c r="G936" i="4"/>
  <c r="H932" i="4"/>
  <c r="G932" i="4"/>
  <c r="H927" i="4"/>
  <c r="G927" i="4"/>
  <c r="H921" i="4"/>
  <c r="G921" i="4"/>
  <c r="H915" i="4"/>
  <c r="G915" i="4"/>
  <c r="H909" i="4"/>
  <c r="G909" i="4"/>
  <c r="H904" i="4"/>
  <c r="G904" i="4"/>
  <c r="H899" i="4"/>
  <c r="G899" i="4"/>
  <c r="H893" i="4"/>
  <c r="G893" i="4"/>
  <c r="H889" i="4"/>
  <c r="G889" i="4"/>
  <c r="H885" i="4"/>
  <c r="G885" i="4"/>
  <c r="H880" i="4"/>
  <c r="G880" i="4"/>
  <c r="H874" i="4"/>
  <c r="G874" i="4"/>
  <c r="H870" i="4"/>
  <c r="G870" i="4"/>
  <c r="H866" i="4"/>
  <c r="G866" i="4"/>
  <c r="H862" i="4"/>
  <c r="G862" i="4"/>
  <c r="H858" i="4"/>
  <c r="G858" i="4"/>
  <c r="H854" i="4"/>
  <c r="G854" i="4"/>
  <c r="H850" i="4"/>
  <c r="G850" i="4"/>
  <c r="H846" i="4"/>
  <c r="G846" i="4"/>
  <c r="H842" i="4"/>
  <c r="G842" i="4"/>
  <c r="H838" i="4"/>
  <c r="G838" i="4"/>
  <c r="H834" i="4"/>
  <c r="G834" i="4"/>
  <c r="H748" i="4"/>
  <c r="G748" i="4"/>
  <c r="H741" i="4"/>
  <c r="G741" i="4"/>
  <c r="H734" i="4"/>
  <c r="G734" i="4"/>
  <c r="H728" i="4"/>
  <c r="G728" i="4"/>
  <c r="H724" i="4"/>
  <c r="G724" i="4"/>
  <c r="H718" i="4"/>
  <c r="G718" i="4"/>
  <c r="H714" i="4"/>
  <c r="G714" i="4"/>
  <c r="H706" i="4"/>
  <c r="G706" i="4"/>
  <c r="H700" i="4"/>
  <c r="G700" i="4"/>
  <c r="H695" i="4"/>
  <c r="G695" i="4"/>
  <c r="H690" i="4"/>
  <c r="G690" i="4"/>
  <c r="H686" i="4"/>
  <c r="G686" i="4"/>
  <c r="H682" i="4"/>
  <c r="G682" i="4"/>
  <c r="H678" i="4"/>
  <c r="G678" i="4"/>
  <c r="H674" i="4"/>
  <c r="G674" i="4"/>
  <c r="H670" i="4"/>
  <c r="G670" i="4"/>
  <c r="H666" i="4"/>
  <c r="G666" i="4"/>
  <c r="H655" i="4"/>
  <c r="G655" i="4"/>
  <c r="H651" i="4"/>
  <c r="G651" i="4"/>
  <c r="H646" i="4"/>
  <c r="G646" i="4"/>
  <c r="H639" i="4"/>
  <c r="G639" i="4"/>
  <c r="H634" i="4"/>
  <c r="G634" i="4"/>
  <c r="H628" i="4"/>
  <c r="G628" i="4"/>
  <c r="H623" i="4"/>
  <c r="G623" i="4"/>
  <c r="H616" i="4"/>
  <c r="G616" i="4"/>
  <c r="H612" i="4"/>
  <c r="G612" i="4"/>
  <c r="H607" i="4"/>
  <c r="G607" i="4"/>
  <c r="H601" i="4"/>
  <c r="G601" i="4"/>
  <c r="H597" i="4"/>
  <c r="G597" i="4"/>
  <c r="H591" i="4"/>
  <c r="G591" i="4"/>
  <c r="H586" i="4"/>
  <c r="G586" i="4"/>
  <c r="H582" i="4"/>
  <c r="G582" i="4"/>
  <c r="H571" i="4"/>
  <c r="G571" i="4"/>
  <c r="H567" i="4"/>
  <c r="G567" i="4"/>
  <c r="H563" i="4"/>
  <c r="G563" i="4"/>
  <c r="H559" i="4"/>
  <c r="G559" i="4"/>
  <c r="H553" i="4"/>
  <c r="G553" i="4"/>
  <c r="H549" i="4"/>
  <c r="G549" i="4"/>
  <c r="H545" i="4"/>
  <c r="G545" i="4"/>
  <c r="H539" i="4"/>
  <c r="G539" i="4"/>
  <c r="H534" i="4"/>
  <c r="G534" i="4"/>
  <c r="H530" i="4"/>
  <c r="G530" i="4"/>
  <c r="H525" i="4"/>
  <c r="G525" i="4"/>
  <c r="H519" i="4"/>
  <c r="G519" i="4"/>
  <c r="H514" i="4"/>
  <c r="G514" i="4"/>
  <c r="H510" i="4"/>
  <c r="G510" i="4"/>
  <c r="H506" i="4"/>
  <c r="G506" i="4"/>
  <c r="H499" i="4"/>
  <c r="G499" i="4"/>
  <c r="H493" i="4"/>
  <c r="G493" i="4"/>
  <c r="H488" i="4"/>
  <c r="G488" i="4"/>
  <c r="H484" i="4"/>
  <c r="G484" i="4"/>
  <c r="H480" i="4"/>
  <c r="G480" i="4"/>
  <c r="H475" i="4"/>
  <c r="G475" i="4"/>
  <c r="H469" i="4"/>
  <c r="G469" i="4"/>
  <c r="H463" i="4"/>
  <c r="G463" i="4"/>
  <c r="H459" i="4"/>
  <c r="G459" i="4"/>
  <c r="H446" i="4"/>
  <c r="G446" i="4"/>
  <c r="H442" i="4"/>
  <c r="G442" i="4"/>
  <c r="H437" i="4"/>
  <c r="G437" i="4"/>
  <c r="H426" i="4"/>
  <c r="G426" i="4"/>
  <c r="H412" i="4"/>
  <c r="G412" i="4"/>
  <c r="H406" i="4"/>
  <c r="G406" i="4"/>
  <c r="H396" i="4"/>
  <c r="G396" i="4"/>
  <c r="H392" i="4"/>
  <c r="G392" i="4"/>
  <c r="H388" i="4"/>
  <c r="G388" i="4"/>
  <c r="H378" i="4"/>
  <c r="G378" i="4"/>
  <c r="H374" i="4"/>
  <c r="G374" i="4"/>
  <c r="H368" i="4"/>
  <c r="G368" i="4"/>
  <c r="H360" i="4"/>
  <c r="G360" i="4"/>
  <c r="H350" i="4"/>
  <c r="G350" i="4"/>
  <c r="H344" i="4"/>
  <c r="G344" i="4"/>
  <c r="H337" i="4"/>
  <c r="G337" i="4"/>
  <c r="H332" i="4"/>
  <c r="G332" i="4"/>
  <c r="H328" i="4"/>
  <c r="G328" i="4"/>
  <c r="H324" i="4"/>
  <c r="G324" i="4"/>
  <c r="H320" i="4"/>
  <c r="G320" i="4"/>
  <c r="H316" i="4"/>
  <c r="G316" i="4"/>
  <c r="H308" i="4"/>
  <c r="G308" i="4"/>
  <c r="H304" i="4"/>
  <c r="G304" i="4"/>
  <c r="H241" i="4"/>
  <c r="G241" i="4"/>
  <c r="H191" i="4"/>
  <c r="G191" i="4"/>
  <c r="H185" i="4"/>
  <c r="G185" i="4"/>
  <c r="H179" i="4"/>
  <c r="G179" i="4"/>
  <c r="H172" i="4"/>
  <c r="G172" i="4"/>
  <c r="H163" i="4"/>
  <c r="G163" i="4"/>
  <c r="H155" i="4"/>
  <c r="G155" i="4"/>
  <c r="H144" i="4"/>
  <c r="G144" i="4"/>
  <c r="H135" i="4"/>
  <c r="G135" i="4"/>
  <c r="H131" i="4"/>
  <c r="G131" i="4"/>
  <c r="H127" i="4"/>
  <c r="G127" i="4"/>
  <c r="H95" i="4"/>
  <c r="G95" i="4"/>
  <c r="H75" i="4"/>
  <c r="G75" i="4"/>
  <c r="H40" i="4"/>
  <c r="G40" i="4"/>
  <c r="H35" i="4"/>
  <c r="G35" i="4"/>
  <c r="G1111" i="4"/>
  <c r="G1103" i="4"/>
  <c r="G1095" i="4"/>
  <c r="G1084" i="4"/>
  <c r="G1071" i="4"/>
  <c r="G1058" i="4"/>
  <c r="G1034" i="4"/>
  <c r="G1026" i="4"/>
  <c r="G1005" i="4"/>
  <c r="G986" i="4"/>
  <c r="G970" i="4"/>
  <c r="G959" i="4"/>
  <c r="G941" i="4"/>
  <c r="G933" i="4"/>
  <c r="G922" i="4"/>
  <c r="G910" i="4"/>
  <c r="G900" i="4"/>
  <c r="G890" i="4"/>
  <c r="G882" i="4"/>
  <c r="G871" i="4"/>
  <c r="G863" i="4"/>
  <c r="L3" i="4"/>
  <c r="AC3" i="4" s="1"/>
  <c r="L4" i="4"/>
  <c r="AC4" i="4" s="1"/>
  <c r="L5" i="4"/>
  <c r="AC5" i="4" s="1"/>
  <c r="L6" i="4"/>
  <c r="AC6" i="4" s="1"/>
  <c r="L7" i="4"/>
  <c r="AC7" i="4" s="1"/>
  <c r="L8" i="4"/>
  <c r="AC8" i="4" s="1"/>
  <c r="L9" i="4"/>
  <c r="AC9" i="4" s="1"/>
  <c r="L10" i="4"/>
  <c r="AC10" i="4" s="1"/>
  <c r="L11" i="4"/>
  <c r="AC11" i="4" s="1"/>
  <c r="L12" i="4"/>
  <c r="AC12" i="4" s="1"/>
  <c r="L13" i="4"/>
  <c r="AC13" i="4" s="1"/>
  <c r="L14" i="4"/>
  <c r="AC14" i="4" s="1"/>
  <c r="L15" i="4"/>
  <c r="AC15" i="4" s="1"/>
  <c r="L16" i="4"/>
  <c r="AC16" i="4" s="1"/>
  <c r="L17" i="4"/>
  <c r="AC17" i="4" s="1"/>
  <c r="L18" i="4"/>
  <c r="AC18" i="4" s="1"/>
  <c r="L19" i="4"/>
  <c r="AC19" i="4" s="1"/>
  <c r="L20" i="4"/>
  <c r="AC20" i="4" s="1"/>
  <c r="L21" i="4"/>
  <c r="AC21" i="4" s="1"/>
  <c r="L22" i="4"/>
  <c r="AC22" i="4" s="1"/>
  <c r="L23" i="4"/>
  <c r="AC23" i="4" s="1"/>
  <c r="L24" i="4"/>
  <c r="AC24" i="4" s="1"/>
  <c r="L25" i="4"/>
  <c r="AC25" i="4" s="1"/>
  <c r="L26" i="4"/>
  <c r="AC26" i="4" s="1"/>
  <c r="L27" i="4"/>
  <c r="AC27" i="4" s="1"/>
  <c r="L28" i="4"/>
  <c r="AC28" i="4" s="1"/>
  <c r="L29" i="4"/>
  <c r="AC29" i="4" s="1"/>
  <c r="L30" i="4"/>
  <c r="AC30" i="4" s="1"/>
  <c r="L31" i="4"/>
  <c r="AC31" i="4" s="1"/>
  <c r="L32" i="4"/>
  <c r="AC32" i="4" s="1"/>
  <c r="L33" i="4"/>
  <c r="AC33" i="4" s="1"/>
  <c r="L34" i="4"/>
  <c r="AC34" i="4" s="1"/>
  <c r="L35" i="4"/>
  <c r="AC35" i="4" s="1"/>
  <c r="L36" i="4"/>
  <c r="AC36" i="4" s="1"/>
  <c r="L37" i="4"/>
  <c r="AC37" i="4" s="1"/>
  <c r="L38" i="4"/>
  <c r="AC38" i="4" s="1"/>
  <c r="L39" i="4"/>
  <c r="AC39" i="4" s="1"/>
  <c r="L40" i="4"/>
  <c r="AC40" i="4" s="1"/>
  <c r="L41" i="4"/>
  <c r="AC41" i="4" s="1"/>
  <c r="L42" i="4"/>
  <c r="AC42" i="4" s="1"/>
  <c r="L43" i="4"/>
  <c r="AC43" i="4" s="1"/>
  <c r="L44" i="4"/>
  <c r="AC44" i="4" s="1"/>
  <c r="L45" i="4"/>
  <c r="AC45" i="4" s="1"/>
  <c r="L46" i="4"/>
  <c r="AC46" i="4" s="1"/>
  <c r="L47" i="4"/>
  <c r="AC47" i="4" s="1"/>
  <c r="L48" i="4"/>
  <c r="AC48" i="4" s="1"/>
  <c r="L49" i="4"/>
  <c r="AC49" i="4" s="1"/>
  <c r="L50" i="4"/>
  <c r="AC50" i="4" s="1"/>
  <c r="L51" i="4"/>
  <c r="AC51" i="4" s="1"/>
  <c r="L52" i="4"/>
  <c r="AC52" i="4" s="1"/>
  <c r="L53" i="4"/>
  <c r="AC53" i="4" s="1"/>
  <c r="L54" i="4"/>
  <c r="AC54" i="4" s="1"/>
  <c r="L55" i="4"/>
  <c r="AC55" i="4" s="1"/>
  <c r="L56" i="4"/>
  <c r="AC56" i="4" s="1"/>
  <c r="L57" i="4"/>
  <c r="AC57" i="4" s="1"/>
  <c r="L58" i="4"/>
  <c r="AC58" i="4" s="1"/>
  <c r="L59" i="4"/>
  <c r="AC59" i="4" s="1"/>
  <c r="L60" i="4"/>
  <c r="AC60" i="4" s="1"/>
  <c r="L61" i="4"/>
  <c r="AC61" i="4" s="1"/>
  <c r="L62" i="4"/>
  <c r="AC62" i="4" s="1"/>
  <c r="L63" i="4"/>
  <c r="AC63" i="4" s="1"/>
  <c r="L64" i="4"/>
  <c r="AC64" i="4" s="1"/>
  <c r="L65" i="4"/>
  <c r="AC65" i="4" s="1"/>
  <c r="L66" i="4"/>
  <c r="AC66" i="4" s="1"/>
  <c r="L67" i="4"/>
  <c r="AC67" i="4" s="1"/>
  <c r="L68" i="4"/>
  <c r="AC68" i="4" s="1"/>
  <c r="L69" i="4"/>
  <c r="AC69" i="4" s="1"/>
  <c r="L70" i="4"/>
  <c r="AC70" i="4" s="1"/>
  <c r="L71" i="4"/>
  <c r="AC71" i="4" s="1"/>
  <c r="L72" i="4"/>
  <c r="AC72" i="4" s="1"/>
  <c r="L73" i="4"/>
  <c r="AC73" i="4" s="1"/>
  <c r="L74" i="4"/>
  <c r="AC74" i="4" s="1"/>
  <c r="L75" i="4"/>
  <c r="AC75" i="4" s="1"/>
  <c r="L76" i="4"/>
  <c r="AC76" i="4" s="1"/>
  <c r="L77" i="4"/>
  <c r="AC77" i="4" s="1"/>
  <c r="L78" i="4"/>
  <c r="AC78" i="4" s="1"/>
  <c r="L79" i="4"/>
  <c r="AC79" i="4" s="1"/>
  <c r="L80" i="4"/>
  <c r="AC80" i="4" s="1"/>
  <c r="L81" i="4"/>
  <c r="AC81" i="4" s="1"/>
  <c r="L82" i="4"/>
  <c r="AC82" i="4" s="1"/>
  <c r="L83" i="4"/>
  <c r="AC83" i="4" s="1"/>
  <c r="L84" i="4"/>
  <c r="AC84" i="4" s="1"/>
  <c r="L85" i="4"/>
  <c r="AC85" i="4" s="1"/>
  <c r="L86" i="4"/>
  <c r="AC86" i="4" s="1"/>
  <c r="L87" i="4"/>
  <c r="AC87" i="4" s="1"/>
  <c r="L88" i="4"/>
  <c r="AC88" i="4" s="1"/>
  <c r="L89" i="4"/>
  <c r="AC89" i="4" s="1"/>
  <c r="L90" i="4"/>
  <c r="AC90" i="4" s="1"/>
  <c r="L91" i="4"/>
  <c r="AC91" i="4" s="1"/>
  <c r="L92" i="4"/>
  <c r="AC92" i="4" s="1"/>
  <c r="L93" i="4"/>
  <c r="AC93" i="4" s="1"/>
  <c r="L94" i="4"/>
  <c r="AC94" i="4" s="1"/>
  <c r="L95" i="4"/>
  <c r="AC95" i="4" s="1"/>
  <c r="L96" i="4"/>
  <c r="AC96" i="4" s="1"/>
  <c r="L97" i="4"/>
  <c r="AC97" i="4" s="1"/>
  <c r="L98" i="4"/>
  <c r="AC98" i="4" s="1"/>
  <c r="L99" i="4"/>
  <c r="AC99" i="4" s="1"/>
  <c r="L100" i="4"/>
  <c r="AC100" i="4" s="1"/>
  <c r="L101" i="4"/>
  <c r="AC101" i="4" s="1"/>
  <c r="L102" i="4"/>
  <c r="AC102" i="4" s="1"/>
  <c r="L103" i="4"/>
  <c r="AC103" i="4" s="1"/>
  <c r="L104" i="4"/>
  <c r="AC104" i="4" s="1"/>
  <c r="L105" i="4"/>
  <c r="AC105" i="4" s="1"/>
  <c r="L106" i="4"/>
  <c r="AC106" i="4" s="1"/>
  <c r="L107" i="4"/>
  <c r="AC107" i="4" s="1"/>
  <c r="L108" i="4"/>
  <c r="AC108" i="4" s="1"/>
  <c r="L109" i="4"/>
  <c r="AC109" i="4" s="1"/>
  <c r="L110" i="4"/>
  <c r="AC110" i="4" s="1"/>
  <c r="L111" i="4"/>
  <c r="AC111" i="4" s="1"/>
  <c r="L112" i="4"/>
  <c r="AC112" i="4" s="1"/>
  <c r="L113" i="4"/>
  <c r="AC113" i="4" s="1"/>
  <c r="L114" i="4"/>
  <c r="AC114" i="4" s="1"/>
  <c r="L115" i="4"/>
  <c r="AC115" i="4" s="1"/>
  <c r="L116" i="4"/>
  <c r="AC116" i="4" s="1"/>
  <c r="L117" i="4"/>
  <c r="AC117" i="4" s="1"/>
  <c r="L118" i="4"/>
  <c r="AC118" i="4" s="1"/>
  <c r="L119" i="4"/>
  <c r="AC119" i="4" s="1"/>
  <c r="L120" i="4"/>
  <c r="AC120" i="4" s="1"/>
  <c r="L121" i="4"/>
  <c r="AC121" i="4" s="1"/>
  <c r="L122" i="4"/>
  <c r="AC122" i="4" s="1"/>
  <c r="L123" i="4"/>
  <c r="AC123" i="4" s="1"/>
  <c r="L124" i="4"/>
  <c r="AC124" i="4" s="1"/>
  <c r="L125" i="4"/>
  <c r="AC125" i="4" s="1"/>
  <c r="L126" i="4"/>
  <c r="AC126" i="4" s="1"/>
  <c r="L127" i="4"/>
  <c r="AC127" i="4" s="1"/>
  <c r="L128" i="4"/>
  <c r="AC128" i="4" s="1"/>
  <c r="L129" i="4"/>
  <c r="AC129" i="4" s="1"/>
  <c r="L130" i="4"/>
  <c r="AC130" i="4" s="1"/>
  <c r="L131" i="4"/>
  <c r="AC131" i="4" s="1"/>
  <c r="L132" i="4"/>
  <c r="AC132" i="4" s="1"/>
  <c r="L133" i="4"/>
  <c r="AC133" i="4" s="1"/>
  <c r="L134" i="4"/>
  <c r="AC134" i="4" s="1"/>
  <c r="L135" i="4"/>
  <c r="AC135" i="4" s="1"/>
  <c r="L136" i="4"/>
  <c r="AC136" i="4" s="1"/>
  <c r="L137" i="4"/>
  <c r="AC137" i="4" s="1"/>
  <c r="L138" i="4"/>
  <c r="AC138" i="4" s="1"/>
  <c r="L139" i="4"/>
  <c r="AC139" i="4" s="1"/>
  <c r="L140" i="4"/>
  <c r="AC140" i="4" s="1"/>
  <c r="L141" i="4"/>
  <c r="AC141" i="4" s="1"/>
  <c r="L142" i="4"/>
  <c r="AC142" i="4" s="1"/>
  <c r="L143" i="4"/>
  <c r="AC143" i="4" s="1"/>
  <c r="L144" i="4"/>
  <c r="AC144" i="4" s="1"/>
  <c r="L145" i="4"/>
  <c r="AC145" i="4" s="1"/>
  <c r="L146" i="4"/>
  <c r="AC146" i="4" s="1"/>
  <c r="L147" i="4"/>
  <c r="AC147" i="4" s="1"/>
  <c r="L148" i="4"/>
  <c r="AC148" i="4" s="1"/>
  <c r="L149" i="4"/>
  <c r="AC149" i="4" s="1"/>
  <c r="L150" i="4"/>
  <c r="AC150" i="4" s="1"/>
  <c r="L151" i="4"/>
  <c r="AC151" i="4" s="1"/>
  <c r="L152" i="4"/>
  <c r="AC152" i="4" s="1"/>
  <c r="L153" i="4"/>
  <c r="AC153" i="4" s="1"/>
  <c r="L154" i="4"/>
  <c r="AC154" i="4" s="1"/>
  <c r="L155" i="4"/>
  <c r="AC155" i="4" s="1"/>
  <c r="L156" i="4"/>
  <c r="AC156" i="4" s="1"/>
  <c r="L157" i="4"/>
  <c r="AC157" i="4" s="1"/>
  <c r="L158" i="4"/>
  <c r="AC158" i="4" s="1"/>
  <c r="L159" i="4"/>
  <c r="AC159" i="4" s="1"/>
  <c r="L160" i="4"/>
  <c r="AC160" i="4" s="1"/>
  <c r="L161" i="4"/>
  <c r="AC161" i="4" s="1"/>
  <c r="L162" i="4"/>
  <c r="AC162" i="4" s="1"/>
  <c r="L163" i="4"/>
  <c r="AC163" i="4" s="1"/>
  <c r="L164" i="4"/>
  <c r="AC164" i="4" s="1"/>
  <c r="L165" i="4"/>
  <c r="AC165" i="4" s="1"/>
  <c r="L166" i="4"/>
  <c r="AC166" i="4" s="1"/>
  <c r="L167" i="4"/>
  <c r="AC167" i="4" s="1"/>
  <c r="L168" i="4"/>
  <c r="AC168" i="4" s="1"/>
  <c r="L169" i="4"/>
  <c r="AC169" i="4" s="1"/>
  <c r="L170" i="4"/>
  <c r="AC170" i="4" s="1"/>
  <c r="L171" i="4"/>
  <c r="AC171" i="4" s="1"/>
  <c r="L172" i="4"/>
  <c r="AC172" i="4" s="1"/>
  <c r="L173" i="4"/>
  <c r="AC173" i="4" s="1"/>
  <c r="L174" i="4"/>
  <c r="AC174" i="4" s="1"/>
  <c r="L175" i="4"/>
  <c r="AC175" i="4" s="1"/>
  <c r="L176" i="4"/>
  <c r="AC176" i="4" s="1"/>
  <c r="L177" i="4"/>
  <c r="AC177" i="4" s="1"/>
  <c r="L178" i="4"/>
  <c r="AC178" i="4" s="1"/>
  <c r="L179" i="4"/>
  <c r="AC179" i="4" s="1"/>
  <c r="L180" i="4"/>
  <c r="AC180" i="4" s="1"/>
  <c r="L181" i="4"/>
  <c r="AC181" i="4" s="1"/>
  <c r="L182" i="4"/>
  <c r="AC182" i="4" s="1"/>
  <c r="L183" i="4"/>
  <c r="AC183" i="4" s="1"/>
  <c r="L184" i="4"/>
  <c r="AC184" i="4" s="1"/>
  <c r="L185" i="4"/>
  <c r="AC185" i="4" s="1"/>
  <c r="L186" i="4"/>
  <c r="AC186" i="4" s="1"/>
  <c r="L187" i="4"/>
  <c r="AC187" i="4" s="1"/>
  <c r="L188" i="4"/>
  <c r="AC188" i="4" s="1"/>
  <c r="L189" i="4"/>
  <c r="AC189" i="4" s="1"/>
  <c r="L190" i="4"/>
  <c r="AC190" i="4" s="1"/>
  <c r="L191" i="4"/>
  <c r="AC191" i="4" s="1"/>
  <c r="L192" i="4"/>
  <c r="AC192" i="4" s="1"/>
  <c r="L193" i="4"/>
  <c r="AC193" i="4" s="1"/>
  <c r="L194" i="4"/>
  <c r="AC194" i="4" s="1"/>
  <c r="L195" i="4"/>
  <c r="AC195" i="4" s="1"/>
  <c r="L196" i="4"/>
  <c r="AC196" i="4" s="1"/>
  <c r="L197" i="4"/>
  <c r="AC197" i="4" s="1"/>
  <c r="L198" i="4"/>
  <c r="AC198" i="4" s="1"/>
  <c r="L199" i="4"/>
  <c r="AC199" i="4" s="1"/>
  <c r="L200" i="4"/>
  <c r="AC200" i="4" s="1"/>
  <c r="L201" i="4"/>
  <c r="AC201" i="4" s="1"/>
  <c r="L202" i="4"/>
  <c r="AC202" i="4" s="1"/>
  <c r="L203" i="4"/>
  <c r="AC203" i="4" s="1"/>
  <c r="L204" i="4"/>
  <c r="AC204" i="4" s="1"/>
  <c r="L205" i="4"/>
  <c r="AC205" i="4" s="1"/>
  <c r="L206" i="4"/>
  <c r="AC206" i="4" s="1"/>
  <c r="L207" i="4"/>
  <c r="AC207" i="4" s="1"/>
  <c r="L208" i="4"/>
  <c r="AC208" i="4" s="1"/>
  <c r="L209" i="4"/>
  <c r="AC209" i="4" s="1"/>
  <c r="L210" i="4"/>
  <c r="AC210" i="4" s="1"/>
  <c r="L211" i="4"/>
  <c r="AC211" i="4" s="1"/>
  <c r="L212" i="4"/>
  <c r="AC212" i="4" s="1"/>
  <c r="L213" i="4"/>
  <c r="AC213" i="4" s="1"/>
  <c r="L214" i="4"/>
  <c r="AC214" i="4" s="1"/>
  <c r="L215" i="4"/>
  <c r="AC215" i="4" s="1"/>
  <c r="L216" i="4"/>
  <c r="AC216" i="4" s="1"/>
  <c r="L217" i="4"/>
  <c r="AC217" i="4" s="1"/>
  <c r="L218" i="4"/>
  <c r="AC218" i="4" s="1"/>
  <c r="L219" i="4"/>
  <c r="AC219" i="4" s="1"/>
  <c r="L220" i="4"/>
  <c r="AC220" i="4" s="1"/>
  <c r="L221" i="4"/>
  <c r="AC221" i="4" s="1"/>
  <c r="L222" i="4"/>
  <c r="AC222" i="4" s="1"/>
  <c r="L223" i="4"/>
  <c r="AC223" i="4" s="1"/>
  <c r="L224" i="4"/>
  <c r="AC224" i="4" s="1"/>
  <c r="L225" i="4"/>
  <c r="AC225" i="4" s="1"/>
  <c r="L226" i="4"/>
  <c r="AC226" i="4" s="1"/>
  <c r="L227" i="4"/>
  <c r="AC227" i="4" s="1"/>
  <c r="L228" i="4"/>
  <c r="AC228" i="4" s="1"/>
  <c r="L229" i="4"/>
  <c r="AC229" i="4" s="1"/>
  <c r="L230" i="4"/>
  <c r="AC230" i="4" s="1"/>
  <c r="L231" i="4"/>
  <c r="AC231" i="4" s="1"/>
  <c r="L232" i="4"/>
  <c r="AC232" i="4" s="1"/>
  <c r="L233" i="4"/>
  <c r="AC233" i="4" s="1"/>
  <c r="L234" i="4"/>
  <c r="AC234" i="4" s="1"/>
  <c r="L235" i="4"/>
  <c r="AC235" i="4" s="1"/>
  <c r="L236" i="4"/>
  <c r="AC236" i="4" s="1"/>
  <c r="L237" i="4"/>
  <c r="AC237" i="4" s="1"/>
  <c r="L238" i="4"/>
  <c r="AC238" i="4" s="1"/>
  <c r="L239" i="4"/>
  <c r="AC239" i="4" s="1"/>
  <c r="L240" i="4"/>
  <c r="AC240" i="4" s="1"/>
  <c r="L241" i="4"/>
  <c r="AC241" i="4" s="1"/>
  <c r="L242" i="4"/>
  <c r="AC242" i="4" s="1"/>
  <c r="L243" i="4"/>
  <c r="AC243" i="4" s="1"/>
  <c r="L244" i="4"/>
  <c r="AC244" i="4" s="1"/>
  <c r="L245" i="4"/>
  <c r="AC245" i="4" s="1"/>
  <c r="L246" i="4"/>
  <c r="AC246" i="4" s="1"/>
  <c r="L247" i="4"/>
  <c r="AC247" i="4" s="1"/>
  <c r="L248" i="4"/>
  <c r="AC248" i="4" s="1"/>
  <c r="L249" i="4"/>
  <c r="AC249" i="4" s="1"/>
  <c r="L250" i="4"/>
  <c r="AC250" i="4" s="1"/>
  <c r="L251" i="4"/>
  <c r="AC251" i="4" s="1"/>
  <c r="L252" i="4"/>
  <c r="AC252" i="4" s="1"/>
  <c r="L253" i="4"/>
  <c r="AC253" i="4" s="1"/>
  <c r="L254" i="4"/>
  <c r="AC254" i="4" s="1"/>
  <c r="L255" i="4"/>
  <c r="AC255" i="4" s="1"/>
  <c r="L256" i="4"/>
  <c r="AC256" i="4" s="1"/>
  <c r="L257" i="4"/>
  <c r="AC257" i="4" s="1"/>
  <c r="L258" i="4"/>
  <c r="AC258" i="4" s="1"/>
  <c r="L259" i="4"/>
  <c r="AC259" i="4" s="1"/>
  <c r="L260" i="4"/>
  <c r="AC260" i="4" s="1"/>
  <c r="L261" i="4"/>
  <c r="AC261" i="4" s="1"/>
  <c r="L262" i="4"/>
  <c r="AC262" i="4" s="1"/>
  <c r="L263" i="4"/>
  <c r="AC263" i="4" s="1"/>
  <c r="L264" i="4"/>
  <c r="AC264" i="4" s="1"/>
  <c r="L265" i="4"/>
  <c r="AC265" i="4" s="1"/>
  <c r="L266" i="4"/>
  <c r="AC266" i="4" s="1"/>
  <c r="L267" i="4"/>
  <c r="AC267" i="4" s="1"/>
  <c r="L268" i="4"/>
  <c r="AC268" i="4" s="1"/>
  <c r="L269" i="4"/>
  <c r="AC269" i="4" s="1"/>
  <c r="L270" i="4"/>
  <c r="AC270" i="4" s="1"/>
  <c r="L271" i="4"/>
  <c r="AC271" i="4" s="1"/>
  <c r="L272" i="4"/>
  <c r="AC272" i="4" s="1"/>
  <c r="L273" i="4"/>
  <c r="AC273" i="4" s="1"/>
  <c r="L274" i="4"/>
  <c r="AC274" i="4" s="1"/>
  <c r="L275" i="4"/>
  <c r="AC275" i="4" s="1"/>
  <c r="L276" i="4"/>
  <c r="AC276" i="4" s="1"/>
  <c r="L277" i="4"/>
  <c r="AC277" i="4" s="1"/>
  <c r="L278" i="4"/>
  <c r="AC278" i="4" s="1"/>
  <c r="L279" i="4"/>
  <c r="AC279" i="4" s="1"/>
  <c r="L280" i="4"/>
  <c r="AC280" i="4" s="1"/>
  <c r="L281" i="4"/>
  <c r="AC281" i="4" s="1"/>
  <c r="L282" i="4"/>
  <c r="AC282" i="4" s="1"/>
  <c r="L283" i="4"/>
  <c r="AC283" i="4" s="1"/>
  <c r="L284" i="4"/>
  <c r="AC284" i="4" s="1"/>
  <c r="L285" i="4"/>
  <c r="AC285" i="4" s="1"/>
  <c r="L286" i="4"/>
  <c r="AC286" i="4" s="1"/>
  <c r="L287" i="4"/>
  <c r="AC287" i="4" s="1"/>
  <c r="L288" i="4"/>
  <c r="AC288" i="4" s="1"/>
  <c r="L289" i="4"/>
  <c r="AC289" i="4" s="1"/>
  <c r="L290" i="4"/>
  <c r="AC290" i="4" s="1"/>
  <c r="L291" i="4"/>
  <c r="AC291" i="4" s="1"/>
  <c r="L292" i="4"/>
  <c r="AC292" i="4" s="1"/>
  <c r="L293" i="4"/>
  <c r="AC293" i="4" s="1"/>
  <c r="L294" i="4"/>
  <c r="AC294" i="4" s="1"/>
  <c r="L295" i="4"/>
  <c r="AC295" i="4" s="1"/>
  <c r="L296" i="4"/>
  <c r="AC296" i="4" s="1"/>
  <c r="L297" i="4"/>
  <c r="AC297" i="4" s="1"/>
  <c r="L298" i="4"/>
  <c r="AC298" i="4" s="1"/>
  <c r="L299" i="4"/>
  <c r="AC299" i="4" s="1"/>
  <c r="L300" i="4"/>
  <c r="AC300" i="4" s="1"/>
  <c r="L301" i="4"/>
  <c r="AC301" i="4" s="1"/>
  <c r="L302" i="4"/>
  <c r="AC302" i="4" s="1"/>
  <c r="L303" i="4"/>
  <c r="AC303" i="4" s="1"/>
  <c r="L304" i="4"/>
  <c r="AC304" i="4" s="1"/>
  <c r="L305" i="4"/>
  <c r="AC305" i="4" s="1"/>
  <c r="L306" i="4"/>
  <c r="AC306" i="4" s="1"/>
  <c r="L307" i="4"/>
  <c r="AC307" i="4" s="1"/>
  <c r="L308" i="4"/>
  <c r="AC308" i="4" s="1"/>
  <c r="L309" i="4"/>
  <c r="AC309" i="4" s="1"/>
  <c r="L310" i="4"/>
  <c r="AC310" i="4" s="1"/>
  <c r="L311" i="4"/>
  <c r="AC311" i="4" s="1"/>
  <c r="L312" i="4"/>
  <c r="AC312" i="4" s="1"/>
  <c r="L313" i="4"/>
  <c r="AC313" i="4" s="1"/>
  <c r="L314" i="4"/>
  <c r="AC314" i="4" s="1"/>
  <c r="L315" i="4"/>
  <c r="AC315" i="4" s="1"/>
  <c r="L316" i="4"/>
  <c r="AC316" i="4" s="1"/>
  <c r="L317" i="4"/>
  <c r="AC317" i="4" s="1"/>
  <c r="L318" i="4"/>
  <c r="AC318" i="4" s="1"/>
  <c r="L319" i="4"/>
  <c r="AC319" i="4" s="1"/>
  <c r="L320" i="4"/>
  <c r="AC320" i="4" s="1"/>
  <c r="L321" i="4"/>
  <c r="AC321" i="4" s="1"/>
  <c r="L322" i="4"/>
  <c r="AC322" i="4" s="1"/>
  <c r="L323" i="4"/>
  <c r="AC323" i="4" s="1"/>
  <c r="L324" i="4"/>
  <c r="AC324" i="4" s="1"/>
  <c r="L325" i="4"/>
  <c r="AC325" i="4" s="1"/>
  <c r="L326" i="4"/>
  <c r="AC326" i="4" s="1"/>
  <c r="L327" i="4"/>
  <c r="AC327" i="4" s="1"/>
  <c r="L328" i="4"/>
  <c r="AC328" i="4" s="1"/>
  <c r="L329" i="4"/>
  <c r="AC329" i="4" s="1"/>
  <c r="L330" i="4"/>
  <c r="AC330" i="4" s="1"/>
  <c r="L331" i="4"/>
  <c r="AC331" i="4" s="1"/>
  <c r="L332" i="4"/>
  <c r="AC332" i="4" s="1"/>
  <c r="L333" i="4"/>
  <c r="AC333" i="4" s="1"/>
  <c r="L334" i="4"/>
  <c r="AC334" i="4" s="1"/>
  <c r="L335" i="4"/>
  <c r="AC335" i="4" s="1"/>
  <c r="L336" i="4"/>
  <c r="AC336" i="4" s="1"/>
  <c r="L337" i="4"/>
  <c r="AC337" i="4" s="1"/>
  <c r="L338" i="4"/>
  <c r="AC338" i="4" s="1"/>
  <c r="L339" i="4"/>
  <c r="AC339" i="4" s="1"/>
  <c r="L340" i="4"/>
  <c r="AC340" i="4" s="1"/>
  <c r="L341" i="4"/>
  <c r="AC341" i="4" s="1"/>
  <c r="L342" i="4"/>
  <c r="AC342" i="4" s="1"/>
  <c r="L343" i="4"/>
  <c r="AC343" i="4" s="1"/>
  <c r="L344" i="4"/>
  <c r="AC344" i="4" s="1"/>
  <c r="L345" i="4"/>
  <c r="AC345" i="4" s="1"/>
  <c r="L346" i="4"/>
  <c r="AC346" i="4" s="1"/>
  <c r="L347" i="4"/>
  <c r="AC347" i="4" s="1"/>
  <c r="L348" i="4"/>
  <c r="AC348" i="4" s="1"/>
  <c r="L349" i="4"/>
  <c r="AC349" i="4" s="1"/>
  <c r="L350" i="4"/>
  <c r="AC350" i="4" s="1"/>
  <c r="L351" i="4"/>
  <c r="AC351" i="4" s="1"/>
  <c r="L352" i="4"/>
  <c r="AC352" i="4" s="1"/>
  <c r="L353" i="4"/>
  <c r="AC353" i="4" s="1"/>
  <c r="L354" i="4"/>
  <c r="AC354" i="4" s="1"/>
  <c r="L355" i="4"/>
  <c r="AC355" i="4" s="1"/>
  <c r="L356" i="4"/>
  <c r="AC356" i="4" s="1"/>
  <c r="L357" i="4"/>
  <c r="AC357" i="4" s="1"/>
  <c r="L358" i="4"/>
  <c r="AC358" i="4" s="1"/>
  <c r="L359" i="4"/>
  <c r="AC359" i="4" s="1"/>
  <c r="L360" i="4"/>
  <c r="AC360" i="4" s="1"/>
  <c r="L361" i="4"/>
  <c r="AC361" i="4" s="1"/>
  <c r="L362" i="4"/>
  <c r="AC362" i="4" s="1"/>
  <c r="L363" i="4"/>
  <c r="AC363" i="4" s="1"/>
  <c r="L364" i="4"/>
  <c r="AC364" i="4" s="1"/>
  <c r="L365" i="4"/>
  <c r="AC365" i="4" s="1"/>
  <c r="L366" i="4"/>
  <c r="AC366" i="4" s="1"/>
  <c r="L367" i="4"/>
  <c r="AC367" i="4" s="1"/>
  <c r="L368" i="4"/>
  <c r="AC368" i="4" s="1"/>
  <c r="L369" i="4"/>
  <c r="AC369" i="4" s="1"/>
  <c r="L370" i="4"/>
  <c r="AC370" i="4" s="1"/>
  <c r="L371" i="4"/>
  <c r="AC371" i="4" s="1"/>
  <c r="L372" i="4"/>
  <c r="AC372" i="4" s="1"/>
  <c r="L373" i="4"/>
  <c r="AC373" i="4" s="1"/>
  <c r="L374" i="4"/>
  <c r="AC374" i="4" s="1"/>
  <c r="L375" i="4"/>
  <c r="AC375" i="4" s="1"/>
  <c r="L376" i="4"/>
  <c r="AC376" i="4" s="1"/>
  <c r="L377" i="4"/>
  <c r="AC377" i="4" s="1"/>
  <c r="L378" i="4"/>
  <c r="AC378" i="4" s="1"/>
  <c r="L379" i="4"/>
  <c r="AC379" i="4" s="1"/>
  <c r="L380" i="4"/>
  <c r="AC380" i="4" s="1"/>
  <c r="L381" i="4"/>
  <c r="AC381" i="4" s="1"/>
  <c r="L382" i="4"/>
  <c r="AC382" i="4" s="1"/>
  <c r="L383" i="4"/>
  <c r="AC383" i="4" s="1"/>
  <c r="L384" i="4"/>
  <c r="AC384" i="4" s="1"/>
  <c r="L385" i="4"/>
  <c r="AC385" i="4" s="1"/>
  <c r="L386" i="4"/>
  <c r="AC386" i="4" s="1"/>
  <c r="L387" i="4"/>
  <c r="AC387" i="4" s="1"/>
  <c r="L388" i="4"/>
  <c r="AC388" i="4" s="1"/>
  <c r="L389" i="4"/>
  <c r="AC389" i="4" s="1"/>
  <c r="L390" i="4"/>
  <c r="AC390" i="4" s="1"/>
  <c r="L391" i="4"/>
  <c r="AC391" i="4" s="1"/>
  <c r="L392" i="4"/>
  <c r="AC392" i="4" s="1"/>
  <c r="L393" i="4"/>
  <c r="AC393" i="4" s="1"/>
  <c r="L394" i="4"/>
  <c r="AC394" i="4" s="1"/>
  <c r="L395" i="4"/>
  <c r="AC395" i="4" s="1"/>
  <c r="L396" i="4"/>
  <c r="AC396" i="4" s="1"/>
  <c r="L397" i="4"/>
  <c r="AC397" i="4" s="1"/>
  <c r="L398" i="4"/>
  <c r="AC398" i="4" s="1"/>
  <c r="L399" i="4"/>
  <c r="AC399" i="4" s="1"/>
  <c r="L400" i="4"/>
  <c r="AC400" i="4" s="1"/>
  <c r="L401" i="4"/>
  <c r="AC401" i="4" s="1"/>
  <c r="L402" i="4"/>
  <c r="AC402" i="4" s="1"/>
  <c r="L403" i="4"/>
  <c r="AC403" i="4" s="1"/>
  <c r="L404" i="4"/>
  <c r="AC404" i="4" s="1"/>
  <c r="L405" i="4"/>
  <c r="AC405" i="4" s="1"/>
  <c r="L406" i="4"/>
  <c r="AC406" i="4" s="1"/>
  <c r="L407" i="4"/>
  <c r="AC407" i="4" s="1"/>
  <c r="L408" i="4"/>
  <c r="AC408" i="4" s="1"/>
  <c r="L409" i="4"/>
  <c r="AC409" i="4" s="1"/>
  <c r="L410" i="4"/>
  <c r="AC410" i="4" s="1"/>
  <c r="L411" i="4"/>
  <c r="AC411" i="4" s="1"/>
  <c r="L412" i="4"/>
  <c r="AC412" i="4" s="1"/>
  <c r="L413" i="4"/>
  <c r="AC413" i="4" s="1"/>
  <c r="L414" i="4"/>
  <c r="AC414" i="4" s="1"/>
  <c r="L415" i="4"/>
  <c r="AC415" i="4" s="1"/>
  <c r="L416" i="4"/>
  <c r="AC416" i="4" s="1"/>
  <c r="L417" i="4"/>
  <c r="AC417" i="4" s="1"/>
  <c r="L418" i="4"/>
  <c r="AC418" i="4" s="1"/>
  <c r="L419" i="4"/>
  <c r="AC419" i="4" s="1"/>
  <c r="L420" i="4"/>
  <c r="AC420" i="4" s="1"/>
  <c r="L421" i="4"/>
  <c r="AC421" i="4" s="1"/>
  <c r="L422" i="4"/>
  <c r="AC422" i="4" s="1"/>
  <c r="L423" i="4"/>
  <c r="AC423" i="4" s="1"/>
  <c r="L424" i="4"/>
  <c r="AC424" i="4" s="1"/>
  <c r="L425" i="4"/>
  <c r="AC425" i="4" s="1"/>
  <c r="L426" i="4"/>
  <c r="AC426" i="4" s="1"/>
  <c r="L427" i="4"/>
  <c r="AC427" i="4" s="1"/>
  <c r="L428" i="4"/>
  <c r="AC428" i="4" s="1"/>
  <c r="L429" i="4"/>
  <c r="AC429" i="4" s="1"/>
  <c r="L430" i="4"/>
  <c r="AC430" i="4" s="1"/>
  <c r="L431" i="4"/>
  <c r="AC431" i="4" s="1"/>
  <c r="L432" i="4"/>
  <c r="AC432" i="4" s="1"/>
  <c r="L433" i="4"/>
  <c r="AC433" i="4" s="1"/>
  <c r="L434" i="4"/>
  <c r="AC434" i="4" s="1"/>
  <c r="L435" i="4"/>
  <c r="AC435" i="4" s="1"/>
  <c r="L436" i="4"/>
  <c r="AC436" i="4" s="1"/>
  <c r="L437" i="4"/>
  <c r="AC437" i="4" s="1"/>
  <c r="L438" i="4"/>
  <c r="AC438" i="4" s="1"/>
  <c r="L439" i="4"/>
  <c r="AC439" i="4" s="1"/>
  <c r="L440" i="4"/>
  <c r="AC440" i="4" s="1"/>
  <c r="L441" i="4"/>
  <c r="AC441" i="4" s="1"/>
  <c r="L442" i="4"/>
  <c r="AC442" i="4" s="1"/>
  <c r="L443" i="4"/>
  <c r="AC443" i="4" s="1"/>
  <c r="L444" i="4"/>
  <c r="AC444" i="4" s="1"/>
  <c r="L445" i="4"/>
  <c r="AC445" i="4" s="1"/>
  <c r="L446" i="4"/>
  <c r="AC446" i="4" s="1"/>
  <c r="L447" i="4"/>
  <c r="AC447" i="4" s="1"/>
  <c r="L448" i="4"/>
  <c r="AC448" i="4" s="1"/>
  <c r="L449" i="4"/>
  <c r="AC449" i="4" s="1"/>
  <c r="L450" i="4"/>
  <c r="AC450" i="4" s="1"/>
  <c r="L451" i="4"/>
  <c r="AC451" i="4" s="1"/>
  <c r="L452" i="4"/>
  <c r="AC452" i="4" s="1"/>
  <c r="L453" i="4"/>
  <c r="AC453" i="4" s="1"/>
  <c r="L454" i="4"/>
  <c r="AC454" i="4" s="1"/>
  <c r="L455" i="4"/>
  <c r="AC455" i="4" s="1"/>
  <c r="L456" i="4"/>
  <c r="AC456" i="4" s="1"/>
  <c r="L457" i="4"/>
  <c r="AC457" i="4" s="1"/>
  <c r="L458" i="4"/>
  <c r="AC458" i="4" s="1"/>
  <c r="L459" i="4"/>
  <c r="AC459" i="4" s="1"/>
  <c r="L460" i="4"/>
  <c r="AC460" i="4" s="1"/>
  <c r="L461" i="4"/>
  <c r="AC461" i="4" s="1"/>
  <c r="L462" i="4"/>
  <c r="AC462" i="4" s="1"/>
  <c r="L463" i="4"/>
  <c r="AC463" i="4" s="1"/>
  <c r="L464" i="4"/>
  <c r="AC464" i="4" s="1"/>
  <c r="L465" i="4"/>
  <c r="AC465" i="4" s="1"/>
  <c r="L466" i="4"/>
  <c r="AC466" i="4" s="1"/>
  <c r="L467" i="4"/>
  <c r="AC467" i="4" s="1"/>
  <c r="L468" i="4"/>
  <c r="AC468" i="4" s="1"/>
  <c r="L469" i="4"/>
  <c r="AC469" i="4" s="1"/>
  <c r="L470" i="4"/>
  <c r="AC470" i="4" s="1"/>
  <c r="L471" i="4"/>
  <c r="AC471" i="4" s="1"/>
  <c r="L472" i="4"/>
  <c r="AC472" i="4" s="1"/>
  <c r="L473" i="4"/>
  <c r="AC473" i="4" s="1"/>
  <c r="L474" i="4"/>
  <c r="AC474" i="4" s="1"/>
  <c r="L475" i="4"/>
  <c r="AC475" i="4" s="1"/>
  <c r="L476" i="4"/>
  <c r="AC476" i="4" s="1"/>
  <c r="L477" i="4"/>
  <c r="AC477" i="4" s="1"/>
  <c r="L478" i="4"/>
  <c r="AC478" i="4" s="1"/>
  <c r="L479" i="4"/>
  <c r="AC479" i="4" s="1"/>
  <c r="L480" i="4"/>
  <c r="AC480" i="4" s="1"/>
  <c r="L481" i="4"/>
  <c r="AC481" i="4" s="1"/>
  <c r="L482" i="4"/>
  <c r="AC482" i="4" s="1"/>
  <c r="L483" i="4"/>
  <c r="AC483" i="4" s="1"/>
  <c r="L484" i="4"/>
  <c r="AC484" i="4" s="1"/>
  <c r="L485" i="4"/>
  <c r="AC485" i="4" s="1"/>
  <c r="L486" i="4"/>
  <c r="AC486" i="4" s="1"/>
  <c r="L487" i="4"/>
  <c r="AC487" i="4" s="1"/>
  <c r="L488" i="4"/>
  <c r="AC488" i="4" s="1"/>
  <c r="L489" i="4"/>
  <c r="AC489" i="4" s="1"/>
  <c r="L490" i="4"/>
  <c r="AC490" i="4" s="1"/>
  <c r="L491" i="4"/>
  <c r="AC491" i="4" s="1"/>
  <c r="L492" i="4"/>
  <c r="AC492" i="4" s="1"/>
  <c r="L493" i="4"/>
  <c r="AC493" i="4" s="1"/>
  <c r="L494" i="4"/>
  <c r="AC494" i="4" s="1"/>
  <c r="L495" i="4"/>
  <c r="AC495" i="4" s="1"/>
  <c r="L496" i="4"/>
  <c r="AC496" i="4" s="1"/>
  <c r="L497" i="4"/>
  <c r="AC497" i="4" s="1"/>
  <c r="L498" i="4"/>
  <c r="AC498" i="4" s="1"/>
  <c r="L499" i="4"/>
  <c r="AC499" i="4" s="1"/>
  <c r="L500" i="4"/>
  <c r="AC500" i="4" s="1"/>
  <c r="L501" i="4"/>
  <c r="AC501" i="4" s="1"/>
  <c r="L502" i="4"/>
  <c r="AC502" i="4" s="1"/>
  <c r="L503" i="4"/>
  <c r="AC503" i="4" s="1"/>
  <c r="L504" i="4"/>
  <c r="AC504" i="4" s="1"/>
  <c r="L505" i="4"/>
  <c r="AC505" i="4" s="1"/>
  <c r="L506" i="4"/>
  <c r="AC506" i="4" s="1"/>
  <c r="L507" i="4"/>
  <c r="AC507" i="4" s="1"/>
  <c r="L508" i="4"/>
  <c r="AC508" i="4" s="1"/>
  <c r="L509" i="4"/>
  <c r="AC509" i="4" s="1"/>
  <c r="L510" i="4"/>
  <c r="AC510" i="4" s="1"/>
  <c r="L511" i="4"/>
  <c r="AC511" i="4" s="1"/>
  <c r="L512" i="4"/>
  <c r="AC512" i="4" s="1"/>
  <c r="L513" i="4"/>
  <c r="AC513" i="4" s="1"/>
  <c r="L514" i="4"/>
  <c r="AC514" i="4" s="1"/>
  <c r="L515" i="4"/>
  <c r="AC515" i="4" s="1"/>
  <c r="L516" i="4"/>
  <c r="AC516" i="4" s="1"/>
  <c r="L517" i="4"/>
  <c r="AC517" i="4" s="1"/>
  <c r="L518" i="4"/>
  <c r="AC518" i="4" s="1"/>
  <c r="L519" i="4"/>
  <c r="AC519" i="4" s="1"/>
  <c r="L520" i="4"/>
  <c r="AC520" i="4" s="1"/>
  <c r="L521" i="4"/>
  <c r="AC521" i="4" s="1"/>
  <c r="L522" i="4"/>
  <c r="AC522" i="4" s="1"/>
  <c r="L523" i="4"/>
  <c r="AC523" i="4" s="1"/>
  <c r="L524" i="4"/>
  <c r="AC524" i="4" s="1"/>
  <c r="L525" i="4"/>
  <c r="AC525" i="4" s="1"/>
  <c r="L526" i="4"/>
  <c r="AC526" i="4" s="1"/>
  <c r="L527" i="4"/>
  <c r="AC527" i="4" s="1"/>
  <c r="L528" i="4"/>
  <c r="AC528" i="4" s="1"/>
  <c r="L529" i="4"/>
  <c r="AC529" i="4" s="1"/>
  <c r="L530" i="4"/>
  <c r="AC530" i="4" s="1"/>
  <c r="L531" i="4"/>
  <c r="AC531" i="4" s="1"/>
  <c r="L532" i="4"/>
  <c r="AC532" i="4" s="1"/>
  <c r="L533" i="4"/>
  <c r="AC533" i="4" s="1"/>
  <c r="L534" i="4"/>
  <c r="AC534" i="4" s="1"/>
  <c r="L535" i="4"/>
  <c r="AC535" i="4" s="1"/>
  <c r="L536" i="4"/>
  <c r="AC536" i="4" s="1"/>
  <c r="L537" i="4"/>
  <c r="AC537" i="4" s="1"/>
  <c r="L538" i="4"/>
  <c r="AC538" i="4" s="1"/>
  <c r="L539" i="4"/>
  <c r="AC539" i="4" s="1"/>
  <c r="L540" i="4"/>
  <c r="AC540" i="4" s="1"/>
  <c r="L541" i="4"/>
  <c r="AC541" i="4" s="1"/>
  <c r="L542" i="4"/>
  <c r="AC542" i="4" s="1"/>
  <c r="L543" i="4"/>
  <c r="AC543" i="4" s="1"/>
  <c r="L544" i="4"/>
  <c r="AC544" i="4" s="1"/>
  <c r="L545" i="4"/>
  <c r="AC545" i="4" s="1"/>
  <c r="L546" i="4"/>
  <c r="AC546" i="4" s="1"/>
  <c r="L547" i="4"/>
  <c r="AC547" i="4" s="1"/>
  <c r="L548" i="4"/>
  <c r="AC548" i="4" s="1"/>
  <c r="L549" i="4"/>
  <c r="AC549" i="4" s="1"/>
  <c r="L550" i="4"/>
  <c r="AC550" i="4" s="1"/>
  <c r="L551" i="4"/>
  <c r="AC551" i="4" s="1"/>
  <c r="L552" i="4"/>
  <c r="AC552" i="4" s="1"/>
  <c r="L553" i="4"/>
  <c r="AC553" i="4" s="1"/>
  <c r="L554" i="4"/>
  <c r="AC554" i="4" s="1"/>
  <c r="L555" i="4"/>
  <c r="AC555" i="4" s="1"/>
  <c r="L556" i="4"/>
  <c r="AC556" i="4" s="1"/>
  <c r="L557" i="4"/>
  <c r="AC557" i="4" s="1"/>
  <c r="L558" i="4"/>
  <c r="AC558" i="4" s="1"/>
  <c r="L559" i="4"/>
  <c r="AC559" i="4" s="1"/>
  <c r="L560" i="4"/>
  <c r="AC560" i="4" s="1"/>
  <c r="L561" i="4"/>
  <c r="AC561" i="4" s="1"/>
  <c r="L562" i="4"/>
  <c r="AC562" i="4" s="1"/>
  <c r="L563" i="4"/>
  <c r="AC563" i="4" s="1"/>
  <c r="L564" i="4"/>
  <c r="AC564" i="4" s="1"/>
  <c r="L565" i="4"/>
  <c r="AC565" i="4" s="1"/>
  <c r="L566" i="4"/>
  <c r="AC566" i="4" s="1"/>
  <c r="L567" i="4"/>
  <c r="AC567" i="4" s="1"/>
  <c r="L568" i="4"/>
  <c r="AC568" i="4" s="1"/>
  <c r="L569" i="4"/>
  <c r="AC569" i="4" s="1"/>
  <c r="L570" i="4"/>
  <c r="AC570" i="4" s="1"/>
  <c r="L571" i="4"/>
  <c r="AC571" i="4" s="1"/>
  <c r="L572" i="4"/>
  <c r="AC572" i="4" s="1"/>
  <c r="L573" i="4"/>
  <c r="AC573" i="4" s="1"/>
  <c r="L574" i="4"/>
  <c r="AC574" i="4" s="1"/>
  <c r="L575" i="4"/>
  <c r="AC575" i="4" s="1"/>
  <c r="L576" i="4"/>
  <c r="AC576" i="4" s="1"/>
  <c r="L577" i="4"/>
  <c r="AC577" i="4" s="1"/>
  <c r="L578" i="4"/>
  <c r="AC578" i="4" s="1"/>
  <c r="L579" i="4"/>
  <c r="AC579" i="4" s="1"/>
  <c r="L580" i="4"/>
  <c r="AC580" i="4" s="1"/>
  <c r="L581" i="4"/>
  <c r="AC581" i="4" s="1"/>
  <c r="L582" i="4"/>
  <c r="AC582" i="4" s="1"/>
  <c r="L583" i="4"/>
  <c r="AC583" i="4" s="1"/>
  <c r="L584" i="4"/>
  <c r="AC584" i="4" s="1"/>
  <c r="L585" i="4"/>
  <c r="AC585" i="4" s="1"/>
  <c r="L586" i="4"/>
  <c r="AC586" i="4" s="1"/>
  <c r="L587" i="4"/>
  <c r="AC587" i="4" s="1"/>
  <c r="L588" i="4"/>
  <c r="AC588" i="4" s="1"/>
  <c r="L589" i="4"/>
  <c r="AC589" i="4" s="1"/>
  <c r="L590" i="4"/>
  <c r="AC590" i="4" s="1"/>
  <c r="L591" i="4"/>
  <c r="AC591" i="4" s="1"/>
  <c r="L592" i="4"/>
  <c r="AC592" i="4" s="1"/>
  <c r="L593" i="4"/>
  <c r="AC593" i="4" s="1"/>
  <c r="L594" i="4"/>
  <c r="AC594" i="4" s="1"/>
  <c r="L595" i="4"/>
  <c r="AC595" i="4" s="1"/>
  <c r="L596" i="4"/>
  <c r="AC596" i="4" s="1"/>
  <c r="L597" i="4"/>
  <c r="AC597" i="4" s="1"/>
  <c r="L598" i="4"/>
  <c r="AC598" i="4" s="1"/>
  <c r="L599" i="4"/>
  <c r="AC599" i="4" s="1"/>
  <c r="L600" i="4"/>
  <c r="AC600" i="4" s="1"/>
  <c r="L601" i="4"/>
  <c r="AC601" i="4" s="1"/>
  <c r="L602" i="4"/>
  <c r="AC602" i="4" s="1"/>
  <c r="L603" i="4"/>
  <c r="AC603" i="4" s="1"/>
  <c r="L604" i="4"/>
  <c r="AC604" i="4" s="1"/>
  <c r="L605" i="4"/>
  <c r="AC605" i="4" s="1"/>
  <c r="L606" i="4"/>
  <c r="AC606" i="4" s="1"/>
  <c r="L607" i="4"/>
  <c r="AC607" i="4" s="1"/>
  <c r="L608" i="4"/>
  <c r="AC608" i="4" s="1"/>
  <c r="L609" i="4"/>
  <c r="AC609" i="4" s="1"/>
  <c r="L610" i="4"/>
  <c r="AC610" i="4" s="1"/>
  <c r="L611" i="4"/>
  <c r="AC611" i="4" s="1"/>
  <c r="L612" i="4"/>
  <c r="AC612" i="4" s="1"/>
  <c r="L613" i="4"/>
  <c r="AC613" i="4" s="1"/>
  <c r="L614" i="4"/>
  <c r="AC614" i="4" s="1"/>
  <c r="L615" i="4"/>
  <c r="AC615" i="4" s="1"/>
  <c r="L616" i="4"/>
  <c r="AC616" i="4" s="1"/>
  <c r="L617" i="4"/>
  <c r="AC617" i="4" s="1"/>
  <c r="L618" i="4"/>
  <c r="AC618" i="4" s="1"/>
  <c r="L619" i="4"/>
  <c r="AC619" i="4" s="1"/>
  <c r="L620" i="4"/>
  <c r="AC620" i="4" s="1"/>
  <c r="L621" i="4"/>
  <c r="AC621" i="4" s="1"/>
  <c r="L622" i="4"/>
  <c r="AC622" i="4" s="1"/>
  <c r="L623" i="4"/>
  <c r="AC623" i="4" s="1"/>
  <c r="L624" i="4"/>
  <c r="AC624" i="4" s="1"/>
  <c r="L625" i="4"/>
  <c r="AC625" i="4" s="1"/>
  <c r="L626" i="4"/>
  <c r="AC626" i="4" s="1"/>
  <c r="L627" i="4"/>
  <c r="AC627" i="4" s="1"/>
  <c r="L628" i="4"/>
  <c r="AC628" i="4" s="1"/>
  <c r="L629" i="4"/>
  <c r="AC629" i="4" s="1"/>
  <c r="L630" i="4"/>
  <c r="AC630" i="4" s="1"/>
  <c r="L631" i="4"/>
  <c r="AC631" i="4" s="1"/>
  <c r="L632" i="4"/>
  <c r="AC632" i="4" s="1"/>
  <c r="L633" i="4"/>
  <c r="AC633" i="4" s="1"/>
  <c r="L634" i="4"/>
  <c r="AC634" i="4" s="1"/>
  <c r="L635" i="4"/>
  <c r="AC635" i="4" s="1"/>
  <c r="L636" i="4"/>
  <c r="AC636" i="4" s="1"/>
  <c r="L637" i="4"/>
  <c r="AC637" i="4" s="1"/>
  <c r="L638" i="4"/>
  <c r="AC638" i="4" s="1"/>
  <c r="L639" i="4"/>
  <c r="AC639" i="4" s="1"/>
  <c r="L640" i="4"/>
  <c r="AC640" i="4" s="1"/>
  <c r="L641" i="4"/>
  <c r="AC641" i="4" s="1"/>
  <c r="L642" i="4"/>
  <c r="AC642" i="4" s="1"/>
  <c r="L643" i="4"/>
  <c r="AC643" i="4" s="1"/>
  <c r="L644" i="4"/>
  <c r="AC644" i="4" s="1"/>
  <c r="L645" i="4"/>
  <c r="AC645" i="4" s="1"/>
  <c r="L646" i="4"/>
  <c r="AC646" i="4" s="1"/>
  <c r="L647" i="4"/>
  <c r="AC647" i="4" s="1"/>
  <c r="L648" i="4"/>
  <c r="AC648" i="4" s="1"/>
  <c r="L649" i="4"/>
  <c r="AC649" i="4" s="1"/>
  <c r="L650" i="4"/>
  <c r="AC650" i="4" s="1"/>
  <c r="L651" i="4"/>
  <c r="AC651" i="4" s="1"/>
  <c r="L652" i="4"/>
  <c r="AC652" i="4" s="1"/>
  <c r="L653" i="4"/>
  <c r="AC653" i="4" s="1"/>
  <c r="L654" i="4"/>
  <c r="AC654" i="4" s="1"/>
  <c r="L655" i="4"/>
  <c r="AC655" i="4" s="1"/>
  <c r="L656" i="4"/>
  <c r="AC656" i="4" s="1"/>
  <c r="L657" i="4"/>
  <c r="AC657" i="4" s="1"/>
  <c r="L658" i="4"/>
  <c r="AC658" i="4" s="1"/>
  <c r="L659" i="4"/>
  <c r="AC659" i="4" s="1"/>
  <c r="L660" i="4"/>
  <c r="AC660" i="4" s="1"/>
  <c r="L661" i="4"/>
  <c r="AC661" i="4" s="1"/>
  <c r="L662" i="4"/>
  <c r="AC662" i="4" s="1"/>
  <c r="L663" i="4"/>
  <c r="AC663" i="4" s="1"/>
  <c r="L664" i="4"/>
  <c r="AC664" i="4" s="1"/>
  <c r="L665" i="4"/>
  <c r="AC665" i="4" s="1"/>
  <c r="L666" i="4"/>
  <c r="AC666" i="4" s="1"/>
  <c r="L667" i="4"/>
  <c r="AC667" i="4" s="1"/>
  <c r="L668" i="4"/>
  <c r="AC668" i="4" s="1"/>
  <c r="L669" i="4"/>
  <c r="AC669" i="4" s="1"/>
  <c r="L670" i="4"/>
  <c r="AC670" i="4" s="1"/>
  <c r="L671" i="4"/>
  <c r="AC671" i="4" s="1"/>
  <c r="L672" i="4"/>
  <c r="AC672" i="4" s="1"/>
  <c r="L673" i="4"/>
  <c r="AC673" i="4" s="1"/>
  <c r="L674" i="4"/>
  <c r="AC674" i="4" s="1"/>
  <c r="L675" i="4"/>
  <c r="AC675" i="4" s="1"/>
  <c r="L676" i="4"/>
  <c r="AC676" i="4" s="1"/>
  <c r="L677" i="4"/>
  <c r="AC677" i="4" s="1"/>
  <c r="L678" i="4"/>
  <c r="AC678" i="4" s="1"/>
  <c r="L679" i="4"/>
  <c r="AC679" i="4" s="1"/>
  <c r="L680" i="4"/>
  <c r="AC680" i="4" s="1"/>
  <c r="L681" i="4"/>
  <c r="AC681" i="4" s="1"/>
  <c r="L682" i="4"/>
  <c r="AC682" i="4" s="1"/>
  <c r="L683" i="4"/>
  <c r="AC683" i="4" s="1"/>
  <c r="L684" i="4"/>
  <c r="AC684" i="4" s="1"/>
  <c r="L685" i="4"/>
  <c r="AC685" i="4" s="1"/>
  <c r="L686" i="4"/>
  <c r="AC686" i="4" s="1"/>
  <c r="L687" i="4"/>
  <c r="AC687" i="4" s="1"/>
  <c r="L688" i="4"/>
  <c r="AC688" i="4" s="1"/>
  <c r="L689" i="4"/>
  <c r="AC689" i="4" s="1"/>
  <c r="L690" i="4"/>
  <c r="AC690" i="4" s="1"/>
  <c r="L691" i="4"/>
  <c r="AC691" i="4" s="1"/>
  <c r="L692" i="4"/>
  <c r="AC692" i="4" s="1"/>
  <c r="L693" i="4"/>
  <c r="AC693" i="4" s="1"/>
  <c r="L694" i="4"/>
  <c r="AC694" i="4" s="1"/>
  <c r="L695" i="4"/>
  <c r="AC695" i="4" s="1"/>
  <c r="L696" i="4"/>
  <c r="AC696" i="4" s="1"/>
  <c r="L697" i="4"/>
  <c r="AC697" i="4" s="1"/>
  <c r="L698" i="4"/>
  <c r="AC698" i="4" s="1"/>
  <c r="L699" i="4"/>
  <c r="AC699" i="4" s="1"/>
  <c r="L700" i="4"/>
  <c r="AC700" i="4" s="1"/>
  <c r="L701" i="4"/>
  <c r="AC701" i="4" s="1"/>
  <c r="L702" i="4"/>
  <c r="AC702" i="4" s="1"/>
  <c r="L703" i="4"/>
  <c r="AC703" i="4" s="1"/>
  <c r="L704" i="4"/>
  <c r="AC704" i="4" s="1"/>
  <c r="L705" i="4"/>
  <c r="AC705" i="4" s="1"/>
  <c r="L706" i="4"/>
  <c r="AC706" i="4" s="1"/>
  <c r="L707" i="4"/>
  <c r="AC707" i="4" s="1"/>
  <c r="L708" i="4"/>
  <c r="AC708" i="4" s="1"/>
  <c r="L709" i="4"/>
  <c r="AC709" i="4" s="1"/>
  <c r="L710" i="4"/>
  <c r="AC710" i="4" s="1"/>
  <c r="L711" i="4"/>
  <c r="AC711" i="4" s="1"/>
  <c r="L712" i="4"/>
  <c r="AC712" i="4" s="1"/>
  <c r="L713" i="4"/>
  <c r="AC713" i="4" s="1"/>
  <c r="L714" i="4"/>
  <c r="AC714" i="4" s="1"/>
  <c r="L715" i="4"/>
  <c r="AC715" i="4" s="1"/>
  <c r="L716" i="4"/>
  <c r="AC716" i="4" s="1"/>
  <c r="L717" i="4"/>
  <c r="AC717" i="4" s="1"/>
  <c r="L718" i="4"/>
  <c r="AC718" i="4" s="1"/>
  <c r="L719" i="4"/>
  <c r="AC719" i="4" s="1"/>
  <c r="L720" i="4"/>
  <c r="AC720" i="4" s="1"/>
  <c r="L721" i="4"/>
  <c r="AC721" i="4" s="1"/>
  <c r="L722" i="4"/>
  <c r="AC722" i="4" s="1"/>
  <c r="L723" i="4"/>
  <c r="AC723" i="4" s="1"/>
  <c r="L724" i="4"/>
  <c r="AC724" i="4" s="1"/>
  <c r="L725" i="4"/>
  <c r="AC725" i="4" s="1"/>
  <c r="L726" i="4"/>
  <c r="AC726" i="4" s="1"/>
  <c r="L727" i="4"/>
  <c r="AC727" i="4" s="1"/>
  <c r="L728" i="4"/>
  <c r="AC728" i="4" s="1"/>
  <c r="L729" i="4"/>
  <c r="AC729" i="4" s="1"/>
  <c r="L730" i="4"/>
  <c r="AC730" i="4" s="1"/>
  <c r="L731" i="4"/>
  <c r="AC731" i="4" s="1"/>
  <c r="L732" i="4"/>
  <c r="AC732" i="4" s="1"/>
  <c r="L733" i="4"/>
  <c r="AC733" i="4" s="1"/>
  <c r="L734" i="4"/>
  <c r="AC734" i="4" s="1"/>
  <c r="L735" i="4"/>
  <c r="AC735" i="4" s="1"/>
  <c r="L736" i="4"/>
  <c r="AC736" i="4" s="1"/>
  <c r="L737" i="4"/>
  <c r="AC737" i="4" s="1"/>
  <c r="L738" i="4"/>
  <c r="AC738" i="4" s="1"/>
  <c r="L739" i="4"/>
  <c r="AC739" i="4" s="1"/>
  <c r="L740" i="4"/>
  <c r="AC740" i="4" s="1"/>
  <c r="L741" i="4"/>
  <c r="AC741" i="4" s="1"/>
  <c r="L742" i="4"/>
  <c r="AC742" i="4" s="1"/>
  <c r="L743" i="4"/>
  <c r="AC743" i="4" s="1"/>
  <c r="L744" i="4"/>
  <c r="AC744" i="4" s="1"/>
  <c r="L745" i="4"/>
  <c r="AC745" i="4" s="1"/>
  <c r="L746" i="4"/>
  <c r="AC746" i="4" s="1"/>
  <c r="L747" i="4"/>
  <c r="AC747" i="4" s="1"/>
  <c r="L748" i="4"/>
  <c r="AC748" i="4" s="1"/>
  <c r="L749" i="4"/>
  <c r="AC749" i="4" s="1"/>
  <c r="L750" i="4"/>
  <c r="AC750" i="4" s="1"/>
  <c r="L751" i="4"/>
  <c r="AC751" i="4" s="1"/>
  <c r="L752" i="4"/>
  <c r="AC752" i="4" s="1"/>
  <c r="L753" i="4"/>
  <c r="AC753" i="4" s="1"/>
  <c r="L754" i="4"/>
  <c r="AC754" i="4" s="1"/>
  <c r="L755" i="4"/>
  <c r="AC755" i="4" s="1"/>
  <c r="L756" i="4"/>
  <c r="AC756" i="4" s="1"/>
  <c r="L757" i="4"/>
  <c r="AC757" i="4" s="1"/>
  <c r="L758" i="4"/>
  <c r="AC758" i="4" s="1"/>
  <c r="L759" i="4"/>
  <c r="AC759" i="4" s="1"/>
  <c r="L760" i="4"/>
  <c r="AC760" i="4" s="1"/>
  <c r="L761" i="4"/>
  <c r="AC761" i="4" s="1"/>
  <c r="L762" i="4"/>
  <c r="AC762" i="4" s="1"/>
  <c r="L763" i="4"/>
  <c r="AC763" i="4" s="1"/>
  <c r="L764" i="4"/>
  <c r="AC764" i="4" s="1"/>
  <c r="L765" i="4"/>
  <c r="AC765" i="4" s="1"/>
  <c r="L766" i="4"/>
  <c r="AC766" i="4" s="1"/>
  <c r="L767" i="4"/>
  <c r="AC767" i="4" s="1"/>
  <c r="L768" i="4"/>
  <c r="AC768" i="4" s="1"/>
  <c r="L769" i="4"/>
  <c r="AC769" i="4" s="1"/>
  <c r="L770" i="4"/>
  <c r="AC770" i="4" s="1"/>
  <c r="L771" i="4"/>
  <c r="AC771" i="4" s="1"/>
  <c r="L772" i="4"/>
  <c r="AC772" i="4" s="1"/>
  <c r="L773" i="4"/>
  <c r="AC773" i="4" s="1"/>
  <c r="L774" i="4"/>
  <c r="AC774" i="4" s="1"/>
  <c r="L775" i="4"/>
  <c r="AC775" i="4" s="1"/>
  <c r="L776" i="4"/>
  <c r="AC776" i="4" s="1"/>
  <c r="L777" i="4"/>
  <c r="AC777" i="4" s="1"/>
  <c r="L778" i="4"/>
  <c r="AC778" i="4" s="1"/>
  <c r="L779" i="4"/>
  <c r="AC779" i="4" s="1"/>
  <c r="L780" i="4"/>
  <c r="AC780" i="4" s="1"/>
  <c r="L781" i="4"/>
  <c r="AC781" i="4" s="1"/>
  <c r="L782" i="4"/>
  <c r="AC782" i="4" s="1"/>
  <c r="L783" i="4"/>
  <c r="AC783" i="4" s="1"/>
  <c r="L784" i="4"/>
  <c r="AC784" i="4" s="1"/>
  <c r="L785" i="4"/>
  <c r="AC785" i="4" s="1"/>
  <c r="L786" i="4"/>
  <c r="AC786" i="4" s="1"/>
  <c r="L787" i="4"/>
  <c r="AC787" i="4" s="1"/>
  <c r="L788" i="4"/>
  <c r="AC788" i="4" s="1"/>
  <c r="L789" i="4"/>
  <c r="AC789" i="4" s="1"/>
  <c r="L790" i="4"/>
  <c r="AC790" i="4" s="1"/>
  <c r="L791" i="4"/>
  <c r="AC791" i="4" s="1"/>
  <c r="L792" i="4"/>
  <c r="AC792" i="4" s="1"/>
  <c r="L793" i="4"/>
  <c r="AC793" i="4" s="1"/>
  <c r="L794" i="4"/>
  <c r="AC794" i="4" s="1"/>
  <c r="L795" i="4"/>
  <c r="AC795" i="4" s="1"/>
  <c r="L796" i="4"/>
  <c r="AC796" i="4" s="1"/>
  <c r="L797" i="4"/>
  <c r="AC797" i="4" s="1"/>
  <c r="L798" i="4"/>
  <c r="AC798" i="4" s="1"/>
  <c r="L799" i="4"/>
  <c r="AC799" i="4" s="1"/>
  <c r="L800" i="4"/>
  <c r="AC800" i="4" s="1"/>
  <c r="L801" i="4"/>
  <c r="AC801" i="4" s="1"/>
  <c r="L802" i="4"/>
  <c r="AC802" i="4" s="1"/>
  <c r="L803" i="4"/>
  <c r="AC803" i="4" s="1"/>
  <c r="L804" i="4"/>
  <c r="AC804" i="4" s="1"/>
  <c r="L805" i="4"/>
  <c r="AC805" i="4" s="1"/>
  <c r="L806" i="4"/>
  <c r="AC806" i="4" s="1"/>
  <c r="L807" i="4"/>
  <c r="AC807" i="4" s="1"/>
  <c r="L808" i="4"/>
  <c r="AC808" i="4" s="1"/>
  <c r="L809" i="4"/>
  <c r="AC809" i="4" s="1"/>
  <c r="L810" i="4"/>
  <c r="AC810" i="4" s="1"/>
  <c r="L811" i="4"/>
  <c r="AC811" i="4" s="1"/>
  <c r="L812" i="4"/>
  <c r="AC812" i="4" s="1"/>
  <c r="L813" i="4"/>
  <c r="AC813" i="4" s="1"/>
  <c r="L814" i="4"/>
  <c r="AC814" i="4" s="1"/>
  <c r="L815" i="4"/>
  <c r="AC815" i="4" s="1"/>
  <c r="L816" i="4"/>
  <c r="AC816" i="4" s="1"/>
  <c r="L817" i="4"/>
  <c r="AC817" i="4" s="1"/>
  <c r="L818" i="4"/>
  <c r="AC818" i="4" s="1"/>
  <c r="L819" i="4"/>
  <c r="AC819" i="4" s="1"/>
  <c r="L820" i="4"/>
  <c r="AC820" i="4" s="1"/>
  <c r="L821" i="4"/>
  <c r="AC821" i="4" s="1"/>
  <c r="L822" i="4"/>
  <c r="AC822" i="4" s="1"/>
  <c r="L823" i="4"/>
  <c r="AC823" i="4" s="1"/>
  <c r="L824" i="4"/>
  <c r="AC824" i="4" s="1"/>
  <c r="L825" i="4"/>
  <c r="AC825" i="4" s="1"/>
  <c r="L826" i="4"/>
  <c r="AC826" i="4" s="1"/>
  <c r="L827" i="4"/>
  <c r="AC827" i="4" s="1"/>
  <c r="L828" i="4"/>
  <c r="AC828" i="4" s="1"/>
  <c r="L829" i="4"/>
  <c r="AC829" i="4" s="1"/>
  <c r="L830" i="4"/>
  <c r="AC830" i="4" s="1"/>
  <c r="L831" i="4"/>
  <c r="AC831" i="4" s="1"/>
  <c r="L832" i="4"/>
  <c r="AC832" i="4" s="1"/>
  <c r="L833" i="4"/>
  <c r="AC833" i="4" s="1"/>
  <c r="L834" i="4"/>
  <c r="AC834" i="4" s="1"/>
  <c r="L835" i="4"/>
  <c r="AC835" i="4" s="1"/>
  <c r="L836" i="4"/>
  <c r="AC836" i="4" s="1"/>
  <c r="L837" i="4"/>
  <c r="AC837" i="4" s="1"/>
  <c r="L838" i="4"/>
  <c r="AC838" i="4" s="1"/>
  <c r="L839" i="4"/>
  <c r="AC839" i="4" s="1"/>
  <c r="L840" i="4"/>
  <c r="AC840" i="4" s="1"/>
  <c r="L841" i="4"/>
  <c r="AC841" i="4" s="1"/>
  <c r="L842" i="4"/>
  <c r="AC842" i="4" s="1"/>
  <c r="L843" i="4"/>
  <c r="AC843" i="4" s="1"/>
  <c r="L844" i="4"/>
  <c r="AC844" i="4" s="1"/>
  <c r="L845" i="4"/>
  <c r="AC845" i="4" s="1"/>
  <c r="L846" i="4"/>
  <c r="AC846" i="4" s="1"/>
  <c r="L847" i="4"/>
  <c r="AC847" i="4" s="1"/>
  <c r="L848" i="4"/>
  <c r="AC848" i="4" s="1"/>
  <c r="L849" i="4"/>
  <c r="AC849" i="4" s="1"/>
  <c r="L850" i="4"/>
  <c r="AC850" i="4" s="1"/>
  <c r="L851" i="4"/>
  <c r="AC851" i="4" s="1"/>
  <c r="L852" i="4"/>
  <c r="AC852" i="4" s="1"/>
  <c r="L853" i="4"/>
  <c r="AC853" i="4" s="1"/>
  <c r="L854" i="4"/>
  <c r="AC854" i="4" s="1"/>
  <c r="L855" i="4"/>
  <c r="AC855" i="4" s="1"/>
  <c r="L856" i="4"/>
  <c r="AC856" i="4" s="1"/>
  <c r="L857" i="4"/>
  <c r="AC857" i="4" s="1"/>
  <c r="L858" i="4"/>
  <c r="AC858" i="4" s="1"/>
  <c r="L859" i="4"/>
  <c r="AC859" i="4" s="1"/>
  <c r="L860" i="4"/>
  <c r="AC860" i="4" s="1"/>
  <c r="L861" i="4"/>
  <c r="AC861" i="4" s="1"/>
  <c r="L862" i="4"/>
  <c r="AC862" i="4" s="1"/>
  <c r="L863" i="4"/>
  <c r="AC863" i="4" s="1"/>
  <c r="L864" i="4"/>
  <c r="AC864" i="4" s="1"/>
  <c r="L865" i="4"/>
  <c r="AC865" i="4" s="1"/>
  <c r="L866" i="4"/>
  <c r="AC866" i="4" s="1"/>
  <c r="L867" i="4"/>
  <c r="AC867" i="4" s="1"/>
  <c r="L868" i="4"/>
  <c r="AC868" i="4" s="1"/>
  <c r="L869" i="4"/>
  <c r="AC869" i="4" s="1"/>
  <c r="L870" i="4"/>
  <c r="AC870" i="4" s="1"/>
  <c r="L871" i="4"/>
  <c r="AC871" i="4" s="1"/>
  <c r="L872" i="4"/>
  <c r="AC872" i="4" s="1"/>
  <c r="L873" i="4"/>
  <c r="AC873" i="4" s="1"/>
  <c r="L874" i="4"/>
  <c r="AC874" i="4" s="1"/>
  <c r="L875" i="4"/>
  <c r="AC875" i="4" s="1"/>
  <c r="L876" i="4"/>
  <c r="AC876" i="4" s="1"/>
  <c r="L877" i="4"/>
  <c r="AC877" i="4" s="1"/>
  <c r="L878" i="4"/>
  <c r="AC878" i="4" s="1"/>
  <c r="L879" i="4"/>
  <c r="AC879" i="4" s="1"/>
  <c r="L880" i="4"/>
  <c r="AC880" i="4" s="1"/>
  <c r="L881" i="4"/>
  <c r="AC881" i="4" s="1"/>
  <c r="L882" i="4"/>
  <c r="AC882" i="4" s="1"/>
  <c r="L883" i="4"/>
  <c r="AC883" i="4" s="1"/>
  <c r="L884" i="4"/>
  <c r="AC884" i="4" s="1"/>
  <c r="L885" i="4"/>
  <c r="AC885" i="4" s="1"/>
  <c r="L886" i="4"/>
  <c r="AC886" i="4" s="1"/>
  <c r="L887" i="4"/>
  <c r="AC887" i="4" s="1"/>
  <c r="L888" i="4"/>
  <c r="AC888" i="4" s="1"/>
  <c r="L889" i="4"/>
  <c r="AC889" i="4" s="1"/>
  <c r="L890" i="4"/>
  <c r="AC890" i="4" s="1"/>
  <c r="L891" i="4"/>
  <c r="AC891" i="4" s="1"/>
  <c r="L892" i="4"/>
  <c r="AC892" i="4" s="1"/>
  <c r="L893" i="4"/>
  <c r="AC893" i="4" s="1"/>
  <c r="L894" i="4"/>
  <c r="AC894" i="4" s="1"/>
  <c r="L895" i="4"/>
  <c r="AC895" i="4" s="1"/>
  <c r="L896" i="4"/>
  <c r="AC896" i="4" s="1"/>
  <c r="L897" i="4"/>
  <c r="AC897" i="4" s="1"/>
  <c r="L898" i="4"/>
  <c r="AC898" i="4" s="1"/>
  <c r="L899" i="4"/>
  <c r="AC899" i="4" s="1"/>
  <c r="L900" i="4"/>
  <c r="AC900" i="4" s="1"/>
  <c r="L901" i="4"/>
  <c r="AC901" i="4" s="1"/>
  <c r="L902" i="4"/>
  <c r="AC902" i="4" s="1"/>
  <c r="L903" i="4"/>
  <c r="AC903" i="4" s="1"/>
  <c r="L904" i="4"/>
  <c r="AC904" i="4" s="1"/>
  <c r="L905" i="4"/>
  <c r="AC905" i="4" s="1"/>
  <c r="L906" i="4"/>
  <c r="AC906" i="4" s="1"/>
  <c r="L907" i="4"/>
  <c r="AC907" i="4" s="1"/>
  <c r="L908" i="4"/>
  <c r="AC908" i="4" s="1"/>
  <c r="L909" i="4"/>
  <c r="AC909" i="4" s="1"/>
  <c r="L910" i="4"/>
  <c r="AC910" i="4" s="1"/>
  <c r="L911" i="4"/>
  <c r="AC911" i="4" s="1"/>
  <c r="L912" i="4"/>
  <c r="AC912" i="4" s="1"/>
  <c r="L913" i="4"/>
  <c r="AC913" i="4" s="1"/>
  <c r="L914" i="4"/>
  <c r="AC914" i="4" s="1"/>
  <c r="L915" i="4"/>
  <c r="AC915" i="4" s="1"/>
  <c r="L916" i="4"/>
  <c r="AC916" i="4" s="1"/>
  <c r="L917" i="4"/>
  <c r="AC917" i="4" s="1"/>
  <c r="L918" i="4"/>
  <c r="AC918" i="4" s="1"/>
  <c r="L919" i="4"/>
  <c r="AC919" i="4" s="1"/>
  <c r="L920" i="4"/>
  <c r="AC920" i="4" s="1"/>
  <c r="L921" i="4"/>
  <c r="AC921" i="4" s="1"/>
  <c r="L922" i="4"/>
  <c r="AC922" i="4" s="1"/>
  <c r="L923" i="4"/>
  <c r="AC923" i="4" s="1"/>
  <c r="L924" i="4"/>
  <c r="AC924" i="4" s="1"/>
  <c r="L925" i="4"/>
  <c r="AC925" i="4" s="1"/>
  <c r="L926" i="4"/>
  <c r="AC926" i="4" s="1"/>
  <c r="L927" i="4"/>
  <c r="AC927" i="4" s="1"/>
  <c r="L928" i="4"/>
  <c r="AC928" i="4" s="1"/>
  <c r="L929" i="4"/>
  <c r="AC929" i="4" s="1"/>
  <c r="L930" i="4"/>
  <c r="AC930" i="4" s="1"/>
  <c r="L931" i="4"/>
  <c r="AC931" i="4" s="1"/>
  <c r="L932" i="4"/>
  <c r="AC932" i="4" s="1"/>
  <c r="L933" i="4"/>
  <c r="AC933" i="4" s="1"/>
  <c r="L934" i="4"/>
  <c r="AC934" i="4" s="1"/>
  <c r="L935" i="4"/>
  <c r="AC935" i="4" s="1"/>
  <c r="L936" i="4"/>
  <c r="AC936" i="4" s="1"/>
  <c r="L937" i="4"/>
  <c r="AC937" i="4" s="1"/>
  <c r="L938" i="4"/>
  <c r="AC938" i="4" s="1"/>
  <c r="L939" i="4"/>
  <c r="AC939" i="4" s="1"/>
  <c r="L940" i="4"/>
  <c r="AC940" i="4" s="1"/>
  <c r="L941" i="4"/>
  <c r="AC941" i="4" s="1"/>
  <c r="L942" i="4"/>
  <c r="AC942" i="4" s="1"/>
  <c r="L943" i="4"/>
  <c r="AC943" i="4" s="1"/>
  <c r="L944" i="4"/>
  <c r="AC944" i="4" s="1"/>
  <c r="L945" i="4"/>
  <c r="AC945" i="4" s="1"/>
  <c r="L946" i="4"/>
  <c r="AC946" i="4" s="1"/>
  <c r="L947" i="4"/>
  <c r="AC947" i="4" s="1"/>
  <c r="L948" i="4"/>
  <c r="AC948" i="4" s="1"/>
  <c r="L949" i="4"/>
  <c r="AC949" i="4" s="1"/>
  <c r="L950" i="4"/>
  <c r="AC950" i="4" s="1"/>
  <c r="L951" i="4"/>
  <c r="AC951" i="4" s="1"/>
  <c r="L952" i="4"/>
  <c r="AC952" i="4" s="1"/>
  <c r="L953" i="4"/>
  <c r="AC953" i="4" s="1"/>
  <c r="L954" i="4"/>
  <c r="AC954" i="4" s="1"/>
  <c r="L955" i="4"/>
  <c r="AC955" i="4" s="1"/>
  <c r="L956" i="4"/>
  <c r="AC956" i="4" s="1"/>
  <c r="L957" i="4"/>
  <c r="AC957" i="4" s="1"/>
  <c r="L958" i="4"/>
  <c r="AC958" i="4" s="1"/>
  <c r="L959" i="4"/>
  <c r="AC959" i="4" s="1"/>
  <c r="L960" i="4"/>
  <c r="AC960" i="4" s="1"/>
  <c r="L961" i="4"/>
  <c r="AC961" i="4" s="1"/>
  <c r="L962" i="4"/>
  <c r="AC962" i="4" s="1"/>
  <c r="L963" i="4"/>
  <c r="AC963" i="4" s="1"/>
  <c r="L964" i="4"/>
  <c r="AC964" i="4" s="1"/>
  <c r="L965" i="4"/>
  <c r="AC965" i="4" s="1"/>
  <c r="L966" i="4"/>
  <c r="AC966" i="4" s="1"/>
  <c r="L967" i="4"/>
  <c r="AC967" i="4" s="1"/>
  <c r="L968" i="4"/>
  <c r="AC968" i="4" s="1"/>
  <c r="L969" i="4"/>
  <c r="AC969" i="4" s="1"/>
  <c r="L970" i="4"/>
  <c r="AC970" i="4" s="1"/>
  <c r="L971" i="4"/>
  <c r="AC971" i="4" s="1"/>
  <c r="L972" i="4"/>
  <c r="AC972" i="4" s="1"/>
  <c r="L973" i="4"/>
  <c r="AC973" i="4" s="1"/>
  <c r="L974" i="4"/>
  <c r="AC974" i="4" s="1"/>
  <c r="L975" i="4"/>
  <c r="AC975" i="4" s="1"/>
  <c r="L976" i="4"/>
  <c r="AC976" i="4" s="1"/>
  <c r="L977" i="4"/>
  <c r="AC977" i="4" s="1"/>
  <c r="L978" i="4"/>
  <c r="AC978" i="4" s="1"/>
  <c r="L979" i="4"/>
  <c r="AC979" i="4" s="1"/>
  <c r="L980" i="4"/>
  <c r="AC980" i="4" s="1"/>
  <c r="L981" i="4"/>
  <c r="AC981" i="4" s="1"/>
  <c r="L982" i="4"/>
  <c r="AC982" i="4" s="1"/>
  <c r="L983" i="4"/>
  <c r="AC983" i="4" s="1"/>
  <c r="L984" i="4"/>
  <c r="AC984" i="4" s="1"/>
  <c r="L985" i="4"/>
  <c r="AC985" i="4" s="1"/>
  <c r="L986" i="4"/>
  <c r="AC986" i="4" s="1"/>
  <c r="L987" i="4"/>
  <c r="AC987" i="4" s="1"/>
  <c r="L988" i="4"/>
  <c r="AC988" i="4" s="1"/>
  <c r="L989" i="4"/>
  <c r="AC989" i="4" s="1"/>
  <c r="L990" i="4"/>
  <c r="AC990" i="4" s="1"/>
  <c r="L991" i="4"/>
  <c r="AC991" i="4" s="1"/>
  <c r="L992" i="4"/>
  <c r="AC992" i="4" s="1"/>
  <c r="L993" i="4"/>
  <c r="AC993" i="4" s="1"/>
  <c r="L994" i="4"/>
  <c r="AC994" i="4" s="1"/>
  <c r="L995" i="4"/>
  <c r="AC995" i="4" s="1"/>
  <c r="L996" i="4"/>
  <c r="AC996" i="4" s="1"/>
  <c r="L997" i="4"/>
  <c r="AC997" i="4" s="1"/>
  <c r="L998" i="4"/>
  <c r="AC998" i="4" s="1"/>
  <c r="L999" i="4"/>
  <c r="AC999" i="4" s="1"/>
  <c r="L1000" i="4"/>
  <c r="AC1000" i="4" s="1"/>
  <c r="L1001" i="4"/>
  <c r="AC1001" i="4" s="1"/>
  <c r="L1002" i="4"/>
  <c r="AC1002" i="4" s="1"/>
  <c r="L1003" i="4"/>
  <c r="AC1003" i="4" s="1"/>
  <c r="L1004" i="4"/>
  <c r="AC1004" i="4" s="1"/>
  <c r="L1005" i="4"/>
  <c r="AC1005" i="4" s="1"/>
  <c r="L1006" i="4"/>
  <c r="AC1006" i="4" s="1"/>
  <c r="L1007" i="4"/>
  <c r="AC1007" i="4" s="1"/>
  <c r="L1008" i="4"/>
  <c r="AC1008" i="4" s="1"/>
  <c r="L1009" i="4"/>
  <c r="AC1009" i="4" s="1"/>
  <c r="L1010" i="4"/>
  <c r="AC1010" i="4" s="1"/>
  <c r="L1011" i="4"/>
  <c r="AC1011" i="4" s="1"/>
  <c r="L1012" i="4"/>
  <c r="AC1012" i="4" s="1"/>
  <c r="L1013" i="4"/>
  <c r="AC1013" i="4" s="1"/>
  <c r="L1014" i="4"/>
  <c r="AC1014" i="4" s="1"/>
  <c r="L1015" i="4"/>
  <c r="AC1015" i="4" s="1"/>
  <c r="L1016" i="4"/>
  <c r="AC1016" i="4" s="1"/>
  <c r="L1017" i="4"/>
  <c r="AC1017" i="4" s="1"/>
  <c r="L1018" i="4"/>
  <c r="AC1018" i="4" s="1"/>
  <c r="L1019" i="4"/>
  <c r="AC1019" i="4" s="1"/>
  <c r="L1020" i="4"/>
  <c r="AC1020" i="4" s="1"/>
  <c r="L1021" i="4"/>
  <c r="AC1021" i="4" s="1"/>
  <c r="L1022" i="4"/>
  <c r="AC1022" i="4" s="1"/>
  <c r="L1023" i="4"/>
  <c r="AC1023" i="4" s="1"/>
  <c r="L1024" i="4"/>
  <c r="AC1024" i="4" s="1"/>
  <c r="L1025" i="4"/>
  <c r="AC1025" i="4" s="1"/>
  <c r="L1026" i="4"/>
  <c r="AC1026" i="4" s="1"/>
  <c r="L1027" i="4"/>
  <c r="AC1027" i="4" s="1"/>
  <c r="L1028" i="4"/>
  <c r="AC1028" i="4" s="1"/>
  <c r="L1029" i="4"/>
  <c r="AC1029" i="4" s="1"/>
  <c r="L1030" i="4"/>
  <c r="AC1030" i="4" s="1"/>
  <c r="L1031" i="4"/>
  <c r="AC1031" i="4" s="1"/>
  <c r="L1032" i="4"/>
  <c r="AC1032" i="4" s="1"/>
  <c r="L1033" i="4"/>
  <c r="AC1033" i="4" s="1"/>
  <c r="L1034" i="4"/>
  <c r="AC1034" i="4" s="1"/>
  <c r="L1035" i="4"/>
  <c r="AC1035" i="4" s="1"/>
  <c r="L1036" i="4"/>
  <c r="AC1036" i="4" s="1"/>
  <c r="L1037" i="4"/>
  <c r="AC1037" i="4" s="1"/>
  <c r="L1038" i="4"/>
  <c r="AC1038" i="4" s="1"/>
  <c r="L1039" i="4"/>
  <c r="AC1039" i="4" s="1"/>
  <c r="L1040" i="4"/>
  <c r="AC1040" i="4" s="1"/>
  <c r="L1041" i="4"/>
  <c r="AC1041" i="4" s="1"/>
  <c r="L1042" i="4"/>
  <c r="AC1042" i="4" s="1"/>
  <c r="L1043" i="4"/>
  <c r="AC1043" i="4" s="1"/>
  <c r="L1044" i="4"/>
  <c r="AC1044" i="4" s="1"/>
  <c r="L1045" i="4"/>
  <c r="AC1045" i="4" s="1"/>
  <c r="L1046" i="4"/>
  <c r="AC1046" i="4" s="1"/>
  <c r="L1047" i="4"/>
  <c r="AC1047" i="4" s="1"/>
  <c r="L1048" i="4"/>
  <c r="AC1048" i="4" s="1"/>
  <c r="L1049" i="4"/>
  <c r="AC1049" i="4" s="1"/>
  <c r="L1050" i="4"/>
  <c r="AC1050" i="4" s="1"/>
  <c r="L1051" i="4"/>
  <c r="AC1051" i="4" s="1"/>
  <c r="L1052" i="4"/>
  <c r="AC1052" i="4" s="1"/>
  <c r="L1053" i="4"/>
  <c r="AC1053" i="4" s="1"/>
  <c r="L1054" i="4"/>
  <c r="AC1054" i="4" s="1"/>
  <c r="L1055" i="4"/>
  <c r="AC1055" i="4" s="1"/>
  <c r="L1056" i="4"/>
  <c r="AC1056" i="4" s="1"/>
  <c r="L1057" i="4"/>
  <c r="AC1057" i="4" s="1"/>
  <c r="L1058" i="4"/>
  <c r="AC1058" i="4" s="1"/>
  <c r="L1059" i="4"/>
  <c r="AC1059" i="4" s="1"/>
  <c r="L1060" i="4"/>
  <c r="AC1060" i="4" s="1"/>
  <c r="L1061" i="4"/>
  <c r="AC1061" i="4" s="1"/>
  <c r="L1062" i="4"/>
  <c r="AC1062" i="4" s="1"/>
  <c r="L1063" i="4"/>
  <c r="AC1063" i="4" s="1"/>
  <c r="L1064" i="4"/>
  <c r="AC1064" i="4" s="1"/>
  <c r="L1065" i="4"/>
  <c r="AC1065" i="4" s="1"/>
  <c r="L1066" i="4"/>
  <c r="AC1066" i="4" s="1"/>
  <c r="L1067" i="4"/>
  <c r="AC1067" i="4" s="1"/>
  <c r="L1068" i="4"/>
  <c r="AC1068" i="4" s="1"/>
  <c r="L1069" i="4"/>
  <c r="AC1069" i="4" s="1"/>
  <c r="L1070" i="4"/>
  <c r="AC1070" i="4" s="1"/>
  <c r="L1071" i="4"/>
  <c r="AC1071" i="4" s="1"/>
  <c r="L1072" i="4"/>
  <c r="AC1072" i="4" s="1"/>
  <c r="L1073" i="4"/>
  <c r="AC1073" i="4" s="1"/>
  <c r="L1074" i="4"/>
  <c r="AC1074" i="4" s="1"/>
  <c r="L1075" i="4"/>
  <c r="AC1075" i="4" s="1"/>
  <c r="L1076" i="4"/>
  <c r="AC1076" i="4" s="1"/>
  <c r="L1077" i="4"/>
  <c r="AC1077" i="4" s="1"/>
  <c r="L1078" i="4"/>
  <c r="AC1078" i="4" s="1"/>
  <c r="L1079" i="4"/>
  <c r="AC1079" i="4" s="1"/>
  <c r="L1080" i="4"/>
  <c r="AC1080" i="4" s="1"/>
  <c r="L1081" i="4"/>
  <c r="AC1081" i="4" s="1"/>
  <c r="L1082" i="4"/>
  <c r="AC1082" i="4" s="1"/>
  <c r="L1083" i="4"/>
  <c r="AC1083" i="4" s="1"/>
  <c r="L1084" i="4"/>
  <c r="AC1084" i="4" s="1"/>
  <c r="L1085" i="4"/>
  <c r="AC1085" i="4" s="1"/>
  <c r="L1086" i="4"/>
  <c r="AC1086" i="4" s="1"/>
  <c r="L1087" i="4"/>
  <c r="AC1087" i="4" s="1"/>
  <c r="L1088" i="4"/>
  <c r="AC1088" i="4" s="1"/>
  <c r="L1089" i="4"/>
  <c r="AC1089" i="4" s="1"/>
  <c r="L1090" i="4"/>
  <c r="AC1090" i="4" s="1"/>
  <c r="L1091" i="4"/>
  <c r="AC1091" i="4" s="1"/>
  <c r="L1092" i="4"/>
  <c r="AC1092" i="4" s="1"/>
  <c r="L1093" i="4"/>
  <c r="AC1093" i="4" s="1"/>
  <c r="L1094" i="4"/>
  <c r="AC1094" i="4" s="1"/>
  <c r="L1095" i="4"/>
  <c r="AC1095" i="4" s="1"/>
  <c r="L1096" i="4"/>
  <c r="AC1096" i="4" s="1"/>
  <c r="L1097" i="4"/>
  <c r="AC1097" i="4" s="1"/>
  <c r="L1098" i="4"/>
  <c r="AC1098" i="4" s="1"/>
  <c r="L1099" i="4"/>
  <c r="AC1099" i="4" s="1"/>
  <c r="L1100" i="4"/>
  <c r="AC1100" i="4" s="1"/>
  <c r="L1101" i="4"/>
  <c r="AC1101" i="4" s="1"/>
  <c r="L1102" i="4"/>
  <c r="AC1102" i="4" s="1"/>
  <c r="L1103" i="4"/>
  <c r="AC1103" i="4" s="1"/>
  <c r="L1104" i="4"/>
  <c r="AC1104" i="4" s="1"/>
  <c r="L1105" i="4"/>
  <c r="AC1105" i="4" s="1"/>
  <c r="L1106" i="4"/>
  <c r="AC1106" i="4" s="1"/>
  <c r="L1107" i="4"/>
  <c r="AC1107" i="4" s="1"/>
  <c r="L1108" i="4"/>
  <c r="AC1108" i="4" s="1"/>
  <c r="L1109" i="4"/>
  <c r="AC1109" i="4" s="1"/>
  <c r="L1110" i="4"/>
  <c r="AC1110" i="4" s="1"/>
  <c r="L1111" i="4"/>
  <c r="AC1111" i="4" s="1"/>
  <c r="L1112" i="4"/>
  <c r="AC1112" i="4" s="1"/>
  <c r="L1113" i="4"/>
  <c r="AC1113" i="4" s="1"/>
  <c r="L1114" i="4"/>
  <c r="AC1114" i="4" s="1"/>
  <c r="L1115" i="4"/>
  <c r="AC1115" i="4" s="1"/>
  <c r="L1116" i="4"/>
  <c r="AC1116" i="4" s="1"/>
  <c r="L1117" i="4"/>
  <c r="AC1117" i="4" s="1"/>
  <c r="L1118" i="4"/>
  <c r="AC1118" i="4" s="1"/>
  <c r="L1119" i="4"/>
  <c r="AC1119" i="4" s="1"/>
  <c r="L1120" i="4"/>
  <c r="AC1120" i="4" s="1"/>
  <c r="L1121" i="4"/>
  <c r="AC1121" i="4" s="1"/>
  <c r="L1122" i="4"/>
  <c r="AC1122" i="4" s="1"/>
  <c r="L1123" i="4"/>
  <c r="AC1123" i="4" s="1"/>
  <c r="L1124" i="4"/>
  <c r="AC1124" i="4" s="1"/>
  <c r="L1125" i="4"/>
  <c r="AC1125" i="4" s="1"/>
  <c r="L1126" i="4"/>
  <c r="AC1126" i="4" s="1"/>
  <c r="L1127" i="4"/>
  <c r="AC1127" i="4" s="1"/>
  <c r="L1128" i="4"/>
  <c r="AC1128" i="4" s="1"/>
  <c r="L1129" i="4"/>
  <c r="AC1129" i="4" s="1"/>
  <c r="L1130" i="4"/>
  <c r="AC1130" i="4" s="1"/>
  <c r="L1131" i="4"/>
  <c r="AC1131" i="4" s="1"/>
  <c r="L1132" i="4"/>
  <c r="AC1132" i="4" s="1"/>
  <c r="L1133" i="4"/>
  <c r="AC1133" i="4" s="1"/>
  <c r="L1134" i="4"/>
  <c r="AC1134" i="4" s="1"/>
  <c r="L1135" i="4"/>
  <c r="AC1135" i="4" s="1"/>
  <c r="L1136" i="4"/>
  <c r="AC1136" i="4" s="1"/>
  <c r="L1137" i="4"/>
  <c r="AC1137" i="4" s="1"/>
  <c r="L1138" i="4"/>
  <c r="AC1138" i="4" s="1"/>
  <c r="L1139" i="4"/>
  <c r="AC1139" i="4" s="1"/>
  <c r="L1140" i="4"/>
  <c r="AC1140" i="4" s="1"/>
  <c r="L1141" i="4"/>
  <c r="AC1141" i="4" s="1"/>
  <c r="L1142" i="4"/>
  <c r="AC1142" i="4" s="1"/>
  <c r="L1143" i="4"/>
  <c r="AC1143" i="4" s="1"/>
  <c r="L1144" i="4"/>
  <c r="AC1144" i="4" s="1"/>
  <c r="L1145" i="4"/>
  <c r="AC1145" i="4" s="1"/>
  <c r="L1146" i="4"/>
  <c r="AC1146" i="4" s="1"/>
  <c r="L1147" i="4"/>
  <c r="AC1147" i="4" s="1"/>
  <c r="L1148" i="4"/>
  <c r="AC1148" i="4" s="1"/>
  <c r="L1149" i="4"/>
  <c r="AC1149" i="4" s="1"/>
  <c r="L1150" i="4"/>
  <c r="AC1150" i="4" s="1"/>
  <c r="L1151" i="4"/>
  <c r="AC1151" i="4" s="1"/>
  <c r="L1152" i="4"/>
  <c r="AC1152" i="4" s="1"/>
  <c r="L1153" i="4"/>
  <c r="AC1153" i="4" s="1"/>
  <c r="L1154" i="4"/>
  <c r="AC1154" i="4" s="1"/>
  <c r="L1155" i="4"/>
  <c r="AC1155" i="4" s="1"/>
  <c r="L1156" i="4"/>
  <c r="AC1156" i="4" s="1"/>
  <c r="L1157" i="4"/>
  <c r="AC1157" i="4" s="1"/>
  <c r="L1158" i="4"/>
  <c r="AC1158" i="4" s="1"/>
  <c r="L1159" i="4"/>
  <c r="AC1159" i="4" s="1"/>
  <c r="L1160" i="4"/>
  <c r="AC1160" i="4" s="1"/>
  <c r="L1161" i="4"/>
  <c r="AC1161" i="4" s="1"/>
  <c r="L1162" i="4"/>
  <c r="AC1162" i="4" s="1"/>
  <c r="L1163" i="4"/>
  <c r="AC1163" i="4" s="1"/>
  <c r="L1164" i="4"/>
  <c r="AC1164" i="4" s="1"/>
  <c r="L1165" i="4"/>
  <c r="AC1165" i="4" s="1"/>
  <c r="L1166" i="4"/>
  <c r="AC1166" i="4" s="1"/>
  <c r="L1167" i="4"/>
  <c r="AC1167" i="4" s="1"/>
  <c r="L1168" i="4"/>
  <c r="AC1168" i="4" s="1"/>
  <c r="L1169" i="4"/>
  <c r="AC1169" i="4" s="1"/>
  <c r="L1170" i="4"/>
  <c r="AC1170" i="4" s="1"/>
  <c r="L1171" i="4"/>
  <c r="AC1171" i="4" s="1"/>
  <c r="L1172" i="4"/>
  <c r="AC1172" i="4" s="1"/>
  <c r="L1173" i="4"/>
  <c r="AC1173" i="4" s="1"/>
  <c r="L1174" i="4"/>
  <c r="AC1174" i="4" s="1"/>
  <c r="L1175" i="4"/>
  <c r="AC1175" i="4" s="1"/>
  <c r="L1176" i="4"/>
  <c r="AC1176" i="4" s="1"/>
  <c r="L1177" i="4"/>
  <c r="AC1177" i="4" s="1"/>
  <c r="L1178" i="4"/>
  <c r="AC1178" i="4" s="1"/>
  <c r="L1179" i="4"/>
  <c r="AC1179" i="4" s="1"/>
  <c r="L1180" i="4"/>
  <c r="AC1180" i="4" s="1"/>
  <c r="L1181" i="4"/>
  <c r="AC1181" i="4" s="1"/>
  <c r="L1182" i="4"/>
  <c r="AC1182" i="4" s="1"/>
  <c r="L1183" i="4"/>
  <c r="AC1183" i="4" s="1"/>
  <c r="L1184" i="4"/>
  <c r="AC1184" i="4" s="1"/>
  <c r="L1185" i="4"/>
  <c r="AC1185" i="4" s="1"/>
  <c r="L1186" i="4"/>
  <c r="AC1186" i="4" s="1"/>
  <c r="L1187" i="4"/>
  <c r="AC1187" i="4" s="1"/>
  <c r="L1188" i="4"/>
  <c r="AC1188" i="4" s="1"/>
  <c r="L1189" i="4"/>
  <c r="AC1189" i="4" s="1"/>
  <c r="L1190" i="4"/>
  <c r="AC1190" i="4" s="1"/>
  <c r="L1191" i="4"/>
  <c r="AC1191" i="4" s="1"/>
  <c r="L1192" i="4"/>
  <c r="AC1192" i="4" s="1"/>
  <c r="L1193" i="4"/>
  <c r="AC1193" i="4" s="1"/>
  <c r="L1194" i="4"/>
  <c r="AC1194" i="4" s="1"/>
  <c r="L1195" i="4"/>
  <c r="AC1195" i="4" s="1"/>
  <c r="L1196" i="4"/>
  <c r="AC1196" i="4" s="1"/>
  <c r="L1197" i="4"/>
  <c r="AC1197" i="4" s="1"/>
  <c r="L1198" i="4"/>
  <c r="AC1198" i="4" s="1"/>
  <c r="L1199" i="4"/>
  <c r="AC1199" i="4" s="1"/>
  <c r="L1200" i="4"/>
  <c r="AC1200" i="4" s="1"/>
  <c r="L1201" i="4"/>
  <c r="AC1201" i="4" s="1"/>
  <c r="L1202" i="4"/>
  <c r="AC1202" i="4" s="1"/>
  <c r="L1203" i="4"/>
  <c r="AC1203" i="4" s="1"/>
  <c r="L1204" i="4"/>
  <c r="AC1204" i="4" s="1"/>
  <c r="L1205" i="4"/>
  <c r="AC1205" i="4" s="1"/>
  <c r="L1206" i="4"/>
  <c r="AC1206" i="4" s="1"/>
  <c r="L1207" i="4"/>
  <c r="AC1207" i="4" s="1"/>
  <c r="L1208" i="4"/>
  <c r="AC1208" i="4" s="1"/>
  <c r="L1209" i="4"/>
  <c r="AC1209" i="4" s="1"/>
  <c r="L1210" i="4"/>
  <c r="AC1210" i="4" s="1"/>
  <c r="L1211" i="4"/>
  <c r="AC1211" i="4" s="1"/>
  <c r="L1212" i="4"/>
  <c r="AC1212" i="4" s="1"/>
  <c r="L1213" i="4"/>
  <c r="AC1213" i="4" s="1"/>
  <c r="L1214" i="4"/>
  <c r="AC1214" i="4" s="1"/>
  <c r="L1215" i="4"/>
  <c r="AC1215" i="4" s="1"/>
  <c r="L1216" i="4"/>
  <c r="AC1216" i="4" s="1"/>
  <c r="L1217" i="4"/>
  <c r="AC1217" i="4" s="1"/>
  <c r="L1218" i="4"/>
  <c r="AC1218" i="4" s="1"/>
  <c r="L1219" i="4"/>
  <c r="AC1219" i="4" s="1"/>
  <c r="L1220" i="4"/>
  <c r="AC1220" i="4" s="1"/>
  <c r="L1221" i="4"/>
  <c r="AC1221" i="4" s="1"/>
  <c r="L1222" i="4"/>
  <c r="AC1222" i="4" s="1"/>
  <c r="L1223" i="4"/>
  <c r="AC1223" i="4" s="1"/>
  <c r="L1224" i="4"/>
  <c r="AC1224" i="4" s="1"/>
  <c r="L1225" i="4"/>
  <c r="AC1225" i="4" s="1"/>
  <c r="L1226" i="4"/>
  <c r="AC1226" i="4" s="1"/>
  <c r="L1227" i="4"/>
  <c r="AC1227" i="4" s="1"/>
  <c r="L1228" i="4"/>
  <c r="AC1228" i="4" s="1"/>
  <c r="L1229" i="4"/>
  <c r="AC1229" i="4" s="1"/>
  <c r="L1230" i="4"/>
  <c r="AC1230" i="4" s="1"/>
  <c r="L1231" i="4"/>
  <c r="AC1231" i="4" s="1"/>
  <c r="L1232" i="4"/>
  <c r="AC1232" i="4" s="1"/>
  <c r="L1233" i="4"/>
  <c r="AC1233" i="4" s="1"/>
  <c r="L1234" i="4"/>
  <c r="AC1234" i="4" s="1"/>
  <c r="L1235" i="4"/>
  <c r="AC1235" i="4" s="1"/>
  <c r="L1236" i="4"/>
  <c r="AC1236" i="4" s="1"/>
  <c r="L1237" i="4"/>
  <c r="AC1237" i="4" s="1"/>
  <c r="L1238" i="4"/>
  <c r="AC1238" i="4" s="1"/>
  <c r="L1239" i="4"/>
  <c r="AC1239" i="4" s="1"/>
  <c r="L1240" i="4"/>
  <c r="AC1240" i="4" s="1"/>
  <c r="L1241" i="4"/>
  <c r="AC1241" i="4" s="1"/>
  <c r="L1242" i="4"/>
  <c r="AC1242" i="4" s="1"/>
  <c r="L1243" i="4"/>
  <c r="AC1243" i="4" s="1"/>
  <c r="L1244" i="4"/>
  <c r="AC1244" i="4" s="1"/>
  <c r="L1245" i="4"/>
  <c r="AC1245" i="4" s="1"/>
  <c r="L1246" i="4"/>
  <c r="AC1246" i="4" s="1"/>
  <c r="L1247" i="4"/>
  <c r="AC1247" i="4" s="1"/>
  <c r="L1248" i="4"/>
  <c r="AC1248" i="4" s="1"/>
  <c r="L1249" i="4"/>
  <c r="AC1249" i="4" s="1"/>
  <c r="L1250" i="4"/>
  <c r="AC1250" i="4" s="1"/>
  <c r="L1251" i="4"/>
  <c r="AC1251" i="4" s="1"/>
  <c r="L1252" i="4"/>
  <c r="AC1252" i="4" s="1"/>
  <c r="L1253" i="4"/>
  <c r="AC1253" i="4" s="1"/>
  <c r="L1254" i="4"/>
  <c r="AC1254" i="4" s="1"/>
  <c r="L1255" i="4"/>
  <c r="AC1255" i="4" s="1"/>
  <c r="L1256" i="4"/>
  <c r="AC1256" i="4" s="1"/>
  <c r="L1257" i="4"/>
  <c r="AC1257" i="4" s="1"/>
  <c r="L1258" i="4"/>
  <c r="AC1258" i="4" s="1"/>
  <c r="L1259" i="4"/>
  <c r="AC1259" i="4" s="1"/>
  <c r="L1260" i="4"/>
  <c r="AC1260" i="4" s="1"/>
  <c r="L1261" i="4"/>
  <c r="AC1261" i="4" s="1"/>
  <c r="L1262" i="4"/>
  <c r="AC1262" i="4" s="1"/>
  <c r="L1263" i="4"/>
  <c r="AC1263" i="4" s="1"/>
  <c r="L1264" i="4"/>
  <c r="AC1264" i="4" s="1"/>
  <c r="L1265" i="4"/>
  <c r="AC1265" i="4" s="1"/>
  <c r="L1266" i="4"/>
  <c r="AC1266" i="4" s="1"/>
  <c r="L1267" i="4"/>
  <c r="AC1267" i="4" s="1"/>
  <c r="L1268" i="4"/>
  <c r="AC1268" i="4" s="1"/>
  <c r="L1269" i="4"/>
  <c r="AC1269" i="4" s="1"/>
  <c r="L1270" i="4"/>
  <c r="AC1270" i="4" s="1"/>
  <c r="L1271" i="4"/>
  <c r="AC1271" i="4" s="1"/>
  <c r="L1272" i="4"/>
  <c r="AC1272" i="4" s="1"/>
  <c r="L1273" i="4"/>
  <c r="AC1273" i="4" s="1"/>
  <c r="L1274" i="4"/>
  <c r="AC1274" i="4" s="1"/>
  <c r="L1275" i="4"/>
  <c r="AC1275" i="4" s="1"/>
  <c r="L1276" i="4"/>
  <c r="AC1276" i="4" s="1"/>
  <c r="L1277" i="4"/>
  <c r="AC1277" i="4" s="1"/>
  <c r="L1278" i="4"/>
  <c r="AC1278" i="4" s="1"/>
  <c r="L1279" i="4"/>
  <c r="AC1279" i="4" s="1"/>
  <c r="L1280" i="4"/>
  <c r="AC1280" i="4" s="1"/>
  <c r="L1281" i="4"/>
  <c r="AC1281" i="4" s="1"/>
  <c r="L1282" i="4"/>
  <c r="AC1282" i="4" s="1"/>
  <c r="L1283" i="4"/>
  <c r="AC1283" i="4" s="1"/>
  <c r="L1284" i="4"/>
  <c r="AC1284" i="4" s="1"/>
  <c r="L1285" i="4"/>
  <c r="AC1285" i="4" s="1"/>
  <c r="L1286" i="4"/>
  <c r="AC1286" i="4" s="1"/>
  <c r="L1287" i="4"/>
  <c r="AC1287" i="4" s="1"/>
  <c r="L1288" i="4"/>
  <c r="AC1288" i="4" s="1"/>
  <c r="L1289" i="4"/>
  <c r="AC1289" i="4" s="1"/>
  <c r="L1290" i="4"/>
  <c r="AC1290" i="4" s="1"/>
  <c r="L1291" i="4"/>
  <c r="AC1291" i="4" s="1"/>
  <c r="L1292" i="4"/>
  <c r="AC1292" i="4" s="1"/>
  <c r="L1293" i="4"/>
  <c r="AC1293" i="4" s="1"/>
  <c r="L1294" i="4"/>
  <c r="AC1294" i="4" s="1"/>
  <c r="L1295" i="4"/>
  <c r="AC1295" i="4" s="1"/>
  <c r="L1296" i="4"/>
  <c r="AC1296" i="4" s="1"/>
  <c r="L1297" i="4"/>
  <c r="AC1297" i="4" s="1"/>
  <c r="L1298" i="4"/>
  <c r="AC1298" i="4" s="1"/>
  <c r="L1299" i="4"/>
  <c r="AC1299" i="4" s="1"/>
  <c r="L1300" i="4"/>
  <c r="AC1300" i="4" s="1"/>
  <c r="L1301" i="4"/>
  <c r="AC1301" i="4" s="1"/>
  <c r="L1302" i="4"/>
  <c r="AC1302" i="4" s="1"/>
  <c r="L1303" i="4"/>
  <c r="AC1303" i="4" s="1"/>
  <c r="L1304" i="4"/>
  <c r="AC1304" i="4" s="1"/>
  <c r="L1305" i="4"/>
  <c r="AC1305" i="4" s="1"/>
  <c r="L1306" i="4"/>
  <c r="AC1306" i="4" s="1"/>
  <c r="L1307" i="4"/>
  <c r="AC1307" i="4" s="1"/>
  <c r="L1308" i="4"/>
  <c r="AC1308" i="4" s="1"/>
  <c r="L1309" i="4"/>
  <c r="AC1309" i="4" s="1"/>
  <c r="L1310" i="4"/>
  <c r="AC1310" i="4" s="1"/>
  <c r="L1311" i="4"/>
  <c r="AC1311" i="4" s="1"/>
  <c r="L1312" i="4"/>
  <c r="AC1312" i="4" s="1"/>
  <c r="L1313" i="4"/>
  <c r="AC1313" i="4" s="1"/>
  <c r="L1314" i="4"/>
  <c r="AC1314" i="4" s="1"/>
  <c r="L1315" i="4"/>
  <c r="AC1315" i="4" s="1"/>
  <c r="L1316" i="4"/>
  <c r="AC1316" i="4" s="1"/>
  <c r="L1317" i="4"/>
  <c r="AC1317" i="4" s="1"/>
  <c r="L1318" i="4"/>
  <c r="AC1318" i="4" s="1"/>
  <c r="L1319" i="4"/>
  <c r="AC1319" i="4" s="1"/>
  <c r="L1320" i="4"/>
  <c r="AC1320" i="4" s="1"/>
  <c r="L1321" i="4"/>
  <c r="AC1321" i="4" s="1"/>
  <c r="L1322" i="4"/>
  <c r="AC1322" i="4" s="1"/>
  <c r="L1323" i="4"/>
  <c r="AC1323" i="4" s="1"/>
  <c r="L1324" i="4"/>
  <c r="AC1324" i="4" s="1"/>
  <c r="L1325" i="4"/>
  <c r="AC1325" i="4" s="1"/>
  <c r="L1326" i="4"/>
  <c r="AC1326" i="4" s="1"/>
  <c r="L1327" i="4"/>
  <c r="AC1327" i="4" s="1"/>
  <c r="L1328" i="4"/>
  <c r="AC1328" i="4" s="1"/>
  <c r="L1329" i="4"/>
  <c r="AC1329" i="4" s="1"/>
  <c r="L1330" i="4"/>
  <c r="AC1330" i="4" s="1"/>
  <c r="L1331" i="4"/>
  <c r="AC1331" i="4" s="1"/>
  <c r="L1332" i="4"/>
  <c r="AC1332" i="4" s="1"/>
  <c r="L1333" i="4"/>
  <c r="AC1333" i="4" s="1"/>
  <c r="L1334" i="4"/>
  <c r="AC1334" i="4" s="1"/>
  <c r="L1335" i="4"/>
  <c r="AC1335" i="4" s="1"/>
  <c r="L1336" i="4"/>
  <c r="AC1336" i="4" s="1"/>
  <c r="L1337" i="4"/>
  <c r="AC1337" i="4" s="1"/>
  <c r="L1338" i="4"/>
  <c r="AC1338" i="4" s="1"/>
  <c r="L1339" i="4"/>
  <c r="AC1339" i="4" s="1"/>
  <c r="L1340" i="4"/>
  <c r="AC1340" i="4" s="1"/>
  <c r="L1341" i="4"/>
  <c r="AC1341" i="4" s="1"/>
  <c r="L1342" i="4"/>
  <c r="AC1342" i="4" s="1"/>
  <c r="L1343" i="4"/>
  <c r="AC1343" i="4" s="1"/>
  <c r="L1344" i="4"/>
  <c r="AC1344" i="4" s="1"/>
  <c r="L1345" i="4"/>
  <c r="AC1345" i="4" s="1"/>
  <c r="L1346" i="4"/>
  <c r="AC1346" i="4" s="1"/>
  <c r="L1347" i="4"/>
  <c r="AC1347" i="4" s="1"/>
  <c r="L1348" i="4"/>
  <c r="AC1348" i="4" s="1"/>
  <c r="L1349" i="4"/>
  <c r="AC1349" i="4" s="1"/>
  <c r="L1350" i="4"/>
  <c r="AC1350" i="4" s="1"/>
  <c r="L1351" i="4"/>
  <c r="AC1351" i="4" s="1"/>
  <c r="L1352" i="4"/>
  <c r="AC1352" i="4" s="1"/>
  <c r="L1353" i="4"/>
  <c r="AC1353" i="4" s="1"/>
  <c r="L1354" i="4"/>
  <c r="AC1354" i="4" s="1"/>
  <c r="L1355" i="4"/>
  <c r="AC1355" i="4" s="1"/>
  <c r="L1356" i="4"/>
  <c r="AC1356" i="4" s="1"/>
  <c r="L1357" i="4"/>
  <c r="AC1357" i="4" s="1"/>
  <c r="L1358" i="4"/>
  <c r="AC1358" i="4" s="1"/>
  <c r="L1359" i="4"/>
  <c r="AC1359" i="4" s="1"/>
  <c r="L1360" i="4"/>
  <c r="AC1360" i="4" s="1"/>
  <c r="L1361" i="4"/>
  <c r="AC1361" i="4" s="1"/>
  <c r="L1362" i="4"/>
  <c r="AC1362" i="4" s="1"/>
  <c r="L1363" i="4"/>
  <c r="AC1363" i="4" s="1"/>
  <c r="L1364" i="4"/>
  <c r="AC1364" i="4" s="1"/>
  <c r="L1365" i="4"/>
  <c r="AC1365" i="4" s="1"/>
  <c r="L1366" i="4"/>
  <c r="AC1366" i="4" s="1"/>
  <c r="L1367" i="4"/>
  <c r="AC1367" i="4" s="1"/>
  <c r="L1368" i="4"/>
  <c r="AC1368" i="4" s="1"/>
  <c r="L1369" i="4"/>
  <c r="AC1369" i="4" s="1"/>
  <c r="L1370" i="4"/>
  <c r="AC1370" i="4" s="1"/>
  <c r="L1371" i="4"/>
  <c r="AC1371" i="4" s="1"/>
  <c r="L1372" i="4"/>
  <c r="AC1372" i="4" s="1"/>
  <c r="L1373" i="4"/>
  <c r="AC1373" i="4" s="1"/>
  <c r="L1374" i="4"/>
  <c r="AC1374" i="4" s="1"/>
  <c r="L1375" i="4"/>
  <c r="AC1375" i="4" s="1"/>
  <c r="L1376" i="4"/>
  <c r="AC1376" i="4" s="1"/>
  <c r="L1377" i="4"/>
  <c r="AC1377" i="4" s="1"/>
  <c r="L1378" i="4"/>
  <c r="AC1378" i="4" s="1"/>
  <c r="L1379" i="4"/>
  <c r="AC1379" i="4" s="1"/>
  <c r="L1380" i="4"/>
  <c r="AC1380" i="4" s="1"/>
  <c r="L1381" i="4"/>
  <c r="AC1381" i="4" s="1"/>
  <c r="L1382" i="4"/>
  <c r="AC1382" i="4" s="1"/>
  <c r="L1383" i="4"/>
  <c r="AC1383" i="4" s="1"/>
  <c r="L1384" i="4"/>
  <c r="AC1384" i="4" s="1"/>
  <c r="L1385" i="4"/>
  <c r="AC1385" i="4" s="1"/>
  <c r="L1386" i="4"/>
  <c r="AC1386" i="4" s="1"/>
  <c r="L1387" i="4"/>
  <c r="AC1387" i="4" s="1"/>
  <c r="L1388" i="4"/>
  <c r="AC1388" i="4" s="1"/>
  <c r="L1389" i="4"/>
  <c r="AC1389" i="4" s="1"/>
  <c r="L1390" i="4"/>
  <c r="AC1390" i="4" s="1"/>
  <c r="L1391" i="4"/>
  <c r="AC1391" i="4" s="1"/>
  <c r="L1392" i="4"/>
  <c r="AC1392" i="4" s="1"/>
  <c r="L1393" i="4"/>
  <c r="AC1393" i="4" s="1"/>
  <c r="L1394" i="4"/>
  <c r="AC1394" i="4" s="1"/>
  <c r="L1395" i="4"/>
  <c r="AC1395" i="4" s="1"/>
  <c r="L1396" i="4"/>
  <c r="AC1396" i="4" s="1"/>
  <c r="L1397" i="4"/>
  <c r="AC1397" i="4" s="1"/>
  <c r="L1398" i="4"/>
  <c r="AC1398" i="4" s="1"/>
  <c r="L1399" i="4"/>
  <c r="AC1399" i="4" s="1"/>
  <c r="L1400" i="4"/>
  <c r="AC1400" i="4" s="1"/>
  <c r="L1401" i="4"/>
  <c r="AC1401" i="4" s="1"/>
  <c r="L1402" i="4"/>
  <c r="AC1402" i="4" s="1"/>
  <c r="L1403" i="4"/>
  <c r="AC1403" i="4" s="1"/>
  <c r="L1404" i="4"/>
  <c r="AC1404" i="4" s="1"/>
  <c r="L1405" i="4"/>
  <c r="AC1405" i="4" s="1"/>
  <c r="L1406" i="4"/>
  <c r="AC1406" i="4" s="1"/>
  <c r="L1407" i="4"/>
  <c r="AC1407" i="4" s="1"/>
  <c r="L1408" i="4"/>
  <c r="AC1408" i="4" s="1"/>
  <c r="L1409" i="4"/>
  <c r="AC1409" i="4" s="1"/>
  <c r="L1410" i="4"/>
  <c r="AC1410" i="4" s="1"/>
  <c r="L1411" i="4"/>
  <c r="AC1411" i="4" s="1"/>
  <c r="L1412" i="4"/>
  <c r="AC1412" i="4" s="1"/>
  <c r="L1413" i="4"/>
  <c r="AC1413" i="4" s="1"/>
  <c r="L1414" i="4"/>
  <c r="AC1414" i="4" s="1"/>
  <c r="L1415" i="4"/>
  <c r="AC1415" i="4" s="1"/>
  <c r="L1416" i="4"/>
  <c r="AC1416" i="4" s="1"/>
  <c r="L1417" i="4"/>
  <c r="AC1417" i="4" s="1"/>
  <c r="L1418" i="4"/>
  <c r="AC1418" i="4" s="1"/>
  <c r="L1419" i="4"/>
  <c r="AC1419" i="4" s="1"/>
  <c r="L1420" i="4"/>
  <c r="AC1420" i="4" s="1"/>
  <c r="L1421" i="4"/>
  <c r="AC1421" i="4" s="1"/>
  <c r="L1422" i="4"/>
  <c r="AC1422" i="4" s="1"/>
  <c r="L1423" i="4"/>
  <c r="AC1423" i="4" s="1"/>
  <c r="L1424" i="4"/>
  <c r="AC1424" i="4" s="1"/>
  <c r="L1425" i="4"/>
  <c r="AC1425" i="4" s="1"/>
  <c r="L1426" i="4"/>
  <c r="AC1426" i="4" s="1"/>
  <c r="L1427" i="4"/>
  <c r="AC1427" i="4" s="1"/>
  <c r="L1428" i="4"/>
  <c r="AC1428" i="4" s="1"/>
  <c r="L1429" i="4"/>
  <c r="AC1429" i="4" s="1"/>
  <c r="L1430" i="4"/>
  <c r="AC1430" i="4" s="1"/>
  <c r="L1431" i="4"/>
  <c r="AC1431" i="4" s="1"/>
  <c r="L1432" i="4"/>
  <c r="AC1432" i="4" s="1"/>
  <c r="L1433" i="4"/>
  <c r="AC1433" i="4" s="1"/>
  <c r="L1434" i="4"/>
  <c r="AC1434" i="4" s="1"/>
  <c r="L1435" i="4"/>
  <c r="AC1435" i="4" s="1"/>
  <c r="L1436" i="4"/>
  <c r="AC1436" i="4" s="1"/>
  <c r="L1437" i="4"/>
  <c r="AC1437" i="4" s="1"/>
  <c r="L1438" i="4"/>
  <c r="AC1438" i="4" s="1"/>
  <c r="L1439" i="4"/>
  <c r="AC1439" i="4" s="1"/>
  <c r="L1440" i="4"/>
  <c r="AC1440" i="4" s="1"/>
  <c r="L1441" i="4"/>
  <c r="AC1441" i="4" s="1"/>
  <c r="L1442" i="4"/>
  <c r="AC1442" i="4" s="1"/>
  <c r="L1443" i="4"/>
  <c r="AC1443" i="4" s="1"/>
  <c r="L1444" i="4"/>
  <c r="AC1444" i="4" s="1"/>
  <c r="L1445" i="4"/>
  <c r="AC1445" i="4" s="1"/>
  <c r="L1446" i="4"/>
  <c r="AC1446" i="4" s="1"/>
  <c r="L1447" i="4"/>
  <c r="AC1447" i="4" s="1"/>
  <c r="L1448" i="4"/>
  <c r="AC1448" i="4" s="1"/>
  <c r="L1449" i="4"/>
  <c r="AC1449" i="4" s="1"/>
  <c r="L1450" i="4"/>
  <c r="AC1450" i="4" s="1"/>
  <c r="L1451" i="4"/>
  <c r="AC1451" i="4" s="1"/>
  <c r="L1452" i="4"/>
  <c r="AC1452" i="4" s="1"/>
  <c r="L1453" i="4"/>
  <c r="AC1453" i="4" s="1"/>
  <c r="L1454" i="4"/>
  <c r="AC1454" i="4" s="1"/>
  <c r="L1455" i="4"/>
  <c r="AC1455" i="4" s="1"/>
  <c r="L1456" i="4"/>
  <c r="AC1456" i="4" s="1"/>
  <c r="L1457" i="4"/>
  <c r="AC1457" i="4" s="1"/>
  <c r="L1458" i="4"/>
  <c r="AC1458" i="4" s="1"/>
  <c r="L1459" i="4"/>
  <c r="AC1459" i="4" s="1"/>
  <c r="L1460" i="4"/>
  <c r="AC1460" i="4" s="1"/>
  <c r="L1461" i="4"/>
  <c r="AC1461" i="4" s="1"/>
  <c r="L1462" i="4"/>
  <c r="AC1462" i="4" s="1"/>
  <c r="L1463" i="4"/>
  <c r="AC1463" i="4" s="1"/>
  <c r="L1464" i="4"/>
  <c r="AC1464" i="4" s="1"/>
  <c r="L1465" i="4"/>
  <c r="AC1465" i="4" s="1"/>
  <c r="L1466" i="4"/>
  <c r="AC1466" i="4" s="1"/>
  <c r="L1467" i="4"/>
  <c r="AC1467" i="4" s="1"/>
  <c r="L1468" i="4"/>
  <c r="AC1468" i="4" s="1"/>
  <c r="L1469" i="4"/>
  <c r="AC1469" i="4" s="1"/>
  <c r="L1470" i="4"/>
  <c r="AC1470" i="4" s="1"/>
  <c r="L1471" i="4"/>
  <c r="AC1471" i="4" s="1"/>
  <c r="L1472" i="4"/>
  <c r="AC1472" i="4" s="1"/>
  <c r="L1473" i="4"/>
  <c r="AC1473" i="4" s="1"/>
  <c r="L1474" i="4"/>
  <c r="AC1474" i="4" s="1"/>
  <c r="L1475" i="4"/>
  <c r="AC1475" i="4" s="1"/>
  <c r="L1476" i="4"/>
  <c r="AC1476" i="4" s="1"/>
  <c r="L1477" i="4"/>
  <c r="AC1477" i="4" s="1"/>
  <c r="L1478" i="4"/>
  <c r="AC1478" i="4" s="1"/>
  <c r="L1479" i="4"/>
  <c r="AC1479" i="4" s="1"/>
  <c r="L1480" i="4"/>
  <c r="AC1480" i="4" s="1"/>
  <c r="L1481" i="4"/>
  <c r="AC1481" i="4" s="1"/>
  <c r="L1482" i="4"/>
  <c r="AC1482" i="4" s="1"/>
  <c r="L1483" i="4"/>
  <c r="AC1483" i="4" s="1"/>
  <c r="L1484" i="4"/>
  <c r="AC1484" i="4" s="1"/>
  <c r="L1485" i="4"/>
  <c r="AC1485" i="4" s="1"/>
  <c r="L1486" i="4"/>
  <c r="AC1486" i="4" s="1"/>
  <c r="L1487" i="4"/>
  <c r="AC1487" i="4" s="1"/>
  <c r="L1488" i="4"/>
  <c r="AC1488" i="4" s="1"/>
  <c r="L1489" i="4"/>
  <c r="AC1489" i="4" s="1"/>
  <c r="L1490" i="4"/>
  <c r="AC1490" i="4" s="1"/>
  <c r="L1491" i="4"/>
  <c r="AC1491" i="4" s="1"/>
  <c r="L1492" i="4"/>
  <c r="AC1492" i="4" s="1"/>
  <c r="L1493" i="4"/>
  <c r="AC1493" i="4" s="1"/>
  <c r="L1494" i="4"/>
  <c r="AC1494" i="4" s="1"/>
  <c r="L1495" i="4"/>
  <c r="AC1495" i="4" s="1"/>
  <c r="L1496" i="4"/>
  <c r="AC1496" i="4" s="1"/>
  <c r="L1497" i="4"/>
  <c r="AC1497" i="4" s="1"/>
  <c r="L1498" i="4"/>
  <c r="AC1498" i="4" s="1"/>
  <c r="L1499" i="4"/>
  <c r="AC1499" i="4" s="1"/>
  <c r="L1500" i="4"/>
  <c r="AC1500" i="4" s="1"/>
  <c r="L1501" i="4"/>
  <c r="AC1501" i="4" s="1"/>
  <c r="L1502" i="4"/>
  <c r="AC1502" i="4" s="1"/>
  <c r="L1503" i="4"/>
  <c r="AC1503" i="4" s="1"/>
  <c r="L1504" i="4"/>
  <c r="AC1504" i="4" s="1"/>
  <c r="L1505" i="4"/>
  <c r="AC1505" i="4" s="1"/>
  <c r="L1506" i="4"/>
  <c r="AC1506" i="4" s="1"/>
  <c r="L1507" i="4"/>
  <c r="AC1507" i="4" s="1"/>
  <c r="L1508" i="4"/>
  <c r="AC1508" i="4" s="1"/>
  <c r="L1509" i="4"/>
  <c r="AC1509" i="4" s="1"/>
  <c r="L1510" i="4"/>
  <c r="AC1510" i="4" s="1"/>
  <c r="L1511" i="4"/>
  <c r="AC1511" i="4" s="1"/>
  <c r="L1512" i="4"/>
  <c r="AC1512" i="4" s="1"/>
  <c r="L1513" i="4"/>
  <c r="AC1513" i="4" s="1"/>
  <c r="L1514" i="4"/>
  <c r="AC1514" i="4" s="1"/>
  <c r="L1515" i="4"/>
  <c r="AC1515" i="4" s="1"/>
  <c r="L1516" i="4"/>
  <c r="AC1516" i="4" s="1"/>
  <c r="L1517" i="4"/>
  <c r="AC1517" i="4" s="1"/>
  <c r="L1518" i="4"/>
  <c r="AC1518" i="4" s="1"/>
  <c r="L1519" i="4"/>
  <c r="AC1519" i="4" s="1"/>
  <c r="L1520" i="4"/>
  <c r="AC1520" i="4" s="1"/>
  <c r="L1521" i="4"/>
  <c r="AC1521" i="4" s="1"/>
  <c r="L1522" i="4"/>
  <c r="AC1522" i="4" s="1"/>
  <c r="L1523" i="4"/>
  <c r="AC1523" i="4" s="1"/>
  <c r="L1524" i="4"/>
  <c r="AC1524" i="4" s="1"/>
  <c r="L1525" i="4"/>
  <c r="AC1525" i="4" s="1"/>
  <c r="L1526" i="4"/>
  <c r="AC1526" i="4" s="1"/>
  <c r="L1527" i="4"/>
  <c r="AC1527" i="4" s="1"/>
  <c r="L1528" i="4"/>
  <c r="AC1528" i="4" s="1"/>
  <c r="L1529" i="4"/>
  <c r="AC1529" i="4" s="1"/>
  <c r="L1530" i="4"/>
  <c r="AC1530" i="4" s="1"/>
  <c r="L1531" i="4"/>
  <c r="AC1531" i="4" s="1"/>
  <c r="L1532" i="4"/>
  <c r="AC1532" i="4" s="1"/>
  <c r="L1533" i="4"/>
  <c r="AC1533" i="4" s="1"/>
  <c r="L1534" i="4"/>
  <c r="AC1534" i="4" s="1"/>
  <c r="L1535" i="4"/>
  <c r="AC1535" i="4" s="1"/>
  <c r="L1536" i="4"/>
  <c r="AC1536" i="4" s="1"/>
  <c r="L1537" i="4"/>
  <c r="AC1537" i="4" s="1"/>
  <c r="L1538" i="4"/>
  <c r="AC1538" i="4" s="1"/>
  <c r="L1539" i="4"/>
  <c r="AC1539" i="4" s="1"/>
  <c r="L1540" i="4"/>
  <c r="AC1540" i="4" s="1"/>
  <c r="L1541" i="4"/>
  <c r="AC1541" i="4" s="1"/>
  <c r="L1542" i="4"/>
  <c r="AC1542" i="4" s="1"/>
  <c r="L1543" i="4"/>
  <c r="AC1543" i="4" s="1"/>
  <c r="L1544" i="4"/>
  <c r="AC1544" i="4" s="1"/>
  <c r="L1545" i="4"/>
  <c r="AC1545" i="4" s="1"/>
  <c r="L1546" i="4"/>
  <c r="AC1546" i="4" s="1"/>
  <c r="L1547" i="4"/>
  <c r="AC1547" i="4" s="1"/>
  <c r="L1548" i="4"/>
  <c r="AC1548" i="4" s="1"/>
  <c r="L1549" i="4"/>
  <c r="AC1549" i="4" s="1"/>
  <c r="L1550" i="4"/>
  <c r="AC1550" i="4" s="1"/>
  <c r="L1551" i="4"/>
  <c r="AC1551" i="4" s="1"/>
  <c r="L1552" i="4"/>
  <c r="AC1552" i="4" s="1"/>
  <c r="L1553" i="4"/>
  <c r="AC1553" i="4" s="1"/>
  <c r="L1554" i="4"/>
  <c r="AC1554" i="4" s="1"/>
  <c r="L1555" i="4"/>
  <c r="AC1555" i="4" s="1"/>
  <c r="L1556" i="4"/>
  <c r="AC1556" i="4" s="1"/>
  <c r="L1557" i="4"/>
  <c r="AC1557" i="4" s="1"/>
  <c r="L1558" i="4"/>
  <c r="AC1558" i="4" s="1"/>
  <c r="L1559" i="4"/>
  <c r="AC1559" i="4" s="1"/>
  <c r="L1560" i="4"/>
  <c r="AC1560" i="4" s="1"/>
  <c r="L1561" i="4"/>
  <c r="AC1561" i="4" s="1"/>
  <c r="L1562" i="4"/>
  <c r="AC1562" i="4" s="1"/>
  <c r="L1563" i="4"/>
  <c r="AC1563" i="4" s="1"/>
  <c r="L1564" i="4"/>
  <c r="AC1564" i="4" s="1"/>
  <c r="L1565" i="4"/>
  <c r="AC1565" i="4" s="1"/>
  <c r="L1566" i="4"/>
  <c r="AC1566" i="4" s="1"/>
  <c r="L1567" i="4"/>
  <c r="AC1567" i="4" s="1"/>
  <c r="L1568" i="4"/>
  <c r="AC1568" i="4" s="1"/>
  <c r="L1569" i="4"/>
  <c r="AC1569" i="4" s="1"/>
  <c r="L1570" i="4"/>
  <c r="AC1570" i="4" s="1"/>
  <c r="L1571" i="4"/>
  <c r="AC1571" i="4" s="1"/>
  <c r="L1572" i="4"/>
  <c r="AC1572" i="4" s="1"/>
  <c r="L1573" i="4"/>
  <c r="AC1573" i="4" s="1"/>
  <c r="L1574" i="4"/>
  <c r="AC1574" i="4" s="1"/>
  <c r="L1575" i="4"/>
  <c r="AC1575" i="4" s="1"/>
  <c r="L1576" i="4"/>
  <c r="AC1576" i="4" s="1"/>
  <c r="L1577" i="4"/>
  <c r="AC1577" i="4" s="1"/>
  <c r="L1578" i="4"/>
  <c r="AC1578" i="4" s="1"/>
  <c r="L1579" i="4"/>
  <c r="AC1579" i="4" s="1"/>
  <c r="L1580" i="4"/>
  <c r="AC1580" i="4" s="1"/>
  <c r="L1581" i="4"/>
  <c r="AC1581" i="4" s="1"/>
  <c r="L1582" i="4"/>
  <c r="AC1582" i="4" s="1"/>
  <c r="L1583" i="4"/>
  <c r="AC1583" i="4" s="1"/>
  <c r="L1584" i="4"/>
  <c r="AC1584" i="4" s="1"/>
  <c r="L1585" i="4"/>
  <c r="AC1585" i="4" s="1"/>
  <c r="L1586" i="4"/>
  <c r="AC1586" i="4" s="1"/>
  <c r="L1587" i="4"/>
  <c r="AC1587" i="4" s="1"/>
  <c r="L1588" i="4"/>
  <c r="AC1588" i="4" s="1"/>
  <c r="L1589" i="4"/>
  <c r="AC1589" i="4" s="1"/>
  <c r="L1590" i="4"/>
  <c r="AC1590" i="4" s="1"/>
  <c r="L1591" i="4"/>
  <c r="AC1591" i="4" s="1"/>
  <c r="L1592" i="4"/>
  <c r="AC1592" i="4" s="1"/>
  <c r="L1593" i="4"/>
  <c r="AC1593" i="4" s="1"/>
  <c r="L1594" i="4"/>
  <c r="AC1594" i="4" s="1"/>
  <c r="L1595" i="4"/>
  <c r="AC1595" i="4" s="1"/>
  <c r="L1596" i="4"/>
  <c r="AC1596" i="4" s="1"/>
  <c r="L1597" i="4"/>
  <c r="AC1597" i="4" s="1"/>
  <c r="L1598" i="4"/>
  <c r="AC1598" i="4" s="1"/>
  <c r="L1599" i="4"/>
  <c r="AC1599" i="4" s="1"/>
  <c r="L1600" i="4"/>
  <c r="AC1600" i="4" s="1"/>
  <c r="L1601" i="4"/>
  <c r="AC1601" i="4" s="1"/>
  <c r="L1602" i="4"/>
  <c r="AC1602" i="4" s="1"/>
  <c r="L1603" i="4"/>
  <c r="AC1603" i="4" s="1"/>
  <c r="L1604" i="4"/>
  <c r="AC1604" i="4" s="1"/>
  <c r="L1605" i="4"/>
  <c r="AC1605" i="4" s="1"/>
  <c r="L1606" i="4"/>
  <c r="AC1606" i="4" s="1"/>
  <c r="L1607" i="4"/>
  <c r="AC1607" i="4" s="1"/>
  <c r="L1608" i="4"/>
  <c r="AC1608" i="4" s="1"/>
  <c r="L1609" i="4"/>
  <c r="AC1609" i="4" s="1"/>
  <c r="L1610" i="4"/>
  <c r="AC1610" i="4" s="1"/>
  <c r="L1611" i="4"/>
  <c r="AC1611" i="4" s="1"/>
  <c r="L1612" i="4"/>
  <c r="AC1612" i="4" s="1"/>
  <c r="L1613" i="4"/>
  <c r="AC1613" i="4" s="1"/>
  <c r="L1614" i="4"/>
  <c r="AC1614" i="4" s="1"/>
  <c r="L1615" i="4"/>
  <c r="AC1615" i="4" s="1"/>
  <c r="L1616" i="4"/>
  <c r="AC1616" i="4" s="1"/>
  <c r="L1617" i="4"/>
  <c r="AC1617" i="4" s="1"/>
  <c r="L1618" i="4"/>
  <c r="AC1618" i="4" s="1"/>
  <c r="L1619" i="4"/>
  <c r="AC1619" i="4" s="1"/>
  <c r="L1620" i="4"/>
  <c r="AC1620" i="4" s="1"/>
  <c r="L1621" i="4"/>
  <c r="AC1621" i="4" s="1"/>
  <c r="L1622" i="4"/>
  <c r="AC1622" i="4" s="1"/>
  <c r="L1623" i="4"/>
  <c r="AC1623" i="4" s="1"/>
  <c r="L1624" i="4"/>
  <c r="AC1624" i="4" s="1"/>
  <c r="L1625" i="4"/>
  <c r="AC1625" i="4" s="1"/>
  <c r="L1626" i="4"/>
  <c r="AC1626" i="4" s="1"/>
  <c r="L1627" i="4"/>
  <c r="AC1627" i="4" s="1"/>
  <c r="L1628" i="4"/>
  <c r="AC1628" i="4" s="1"/>
  <c r="L1629" i="4"/>
  <c r="AC1629" i="4" s="1"/>
  <c r="L1630" i="4"/>
  <c r="AC1630" i="4" s="1"/>
  <c r="L1631" i="4"/>
  <c r="AC1631" i="4" s="1"/>
  <c r="L1632" i="4"/>
  <c r="AC1632" i="4" s="1"/>
  <c r="L1633" i="4"/>
  <c r="AC1633" i="4" s="1"/>
  <c r="L1634" i="4"/>
  <c r="AC1634" i="4" s="1"/>
  <c r="L1635" i="4"/>
  <c r="AC1635" i="4" s="1"/>
  <c r="L1636" i="4"/>
  <c r="AC1636" i="4" s="1"/>
  <c r="L1637" i="4"/>
  <c r="AC1637" i="4" s="1"/>
  <c r="L1638" i="4"/>
  <c r="AC1638" i="4" s="1"/>
  <c r="L1639" i="4"/>
  <c r="AC1639" i="4" s="1"/>
  <c r="L1640" i="4"/>
  <c r="AC1640" i="4" s="1"/>
  <c r="L1641" i="4"/>
  <c r="AC1641" i="4" s="1"/>
  <c r="L1642" i="4"/>
  <c r="AC1642" i="4" s="1"/>
  <c r="L1643" i="4"/>
  <c r="AC1643" i="4" s="1"/>
  <c r="L1644" i="4"/>
  <c r="AC1644" i="4" s="1"/>
  <c r="L1645" i="4"/>
  <c r="AC1645" i="4" s="1"/>
  <c r="L1646" i="4"/>
  <c r="AC1646" i="4" s="1"/>
  <c r="L1647" i="4"/>
  <c r="AC1647" i="4" s="1"/>
  <c r="L1648" i="4"/>
  <c r="AC1648" i="4" s="1"/>
  <c r="L1649" i="4"/>
  <c r="AC1649" i="4" s="1"/>
  <c r="L1650" i="4"/>
  <c r="AC1650" i="4" s="1"/>
  <c r="L1651" i="4"/>
  <c r="AC1651" i="4" s="1"/>
  <c r="L1652" i="4"/>
  <c r="AC1652" i="4" s="1"/>
  <c r="L1653" i="4"/>
  <c r="AC1653" i="4" s="1"/>
  <c r="L1654" i="4"/>
  <c r="AC1654" i="4" s="1"/>
  <c r="L1655" i="4"/>
  <c r="AC1655" i="4" s="1"/>
  <c r="L1656" i="4"/>
  <c r="AC1656" i="4" s="1"/>
  <c r="L1657" i="4"/>
  <c r="AC1657" i="4" s="1"/>
  <c r="L1658" i="4"/>
  <c r="AC1658" i="4" s="1"/>
  <c r="L1659" i="4"/>
  <c r="AC1659" i="4" s="1"/>
  <c r="L1660" i="4"/>
  <c r="AC1660" i="4" s="1"/>
  <c r="L1661" i="4"/>
  <c r="AC1661" i="4" s="1"/>
  <c r="L1662" i="4"/>
  <c r="AC1662" i="4" s="1"/>
  <c r="L1663" i="4"/>
  <c r="AC1663" i="4" s="1"/>
  <c r="L1664" i="4"/>
  <c r="AC1664" i="4" s="1"/>
  <c r="L1665" i="4"/>
  <c r="AC1665" i="4" s="1"/>
  <c r="L1666" i="4"/>
  <c r="AC1666" i="4" s="1"/>
  <c r="L1667" i="4"/>
  <c r="AC1667" i="4" s="1"/>
  <c r="L1668" i="4"/>
  <c r="AC1668" i="4" s="1"/>
  <c r="L1669" i="4"/>
  <c r="AC1669" i="4" s="1"/>
  <c r="L1670" i="4"/>
  <c r="AC1670" i="4" s="1"/>
  <c r="L1671" i="4"/>
  <c r="AC1671" i="4" s="1"/>
  <c r="L1672" i="4"/>
  <c r="AC1672" i="4" s="1"/>
  <c r="L1673" i="4"/>
  <c r="AC1673" i="4" s="1"/>
  <c r="L1674" i="4"/>
  <c r="AC1674" i="4" s="1"/>
  <c r="L1675" i="4"/>
  <c r="AC1675" i="4" s="1"/>
  <c r="L1676" i="4"/>
  <c r="AC1676" i="4" s="1"/>
  <c r="L1677" i="4"/>
  <c r="AC1677" i="4" s="1"/>
  <c r="L1678" i="4"/>
  <c r="AC1678" i="4" s="1"/>
  <c r="L1679" i="4"/>
  <c r="AC1679" i="4" s="1"/>
  <c r="L1680" i="4"/>
  <c r="AC1680" i="4" s="1"/>
  <c r="L1681" i="4"/>
  <c r="AC1681" i="4" s="1"/>
  <c r="L1682" i="4"/>
  <c r="AC1682" i="4" s="1"/>
  <c r="L1683" i="4"/>
  <c r="AC1683" i="4" s="1"/>
  <c r="L1684" i="4"/>
  <c r="AC1684" i="4" s="1"/>
  <c r="L1685" i="4"/>
  <c r="AC1685" i="4" s="1"/>
  <c r="L1686" i="4"/>
  <c r="AC1686" i="4" s="1"/>
  <c r="L1687" i="4"/>
  <c r="AC1687" i="4" s="1"/>
  <c r="L1688" i="4"/>
  <c r="AC1688" i="4" s="1"/>
  <c r="L1689" i="4"/>
  <c r="AC1689" i="4" s="1"/>
  <c r="L1690" i="4"/>
  <c r="AC1690" i="4" s="1"/>
  <c r="L1691" i="4"/>
  <c r="AC1691" i="4" s="1"/>
  <c r="L1692" i="4"/>
  <c r="AC1692" i="4" s="1"/>
  <c r="L1693" i="4"/>
  <c r="AC1693" i="4" s="1"/>
  <c r="L1694" i="4"/>
  <c r="AC1694" i="4" s="1"/>
  <c r="L1695" i="4"/>
  <c r="AC1695" i="4" s="1"/>
  <c r="L1696" i="4"/>
  <c r="AC1696" i="4" s="1"/>
  <c r="L1697" i="4"/>
  <c r="AC1697" i="4" s="1"/>
  <c r="L1698" i="4"/>
  <c r="AC1698" i="4" s="1"/>
  <c r="L1699" i="4"/>
  <c r="AC1699" i="4" s="1"/>
  <c r="L1700" i="4"/>
  <c r="AC1700" i="4" s="1"/>
  <c r="L1701" i="4"/>
  <c r="AC1701" i="4" s="1"/>
  <c r="L1702" i="4"/>
  <c r="AC1702" i="4" s="1"/>
  <c r="L1703" i="4"/>
  <c r="AC1703" i="4" s="1"/>
  <c r="L1704" i="4"/>
  <c r="AC1704" i="4" s="1"/>
  <c r="L1705" i="4"/>
  <c r="AC1705" i="4" s="1"/>
  <c r="L1706" i="4"/>
  <c r="AC1706" i="4" s="1"/>
  <c r="L1707" i="4"/>
  <c r="AC1707" i="4" s="1"/>
  <c r="L1708" i="4"/>
  <c r="AC1708" i="4" s="1"/>
  <c r="L1709" i="4"/>
  <c r="AC1709" i="4" s="1"/>
  <c r="L1710" i="4"/>
  <c r="AC1710" i="4" s="1"/>
  <c r="L1711" i="4"/>
  <c r="AC1711" i="4" s="1"/>
  <c r="L1712" i="4"/>
  <c r="AC1712" i="4" s="1"/>
  <c r="L1713" i="4"/>
  <c r="AC1713" i="4" s="1"/>
  <c r="L1714" i="4"/>
  <c r="AC1714" i="4" s="1"/>
  <c r="L1715" i="4"/>
  <c r="AC1715" i="4" s="1"/>
  <c r="L1716" i="4"/>
  <c r="AC1716" i="4" s="1"/>
  <c r="L1717" i="4"/>
  <c r="AC1717" i="4" s="1"/>
  <c r="L1718" i="4"/>
  <c r="AC1718" i="4" s="1"/>
  <c r="L1719" i="4"/>
  <c r="AC1719" i="4" s="1"/>
  <c r="L1720" i="4"/>
  <c r="AC1720" i="4" s="1"/>
  <c r="L1721" i="4"/>
  <c r="AC1721" i="4" s="1"/>
  <c r="L1722" i="4"/>
  <c r="AC1722" i="4" s="1"/>
  <c r="L1723" i="4"/>
  <c r="AC1723" i="4" s="1"/>
  <c r="L1724" i="4"/>
  <c r="AC1724" i="4" s="1"/>
  <c r="L1725" i="4"/>
  <c r="AC1725" i="4" s="1"/>
  <c r="L1726" i="4"/>
  <c r="AC1726" i="4" s="1"/>
  <c r="L1727" i="4"/>
  <c r="AC1727" i="4" s="1"/>
  <c r="L1728" i="4"/>
  <c r="AC1728" i="4" s="1"/>
  <c r="L1729" i="4"/>
  <c r="AC1729" i="4" s="1"/>
  <c r="L1730" i="4"/>
  <c r="AC1730" i="4" s="1"/>
  <c r="L1731" i="4"/>
  <c r="AC1731" i="4" s="1"/>
  <c r="L1732" i="4"/>
  <c r="AC1732" i="4" s="1"/>
  <c r="L1733" i="4"/>
  <c r="AC1733" i="4" s="1"/>
  <c r="L1734" i="4"/>
  <c r="AC1734" i="4" s="1"/>
  <c r="L1735" i="4"/>
  <c r="AC1735" i="4" s="1"/>
  <c r="L1736" i="4"/>
  <c r="AC1736" i="4" s="1"/>
  <c r="L1737" i="4"/>
  <c r="AC1737" i="4" s="1"/>
  <c r="L1738" i="4"/>
  <c r="AC1738" i="4" s="1"/>
  <c r="L1739" i="4"/>
  <c r="AC1739" i="4" s="1"/>
  <c r="L1740" i="4"/>
  <c r="AC1740" i="4" s="1"/>
  <c r="L1741" i="4"/>
  <c r="AC1741" i="4" s="1"/>
  <c r="L1742" i="4"/>
  <c r="AC1742" i="4" s="1"/>
  <c r="L1743" i="4"/>
  <c r="AC1743" i="4" s="1"/>
  <c r="L1744" i="4"/>
  <c r="AC1744" i="4" s="1"/>
  <c r="L1745" i="4"/>
  <c r="AC1745" i="4" s="1"/>
  <c r="L1746" i="4"/>
  <c r="AC1746" i="4" s="1"/>
  <c r="L1747" i="4"/>
  <c r="AC1747" i="4" s="1"/>
  <c r="L1748" i="4"/>
  <c r="AC1748" i="4" s="1"/>
  <c r="L1749" i="4"/>
  <c r="AC1749" i="4" s="1"/>
  <c r="L1750" i="4"/>
  <c r="AC1750" i="4" s="1"/>
  <c r="L1751" i="4"/>
  <c r="AC1751" i="4" s="1"/>
  <c r="L1752" i="4"/>
  <c r="AC1752" i="4" s="1"/>
  <c r="L1753" i="4"/>
  <c r="AC1753" i="4" s="1"/>
  <c r="L1754" i="4"/>
  <c r="AC1754" i="4" s="1"/>
  <c r="L1755" i="4"/>
  <c r="AC1755" i="4" s="1"/>
  <c r="L1756" i="4"/>
  <c r="AC1756" i="4" s="1"/>
  <c r="L1757" i="4"/>
  <c r="AC1757" i="4" s="1"/>
  <c r="L1758" i="4"/>
  <c r="AC1758" i="4" s="1"/>
  <c r="L1759" i="4"/>
  <c r="AC1759" i="4" s="1"/>
  <c r="L1760" i="4"/>
  <c r="AC1760" i="4" s="1"/>
  <c r="L1761" i="4"/>
  <c r="AC1761" i="4" s="1"/>
  <c r="L1762" i="4"/>
  <c r="AC1762" i="4" s="1"/>
  <c r="L1763" i="4"/>
  <c r="AC1763" i="4" s="1"/>
  <c r="L1764" i="4"/>
  <c r="AC1764" i="4" s="1"/>
  <c r="L1765" i="4"/>
  <c r="AC1765" i="4" s="1"/>
  <c r="L1766" i="4"/>
  <c r="AC1766" i="4" s="1"/>
  <c r="L1767" i="4"/>
  <c r="AC1767" i="4" s="1"/>
  <c r="L1768" i="4"/>
  <c r="AC1768" i="4" s="1"/>
  <c r="L1769" i="4"/>
  <c r="AC1769" i="4" s="1"/>
  <c r="L1770" i="4"/>
  <c r="AC1770" i="4" s="1"/>
  <c r="L1771" i="4"/>
  <c r="AC1771" i="4" s="1"/>
  <c r="L1772" i="4"/>
  <c r="AC1772" i="4" s="1"/>
  <c r="L1773" i="4"/>
  <c r="AC1773" i="4" s="1"/>
  <c r="L1774" i="4"/>
  <c r="AC1774" i="4" s="1"/>
  <c r="L1775" i="4"/>
  <c r="AC1775" i="4" s="1"/>
  <c r="L1776" i="4"/>
  <c r="AC1776" i="4" s="1"/>
  <c r="L1777" i="4"/>
  <c r="AC1777" i="4" s="1"/>
  <c r="L1778" i="4"/>
  <c r="AC1778" i="4" s="1"/>
  <c r="L1779" i="4"/>
  <c r="AC1779" i="4" s="1"/>
  <c r="L1780" i="4"/>
  <c r="AC1780" i="4" s="1"/>
  <c r="L1781" i="4"/>
  <c r="AC1781" i="4" s="1"/>
  <c r="L1782" i="4"/>
  <c r="AC1782" i="4" s="1"/>
  <c r="L1783" i="4"/>
  <c r="AC1783" i="4" s="1"/>
  <c r="L1784" i="4"/>
  <c r="AC1784" i="4" s="1"/>
  <c r="L1785" i="4"/>
  <c r="AC1785" i="4" s="1"/>
  <c r="L1786" i="4"/>
  <c r="AC1786" i="4" s="1"/>
  <c r="L1787" i="4"/>
  <c r="AC1787" i="4" s="1"/>
  <c r="L1788" i="4"/>
  <c r="AC1788" i="4" s="1"/>
  <c r="L1789" i="4"/>
  <c r="AC1789" i="4" s="1"/>
  <c r="L1790" i="4"/>
  <c r="AC1790" i="4" s="1"/>
  <c r="L1791" i="4"/>
  <c r="AC1791" i="4" s="1"/>
  <c r="L1792" i="4"/>
  <c r="AC1792" i="4" s="1"/>
  <c r="L1793" i="4"/>
  <c r="AC1793" i="4" s="1"/>
  <c r="L1794" i="4"/>
  <c r="AC1794" i="4" s="1"/>
  <c r="L1795" i="4"/>
  <c r="AC1795" i="4" s="1"/>
  <c r="L1796" i="4"/>
  <c r="AC1796" i="4" s="1"/>
  <c r="L1797" i="4"/>
  <c r="AC1797" i="4" s="1"/>
  <c r="L1798" i="4"/>
  <c r="AC1798" i="4" s="1"/>
  <c r="L1799" i="4"/>
  <c r="AC1799" i="4" s="1"/>
  <c r="L1800" i="4"/>
  <c r="AC1800" i="4" s="1"/>
  <c r="L1801" i="4"/>
  <c r="AC1801" i="4" s="1"/>
  <c r="L1802" i="4"/>
  <c r="AC1802" i="4" s="1"/>
  <c r="L1803" i="4"/>
  <c r="AC1803" i="4" s="1"/>
  <c r="L1804" i="4"/>
  <c r="AC1804" i="4" s="1"/>
  <c r="L1805" i="4"/>
  <c r="AC1805" i="4" s="1"/>
  <c r="L1806" i="4"/>
  <c r="AC1806" i="4" s="1"/>
  <c r="L1807" i="4"/>
  <c r="AC1807" i="4" s="1"/>
  <c r="L1808" i="4"/>
  <c r="AC1808" i="4" s="1"/>
  <c r="L1809" i="4"/>
  <c r="AC1809" i="4" s="1"/>
  <c r="L1810" i="4"/>
  <c r="AC1810" i="4" s="1"/>
  <c r="L1811" i="4"/>
  <c r="AC1811" i="4" s="1"/>
  <c r="L1812" i="4"/>
  <c r="AC1812" i="4" s="1"/>
  <c r="L1813" i="4"/>
  <c r="AC1813" i="4" s="1"/>
  <c r="L1814" i="4"/>
  <c r="AC1814" i="4" s="1"/>
  <c r="L1815" i="4"/>
  <c r="AC1815" i="4" s="1"/>
  <c r="L1816" i="4"/>
  <c r="AC1816" i="4" s="1"/>
  <c r="L1817" i="4"/>
  <c r="AC1817" i="4" s="1"/>
  <c r="L1818" i="4"/>
  <c r="AC1818" i="4" s="1"/>
  <c r="L1819" i="4"/>
  <c r="AC1819" i="4" s="1"/>
  <c r="L1820" i="4"/>
  <c r="AC1820" i="4" s="1"/>
  <c r="L1821" i="4"/>
  <c r="AC1821" i="4" s="1"/>
  <c r="L1822" i="4"/>
  <c r="AC1822" i="4" s="1"/>
  <c r="L1823" i="4"/>
  <c r="AC1823" i="4" s="1"/>
  <c r="L1824" i="4"/>
  <c r="AC1824" i="4" s="1"/>
  <c r="L1825" i="4"/>
  <c r="AC1825" i="4" s="1"/>
  <c r="L1826" i="4"/>
  <c r="AC1826" i="4" s="1"/>
  <c r="L1827" i="4"/>
  <c r="AC1827" i="4" s="1"/>
  <c r="L1828" i="4"/>
  <c r="AC1828" i="4" s="1"/>
  <c r="L1829" i="4"/>
  <c r="AC1829" i="4" s="1"/>
  <c r="L1830" i="4"/>
  <c r="AC1830" i="4" s="1"/>
  <c r="L1831" i="4"/>
  <c r="AC1831" i="4" s="1"/>
  <c r="L1832" i="4"/>
  <c r="AC1832" i="4" s="1"/>
  <c r="L1833" i="4"/>
  <c r="AC1833" i="4" s="1"/>
  <c r="L1834" i="4"/>
  <c r="AC1834" i="4" s="1"/>
  <c r="L1835" i="4"/>
  <c r="AC1835" i="4" s="1"/>
  <c r="L1836" i="4"/>
  <c r="AC1836" i="4" s="1"/>
  <c r="L1837" i="4"/>
  <c r="AC1837" i="4" s="1"/>
  <c r="L1838" i="4"/>
  <c r="AC1838" i="4" s="1"/>
  <c r="L1839" i="4"/>
  <c r="AC1839" i="4" s="1"/>
  <c r="L1840" i="4"/>
  <c r="AC1840" i="4" s="1"/>
  <c r="L1841" i="4"/>
  <c r="AC1841" i="4" s="1"/>
  <c r="L1842" i="4"/>
  <c r="AC1842" i="4" s="1"/>
  <c r="L1843" i="4"/>
  <c r="AC1843" i="4" s="1"/>
  <c r="L1844" i="4"/>
  <c r="AC1844" i="4" s="1"/>
  <c r="L1845" i="4"/>
  <c r="AC1845" i="4" s="1"/>
  <c r="L1846" i="4"/>
  <c r="AC1846" i="4" s="1"/>
  <c r="L1847" i="4"/>
  <c r="AC1847" i="4" s="1"/>
  <c r="L1848" i="4"/>
  <c r="AC1848" i="4" s="1"/>
  <c r="L1849" i="4"/>
  <c r="AC1849" i="4" s="1"/>
  <c r="L1850" i="4"/>
  <c r="AC1850" i="4" s="1"/>
  <c r="L1851" i="4"/>
  <c r="AC1851" i="4" s="1"/>
  <c r="L1852" i="4"/>
  <c r="AC1852" i="4" s="1"/>
  <c r="L1853" i="4"/>
  <c r="AC1853" i="4" s="1"/>
  <c r="L1854" i="4"/>
  <c r="AC1854" i="4" s="1"/>
  <c r="L1855" i="4"/>
  <c r="AC1855" i="4" s="1"/>
  <c r="L1856" i="4"/>
  <c r="AC1856" i="4" s="1"/>
  <c r="L1857" i="4"/>
  <c r="AC1857" i="4" s="1"/>
  <c r="L1858" i="4"/>
  <c r="AC1858" i="4" s="1"/>
  <c r="L1859" i="4"/>
  <c r="AC1859" i="4" s="1"/>
  <c r="L1860" i="4"/>
  <c r="AC1860" i="4" s="1"/>
  <c r="L1861" i="4"/>
  <c r="AC1861" i="4" s="1"/>
  <c r="L1862" i="4"/>
  <c r="AC1862" i="4" s="1"/>
  <c r="L1863" i="4"/>
  <c r="AC1863" i="4" s="1"/>
  <c r="L1864" i="4"/>
  <c r="AC1864" i="4" s="1"/>
  <c r="L1865" i="4"/>
  <c r="AC1865" i="4" s="1"/>
  <c r="L1866" i="4"/>
  <c r="AC1866" i="4" s="1"/>
  <c r="L1867" i="4"/>
  <c r="AC1867" i="4" s="1"/>
  <c r="L1868" i="4"/>
  <c r="AC1868" i="4" s="1"/>
  <c r="L1869" i="4"/>
  <c r="AC1869" i="4" s="1"/>
  <c r="L1870" i="4"/>
  <c r="AC1870" i="4" s="1"/>
  <c r="L1871" i="4"/>
  <c r="AC1871" i="4" s="1"/>
  <c r="L1872" i="4"/>
  <c r="AC1872" i="4" s="1"/>
  <c r="L1873" i="4"/>
  <c r="AC1873" i="4" s="1"/>
  <c r="L1874" i="4"/>
  <c r="AC1874" i="4" s="1"/>
  <c r="L1875" i="4"/>
  <c r="AC1875" i="4" s="1"/>
  <c r="L1876" i="4"/>
  <c r="AC1876" i="4" s="1"/>
  <c r="L1877" i="4"/>
  <c r="AC1877" i="4" s="1"/>
  <c r="L1878" i="4"/>
  <c r="AC1878" i="4" s="1"/>
  <c r="L1879" i="4"/>
  <c r="AC1879" i="4" s="1"/>
  <c r="L1880" i="4"/>
  <c r="AC1880" i="4" s="1"/>
  <c r="L1881" i="4"/>
  <c r="AC1881" i="4" s="1"/>
  <c r="L1882" i="4"/>
  <c r="AC1882" i="4" s="1"/>
  <c r="L1883" i="4"/>
  <c r="AC1883" i="4" s="1"/>
  <c r="L1884" i="4"/>
  <c r="AC1884" i="4" s="1"/>
  <c r="L1885" i="4"/>
  <c r="AC1885" i="4" s="1"/>
  <c r="L1886" i="4"/>
  <c r="AC1886" i="4" s="1"/>
  <c r="L1887" i="4"/>
  <c r="AC1887" i="4" s="1"/>
  <c r="L1888" i="4"/>
  <c r="AC1888" i="4" s="1"/>
  <c r="L1889" i="4"/>
  <c r="AC1889" i="4" s="1"/>
  <c r="L1890" i="4"/>
  <c r="AC1890" i="4" s="1"/>
  <c r="L1891" i="4"/>
  <c r="AC1891" i="4" s="1"/>
  <c r="L1892" i="4"/>
  <c r="AC1892" i="4" s="1"/>
  <c r="L1893" i="4"/>
  <c r="AC1893" i="4" s="1"/>
  <c r="L1894" i="4"/>
  <c r="AC1894" i="4" s="1"/>
  <c r="L1895" i="4"/>
  <c r="AC1895" i="4" s="1"/>
  <c r="L1896" i="4"/>
  <c r="AC1896" i="4" s="1"/>
  <c r="L1897" i="4"/>
  <c r="AC1897" i="4" s="1"/>
  <c r="L1898" i="4"/>
  <c r="AC1898" i="4" s="1"/>
  <c r="L1899" i="4"/>
  <c r="AC1899" i="4" s="1"/>
  <c r="L1900" i="4"/>
  <c r="AC1900" i="4" s="1"/>
  <c r="L1901" i="4"/>
  <c r="AC1901" i="4" s="1"/>
  <c r="L1902" i="4"/>
  <c r="AC1902" i="4" s="1"/>
  <c r="L1903" i="4"/>
  <c r="AC1903" i="4" s="1"/>
  <c r="L1904" i="4"/>
  <c r="AC1904" i="4" s="1"/>
  <c r="L1905" i="4"/>
  <c r="AC1905" i="4" s="1"/>
  <c r="L1906" i="4"/>
  <c r="AC1906" i="4" s="1"/>
  <c r="L1907" i="4"/>
  <c r="AC1907" i="4" s="1"/>
  <c r="L1908" i="4"/>
  <c r="AC1908" i="4" s="1"/>
  <c r="L1909" i="4"/>
  <c r="AC1909" i="4" s="1"/>
  <c r="L1910" i="4"/>
  <c r="AC1910" i="4" s="1"/>
  <c r="L1911" i="4"/>
  <c r="AC1911" i="4" s="1"/>
  <c r="L1912" i="4"/>
  <c r="AC1912" i="4" s="1"/>
  <c r="L1913" i="4"/>
  <c r="AC1913" i="4" s="1"/>
  <c r="L1914" i="4"/>
  <c r="AC1914" i="4" s="1"/>
  <c r="L1915" i="4"/>
  <c r="AC1915" i="4" s="1"/>
  <c r="L1916" i="4"/>
  <c r="AC1916" i="4" s="1"/>
  <c r="L1917" i="4"/>
  <c r="AC1917" i="4" s="1"/>
  <c r="L1918" i="4"/>
  <c r="AC1918" i="4" s="1"/>
  <c r="L1919" i="4"/>
  <c r="AC1919" i="4" s="1"/>
  <c r="L1920" i="4"/>
  <c r="AC1920" i="4" s="1"/>
  <c r="L1921" i="4"/>
  <c r="AC1921" i="4" s="1"/>
  <c r="L1922" i="4"/>
  <c r="AC1922" i="4" s="1"/>
  <c r="L1923" i="4"/>
  <c r="AC1923" i="4" s="1"/>
  <c r="L1924" i="4"/>
  <c r="AC1924" i="4" s="1"/>
  <c r="L1925" i="4"/>
  <c r="AC1925" i="4" s="1"/>
  <c r="L1926" i="4"/>
  <c r="AC1926" i="4" s="1"/>
  <c r="L1927" i="4"/>
  <c r="AC1927" i="4" s="1"/>
  <c r="L1928" i="4"/>
  <c r="AC1928" i="4" s="1"/>
  <c r="L1929" i="4"/>
  <c r="AC1929" i="4" s="1"/>
  <c r="L1930" i="4"/>
  <c r="AC1930" i="4" s="1"/>
  <c r="L1931" i="4"/>
  <c r="AC1931" i="4" s="1"/>
  <c r="L1932" i="4"/>
  <c r="AC1932" i="4" s="1"/>
  <c r="L1933" i="4"/>
  <c r="AC1933" i="4" s="1"/>
  <c r="L1934" i="4"/>
  <c r="AC1934" i="4" s="1"/>
  <c r="L1935" i="4"/>
  <c r="AC1935" i="4" s="1"/>
  <c r="L1936" i="4"/>
  <c r="AC1936" i="4" s="1"/>
  <c r="L1937" i="4"/>
  <c r="AC1937" i="4" s="1"/>
  <c r="L2" i="4"/>
  <c r="AC2" i="4" s="1"/>
  <c r="R2" i="4" l="1"/>
  <c r="U2" i="4"/>
  <c r="R3" i="4"/>
  <c r="R4" i="4"/>
  <c r="R5" i="4"/>
  <c r="R6" i="4"/>
  <c r="R7" i="4"/>
  <c r="R8" i="4"/>
  <c r="R9" i="4"/>
  <c r="R10" i="4"/>
  <c r="Z10" i="4"/>
  <c r="R11" i="4"/>
  <c r="Z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U1590" i="4"/>
  <c r="U1592" i="4"/>
  <c r="U1594" i="4"/>
  <c r="V1596" i="4"/>
  <c r="U1598" i="4"/>
  <c r="U1600" i="4"/>
  <c r="U1601" i="4"/>
  <c r="U1604" i="4"/>
  <c r="U1606" i="4"/>
  <c r="U1614" i="4"/>
  <c r="U1616" i="4"/>
  <c r="U1618" i="4"/>
  <c r="V1621" i="4"/>
  <c r="U1632" i="4"/>
  <c r="U1634" i="4"/>
  <c r="U1635" i="4"/>
  <c r="U1637" i="4"/>
  <c r="I2" i="1"/>
  <c r="U1609" i="4"/>
  <c r="U1613" i="4" s="1"/>
  <c r="J2" i="1"/>
  <c r="J3" i="1"/>
  <c r="J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6" i="1"/>
  <c r="J7" i="1"/>
  <c r="J8" i="1"/>
  <c r="J9" i="1"/>
  <c r="J10" i="1"/>
  <c r="J11" i="1"/>
  <c r="J12" i="1"/>
  <c r="J5" i="1"/>
  <c r="Z190" i="4"/>
  <c r="Z191" i="4"/>
  <c r="Z192" i="4"/>
  <c r="Z193" i="4"/>
  <c r="Z901" i="4"/>
  <c r="Z1933" i="4"/>
  <c r="Z1934" i="4"/>
  <c r="Z1935" i="4"/>
  <c r="Z1936" i="4"/>
  <c r="Z1937" i="4"/>
  <c r="I3" i="1"/>
  <c r="I4" i="1" s="1"/>
  <c r="H17" i="1"/>
  <c r="H18" i="1" s="1"/>
  <c r="H19" i="1" s="1"/>
  <c r="H137" i="1"/>
  <c r="H138" i="1" s="1"/>
  <c r="H139" i="1" s="1"/>
  <c r="H209" i="1"/>
  <c r="H210" i="1" s="1"/>
  <c r="H211" i="1" s="1"/>
  <c r="H212" i="1" s="1"/>
  <c r="H323" i="1"/>
  <c r="H324" i="1" s="1"/>
  <c r="H325" i="1" s="1"/>
  <c r="H398" i="1"/>
  <c r="H399" i="1" s="1"/>
  <c r="H400" i="1" s="1"/>
  <c r="H474" i="1"/>
  <c r="H475" i="1" s="1"/>
  <c r="H476" i="1" s="1"/>
  <c r="H593" i="1"/>
  <c r="H594" i="1" s="1"/>
  <c r="H595" i="1" s="1"/>
  <c r="H689" i="1"/>
  <c r="H690" i="1" s="1"/>
  <c r="H691" i="1" s="1"/>
  <c r="H797" i="1"/>
  <c r="H798" i="1" s="1"/>
  <c r="H799" i="1" s="1"/>
  <c r="H800" i="1" s="1"/>
  <c r="H801" i="1" s="1"/>
  <c r="H802" i="1" s="1"/>
  <c r="H803" i="1" s="1"/>
  <c r="H804" i="1" s="1"/>
  <c r="H805" i="1" s="1"/>
  <c r="H806" i="1" s="1"/>
  <c r="H807" i="1" s="1"/>
  <c r="H808" i="1" s="1"/>
  <c r="H809" i="1" s="1"/>
  <c r="H810" i="1" s="1"/>
  <c r="H811" i="1" s="1"/>
  <c r="H812" i="1" s="1"/>
  <c r="H813" i="1" s="1"/>
  <c r="H814" i="1" s="1"/>
  <c r="H815" i="1" s="1"/>
  <c r="H816" i="1" s="1"/>
  <c r="H817" i="1" s="1"/>
  <c r="H818" i="1" s="1"/>
  <c r="H819" i="1" s="1"/>
  <c r="H820" i="1" s="1"/>
  <c r="H821" i="1" s="1"/>
  <c r="H822" i="1" s="1"/>
  <c r="H823" i="1" s="1"/>
  <c r="H824" i="1" s="1"/>
  <c r="H825" i="1" s="1"/>
  <c r="H826" i="1" s="1"/>
  <c r="H827" i="1" s="1"/>
  <c r="H828" i="1" s="1"/>
  <c r="H829" i="1" s="1"/>
  <c r="H830" i="1" s="1"/>
  <c r="H831" i="1" s="1"/>
  <c r="H832" i="1" s="1"/>
  <c r="H833" i="1" s="1"/>
  <c r="H834" i="1" s="1"/>
  <c r="H835" i="1" s="1"/>
  <c r="H836" i="1" s="1"/>
  <c r="H837" i="1" s="1"/>
  <c r="H838" i="1" s="1"/>
  <c r="H839" i="1" s="1"/>
  <c r="H840" i="1" s="1"/>
  <c r="H841" i="1" s="1"/>
  <c r="H842" i="1" s="1"/>
  <c r="H843" i="1" s="1"/>
  <c r="H844" i="1" s="1"/>
  <c r="H845" i="1" s="1"/>
  <c r="H846" i="1" s="1"/>
  <c r="H847" i="1" s="1"/>
  <c r="H848" i="1" s="1"/>
  <c r="H849" i="1" s="1"/>
  <c r="H850" i="1" s="1"/>
  <c r="H851" i="1" s="1"/>
  <c r="H852" i="1" s="1"/>
  <c r="H853" i="1" s="1"/>
  <c r="H854" i="1" s="1"/>
  <c r="H855" i="1" s="1"/>
  <c r="H856" i="1" s="1"/>
  <c r="H857" i="1" s="1"/>
  <c r="H858" i="1" s="1"/>
  <c r="H859" i="1" s="1"/>
  <c r="H860" i="1" s="1"/>
  <c r="H861" i="1" s="1"/>
  <c r="H862" i="1" s="1"/>
  <c r="H863" i="1" s="1"/>
  <c r="H864" i="1" s="1"/>
  <c r="H865" i="1" s="1"/>
  <c r="H866" i="1" s="1"/>
  <c r="H867" i="1" s="1"/>
  <c r="H868" i="1" s="1"/>
  <c r="H869" i="1" s="1"/>
  <c r="H870" i="1" s="1"/>
  <c r="H871" i="1" s="1"/>
  <c r="H872" i="1" s="1"/>
  <c r="H873" i="1" s="1"/>
  <c r="H874" i="1" s="1"/>
  <c r="H875" i="1" s="1"/>
  <c r="H876" i="1" s="1"/>
  <c r="H877" i="1" s="1"/>
  <c r="H878" i="1" s="1"/>
  <c r="H879" i="1" s="1"/>
  <c r="H880" i="1" s="1"/>
  <c r="H881" i="1" s="1"/>
  <c r="H882" i="1"/>
  <c r="H883" i="1" s="1"/>
  <c r="H884" i="1" s="1"/>
  <c r="H885" i="1" s="1"/>
  <c r="H886" i="1" s="1"/>
  <c r="H887" i="1" s="1"/>
  <c r="H888" i="1" s="1"/>
  <c r="H889" i="1" s="1"/>
  <c r="H890" i="1" s="1"/>
  <c r="H891" i="1" s="1"/>
  <c r="H892" i="1" s="1"/>
  <c r="H893" i="1" s="1"/>
  <c r="H894" i="1" s="1"/>
  <c r="H895" i="1" s="1"/>
  <c r="H896" i="1" s="1"/>
  <c r="H988" i="1"/>
  <c r="H989" i="1" s="1"/>
  <c r="H999" i="1"/>
  <c r="H1000" i="1" s="1"/>
  <c r="H1001" i="1" s="1"/>
  <c r="H1002" i="1" s="1"/>
  <c r="H1003" i="1" s="1"/>
  <c r="H1004" i="1" s="1"/>
  <c r="H1005" i="1" s="1"/>
  <c r="H1006" i="1" s="1"/>
  <c r="H1007" i="1" s="1"/>
  <c r="H1008" i="1" s="1"/>
  <c r="H1009" i="1" s="1"/>
  <c r="H1010" i="1" s="1"/>
  <c r="H1011" i="1" s="1"/>
  <c r="H1012" i="1" s="1"/>
  <c r="H1013" i="1" s="1"/>
  <c r="H1014" i="1" s="1"/>
  <c r="H1015" i="1" s="1"/>
  <c r="H1016" i="1" s="1"/>
  <c r="H1017" i="1" s="1"/>
  <c r="H1018" i="1" s="1"/>
  <c r="H1019" i="1" s="1"/>
  <c r="H1020" i="1" s="1"/>
  <c r="H1021" i="1" s="1"/>
  <c r="H1022" i="1" s="1"/>
  <c r="H1023" i="1" s="1"/>
  <c r="H1024" i="1" s="1"/>
  <c r="H1025" i="1" s="1"/>
  <c r="H1026" i="1" s="1"/>
  <c r="H1027" i="1" s="1"/>
  <c r="H1028" i="1" s="1"/>
  <c r="H1029" i="1" s="1"/>
  <c r="H1030" i="1" s="1"/>
  <c r="H1031" i="1" s="1"/>
  <c r="H1032" i="1" s="1"/>
  <c r="H1033" i="1" s="1"/>
  <c r="H1034" i="1" s="1"/>
  <c r="H1035" i="1" s="1"/>
  <c r="H1036" i="1" s="1"/>
  <c r="H1037" i="1" s="1"/>
  <c r="H1038" i="1" s="1"/>
  <c r="H1039" i="1" s="1"/>
  <c r="H1040" i="1" s="1"/>
  <c r="H1041" i="1" s="1"/>
  <c r="H1042" i="1" s="1"/>
  <c r="H1043" i="1" s="1"/>
  <c r="H1044" i="1" s="1"/>
  <c r="H1045" i="1" s="1"/>
  <c r="H1046" i="1" s="1"/>
  <c r="H1047" i="1" s="1"/>
  <c r="H1048" i="1" s="1"/>
  <c r="H1049" i="1" s="1"/>
  <c r="H1050" i="1" s="1"/>
  <c r="H1051" i="1" s="1"/>
  <c r="H1052" i="1" s="1"/>
  <c r="H1053" i="1" s="1"/>
  <c r="H1054" i="1" s="1"/>
  <c r="H1055" i="1" s="1"/>
  <c r="H1056" i="1" s="1"/>
  <c r="H1057" i="1" s="1"/>
  <c r="H1058" i="1" s="1"/>
  <c r="H1059" i="1" s="1"/>
  <c r="H1060" i="1" s="1"/>
  <c r="H1061" i="1" s="1"/>
  <c r="H1062" i="1" s="1"/>
  <c r="H1063" i="1" s="1"/>
  <c r="H1064" i="1" s="1"/>
  <c r="H1065" i="1" s="1"/>
  <c r="H1066" i="1" s="1"/>
  <c r="H1067" i="1" s="1"/>
  <c r="H1068" i="1" s="1"/>
  <c r="H1069" i="1" s="1"/>
  <c r="H1070" i="1" s="1"/>
  <c r="H1071" i="1" s="1"/>
  <c r="H1072" i="1" s="1"/>
  <c r="H1073" i="1" s="1"/>
  <c r="H1074" i="1" s="1"/>
  <c r="H1075" i="1" s="1"/>
  <c r="H1076" i="1" s="1"/>
  <c r="H1077" i="1" s="1"/>
  <c r="H1078" i="1" s="1"/>
  <c r="H1079" i="1" s="1"/>
  <c r="H1080" i="1" s="1"/>
  <c r="H1081" i="1" s="1"/>
  <c r="H1082" i="1" s="1"/>
  <c r="H1083" i="1" s="1"/>
  <c r="H1084" i="1" s="1"/>
  <c r="H1085" i="1" s="1"/>
  <c r="H1086" i="1" s="1"/>
  <c r="H1087" i="1" s="1"/>
  <c r="H1088" i="1" s="1"/>
  <c r="H1089" i="1" s="1"/>
  <c r="H1090" i="1" s="1"/>
  <c r="H1091" i="1"/>
  <c r="H1092" i="1" s="1"/>
  <c r="H1093" i="1" s="1"/>
  <c r="H1094" i="1" s="1"/>
  <c r="H1095" i="1" s="1"/>
  <c r="H1096" i="1" s="1"/>
  <c r="H1097" i="1" s="1"/>
  <c r="H1098" i="1" s="1"/>
  <c r="H1099" i="1" s="1"/>
  <c r="H1100" i="1" s="1"/>
  <c r="H1101" i="1" s="1"/>
  <c r="H1102" i="1" s="1"/>
  <c r="H1103" i="1" s="1"/>
  <c r="H1104" i="1" s="1"/>
  <c r="H1105" i="1" s="1"/>
  <c r="H1106" i="1" s="1"/>
  <c r="H1107" i="1" s="1"/>
  <c r="H1108" i="1" s="1"/>
  <c r="H1109" i="1" s="1"/>
  <c r="H1110" i="1" s="1"/>
  <c r="H1111" i="1" s="1"/>
  <c r="H1112" i="1" s="1"/>
  <c r="H1113" i="1" s="1"/>
  <c r="H1114" i="1" s="1"/>
  <c r="H1115" i="1" s="1"/>
  <c r="H1116" i="1" s="1"/>
  <c r="H1117" i="1" s="1"/>
  <c r="H1118" i="1" s="1"/>
  <c r="H1119" i="1" s="1"/>
  <c r="H1120" i="1" s="1"/>
  <c r="H1121" i="1" s="1"/>
  <c r="H1122" i="1" s="1"/>
  <c r="H1123" i="1" s="1"/>
  <c r="H1124" i="1" s="1"/>
  <c r="H1125" i="1" s="1"/>
  <c r="H1126" i="1" s="1"/>
  <c r="H1127" i="1" s="1"/>
  <c r="H1128" i="1" s="1"/>
  <c r="H1129" i="1" s="1"/>
  <c r="H1130" i="1" s="1"/>
  <c r="H1131" i="1" s="1"/>
  <c r="H1132" i="1" s="1"/>
  <c r="H1133" i="1" s="1"/>
  <c r="H1134" i="1" s="1"/>
  <c r="H1135" i="1" s="1"/>
  <c r="H1136" i="1" s="1"/>
  <c r="H1137" i="1" s="1"/>
  <c r="H1138" i="1" s="1"/>
  <c r="H1139" i="1" s="1"/>
  <c r="H1140" i="1" s="1"/>
  <c r="H1141" i="1" s="1"/>
  <c r="H1142" i="1" s="1"/>
  <c r="H1143" i="1" s="1"/>
  <c r="H1144" i="1" s="1"/>
  <c r="H1145" i="1" s="1"/>
  <c r="H1146" i="1" s="1"/>
  <c r="H1147" i="1" s="1"/>
  <c r="H1148" i="1" s="1"/>
  <c r="H1149" i="1" s="1"/>
  <c r="H1150" i="1" s="1"/>
  <c r="H1151" i="1" s="1"/>
  <c r="H1152" i="1" s="1"/>
  <c r="H1153" i="1" s="1"/>
  <c r="H1154" i="1" s="1"/>
  <c r="H1155" i="1" s="1"/>
  <c r="H1156" i="1" s="1"/>
  <c r="H1157" i="1" s="1"/>
  <c r="H1158" i="1" s="1"/>
  <c r="H1161" i="1"/>
  <c r="H1162" i="1" s="1"/>
  <c r="H1250" i="1"/>
  <c r="H1251" i="1" s="1"/>
  <c r="H1252" i="1" s="1"/>
  <c r="H1304" i="1"/>
  <c r="H1305" i="1" s="1"/>
  <c r="H1306" i="1" s="1"/>
  <c r="H1370" i="1"/>
  <c r="H1371" i="1" s="1"/>
  <c r="H1372" i="1" s="1"/>
  <c r="H1440" i="1"/>
  <c r="H1441" i="1" s="1"/>
  <c r="H1442" i="1" s="1"/>
  <c r="H1557" i="1"/>
  <c r="H1558" i="1" s="1"/>
  <c r="H1673" i="1"/>
  <c r="H1674" i="1" s="1"/>
  <c r="H1675" i="1" s="1"/>
  <c r="H1758" i="1"/>
  <c r="H1759" i="1" s="1"/>
  <c r="H1760" i="1" s="1"/>
  <c r="H1761" i="1" s="1"/>
  <c r="H1762" i="1" s="1"/>
  <c r="H1763" i="1" s="1"/>
  <c r="H1764" i="1" s="1"/>
  <c r="H1765" i="1" s="1"/>
  <c r="H1766" i="1" s="1"/>
  <c r="H1767" i="1" s="1"/>
  <c r="H1768" i="1" s="1"/>
  <c r="H1769" i="1" s="1"/>
  <c r="H1770" i="1" s="1"/>
  <c r="H1771" i="1" s="1"/>
  <c r="H1772" i="1" s="1"/>
  <c r="H1773" i="1" s="1"/>
  <c r="H1774" i="1" s="1"/>
  <c r="H1775" i="1" s="1"/>
  <c r="H1776" i="1" s="1"/>
  <c r="H1777" i="1" s="1"/>
  <c r="H1778" i="1" s="1"/>
  <c r="H1779" i="1" s="1"/>
  <c r="H1780" i="1" s="1"/>
  <c r="H1781" i="1" s="1"/>
  <c r="H1782" i="1" s="1"/>
  <c r="H1783" i="1" s="1"/>
  <c r="H1784" i="1" s="1"/>
  <c r="H1785" i="1" s="1"/>
  <c r="H1786" i="1" s="1"/>
  <c r="H1787" i="1" s="1"/>
  <c r="H1788" i="1" s="1"/>
  <c r="H1789" i="1" s="1"/>
  <c r="H1790" i="1" s="1"/>
  <c r="H1791" i="1" s="1"/>
  <c r="H1792" i="1" s="1"/>
  <c r="H1793" i="1" s="1"/>
  <c r="H1794" i="1" s="1"/>
  <c r="H1795" i="1" s="1"/>
  <c r="H1796" i="1" s="1"/>
  <c r="H1797" i="1" s="1"/>
  <c r="H1798" i="1" s="1"/>
  <c r="H1799" i="1" s="1"/>
  <c r="H1800" i="1" s="1"/>
  <c r="H1801" i="1" s="1"/>
  <c r="H1802" i="1" s="1"/>
  <c r="H1803" i="1" s="1"/>
  <c r="H1804" i="1" s="1"/>
  <c r="H1805" i="1" s="1"/>
  <c r="H1806" i="1" s="1"/>
  <c r="H1807" i="1" s="1"/>
  <c r="H1808" i="1" s="1"/>
  <c r="H1809" i="1" s="1"/>
  <c r="H1810" i="1" s="1"/>
  <c r="H1811" i="1" s="1"/>
  <c r="H1812" i="1" s="1"/>
  <c r="H1813" i="1" s="1"/>
  <c r="H1814" i="1" s="1"/>
  <c r="H1815" i="1" s="1"/>
  <c r="H1816" i="1" s="1"/>
  <c r="H1817" i="1" s="1"/>
  <c r="H1818" i="1" s="1"/>
  <c r="H1819" i="1" s="1"/>
  <c r="H1820" i="1" s="1"/>
  <c r="H1821" i="1" s="1"/>
  <c r="H1822" i="1" s="1"/>
  <c r="H1823" i="1" s="1"/>
  <c r="H1824" i="1" s="1"/>
  <c r="H1825" i="1" s="1"/>
  <c r="H1826" i="1" s="1"/>
  <c r="H1827" i="1" s="1"/>
  <c r="H1828" i="1" s="1"/>
  <c r="H1829" i="1" s="1"/>
  <c r="H1830" i="1" s="1"/>
  <c r="H1831" i="1" s="1"/>
  <c r="H1832" i="1" s="1"/>
  <c r="H1833" i="1" s="1"/>
  <c r="H1834" i="1" s="1"/>
  <c r="H1835" i="1" s="1"/>
  <c r="H1836" i="1" s="1"/>
  <c r="H1837" i="1" s="1"/>
  <c r="H1838" i="1" s="1"/>
  <c r="H1839" i="1" s="1"/>
  <c r="H1840" i="1" s="1"/>
  <c r="H1841" i="1" s="1"/>
  <c r="H1842" i="1" s="1"/>
  <c r="H1843" i="1" s="1"/>
  <c r="H1844" i="1" s="1"/>
  <c r="H1845" i="1" s="1"/>
  <c r="H1846" i="1" s="1"/>
  <c r="H1847" i="1" s="1"/>
  <c r="H1848" i="1"/>
  <c r="H1849" i="1" s="1"/>
  <c r="H1981" i="1"/>
  <c r="H1982" i="1" s="1"/>
  <c r="H2" i="1"/>
  <c r="H3" i="1" s="1"/>
  <c r="H4" i="1" s="1"/>
  <c r="D6" i="1"/>
  <c r="D7" i="1"/>
  <c r="D8" i="1"/>
  <c r="D9" i="1"/>
  <c r="D10" i="1"/>
  <c r="D11" i="1"/>
  <c r="D12" i="1"/>
  <c r="D13" i="1"/>
  <c r="D14"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I396" i="1" s="1"/>
  <c r="I397" i="1" s="1"/>
  <c r="I398" i="1" s="1"/>
  <c r="I399" i="1" s="1"/>
  <c r="I400" i="1" s="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I591" i="1" s="1"/>
  <c r="I592" i="1" s="1"/>
  <c r="I593" i="1" s="1"/>
  <c r="I594" i="1" s="1"/>
  <c r="I595" i="1" s="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I687" i="1" s="1"/>
  <c r="I688" i="1" s="1"/>
  <c r="I689" i="1" s="1"/>
  <c r="I690" i="1" s="1"/>
  <c r="I691" i="1" s="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90" i="1"/>
  <c r="D991" i="1"/>
  <c r="D992" i="1"/>
  <c r="D993" i="1"/>
  <c r="D994" i="1"/>
  <c r="D995" i="1"/>
  <c r="D996"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I1248" i="1" s="1"/>
  <c r="I1249" i="1" s="1"/>
  <c r="I1250" i="1" s="1"/>
  <c r="I1251" i="1" s="1"/>
  <c r="I1252" i="1" s="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I1302" i="1" s="1"/>
  <c r="I1303" i="1" s="1"/>
  <c r="I1304" i="1" s="1"/>
  <c r="I1305" i="1" s="1"/>
  <c r="I1306" i="1" s="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I1555" i="1" s="1"/>
  <c r="I1556" i="1" s="1"/>
  <c r="I1557" i="1" s="1"/>
  <c r="I1558" i="1" s="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I1671" i="1" s="1"/>
  <c r="I1672" i="1" s="1"/>
  <c r="I1673" i="1" s="1"/>
  <c r="I1674" i="1" s="1"/>
  <c r="I1675" i="1" s="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I1845" i="1" s="1"/>
  <c r="I1846" i="1" s="1"/>
  <c r="I1847" i="1" s="1"/>
  <c r="I1848" i="1" s="1"/>
  <c r="I1849" i="1" s="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I1979" i="1" s="1"/>
  <c r="I1980" i="1" s="1"/>
  <c r="I1981" i="1" s="1"/>
  <c r="I1982" i="1" s="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I2051" i="1" s="1"/>
  <c r="I2052" i="1" s="1"/>
  <c r="D5" i="1"/>
  <c r="E6" i="1"/>
  <c r="E7" i="1"/>
  <c r="E8" i="1"/>
  <c r="E9" i="1"/>
  <c r="E10" i="1"/>
  <c r="E11" i="1"/>
  <c r="E12" i="1"/>
  <c r="E13" i="1"/>
  <c r="E14"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90" i="1"/>
  <c r="E991" i="1"/>
  <c r="E992" i="1"/>
  <c r="E993" i="1"/>
  <c r="E994" i="1"/>
  <c r="E995" i="1"/>
  <c r="E996"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5"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H1559" i="1"/>
  <c r="H1560" i="1" s="1"/>
  <c r="H1561" i="1" s="1"/>
  <c r="H1562" i="1" s="1"/>
  <c r="H1563" i="1" s="1"/>
  <c r="H1564" i="1" s="1"/>
  <c r="H1565" i="1" s="1"/>
  <c r="H1566" i="1" s="1"/>
  <c r="H1567" i="1" s="1"/>
  <c r="H1568" i="1" s="1"/>
  <c r="H1569" i="1" s="1"/>
  <c r="H1570" i="1" s="1"/>
  <c r="H1571" i="1" s="1"/>
  <c r="H1572" i="1" s="1"/>
  <c r="H1573" i="1" s="1"/>
  <c r="H1574" i="1" s="1"/>
  <c r="H1575" i="1" s="1"/>
  <c r="H1576" i="1" s="1"/>
  <c r="H1577" i="1" s="1"/>
  <c r="H1578" i="1" s="1"/>
  <c r="H1579" i="1" s="1"/>
  <c r="H1580" i="1" s="1"/>
  <c r="H1581" i="1" s="1"/>
  <c r="H1582" i="1" s="1"/>
  <c r="H1583" i="1" s="1"/>
  <c r="H1584" i="1" s="1"/>
  <c r="H1585" i="1" s="1"/>
  <c r="H1586" i="1" s="1"/>
  <c r="H1587" i="1" s="1"/>
  <c r="H1588" i="1" s="1"/>
  <c r="H1589" i="1" s="1"/>
  <c r="H1590" i="1" s="1"/>
  <c r="H1591" i="1" s="1"/>
  <c r="H1592" i="1" s="1"/>
  <c r="H1593" i="1" s="1"/>
  <c r="H1594" i="1" s="1"/>
  <c r="H1595" i="1" s="1"/>
  <c r="H1596" i="1" s="1"/>
  <c r="H1597" i="1" s="1"/>
  <c r="H1598" i="1" s="1"/>
  <c r="H1599" i="1" s="1"/>
  <c r="H1600" i="1" s="1"/>
  <c r="H1601" i="1" s="1"/>
  <c r="H1602" i="1" s="1"/>
  <c r="H1603" i="1" s="1"/>
  <c r="H1604" i="1" s="1"/>
  <c r="H1605" i="1" s="1"/>
  <c r="H1606" i="1" s="1"/>
  <c r="H1607" i="1" s="1"/>
  <c r="H1608" i="1" s="1"/>
  <c r="H1609" i="1" s="1"/>
  <c r="H1610" i="1" s="1"/>
  <c r="H1611" i="1" s="1"/>
  <c r="H1612" i="1" s="1"/>
  <c r="H1613" i="1" s="1"/>
  <c r="H1614" i="1" s="1"/>
  <c r="H1615" i="1" s="1"/>
  <c r="H1616" i="1" s="1"/>
  <c r="H1617" i="1" s="1"/>
  <c r="H1618" i="1" s="1"/>
  <c r="H1619" i="1" s="1"/>
  <c r="H1620" i="1" s="1"/>
  <c r="H1621" i="1" s="1"/>
  <c r="H1622" i="1" s="1"/>
  <c r="H1623" i="1" s="1"/>
  <c r="H1624" i="1" s="1"/>
  <c r="H1625" i="1" s="1"/>
  <c r="H1626" i="1" s="1"/>
  <c r="H1627" i="1" s="1"/>
  <c r="H1628" i="1" s="1"/>
  <c r="H1629" i="1" s="1"/>
  <c r="H1630" i="1" s="1"/>
  <c r="H1631" i="1" s="1"/>
  <c r="H1632" i="1" s="1"/>
  <c r="H1633" i="1" s="1"/>
  <c r="H1634" i="1" s="1"/>
  <c r="H1635" i="1" s="1"/>
  <c r="H1636" i="1" s="1"/>
  <c r="H1637" i="1" s="1"/>
  <c r="H1638" i="1" s="1"/>
  <c r="H1639" i="1" s="1"/>
  <c r="H1640" i="1" s="1"/>
  <c r="H1641" i="1" s="1"/>
  <c r="H1642" i="1" s="1"/>
  <c r="H1643" i="1" s="1"/>
  <c r="H1644" i="1" s="1"/>
  <c r="H1645" i="1" s="1"/>
  <c r="H1646" i="1" s="1"/>
  <c r="H1647" i="1" s="1"/>
  <c r="H1648" i="1" s="1"/>
  <c r="H1649" i="1" s="1"/>
  <c r="H1650" i="1" s="1"/>
  <c r="H1651" i="1" s="1"/>
  <c r="H1652" i="1" s="1"/>
  <c r="H1653" i="1" s="1"/>
  <c r="H1654" i="1" s="1"/>
  <c r="H1655" i="1" s="1"/>
  <c r="H1656" i="1" s="1"/>
  <c r="H1657" i="1" s="1"/>
  <c r="H1658" i="1" s="1"/>
  <c r="H1659" i="1" s="1"/>
  <c r="H1660" i="1" s="1"/>
  <c r="H1661" i="1" s="1"/>
  <c r="H1662" i="1" s="1"/>
  <c r="H1663" i="1" s="1"/>
  <c r="H1664" i="1" s="1"/>
  <c r="H1665" i="1" s="1"/>
  <c r="H1666" i="1" s="1"/>
  <c r="H1667" i="1" s="1"/>
  <c r="H1668" i="1" s="1"/>
  <c r="H1669" i="1" s="1"/>
  <c r="H1670" i="1" s="1"/>
  <c r="H1671" i="1" s="1"/>
  <c r="H1672" i="1" s="1"/>
  <c r="H1373" i="1"/>
  <c r="H1374" i="1" s="1"/>
  <c r="H1375" i="1" s="1"/>
  <c r="H1376" i="1" s="1"/>
  <c r="H1377" i="1" s="1"/>
  <c r="H1378" i="1" s="1"/>
  <c r="H1379" i="1" s="1"/>
  <c r="H1380" i="1" s="1"/>
  <c r="H1381" i="1" s="1"/>
  <c r="H1382" i="1" s="1"/>
  <c r="H1383" i="1" s="1"/>
  <c r="H1384" i="1" s="1"/>
  <c r="H1385" i="1" s="1"/>
  <c r="H1386" i="1" s="1"/>
  <c r="H1387" i="1" s="1"/>
  <c r="H1388" i="1" s="1"/>
  <c r="H1389" i="1" s="1"/>
  <c r="H1390" i="1" s="1"/>
  <c r="H1391" i="1" s="1"/>
  <c r="H1392" i="1" s="1"/>
  <c r="H1393" i="1" s="1"/>
  <c r="H1394" i="1" s="1"/>
  <c r="H1395" i="1" s="1"/>
  <c r="H1396" i="1" s="1"/>
  <c r="H1397" i="1" s="1"/>
  <c r="H1398" i="1" s="1"/>
  <c r="H1399" i="1" s="1"/>
  <c r="H1400" i="1" s="1"/>
  <c r="H1401" i="1" s="1"/>
  <c r="H1402" i="1" s="1"/>
  <c r="H1403" i="1" s="1"/>
  <c r="H1404" i="1" s="1"/>
  <c r="H1405" i="1" s="1"/>
  <c r="H1406" i="1" s="1"/>
  <c r="H1407" i="1" s="1"/>
  <c r="H1408" i="1" s="1"/>
  <c r="H1409" i="1" s="1"/>
  <c r="H1410" i="1" s="1"/>
  <c r="H1411" i="1" s="1"/>
  <c r="H1412" i="1" s="1"/>
  <c r="H1413" i="1" s="1"/>
  <c r="H1414" i="1" s="1"/>
  <c r="H1415" i="1" s="1"/>
  <c r="H1416" i="1" s="1"/>
  <c r="H1417" i="1" s="1"/>
  <c r="H1418" i="1" s="1"/>
  <c r="H1419" i="1" s="1"/>
  <c r="H1420" i="1" s="1"/>
  <c r="H1421" i="1" s="1"/>
  <c r="H1422" i="1" s="1"/>
  <c r="H1423" i="1" s="1"/>
  <c r="H1424" i="1" s="1"/>
  <c r="H1425" i="1" s="1"/>
  <c r="H1426" i="1" s="1"/>
  <c r="H1427" i="1" s="1"/>
  <c r="H1428" i="1" s="1"/>
  <c r="H1429" i="1" s="1"/>
  <c r="H1430" i="1" s="1"/>
  <c r="H1431" i="1" s="1"/>
  <c r="H1432" i="1" s="1"/>
  <c r="H1433" i="1" s="1"/>
  <c r="H1434" i="1" s="1"/>
  <c r="H1435" i="1" s="1"/>
  <c r="H1436" i="1" s="1"/>
  <c r="H1437" i="1" s="1"/>
  <c r="H1438" i="1" s="1"/>
  <c r="H1439" i="1" s="1"/>
  <c r="H5" i="1"/>
  <c r="H6" i="1" s="1"/>
  <c r="H7" i="1" s="1"/>
  <c r="H8" i="1" s="1"/>
  <c r="H9" i="1" s="1"/>
  <c r="H10" i="1" s="1"/>
  <c r="H11" i="1" s="1"/>
  <c r="H12" i="1" s="1"/>
  <c r="H13" i="1" s="1"/>
  <c r="H14" i="1" s="1"/>
  <c r="H15" i="1" s="1"/>
  <c r="H16" i="1" s="1"/>
  <c r="H990" i="1"/>
  <c r="H991" i="1" s="1"/>
  <c r="H992" i="1" s="1"/>
  <c r="H993" i="1" s="1"/>
  <c r="H994" i="1" s="1"/>
  <c r="H995" i="1" s="1"/>
  <c r="H996" i="1" s="1"/>
  <c r="H997" i="1" s="1"/>
  <c r="H998" i="1" s="1"/>
  <c r="H1163" i="1"/>
  <c r="H1164" i="1" s="1"/>
  <c r="H1165" i="1" s="1"/>
  <c r="H1166" i="1" s="1"/>
  <c r="H1167" i="1" s="1"/>
  <c r="H1168" i="1" s="1"/>
  <c r="H1169" i="1" s="1"/>
  <c r="H1170" i="1" s="1"/>
  <c r="H1171" i="1" s="1"/>
  <c r="H1172" i="1" s="1"/>
  <c r="H1173" i="1" s="1"/>
  <c r="H1174" i="1" s="1"/>
  <c r="H1175" i="1" s="1"/>
  <c r="H1176" i="1" s="1"/>
  <c r="H1177" i="1" s="1"/>
  <c r="H1178" i="1" s="1"/>
  <c r="H1179" i="1" s="1"/>
  <c r="H1180" i="1" s="1"/>
  <c r="H1181" i="1" s="1"/>
  <c r="H1182" i="1" s="1"/>
  <c r="H1183" i="1" s="1"/>
  <c r="H1184" i="1" s="1"/>
  <c r="H1185" i="1" s="1"/>
  <c r="H1186" i="1" s="1"/>
  <c r="H1187" i="1" s="1"/>
  <c r="H1188" i="1" s="1"/>
  <c r="H1189" i="1" s="1"/>
  <c r="H1190" i="1" s="1"/>
  <c r="H1191" i="1" s="1"/>
  <c r="H1192" i="1" s="1"/>
  <c r="H1193" i="1" s="1"/>
  <c r="H1194" i="1" s="1"/>
  <c r="H1195" i="1" s="1"/>
  <c r="H1196" i="1" s="1"/>
  <c r="H1197" i="1" s="1"/>
  <c r="H1198" i="1" s="1"/>
  <c r="H1199" i="1" s="1"/>
  <c r="H1200" i="1" s="1"/>
  <c r="H1201" i="1" s="1"/>
  <c r="H1202" i="1" s="1"/>
  <c r="H1203" i="1" s="1"/>
  <c r="H1204" i="1" s="1"/>
  <c r="H1205" i="1" s="1"/>
  <c r="H1206" i="1" s="1"/>
  <c r="H1207" i="1" s="1"/>
  <c r="H1208" i="1" s="1"/>
  <c r="H1209" i="1" s="1"/>
  <c r="H1210" i="1" s="1"/>
  <c r="H1211" i="1" s="1"/>
  <c r="H1212" i="1" s="1"/>
  <c r="H1213" i="1" s="1"/>
  <c r="H1214" i="1" s="1"/>
  <c r="H1215" i="1" s="1"/>
  <c r="H1216" i="1" s="1"/>
  <c r="H1217" i="1" s="1"/>
  <c r="H1218" i="1" s="1"/>
  <c r="H1219" i="1" s="1"/>
  <c r="H1220" i="1" s="1"/>
  <c r="H1221" i="1" s="1"/>
  <c r="H1222" i="1" s="1"/>
  <c r="H1223" i="1" s="1"/>
  <c r="H1224" i="1" s="1"/>
  <c r="H1225" i="1" s="1"/>
  <c r="H1226" i="1" s="1"/>
  <c r="H1227" i="1" s="1"/>
  <c r="H1228" i="1" s="1"/>
  <c r="H1229" i="1" s="1"/>
  <c r="H1230" i="1" s="1"/>
  <c r="H1231" i="1" s="1"/>
  <c r="H1232" i="1" s="1"/>
  <c r="H1233" i="1" s="1"/>
  <c r="H1234" i="1" s="1"/>
  <c r="H1235" i="1" s="1"/>
  <c r="H1236" i="1" s="1"/>
  <c r="H1237" i="1" s="1"/>
  <c r="H1238" i="1" s="1"/>
  <c r="H1239" i="1" s="1"/>
  <c r="H1240" i="1" s="1"/>
  <c r="H1241" i="1" s="1"/>
  <c r="H1242" i="1" s="1"/>
  <c r="H1243" i="1" s="1"/>
  <c r="H1244" i="1" s="1"/>
  <c r="H1245" i="1" s="1"/>
  <c r="H1246" i="1" s="1"/>
  <c r="H1247" i="1" s="1"/>
  <c r="H1248" i="1" s="1"/>
  <c r="H1249" i="1" s="1"/>
  <c r="H1850" i="1"/>
  <c r="H1851" i="1" s="1"/>
  <c r="H1852" i="1" s="1"/>
  <c r="H1853" i="1" s="1"/>
  <c r="H1854" i="1" s="1"/>
  <c r="H1855" i="1" s="1"/>
  <c r="H1856" i="1" s="1"/>
  <c r="H1857" i="1" s="1"/>
  <c r="H1858" i="1" s="1"/>
  <c r="H1859" i="1" s="1"/>
  <c r="H1860" i="1" s="1"/>
  <c r="H1861" i="1" s="1"/>
  <c r="H1862" i="1" s="1"/>
  <c r="H1863" i="1" s="1"/>
  <c r="H1864" i="1" s="1"/>
  <c r="H1865" i="1" s="1"/>
  <c r="H1866" i="1" s="1"/>
  <c r="H1867" i="1" s="1"/>
  <c r="H1868" i="1" s="1"/>
  <c r="H1869" i="1" s="1"/>
  <c r="H1870" i="1" s="1"/>
  <c r="H1871" i="1" s="1"/>
  <c r="H1872" i="1" s="1"/>
  <c r="H1873" i="1" s="1"/>
  <c r="H1874" i="1" s="1"/>
  <c r="H1875" i="1" s="1"/>
  <c r="H1876" i="1" s="1"/>
  <c r="H1877" i="1" s="1"/>
  <c r="H1878" i="1" s="1"/>
  <c r="H1879" i="1" s="1"/>
  <c r="H1880" i="1" s="1"/>
  <c r="H1881" i="1" s="1"/>
  <c r="H1882" i="1" s="1"/>
  <c r="H1883" i="1" s="1"/>
  <c r="H1884" i="1" s="1"/>
  <c r="H1885" i="1" s="1"/>
  <c r="H1886" i="1" s="1"/>
  <c r="H1887" i="1" s="1"/>
  <c r="H1888" i="1" s="1"/>
  <c r="H1889" i="1" s="1"/>
  <c r="H1890" i="1" s="1"/>
  <c r="H1891" i="1" s="1"/>
  <c r="H1892" i="1" s="1"/>
  <c r="H1893" i="1" s="1"/>
  <c r="H1894" i="1" s="1"/>
  <c r="H1895" i="1" s="1"/>
  <c r="H1896" i="1" s="1"/>
  <c r="H1897" i="1" s="1"/>
  <c r="H1898" i="1" s="1"/>
  <c r="H1899" i="1" s="1"/>
  <c r="H1900" i="1" s="1"/>
  <c r="H1901" i="1" s="1"/>
  <c r="H1902" i="1" s="1"/>
  <c r="H1903" i="1" s="1"/>
  <c r="H1904" i="1" s="1"/>
  <c r="H1905" i="1" s="1"/>
  <c r="H1906" i="1" s="1"/>
  <c r="H1907" i="1" s="1"/>
  <c r="H1908" i="1" s="1"/>
  <c r="H1909" i="1" s="1"/>
  <c r="H1910" i="1" s="1"/>
  <c r="H1911" i="1" s="1"/>
  <c r="H1912" i="1" s="1"/>
  <c r="H1913" i="1" s="1"/>
  <c r="H1914" i="1" s="1"/>
  <c r="H1915" i="1" s="1"/>
  <c r="H1916" i="1" s="1"/>
  <c r="H1917" i="1" s="1"/>
  <c r="H1918" i="1" s="1"/>
  <c r="H1919" i="1" s="1"/>
  <c r="H1920" i="1" s="1"/>
  <c r="H1921" i="1" s="1"/>
  <c r="H1922" i="1" s="1"/>
  <c r="H1923" i="1" s="1"/>
  <c r="H1924" i="1" s="1"/>
  <c r="H1925" i="1" s="1"/>
  <c r="H1926" i="1" s="1"/>
  <c r="H1927" i="1" s="1"/>
  <c r="H1928" i="1" s="1"/>
  <c r="H1929" i="1" s="1"/>
  <c r="H1930" i="1" s="1"/>
  <c r="H1931" i="1" s="1"/>
  <c r="H1932" i="1" s="1"/>
  <c r="H1933" i="1" s="1"/>
  <c r="H1934" i="1" s="1"/>
  <c r="H1935" i="1" s="1"/>
  <c r="H1936" i="1" s="1"/>
  <c r="H1937" i="1" s="1"/>
  <c r="H1938" i="1" s="1"/>
  <c r="H1939" i="1" s="1"/>
  <c r="H1940" i="1" s="1"/>
  <c r="H1941" i="1" s="1"/>
  <c r="H1942" i="1" s="1"/>
  <c r="H1943" i="1" s="1"/>
  <c r="H1944" i="1" s="1"/>
  <c r="H1945" i="1" s="1"/>
  <c r="H1946" i="1" s="1"/>
  <c r="H1947" i="1" s="1"/>
  <c r="H1948" i="1" s="1"/>
  <c r="H1949" i="1" s="1"/>
  <c r="H1950" i="1" s="1"/>
  <c r="H1951" i="1" s="1"/>
  <c r="H1952" i="1" s="1"/>
  <c r="H1953" i="1" s="1"/>
  <c r="H1954" i="1" s="1"/>
  <c r="H1955" i="1" s="1"/>
  <c r="H1956" i="1" s="1"/>
  <c r="H1957" i="1" s="1"/>
  <c r="H1958" i="1" s="1"/>
  <c r="H1959" i="1" s="1"/>
  <c r="H1960" i="1" s="1"/>
  <c r="H1961" i="1" s="1"/>
  <c r="H1962" i="1" s="1"/>
  <c r="H1963" i="1" s="1"/>
  <c r="H1964" i="1" s="1"/>
  <c r="H1965" i="1" s="1"/>
  <c r="H1966" i="1" s="1"/>
  <c r="H1967" i="1" s="1"/>
  <c r="H1968" i="1" s="1"/>
  <c r="H1969" i="1" s="1"/>
  <c r="H1970" i="1" s="1"/>
  <c r="H1971" i="1" s="1"/>
  <c r="H1972" i="1" s="1"/>
  <c r="H1973" i="1" s="1"/>
  <c r="H1974" i="1" s="1"/>
  <c r="H1975" i="1" s="1"/>
  <c r="H1976" i="1" s="1"/>
  <c r="H1977" i="1" s="1"/>
  <c r="H1978" i="1" s="1"/>
  <c r="H1979" i="1" s="1"/>
  <c r="H1980" i="1" s="1"/>
  <c r="H1983" i="1"/>
  <c r="H1984" i="1" s="1"/>
  <c r="H1985" i="1" s="1"/>
  <c r="H1986" i="1" s="1"/>
  <c r="H1987" i="1" s="1"/>
  <c r="H1988" i="1" s="1"/>
  <c r="H1989" i="1" s="1"/>
  <c r="H1990" i="1" s="1"/>
  <c r="H1991" i="1" s="1"/>
  <c r="H1992" i="1" s="1"/>
  <c r="H1993" i="1" s="1"/>
  <c r="H1994" i="1" s="1"/>
  <c r="H1995" i="1" s="1"/>
  <c r="H1996" i="1" s="1"/>
  <c r="H1997" i="1" s="1"/>
  <c r="H1998" i="1" s="1"/>
  <c r="H1999" i="1" s="1"/>
  <c r="H2000" i="1" s="1"/>
  <c r="H2001" i="1" s="1"/>
  <c r="H2002" i="1" s="1"/>
  <c r="H2003" i="1" s="1"/>
  <c r="H2004" i="1" s="1"/>
  <c r="H2005" i="1" s="1"/>
  <c r="H2006" i="1" s="1"/>
  <c r="H2007" i="1" s="1"/>
  <c r="H2008" i="1" s="1"/>
  <c r="H2009" i="1" s="1"/>
  <c r="H2010" i="1" s="1"/>
  <c r="H2011" i="1" s="1"/>
  <c r="H2012" i="1" s="1"/>
  <c r="H2013" i="1" s="1"/>
  <c r="H2014" i="1" s="1"/>
  <c r="H2015" i="1" s="1"/>
  <c r="H2016" i="1" s="1"/>
  <c r="H2017" i="1" s="1"/>
  <c r="H2018" i="1" s="1"/>
  <c r="H2019" i="1" s="1"/>
  <c r="H2020" i="1" s="1"/>
  <c r="H2021" i="1" s="1"/>
  <c r="H2022" i="1" s="1"/>
  <c r="H2023" i="1" s="1"/>
  <c r="H2024" i="1" s="1"/>
  <c r="H2025" i="1" s="1"/>
  <c r="H2026" i="1" s="1"/>
  <c r="H2027" i="1" s="1"/>
  <c r="H2028" i="1" s="1"/>
  <c r="H2029" i="1" s="1"/>
  <c r="H2030" i="1" s="1"/>
  <c r="H2031" i="1" s="1"/>
  <c r="H2032" i="1" s="1"/>
  <c r="H2033" i="1" s="1"/>
  <c r="H2034" i="1" s="1"/>
  <c r="H2035" i="1" s="1"/>
  <c r="H2036" i="1" s="1"/>
  <c r="H2037" i="1" s="1"/>
  <c r="H2038" i="1" s="1"/>
  <c r="H2039" i="1" s="1"/>
  <c r="H2040" i="1" s="1"/>
  <c r="H2041" i="1" s="1"/>
  <c r="H2042" i="1" s="1"/>
  <c r="H2043" i="1" s="1"/>
  <c r="H2044" i="1" s="1"/>
  <c r="H2045" i="1" s="1"/>
  <c r="H2046" i="1" s="1"/>
  <c r="H2047" i="1" s="1"/>
  <c r="H2048" i="1" s="1"/>
  <c r="H2049" i="1" s="1"/>
  <c r="H2050" i="1" s="1"/>
  <c r="H2051" i="1" s="1"/>
  <c r="H2052" i="1" s="1"/>
  <c r="H477" i="1"/>
  <c r="H478" i="1" s="1"/>
  <c r="H479" i="1" s="1"/>
  <c r="H480" i="1" s="1"/>
  <c r="H481" i="1" s="1"/>
  <c r="H482" i="1" s="1"/>
  <c r="H483" i="1" s="1"/>
  <c r="H484" i="1" s="1"/>
  <c r="H485" i="1" s="1"/>
  <c r="H486" i="1" s="1"/>
  <c r="H487" i="1" s="1"/>
  <c r="H488" i="1" s="1"/>
  <c r="H489" i="1" s="1"/>
  <c r="H490" i="1" s="1"/>
  <c r="H491" i="1" s="1"/>
  <c r="H492" i="1" s="1"/>
  <c r="H493" i="1" s="1"/>
  <c r="H494" i="1" s="1"/>
  <c r="H495" i="1" s="1"/>
  <c r="H496" i="1" s="1"/>
  <c r="H497" i="1" s="1"/>
  <c r="H498" i="1" s="1"/>
  <c r="H499" i="1" s="1"/>
  <c r="H500" i="1" s="1"/>
  <c r="H501" i="1" s="1"/>
  <c r="H502" i="1" s="1"/>
  <c r="H503" i="1" s="1"/>
  <c r="H504" i="1" s="1"/>
  <c r="H505" i="1" s="1"/>
  <c r="H506" i="1" s="1"/>
  <c r="H507" i="1" s="1"/>
  <c r="H508" i="1" s="1"/>
  <c r="H509" i="1" s="1"/>
  <c r="H510" i="1" s="1"/>
  <c r="H511" i="1" s="1"/>
  <c r="H512" i="1" s="1"/>
  <c r="H513" i="1" s="1"/>
  <c r="H514" i="1" s="1"/>
  <c r="H515" i="1" s="1"/>
  <c r="H516" i="1" s="1"/>
  <c r="H517" i="1" s="1"/>
  <c r="H518" i="1" s="1"/>
  <c r="H519" i="1" s="1"/>
  <c r="H520" i="1" s="1"/>
  <c r="H521" i="1" s="1"/>
  <c r="H522" i="1" s="1"/>
  <c r="H523" i="1" s="1"/>
  <c r="H524" i="1" s="1"/>
  <c r="H525" i="1" s="1"/>
  <c r="H526" i="1" s="1"/>
  <c r="H527" i="1" s="1"/>
  <c r="H528" i="1" s="1"/>
  <c r="H529" i="1" s="1"/>
  <c r="H530" i="1" s="1"/>
  <c r="H531" i="1" s="1"/>
  <c r="H532" i="1" s="1"/>
  <c r="H533" i="1" s="1"/>
  <c r="H534" i="1" s="1"/>
  <c r="H535" i="1" s="1"/>
  <c r="H536" i="1" s="1"/>
  <c r="H537" i="1" s="1"/>
  <c r="H538" i="1" s="1"/>
  <c r="H539" i="1" s="1"/>
  <c r="H540" i="1" s="1"/>
  <c r="H541" i="1" s="1"/>
  <c r="H542" i="1" s="1"/>
  <c r="H543" i="1" s="1"/>
  <c r="H544" i="1" s="1"/>
  <c r="H545" i="1" s="1"/>
  <c r="H546" i="1" s="1"/>
  <c r="H547" i="1" s="1"/>
  <c r="H548" i="1" s="1"/>
  <c r="H549" i="1" s="1"/>
  <c r="H550" i="1" s="1"/>
  <c r="H551" i="1" s="1"/>
  <c r="H552" i="1" s="1"/>
  <c r="H553" i="1" s="1"/>
  <c r="H554" i="1" s="1"/>
  <c r="H555" i="1" s="1"/>
  <c r="H556" i="1" s="1"/>
  <c r="H557" i="1" s="1"/>
  <c r="H558" i="1" s="1"/>
  <c r="H559" i="1" s="1"/>
  <c r="H560" i="1" s="1"/>
  <c r="H561" i="1" s="1"/>
  <c r="H562" i="1" s="1"/>
  <c r="H563" i="1" s="1"/>
  <c r="H564" i="1" s="1"/>
  <c r="H565" i="1" s="1"/>
  <c r="H566" i="1" s="1"/>
  <c r="H567" i="1" s="1"/>
  <c r="H568" i="1" s="1"/>
  <c r="H569" i="1" s="1"/>
  <c r="H570" i="1" s="1"/>
  <c r="H571" i="1" s="1"/>
  <c r="H572" i="1" s="1"/>
  <c r="H573" i="1" s="1"/>
  <c r="H574" i="1" s="1"/>
  <c r="H575" i="1" s="1"/>
  <c r="H576" i="1" s="1"/>
  <c r="H577" i="1" s="1"/>
  <c r="H578" i="1" s="1"/>
  <c r="H579" i="1" s="1"/>
  <c r="H580" i="1" s="1"/>
  <c r="H581" i="1" s="1"/>
  <c r="H582" i="1" s="1"/>
  <c r="H583" i="1" s="1"/>
  <c r="H584" i="1" s="1"/>
  <c r="H585" i="1" s="1"/>
  <c r="H586" i="1" s="1"/>
  <c r="H587" i="1" s="1"/>
  <c r="H588" i="1" s="1"/>
  <c r="H589" i="1" s="1"/>
  <c r="H590" i="1" s="1"/>
  <c r="H591" i="1" s="1"/>
  <c r="H592" i="1" s="1"/>
  <c r="H1307" i="1"/>
  <c r="H1308" i="1" s="1"/>
  <c r="H1309" i="1" s="1"/>
  <c r="H1310" i="1" s="1"/>
  <c r="H1311" i="1" s="1"/>
  <c r="H1312" i="1" s="1"/>
  <c r="H1313" i="1" s="1"/>
  <c r="H1314" i="1" s="1"/>
  <c r="H1315" i="1" s="1"/>
  <c r="H1316" i="1" s="1"/>
  <c r="H1317" i="1" s="1"/>
  <c r="H1318" i="1" s="1"/>
  <c r="H1319" i="1" s="1"/>
  <c r="H1320" i="1" s="1"/>
  <c r="H1321" i="1" s="1"/>
  <c r="H1322" i="1" s="1"/>
  <c r="H1323" i="1" s="1"/>
  <c r="H1324" i="1" s="1"/>
  <c r="H1325" i="1" s="1"/>
  <c r="H1326" i="1" s="1"/>
  <c r="H1327" i="1" s="1"/>
  <c r="H1328" i="1" s="1"/>
  <c r="H1329" i="1" s="1"/>
  <c r="H1330" i="1" s="1"/>
  <c r="H1331" i="1" s="1"/>
  <c r="H1332" i="1" s="1"/>
  <c r="H1333" i="1" s="1"/>
  <c r="H1334" i="1" s="1"/>
  <c r="H1335" i="1" s="1"/>
  <c r="H1336" i="1" s="1"/>
  <c r="H1337" i="1" s="1"/>
  <c r="H1338" i="1" s="1"/>
  <c r="H1339" i="1" s="1"/>
  <c r="H1340" i="1" s="1"/>
  <c r="H1341" i="1" s="1"/>
  <c r="H1342" i="1" s="1"/>
  <c r="H1343" i="1" s="1"/>
  <c r="H1344" i="1" s="1"/>
  <c r="H1345" i="1" s="1"/>
  <c r="H1346" i="1" s="1"/>
  <c r="H1347" i="1" s="1"/>
  <c r="H1348" i="1" s="1"/>
  <c r="H1349" i="1" s="1"/>
  <c r="H1350" i="1" s="1"/>
  <c r="H1351" i="1" s="1"/>
  <c r="H1352" i="1" s="1"/>
  <c r="H1353" i="1" s="1"/>
  <c r="H1354" i="1" s="1"/>
  <c r="H1355" i="1" s="1"/>
  <c r="H1356" i="1" s="1"/>
  <c r="H1357" i="1" s="1"/>
  <c r="H1358" i="1" s="1"/>
  <c r="H1359" i="1" s="1"/>
  <c r="H1360" i="1" s="1"/>
  <c r="H1361" i="1" s="1"/>
  <c r="H1362" i="1" s="1"/>
  <c r="H1363" i="1" s="1"/>
  <c r="H1364" i="1" s="1"/>
  <c r="H1365" i="1" s="1"/>
  <c r="H1366" i="1" s="1"/>
  <c r="H1367" i="1" s="1"/>
  <c r="H1368" i="1" s="1"/>
  <c r="H1369" i="1" s="1"/>
  <c r="H1676" i="1"/>
  <c r="H1677" i="1" s="1"/>
  <c r="H1678" i="1" s="1"/>
  <c r="H1679" i="1" s="1"/>
  <c r="H1680" i="1" s="1"/>
  <c r="H1681" i="1" s="1"/>
  <c r="H1682" i="1" s="1"/>
  <c r="H1683" i="1" s="1"/>
  <c r="H1684" i="1" s="1"/>
  <c r="H1685" i="1" s="1"/>
  <c r="H1686" i="1" s="1"/>
  <c r="H1687" i="1" s="1"/>
  <c r="H1688" i="1" s="1"/>
  <c r="H1689" i="1" s="1"/>
  <c r="H1690" i="1" s="1"/>
  <c r="H1691" i="1" s="1"/>
  <c r="H1692" i="1" s="1"/>
  <c r="H1693" i="1" s="1"/>
  <c r="H1694" i="1" s="1"/>
  <c r="H1695" i="1" s="1"/>
  <c r="H1696" i="1" s="1"/>
  <c r="H1697" i="1" s="1"/>
  <c r="H1698" i="1" s="1"/>
  <c r="H1699" i="1" s="1"/>
  <c r="H1700" i="1" s="1"/>
  <c r="H1701" i="1" s="1"/>
  <c r="H1702" i="1" s="1"/>
  <c r="H1703" i="1" s="1"/>
  <c r="H1704" i="1" s="1"/>
  <c r="H1705" i="1" s="1"/>
  <c r="H1706" i="1" s="1"/>
  <c r="H1707" i="1" s="1"/>
  <c r="H1708" i="1" s="1"/>
  <c r="H1709" i="1" s="1"/>
  <c r="H1710" i="1" s="1"/>
  <c r="H1711" i="1" s="1"/>
  <c r="H1712" i="1" s="1"/>
  <c r="H1713" i="1" s="1"/>
  <c r="H1714" i="1" s="1"/>
  <c r="H1715" i="1" s="1"/>
  <c r="H1716" i="1" s="1"/>
  <c r="H1717" i="1" s="1"/>
  <c r="H1718" i="1" s="1"/>
  <c r="H1719" i="1" s="1"/>
  <c r="H1720" i="1" s="1"/>
  <c r="H1721" i="1" s="1"/>
  <c r="H1722" i="1" s="1"/>
  <c r="H1723" i="1" s="1"/>
  <c r="H1724" i="1" s="1"/>
  <c r="H1725" i="1" s="1"/>
  <c r="H1726" i="1" s="1"/>
  <c r="H1727" i="1" s="1"/>
  <c r="H1728" i="1" s="1"/>
  <c r="H1729" i="1" s="1"/>
  <c r="H1730" i="1" s="1"/>
  <c r="H1731" i="1" s="1"/>
  <c r="H1732" i="1" s="1"/>
  <c r="H1733" i="1" s="1"/>
  <c r="H1734" i="1" s="1"/>
  <c r="H1735" i="1" s="1"/>
  <c r="H1736" i="1" s="1"/>
  <c r="H1737" i="1" s="1"/>
  <c r="H1738" i="1" s="1"/>
  <c r="H1739" i="1" s="1"/>
  <c r="H1740" i="1" s="1"/>
  <c r="H1741" i="1" s="1"/>
  <c r="H1742" i="1" s="1"/>
  <c r="H1743" i="1" s="1"/>
  <c r="H1744" i="1" s="1"/>
  <c r="H1745" i="1" s="1"/>
  <c r="H1746" i="1" s="1"/>
  <c r="H1747" i="1" s="1"/>
  <c r="H1748" i="1" s="1"/>
  <c r="H1749" i="1" s="1"/>
  <c r="H1750" i="1" s="1"/>
  <c r="H1751" i="1" s="1"/>
  <c r="H1752" i="1" s="1"/>
  <c r="H1753" i="1" s="1"/>
  <c r="H1754" i="1" s="1"/>
  <c r="H1755" i="1" s="1"/>
  <c r="H1756" i="1" s="1"/>
  <c r="H1757" i="1" s="1"/>
  <c r="H140" i="1"/>
  <c r="H141" i="1" s="1"/>
  <c r="H142" i="1" s="1"/>
  <c r="H143" i="1" s="1"/>
  <c r="H144" i="1" s="1"/>
  <c r="H145" i="1" s="1"/>
  <c r="H146" i="1" s="1"/>
  <c r="H147" i="1" s="1"/>
  <c r="H148" i="1" s="1"/>
  <c r="H149" i="1" s="1"/>
  <c r="H150" i="1" s="1"/>
  <c r="H151" i="1" s="1"/>
  <c r="H152" i="1" s="1"/>
  <c r="H153" i="1" s="1"/>
  <c r="H154" i="1" s="1"/>
  <c r="H155" i="1" s="1"/>
  <c r="H156" i="1" s="1"/>
  <c r="H157" i="1" s="1"/>
  <c r="H158" i="1" s="1"/>
  <c r="H159" i="1" s="1"/>
  <c r="H160" i="1" s="1"/>
  <c r="H161" i="1" s="1"/>
  <c r="H162" i="1" s="1"/>
  <c r="H163" i="1" s="1"/>
  <c r="H164" i="1" s="1"/>
  <c r="H165" i="1" s="1"/>
  <c r="H166" i="1" s="1"/>
  <c r="H167" i="1" s="1"/>
  <c r="H168" i="1" s="1"/>
  <c r="H169" i="1" s="1"/>
  <c r="H170" i="1" s="1"/>
  <c r="H171" i="1" s="1"/>
  <c r="H172" i="1" s="1"/>
  <c r="H173" i="1" s="1"/>
  <c r="H174" i="1" s="1"/>
  <c r="H175" i="1" s="1"/>
  <c r="H176" i="1" s="1"/>
  <c r="H177" i="1" s="1"/>
  <c r="H178" i="1" s="1"/>
  <c r="H179" i="1" s="1"/>
  <c r="H180" i="1" s="1"/>
  <c r="H181" i="1" s="1"/>
  <c r="H182" i="1" s="1"/>
  <c r="H183" i="1" s="1"/>
  <c r="H184" i="1" s="1"/>
  <c r="H185" i="1" s="1"/>
  <c r="H186" i="1" s="1"/>
  <c r="H187" i="1" s="1"/>
  <c r="H188" i="1" s="1"/>
  <c r="H189" i="1" s="1"/>
  <c r="H190" i="1" s="1"/>
  <c r="H191" i="1" s="1"/>
  <c r="H192" i="1" s="1"/>
  <c r="H193" i="1" s="1"/>
  <c r="H194" i="1" s="1"/>
  <c r="H195" i="1" s="1"/>
  <c r="H196" i="1" s="1"/>
  <c r="H197" i="1" s="1"/>
  <c r="H198" i="1" s="1"/>
  <c r="H199" i="1" s="1"/>
  <c r="H200" i="1" s="1"/>
  <c r="H201" i="1" s="1"/>
  <c r="H202" i="1" s="1"/>
  <c r="H203" i="1" s="1"/>
  <c r="H204" i="1" s="1"/>
  <c r="H205" i="1" s="1"/>
  <c r="H206" i="1" s="1"/>
  <c r="H207" i="1" s="1"/>
  <c r="H208" i="1" s="1"/>
  <c r="H401" i="1"/>
  <c r="H402" i="1" s="1"/>
  <c r="H403" i="1" s="1"/>
  <c r="H404" i="1" s="1"/>
  <c r="H405" i="1" s="1"/>
  <c r="H406" i="1" s="1"/>
  <c r="H407" i="1" s="1"/>
  <c r="H408" i="1" s="1"/>
  <c r="H409" i="1" s="1"/>
  <c r="H410" i="1" s="1"/>
  <c r="H411" i="1" s="1"/>
  <c r="H412" i="1" s="1"/>
  <c r="H413" i="1" s="1"/>
  <c r="H414" i="1" s="1"/>
  <c r="H415" i="1" s="1"/>
  <c r="H416" i="1" s="1"/>
  <c r="H417" i="1" s="1"/>
  <c r="H418" i="1" s="1"/>
  <c r="H419" i="1" s="1"/>
  <c r="H420" i="1" s="1"/>
  <c r="H421" i="1" s="1"/>
  <c r="H422" i="1" s="1"/>
  <c r="H423" i="1" s="1"/>
  <c r="H424" i="1" s="1"/>
  <c r="H425" i="1" s="1"/>
  <c r="H426" i="1" s="1"/>
  <c r="H427" i="1" s="1"/>
  <c r="H428" i="1" s="1"/>
  <c r="H429" i="1" s="1"/>
  <c r="H430" i="1" s="1"/>
  <c r="H431" i="1" s="1"/>
  <c r="H432" i="1" s="1"/>
  <c r="H433" i="1" s="1"/>
  <c r="H434" i="1" s="1"/>
  <c r="H435" i="1" s="1"/>
  <c r="H436" i="1" s="1"/>
  <c r="H437" i="1" s="1"/>
  <c r="H438" i="1" s="1"/>
  <c r="H439" i="1" s="1"/>
  <c r="H440" i="1" s="1"/>
  <c r="H441" i="1" s="1"/>
  <c r="H442" i="1" s="1"/>
  <c r="H443" i="1" s="1"/>
  <c r="H444" i="1" s="1"/>
  <c r="H445" i="1" s="1"/>
  <c r="H446" i="1" s="1"/>
  <c r="H447" i="1" s="1"/>
  <c r="H448" i="1" s="1"/>
  <c r="H449" i="1" s="1"/>
  <c r="H450" i="1" s="1"/>
  <c r="H451" i="1" s="1"/>
  <c r="H452" i="1" s="1"/>
  <c r="H453" i="1" s="1"/>
  <c r="H454" i="1" s="1"/>
  <c r="H455" i="1" s="1"/>
  <c r="H456" i="1" s="1"/>
  <c r="H457" i="1" s="1"/>
  <c r="H458" i="1" s="1"/>
  <c r="H459" i="1" s="1"/>
  <c r="H460" i="1" s="1"/>
  <c r="H461" i="1" s="1"/>
  <c r="H462" i="1" s="1"/>
  <c r="H463" i="1" s="1"/>
  <c r="H464" i="1" s="1"/>
  <c r="H465" i="1" s="1"/>
  <c r="H466" i="1" s="1"/>
  <c r="H467" i="1" s="1"/>
  <c r="H468" i="1" s="1"/>
  <c r="H469" i="1" s="1"/>
  <c r="H470" i="1" s="1"/>
  <c r="H471" i="1" s="1"/>
  <c r="H472" i="1" s="1"/>
  <c r="H473" i="1" s="1"/>
  <c r="H596" i="1"/>
  <c r="H597" i="1" s="1"/>
  <c r="H598" i="1" s="1"/>
  <c r="H599" i="1" s="1"/>
  <c r="H600" i="1" s="1"/>
  <c r="H601" i="1" s="1"/>
  <c r="H602" i="1" s="1"/>
  <c r="H603" i="1" s="1"/>
  <c r="H604" i="1" s="1"/>
  <c r="H605" i="1" s="1"/>
  <c r="H606" i="1" s="1"/>
  <c r="H607" i="1" s="1"/>
  <c r="H608" i="1" s="1"/>
  <c r="H609" i="1" s="1"/>
  <c r="H610" i="1" s="1"/>
  <c r="H611" i="1" s="1"/>
  <c r="H612" i="1" s="1"/>
  <c r="H613" i="1" s="1"/>
  <c r="H614" i="1" s="1"/>
  <c r="H615" i="1" s="1"/>
  <c r="H616" i="1" s="1"/>
  <c r="H617" i="1" s="1"/>
  <c r="H618" i="1" s="1"/>
  <c r="H619" i="1" s="1"/>
  <c r="H620" i="1" s="1"/>
  <c r="H621" i="1" s="1"/>
  <c r="H622" i="1" s="1"/>
  <c r="H623" i="1" s="1"/>
  <c r="H624" i="1" s="1"/>
  <c r="H625" i="1" s="1"/>
  <c r="H626" i="1" s="1"/>
  <c r="H627" i="1" s="1"/>
  <c r="H628" i="1" s="1"/>
  <c r="H629" i="1" s="1"/>
  <c r="H630" i="1" s="1"/>
  <c r="H631" i="1" s="1"/>
  <c r="H632" i="1" s="1"/>
  <c r="H633" i="1" s="1"/>
  <c r="H634" i="1" s="1"/>
  <c r="H635" i="1" s="1"/>
  <c r="H636" i="1" s="1"/>
  <c r="H637" i="1" s="1"/>
  <c r="H638" i="1" s="1"/>
  <c r="H639" i="1" s="1"/>
  <c r="H640" i="1" s="1"/>
  <c r="H641" i="1" s="1"/>
  <c r="H642" i="1" s="1"/>
  <c r="H643" i="1" s="1"/>
  <c r="H644" i="1" s="1"/>
  <c r="H645" i="1" s="1"/>
  <c r="H646" i="1" s="1"/>
  <c r="H647" i="1" s="1"/>
  <c r="H648" i="1" s="1"/>
  <c r="H649" i="1" s="1"/>
  <c r="H650" i="1" s="1"/>
  <c r="H651" i="1" s="1"/>
  <c r="H652" i="1" s="1"/>
  <c r="H653" i="1" s="1"/>
  <c r="H654" i="1" s="1"/>
  <c r="H655" i="1" s="1"/>
  <c r="H656" i="1" s="1"/>
  <c r="H657" i="1" s="1"/>
  <c r="H658" i="1" s="1"/>
  <c r="H659" i="1" s="1"/>
  <c r="H660" i="1" s="1"/>
  <c r="H661" i="1" s="1"/>
  <c r="H662" i="1" s="1"/>
  <c r="H663" i="1" s="1"/>
  <c r="H664" i="1" s="1"/>
  <c r="H665" i="1" s="1"/>
  <c r="H666" i="1" s="1"/>
  <c r="H667" i="1" s="1"/>
  <c r="H668" i="1" s="1"/>
  <c r="H669" i="1" s="1"/>
  <c r="H670" i="1" s="1"/>
  <c r="H671" i="1" s="1"/>
  <c r="H672" i="1" s="1"/>
  <c r="H673" i="1" s="1"/>
  <c r="H674" i="1" s="1"/>
  <c r="H675" i="1" s="1"/>
  <c r="H676" i="1" s="1"/>
  <c r="H677" i="1" s="1"/>
  <c r="H678" i="1" s="1"/>
  <c r="H679" i="1" s="1"/>
  <c r="H680" i="1" s="1"/>
  <c r="H681" i="1" s="1"/>
  <c r="H682" i="1" s="1"/>
  <c r="H683" i="1" s="1"/>
  <c r="H684" i="1" s="1"/>
  <c r="H685" i="1" s="1"/>
  <c r="H686" i="1" s="1"/>
  <c r="H687" i="1" s="1"/>
  <c r="H688" i="1" s="1"/>
  <c r="H692" i="1"/>
  <c r="H693" i="1" s="1"/>
  <c r="H694" i="1" s="1"/>
  <c r="H695" i="1" s="1"/>
  <c r="H696" i="1" s="1"/>
  <c r="H697" i="1" s="1"/>
  <c r="H698" i="1" s="1"/>
  <c r="H699" i="1" s="1"/>
  <c r="H700" i="1" s="1"/>
  <c r="H701" i="1" s="1"/>
  <c r="H702" i="1" s="1"/>
  <c r="H703" i="1" s="1"/>
  <c r="H704" i="1" s="1"/>
  <c r="H705" i="1" s="1"/>
  <c r="H706" i="1" s="1"/>
  <c r="H707" i="1" s="1"/>
  <c r="H708" i="1" s="1"/>
  <c r="H709" i="1" s="1"/>
  <c r="H710" i="1" s="1"/>
  <c r="H711" i="1" s="1"/>
  <c r="H712" i="1" s="1"/>
  <c r="H713" i="1" s="1"/>
  <c r="H714" i="1" s="1"/>
  <c r="H715" i="1" s="1"/>
  <c r="H716" i="1" s="1"/>
  <c r="H717" i="1" s="1"/>
  <c r="H718" i="1" s="1"/>
  <c r="H719" i="1" s="1"/>
  <c r="H720" i="1" s="1"/>
  <c r="H721" i="1" s="1"/>
  <c r="H722" i="1" s="1"/>
  <c r="H723" i="1" s="1"/>
  <c r="H724" i="1" s="1"/>
  <c r="H725" i="1" s="1"/>
  <c r="H726" i="1" s="1"/>
  <c r="H727" i="1" s="1"/>
  <c r="H728" i="1" s="1"/>
  <c r="H729" i="1" s="1"/>
  <c r="H730" i="1" s="1"/>
  <c r="H731" i="1" s="1"/>
  <c r="H732" i="1" s="1"/>
  <c r="H733" i="1" s="1"/>
  <c r="H734" i="1" s="1"/>
  <c r="H735" i="1" s="1"/>
  <c r="H736" i="1" s="1"/>
  <c r="H737" i="1" s="1"/>
  <c r="H738" i="1" s="1"/>
  <c r="H739" i="1" s="1"/>
  <c r="H740" i="1" s="1"/>
  <c r="H741" i="1" s="1"/>
  <c r="H742" i="1" s="1"/>
  <c r="H743" i="1" s="1"/>
  <c r="H744" i="1" s="1"/>
  <c r="H745" i="1" s="1"/>
  <c r="H746" i="1" s="1"/>
  <c r="H747" i="1" s="1"/>
  <c r="H748" i="1" s="1"/>
  <c r="H749" i="1" s="1"/>
  <c r="H750" i="1" s="1"/>
  <c r="H751" i="1" s="1"/>
  <c r="H752" i="1" s="1"/>
  <c r="H753" i="1" s="1"/>
  <c r="H754" i="1" s="1"/>
  <c r="H755" i="1" s="1"/>
  <c r="H756" i="1" s="1"/>
  <c r="H757" i="1" s="1"/>
  <c r="H758" i="1" s="1"/>
  <c r="H759" i="1" s="1"/>
  <c r="H760" i="1" s="1"/>
  <c r="H761" i="1" s="1"/>
  <c r="H762" i="1" s="1"/>
  <c r="H763" i="1" s="1"/>
  <c r="H764" i="1" s="1"/>
  <c r="H765" i="1" s="1"/>
  <c r="H766" i="1" s="1"/>
  <c r="H767" i="1" s="1"/>
  <c r="H768" i="1" s="1"/>
  <c r="H769" i="1" s="1"/>
  <c r="H770" i="1" s="1"/>
  <c r="H771" i="1" s="1"/>
  <c r="H772" i="1" s="1"/>
  <c r="H773" i="1" s="1"/>
  <c r="H774" i="1" s="1"/>
  <c r="H775" i="1" s="1"/>
  <c r="H776" i="1" s="1"/>
  <c r="H777" i="1" s="1"/>
  <c r="H778" i="1" s="1"/>
  <c r="H779" i="1" s="1"/>
  <c r="H780" i="1" s="1"/>
  <c r="H781" i="1" s="1"/>
  <c r="H782" i="1" s="1"/>
  <c r="H783" i="1" s="1"/>
  <c r="H784" i="1" s="1"/>
  <c r="H785" i="1" s="1"/>
  <c r="H786" i="1" s="1"/>
  <c r="H787" i="1" s="1"/>
  <c r="H788" i="1" s="1"/>
  <c r="H789" i="1" s="1"/>
  <c r="H790" i="1" s="1"/>
  <c r="H791" i="1" s="1"/>
  <c r="H792" i="1" s="1"/>
  <c r="H793" i="1" s="1"/>
  <c r="H794" i="1" s="1"/>
  <c r="H795" i="1" s="1"/>
  <c r="H796" i="1" s="1"/>
  <c r="H1443" i="1"/>
  <c r="H1444" i="1" s="1"/>
  <c r="H1445" i="1" s="1"/>
  <c r="H1446" i="1" s="1"/>
  <c r="H1447" i="1" s="1"/>
  <c r="H1448" i="1" s="1"/>
  <c r="H1449" i="1" s="1"/>
  <c r="H1450" i="1" s="1"/>
  <c r="H1451" i="1" s="1"/>
  <c r="H1452" i="1" s="1"/>
  <c r="H1453" i="1" s="1"/>
  <c r="H1454" i="1" s="1"/>
  <c r="H1455" i="1" s="1"/>
  <c r="H1456" i="1" s="1"/>
  <c r="H1457" i="1" s="1"/>
  <c r="H1458" i="1" s="1"/>
  <c r="H1459" i="1" s="1"/>
  <c r="H1460" i="1" s="1"/>
  <c r="H1461" i="1" s="1"/>
  <c r="H1462" i="1" s="1"/>
  <c r="H1463" i="1" s="1"/>
  <c r="H1464" i="1" s="1"/>
  <c r="H1465" i="1" s="1"/>
  <c r="H1466" i="1" s="1"/>
  <c r="H1467" i="1" s="1"/>
  <c r="H1468" i="1" s="1"/>
  <c r="H1469" i="1" s="1"/>
  <c r="H1470" i="1" s="1"/>
  <c r="H1471" i="1" s="1"/>
  <c r="H1472" i="1" s="1"/>
  <c r="H1473" i="1" s="1"/>
  <c r="H1474" i="1" s="1"/>
  <c r="H1475" i="1" s="1"/>
  <c r="H1476" i="1" s="1"/>
  <c r="H1477" i="1" s="1"/>
  <c r="H1478" i="1" s="1"/>
  <c r="H1479" i="1" s="1"/>
  <c r="H1480" i="1" s="1"/>
  <c r="H1481" i="1" s="1"/>
  <c r="H1482" i="1" s="1"/>
  <c r="H1483" i="1" s="1"/>
  <c r="H1484" i="1" s="1"/>
  <c r="H1485" i="1" s="1"/>
  <c r="H1486" i="1" s="1"/>
  <c r="H1487" i="1" s="1"/>
  <c r="H1488" i="1" s="1"/>
  <c r="H1489" i="1" s="1"/>
  <c r="H1490" i="1" s="1"/>
  <c r="H1491" i="1" s="1"/>
  <c r="H1492" i="1" s="1"/>
  <c r="H1493" i="1" s="1"/>
  <c r="H1494" i="1" s="1"/>
  <c r="H1495" i="1" s="1"/>
  <c r="H1496" i="1" s="1"/>
  <c r="H1497" i="1" s="1"/>
  <c r="H1498" i="1" s="1"/>
  <c r="H1499" i="1" s="1"/>
  <c r="H1500" i="1" s="1"/>
  <c r="H1501" i="1" s="1"/>
  <c r="H1502" i="1" s="1"/>
  <c r="H1503" i="1" s="1"/>
  <c r="H1504" i="1" s="1"/>
  <c r="H1505" i="1" s="1"/>
  <c r="H1506" i="1" s="1"/>
  <c r="H1507" i="1" s="1"/>
  <c r="H1508" i="1" s="1"/>
  <c r="H1509" i="1" s="1"/>
  <c r="H1510" i="1" s="1"/>
  <c r="H1511" i="1" s="1"/>
  <c r="H1512" i="1" s="1"/>
  <c r="H1513" i="1" s="1"/>
  <c r="H1514" i="1" s="1"/>
  <c r="H1515" i="1" s="1"/>
  <c r="H1516" i="1" s="1"/>
  <c r="H1517" i="1" s="1"/>
  <c r="H1518" i="1" s="1"/>
  <c r="H1519" i="1" s="1"/>
  <c r="H1520" i="1" s="1"/>
  <c r="H1521" i="1" s="1"/>
  <c r="H1522" i="1" s="1"/>
  <c r="H1523" i="1" s="1"/>
  <c r="H1524" i="1" s="1"/>
  <c r="H1525" i="1" s="1"/>
  <c r="H1526" i="1" s="1"/>
  <c r="H1527" i="1" s="1"/>
  <c r="H1528" i="1" s="1"/>
  <c r="H1529" i="1" s="1"/>
  <c r="H1530" i="1" s="1"/>
  <c r="H1531" i="1" s="1"/>
  <c r="H1532" i="1" s="1"/>
  <c r="H1533" i="1" s="1"/>
  <c r="H1534" i="1" s="1"/>
  <c r="H1535" i="1" s="1"/>
  <c r="H1536" i="1" s="1"/>
  <c r="H1537" i="1" s="1"/>
  <c r="H1538" i="1" s="1"/>
  <c r="H1539" i="1" s="1"/>
  <c r="H1540" i="1" s="1"/>
  <c r="H1541" i="1" s="1"/>
  <c r="H1542" i="1" s="1"/>
  <c r="H1543" i="1" s="1"/>
  <c r="H1544" i="1" s="1"/>
  <c r="H1545" i="1" s="1"/>
  <c r="H1546" i="1" s="1"/>
  <c r="H1547" i="1" s="1"/>
  <c r="H1548" i="1" s="1"/>
  <c r="H1549" i="1" s="1"/>
  <c r="H1550" i="1" s="1"/>
  <c r="H1551" i="1" s="1"/>
  <c r="H1552" i="1" s="1"/>
  <c r="H1553" i="1" s="1"/>
  <c r="H1554" i="1" s="1"/>
  <c r="H213" i="1"/>
  <c r="H214" i="1" s="1"/>
  <c r="H215" i="1" s="1"/>
  <c r="H216" i="1" s="1"/>
  <c r="H217" i="1" s="1"/>
  <c r="H218" i="1" s="1"/>
  <c r="H219" i="1" s="1"/>
  <c r="H220" i="1" s="1"/>
  <c r="H221" i="1" s="1"/>
  <c r="H222" i="1" s="1"/>
  <c r="H223" i="1" s="1"/>
  <c r="H224" i="1" s="1"/>
  <c r="H225" i="1" s="1"/>
  <c r="H226" i="1" s="1"/>
  <c r="H227" i="1" s="1"/>
  <c r="H228" i="1" s="1"/>
  <c r="H229" i="1" s="1"/>
  <c r="H230" i="1" s="1"/>
  <c r="H231" i="1" s="1"/>
  <c r="H232" i="1" s="1"/>
  <c r="H233" i="1" s="1"/>
  <c r="H234" i="1" s="1"/>
  <c r="H235" i="1" s="1"/>
  <c r="H236" i="1" s="1"/>
  <c r="H237" i="1" s="1"/>
  <c r="H238" i="1" s="1"/>
  <c r="H239" i="1" s="1"/>
  <c r="H240" i="1" s="1"/>
  <c r="H241" i="1" s="1"/>
  <c r="H242" i="1" s="1"/>
  <c r="H243" i="1" s="1"/>
  <c r="H244" i="1" s="1"/>
  <c r="H245" i="1" s="1"/>
  <c r="H246" i="1" s="1"/>
  <c r="H247" i="1" s="1"/>
  <c r="H248" i="1" s="1"/>
  <c r="H249" i="1" s="1"/>
  <c r="H250" i="1" s="1"/>
  <c r="H251" i="1" s="1"/>
  <c r="H252" i="1" s="1"/>
  <c r="H253" i="1" s="1"/>
  <c r="H254" i="1" s="1"/>
  <c r="H255" i="1" s="1"/>
  <c r="H256" i="1" s="1"/>
  <c r="H257" i="1" s="1"/>
  <c r="H258" i="1" s="1"/>
  <c r="H259" i="1" s="1"/>
  <c r="H260" i="1" s="1"/>
  <c r="H261" i="1" s="1"/>
  <c r="H262" i="1" s="1"/>
  <c r="H263" i="1" s="1"/>
  <c r="H264" i="1" s="1"/>
  <c r="H265" i="1" s="1"/>
  <c r="H266" i="1" s="1"/>
  <c r="H267" i="1" s="1"/>
  <c r="H268" i="1" s="1"/>
  <c r="H269" i="1" s="1"/>
  <c r="H270" i="1" s="1"/>
  <c r="H271" i="1" s="1"/>
  <c r="H272" i="1" s="1"/>
  <c r="H273" i="1" s="1"/>
  <c r="H274" i="1" s="1"/>
  <c r="H275" i="1" s="1"/>
  <c r="H276" i="1" s="1"/>
  <c r="H277" i="1" s="1"/>
  <c r="H278" i="1" s="1"/>
  <c r="H279" i="1" s="1"/>
  <c r="H280" i="1" s="1"/>
  <c r="H281" i="1" s="1"/>
  <c r="H282" i="1" s="1"/>
  <c r="H283" i="1" s="1"/>
  <c r="H284" i="1" s="1"/>
  <c r="H285" i="1" s="1"/>
  <c r="H286" i="1" s="1"/>
  <c r="H287" i="1" s="1"/>
  <c r="H288" i="1" s="1"/>
  <c r="H289" i="1" s="1"/>
  <c r="H290" i="1" s="1"/>
  <c r="H291" i="1" s="1"/>
  <c r="H292" i="1" s="1"/>
  <c r="H293" i="1" s="1"/>
  <c r="H294" i="1" s="1"/>
  <c r="H295" i="1" s="1"/>
  <c r="H296" i="1" s="1"/>
  <c r="H297" i="1" s="1"/>
  <c r="H298" i="1" s="1"/>
  <c r="H299" i="1" s="1"/>
  <c r="H300" i="1" s="1"/>
  <c r="H301" i="1" s="1"/>
  <c r="H302" i="1" s="1"/>
  <c r="H303" i="1" s="1"/>
  <c r="H304" i="1" s="1"/>
  <c r="H305" i="1" s="1"/>
  <c r="H306" i="1" s="1"/>
  <c r="H307" i="1" s="1"/>
  <c r="H308" i="1" s="1"/>
  <c r="H309" i="1" s="1"/>
  <c r="H310" i="1" s="1"/>
  <c r="H311" i="1" s="1"/>
  <c r="H312" i="1" s="1"/>
  <c r="H313" i="1" s="1"/>
  <c r="H314" i="1" s="1"/>
  <c r="H315" i="1" s="1"/>
  <c r="H316" i="1" s="1"/>
  <c r="H317" i="1" s="1"/>
  <c r="H318" i="1" s="1"/>
  <c r="H319" i="1" s="1"/>
  <c r="H320" i="1" s="1"/>
  <c r="H321" i="1" s="1"/>
  <c r="H322" i="1" s="1"/>
  <c r="H20" i="1"/>
  <c r="H21" i="1" s="1"/>
  <c r="H22" i="1" s="1"/>
  <c r="H23" i="1" s="1"/>
  <c r="H24" i="1" s="1"/>
  <c r="H25" i="1" s="1"/>
  <c r="H26" i="1" s="1"/>
  <c r="H27" i="1" s="1"/>
  <c r="H28" i="1" s="1"/>
  <c r="H29" i="1" s="1"/>
  <c r="H30" i="1" s="1"/>
  <c r="H31" i="1" s="1"/>
  <c r="H32" i="1" s="1"/>
  <c r="H33" i="1" s="1"/>
  <c r="H34" i="1" s="1"/>
  <c r="H35" i="1" s="1"/>
  <c r="H36" i="1" s="1"/>
  <c r="H37" i="1" s="1"/>
  <c r="H38" i="1" s="1"/>
  <c r="H39" i="1" s="1"/>
  <c r="H40" i="1" s="1"/>
  <c r="H41" i="1" s="1"/>
  <c r="H42" i="1" s="1"/>
  <c r="H43" i="1" s="1"/>
  <c r="H44" i="1" s="1"/>
  <c r="H45" i="1" s="1"/>
  <c r="H46" i="1" s="1"/>
  <c r="H47" i="1" s="1"/>
  <c r="H48" i="1" s="1"/>
  <c r="H49" i="1" s="1"/>
  <c r="H50" i="1" s="1"/>
  <c r="H51" i="1" s="1"/>
  <c r="H52" i="1" s="1"/>
  <c r="H53" i="1" s="1"/>
  <c r="H54" i="1" s="1"/>
  <c r="H55" i="1" s="1"/>
  <c r="H56" i="1" s="1"/>
  <c r="H57" i="1" s="1"/>
  <c r="H58" i="1" s="1"/>
  <c r="H59" i="1" s="1"/>
  <c r="H60" i="1" s="1"/>
  <c r="H61" i="1" s="1"/>
  <c r="H62" i="1" s="1"/>
  <c r="H63" i="1" s="1"/>
  <c r="H64" i="1" s="1"/>
  <c r="H65" i="1" s="1"/>
  <c r="H66" i="1" s="1"/>
  <c r="H67" i="1" s="1"/>
  <c r="H68" i="1" s="1"/>
  <c r="H69" i="1" s="1"/>
  <c r="H70" i="1" s="1"/>
  <c r="H71" i="1" s="1"/>
  <c r="H72" i="1" s="1"/>
  <c r="H73" i="1" s="1"/>
  <c r="H74" i="1" s="1"/>
  <c r="H75" i="1" s="1"/>
  <c r="H76" i="1" s="1"/>
  <c r="H77" i="1" s="1"/>
  <c r="H78" i="1" s="1"/>
  <c r="H79" i="1" s="1"/>
  <c r="H80" i="1" s="1"/>
  <c r="H81" i="1" s="1"/>
  <c r="H82" i="1" s="1"/>
  <c r="H83" i="1" s="1"/>
  <c r="H84" i="1" s="1"/>
  <c r="H85" i="1" s="1"/>
  <c r="H86" i="1" s="1"/>
  <c r="H87" i="1" s="1"/>
  <c r="H88" i="1" s="1"/>
  <c r="H89" i="1" s="1"/>
  <c r="H90" i="1" s="1"/>
  <c r="H91" i="1" s="1"/>
  <c r="H92" i="1" s="1"/>
  <c r="H93" i="1" s="1"/>
  <c r="H94" i="1" s="1"/>
  <c r="H95" i="1" s="1"/>
  <c r="H96" i="1" s="1"/>
  <c r="H97" i="1" s="1"/>
  <c r="H98" i="1" s="1"/>
  <c r="H99" i="1" s="1"/>
  <c r="H100" i="1" s="1"/>
  <c r="H101" i="1" s="1"/>
  <c r="H102" i="1" s="1"/>
  <c r="H103" i="1" s="1"/>
  <c r="H104" i="1" s="1"/>
  <c r="H105" i="1" s="1"/>
  <c r="H106" i="1" s="1"/>
  <c r="H107" i="1" s="1"/>
  <c r="H108" i="1" s="1"/>
  <c r="H109" i="1" s="1"/>
  <c r="H110" i="1" s="1"/>
  <c r="H111" i="1" s="1"/>
  <c r="H112" i="1" s="1"/>
  <c r="H113" i="1" s="1"/>
  <c r="H114" i="1" s="1"/>
  <c r="H115" i="1" s="1"/>
  <c r="H116" i="1" s="1"/>
  <c r="H117" i="1" s="1"/>
  <c r="H118" i="1" s="1"/>
  <c r="H119" i="1" s="1"/>
  <c r="H120" i="1" s="1"/>
  <c r="H121" i="1" s="1"/>
  <c r="H122" i="1" s="1"/>
  <c r="H123" i="1" s="1"/>
  <c r="H124" i="1" s="1"/>
  <c r="H125" i="1" s="1"/>
  <c r="H126" i="1" s="1"/>
  <c r="H127" i="1" s="1"/>
  <c r="H128" i="1" s="1"/>
  <c r="H129" i="1" s="1"/>
  <c r="H130" i="1" s="1"/>
  <c r="H131" i="1" s="1"/>
  <c r="H132" i="1" s="1"/>
  <c r="H133" i="1" s="1"/>
  <c r="H134" i="1" s="1"/>
  <c r="H135" i="1" s="1"/>
  <c r="H136" i="1" s="1"/>
  <c r="H326" i="1"/>
  <c r="H327" i="1" s="1"/>
  <c r="H328" i="1" s="1"/>
  <c r="H329" i="1" s="1"/>
  <c r="H330" i="1" s="1"/>
  <c r="H331" i="1" s="1"/>
  <c r="H332" i="1" s="1"/>
  <c r="H333" i="1" s="1"/>
  <c r="H334" i="1" s="1"/>
  <c r="H335" i="1" s="1"/>
  <c r="H336" i="1" s="1"/>
  <c r="H337" i="1" s="1"/>
  <c r="H338" i="1" s="1"/>
  <c r="H339" i="1" s="1"/>
  <c r="H340" i="1" s="1"/>
  <c r="H341" i="1" s="1"/>
  <c r="H342" i="1" s="1"/>
  <c r="H343" i="1" s="1"/>
  <c r="H344" i="1" s="1"/>
  <c r="H345" i="1" s="1"/>
  <c r="H346" i="1" s="1"/>
  <c r="H347" i="1" s="1"/>
  <c r="H348" i="1" s="1"/>
  <c r="H349" i="1" s="1"/>
  <c r="H350" i="1" s="1"/>
  <c r="H351" i="1" s="1"/>
  <c r="H352" i="1" s="1"/>
  <c r="H353" i="1" s="1"/>
  <c r="H354" i="1" s="1"/>
  <c r="H355" i="1" s="1"/>
  <c r="H356" i="1" s="1"/>
  <c r="H357" i="1" s="1"/>
  <c r="H358" i="1" s="1"/>
  <c r="H359" i="1" s="1"/>
  <c r="H360" i="1" s="1"/>
  <c r="H361" i="1" s="1"/>
  <c r="H362" i="1" s="1"/>
  <c r="H363" i="1" s="1"/>
  <c r="H364" i="1" s="1"/>
  <c r="H365" i="1" s="1"/>
  <c r="H366" i="1" s="1"/>
  <c r="H367" i="1" s="1"/>
  <c r="H368" i="1" s="1"/>
  <c r="H369" i="1" s="1"/>
  <c r="H370" i="1" s="1"/>
  <c r="H371" i="1" s="1"/>
  <c r="H372" i="1" s="1"/>
  <c r="H373" i="1" s="1"/>
  <c r="H374" i="1" s="1"/>
  <c r="H375" i="1" s="1"/>
  <c r="H376" i="1" s="1"/>
  <c r="H377" i="1" s="1"/>
  <c r="H378" i="1" s="1"/>
  <c r="H379" i="1" s="1"/>
  <c r="H380" i="1" s="1"/>
  <c r="H381" i="1" s="1"/>
  <c r="H382" i="1" s="1"/>
  <c r="H383" i="1" s="1"/>
  <c r="H384" i="1" s="1"/>
  <c r="H385" i="1" s="1"/>
  <c r="H386" i="1" s="1"/>
  <c r="H387" i="1" s="1"/>
  <c r="H388" i="1" s="1"/>
  <c r="H389" i="1" s="1"/>
  <c r="H390" i="1" s="1"/>
  <c r="H391" i="1" s="1"/>
  <c r="H392" i="1" s="1"/>
  <c r="H393" i="1" s="1"/>
  <c r="H394" i="1" s="1"/>
  <c r="H395" i="1" s="1"/>
  <c r="H396" i="1" s="1"/>
  <c r="H397" i="1" s="1"/>
  <c r="H1253" i="1"/>
  <c r="H1254" i="1"/>
  <c r="H1255" i="1" s="1"/>
  <c r="H1256" i="1" s="1"/>
  <c r="H1257" i="1" s="1"/>
  <c r="H1258" i="1" s="1"/>
  <c r="H1259" i="1" s="1"/>
  <c r="H1260" i="1" s="1"/>
  <c r="H1261" i="1" s="1"/>
  <c r="H1262" i="1" s="1"/>
  <c r="H1263" i="1" s="1"/>
  <c r="H1264" i="1" s="1"/>
  <c r="H1265" i="1" s="1"/>
  <c r="H1266" i="1" s="1"/>
  <c r="H1267" i="1" s="1"/>
  <c r="H1268" i="1" s="1"/>
  <c r="H1269" i="1" s="1"/>
  <c r="H1270" i="1" s="1"/>
  <c r="H1271" i="1" s="1"/>
  <c r="H1272" i="1" s="1"/>
  <c r="H1273" i="1" s="1"/>
  <c r="H1274" i="1" s="1"/>
  <c r="H1275" i="1" s="1"/>
  <c r="H1276" i="1" s="1"/>
  <c r="H1277" i="1" s="1"/>
  <c r="H1278" i="1" s="1"/>
  <c r="H1279" i="1" s="1"/>
  <c r="H1280" i="1" s="1"/>
  <c r="H1281" i="1" s="1"/>
  <c r="H1282" i="1" s="1"/>
  <c r="H1283" i="1" s="1"/>
  <c r="H1284" i="1" s="1"/>
  <c r="H1285" i="1" s="1"/>
  <c r="H1286" i="1" s="1"/>
  <c r="H1287" i="1" s="1"/>
  <c r="H1288" i="1" s="1"/>
  <c r="H1289" i="1" s="1"/>
  <c r="H1290" i="1" s="1"/>
  <c r="H1291" i="1" s="1"/>
  <c r="H1292" i="1" s="1"/>
  <c r="H1293" i="1" s="1"/>
  <c r="H1294" i="1" s="1"/>
  <c r="H1295" i="1" s="1"/>
  <c r="H1296" i="1" s="1"/>
  <c r="H1297" i="1" s="1"/>
  <c r="H1298" i="1" s="1"/>
  <c r="H1299" i="1" s="1"/>
  <c r="H1300" i="1" s="1"/>
  <c r="H1301" i="1" s="1"/>
  <c r="H1302" i="1" s="1"/>
  <c r="H1303" i="1" s="1"/>
  <c r="H897" i="1"/>
  <c r="H898" i="1" s="1"/>
  <c r="H899" i="1" s="1"/>
  <c r="H900" i="1" s="1"/>
  <c r="H901" i="1" s="1"/>
  <c r="H902" i="1" s="1"/>
  <c r="H903" i="1" s="1"/>
  <c r="H904" i="1" s="1"/>
  <c r="H905" i="1" s="1"/>
  <c r="H906" i="1" s="1"/>
  <c r="H907" i="1" s="1"/>
  <c r="H908" i="1" s="1"/>
  <c r="H909" i="1" s="1"/>
  <c r="H910" i="1" s="1"/>
  <c r="H911" i="1" s="1"/>
  <c r="H912" i="1" s="1"/>
  <c r="H913" i="1" s="1"/>
  <c r="H914" i="1" s="1"/>
  <c r="H915" i="1" s="1"/>
  <c r="H916" i="1" s="1"/>
  <c r="H917" i="1" s="1"/>
  <c r="H918" i="1" s="1"/>
  <c r="H919" i="1" s="1"/>
  <c r="H920" i="1" s="1"/>
  <c r="H921" i="1" s="1"/>
  <c r="H922" i="1" s="1"/>
  <c r="H923" i="1" s="1"/>
  <c r="H924" i="1" s="1"/>
  <c r="H925" i="1" s="1"/>
  <c r="H926" i="1" s="1"/>
  <c r="H927" i="1" s="1"/>
  <c r="H928" i="1" s="1"/>
  <c r="H929" i="1" s="1"/>
  <c r="H930" i="1" s="1"/>
  <c r="H931" i="1" s="1"/>
  <c r="H932" i="1" s="1"/>
  <c r="H933" i="1" s="1"/>
  <c r="H934" i="1" s="1"/>
  <c r="H935" i="1" s="1"/>
  <c r="H936" i="1" s="1"/>
  <c r="H937" i="1" s="1"/>
  <c r="H938" i="1" s="1"/>
  <c r="H939" i="1" s="1"/>
  <c r="H940" i="1" s="1"/>
  <c r="H941" i="1" s="1"/>
  <c r="H942" i="1" s="1"/>
  <c r="H943" i="1" s="1"/>
  <c r="H944" i="1" s="1"/>
  <c r="H945" i="1" s="1"/>
  <c r="H946" i="1" s="1"/>
  <c r="H947" i="1" s="1"/>
  <c r="H948" i="1" s="1"/>
  <c r="H949" i="1" s="1"/>
  <c r="H950" i="1" s="1"/>
  <c r="H951" i="1" s="1"/>
  <c r="H952" i="1" s="1"/>
  <c r="H953" i="1" s="1"/>
  <c r="H954" i="1" s="1"/>
  <c r="H955" i="1" s="1"/>
  <c r="H956" i="1" s="1"/>
  <c r="H957" i="1" s="1"/>
  <c r="H958" i="1" s="1"/>
  <c r="H959" i="1" s="1"/>
  <c r="H960" i="1" s="1"/>
  <c r="H961" i="1" s="1"/>
  <c r="H962" i="1" s="1"/>
  <c r="H963" i="1" s="1"/>
  <c r="H964" i="1" s="1"/>
  <c r="H965" i="1" s="1"/>
  <c r="H966" i="1" s="1"/>
  <c r="H967" i="1" s="1"/>
  <c r="H968" i="1" s="1"/>
  <c r="H969" i="1" s="1"/>
  <c r="H970" i="1" s="1"/>
  <c r="H971" i="1" s="1"/>
  <c r="H972" i="1" s="1"/>
  <c r="H973" i="1" s="1"/>
  <c r="H974" i="1" s="1"/>
  <c r="H975" i="1" s="1"/>
  <c r="H976" i="1" s="1"/>
  <c r="H977" i="1" s="1"/>
  <c r="H978" i="1" s="1"/>
  <c r="H979" i="1" s="1"/>
  <c r="H980" i="1" s="1"/>
  <c r="H981" i="1" s="1"/>
  <c r="H982" i="1" s="1"/>
  <c r="H983" i="1" s="1"/>
  <c r="H984" i="1" s="1"/>
  <c r="H985" i="1" s="1"/>
  <c r="H986" i="1" s="1"/>
  <c r="H987" i="1" s="1"/>
  <c r="H1159" i="1"/>
  <c r="H1160" i="1" s="1"/>
  <c r="H1555" i="1"/>
  <c r="H1556" i="1" s="1"/>
  <c r="U1642" i="4" l="1"/>
  <c r="AA1563" i="4"/>
  <c r="AB1563" i="4" s="1"/>
  <c r="AD1563" i="4" s="1"/>
  <c r="AA1555" i="4"/>
  <c r="AB1555" i="4" s="1"/>
  <c r="AD1555" i="4" s="1"/>
  <c r="AA1551" i="4"/>
  <c r="AB1551" i="4" s="1"/>
  <c r="AD1551" i="4" s="1"/>
  <c r="AA1539" i="4"/>
  <c r="AB1539" i="4" s="1"/>
  <c r="AD1539" i="4" s="1"/>
  <c r="AA1535" i="4"/>
  <c r="AB1535" i="4" s="1"/>
  <c r="AD1535" i="4" s="1"/>
  <c r="AA1531" i="4"/>
  <c r="AB1531" i="4" s="1"/>
  <c r="AD1531" i="4" s="1"/>
  <c r="AA1527" i="4"/>
  <c r="AB1527" i="4" s="1"/>
  <c r="AD1527" i="4" s="1"/>
  <c r="AA1519" i="4"/>
  <c r="AB1519" i="4" s="1"/>
  <c r="AD1519" i="4" s="1"/>
  <c r="AA1515" i="4"/>
  <c r="AB1515" i="4" s="1"/>
  <c r="AD1515" i="4" s="1"/>
  <c r="AA1511" i="4"/>
  <c r="AB1511" i="4" s="1"/>
  <c r="AD1511" i="4" s="1"/>
  <c r="AA1499" i="4"/>
  <c r="AB1499" i="4" s="1"/>
  <c r="AD1499" i="4" s="1"/>
  <c r="AA1483" i="4"/>
  <c r="AB1483" i="4" s="1"/>
  <c r="AD1483" i="4" s="1"/>
  <c r="AA1471" i="4"/>
  <c r="AB1471" i="4" s="1"/>
  <c r="AD1471" i="4" s="1"/>
  <c r="AA1463" i="4"/>
  <c r="AB1463" i="4" s="1"/>
  <c r="AD1463" i="4" s="1"/>
  <c r="AA1455" i="4"/>
  <c r="AB1455" i="4" s="1"/>
  <c r="AD1455" i="4" s="1"/>
  <c r="AA1439" i="4"/>
  <c r="AB1439" i="4" s="1"/>
  <c r="AD1439" i="4" s="1"/>
  <c r="AA1427" i="4"/>
  <c r="AB1427" i="4" s="1"/>
  <c r="AD1427" i="4" s="1"/>
  <c r="AA1411" i="4"/>
  <c r="AB1411" i="4" s="1"/>
  <c r="AD1411" i="4" s="1"/>
  <c r="AA1403" i="4"/>
  <c r="AB1403" i="4" s="1"/>
  <c r="AD1403" i="4" s="1"/>
  <c r="AA1399" i="4"/>
  <c r="AB1399" i="4" s="1"/>
  <c r="AA1395" i="4"/>
  <c r="AB1395" i="4" s="1"/>
  <c r="AD1395" i="4" s="1"/>
  <c r="AA1391" i="4"/>
  <c r="AB1391" i="4" s="1"/>
  <c r="AD1391" i="4" s="1"/>
  <c r="AA1387" i="4"/>
  <c r="AB1387" i="4" s="1"/>
  <c r="AD1387" i="4" s="1"/>
  <c r="AA1383" i="4"/>
  <c r="AB1383" i="4" s="1"/>
  <c r="AD1383" i="4" s="1"/>
  <c r="AA1375" i="4"/>
  <c r="AB1375" i="4" s="1"/>
  <c r="AD1375" i="4" s="1"/>
  <c r="AA1371" i="4"/>
  <c r="AB1371" i="4" s="1"/>
  <c r="AD1371" i="4" s="1"/>
  <c r="AA1367" i="4"/>
  <c r="AB1367" i="4" s="1"/>
  <c r="AD1367" i="4" s="1"/>
  <c r="AA1363" i="4"/>
  <c r="AB1363" i="4" s="1"/>
  <c r="AD1363" i="4" s="1"/>
  <c r="AA1359" i="4"/>
  <c r="AB1359" i="4" s="1"/>
  <c r="AD1359" i="4" s="1"/>
  <c r="AA1355" i="4"/>
  <c r="AB1355" i="4" s="1"/>
  <c r="AD1355" i="4" s="1"/>
  <c r="AA1351" i="4"/>
  <c r="AB1351" i="4" s="1"/>
  <c r="AD1351" i="4" s="1"/>
  <c r="AA1343" i="4"/>
  <c r="AB1343" i="4" s="1"/>
  <c r="AD1343" i="4" s="1"/>
  <c r="AA1339" i="4"/>
  <c r="AB1339" i="4" s="1"/>
  <c r="AD1339" i="4" s="1"/>
  <c r="AA1335" i="4"/>
  <c r="AB1335" i="4" s="1"/>
  <c r="AD1335" i="4" s="1"/>
  <c r="AA1319" i="4"/>
  <c r="AB1319" i="4" s="1"/>
  <c r="AD1319" i="4" s="1"/>
  <c r="AA1315" i="4"/>
  <c r="AB1315" i="4" s="1"/>
  <c r="AD1315" i="4" s="1"/>
  <c r="AA1303" i="4"/>
  <c r="AB1303" i="4" s="1"/>
  <c r="AD1303" i="4" s="1"/>
  <c r="AA1299" i="4"/>
  <c r="AB1299" i="4" s="1"/>
  <c r="AD1299" i="4" s="1"/>
  <c r="AA1295" i="4"/>
  <c r="AB1295" i="4" s="1"/>
  <c r="AD1295" i="4" s="1"/>
  <c r="AA1291" i="4"/>
  <c r="AB1291" i="4" s="1"/>
  <c r="AD1291" i="4" s="1"/>
  <c r="AA1287" i="4"/>
  <c r="AB1287" i="4" s="1"/>
  <c r="AD1287" i="4" s="1"/>
  <c r="AA1283" i="4"/>
  <c r="AB1283" i="4" s="1"/>
  <c r="AD1283" i="4" s="1"/>
  <c r="AA1247" i="4"/>
  <c r="AB1247" i="4" s="1"/>
  <c r="AD1247" i="4" s="1"/>
  <c r="AA1235" i="4"/>
  <c r="AB1235" i="4" s="1"/>
  <c r="AD1235" i="4" s="1"/>
  <c r="AA1227" i="4"/>
  <c r="AB1227" i="4" s="1"/>
  <c r="AD1227" i="4" s="1"/>
  <c r="AA1223" i="4"/>
  <c r="AB1223" i="4" s="1"/>
  <c r="AD1223" i="4" s="1"/>
  <c r="AA1203" i="4"/>
  <c r="AB1203" i="4" s="1"/>
  <c r="AD1203" i="4" s="1"/>
  <c r="AA1199" i="4"/>
  <c r="AB1199" i="4" s="1"/>
  <c r="AD1199" i="4" s="1"/>
  <c r="AA1191" i="4"/>
  <c r="AB1191" i="4" s="1"/>
  <c r="AD1191" i="4" s="1"/>
  <c r="AA1187" i="4"/>
  <c r="AB1187" i="4" s="1"/>
  <c r="AD1187" i="4" s="1"/>
  <c r="AA1179" i="4"/>
  <c r="AB1179" i="4" s="1"/>
  <c r="AD1179" i="4" s="1"/>
  <c r="AA1175" i="4"/>
  <c r="AB1175" i="4" s="1"/>
  <c r="AD1175" i="4" s="1"/>
  <c r="AA1167" i="4"/>
  <c r="AB1167" i="4" s="1"/>
  <c r="AD1167" i="4" s="1"/>
  <c r="AA1155" i="4"/>
  <c r="AB1155" i="4" s="1"/>
  <c r="AD1155" i="4" s="1"/>
  <c r="AA1139" i="4"/>
  <c r="AB1139" i="4" s="1"/>
  <c r="AD1139" i="4" s="1"/>
  <c r="AA1119" i="4"/>
  <c r="AB1119" i="4" s="1"/>
  <c r="AD1119" i="4" s="1"/>
  <c r="AA1115" i="4"/>
  <c r="AB1115" i="4" s="1"/>
  <c r="AD1115" i="4" s="1"/>
  <c r="AA1111" i="4"/>
  <c r="AB1111" i="4" s="1"/>
  <c r="AD1111" i="4" s="1"/>
  <c r="AA1107" i="4"/>
  <c r="AB1107" i="4" s="1"/>
  <c r="AD1107" i="4" s="1"/>
  <c r="AA1103" i="4"/>
  <c r="AB1103" i="4" s="1"/>
  <c r="AD1103" i="4" s="1"/>
  <c r="AA1099" i="4"/>
  <c r="AB1099" i="4" s="1"/>
  <c r="AD1099" i="4" s="1"/>
  <c r="AA1095" i="4"/>
  <c r="AB1095" i="4" s="1"/>
  <c r="AD1095" i="4" s="1"/>
  <c r="AA1091" i="4"/>
  <c r="AB1091" i="4" s="1"/>
  <c r="AA1087" i="4"/>
  <c r="AB1087" i="4" s="1"/>
  <c r="AD1087" i="4" s="1"/>
  <c r="AA1083" i="4"/>
  <c r="AB1083" i="4" s="1"/>
  <c r="AD1083" i="4" s="1"/>
  <c r="AA1079" i="4"/>
  <c r="AB1079" i="4" s="1"/>
  <c r="AD1079" i="4" s="1"/>
  <c r="AA1055" i="4"/>
  <c r="AB1055" i="4" s="1"/>
  <c r="AD1055" i="4" s="1"/>
  <c r="AA1051" i="4"/>
  <c r="AB1051" i="4" s="1"/>
  <c r="AD1051" i="4" s="1"/>
  <c r="AA1027" i="4"/>
  <c r="AB1027" i="4" s="1"/>
  <c r="AD1027" i="4" s="1"/>
  <c r="AA1015" i="4"/>
  <c r="AB1015" i="4" s="1"/>
  <c r="AD1015" i="4" s="1"/>
  <c r="AA1011" i="4"/>
  <c r="AB1011" i="4" s="1"/>
  <c r="AD1011" i="4" s="1"/>
  <c r="AA995" i="4"/>
  <c r="AB995" i="4" s="1"/>
  <c r="AD995" i="4" s="1"/>
  <c r="AA983" i="4"/>
  <c r="AB983" i="4" s="1"/>
  <c r="AD983" i="4" s="1"/>
  <c r="AA963" i="4"/>
  <c r="AB963" i="4" s="1"/>
  <c r="AD963" i="4" s="1"/>
  <c r="AA959" i="4"/>
  <c r="AB959" i="4" s="1"/>
  <c r="AD959" i="4" s="1"/>
  <c r="AA955" i="4"/>
  <c r="AB955" i="4" s="1"/>
  <c r="AD955" i="4" s="1"/>
  <c r="AA947" i="4"/>
  <c r="AB947" i="4" s="1"/>
  <c r="AD947" i="4" s="1"/>
  <c r="AA943" i="4"/>
  <c r="AB943" i="4" s="1"/>
  <c r="AD943" i="4" s="1"/>
  <c r="AA939" i="4"/>
  <c r="AB939" i="4" s="1"/>
  <c r="AD939" i="4" s="1"/>
  <c r="AA935" i="4"/>
  <c r="AB935" i="4" s="1"/>
  <c r="AD935" i="4" s="1"/>
  <c r="AA931" i="4"/>
  <c r="AB931" i="4" s="1"/>
  <c r="AD931" i="4" s="1"/>
  <c r="AA919" i="4"/>
  <c r="AB919" i="4" s="1"/>
  <c r="AD919" i="4" s="1"/>
  <c r="AA911" i="4"/>
  <c r="AB911" i="4" s="1"/>
  <c r="AD911" i="4" s="1"/>
  <c r="AA903" i="4"/>
  <c r="AB903" i="4" s="1"/>
  <c r="AD903" i="4" s="1"/>
  <c r="AA899" i="4"/>
  <c r="AB899" i="4" s="1"/>
  <c r="AD899" i="4" s="1"/>
  <c r="AA887" i="4"/>
  <c r="AB887" i="4" s="1"/>
  <c r="AD887" i="4" s="1"/>
  <c r="AA883" i="4"/>
  <c r="AB883" i="4" s="1"/>
  <c r="AD883" i="4" s="1"/>
  <c r="AA879" i="4"/>
  <c r="AB879" i="4" s="1"/>
  <c r="AD879" i="4" s="1"/>
  <c r="AA875" i="4"/>
  <c r="AB875" i="4" s="1"/>
  <c r="AD875" i="4" s="1"/>
  <c r="AA863" i="4"/>
  <c r="AB863" i="4" s="1"/>
  <c r="AA859" i="4"/>
  <c r="AB859" i="4" s="1"/>
  <c r="AD859" i="4" s="1"/>
  <c r="AA847" i="4"/>
  <c r="AB847" i="4" s="1"/>
  <c r="AD847" i="4" s="1"/>
  <c r="AA843" i="4"/>
  <c r="AB843" i="4" s="1"/>
  <c r="AD843" i="4" s="1"/>
  <c r="AA839" i="4"/>
  <c r="AB839" i="4" s="1"/>
  <c r="AD839" i="4" s="1"/>
  <c r="AA835" i="4"/>
  <c r="AB835" i="4" s="1"/>
  <c r="AD835" i="4" s="1"/>
  <c r="AA831" i="4"/>
  <c r="AB831" i="4" s="1"/>
  <c r="AD831" i="4" s="1"/>
  <c r="AA827" i="4"/>
  <c r="AB827" i="4" s="1"/>
  <c r="AD827" i="4" s="1"/>
  <c r="AA815" i="4"/>
  <c r="AB815" i="4" s="1"/>
  <c r="AD815" i="4" s="1"/>
  <c r="AA775" i="4"/>
  <c r="AB775" i="4" s="1"/>
  <c r="AD775" i="4" s="1"/>
  <c r="AA759" i="4"/>
  <c r="AB759" i="4" s="1"/>
  <c r="AD759" i="4" s="1"/>
  <c r="AA731" i="4"/>
  <c r="AB731" i="4" s="1"/>
  <c r="AD731" i="4" s="1"/>
  <c r="AA711" i="4"/>
  <c r="AB711" i="4" s="1"/>
  <c r="AD711" i="4" s="1"/>
  <c r="AA695" i="4"/>
  <c r="AB695" i="4" s="1"/>
  <c r="AD695" i="4" s="1"/>
  <c r="AA687" i="4"/>
  <c r="AB687" i="4" s="1"/>
  <c r="AD687" i="4" s="1"/>
  <c r="AA663" i="4"/>
  <c r="AB663" i="4" s="1"/>
  <c r="AD663" i="4" s="1"/>
  <c r="AA659" i="4"/>
  <c r="AB659" i="4" s="1"/>
  <c r="AD659" i="4" s="1"/>
  <c r="AA651" i="4"/>
  <c r="AB651" i="4" s="1"/>
  <c r="AD651" i="4" s="1"/>
  <c r="AA647" i="4"/>
  <c r="AB647" i="4" s="1"/>
  <c r="AD647" i="4" s="1"/>
  <c r="AA639" i="4"/>
  <c r="AB639" i="4" s="1"/>
  <c r="AD639" i="4" s="1"/>
  <c r="AA631" i="4"/>
  <c r="AB631" i="4" s="1"/>
  <c r="AD631" i="4" s="1"/>
  <c r="AA623" i="4"/>
  <c r="AB623" i="4" s="1"/>
  <c r="AD623" i="4" s="1"/>
  <c r="AA615" i="4"/>
  <c r="AB615" i="4" s="1"/>
  <c r="AD615" i="4" s="1"/>
  <c r="AA607" i="4"/>
  <c r="AB607" i="4" s="1"/>
  <c r="AD607" i="4" s="1"/>
  <c r="AA599" i="4"/>
  <c r="AB599" i="4" s="1"/>
  <c r="AD599" i="4" s="1"/>
  <c r="AA595" i="4"/>
  <c r="AB595" i="4" s="1"/>
  <c r="AD595" i="4" s="1"/>
  <c r="AA587" i="4"/>
  <c r="AB587" i="4" s="1"/>
  <c r="AD587" i="4" s="1"/>
  <c r="AA583" i="4"/>
  <c r="AB583" i="4" s="1"/>
  <c r="AD583" i="4" s="1"/>
  <c r="AA575" i="4"/>
  <c r="AB575" i="4" s="1"/>
  <c r="AD575" i="4" s="1"/>
  <c r="AA571" i="4"/>
  <c r="AB571" i="4" s="1"/>
  <c r="AD571" i="4" s="1"/>
  <c r="AA563" i="4"/>
  <c r="AB563" i="4" s="1"/>
  <c r="AD563" i="4" s="1"/>
  <c r="AA559" i="4"/>
  <c r="AB559" i="4" s="1"/>
  <c r="AD559" i="4" s="1"/>
  <c r="AA531" i="4"/>
  <c r="AB531" i="4" s="1"/>
  <c r="AD531" i="4" s="1"/>
  <c r="AA527" i="4"/>
  <c r="AB527" i="4" s="1"/>
  <c r="AD527" i="4" s="1"/>
  <c r="AA515" i="4"/>
  <c r="AB515" i="4" s="1"/>
  <c r="AD515" i="4" s="1"/>
  <c r="AA475" i="4"/>
  <c r="AB475" i="4" s="1"/>
  <c r="AD475" i="4" s="1"/>
  <c r="U1620" i="4"/>
  <c r="AA1569" i="4"/>
  <c r="AB1569" i="4" s="1"/>
  <c r="AD1569" i="4" s="1"/>
  <c r="AA1549" i="4"/>
  <c r="AB1549" i="4" s="1"/>
  <c r="AD1549" i="4" s="1"/>
  <c r="AA1505" i="4"/>
  <c r="AB1505" i="4" s="1"/>
  <c r="AD1505" i="4" s="1"/>
  <c r="AA1465" i="4"/>
  <c r="AB1465" i="4" s="1"/>
  <c r="AD1465" i="4" s="1"/>
  <c r="AA1461" i="4"/>
  <c r="AB1461" i="4" s="1"/>
  <c r="AD1461" i="4" s="1"/>
  <c r="AA1449" i="4"/>
  <c r="AB1449" i="4" s="1"/>
  <c r="AD1449" i="4" s="1"/>
  <c r="AA1433" i="4"/>
  <c r="AB1433" i="4" s="1"/>
  <c r="AD1433" i="4" s="1"/>
  <c r="AA1405" i="4"/>
  <c r="AB1405" i="4" s="1"/>
  <c r="AD1405" i="4" s="1"/>
  <c r="AA1369" i="4"/>
  <c r="AB1369" i="4" s="1"/>
  <c r="AD1369" i="4" s="1"/>
  <c r="AA1357" i="4"/>
  <c r="AB1357" i="4" s="1"/>
  <c r="AD1357" i="4" s="1"/>
  <c r="AA1321" i="4"/>
  <c r="AB1321" i="4" s="1"/>
  <c r="AD1321" i="4" s="1"/>
  <c r="AA1301" i="4"/>
  <c r="AB1301" i="4" s="1"/>
  <c r="AD1301" i="4" s="1"/>
  <c r="AA1297" i="4"/>
  <c r="AB1297" i="4" s="1"/>
  <c r="AD1297" i="4" s="1"/>
  <c r="AA1281" i="4"/>
  <c r="AB1281" i="4" s="1"/>
  <c r="AD1281" i="4" s="1"/>
  <c r="AA1229" i="4"/>
  <c r="AB1229" i="4" s="1"/>
  <c r="AD1229" i="4" s="1"/>
  <c r="AA1209" i="4"/>
  <c r="AB1209" i="4" s="1"/>
  <c r="AD1209" i="4" s="1"/>
  <c r="AA1201" i="4"/>
  <c r="AB1201" i="4" s="1"/>
  <c r="AD1201" i="4" s="1"/>
  <c r="AA1189" i="4"/>
  <c r="AB1189" i="4" s="1"/>
  <c r="AD1189" i="4" s="1"/>
  <c r="AA1185" i="4"/>
  <c r="AB1185" i="4" s="1"/>
  <c r="AD1185" i="4" s="1"/>
  <c r="AA1157" i="4"/>
  <c r="AB1157" i="4" s="1"/>
  <c r="AD1157" i="4" s="1"/>
  <c r="AA1145" i="4"/>
  <c r="AB1145" i="4" s="1"/>
  <c r="AD1145" i="4" s="1"/>
  <c r="AA1137" i="4"/>
  <c r="AB1137" i="4" s="1"/>
  <c r="AD1137" i="4" s="1"/>
  <c r="AA1121" i="4"/>
  <c r="AB1121" i="4" s="1"/>
  <c r="AD1121" i="4" s="1"/>
  <c r="AA1105" i="4"/>
  <c r="AB1105" i="4" s="1"/>
  <c r="AD1105" i="4" s="1"/>
  <c r="AA1101" i="4"/>
  <c r="AB1101" i="4" s="1"/>
  <c r="AD1101" i="4" s="1"/>
  <c r="AA1093" i="4"/>
  <c r="AB1093" i="4" s="1"/>
  <c r="AD1093" i="4" s="1"/>
  <c r="AA1081" i="4"/>
  <c r="AB1081" i="4" s="1"/>
  <c r="AD1081" i="4" s="1"/>
  <c r="AA1077" i="4"/>
  <c r="AB1077" i="4" s="1"/>
  <c r="AD1077" i="4" s="1"/>
  <c r="AA1053" i="4"/>
  <c r="AB1053" i="4" s="1"/>
  <c r="AD1053" i="4" s="1"/>
  <c r="AA1049" i="4"/>
  <c r="AB1049" i="4" s="1"/>
  <c r="AD1049" i="4" s="1"/>
  <c r="AA1029" i="4"/>
  <c r="AB1029" i="4" s="1"/>
  <c r="AD1029" i="4" s="1"/>
  <c r="AA985" i="4"/>
  <c r="AB985" i="4" s="1"/>
  <c r="AD985" i="4" s="1"/>
  <c r="AA945" i="4"/>
  <c r="AB945" i="4" s="1"/>
  <c r="AD945" i="4" s="1"/>
  <c r="AA941" i="4"/>
  <c r="AB941" i="4" s="1"/>
  <c r="AD941" i="4" s="1"/>
  <c r="AA889" i="4"/>
  <c r="AB889" i="4" s="1"/>
  <c r="AD889" i="4" s="1"/>
  <c r="AA873" i="4"/>
  <c r="AB873" i="4" s="1"/>
  <c r="AD873" i="4" s="1"/>
  <c r="AA849" i="4"/>
  <c r="AB849" i="4" s="1"/>
  <c r="AD849" i="4" s="1"/>
  <c r="AA833" i="4"/>
  <c r="AB833" i="4" s="1"/>
  <c r="AD833" i="4" s="1"/>
  <c r="AA781" i="4"/>
  <c r="AB781" i="4" s="1"/>
  <c r="AD781" i="4" s="1"/>
  <c r="AA753" i="4"/>
  <c r="AB753" i="4" s="1"/>
  <c r="AD753" i="4" s="1"/>
  <c r="AA657" i="4"/>
  <c r="AB657" i="4" s="1"/>
  <c r="AD657" i="4" s="1"/>
  <c r="AA653" i="4"/>
  <c r="AB653" i="4" s="1"/>
  <c r="AD653" i="4" s="1"/>
  <c r="AA613" i="4"/>
  <c r="AB613" i="4" s="1"/>
  <c r="AD613" i="4" s="1"/>
  <c r="AA585" i="4"/>
  <c r="AB585" i="4" s="1"/>
  <c r="AD585" i="4" s="1"/>
  <c r="AA573" i="4"/>
  <c r="AB573" i="4" s="1"/>
  <c r="AD573" i="4" s="1"/>
  <c r="AA569" i="4"/>
  <c r="AB569" i="4" s="1"/>
  <c r="AD569" i="4" s="1"/>
  <c r="AA561" i="4"/>
  <c r="AB561" i="4" s="1"/>
  <c r="AD561" i="4" s="1"/>
  <c r="AA557" i="4"/>
  <c r="AB557" i="4" s="1"/>
  <c r="AD557" i="4" s="1"/>
  <c r="AA545" i="4"/>
  <c r="AB545" i="4" s="1"/>
  <c r="AD545" i="4" s="1"/>
  <c r="AA461" i="4"/>
  <c r="AB461" i="4" s="1"/>
  <c r="AD461" i="4" s="1"/>
  <c r="AA349" i="4"/>
  <c r="AB349" i="4" s="1"/>
  <c r="AD349" i="4" s="1"/>
  <c r="AA333" i="4"/>
  <c r="AB333" i="4" s="1"/>
  <c r="AD333" i="4" s="1"/>
  <c r="AA293" i="4"/>
  <c r="AB293" i="4" s="1"/>
  <c r="AD293" i="4" s="1"/>
  <c r="AA233" i="4"/>
  <c r="AB233" i="4" s="1"/>
  <c r="AD233" i="4" s="1"/>
  <c r="AA209" i="4"/>
  <c r="AB209" i="4" s="1"/>
  <c r="AD209" i="4" s="1"/>
  <c r="AA205" i="4"/>
  <c r="AB205" i="4" s="1"/>
  <c r="AD205" i="4" s="1"/>
  <c r="AA197" i="4"/>
  <c r="AB197" i="4" s="1"/>
  <c r="AD197" i="4" s="1"/>
  <c r="AA189" i="4"/>
  <c r="AB189" i="4" s="1"/>
  <c r="AD189" i="4" s="1"/>
  <c r="AA93" i="4"/>
  <c r="AB93" i="4" s="1"/>
  <c r="AD93" i="4" s="1"/>
  <c r="AA1588" i="4"/>
  <c r="AB1588" i="4" s="1"/>
  <c r="AD1588" i="4" s="1"/>
  <c r="AA1572" i="4"/>
  <c r="AB1572" i="4" s="1"/>
  <c r="AA1327" i="4"/>
  <c r="AB1327" i="4" s="1"/>
  <c r="AD1327" i="4" s="1"/>
  <c r="AA1207" i="4"/>
  <c r="AB1207" i="4" s="1"/>
  <c r="AD1207" i="4" s="1"/>
  <c r="AA1123" i="4"/>
  <c r="AB1123" i="4" s="1"/>
  <c r="AD1123" i="4" s="1"/>
  <c r="AA967" i="4"/>
  <c r="AB967" i="4" s="1"/>
  <c r="AD967" i="4" s="1"/>
  <c r="AA1451" i="4"/>
  <c r="AB1451" i="4" s="1"/>
  <c r="AD1451" i="4" s="1"/>
  <c r="AA1423" i="4"/>
  <c r="AB1423" i="4" s="1"/>
  <c r="AD1423" i="4" s="1"/>
  <c r="AA1323" i="4"/>
  <c r="AB1323" i="4" s="1"/>
  <c r="AD1323" i="4" s="1"/>
  <c r="AA1151" i="4"/>
  <c r="AB1151" i="4" s="1"/>
  <c r="AD1151" i="4" s="1"/>
  <c r="AA1059" i="4"/>
  <c r="AB1059" i="4" s="1"/>
  <c r="AD1059" i="4" s="1"/>
  <c r="AA895" i="4"/>
  <c r="AB895" i="4" s="1"/>
  <c r="AD895" i="4" s="1"/>
  <c r="AA795" i="4"/>
  <c r="AB795" i="4" s="1"/>
  <c r="AD795" i="4" s="1"/>
  <c r="AA567" i="4"/>
  <c r="AB567" i="4" s="1"/>
  <c r="AD567" i="4" s="1"/>
  <c r="AA551" i="4"/>
  <c r="AB551" i="4" s="1"/>
  <c r="AD551" i="4" s="1"/>
  <c r="AA539" i="4"/>
  <c r="AB539" i="4" s="1"/>
  <c r="AD539" i="4" s="1"/>
  <c r="AA1533" i="4"/>
  <c r="AB1533" i="4" s="1"/>
  <c r="AD1533" i="4" s="1"/>
  <c r="AA1529" i="4"/>
  <c r="AB1529" i="4" s="1"/>
  <c r="AD1529" i="4" s="1"/>
  <c r="AA1525" i="4"/>
  <c r="AB1525" i="4" s="1"/>
  <c r="AD1525" i="4" s="1"/>
  <c r="AA1521" i="4"/>
  <c r="AB1521" i="4" s="1"/>
  <c r="AD1521" i="4" s="1"/>
  <c r="AA1517" i="4"/>
  <c r="AB1517" i="4" s="1"/>
  <c r="AD1517" i="4" s="1"/>
  <c r="AA1501" i="4"/>
  <c r="AB1501" i="4" s="1"/>
  <c r="AD1501" i="4" s="1"/>
  <c r="AA1497" i="4"/>
  <c r="AB1497" i="4" s="1"/>
  <c r="AD1497" i="4" s="1"/>
  <c r="AA1473" i="4"/>
  <c r="AB1473" i="4" s="1"/>
  <c r="AD1473" i="4" s="1"/>
  <c r="AA1445" i="4"/>
  <c r="AB1445" i="4" s="1"/>
  <c r="AD1445" i="4" s="1"/>
  <c r="AA1425" i="4"/>
  <c r="AB1425" i="4" s="1"/>
  <c r="AD1425" i="4" s="1"/>
  <c r="AA1409" i="4"/>
  <c r="AB1409" i="4" s="1"/>
  <c r="AD1409" i="4" s="1"/>
  <c r="AA1393" i="4"/>
  <c r="AB1393" i="4" s="1"/>
  <c r="AD1393" i="4" s="1"/>
  <c r="AA1377" i="4"/>
  <c r="AB1377" i="4" s="1"/>
  <c r="AD1377" i="4" s="1"/>
  <c r="AA1373" i="4"/>
  <c r="AB1373" i="4" s="1"/>
  <c r="AD1373" i="4" s="1"/>
  <c r="AA1361" i="4"/>
  <c r="AB1361" i="4" s="1"/>
  <c r="AD1361" i="4" s="1"/>
  <c r="AA1353" i="4"/>
  <c r="AB1353" i="4" s="1"/>
  <c r="AD1353" i="4" s="1"/>
  <c r="AA1349" i="4"/>
  <c r="AB1349" i="4" s="1"/>
  <c r="AD1349" i="4" s="1"/>
  <c r="AA1341" i="4"/>
  <c r="AB1341" i="4" s="1"/>
  <c r="AD1341" i="4" s="1"/>
  <c r="AA1325" i="4"/>
  <c r="AB1325" i="4" s="1"/>
  <c r="AD1325" i="4" s="1"/>
  <c r="AA1317" i="4"/>
  <c r="AB1317" i="4" s="1"/>
  <c r="AD1317" i="4" s="1"/>
  <c r="AA1293" i="4"/>
  <c r="AB1293" i="4" s="1"/>
  <c r="AD1293" i="4" s="1"/>
  <c r="AA1289" i="4"/>
  <c r="AB1289" i="4" s="1"/>
  <c r="AD1289" i="4" s="1"/>
  <c r="AA1265" i="4"/>
  <c r="AB1265" i="4" s="1"/>
  <c r="AD1265" i="4" s="1"/>
  <c r="AA1257" i="4"/>
  <c r="AB1257" i="4" s="1"/>
  <c r="AD1257" i="4" s="1"/>
  <c r="AA1237" i="4"/>
  <c r="AB1237" i="4" s="1"/>
  <c r="AD1237" i="4" s="1"/>
  <c r="AA1233" i="4"/>
  <c r="AB1233" i="4" s="1"/>
  <c r="AD1233" i="4" s="1"/>
  <c r="AA1225" i="4"/>
  <c r="AB1225" i="4" s="1"/>
  <c r="AD1225" i="4" s="1"/>
  <c r="AA1217" i="4"/>
  <c r="AB1217" i="4" s="1"/>
  <c r="AD1217" i="4" s="1"/>
  <c r="AA1213" i="4"/>
  <c r="AB1213" i="4" s="1"/>
  <c r="AD1213" i="4" s="1"/>
  <c r="AA1205" i="4"/>
  <c r="AB1205" i="4" s="1"/>
  <c r="AD1205" i="4" s="1"/>
  <c r="AA1197" i="4"/>
  <c r="AB1197" i="4" s="1"/>
  <c r="AD1197" i="4" s="1"/>
  <c r="AA1193" i="4"/>
  <c r="AB1193" i="4" s="1"/>
  <c r="AD1193" i="4" s="1"/>
  <c r="AA1181" i="4"/>
  <c r="AB1181" i="4" s="1"/>
  <c r="AD1181" i="4" s="1"/>
  <c r="AA1177" i="4"/>
  <c r="AB1177" i="4" s="1"/>
  <c r="AD1177" i="4" s="1"/>
  <c r="AA1169" i="4"/>
  <c r="AB1169" i="4" s="1"/>
  <c r="AD1169" i="4" s="1"/>
  <c r="AA1165" i="4"/>
  <c r="AB1165" i="4" s="1"/>
  <c r="AD1165" i="4" s="1"/>
  <c r="AA1153" i="4"/>
  <c r="AB1153" i="4" s="1"/>
  <c r="AD1153" i="4" s="1"/>
  <c r="AA1117" i="4"/>
  <c r="AB1117" i="4" s="1"/>
  <c r="AD1117" i="4" s="1"/>
  <c r="AA1113" i="4"/>
  <c r="AB1113" i="4" s="1"/>
  <c r="AD1113" i="4" s="1"/>
  <c r="AA1109" i="4"/>
  <c r="AB1109" i="4" s="1"/>
  <c r="AD1109" i="4" s="1"/>
  <c r="AA1097" i="4"/>
  <c r="AB1097" i="4" s="1"/>
  <c r="AD1097" i="4" s="1"/>
  <c r="AA1085" i="4"/>
  <c r="AB1085" i="4" s="1"/>
  <c r="AD1085" i="4" s="1"/>
  <c r="AA1069" i="4"/>
  <c r="AB1069" i="4" s="1"/>
  <c r="AD1069" i="4" s="1"/>
  <c r="AA1065" i="4"/>
  <c r="AB1065" i="4" s="1"/>
  <c r="AD1065" i="4" s="1"/>
  <c r="AA1061" i="4"/>
  <c r="AB1061" i="4" s="1"/>
  <c r="AD1061" i="4" s="1"/>
  <c r="AA1037" i="4"/>
  <c r="AB1037" i="4" s="1"/>
  <c r="AD1037" i="4" s="1"/>
  <c r="AA1033" i="4"/>
  <c r="AB1033" i="4" s="1"/>
  <c r="AD1033" i="4" s="1"/>
  <c r="AA1025" i="4"/>
  <c r="AB1025" i="4" s="1"/>
  <c r="AD1025" i="4" s="1"/>
  <c r="AA1009" i="4"/>
  <c r="AB1009" i="4" s="1"/>
  <c r="AD1009" i="4" s="1"/>
  <c r="AA997" i="4"/>
  <c r="AB997" i="4" s="1"/>
  <c r="AD997" i="4" s="1"/>
  <c r="AA993" i="4"/>
  <c r="AB993" i="4" s="1"/>
  <c r="AD993" i="4" s="1"/>
  <c r="AA989" i="4"/>
  <c r="AB989" i="4" s="1"/>
  <c r="AD989" i="4" s="1"/>
  <c r="AA977" i="4"/>
  <c r="AB977" i="4" s="1"/>
  <c r="AD977" i="4" s="1"/>
  <c r="AA973" i="4"/>
  <c r="AB973" i="4" s="1"/>
  <c r="AD973" i="4" s="1"/>
  <c r="AA961" i="4"/>
  <c r="AB961" i="4" s="1"/>
  <c r="AD961" i="4" s="1"/>
  <c r="AA957" i="4"/>
  <c r="AB957" i="4" s="1"/>
  <c r="AD957" i="4" s="1"/>
  <c r="AA953" i="4"/>
  <c r="AB953" i="4" s="1"/>
  <c r="AD953" i="4" s="1"/>
  <c r="AA949" i="4"/>
  <c r="AB949" i="4" s="1"/>
  <c r="AD949" i="4" s="1"/>
  <c r="AA937" i="4"/>
  <c r="AB937" i="4" s="1"/>
  <c r="AD937" i="4" s="1"/>
  <c r="AA933" i="4"/>
  <c r="AB933" i="4" s="1"/>
  <c r="AD933" i="4" s="1"/>
  <c r="AA925" i="4"/>
  <c r="AB925" i="4" s="1"/>
  <c r="AD925" i="4" s="1"/>
  <c r="AA917" i="4"/>
  <c r="AB917" i="4" s="1"/>
  <c r="AD917" i="4" s="1"/>
  <c r="AA913" i="4"/>
  <c r="AB913" i="4" s="1"/>
  <c r="AD913" i="4" s="1"/>
  <c r="AA905" i="4"/>
  <c r="AB905" i="4" s="1"/>
  <c r="AD905" i="4" s="1"/>
  <c r="AA885" i="4"/>
  <c r="AB885" i="4" s="1"/>
  <c r="AD885" i="4" s="1"/>
  <c r="AA865" i="4"/>
  <c r="AB865" i="4" s="1"/>
  <c r="AD865" i="4" s="1"/>
  <c r="AA861" i="4"/>
  <c r="AB861" i="4" s="1"/>
  <c r="AD861" i="4" s="1"/>
  <c r="AA853" i="4"/>
  <c r="AB853" i="4" s="1"/>
  <c r="AD853" i="4" s="1"/>
  <c r="AA845" i="4"/>
  <c r="AB845" i="4" s="1"/>
  <c r="AD845" i="4" s="1"/>
  <c r="AA841" i="4"/>
  <c r="AB841" i="4" s="1"/>
  <c r="AD841" i="4" s="1"/>
  <c r="AA837" i="4"/>
  <c r="AB837" i="4" s="1"/>
  <c r="AD837" i="4" s="1"/>
  <c r="AA821" i="4"/>
  <c r="AB821" i="4" s="1"/>
  <c r="AD821" i="4" s="1"/>
  <c r="AA817" i="4"/>
  <c r="AB817" i="4" s="1"/>
  <c r="AD817" i="4" s="1"/>
  <c r="AA777" i="4"/>
  <c r="AB777" i="4" s="1"/>
  <c r="AD777" i="4" s="1"/>
  <c r="AA773" i="4"/>
  <c r="AB773" i="4" s="1"/>
  <c r="AD773" i="4" s="1"/>
  <c r="AA769" i="4"/>
  <c r="AB769" i="4" s="1"/>
  <c r="AD769" i="4" s="1"/>
  <c r="AA757" i="4"/>
  <c r="AB757" i="4" s="1"/>
  <c r="AD757" i="4" s="1"/>
  <c r="AA749" i="4"/>
  <c r="AB749" i="4" s="1"/>
  <c r="AD749" i="4" s="1"/>
  <c r="AA745" i="4"/>
  <c r="AB745" i="4" s="1"/>
  <c r="AD745" i="4" s="1"/>
  <c r="AA741" i="4"/>
  <c r="AB741" i="4" s="1"/>
  <c r="AD741" i="4" s="1"/>
  <c r="AA737" i="4"/>
  <c r="AB737" i="4" s="1"/>
  <c r="AD737" i="4" s="1"/>
  <c r="AA733" i="4"/>
  <c r="AB733" i="4" s="1"/>
  <c r="AD733" i="4" s="1"/>
  <c r="AA717" i="4"/>
  <c r="AB717" i="4" s="1"/>
  <c r="AD717" i="4" s="1"/>
  <c r="AA713" i="4"/>
  <c r="AB713" i="4" s="1"/>
  <c r="AD713" i="4" s="1"/>
  <c r="AA1523" i="4"/>
  <c r="AB1523" i="4" s="1"/>
  <c r="AD1523" i="4" s="1"/>
  <c r="AA1271" i="4"/>
  <c r="AB1271" i="4" s="1"/>
  <c r="AD1271" i="4" s="1"/>
  <c r="AA979" i="4"/>
  <c r="AB979" i="4" s="1"/>
  <c r="AD979" i="4" s="1"/>
  <c r="AA791" i="4"/>
  <c r="AB791" i="4" s="1"/>
  <c r="AD791" i="4" s="1"/>
  <c r="AA779" i="4"/>
  <c r="AB779" i="4" s="1"/>
  <c r="AD779" i="4" s="1"/>
  <c r="AA547" i="4"/>
  <c r="AB547" i="4" s="1"/>
  <c r="AD547" i="4" s="1"/>
  <c r="AA523" i="4"/>
  <c r="AB523" i="4" s="1"/>
  <c r="AD523" i="4" s="1"/>
  <c r="AA463" i="4"/>
  <c r="AB463" i="4" s="1"/>
  <c r="AD463" i="4" s="1"/>
  <c r="AA459" i="4"/>
  <c r="AB459" i="4" s="1"/>
  <c r="AD459" i="4" s="1"/>
  <c r="AA455" i="4"/>
  <c r="AB455" i="4" s="1"/>
  <c r="AD455" i="4" s="1"/>
  <c r="AA451" i="4"/>
  <c r="AB451" i="4" s="1"/>
  <c r="AD451" i="4" s="1"/>
  <c r="AA447" i="4"/>
  <c r="AB447" i="4" s="1"/>
  <c r="AD447" i="4" s="1"/>
  <c r="AA439" i="4"/>
  <c r="AB439" i="4" s="1"/>
  <c r="AD439" i="4" s="1"/>
  <c r="AA435" i="4"/>
  <c r="AB435" i="4" s="1"/>
  <c r="AD435" i="4" s="1"/>
  <c r="AA415" i="4"/>
  <c r="AB415" i="4" s="1"/>
  <c r="AD415" i="4" s="1"/>
  <c r="AA407" i="4"/>
  <c r="AB407" i="4" s="1"/>
  <c r="AD407" i="4" s="1"/>
  <c r="AA391" i="4"/>
  <c r="AB391" i="4" s="1"/>
  <c r="AD391" i="4" s="1"/>
  <c r="AA383" i="4"/>
  <c r="AB383" i="4" s="1"/>
  <c r="AD383" i="4" s="1"/>
  <c r="AA379" i="4"/>
  <c r="AB379" i="4" s="1"/>
  <c r="AD379" i="4" s="1"/>
  <c r="AA375" i="4"/>
  <c r="AB375" i="4" s="1"/>
  <c r="AD375" i="4" s="1"/>
  <c r="AA371" i="4"/>
  <c r="AB371" i="4" s="1"/>
  <c r="AD371" i="4" s="1"/>
  <c r="AA367" i="4"/>
  <c r="AB367" i="4" s="1"/>
  <c r="AD367" i="4" s="1"/>
  <c r="AA363" i="4"/>
  <c r="AB363" i="4" s="1"/>
  <c r="AD363" i="4" s="1"/>
  <c r="AA359" i="4"/>
  <c r="AB359" i="4" s="1"/>
  <c r="AD359" i="4" s="1"/>
  <c r="AA355" i="4"/>
  <c r="AB355" i="4" s="1"/>
  <c r="AD355" i="4" s="1"/>
  <c r="AA351" i="4"/>
  <c r="AB351" i="4" s="1"/>
  <c r="AD351" i="4" s="1"/>
  <c r="AA331" i="4"/>
  <c r="AB331" i="4" s="1"/>
  <c r="AD331" i="4" s="1"/>
  <c r="AA311" i="4"/>
  <c r="AB311" i="4" s="1"/>
  <c r="AD311" i="4" s="1"/>
  <c r="AA307" i="4"/>
  <c r="AB307" i="4" s="1"/>
  <c r="AD307" i="4" s="1"/>
  <c r="AA303" i="4"/>
  <c r="AB303" i="4" s="1"/>
  <c r="AD303" i="4" s="1"/>
  <c r="AA291" i="4"/>
  <c r="AB291" i="4" s="1"/>
  <c r="AD291" i="4" s="1"/>
  <c r="AA287" i="4"/>
  <c r="AB287" i="4" s="1"/>
  <c r="AD287" i="4" s="1"/>
  <c r="AA279" i="4"/>
  <c r="AB279" i="4" s="1"/>
  <c r="AD279" i="4" s="1"/>
  <c r="AA263" i="4"/>
  <c r="AB263" i="4" s="1"/>
  <c r="AD263" i="4" s="1"/>
  <c r="AA251" i="4"/>
  <c r="AB251" i="4" s="1"/>
  <c r="AD251" i="4" s="1"/>
  <c r="AA243" i="4"/>
  <c r="AB243" i="4" s="1"/>
  <c r="AD243" i="4" s="1"/>
  <c r="AA239" i="4"/>
  <c r="AB239" i="4" s="1"/>
  <c r="AD239" i="4" s="1"/>
  <c r="AA231" i="4"/>
  <c r="AB231" i="4" s="1"/>
  <c r="AD231" i="4" s="1"/>
  <c r="AA227" i="4"/>
  <c r="AB227" i="4" s="1"/>
  <c r="AD227" i="4" s="1"/>
  <c r="AA215" i="4"/>
  <c r="AB215" i="4" s="1"/>
  <c r="AD215" i="4" s="1"/>
  <c r="AA199" i="4"/>
  <c r="AB199" i="4" s="1"/>
  <c r="AD199" i="4" s="1"/>
  <c r="AA195" i="4"/>
  <c r="AB195" i="4" s="1"/>
  <c r="AD195" i="4" s="1"/>
  <c r="AA191" i="4"/>
  <c r="AB191" i="4" s="1"/>
  <c r="AD191" i="4" s="1"/>
  <c r="AA187" i="4"/>
  <c r="AB187" i="4" s="1"/>
  <c r="AD187" i="4" s="1"/>
  <c r="AA179" i="4"/>
  <c r="AB179" i="4" s="1"/>
  <c r="AD179" i="4" s="1"/>
  <c r="AA155" i="4"/>
  <c r="AB155" i="4" s="1"/>
  <c r="AD155" i="4" s="1"/>
  <c r="AA151" i="4"/>
  <c r="AB151" i="4" s="1"/>
  <c r="AD151" i="4" s="1"/>
  <c r="AA143" i="4"/>
  <c r="AB143" i="4" s="1"/>
  <c r="AD143" i="4" s="1"/>
  <c r="AA139" i="4"/>
  <c r="AB139" i="4" s="1"/>
  <c r="AD139" i="4" s="1"/>
  <c r="AA131" i="4"/>
  <c r="AB131" i="4" s="1"/>
  <c r="AD131" i="4" s="1"/>
  <c r="AA127" i="4"/>
  <c r="AB127" i="4" s="1"/>
  <c r="AD127" i="4" s="1"/>
  <c r="AA115" i="4"/>
  <c r="AB115" i="4" s="1"/>
  <c r="AD115" i="4" s="1"/>
  <c r="AA107" i="4"/>
  <c r="AB107" i="4" s="1"/>
  <c r="AD107" i="4" s="1"/>
  <c r="AA103" i="4"/>
  <c r="AB103" i="4" s="1"/>
  <c r="AD103" i="4" s="1"/>
  <c r="AA87" i="4"/>
  <c r="AB87" i="4" s="1"/>
  <c r="AD87" i="4" s="1"/>
  <c r="AA75" i="4"/>
  <c r="AB75" i="4" s="1"/>
  <c r="AD75" i="4" s="1"/>
  <c r="AA71" i="4"/>
  <c r="AB71" i="4" s="1"/>
  <c r="AD71" i="4" s="1"/>
  <c r="AA67" i="4"/>
  <c r="AB67" i="4" s="1"/>
  <c r="AD67" i="4" s="1"/>
  <c r="AA43" i="4"/>
  <c r="AB43" i="4" s="1"/>
  <c r="AD43" i="4" s="1"/>
  <c r="AA39" i="4"/>
  <c r="AB39" i="4" s="1"/>
  <c r="AD39" i="4" s="1"/>
  <c r="AA35" i="4"/>
  <c r="AB35" i="4" s="1"/>
  <c r="AD35" i="4" s="1"/>
  <c r="AA27" i="4"/>
  <c r="AB27" i="4" s="1"/>
  <c r="AD27" i="4" s="1"/>
  <c r="AA23" i="4"/>
  <c r="AB23" i="4" s="1"/>
  <c r="AD23" i="4" s="1"/>
  <c r="AA19" i="4"/>
  <c r="AB19" i="4" s="1"/>
  <c r="AD19" i="4" s="1"/>
  <c r="AA15" i="4"/>
  <c r="AB15" i="4" s="1"/>
  <c r="AD15" i="4" s="1"/>
  <c r="AA1654" i="4"/>
  <c r="AB1654" i="4" s="1"/>
  <c r="AD1654" i="4" s="1"/>
  <c r="AA1650" i="4"/>
  <c r="AB1650" i="4" s="1"/>
  <c r="AD1650" i="4" s="1"/>
  <c r="AA1646" i="4"/>
  <c r="AB1646" i="4" s="1"/>
  <c r="AD1646" i="4" s="1"/>
  <c r="AA1642" i="4"/>
  <c r="AB1642" i="4" s="1"/>
  <c r="AD1642" i="4" s="1"/>
  <c r="AA1638" i="4"/>
  <c r="AB1638" i="4" s="1"/>
  <c r="AD1638" i="4" s="1"/>
  <c r="AA1634" i="4"/>
  <c r="AB1634" i="4" s="1"/>
  <c r="AD1634" i="4" s="1"/>
  <c r="AA1630" i="4"/>
  <c r="AB1630" i="4" s="1"/>
  <c r="AD1630" i="4" s="1"/>
  <c r="AA1626" i="4"/>
  <c r="AB1626" i="4" s="1"/>
  <c r="AD1626" i="4" s="1"/>
  <c r="AA1622" i="4"/>
  <c r="AB1622" i="4" s="1"/>
  <c r="AD1622" i="4" s="1"/>
  <c r="AA1618" i="4"/>
  <c r="AB1618" i="4" s="1"/>
  <c r="AD1618" i="4" s="1"/>
  <c r="AA1614" i="4"/>
  <c r="AB1614" i="4" s="1"/>
  <c r="AD1614" i="4" s="1"/>
  <c r="AA1610" i="4"/>
  <c r="AB1610" i="4" s="1"/>
  <c r="AD1610" i="4" s="1"/>
  <c r="AA1606" i="4"/>
  <c r="AB1606" i="4" s="1"/>
  <c r="AD1606" i="4" s="1"/>
  <c r="AA1598" i="4"/>
  <c r="AB1598" i="4" s="1"/>
  <c r="AD1598" i="4" s="1"/>
  <c r="AA1594" i="4"/>
  <c r="AB1594" i="4" s="1"/>
  <c r="AD1594" i="4" s="1"/>
  <c r="AA1590" i="4"/>
  <c r="AB1590" i="4" s="1"/>
  <c r="AD1590" i="4" s="1"/>
  <c r="AA1586" i="4"/>
  <c r="AB1586" i="4" s="1"/>
  <c r="AD1586" i="4" s="1"/>
  <c r="AA1582" i="4"/>
  <c r="AB1582" i="4" s="1"/>
  <c r="AD1582" i="4" s="1"/>
  <c r="AA1578" i="4"/>
  <c r="AB1578" i="4" s="1"/>
  <c r="AD1578" i="4" s="1"/>
  <c r="AA8" i="4"/>
  <c r="AB8" i="4" s="1"/>
  <c r="AD8" i="4" s="1"/>
  <c r="AA6" i="4"/>
  <c r="AB6" i="4" s="1"/>
  <c r="AD6" i="4" s="1"/>
  <c r="AA4" i="4"/>
  <c r="AB4" i="4" s="1"/>
  <c r="AD4" i="4" s="1"/>
  <c r="AA2" i="4"/>
  <c r="AB2" i="4" s="1"/>
  <c r="AD2" i="4" s="1"/>
  <c r="AA685" i="4"/>
  <c r="AB685" i="4" s="1"/>
  <c r="AD685" i="4" s="1"/>
  <c r="AA673" i="4"/>
  <c r="AB673" i="4" s="1"/>
  <c r="AD673" i="4" s="1"/>
  <c r="AA649" i="4"/>
  <c r="AB649" i="4" s="1"/>
  <c r="AD649" i="4" s="1"/>
  <c r="AA621" i="4"/>
  <c r="AB621" i="4" s="1"/>
  <c r="AD621" i="4" s="1"/>
  <c r="AA617" i="4"/>
  <c r="AB617" i="4" s="1"/>
  <c r="AD617" i="4" s="1"/>
  <c r="AA609" i="4"/>
  <c r="AB609" i="4" s="1"/>
  <c r="AD609" i="4" s="1"/>
  <c r="AA581" i="4"/>
  <c r="AB581" i="4" s="1"/>
  <c r="AD581" i="4" s="1"/>
  <c r="AA577" i="4"/>
  <c r="AB577" i="4" s="1"/>
  <c r="AD577" i="4" s="1"/>
  <c r="AA565" i="4"/>
  <c r="AB565" i="4" s="1"/>
  <c r="AD565" i="4" s="1"/>
  <c r="AA549" i="4"/>
  <c r="AB549" i="4" s="1"/>
  <c r="AD549" i="4" s="1"/>
  <c r="AA541" i="4"/>
  <c r="AB541" i="4" s="1"/>
  <c r="AD541" i="4" s="1"/>
  <c r="AA533" i="4"/>
  <c r="AB533" i="4" s="1"/>
  <c r="AD533" i="4" s="1"/>
  <c r="AA513" i="4"/>
  <c r="AB513" i="4" s="1"/>
  <c r="AD513" i="4" s="1"/>
  <c r="AA509" i="4"/>
  <c r="AB509" i="4" s="1"/>
  <c r="AD509" i="4" s="1"/>
  <c r="AA505" i="4"/>
  <c r="AB505" i="4" s="1"/>
  <c r="AD505" i="4" s="1"/>
  <c r="AA497" i="4"/>
  <c r="AB497" i="4" s="1"/>
  <c r="AD497" i="4" s="1"/>
  <c r="AA485" i="4"/>
  <c r="AB485" i="4" s="1"/>
  <c r="AD485" i="4" s="1"/>
  <c r="AA473" i="4"/>
  <c r="AB473" i="4" s="1"/>
  <c r="AD473" i="4" s="1"/>
  <c r="AA453" i="4"/>
  <c r="AB453" i="4" s="1"/>
  <c r="AD453" i="4" s="1"/>
  <c r="AA449" i="4"/>
  <c r="AB449" i="4" s="1"/>
  <c r="AD449" i="4" s="1"/>
  <c r="AA445" i="4"/>
  <c r="AB445" i="4" s="1"/>
  <c r="AD445" i="4" s="1"/>
  <c r="AA437" i="4"/>
  <c r="AB437" i="4" s="1"/>
  <c r="AD437" i="4" s="1"/>
  <c r="AA429" i="4"/>
  <c r="AB429" i="4" s="1"/>
  <c r="AD429" i="4" s="1"/>
  <c r="AA381" i="4"/>
  <c r="AB381" i="4" s="1"/>
  <c r="AD381" i="4" s="1"/>
  <c r="AA377" i="4"/>
  <c r="AB377" i="4" s="1"/>
  <c r="AD377" i="4" s="1"/>
  <c r="AA373" i="4"/>
  <c r="AB373" i="4" s="1"/>
  <c r="AD373" i="4" s="1"/>
  <c r="AA369" i="4"/>
  <c r="AB369" i="4" s="1"/>
  <c r="AD369" i="4" s="1"/>
  <c r="AA357" i="4"/>
  <c r="AB357" i="4" s="1"/>
  <c r="AD357" i="4" s="1"/>
  <c r="AA321" i="4"/>
  <c r="AB321" i="4" s="1"/>
  <c r="AD321" i="4" s="1"/>
  <c r="AA309" i="4"/>
  <c r="AB309" i="4" s="1"/>
  <c r="AD309" i="4" s="1"/>
  <c r="AA305" i="4"/>
  <c r="AB305" i="4" s="1"/>
  <c r="AD305" i="4" s="1"/>
  <c r="AA301" i="4"/>
  <c r="AB301" i="4" s="1"/>
  <c r="AD301" i="4" s="1"/>
  <c r="AA297" i="4"/>
  <c r="AB297" i="4" s="1"/>
  <c r="AD297" i="4" s="1"/>
  <c r="AA281" i="4"/>
  <c r="AB281" i="4" s="1"/>
  <c r="AD281" i="4" s="1"/>
  <c r="AA277" i="4"/>
  <c r="AB277" i="4" s="1"/>
  <c r="AD277" i="4" s="1"/>
  <c r="AA269" i="4"/>
  <c r="AB269" i="4" s="1"/>
  <c r="AD269" i="4" s="1"/>
  <c r="AA265" i="4"/>
  <c r="AB265" i="4" s="1"/>
  <c r="AD265" i="4" s="1"/>
  <c r="AA261" i="4"/>
  <c r="AB261" i="4" s="1"/>
  <c r="AD261" i="4" s="1"/>
  <c r="AA249" i="4"/>
  <c r="AB249" i="4" s="1"/>
  <c r="AD249" i="4" s="1"/>
  <c r="AA245" i="4"/>
  <c r="AB245" i="4" s="1"/>
  <c r="AD245" i="4" s="1"/>
  <c r="AA241" i="4"/>
  <c r="AB241" i="4" s="1"/>
  <c r="AD241" i="4" s="1"/>
  <c r="AA229" i="4"/>
  <c r="AB229" i="4" s="1"/>
  <c r="AD229" i="4" s="1"/>
  <c r="AA225" i="4"/>
  <c r="AB225" i="4" s="1"/>
  <c r="AD225" i="4" s="1"/>
  <c r="AA217" i="4"/>
  <c r="AB217" i="4" s="1"/>
  <c r="AD217" i="4" s="1"/>
  <c r="AA213" i="4"/>
  <c r="AB213" i="4" s="1"/>
  <c r="AD213" i="4" s="1"/>
  <c r="AA201" i="4"/>
  <c r="AB201" i="4" s="1"/>
  <c r="AD201" i="4" s="1"/>
  <c r="AA185" i="4"/>
  <c r="AB185" i="4" s="1"/>
  <c r="AD185" i="4" s="1"/>
  <c r="AA177" i="4"/>
  <c r="AB177" i="4" s="1"/>
  <c r="AD177" i="4" s="1"/>
  <c r="AA153" i="4"/>
  <c r="AB153" i="4" s="1"/>
  <c r="AD153" i="4" s="1"/>
  <c r="AA141" i="4"/>
  <c r="AB141" i="4" s="1"/>
  <c r="AD141" i="4" s="1"/>
  <c r="AA137" i="4"/>
  <c r="AB137" i="4" s="1"/>
  <c r="AD137" i="4" s="1"/>
  <c r="AA133" i="4"/>
  <c r="AB133" i="4" s="1"/>
  <c r="AD133" i="4" s="1"/>
  <c r="AA129" i="4"/>
  <c r="AB129" i="4" s="1"/>
  <c r="AD129" i="4" s="1"/>
  <c r="AA125" i="4"/>
  <c r="AB125" i="4" s="1"/>
  <c r="AD125" i="4" s="1"/>
  <c r="AA121" i="4"/>
  <c r="AB121" i="4" s="1"/>
  <c r="AD121" i="4" s="1"/>
  <c r="AA109" i="4"/>
  <c r="AB109" i="4" s="1"/>
  <c r="AD109" i="4" s="1"/>
  <c r="AA105" i="4"/>
  <c r="AB105" i="4" s="1"/>
  <c r="AD105" i="4" s="1"/>
  <c r="AA101" i="4"/>
  <c r="AB101" i="4" s="1"/>
  <c r="AD101" i="4" s="1"/>
  <c r="AA89" i="4"/>
  <c r="AB89" i="4" s="1"/>
  <c r="AD89" i="4" s="1"/>
  <c r="AA85" i="4"/>
  <c r="AB85" i="4" s="1"/>
  <c r="AD85" i="4" s="1"/>
  <c r="AA81" i="4"/>
  <c r="AB81" i="4" s="1"/>
  <c r="AD81" i="4" s="1"/>
  <c r="AA73" i="4"/>
  <c r="AB73" i="4" s="1"/>
  <c r="AD73" i="4" s="1"/>
  <c r="AA69" i="4"/>
  <c r="AB69" i="4" s="1"/>
  <c r="AD69" i="4" s="1"/>
  <c r="AA65" i="4"/>
  <c r="AB65" i="4" s="1"/>
  <c r="AD65" i="4" s="1"/>
  <c r="AA41" i="4"/>
  <c r="AB41" i="4" s="1"/>
  <c r="AD41" i="4" s="1"/>
  <c r="AA37" i="4"/>
  <c r="AB37" i="4" s="1"/>
  <c r="AD37" i="4" s="1"/>
  <c r="AA33" i="4"/>
  <c r="AB33" i="4" s="1"/>
  <c r="AD33" i="4" s="1"/>
  <c r="AA29" i="4"/>
  <c r="AB29" i="4" s="1"/>
  <c r="AD29" i="4" s="1"/>
  <c r="AA25" i="4"/>
  <c r="AB25" i="4" s="1"/>
  <c r="AD25" i="4" s="1"/>
  <c r="AA17" i="4"/>
  <c r="AB17" i="4" s="1"/>
  <c r="AD17" i="4" s="1"/>
  <c r="AA13" i="4"/>
  <c r="AB13" i="4" s="1"/>
  <c r="AD13" i="4" s="1"/>
  <c r="AA1652" i="4"/>
  <c r="AB1652" i="4" s="1"/>
  <c r="AD1652" i="4" s="1"/>
  <c r="AA1648" i="4"/>
  <c r="AB1648" i="4" s="1"/>
  <c r="AD1648" i="4" s="1"/>
  <c r="AA1640" i="4"/>
  <c r="AB1640" i="4" s="1"/>
  <c r="AD1640" i="4" s="1"/>
  <c r="AA1636" i="4"/>
  <c r="AB1636" i="4" s="1"/>
  <c r="AD1636" i="4" s="1"/>
  <c r="AA1624" i="4"/>
  <c r="AB1624" i="4" s="1"/>
  <c r="AD1624" i="4" s="1"/>
  <c r="AA1620" i="4"/>
  <c r="AB1620" i="4" s="1"/>
  <c r="AD1620" i="4" s="1"/>
  <c r="AA1612" i="4"/>
  <c r="AB1612" i="4" s="1"/>
  <c r="AD1612" i="4" s="1"/>
  <c r="AA1608" i="4"/>
  <c r="AB1608" i="4" s="1"/>
  <c r="AD1608" i="4" s="1"/>
  <c r="AA1604" i="4"/>
  <c r="AB1604" i="4" s="1"/>
  <c r="AD1604" i="4" s="1"/>
  <c r="AA1600" i="4"/>
  <c r="AB1600" i="4" s="1"/>
  <c r="AD1600" i="4" s="1"/>
  <c r="AA1584" i="4"/>
  <c r="AB1584" i="4" s="1"/>
  <c r="AD1584" i="4" s="1"/>
  <c r="AA1580" i="4"/>
  <c r="AB1580" i="4" s="1"/>
  <c r="AD1580" i="4" s="1"/>
  <c r="AA1576" i="4"/>
  <c r="AB1576" i="4" s="1"/>
  <c r="AD1576" i="4" s="1"/>
  <c r="AA1928" i="4"/>
  <c r="AB1928" i="4" s="1"/>
  <c r="AD1928" i="4" s="1"/>
  <c r="AA1912" i="4"/>
  <c r="AB1912" i="4" s="1"/>
  <c r="AD1912" i="4" s="1"/>
  <c r="AA1908" i="4"/>
  <c r="AB1908" i="4" s="1"/>
  <c r="AD1908" i="4" s="1"/>
  <c r="AA1884" i="4"/>
  <c r="AB1884" i="4" s="1"/>
  <c r="AD1884" i="4" s="1"/>
  <c r="AA1880" i="4"/>
  <c r="AB1880" i="4" s="1"/>
  <c r="AD1880" i="4" s="1"/>
  <c r="AA1876" i="4"/>
  <c r="AB1876" i="4" s="1"/>
  <c r="AD1876" i="4" s="1"/>
  <c r="AA1872" i="4"/>
  <c r="AB1872" i="4" s="1"/>
  <c r="AD1872" i="4" s="1"/>
  <c r="AA1868" i="4"/>
  <c r="AB1868" i="4" s="1"/>
  <c r="AD1868" i="4" s="1"/>
  <c r="AA1840" i="4"/>
  <c r="AB1840" i="4" s="1"/>
  <c r="AD1840" i="4" s="1"/>
  <c r="AA1832" i="4"/>
  <c r="AB1832" i="4" s="1"/>
  <c r="AD1832" i="4" s="1"/>
  <c r="AA1820" i="4"/>
  <c r="AB1820" i="4" s="1"/>
  <c r="AD1820" i="4" s="1"/>
  <c r="AA1804" i="4"/>
  <c r="AB1804" i="4" s="1"/>
  <c r="AD1804" i="4" s="1"/>
  <c r="AA1792" i="4"/>
  <c r="AB1792" i="4" s="1"/>
  <c r="AD1792" i="4" s="1"/>
  <c r="AA1788" i="4"/>
  <c r="AB1788" i="4" s="1"/>
  <c r="AD1788" i="4" s="1"/>
  <c r="AA1784" i="4"/>
  <c r="AB1784" i="4" s="1"/>
  <c r="AD1784" i="4" s="1"/>
  <c r="AA1780" i="4"/>
  <c r="AB1780" i="4" s="1"/>
  <c r="AD1780" i="4" s="1"/>
  <c r="AA1776" i="4"/>
  <c r="AB1776" i="4" s="1"/>
  <c r="AD1776" i="4" s="1"/>
  <c r="AA1772" i="4"/>
  <c r="AB1772" i="4" s="1"/>
  <c r="AD1772" i="4" s="1"/>
  <c r="AA1768" i="4"/>
  <c r="AB1768" i="4" s="1"/>
  <c r="AD1768" i="4" s="1"/>
  <c r="AA1764" i="4"/>
  <c r="AB1764" i="4" s="1"/>
  <c r="AD1764" i="4" s="1"/>
  <c r="AA1760" i="4"/>
  <c r="AB1760" i="4" s="1"/>
  <c r="AD1760" i="4" s="1"/>
  <c r="AA1756" i="4"/>
  <c r="AB1756" i="4" s="1"/>
  <c r="AD1756" i="4" s="1"/>
  <c r="AA1752" i="4"/>
  <c r="AB1752" i="4" s="1"/>
  <c r="AD1752" i="4" s="1"/>
  <c r="AA1748" i="4"/>
  <c r="AB1748" i="4" s="1"/>
  <c r="AD1748" i="4" s="1"/>
  <c r="AA1744" i="4"/>
  <c r="AB1744" i="4" s="1"/>
  <c r="AD1744" i="4" s="1"/>
  <c r="AA1740" i="4"/>
  <c r="AB1740" i="4" s="1"/>
  <c r="AD1740" i="4" s="1"/>
  <c r="AA1728" i="4"/>
  <c r="AB1728" i="4" s="1"/>
  <c r="AD1728" i="4" s="1"/>
  <c r="AA1724" i="4"/>
  <c r="AB1724" i="4" s="1"/>
  <c r="AD1724" i="4" s="1"/>
  <c r="AA1716" i="4"/>
  <c r="AB1716" i="4" s="1"/>
  <c r="AD1716" i="4" s="1"/>
  <c r="AA1700" i="4"/>
  <c r="AB1700" i="4" s="1"/>
  <c r="AD1700" i="4" s="1"/>
  <c r="AA1668" i="4"/>
  <c r="AB1668" i="4" s="1"/>
  <c r="AD1668" i="4" s="1"/>
  <c r="AA1664" i="4"/>
  <c r="AB1664" i="4" s="1"/>
  <c r="AD1664" i="4" s="1"/>
  <c r="AA1660" i="4"/>
  <c r="AB1660" i="4" s="1"/>
  <c r="AD1660" i="4" s="1"/>
  <c r="AA1930" i="4"/>
  <c r="AB1930" i="4" s="1"/>
  <c r="AD1930" i="4" s="1"/>
  <c r="AA1922" i="4"/>
  <c r="AB1922" i="4" s="1"/>
  <c r="AD1922" i="4" s="1"/>
  <c r="AA1918" i="4"/>
  <c r="AB1918" i="4" s="1"/>
  <c r="AD1918" i="4" s="1"/>
  <c r="AA1914" i="4"/>
  <c r="AB1914" i="4" s="1"/>
  <c r="AD1914" i="4" s="1"/>
  <c r="AA1910" i="4"/>
  <c r="AB1910" i="4" s="1"/>
  <c r="AD1910" i="4" s="1"/>
  <c r="AA1878" i="4"/>
  <c r="AB1878" i="4" s="1"/>
  <c r="AD1878" i="4" s="1"/>
  <c r="AA1874" i="4"/>
  <c r="AB1874" i="4" s="1"/>
  <c r="AD1874" i="4" s="1"/>
  <c r="AA1870" i="4"/>
  <c r="AB1870" i="4" s="1"/>
  <c r="AD1870" i="4" s="1"/>
  <c r="AA1862" i="4"/>
  <c r="AB1862" i="4" s="1"/>
  <c r="AD1862" i="4" s="1"/>
  <c r="AA1846" i="4"/>
  <c r="AB1846" i="4" s="1"/>
  <c r="AD1846" i="4" s="1"/>
  <c r="AA1838" i="4"/>
  <c r="AB1838" i="4" s="1"/>
  <c r="AD1838" i="4" s="1"/>
  <c r="AA1834" i="4"/>
  <c r="AB1834" i="4" s="1"/>
  <c r="AD1834" i="4" s="1"/>
  <c r="AA1822" i="4"/>
  <c r="AB1822" i="4" s="1"/>
  <c r="AD1822" i="4" s="1"/>
  <c r="AA1818" i="4"/>
  <c r="AB1818" i="4" s="1"/>
  <c r="AD1818" i="4" s="1"/>
  <c r="AA1810" i="4"/>
  <c r="AB1810" i="4" s="1"/>
  <c r="AD1810" i="4" s="1"/>
  <c r="AA1802" i="4"/>
  <c r="AB1802" i="4" s="1"/>
  <c r="AD1802" i="4" s="1"/>
  <c r="AA1798" i="4"/>
  <c r="AB1798" i="4" s="1"/>
  <c r="AD1798" i="4" s="1"/>
  <c r="AA1794" i="4"/>
  <c r="AB1794" i="4" s="1"/>
  <c r="AD1794" i="4" s="1"/>
  <c r="AA1774" i="4"/>
  <c r="AB1774" i="4" s="1"/>
  <c r="AD1774" i="4" s="1"/>
  <c r="AA1770" i="4"/>
  <c r="AB1770" i="4" s="1"/>
  <c r="AD1770" i="4" s="1"/>
  <c r="AA1766" i="4"/>
  <c r="AB1766" i="4" s="1"/>
  <c r="AD1766" i="4" s="1"/>
  <c r="AA1762" i="4"/>
  <c r="AB1762" i="4" s="1"/>
  <c r="AD1762" i="4" s="1"/>
  <c r="AA1758" i="4"/>
  <c r="AB1758" i="4" s="1"/>
  <c r="AD1758" i="4" s="1"/>
  <c r="AA1754" i="4"/>
  <c r="AB1754" i="4" s="1"/>
  <c r="AD1754" i="4" s="1"/>
  <c r="AA1750" i="4"/>
  <c r="AB1750" i="4" s="1"/>
  <c r="AD1750" i="4" s="1"/>
  <c r="AA1746" i="4"/>
  <c r="AB1746" i="4" s="1"/>
  <c r="AD1746" i="4" s="1"/>
  <c r="AA1742" i="4"/>
  <c r="AB1742" i="4" s="1"/>
  <c r="AD1742" i="4" s="1"/>
  <c r="AA1738" i="4"/>
  <c r="AB1738" i="4" s="1"/>
  <c r="AD1738" i="4" s="1"/>
  <c r="AA1734" i="4"/>
  <c r="AB1734" i="4" s="1"/>
  <c r="AD1734" i="4" s="1"/>
  <c r="AA1730" i="4"/>
  <c r="AB1730" i="4" s="1"/>
  <c r="AD1730" i="4" s="1"/>
  <c r="AA1726" i="4"/>
  <c r="AB1726" i="4" s="1"/>
  <c r="AD1726" i="4" s="1"/>
  <c r="AA1722" i="4"/>
  <c r="AB1722" i="4" s="1"/>
  <c r="AD1722" i="4" s="1"/>
  <c r="AA1710" i="4"/>
  <c r="AB1710" i="4" s="1"/>
  <c r="AD1710" i="4" s="1"/>
  <c r="AA1702" i="4"/>
  <c r="AB1702" i="4" s="1"/>
  <c r="AD1702" i="4" s="1"/>
  <c r="AA1698" i="4"/>
  <c r="AB1698" i="4" s="1"/>
  <c r="AD1698" i="4" s="1"/>
  <c r="AA1682" i="4"/>
  <c r="AB1682" i="4" s="1"/>
  <c r="AD1682" i="4" s="1"/>
  <c r="AA1670" i="4"/>
  <c r="AB1670" i="4" s="1"/>
  <c r="AD1670" i="4" s="1"/>
  <c r="AA1662" i="4"/>
  <c r="AB1662" i="4" s="1"/>
  <c r="AD1662" i="4" s="1"/>
  <c r="AA1658" i="4"/>
  <c r="AB1658" i="4" s="1"/>
  <c r="AD1658" i="4" s="1"/>
  <c r="AA1934" i="4"/>
  <c r="AB1934" i="4" s="1"/>
  <c r="AD1934" i="4" s="1"/>
  <c r="AA1906" i="4"/>
  <c r="AB1906" i="4" s="1"/>
  <c r="AD1906" i="4" s="1"/>
  <c r="AA1890" i="4"/>
  <c r="AB1890" i="4" s="1"/>
  <c r="AD1890" i="4" s="1"/>
  <c r="U1859" i="4"/>
  <c r="AA1858" i="4"/>
  <c r="AB1858" i="4" s="1"/>
  <c r="AD1858" i="4" s="1"/>
  <c r="U1787" i="4"/>
  <c r="AA1786" i="4"/>
  <c r="AB1786" i="4" s="1"/>
  <c r="AA1547" i="4"/>
  <c r="AB1547" i="4" s="1"/>
  <c r="AD1547" i="4" s="1"/>
  <c r="AA1503" i="4"/>
  <c r="AB1503" i="4" s="1"/>
  <c r="AD1503" i="4" s="1"/>
  <c r="AA1487" i="4"/>
  <c r="AB1487" i="4" s="1"/>
  <c r="AD1487" i="4" s="1"/>
  <c r="AA1475" i="4"/>
  <c r="AB1475" i="4" s="1"/>
  <c r="AD1475" i="4" s="1"/>
  <c r="AA1443" i="4"/>
  <c r="AB1443" i="4" s="1"/>
  <c r="AD1443" i="4" s="1"/>
  <c r="AA1267" i="4"/>
  <c r="AB1267" i="4" s="1"/>
  <c r="AD1267" i="4" s="1"/>
  <c r="U1252" i="4"/>
  <c r="AA1251" i="4"/>
  <c r="AB1251" i="4" s="1"/>
  <c r="AD1251" i="4" s="1"/>
  <c r="AA1239" i="4"/>
  <c r="AB1239" i="4" s="1"/>
  <c r="AD1239" i="4" s="1"/>
  <c r="U1232" i="4"/>
  <c r="AA1231" i="4"/>
  <c r="AB1231" i="4" s="1"/>
  <c r="AD1231" i="4" s="1"/>
  <c r="AA1215" i="4"/>
  <c r="AB1215" i="4" s="1"/>
  <c r="AD1215" i="4" s="1"/>
  <c r="U1144" i="4"/>
  <c r="AA1143" i="4"/>
  <c r="AB1143" i="4" s="1"/>
  <c r="AD1143" i="4" s="1"/>
  <c r="U1128" i="4"/>
  <c r="U1130" i="4" s="1"/>
  <c r="U1131" i="4" s="1"/>
  <c r="AA1127" i="4"/>
  <c r="AB1127" i="4" s="1"/>
  <c r="U1044" i="4"/>
  <c r="AA1043" i="4"/>
  <c r="AB1043" i="4" s="1"/>
  <c r="AD1043" i="4" s="1"/>
  <c r="U1032" i="4"/>
  <c r="AA1031" i="4"/>
  <c r="AB1031" i="4" s="1"/>
  <c r="AD1031" i="4" s="1"/>
  <c r="AA1023" i="4"/>
  <c r="AB1023" i="4" s="1"/>
  <c r="AD1023" i="4" s="1"/>
  <c r="U988" i="4"/>
  <c r="AA987" i="4"/>
  <c r="AB987" i="4" s="1"/>
  <c r="AD987" i="4" s="1"/>
  <c r="AA971" i="4"/>
  <c r="AB971" i="4" s="1"/>
  <c r="AD971" i="4" s="1"/>
  <c r="U928" i="4"/>
  <c r="AA927" i="4"/>
  <c r="AB927" i="4" s="1"/>
  <c r="AD927" i="4" s="1"/>
  <c r="AA811" i="4"/>
  <c r="AB811" i="4" s="1"/>
  <c r="AD811" i="4" s="1"/>
  <c r="AA783" i="4"/>
  <c r="AB783" i="4" s="1"/>
  <c r="AD783" i="4" s="1"/>
  <c r="AA743" i="4"/>
  <c r="AB743" i="4" s="1"/>
  <c r="AD743" i="4" s="1"/>
  <c r="AA727" i="4"/>
  <c r="AB727" i="4" s="1"/>
  <c r="AD727" i="4" s="1"/>
  <c r="U716" i="4"/>
  <c r="AA715" i="4"/>
  <c r="AB715" i="4" s="1"/>
  <c r="AD715" i="4" s="1"/>
  <c r="U680" i="4"/>
  <c r="U684" i="4" s="1"/>
  <c r="AA679" i="4"/>
  <c r="AB679" i="4" s="1"/>
  <c r="AD679" i="4" s="1"/>
  <c r="U668" i="4"/>
  <c r="AA667" i="4"/>
  <c r="AB667" i="4" s="1"/>
  <c r="AD667" i="4" s="1"/>
  <c r="U656" i="4"/>
  <c r="AA655" i="4"/>
  <c r="AB655" i="4" s="1"/>
  <c r="AD655" i="4" s="1"/>
  <c r="AA643" i="4"/>
  <c r="AB643" i="4" s="1"/>
  <c r="AD643" i="4" s="1"/>
  <c r="AA591" i="4"/>
  <c r="AB591" i="4" s="1"/>
  <c r="AD591" i="4" s="1"/>
  <c r="U512" i="4"/>
  <c r="AA511" i="4"/>
  <c r="AB511" i="4" s="1"/>
  <c r="AD511" i="4" s="1"/>
  <c r="AA495" i="4"/>
  <c r="AB495" i="4" s="1"/>
  <c r="AD495" i="4" s="1"/>
  <c r="V424" i="4"/>
  <c r="AA423" i="4"/>
  <c r="AB423" i="4" s="1"/>
  <c r="AD423" i="4" s="1"/>
  <c r="AA411" i="4"/>
  <c r="AB411" i="4" s="1"/>
  <c r="AD411" i="4" s="1"/>
  <c r="AA295" i="4"/>
  <c r="AB295" i="4" s="1"/>
  <c r="AD295" i="4" s="1"/>
  <c r="U284" i="4"/>
  <c r="U289" i="4" s="1"/>
  <c r="AA283" i="4"/>
  <c r="AB283" i="4" s="1"/>
  <c r="AD283" i="4" s="1"/>
  <c r="AA271" i="4"/>
  <c r="AB271" i="4" s="1"/>
  <c r="AD271" i="4" s="1"/>
  <c r="AA219" i="4"/>
  <c r="AB219" i="4" s="1"/>
  <c r="AD219" i="4" s="1"/>
  <c r="AA203" i="4"/>
  <c r="AB203" i="4" s="1"/>
  <c r="AD203" i="4" s="1"/>
  <c r="AA171" i="4"/>
  <c r="AB171" i="4" s="1"/>
  <c r="AD171" i="4" s="1"/>
  <c r="AA119" i="4"/>
  <c r="AB119" i="4" s="1"/>
  <c r="AD119" i="4" s="1"/>
  <c r="AA59" i="4"/>
  <c r="AB59" i="4" s="1"/>
  <c r="AD59" i="4" s="1"/>
  <c r="AA51" i="4"/>
  <c r="AB51" i="4" s="1"/>
  <c r="AD51" i="4" s="1"/>
  <c r="AA1574" i="4"/>
  <c r="AB1574" i="4" s="1"/>
  <c r="V1899" i="4"/>
  <c r="AA1898" i="4"/>
  <c r="AB1898" i="4" s="1"/>
  <c r="AD1898" i="4" s="1"/>
  <c r="U1867" i="4"/>
  <c r="AA1866" i="4"/>
  <c r="AB1866" i="4" s="1"/>
  <c r="AD1866" i="4" s="1"/>
  <c r="U1855" i="4"/>
  <c r="AA1854" i="4"/>
  <c r="AB1854" i="4" s="1"/>
  <c r="AD1854" i="4" s="1"/>
  <c r="AA1842" i="4"/>
  <c r="AB1842" i="4" s="1"/>
  <c r="AD1842" i="4" s="1"/>
  <c r="U1827" i="4"/>
  <c r="AA1826" i="4"/>
  <c r="AB1826" i="4" s="1"/>
  <c r="AD1826" i="4" s="1"/>
  <c r="U1815" i="4"/>
  <c r="AA1814" i="4"/>
  <c r="AB1814" i="4" s="1"/>
  <c r="AD1814" i="4" s="1"/>
  <c r="AA1714" i="4"/>
  <c r="AB1714" i="4" s="1"/>
  <c r="AD1714" i="4" s="1"/>
  <c r="AA1706" i="4"/>
  <c r="AB1706" i="4" s="1"/>
  <c r="AD1706" i="4" s="1"/>
  <c r="U1691" i="4"/>
  <c r="AA1690" i="4"/>
  <c r="AB1690" i="4" s="1"/>
  <c r="AD1690" i="4" s="1"/>
  <c r="U1675" i="4"/>
  <c r="AA1674" i="4"/>
  <c r="AB1674" i="4" s="1"/>
  <c r="AD1674" i="4" s="1"/>
  <c r="U1667" i="4"/>
  <c r="AA1666" i="4"/>
  <c r="AB1666" i="4" s="1"/>
  <c r="AA1543" i="4"/>
  <c r="AB1543" i="4" s="1"/>
  <c r="AD1543" i="4" s="1"/>
  <c r="AA1495" i="4"/>
  <c r="AB1495" i="4" s="1"/>
  <c r="AD1495" i="4" s="1"/>
  <c r="AA1459" i="4"/>
  <c r="AB1459" i="4" s="1"/>
  <c r="AA1447" i="4"/>
  <c r="AB1447" i="4" s="1"/>
  <c r="AD1447" i="4" s="1"/>
  <c r="AA1275" i="4"/>
  <c r="AB1275" i="4" s="1"/>
  <c r="AD1275" i="4" s="1"/>
  <c r="AA1259" i="4"/>
  <c r="AB1259" i="4" s="1"/>
  <c r="AD1259" i="4" s="1"/>
  <c r="U1244" i="4"/>
  <c r="AA1243" i="4"/>
  <c r="AB1243" i="4" s="1"/>
  <c r="AD1243" i="4" s="1"/>
  <c r="V1212" i="4"/>
  <c r="AA1211" i="4"/>
  <c r="AB1211" i="4" s="1"/>
  <c r="AD1211" i="4" s="1"/>
  <c r="U1164" i="4"/>
  <c r="AA1163" i="4"/>
  <c r="AB1163" i="4" s="1"/>
  <c r="AD1163" i="4" s="1"/>
  <c r="U1076" i="4"/>
  <c r="AA1075" i="4"/>
  <c r="AB1075" i="4" s="1"/>
  <c r="AD1075" i="4" s="1"/>
  <c r="AA1019" i="4"/>
  <c r="AB1019" i="4" s="1"/>
  <c r="AA1007" i="4"/>
  <c r="AB1007" i="4" s="1"/>
  <c r="AD1007" i="4" s="1"/>
  <c r="U872" i="4"/>
  <c r="AA871" i="4"/>
  <c r="AB871" i="4" s="1"/>
  <c r="AD871" i="4" s="1"/>
  <c r="AA803" i="4"/>
  <c r="AB803" i="4" s="1"/>
  <c r="AD803" i="4" s="1"/>
  <c r="AA767" i="4"/>
  <c r="AB767" i="4" s="1"/>
  <c r="AD767" i="4" s="1"/>
  <c r="U752" i="4"/>
  <c r="AA751" i="4"/>
  <c r="AB751" i="4" s="1"/>
  <c r="AD751" i="4" s="1"/>
  <c r="AA739" i="4"/>
  <c r="AB739" i="4" s="1"/>
  <c r="AD739" i="4" s="1"/>
  <c r="U724" i="4"/>
  <c r="AA723" i="4"/>
  <c r="AB723" i="4" s="1"/>
  <c r="AD723" i="4" s="1"/>
  <c r="U708" i="4"/>
  <c r="AA707" i="4"/>
  <c r="AB707" i="4" s="1"/>
  <c r="AD707" i="4" s="1"/>
  <c r="U636" i="4"/>
  <c r="U638" i="4" s="1"/>
  <c r="U639" i="4" s="1"/>
  <c r="AA635" i="4"/>
  <c r="AB635" i="4" s="1"/>
  <c r="AD635" i="4" s="1"/>
  <c r="AA619" i="4"/>
  <c r="AB619" i="4" s="1"/>
  <c r="AD619" i="4" s="1"/>
  <c r="AA555" i="4"/>
  <c r="AB555" i="4" s="1"/>
  <c r="AD555" i="4" s="1"/>
  <c r="U544" i="4"/>
  <c r="U545" i="4" s="1"/>
  <c r="U546" i="4" s="1"/>
  <c r="U547" i="4" s="1"/>
  <c r="U548" i="4" s="1"/>
  <c r="AA543" i="4"/>
  <c r="AB543" i="4" s="1"/>
  <c r="AD543" i="4" s="1"/>
  <c r="U508" i="4"/>
  <c r="AA507" i="4"/>
  <c r="AB507" i="4" s="1"/>
  <c r="AD507" i="4" s="1"/>
  <c r="V492" i="4"/>
  <c r="AA491" i="4"/>
  <c r="AB491" i="4" s="1"/>
  <c r="AD491" i="4" s="1"/>
  <c r="U480" i="4"/>
  <c r="AA479" i="4"/>
  <c r="AB479" i="4" s="1"/>
  <c r="AD479" i="4" s="1"/>
  <c r="AA431" i="4"/>
  <c r="AB431" i="4" s="1"/>
  <c r="AD431" i="4" s="1"/>
  <c r="AA395" i="4"/>
  <c r="AB395" i="4" s="1"/>
  <c r="AD395" i="4" s="1"/>
  <c r="V348" i="4"/>
  <c r="AA347" i="4"/>
  <c r="AB347" i="4" s="1"/>
  <c r="AD347" i="4" s="1"/>
  <c r="V336" i="4"/>
  <c r="AA335" i="4"/>
  <c r="AB335" i="4" s="1"/>
  <c r="AD335" i="4" s="1"/>
  <c r="U320" i="4"/>
  <c r="AA319" i="4"/>
  <c r="AB319" i="4" s="1"/>
  <c r="AD319" i="4" s="1"/>
  <c r="AA247" i="4"/>
  <c r="AB247" i="4" s="1"/>
  <c r="AD247" i="4" s="1"/>
  <c r="U212" i="4"/>
  <c r="AA211" i="4"/>
  <c r="AB211" i="4" s="1"/>
  <c r="AD211" i="4" s="1"/>
  <c r="AA163" i="4"/>
  <c r="AB163" i="4" s="1"/>
  <c r="AD163" i="4" s="1"/>
  <c r="U136" i="4"/>
  <c r="AA135" i="4"/>
  <c r="AB135" i="4" s="1"/>
  <c r="AD135" i="4" s="1"/>
  <c r="AA123" i="4"/>
  <c r="AB123" i="4" s="1"/>
  <c r="AD123" i="4" s="1"/>
  <c r="AA91" i="4"/>
  <c r="AB91" i="4" s="1"/>
  <c r="AD91" i="4" s="1"/>
  <c r="AA83" i="4"/>
  <c r="AB83" i="4" s="1"/>
  <c r="AD83" i="4" s="1"/>
  <c r="AA79" i="4"/>
  <c r="AB79" i="4" s="1"/>
  <c r="AD79" i="4" s="1"/>
  <c r="V64" i="4"/>
  <c r="AA63" i="4"/>
  <c r="AB63" i="4" s="1"/>
  <c r="AD63" i="4" s="1"/>
  <c r="AA55" i="4"/>
  <c r="AB55" i="4" s="1"/>
  <c r="AD55" i="4" s="1"/>
  <c r="U48" i="4"/>
  <c r="U52" i="4" s="1"/>
  <c r="U57" i="4" s="1"/>
  <c r="U75" i="4" s="1"/>
  <c r="U76" i="4" s="1"/>
  <c r="U93" i="4" s="1"/>
  <c r="U94" i="4" s="1"/>
  <c r="U95" i="4" s="1"/>
  <c r="U112" i="4" s="1"/>
  <c r="U113" i="4" s="1"/>
  <c r="U120" i="4" s="1"/>
  <c r="AA47" i="4"/>
  <c r="AB47" i="4" s="1"/>
  <c r="AD47" i="4" s="1"/>
  <c r="AA31" i="4"/>
  <c r="AB31" i="4" s="1"/>
  <c r="AD31" i="4" s="1"/>
  <c r="U12" i="4"/>
  <c r="AA11" i="4"/>
  <c r="AB11" i="4" s="1"/>
  <c r="AD11" i="4" s="1"/>
  <c r="AA1602" i="4"/>
  <c r="AB1602" i="4" s="1"/>
  <c r="AD1602" i="4" s="1"/>
  <c r="U1934" i="4"/>
  <c r="AA1933" i="4"/>
  <c r="AB1933" i="4" s="1"/>
  <c r="AD1933" i="4" s="1"/>
  <c r="AA1929" i="4"/>
  <c r="AB1929" i="4" s="1"/>
  <c r="AD1929" i="4" s="1"/>
  <c r="U1926" i="4"/>
  <c r="AA1925" i="4"/>
  <c r="AB1925" i="4" s="1"/>
  <c r="AD1925" i="4" s="1"/>
  <c r="AA1921" i="4"/>
  <c r="AB1921" i="4" s="1"/>
  <c r="AD1921" i="4" s="1"/>
  <c r="U1918" i="4"/>
  <c r="AA1917" i="4"/>
  <c r="AB1917" i="4" s="1"/>
  <c r="U1914" i="4"/>
  <c r="U1915" i="4" s="1"/>
  <c r="AA1913" i="4"/>
  <c r="AB1913" i="4" s="1"/>
  <c r="AD1913" i="4" s="1"/>
  <c r="AA1909" i="4"/>
  <c r="AB1909" i="4" s="1"/>
  <c r="AD1909" i="4" s="1"/>
  <c r="AA1905" i="4"/>
  <c r="AB1905" i="4" s="1"/>
  <c r="AD1905" i="4" s="1"/>
  <c r="AA1901" i="4"/>
  <c r="AB1901" i="4" s="1"/>
  <c r="AD1901" i="4" s="1"/>
  <c r="AA1897" i="4"/>
  <c r="AB1897" i="4" s="1"/>
  <c r="AD1897" i="4" s="1"/>
  <c r="U1894" i="4"/>
  <c r="AA1893" i="4"/>
  <c r="AB1893" i="4" s="1"/>
  <c r="AD1893" i="4" s="1"/>
  <c r="AA1889" i="4"/>
  <c r="AB1889" i="4" s="1"/>
  <c r="AD1889" i="4" s="1"/>
  <c r="AA1885" i="4"/>
  <c r="AB1885" i="4" s="1"/>
  <c r="AD1885" i="4" s="1"/>
  <c r="AA1881" i="4"/>
  <c r="AB1881" i="4" s="1"/>
  <c r="AD1881" i="4" s="1"/>
  <c r="AA1877" i="4"/>
  <c r="AB1877" i="4" s="1"/>
  <c r="AD1877" i="4" s="1"/>
  <c r="AA1873" i="4"/>
  <c r="AB1873" i="4" s="1"/>
  <c r="AD1873" i="4" s="1"/>
  <c r="AA1869" i="4"/>
  <c r="AB1869" i="4" s="1"/>
  <c r="AD1869" i="4" s="1"/>
  <c r="AA1865" i="4"/>
  <c r="AB1865" i="4" s="1"/>
  <c r="AD1865" i="4" s="1"/>
  <c r="U1862" i="4"/>
  <c r="U1863" i="4" s="1"/>
  <c r="AA1861" i="4"/>
  <c r="AB1861" i="4" s="1"/>
  <c r="AD1861" i="4" s="1"/>
  <c r="U1858" i="4"/>
  <c r="AA1857" i="4"/>
  <c r="AB1857" i="4" s="1"/>
  <c r="AD1857" i="4" s="1"/>
  <c r="U1854" i="4"/>
  <c r="AA1853" i="4"/>
  <c r="AB1853" i="4" s="1"/>
  <c r="AD1853" i="4" s="1"/>
  <c r="U1850" i="4"/>
  <c r="AA1849" i="4"/>
  <c r="AB1849" i="4" s="1"/>
  <c r="AD1849" i="4" s="1"/>
  <c r="U1846" i="4"/>
  <c r="U1847" i="4" s="1"/>
  <c r="AA1845" i="4"/>
  <c r="AB1845" i="4" s="1"/>
  <c r="AA1841" i="4"/>
  <c r="AB1841" i="4" s="1"/>
  <c r="AD1841" i="4" s="1"/>
  <c r="AA1837" i="4"/>
  <c r="AB1837" i="4" s="1"/>
  <c r="AD1837" i="4" s="1"/>
  <c r="U1834" i="4"/>
  <c r="U1838" i="4" s="1"/>
  <c r="AA1833" i="4"/>
  <c r="AB1833" i="4" s="1"/>
  <c r="AD1833" i="4" s="1"/>
  <c r="AA1829" i="4"/>
  <c r="AB1829" i="4" s="1"/>
  <c r="AD1829" i="4" s="1"/>
  <c r="AA1825" i="4"/>
  <c r="AB1825" i="4" s="1"/>
  <c r="AD1825" i="4" s="1"/>
  <c r="AA1821" i="4"/>
  <c r="AB1821" i="4" s="1"/>
  <c r="AD1821" i="4" s="1"/>
  <c r="AA1817" i="4"/>
  <c r="AB1817" i="4" s="1"/>
  <c r="AD1817" i="4" s="1"/>
  <c r="AA1813" i="4"/>
  <c r="AB1813" i="4" s="1"/>
  <c r="AD1813" i="4" s="1"/>
  <c r="AA1809" i="4"/>
  <c r="AB1809" i="4" s="1"/>
  <c r="AD1809" i="4" s="1"/>
  <c r="AA1805" i="4"/>
  <c r="AB1805" i="4" s="1"/>
  <c r="AD1805" i="4" s="1"/>
  <c r="AA1801" i="4"/>
  <c r="AB1801" i="4" s="1"/>
  <c r="AD1801" i="4" s="1"/>
  <c r="AA1797" i="4"/>
  <c r="AB1797" i="4" s="1"/>
  <c r="AD1797" i="4" s="1"/>
  <c r="AA1793" i="4"/>
  <c r="AB1793" i="4" s="1"/>
  <c r="AD1793" i="4" s="1"/>
  <c r="AA1789" i="4"/>
  <c r="AB1789" i="4" s="1"/>
  <c r="AD1789" i="4" s="1"/>
  <c r="U1786" i="4"/>
  <c r="AA1785" i="4"/>
  <c r="AB1785" i="4" s="1"/>
  <c r="AD1785" i="4" s="1"/>
  <c r="AA1781" i="4"/>
  <c r="AB1781" i="4" s="1"/>
  <c r="AD1781" i="4" s="1"/>
  <c r="AA1777" i="4"/>
  <c r="AB1777" i="4" s="1"/>
  <c r="AD1777" i="4" s="1"/>
  <c r="AA1773" i="4"/>
  <c r="AB1773" i="4" s="1"/>
  <c r="AD1773" i="4" s="1"/>
  <c r="AA1769" i="4"/>
  <c r="AB1769" i="4" s="1"/>
  <c r="AD1769" i="4" s="1"/>
  <c r="AA1765" i="4"/>
  <c r="AB1765" i="4" s="1"/>
  <c r="AD1765" i="4" s="1"/>
  <c r="AA1761" i="4"/>
  <c r="AB1761" i="4" s="1"/>
  <c r="AD1761" i="4" s="1"/>
  <c r="AA1757" i="4"/>
  <c r="AB1757" i="4" s="1"/>
  <c r="AD1757" i="4" s="1"/>
  <c r="AA1753" i="4"/>
  <c r="AB1753" i="4" s="1"/>
  <c r="AD1753" i="4" s="1"/>
  <c r="AA1749" i="4"/>
  <c r="AB1749" i="4" s="1"/>
  <c r="AD1749" i="4" s="1"/>
  <c r="AA1745" i="4"/>
  <c r="AB1745" i="4" s="1"/>
  <c r="AD1745" i="4" s="1"/>
  <c r="AA1741" i="4"/>
  <c r="AB1741" i="4" s="1"/>
  <c r="AD1741" i="4" s="1"/>
  <c r="U1738" i="4"/>
  <c r="AA1737" i="4"/>
  <c r="AB1737" i="4" s="1"/>
  <c r="AA1733" i="4"/>
  <c r="AB1733" i="4" s="1"/>
  <c r="AD1733" i="4" s="1"/>
  <c r="AA1729" i="4"/>
  <c r="AB1729" i="4" s="1"/>
  <c r="AD1729" i="4" s="1"/>
  <c r="AA1725" i="4"/>
  <c r="AB1725" i="4" s="1"/>
  <c r="AD1725" i="4" s="1"/>
  <c r="U1722" i="4"/>
  <c r="U1723" i="4" s="1"/>
  <c r="AA1721" i="4"/>
  <c r="AB1721" i="4" s="1"/>
  <c r="AD1721" i="4" s="1"/>
  <c r="AA1717" i="4"/>
  <c r="AB1717" i="4" s="1"/>
  <c r="AD1717" i="4" s="1"/>
  <c r="AA1713" i="4"/>
  <c r="AB1713" i="4" s="1"/>
  <c r="AD1713" i="4" s="1"/>
  <c r="AA1709" i="4"/>
  <c r="AB1709" i="4" s="1"/>
  <c r="AD1709" i="4" s="1"/>
  <c r="AA1705" i="4"/>
  <c r="AB1705" i="4" s="1"/>
  <c r="AD1705" i="4" s="1"/>
  <c r="AA1701" i="4"/>
  <c r="AB1701" i="4" s="1"/>
  <c r="AD1701" i="4" s="1"/>
  <c r="AA1697" i="4"/>
  <c r="AB1697" i="4" s="1"/>
  <c r="AD1697" i="4" s="1"/>
  <c r="AA1693" i="4"/>
  <c r="AB1693" i="4" s="1"/>
  <c r="AD1693" i="4" s="1"/>
  <c r="AA1689" i="4"/>
  <c r="AB1689" i="4" s="1"/>
  <c r="AD1689" i="4" s="1"/>
  <c r="U1686" i="4"/>
  <c r="AA1685" i="4"/>
  <c r="AB1685" i="4" s="1"/>
  <c r="AD1685" i="4" s="1"/>
  <c r="U1682" i="4"/>
  <c r="AA1681" i="4"/>
  <c r="AB1681" i="4" s="1"/>
  <c r="AD1681" i="4" s="1"/>
  <c r="U1678" i="4"/>
  <c r="AA1677" i="4"/>
  <c r="AB1677" i="4" s="1"/>
  <c r="AD1677" i="4" s="1"/>
  <c r="AA1673" i="4"/>
  <c r="AB1673" i="4" s="1"/>
  <c r="AD1673" i="4" s="1"/>
  <c r="AA1669" i="4"/>
  <c r="AB1669" i="4" s="1"/>
  <c r="AD1669" i="4" s="1"/>
  <c r="AA1665" i="4"/>
  <c r="AB1665" i="4" s="1"/>
  <c r="AD1665" i="4" s="1"/>
  <c r="AA1661" i="4"/>
  <c r="AB1661" i="4" s="1"/>
  <c r="AD1661" i="4" s="1"/>
  <c r="AA1657" i="4"/>
  <c r="AB1657" i="4" s="1"/>
  <c r="AD1657" i="4" s="1"/>
  <c r="AA1566" i="4"/>
  <c r="AB1566" i="4" s="1"/>
  <c r="AD1566" i="4" s="1"/>
  <c r="AA1562" i="4"/>
  <c r="AB1562" i="4" s="1"/>
  <c r="AD1562" i="4" s="1"/>
  <c r="AA1558" i="4"/>
  <c r="AB1558" i="4" s="1"/>
  <c r="AD1558" i="4" s="1"/>
  <c r="AA1554" i="4"/>
  <c r="AB1554" i="4" s="1"/>
  <c r="AD1554" i="4" s="1"/>
  <c r="AA1550" i="4"/>
  <c r="AB1550" i="4" s="1"/>
  <c r="AD1550" i="4" s="1"/>
  <c r="AA1546" i="4"/>
  <c r="AB1546" i="4" s="1"/>
  <c r="AD1546" i="4" s="1"/>
  <c r="AA1542" i="4"/>
  <c r="AB1542" i="4" s="1"/>
  <c r="AD1542" i="4" s="1"/>
  <c r="AA1538" i="4"/>
  <c r="AB1538" i="4" s="1"/>
  <c r="AD1538" i="4" s="1"/>
  <c r="AA1534" i="4"/>
  <c r="AB1534" i="4" s="1"/>
  <c r="AD1534" i="4" s="1"/>
  <c r="AA1530" i="4"/>
  <c r="AB1530" i="4" s="1"/>
  <c r="AD1530" i="4" s="1"/>
  <c r="AA1526" i="4"/>
  <c r="AB1526" i="4" s="1"/>
  <c r="AD1526" i="4" s="1"/>
  <c r="AA1522" i="4"/>
  <c r="AB1522" i="4" s="1"/>
  <c r="AD1522" i="4" s="1"/>
  <c r="AA1518" i="4"/>
  <c r="AB1518" i="4" s="1"/>
  <c r="AD1518" i="4" s="1"/>
  <c r="AA1514" i="4"/>
  <c r="AB1514" i="4" s="1"/>
  <c r="AD1514" i="4" s="1"/>
  <c r="AA1510" i="4"/>
  <c r="AB1510" i="4" s="1"/>
  <c r="AD1510" i="4" s="1"/>
  <c r="AA1506" i="4"/>
  <c r="AB1506" i="4" s="1"/>
  <c r="AD1506" i="4" s="1"/>
  <c r="AA1502" i="4"/>
  <c r="AB1502" i="4" s="1"/>
  <c r="AD1502" i="4" s="1"/>
  <c r="AA1498" i="4"/>
  <c r="AB1498" i="4" s="1"/>
  <c r="AD1498" i="4" s="1"/>
  <c r="AA1494" i="4"/>
  <c r="AB1494" i="4" s="1"/>
  <c r="AD1494" i="4" s="1"/>
  <c r="AA1490" i="4"/>
  <c r="AB1490" i="4" s="1"/>
  <c r="AD1490" i="4" s="1"/>
  <c r="AA1486" i="4"/>
  <c r="AB1486" i="4" s="1"/>
  <c r="AA1482" i="4"/>
  <c r="AB1482" i="4" s="1"/>
  <c r="AD1482" i="4" s="1"/>
  <c r="AA1478" i="4"/>
  <c r="AB1478" i="4" s="1"/>
  <c r="AD1478" i="4" s="1"/>
  <c r="AA1474" i="4"/>
  <c r="AB1474" i="4" s="1"/>
  <c r="AD1474" i="4" s="1"/>
  <c r="U1471" i="4"/>
  <c r="U1476" i="4" s="1"/>
  <c r="AA1470" i="4"/>
  <c r="AB1470" i="4" s="1"/>
  <c r="AD1470" i="4" s="1"/>
  <c r="AA1466" i="4"/>
  <c r="AB1466" i="4" s="1"/>
  <c r="AD1466" i="4" s="1"/>
  <c r="AA1462" i="4"/>
  <c r="AB1462" i="4" s="1"/>
  <c r="AD1462" i="4" s="1"/>
  <c r="U1459" i="4"/>
  <c r="U1461" i="4" s="1"/>
  <c r="U1462" i="4" s="1"/>
  <c r="U1463" i="4" s="1"/>
  <c r="U1464" i="4" s="1"/>
  <c r="AA1458" i="4"/>
  <c r="AB1458" i="4" s="1"/>
  <c r="AD1458" i="4" s="1"/>
  <c r="AA1454" i="4"/>
  <c r="AB1454" i="4" s="1"/>
  <c r="AD1454" i="4" s="1"/>
  <c r="AA1450" i="4"/>
  <c r="AB1450" i="4" s="1"/>
  <c r="AD1450" i="4" s="1"/>
  <c r="AA1446" i="4"/>
  <c r="AB1446" i="4" s="1"/>
  <c r="AD1446" i="4" s="1"/>
  <c r="U1443" i="4"/>
  <c r="AA1442" i="4"/>
  <c r="AB1442" i="4" s="1"/>
  <c r="AD1442" i="4" s="1"/>
  <c r="AA1438" i="4"/>
  <c r="AB1438" i="4" s="1"/>
  <c r="AD1438" i="4" s="1"/>
  <c r="AA1434" i="4"/>
  <c r="AB1434" i="4" s="1"/>
  <c r="AD1434" i="4" s="1"/>
  <c r="AA1430" i="4"/>
  <c r="AB1430" i="4" s="1"/>
  <c r="AD1430" i="4" s="1"/>
  <c r="AA1426" i="4"/>
  <c r="AB1426" i="4" s="1"/>
  <c r="AD1426" i="4" s="1"/>
  <c r="AA1422" i="4"/>
  <c r="AB1422" i="4" s="1"/>
  <c r="AD1422" i="4" s="1"/>
  <c r="U1419" i="4"/>
  <c r="AA1418" i="4"/>
  <c r="AB1418" i="4" s="1"/>
  <c r="AD1418" i="4" s="1"/>
  <c r="AA1414" i="4"/>
  <c r="AB1414" i="4" s="1"/>
  <c r="AD1414" i="4" s="1"/>
  <c r="AA1410" i="4"/>
  <c r="AB1410" i="4" s="1"/>
  <c r="AD1410" i="4" s="1"/>
  <c r="AA1406" i="4"/>
  <c r="AB1406" i="4" s="1"/>
  <c r="AD1406" i="4" s="1"/>
  <c r="AA1402" i="4"/>
  <c r="AB1402" i="4" s="1"/>
  <c r="AD1402" i="4" s="1"/>
  <c r="U1399" i="4"/>
  <c r="U1400" i="4" s="1"/>
  <c r="AA1398" i="4"/>
  <c r="AB1398" i="4" s="1"/>
  <c r="AD1398" i="4" s="1"/>
  <c r="AA1394" i="4"/>
  <c r="AB1394" i="4" s="1"/>
  <c r="AD1394" i="4" s="1"/>
  <c r="AA1390" i="4"/>
  <c r="AB1390" i="4" s="1"/>
  <c r="AD1390" i="4" s="1"/>
  <c r="AA1386" i="4"/>
  <c r="AB1386" i="4" s="1"/>
  <c r="AD1386" i="4" s="1"/>
  <c r="AA1382" i="4"/>
  <c r="AB1382" i="4" s="1"/>
  <c r="AD1382" i="4" s="1"/>
  <c r="AA1378" i="4"/>
  <c r="AB1378" i="4" s="1"/>
  <c r="AD1378" i="4" s="1"/>
  <c r="AA1374" i="4"/>
  <c r="AB1374" i="4" s="1"/>
  <c r="AD1374" i="4" s="1"/>
  <c r="AA1370" i="4"/>
  <c r="AB1370" i="4" s="1"/>
  <c r="AD1370" i="4" s="1"/>
  <c r="AA1366" i="4"/>
  <c r="AB1366" i="4" s="1"/>
  <c r="AD1366" i="4" s="1"/>
  <c r="AA1362" i="4"/>
  <c r="AB1362" i="4" s="1"/>
  <c r="AD1362" i="4" s="1"/>
  <c r="AA1358" i="4"/>
  <c r="AB1358" i="4" s="1"/>
  <c r="AD1358" i="4" s="1"/>
  <c r="AA1354" i="4"/>
  <c r="AB1354" i="4" s="1"/>
  <c r="AD1354" i="4" s="1"/>
  <c r="AA1350" i="4"/>
  <c r="AB1350" i="4" s="1"/>
  <c r="AD1350" i="4" s="1"/>
  <c r="AA1346" i="4"/>
  <c r="AB1346" i="4" s="1"/>
  <c r="AA1342" i="4"/>
  <c r="AB1342" i="4" s="1"/>
  <c r="AD1342" i="4" s="1"/>
  <c r="AA1338" i="4"/>
  <c r="AB1338" i="4" s="1"/>
  <c r="AD1338" i="4" s="1"/>
  <c r="AA1334" i="4"/>
  <c r="AB1334" i="4" s="1"/>
  <c r="AD1334" i="4" s="1"/>
  <c r="AA1330" i="4"/>
  <c r="AB1330" i="4" s="1"/>
  <c r="AD1330" i="4" s="1"/>
  <c r="AA1326" i="4"/>
  <c r="AB1326" i="4" s="1"/>
  <c r="AD1326" i="4" s="1"/>
  <c r="AA1322" i="4"/>
  <c r="AB1322" i="4" s="1"/>
  <c r="AD1322" i="4" s="1"/>
  <c r="AA1318" i="4"/>
  <c r="AB1318" i="4" s="1"/>
  <c r="AD1318" i="4" s="1"/>
  <c r="AA1314" i="4"/>
  <c r="AB1314" i="4" s="1"/>
  <c r="AA1310" i="4"/>
  <c r="AB1310" i="4" s="1"/>
  <c r="AD1310" i="4" s="1"/>
  <c r="AA1306" i="4"/>
  <c r="AB1306" i="4" s="1"/>
  <c r="AD1306" i="4" s="1"/>
  <c r="AA1302" i="4"/>
  <c r="AB1302" i="4" s="1"/>
  <c r="AD1302" i="4" s="1"/>
  <c r="AA1298" i="4"/>
  <c r="AB1298" i="4" s="1"/>
  <c r="AD1298" i="4" s="1"/>
  <c r="AA1294" i="4"/>
  <c r="AB1294" i="4" s="1"/>
  <c r="AD1294" i="4" s="1"/>
  <c r="AA1290" i="4"/>
  <c r="AB1290" i="4" s="1"/>
  <c r="AD1290" i="4" s="1"/>
  <c r="AA1286" i="4"/>
  <c r="AB1286" i="4" s="1"/>
  <c r="AD1286" i="4" s="1"/>
  <c r="AA1282" i="4"/>
  <c r="AB1282" i="4" s="1"/>
  <c r="AD1282" i="4" s="1"/>
  <c r="AA1278" i="4"/>
  <c r="AB1278" i="4" s="1"/>
  <c r="AD1278" i="4" s="1"/>
  <c r="U1275" i="4"/>
  <c r="AA1274" i="4"/>
  <c r="AB1274" i="4" s="1"/>
  <c r="AD1274" i="4" s="1"/>
  <c r="AA1270" i="4"/>
  <c r="AB1270" i="4" s="1"/>
  <c r="AD1270" i="4" s="1"/>
  <c r="AA1266" i="4"/>
  <c r="AB1266" i="4" s="1"/>
  <c r="AD1266" i="4" s="1"/>
  <c r="AA1262" i="4"/>
  <c r="AB1262" i="4" s="1"/>
  <c r="AD1262" i="4" s="1"/>
  <c r="AA1258" i="4"/>
  <c r="AB1258" i="4" s="1"/>
  <c r="AD1258" i="4" s="1"/>
  <c r="AA1254" i="4"/>
  <c r="AB1254" i="4" s="1"/>
  <c r="AD1254" i="4" s="1"/>
  <c r="U1251" i="4"/>
  <c r="AA1250" i="4"/>
  <c r="AB1250" i="4" s="1"/>
  <c r="AD1250" i="4" s="1"/>
  <c r="AA1246" i="4"/>
  <c r="AB1246" i="4" s="1"/>
  <c r="AD1246" i="4" s="1"/>
  <c r="U1243" i="4"/>
  <c r="AA1242" i="4"/>
  <c r="AB1242" i="4" s="1"/>
  <c r="AD1242" i="4" s="1"/>
  <c r="U1239" i="4"/>
  <c r="AA1238" i="4"/>
  <c r="AB1238" i="4" s="1"/>
  <c r="AD1238" i="4" s="1"/>
  <c r="AA1234" i="4"/>
  <c r="AB1234" i="4" s="1"/>
  <c r="AD1234" i="4" s="1"/>
  <c r="AA1230" i="4"/>
  <c r="AB1230" i="4" s="1"/>
  <c r="AD1230" i="4" s="1"/>
  <c r="AA1226" i="4"/>
  <c r="AB1226" i="4" s="1"/>
  <c r="AD1226" i="4" s="1"/>
  <c r="AA1222" i="4"/>
  <c r="AB1222" i="4" s="1"/>
  <c r="AD1222" i="4" s="1"/>
  <c r="AA1218" i="4"/>
  <c r="AB1218" i="4" s="1"/>
  <c r="AD1218" i="4" s="1"/>
  <c r="AA1214" i="4"/>
  <c r="AB1214" i="4" s="1"/>
  <c r="AD1214" i="4" s="1"/>
  <c r="AA1210" i="4"/>
  <c r="AB1210" i="4" s="1"/>
  <c r="AD1210" i="4" s="1"/>
  <c r="AA1206" i="4"/>
  <c r="AB1206" i="4" s="1"/>
  <c r="AD1206" i="4" s="1"/>
  <c r="AA1202" i="4"/>
  <c r="AB1202" i="4" s="1"/>
  <c r="AD1202" i="4" s="1"/>
  <c r="AA1198" i="4"/>
  <c r="AB1198" i="4" s="1"/>
  <c r="AD1198" i="4" s="1"/>
  <c r="AA1194" i="4"/>
  <c r="AB1194" i="4" s="1"/>
  <c r="AD1194" i="4" s="1"/>
  <c r="AA1190" i="4"/>
  <c r="AB1190" i="4" s="1"/>
  <c r="AD1190" i="4" s="1"/>
  <c r="AA1186" i="4"/>
  <c r="AB1186" i="4" s="1"/>
  <c r="AD1186" i="4" s="1"/>
  <c r="AA1182" i="4"/>
  <c r="AB1182" i="4" s="1"/>
  <c r="AD1182" i="4" s="1"/>
  <c r="AA1178" i="4"/>
  <c r="AB1178" i="4" s="1"/>
  <c r="AD1178" i="4" s="1"/>
  <c r="AA1174" i="4"/>
  <c r="AB1174" i="4" s="1"/>
  <c r="AD1174" i="4" s="1"/>
  <c r="AA1170" i="4"/>
  <c r="AB1170" i="4" s="1"/>
  <c r="AD1170" i="4" s="1"/>
  <c r="AA1166" i="4"/>
  <c r="AB1166" i="4" s="1"/>
  <c r="AD1166" i="4" s="1"/>
  <c r="AA1162" i="4"/>
  <c r="AB1162" i="4" s="1"/>
  <c r="AD1162" i="4" s="1"/>
  <c r="AA1158" i="4"/>
  <c r="AB1158" i="4" s="1"/>
  <c r="AD1158" i="4" s="1"/>
  <c r="AA1154" i="4"/>
  <c r="AB1154" i="4" s="1"/>
  <c r="AD1154" i="4" s="1"/>
  <c r="AA1150" i="4"/>
  <c r="AB1150" i="4" s="1"/>
  <c r="AD1150" i="4" s="1"/>
  <c r="AA1146" i="4"/>
  <c r="AB1146" i="4" s="1"/>
  <c r="AD1146" i="4" s="1"/>
  <c r="U1143" i="4"/>
  <c r="AA1142" i="4"/>
  <c r="AB1142" i="4" s="1"/>
  <c r="AD1142" i="4" s="1"/>
  <c r="AA1138" i="4"/>
  <c r="AB1138" i="4" s="1"/>
  <c r="AD1138" i="4" s="1"/>
  <c r="V1135" i="4"/>
  <c r="AA1134" i="4"/>
  <c r="AB1134" i="4" s="1"/>
  <c r="AD1134" i="4" s="1"/>
  <c r="AA1130" i="4"/>
  <c r="AB1130" i="4" s="1"/>
  <c r="AD1130" i="4" s="1"/>
  <c r="AA1126" i="4"/>
  <c r="AB1126" i="4" s="1"/>
  <c r="AD1126" i="4" s="1"/>
  <c r="AA1122" i="4"/>
  <c r="AB1122" i="4" s="1"/>
  <c r="AD1122" i="4" s="1"/>
  <c r="AA1118" i="4"/>
  <c r="AB1118" i="4" s="1"/>
  <c r="AD1118" i="4" s="1"/>
  <c r="AA1114" i="4"/>
  <c r="AB1114" i="4" s="1"/>
  <c r="AD1114" i="4" s="1"/>
  <c r="AA1110" i="4"/>
  <c r="AB1110" i="4" s="1"/>
  <c r="AD1110" i="4" s="1"/>
  <c r="AA1106" i="4"/>
  <c r="AB1106" i="4" s="1"/>
  <c r="AD1106" i="4" s="1"/>
  <c r="AA1102" i="4"/>
  <c r="AB1102" i="4" s="1"/>
  <c r="AD1102" i="4" s="1"/>
  <c r="AA1098" i="4"/>
  <c r="AB1098" i="4" s="1"/>
  <c r="AD1098" i="4" s="1"/>
  <c r="AA1094" i="4"/>
  <c r="AB1094" i="4" s="1"/>
  <c r="AD1094" i="4" s="1"/>
  <c r="AA1090" i="4"/>
  <c r="AB1090" i="4" s="1"/>
  <c r="AD1090" i="4" s="1"/>
  <c r="AA1086" i="4"/>
  <c r="AB1086" i="4" s="1"/>
  <c r="AD1086" i="4" s="1"/>
  <c r="AA1082" i="4"/>
  <c r="AB1082" i="4" s="1"/>
  <c r="AD1082" i="4" s="1"/>
  <c r="AA1078" i="4"/>
  <c r="AB1078" i="4" s="1"/>
  <c r="AD1078" i="4" s="1"/>
  <c r="AA1074" i="4"/>
  <c r="AB1074" i="4" s="1"/>
  <c r="AD1074" i="4" s="1"/>
  <c r="U1071" i="4"/>
  <c r="U1075" i="4" s="1"/>
  <c r="AA1070" i="4"/>
  <c r="AB1070" i="4" s="1"/>
  <c r="AD1070" i="4" s="1"/>
  <c r="AA1066" i="4"/>
  <c r="AB1066" i="4" s="1"/>
  <c r="AD1066" i="4" s="1"/>
  <c r="AA1062" i="4"/>
  <c r="AB1062" i="4" s="1"/>
  <c r="AD1062" i="4" s="1"/>
  <c r="AA1058" i="4"/>
  <c r="AB1058" i="4" s="1"/>
  <c r="AD1058" i="4" s="1"/>
  <c r="U1055" i="4"/>
  <c r="AA1054" i="4"/>
  <c r="AB1054" i="4" s="1"/>
  <c r="AD1054" i="4" s="1"/>
  <c r="AA1050" i="4"/>
  <c r="AB1050" i="4" s="1"/>
  <c r="AD1050" i="4" s="1"/>
  <c r="U1047" i="4"/>
  <c r="AA1046" i="4"/>
  <c r="AB1046" i="4" s="1"/>
  <c r="AD1046" i="4" s="1"/>
  <c r="AA1042" i="4"/>
  <c r="AB1042" i="4" s="1"/>
  <c r="AD1042" i="4" s="1"/>
  <c r="V1039" i="4"/>
  <c r="AA1038" i="4"/>
  <c r="AB1038" i="4" s="1"/>
  <c r="AD1038" i="4" s="1"/>
  <c r="AA1034" i="4"/>
  <c r="AB1034" i="4" s="1"/>
  <c r="AD1034" i="4" s="1"/>
  <c r="AA1030" i="4"/>
  <c r="AB1030" i="4" s="1"/>
  <c r="AD1030" i="4" s="1"/>
  <c r="AA1026" i="4"/>
  <c r="AB1026" i="4" s="1"/>
  <c r="AD1026" i="4" s="1"/>
  <c r="AA1022" i="4"/>
  <c r="AB1022" i="4" s="1"/>
  <c r="AD1022" i="4" s="1"/>
  <c r="AA1018" i="4"/>
  <c r="AB1018" i="4" s="1"/>
  <c r="AD1018" i="4" s="1"/>
  <c r="AA1014" i="4"/>
  <c r="AB1014" i="4" s="1"/>
  <c r="AD1014" i="4" s="1"/>
  <c r="AA1010" i="4"/>
  <c r="AB1010" i="4" s="1"/>
  <c r="AD1010" i="4" s="1"/>
  <c r="AA1006" i="4"/>
  <c r="AB1006" i="4" s="1"/>
  <c r="AD1006" i="4" s="1"/>
  <c r="AA1002" i="4"/>
  <c r="AB1002" i="4" s="1"/>
  <c r="AD1002" i="4" s="1"/>
  <c r="AA998" i="4"/>
  <c r="AB998" i="4" s="1"/>
  <c r="AD998" i="4" s="1"/>
  <c r="AA994" i="4"/>
  <c r="AB994" i="4" s="1"/>
  <c r="AD994" i="4" s="1"/>
  <c r="AA990" i="4"/>
  <c r="AB990" i="4" s="1"/>
  <c r="AD990" i="4" s="1"/>
  <c r="AA986" i="4"/>
  <c r="AB986" i="4" s="1"/>
  <c r="AD986" i="4" s="1"/>
  <c r="AA982" i="4"/>
  <c r="AB982" i="4" s="1"/>
  <c r="AD982" i="4" s="1"/>
  <c r="AA978" i="4"/>
  <c r="AB978" i="4" s="1"/>
  <c r="AD978" i="4" s="1"/>
  <c r="AA974" i="4"/>
  <c r="AB974" i="4" s="1"/>
  <c r="AD974" i="4" s="1"/>
  <c r="AA970" i="4"/>
  <c r="AB970" i="4" s="1"/>
  <c r="AD970" i="4" s="1"/>
  <c r="AA966" i="4"/>
  <c r="AB966" i="4" s="1"/>
  <c r="AA962" i="4"/>
  <c r="AB962" i="4" s="1"/>
  <c r="AD962" i="4" s="1"/>
  <c r="U959" i="4"/>
  <c r="AA958" i="4"/>
  <c r="AB958" i="4" s="1"/>
  <c r="AD958" i="4" s="1"/>
  <c r="AA954" i="4"/>
  <c r="AB954" i="4" s="1"/>
  <c r="AD954" i="4" s="1"/>
  <c r="AA950" i="4"/>
  <c r="AB950" i="4" s="1"/>
  <c r="AD950" i="4" s="1"/>
  <c r="AA946" i="4"/>
  <c r="AB946" i="4" s="1"/>
  <c r="AD946" i="4" s="1"/>
  <c r="AA942" i="4"/>
  <c r="AB942" i="4" s="1"/>
  <c r="AD942" i="4" s="1"/>
  <c r="AA938" i="4"/>
  <c r="AB938" i="4" s="1"/>
  <c r="AD938" i="4" s="1"/>
  <c r="AA934" i="4"/>
  <c r="AB934" i="4" s="1"/>
  <c r="AD934" i="4" s="1"/>
  <c r="U931" i="4"/>
  <c r="AA930" i="4"/>
  <c r="AB930" i="4" s="1"/>
  <c r="AD930" i="4" s="1"/>
  <c r="U927" i="4"/>
  <c r="AA926" i="4"/>
  <c r="AB926" i="4" s="1"/>
  <c r="AD926" i="4" s="1"/>
  <c r="AA922" i="4"/>
  <c r="AB922" i="4" s="1"/>
  <c r="AD922" i="4" s="1"/>
  <c r="AA918" i="4"/>
  <c r="AB918" i="4" s="1"/>
  <c r="AD918" i="4" s="1"/>
  <c r="U915" i="4"/>
  <c r="AA914" i="4"/>
  <c r="AB914" i="4" s="1"/>
  <c r="AA910" i="4"/>
  <c r="AB910" i="4" s="1"/>
  <c r="AD910" i="4" s="1"/>
  <c r="AA906" i="4"/>
  <c r="AB906" i="4" s="1"/>
  <c r="AD906" i="4" s="1"/>
  <c r="AA902" i="4"/>
  <c r="AB902" i="4" s="1"/>
  <c r="AD902" i="4" s="1"/>
  <c r="U899" i="4"/>
  <c r="AA898" i="4"/>
  <c r="AB898" i="4" s="1"/>
  <c r="AA894" i="4"/>
  <c r="AB894" i="4" s="1"/>
  <c r="AD894" i="4" s="1"/>
  <c r="AA890" i="4"/>
  <c r="AB890" i="4" s="1"/>
  <c r="AD890" i="4" s="1"/>
  <c r="U887" i="4"/>
  <c r="AA886" i="4"/>
  <c r="AB886" i="4" s="1"/>
  <c r="AD886" i="4" s="1"/>
  <c r="AA882" i="4"/>
  <c r="AB882" i="4" s="1"/>
  <c r="AD882" i="4" s="1"/>
  <c r="AA878" i="4"/>
  <c r="AB878" i="4" s="1"/>
  <c r="AD878" i="4" s="1"/>
  <c r="AA874" i="4"/>
  <c r="AB874" i="4" s="1"/>
  <c r="AD874" i="4" s="1"/>
  <c r="AA870" i="4"/>
  <c r="AB870" i="4" s="1"/>
  <c r="AD870" i="4" s="1"/>
  <c r="AA866" i="4"/>
  <c r="AB866" i="4" s="1"/>
  <c r="AD866" i="4" s="1"/>
  <c r="AA862" i="4"/>
  <c r="AB862" i="4" s="1"/>
  <c r="AD862" i="4" s="1"/>
  <c r="AA858" i="4"/>
  <c r="AB858" i="4" s="1"/>
  <c r="AD858" i="4" s="1"/>
  <c r="AA854" i="4"/>
  <c r="AB854" i="4" s="1"/>
  <c r="AD854" i="4" s="1"/>
  <c r="AA850" i="4"/>
  <c r="AB850" i="4" s="1"/>
  <c r="AD850" i="4" s="1"/>
  <c r="AA846" i="4"/>
  <c r="AB846" i="4" s="1"/>
  <c r="AD846" i="4" s="1"/>
  <c r="AA842" i="4"/>
  <c r="AB842" i="4" s="1"/>
  <c r="AD842" i="4" s="1"/>
  <c r="AA838" i="4"/>
  <c r="AB838" i="4" s="1"/>
  <c r="AD838" i="4" s="1"/>
  <c r="AA834" i="4"/>
  <c r="AB834" i="4" s="1"/>
  <c r="AD834" i="4" s="1"/>
  <c r="AA830" i="4"/>
  <c r="AB830" i="4" s="1"/>
  <c r="AD830" i="4" s="1"/>
  <c r="AA826" i="4"/>
  <c r="AB826" i="4" s="1"/>
  <c r="AD826" i="4" s="1"/>
  <c r="AA822" i="4"/>
  <c r="AB822" i="4" s="1"/>
  <c r="AD822" i="4" s="1"/>
  <c r="AA818" i="4"/>
  <c r="AB818" i="4" s="1"/>
  <c r="AD818" i="4" s="1"/>
  <c r="AA814" i="4"/>
  <c r="AB814" i="4" s="1"/>
  <c r="AD814" i="4" s="1"/>
  <c r="AA810" i="4"/>
  <c r="AB810" i="4" s="1"/>
  <c r="AD810" i="4" s="1"/>
  <c r="U807" i="4"/>
  <c r="AA806" i="4"/>
  <c r="AB806" i="4" s="1"/>
  <c r="AD806" i="4" s="1"/>
  <c r="AA802" i="4"/>
  <c r="AB802" i="4" s="1"/>
  <c r="AD802" i="4" s="1"/>
  <c r="AA798" i="4"/>
  <c r="AB798" i="4" s="1"/>
  <c r="AD798" i="4" s="1"/>
  <c r="AA794" i="4"/>
  <c r="AB794" i="4" s="1"/>
  <c r="AD794" i="4" s="1"/>
  <c r="AA790" i="4"/>
  <c r="AB790" i="4" s="1"/>
  <c r="AD790" i="4" s="1"/>
  <c r="AA786" i="4"/>
  <c r="AB786" i="4" s="1"/>
  <c r="AD786" i="4" s="1"/>
  <c r="AA782" i="4"/>
  <c r="AB782" i="4" s="1"/>
  <c r="AD782" i="4" s="1"/>
  <c r="AA778" i="4"/>
  <c r="AB778" i="4" s="1"/>
  <c r="AD778" i="4" s="1"/>
  <c r="AA774" i="4"/>
  <c r="AB774" i="4" s="1"/>
  <c r="AD774" i="4" s="1"/>
  <c r="AA770" i="4"/>
  <c r="AB770" i="4" s="1"/>
  <c r="AD770" i="4" s="1"/>
  <c r="AA766" i="4"/>
  <c r="AB766" i="4" s="1"/>
  <c r="AD766" i="4" s="1"/>
  <c r="AA762" i="4"/>
  <c r="AB762" i="4" s="1"/>
  <c r="AD762" i="4" s="1"/>
  <c r="AA758" i="4"/>
  <c r="AB758" i="4" s="1"/>
  <c r="AD758" i="4" s="1"/>
  <c r="AA754" i="4"/>
  <c r="AB754" i="4" s="1"/>
  <c r="AD754" i="4" s="1"/>
  <c r="AA750" i="4"/>
  <c r="AB750" i="4" s="1"/>
  <c r="AD750" i="4" s="1"/>
  <c r="AA746" i="4"/>
  <c r="AB746" i="4" s="1"/>
  <c r="AD746" i="4" s="1"/>
  <c r="U743" i="4"/>
  <c r="AA742" i="4"/>
  <c r="AB742" i="4" s="1"/>
  <c r="AD742" i="4" s="1"/>
  <c r="AA738" i="4"/>
  <c r="AB738" i="4" s="1"/>
  <c r="AD738" i="4" s="1"/>
  <c r="V735" i="4"/>
  <c r="AA734" i="4"/>
  <c r="AB734" i="4" s="1"/>
  <c r="AD734" i="4" s="1"/>
  <c r="AA730" i="4"/>
  <c r="AB730" i="4" s="1"/>
  <c r="AD730" i="4" s="1"/>
  <c r="AA726" i="4"/>
  <c r="AB726" i="4" s="1"/>
  <c r="AD726" i="4" s="1"/>
  <c r="U723" i="4"/>
  <c r="U728" i="4" s="1"/>
  <c r="AA722" i="4"/>
  <c r="AB722" i="4" s="1"/>
  <c r="AD722" i="4" s="1"/>
  <c r="U719" i="4"/>
  <c r="AA718" i="4"/>
  <c r="AB718" i="4" s="1"/>
  <c r="AD718" i="4" s="1"/>
  <c r="AA714" i="4"/>
  <c r="AB714" i="4" s="1"/>
  <c r="AD714" i="4" s="1"/>
  <c r="AA710" i="4"/>
  <c r="AB710" i="4" s="1"/>
  <c r="AD710" i="4" s="1"/>
  <c r="AA706" i="4"/>
  <c r="AB706" i="4" s="1"/>
  <c r="AD706" i="4" s="1"/>
  <c r="AA702" i="4"/>
  <c r="AB702" i="4" s="1"/>
  <c r="AD702" i="4" s="1"/>
  <c r="AA698" i="4"/>
  <c r="AB698" i="4" s="1"/>
  <c r="AD698" i="4" s="1"/>
  <c r="AA694" i="4"/>
  <c r="AB694" i="4" s="1"/>
  <c r="AD694" i="4" s="1"/>
  <c r="U691" i="4"/>
  <c r="AA690" i="4"/>
  <c r="AB690" i="4" s="1"/>
  <c r="AD690" i="4" s="1"/>
  <c r="U687" i="4"/>
  <c r="AA686" i="4"/>
  <c r="AB686" i="4" s="1"/>
  <c r="AD686" i="4" s="1"/>
  <c r="AA682" i="4"/>
  <c r="AB682" i="4" s="1"/>
  <c r="AD682" i="4" s="1"/>
  <c r="AA678" i="4"/>
  <c r="AB678" i="4" s="1"/>
  <c r="AD678" i="4" s="1"/>
  <c r="AA674" i="4"/>
  <c r="AB674" i="4" s="1"/>
  <c r="AD674" i="4" s="1"/>
  <c r="U671" i="4"/>
  <c r="AA670" i="4"/>
  <c r="AB670" i="4" s="1"/>
  <c r="AD670" i="4" s="1"/>
  <c r="AA666" i="4"/>
  <c r="AB666" i="4" s="1"/>
  <c r="AD666" i="4" s="1"/>
  <c r="AA662" i="4"/>
  <c r="AB662" i="4" s="1"/>
  <c r="AD662" i="4" s="1"/>
  <c r="AA658" i="4"/>
  <c r="AB658" i="4" s="1"/>
  <c r="AD658" i="4" s="1"/>
  <c r="AA654" i="4"/>
  <c r="AB654" i="4" s="1"/>
  <c r="AD654" i="4" s="1"/>
  <c r="AA650" i="4"/>
  <c r="AB650" i="4" s="1"/>
  <c r="AD650" i="4" s="1"/>
  <c r="AA646" i="4"/>
  <c r="AB646" i="4" s="1"/>
  <c r="AD646" i="4" s="1"/>
  <c r="AA642" i="4"/>
  <c r="AB642" i="4" s="1"/>
  <c r="AD642" i="4" s="1"/>
  <c r="AA638" i="4"/>
  <c r="AB638" i="4" s="1"/>
  <c r="AD638" i="4" s="1"/>
  <c r="AA634" i="4"/>
  <c r="AB634" i="4" s="1"/>
  <c r="AD634" i="4" s="1"/>
  <c r="AA630" i="4"/>
  <c r="AB630" i="4" s="1"/>
  <c r="AD630" i="4" s="1"/>
  <c r="AA626" i="4"/>
  <c r="AB626" i="4" s="1"/>
  <c r="AD626" i="4" s="1"/>
  <c r="AA622" i="4"/>
  <c r="AB622" i="4" s="1"/>
  <c r="AD622" i="4" s="1"/>
  <c r="AA618" i="4"/>
  <c r="AB618" i="4" s="1"/>
  <c r="AD618" i="4" s="1"/>
  <c r="AA614" i="4"/>
  <c r="AB614" i="4" s="1"/>
  <c r="AD614" i="4" s="1"/>
  <c r="AA610" i="4"/>
  <c r="AB610" i="4" s="1"/>
  <c r="AD610" i="4" s="1"/>
  <c r="AA606" i="4"/>
  <c r="AB606" i="4" s="1"/>
  <c r="AD606" i="4" s="1"/>
  <c r="AA602" i="4"/>
  <c r="AB602" i="4" s="1"/>
  <c r="AD602" i="4" s="1"/>
  <c r="U599" i="4"/>
  <c r="AA598" i="4"/>
  <c r="AB598" i="4" s="1"/>
  <c r="AD598" i="4" s="1"/>
  <c r="AA594" i="4"/>
  <c r="AB594" i="4" s="1"/>
  <c r="AD594" i="4" s="1"/>
  <c r="AA590" i="4"/>
  <c r="AB590" i="4" s="1"/>
  <c r="AD590" i="4" s="1"/>
  <c r="AA586" i="4"/>
  <c r="AB586" i="4" s="1"/>
  <c r="AD586" i="4" s="1"/>
  <c r="AA582" i="4"/>
  <c r="AB582" i="4" s="1"/>
  <c r="AD582" i="4" s="1"/>
  <c r="AA578" i="4"/>
  <c r="AB578" i="4" s="1"/>
  <c r="AD578" i="4" s="1"/>
  <c r="AA574" i="4"/>
  <c r="AB574" i="4" s="1"/>
  <c r="AD574" i="4" s="1"/>
  <c r="AA570" i="4"/>
  <c r="AB570" i="4" s="1"/>
  <c r="AD570" i="4" s="1"/>
  <c r="AA566" i="4"/>
  <c r="AB566" i="4" s="1"/>
  <c r="AD566" i="4" s="1"/>
  <c r="AA562" i="4"/>
  <c r="AB562" i="4" s="1"/>
  <c r="AD562" i="4" s="1"/>
  <c r="AA558" i="4"/>
  <c r="AB558" i="4" s="1"/>
  <c r="AD558" i="4" s="1"/>
  <c r="AA554" i="4"/>
  <c r="AB554" i="4" s="1"/>
  <c r="AD554" i="4" s="1"/>
  <c r="AA550" i="4"/>
  <c r="AB550" i="4" s="1"/>
  <c r="AD550" i="4" s="1"/>
  <c r="AA546" i="4"/>
  <c r="AB546" i="4" s="1"/>
  <c r="AD546" i="4" s="1"/>
  <c r="AA542" i="4"/>
  <c r="AB542" i="4" s="1"/>
  <c r="AD542" i="4" s="1"/>
  <c r="AA538" i="4"/>
  <c r="AB538" i="4" s="1"/>
  <c r="AD538" i="4" s="1"/>
  <c r="AA534" i="4"/>
  <c r="AB534" i="4" s="1"/>
  <c r="AD534" i="4" s="1"/>
  <c r="AA530" i="4"/>
  <c r="AB530" i="4" s="1"/>
  <c r="AD530" i="4" s="1"/>
  <c r="U527" i="4"/>
  <c r="AA526" i="4"/>
  <c r="AB526" i="4" s="1"/>
  <c r="AD526" i="4" s="1"/>
  <c r="AA522" i="4"/>
  <c r="AB522" i="4" s="1"/>
  <c r="AD522" i="4" s="1"/>
  <c r="AA518" i="4"/>
  <c r="AB518" i="4" s="1"/>
  <c r="AD518" i="4" s="1"/>
  <c r="U515" i="4"/>
  <c r="AA514" i="4"/>
  <c r="AB514" i="4" s="1"/>
  <c r="AD514" i="4" s="1"/>
  <c r="U511" i="4"/>
  <c r="AA510" i="4"/>
  <c r="AB510" i="4" s="1"/>
  <c r="AD510" i="4" s="1"/>
  <c r="U507" i="4"/>
  <c r="AA506" i="4"/>
  <c r="AB506" i="4" s="1"/>
  <c r="AD506" i="4" s="1"/>
  <c r="AA502" i="4"/>
  <c r="AB502" i="4" s="1"/>
  <c r="AD502" i="4" s="1"/>
  <c r="AA498" i="4"/>
  <c r="AB498" i="4" s="1"/>
  <c r="AD498" i="4" s="1"/>
  <c r="AA494" i="4"/>
  <c r="AB494" i="4" s="1"/>
  <c r="AD494" i="4" s="1"/>
  <c r="AA490" i="4"/>
  <c r="AB490" i="4" s="1"/>
  <c r="AD490" i="4" s="1"/>
  <c r="AA486" i="4"/>
  <c r="AB486" i="4" s="1"/>
  <c r="AD486" i="4" s="1"/>
  <c r="AA482" i="4"/>
  <c r="AB482" i="4" s="1"/>
  <c r="AD482" i="4" s="1"/>
  <c r="AA478" i="4"/>
  <c r="AB478" i="4" s="1"/>
  <c r="AD478" i="4" s="1"/>
  <c r="AA474" i="4"/>
  <c r="AB474" i="4" s="1"/>
  <c r="AD474" i="4" s="1"/>
  <c r="AA470" i="4"/>
  <c r="AB470" i="4" s="1"/>
  <c r="AA466" i="4"/>
  <c r="AB466" i="4" s="1"/>
  <c r="AD466" i="4" s="1"/>
  <c r="AA462" i="4"/>
  <c r="AB462" i="4" s="1"/>
  <c r="AD462" i="4" s="1"/>
  <c r="AA458" i="4"/>
  <c r="AB458" i="4" s="1"/>
  <c r="AD458" i="4" s="1"/>
  <c r="AA454" i="4"/>
  <c r="AB454" i="4" s="1"/>
  <c r="AD454" i="4" s="1"/>
  <c r="AA450" i="4"/>
  <c r="AB450" i="4" s="1"/>
  <c r="AD450" i="4" s="1"/>
  <c r="AA446" i="4"/>
  <c r="AB446" i="4" s="1"/>
  <c r="AD446" i="4" s="1"/>
  <c r="AA442" i="4"/>
  <c r="AB442" i="4" s="1"/>
  <c r="AD442" i="4" s="1"/>
  <c r="AA438" i="4"/>
  <c r="AB438" i="4" s="1"/>
  <c r="AD438" i="4" s="1"/>
  <c r="AA434" i="4"/>
  <c r="AB434" i="4" s="1"/>
  <c r="AD434" i="4" s="1"/>
  <c r="AA430" i="4"/>
  <c r="AB430" i="4" s="1"/>
  <c r="AD430" i="4" s="1"/>
  <c r="AA426" i="4"/>
  <c r="AB426" i="4" s="1"/>
  <c r="AD426" i="4" s="1"/>
  <c r="AA422" i="4"/>
  <c r="AB422" i="4" s="1"/>
  <c r="AD422" i="4" s="1"/>
  <c r="AA418" i="4"/>
  <c r="AB418" i="4" s="1"/>
  <c r="AD418" i="4" s="1"/>
  <c r="AA414" i="4"/>
  <c r="AB414" i="4" s="1"/>
  <c r="AD414" i="4" s="1"/>
  <c r="AA410" i="4"/>
  <c r="AB410" i="4" s="1"/>
  <c r="AD410" i="4" s="1"/>
  <c r="AA406" i="4"/>
  <c r="AB406" i="4" s="1"/>
  <c r="AD406" i="4" s="1"/>
  <c r="AA402" i="4"/>
  <c r="AB402" i="4" s="1"/>
  <c r="AD402" i="4" s="1"/>
  <c r="AA398" i="4"/>
  <c r="AB398" i="4" s="1"/>
  <c r="AD398" i="4" s="1"/>
  <c r="U395" i="4"/>
  <c r="AA394" i="4"/>
  <c r="AB394" i="4" s="1"/>
  <c r="AD394" i="4" s="1"/>
  <c r="U391" i="4"/>
  <c r="AA390" i="4"/>
  <c r="AB390" i="4" s="1"/>
  <c r="AD390" i="4" s="1"/>
  <c r="U387" i="4"/>
  <c r="AA386" i="4"/>
  <c r="AB386" i="4" s="1"/>
  <c r="AD386" i="4" s="1"/>
  <c r="AA382" i="4"/>
  <c r="AB382" i="4" s="1"/>
  <c r="AD382" i="4" s="1"/>
  <c r="AA378" i="4"/>
  <c r="AB378" i="4" s="1"/>
  <c r="AD378" i="4" s="1"/>
  <c r="AA374" i="4"/>
  <c r="AB374" i="4" s="1"/>
  <c r="AD374" i="4" s="1"/>
  <c r="AA370" i="4"/>
  <c r="AB370" i="4" s="1"/>
  <c r="AD370" i="4" s="1"/>
  <c r="AA366" i="4"/>
  <c r="AB366" i="4" s="1"/>
  <c r="AD366" i="4" s="1"/>
  <c r="AA362" i="4"/>
  <c r="AB362" i="4" s="1"/>
  <c r="AD362" i="4" s="1"/>
  <c r="AA358" i="4"/>
  <c r="AB358" i="4" s="1"/>
  <c r="AD358" i="4" s="1"/>
  <c r="AA354" i="4"/>
  <c r="AB354" i="4" s="1"/>
  <c r="AD354" i="4" s="1"/>
  <c r="AA350" i="4"/>
  <c r="AB350" i="4" s="1"/>
  <c r="AD350" i="4" s="1"/>
  <c r="AA346" i="4"/>
  <c r="AB346" i="4" s="1"/>
  <c r="AD346" i="4" s="1"/>
  <c r="AA342" i="4"/>
  <c r="AB342" i="4" s="1"/>
  <c r="AD342" i="4" s="1"/>
  <c r="AA338" i="4"/>
  <c r="AB338" i="4" s="1"/>
  <c r="AD338" i="4" s="1"/>
  <c r="U335" i="4"/>
  <c r="AA334" i="4"/>
  <c r="AB334" i="4" s="1"/>
  <c r="AD334" i="4" s="1"/>
  <c r="AA330" i="4"/>
  <c r="AB330" i="4" s="1"/>
  <c r="AD330" i="4" s="1"/>
  <c r="AA326" i="4"/>
  <c r="AB326" i="4" s="1"/>
  <c r="AD326" i="4" s="1"/>
  <c r="AA322" i="4"/>
  <c r="AB322" i="4" s="1"/>
  <c r="AD322" i="4" s="1"/>
  <c r="U319" i="4"/>
  <c r="AA318" i="4"/>
  <c r="AB318" i="4" s="1"/>
  <c r="AD318" i="4" s="1"/>
  <c r="U315" i="4"/>
  <c r="AA314" i="4"/>
  <c r="AB314" i="4" s="1"/>
  <c r="AD314" i="4" s="1"/>
  <c r="AA310" i="4"/>
  <c r="AB310" i="4" s="1"/>
  <c r="AD310" i="4" s="1"/>
  <c r="AA306" i="4"/>
  <c r="AB306" i="4" s="1"/>
  <c r="AD306" i="4" s="1"/>
  <c r="AA302" i="4"/>
  <c r="AB302" i="4" s="1"/>
  <c r="AD302" i="4" s="1"/>
  <c r="AA298" i="4"/>
  <c r="AB298" i="4" s="1"/>
  <c r="AD298" i="4" s="1"/>
  <c r="AA294" i="4"/>
  <c r="AB294" i="4" s="1"/>
  <c r="AD294" i="4" s="1"/>
  <c r="AA290" i="4"/>
  <c r="AB290" i="4" s="1"/>
  <c r="AD290" i="4" s="1"/>
  <c r="AA286" i="4"/>
  <c r="AB286" i="4" s="1"/>
  <c r="AD286" i="4" s="1"/>
  <c r="AA282" i="4"/>
  <c r="AB282" i="4" s="1"/>
  <c r="AD282" i="4" s="1"/>
  <c r="AA278" i="4"/>
  <c r="AB278" i="4" s="1"/>
  <c r="AD278" i="4" s="1"/>
  <c r="AA274" i="4"/>
  <c r="AB274" i="4" s="1"/>
  <c r="AD274" i="4" s="1"/>
  <c r="AA270" i="4"/>
  <c r="AB270" i="4" s="1"/>
  <c r="AD270" i="4" s="1"/>
  <c r="AA266" i="4"/>
  <c r="AB266" i="4" s="1"/>
  <c r="AD266" i="4" s="1"/>
  <c r="AA262" i="4"/>
  <c r="AB262" i="4" s="1"/>
  <c r="AD262" i="4" s="1"/>
  <c r="AA258" i="4"/>
  <c r="AB258" i="4" s="1"/>
  <c r="AD258" i="4" s="1"/>
  <c r="AA254" i="4"/>
  <c r="AB254" i="4" s="1"/>
  <c r="AD254" i="4" s="1"/>
  <c r="AA250" i="4"/>
  <c r="AB250" i="4" s="1"/>
  <c r="AD250" i="4" s="1"/>
  <c r="AA246" i="4"/>
  <c r="AB246" i="4" s="1"/>
  <c r="AD246" i="4" s="1"/>
  <c r="AA242" i="4"/>
  <c r="AB242" i="4" s="1"/>
  <c r="AD242" i="4" s="1"/>
  <c r="AA238" i="4"/>
  <c r="AB238" i="4" s="1"/>
  <c r="AD238" i="4" s="1"/>
  <c r="AA234" i="4"/>
  <c r="AB234" i="4" s="1"/>
  <c r="AD234" i="4" s="1"/>
  <c r="AA230" i="4"/>
  <c r="AB230" i="4" s="1"/>
  <c r="AD230" i="4" s="1"/>
  <c r="AA226" i="4"/>
  <c r="AB226" i="4" s="1"/>
  <c r="AD226" i="4" s="1"/>
  <c r="AA222" i="4"/>
  <c r="AB222" i="4" s="1"/>
  <c r="AD222" i="4" s="1"/>
  <c r="AA218" i="4"/>
  <c r="AB218" i="4" s="1"/>
  <c r="AD218" i="4" s="1"/>
  <c r="AA214" i="4"/>
  <c r="AB214" i="4" s="1"/>
  <c r="AD214" i="4" s="1"/>
  <c r="AA210" i="4"/>
  <c r="AB210" i="4" s="1"/>
  <c r="AD210" i="4" s="1"/>
  <c r="AA206" i="4"/>
  <c r="AB206" i="4" s="1"/>
  <c r="AD206" i="4" s="1"/>
  <c r="AA202" i="4"/>
  <c r="AB202" i="4" s="1"/>
  <c r="AD202" i="4" s="1"/>
  <c r="AA198" i="4"/>
  <c r="AB198" i="4" s="1"/>
  <c r="AD198" i="4" s="1"/>
  <c r="AA194" i="4"/>
  <c r="AB194" i="4" s="1"/>
  <c r="AD194" i="4" s="1"/>
  <c r="AA190" i="4"/>
  <c r="AB190" i="4" s="1"/>
  <c r="AD190" i="4" s="1"/>
  <c r="U187" i="4"/>
  <c r="AA186" i="4"/>
  <c r="AB186" i="4" s="1"/>
  <c r="AD186" i="4" s="1"/>
  <c r="AA182" i="4"/>
  <c r="AB182" i="4" s="1"/>
  <c r="AD182" i="4" s="1"/>
  <c r="AA178" i="4"/>
  <c r="AB178" i="4" s="1"/>
  <c r="AD178" i="4" s="1"/>
  <c r="AA174" i="4"/>
  <c r="AB174" i="4" s="1"/>
  <c r="AD174" i="4" s="1"/>
  <c r="AA170" i="4"/>
  <c r="AB170" i="4" s="1"/>
  <c r="AD170" i="4" s="1"/>
  <c r="AA166" i="4"/>
  <c r="AB166" i="4" s="1"/>
  <c r="AD166" i="4" s="1"/>
  <c r="AA162" i="4"/>
  <c r="AB162" i="4" s="1"/>
  <c r="AD162" i="4" s="1"/>
  <c r="AA158" i="4"/>
  <c r="AB158" i="4" s="1"/>
  <c r="AD158" i="4" s="1"/>
  <c r="AA154" i="4"/>
  <c r="AB154" i="4" s="1"/>
  <c r="AD154" i="4" s="1"/>
  <c r="AA150" i="4"/>
  <c r="AB150" i="4" s="1"/>
  <c r="AD150" i="4" s="1"/>
  <c r="AA146" i="4"/>
  <c r="AB146" i="4" s="1"/>
  <c r="AD146" i="4" s="1"/>
  <c r="AA142" i="4"/>
  <c r="AB142" i="4" s="1"/>
  <c r="AD142" i="4" s="1"/>
  <c r="AA138" i="4"/>
  <c r="AB138" i="4" s="1"/>
  <c r="AD138" i="4" s="1"/>
  <c r="AA134" i="4"/>
  <c r="AB134" i="4" s="1"/>
  <c r="AD134" i="4" s="1"/>
  <c r="AA130" i="4"/>
  <c r="AB130" i="4" s="1"/>
  <c r="AD130" i="4" s="1"/>
  <c r="AA126" i="4"/>
  <c r="AB126" i="4" s="1"/>
  <c r="AD126" i="4" s="1"/>
  <c r="AA122" i="4"/>
  <c r="AB122" i="4" s="1"/>
  <c r="AD122" i="4" s="1"/>
  <c r="AA118" i="4"/>
  <c r="AB118" i="4" s="1"/>
  <c r="AD118" i="4" s="1"/>
  <c r="AA114" i="4"/>
  <c r="AB114" i="4" s="1"/>
  <c r="AD114" i="4" s="1"/>
  <c r="AA110" i="4"/>
  <c r="AB110" i="4" s="1"/>
  <c r="AD110" i="4" s="1"/>
  <c r="AA106" i="4"/>
  <c r="AB106" i="4" s="1"/>
  <c r="AD106" i="4" s="1"/>
  <c r="AA102" i="4"/>
  <c r="AB102" i="4" s="1"/>
  <c r="AD102" i="4" s="1"/>
  <c r="AA98" i="4"/>
  <c r="AB98" i="4" s="1"/>
  <c r="AA94" i="4"/>
  <c r="AB94" i="4" s="1"/>
  <c r="AD94" i="4" s="1"/>
  <c r="AA90" i="4"/>
  <c r="AB90" i="4" s="1"/>
  <c r="AD90" i="4" s="1"/>
  <c r="AA86" i="4"/>
  <c r="AB86" i="4" s="1"/>
  <c r="AD86" i="4" s="1"/>
  <c r="AA82" i="4"/>
  <c r="AB82" i="4" s="1"/>
  <c r="AD82" i="4" s="1"/>
  <c r="AA78" i="4"/>
  <c r="AB78" i="4" s="1"/>
  <c r="AD78" i="4" s="1"/>
  <c r="AA74" i="4"/>
  <c r="AB74" i="4" s="1"/>
  <c r="AD74" i="4" s="1"/>
  <c r="AA70" i="4"/>
  <c r="AB70" i="4" s="1"/>
  <c r="AD70" i="4" s="1"/>
  <c r="AA66" i="4"/>
  <c r="AB66" i="4" s="1"/>
  <c r="AD66" i="4" s="1"/>
  <c r="AA62" i="4"/>
  <c r="AB62" i="4" s="1"/>
  <c r="AD62" i="4" s="1"/>
  <c r="AA58" i="4"/>
  <c r="AB58" i="4" s="1"/>
  <c r="AD58" i="4" s="1"/>
  <c r="AA54" i="4"/>
  <c r="AB54" i="4" s="1"/>
  <c r="AD54" i="4" s="1"/>
  <c r="AA50" i="4"/>
  <c r="AB50" i="4" s="1"/>
  <c r="AD50" i="4" s="1"/>
  <c r="AA46" i="4"/>
  <c r="AB46" i="4" s="1"/>
  <c r="AD46" i="4" s="1"/>
  <c r="AA42" i="4"/>
  <c r="AB42" i="4" s="1"/>
  <c r="AD42" i="4" s="1"/>
  <c r="U39" i="4"/>
  <c r="AA38" i="4"/>
  <c r="AB38" i="4" s="1"/>
  <c r="AD38" i="4" s="1"/>
  <c r="AA34" i="4"/>
  <c r="AB34" i="4" s="1"/>
  <c r="AD34" i="4" s="1"/>
  <c r="AA30" i="4"/>
  <c r="AB30" i="4" s="1"/>
  <c r="AD30" i="4" s="1"/>
  <c r="AA26" i="4"/>
  <c r="AB26" i="4" s="1"/>
  <c r="AD26" i="4" s="1"/>
  <c r="AA22" i="4"/>
  <c r="AB22" i="4" s="1"/>
  <c r="AD22" i="4" s="1"/>
  <c r="AA18" i="4"/>
  <c r="AB18" i="4" s="1"/>
  <c r="AD18" i="4" s="1"/>
  <c r="AA14" i="4"/>
  <c r="AB14" i="4" s="1"/>
  <c r="AD14" i="4" s="1"/>
  <c r="AA1653" i="4"/>
  <c r="AB1653" i="4" s="1"/>
  <c r="AD1653" i="4" s="1"/>
  <c r="AA1649" i="4"/>
  <c r="AB1649" i="4" s="1"/>
  <c r="AD1649" i="4" s="1"/>
  <c r="AA1645" i="4"/>
  <c r="AB1645" i="4" s="1"/>
  <c r="AD1645" i="4" s="1"/>
  <c r="AA1641" i="4"/>
  <c r="AB1641" i="4" s="1"/>
  <c r="AD1641" i="4" s="1"/>
  <c r="U1638" i="4"/>
  <c r="U1639" i="4" s="1"/>
  <c r="AA1637" i="4"/>
  <c r="AB1637" i="4" s="1"/>
  <c r="AD1637" i="4" s="1"/>
  <c r="AA1633" i="4"/>
  <c r="AB1633" i="4" s="1"/>
  <c r="AD1633" i="4" s="1"/>
  <c r="AA1629" i="4"/>
  <c r="AB1629" i="4" s="1"/>
  <c r="AD1629" i="4" s="1"/>
  <c r="AA1625" i="4"/>
  <c r="AB1625" i="4" s="1"/>
  <c r="AD1625" i="4" s="1"/>
  <c r="U1622" i="4"/>
  <c r="U1630" i="4" s="1"/>
  <c r="AA1621" i="4"/>
  <c r="AB1621" i="4" s="1"/>
  <c r="AA1617" i="4"/>
  <c r="AB1617" i="4" s="1"/>
  <c r="AD1617" i="4" s="1"/>
  <c r="AA1613" i="4"/>
  <c r="AB1613" i="4" s="1"/>
  <c r="AD1613" i="4" s="1"/>
  <c r="AA1609" i="4"/>
  <c r="AB1609" i="4" s="1"/>
  <c r="AD1609" i="4" s="1"/>
  <c r="AA1605" i="4"/>
  <c r="AB1605" i="4" s="1"/>
  <c r="AD1605" i="4" s="1"/>
  <c r="AA1601" i="4"/>
  <c r="AB1601" i="4" s="1"/>
  <c r="AD1601" i="4" s="1"/>
  <c r="AA1597" i="4"/>
  <c r="AB1597" i="4" s="1"/>
  <c r="AD1597" i="4" s="1"/>
  <c r="AA1593" i="4"/>
  <c r="AB1593" i="4" s="1"/>
  <c r="AD1593" i="4" s="1"/>
  <c r="AA1589" i="4"/>
  <c r="AB1589" i="4" s="1"/>
  <c r="AD1589" i="4" s="1"/>
  <c r="AA1585" i="4"/>
  <c r="AB1585" i="4" s="1"/>
  <c r="AD1585" i="4" s="1"/>
  <c r="AA1581" i="4"/>
  <c r="AB1581" i="4" s="1"/>
  <c r="AD1581" i="4" s="1"/>
  <c r="AA1577" i="4"/>
  <c r="AB1577" i="4" s="1"/>
  <c r="AD1577" i="4" s="1"/>
  <c r="AA1573" i="4"/>
  <c r="AB1573" i="4" s="1"/>
  <c r="U1927" i="4"/>
  <c r="AA1926" i="4"/>
  <c r="AB1926" i="4" s="1"/>
  <c r="AD1926" i="4" s="1"/>
  <c r="U1895" i="4"/>
  <c r="AA1894" i="4"/>
  <c r="AB1894" i="4" s="1"/>
  <c r="AD1894" i="4" s="1"/>
  <c r="U1883" i="4"/>
  <c r="U1890" i="4" s="1"/>
  <c r="AA1882" i="4"/>
  <c r="AB1882" i="4" s="1"/>
  <c r="AD1882" i="4" s="1"/>
  <c r="AA1830" i="4"/>
  <c r="AB1830" i="4" s="1"/>
  <c r="AA1782" i="4"/>
  <c r="AB1782" i="4" s="1"/>
  <c r="AD1782" i="4" s="1"/>
  <c r="AA1718" i="4"/>
  <c r="AB1718" i="4" s="1"/>
  <c r="U1687" i="4"/>
  <c r="AA1686" i="4"/>
  <c r="AB1686" i="4" s="1"/>
  <c r="AD1686" i="4" s="1"/>
  <c r="AA1567" i="4"/>
  <c r="AB1567" i="4" s="1"/>
  <c r="AD1567" i="4" s="1"/>
  <c r="AA1559" i="4"/>
  <c r="AB1559" i="4" s="1"/>
  <c r="AD1559" i="4" s="1"/>
  <c r="AA1431" i="4"/>
  <c r="AB1431" i="4" s="1"/>
  <c r="AD1431" i="4" s="1"/>
  <c r="AA1415" i="4"/>
  <c r="AB1415" i="4" s="1"/>
  <c r="AD1415" i="4" s="1"/>
  <c r="AA1407" i="4"/>
  <c r="AB1407" i="4" s="1"/>
  <c r="AD1407" i="4" s="1"/>
  <c r="U1312" i="4"/>
  <c r="AA1311" i="4"/>
  <c r="AB1311" i="4" s="1"/>
  <c r="AD1311" i="4" s="1"/>
  <c r="AA1279" i="4"/>
  <c r="AB1279" i="4" s="1"/>
  <c r="AD1279" i="4" s="1"/>
  <c r="AA1263" i="4"/>
  <c r="AB1263" i="4" s="1"/>
  <c r="AD1263" i="4" s="1"/>
  <c r="V1196" i="4"/>
  <c r="AA1195" i="4"/>
  <c r="AB1195" i="4" s="1"/>
  <c r="AD1195" i="4" s="1"/>
  <c r="AA1183" i="4"/>
  <c r="AB1183" i="4" s="1"/>
  <c r="AD1183" i="4" s="1"/>
  <c r="U1172" i="4"/>
  <c r="AA1171" i="4"/>
  <c r="AB1171" i="4" s="1"/>
  <c r="AD1171" i="4" s="1"/>
  <c r="U1160" i="4"/>
  <c r="AA1159" i="4"/>
  <c r="AB1159" i="4" s="1"/>
  <c r="AD1159" i="4" s="1"/>
  <c r="U1148" i="4"/>
  <c r="AA1147" i="4"/>
  <c r="AB1147" i="4" s="1"/>
  <c r="AD1147" i="4" s="1"/>
  <c r="U1132" i="4"/>
  <c r="AA1131" i="4"/>
  <c r="AB1131" i="4" s="1"/>
  <c r="AD1131" i="4" s="1"/>
  <c r="AA1067" i="4"/>
  <c r="AB1067" i="4" s="1"/>
  <c r="AD1067" i="4" s="1"/>
  <c r="AA1039" i="4"/>
  <c r="AB1039" i="4" s="1"/>
  <c r="AD1039" i="4" s="1"/>
  <c r="AA1003" i="4"/>
  <c r="AB1003" i="4" s="1"/>
  <c r="AD1003" i="4" s="1"/>
  <c r="AA951" i="4"/>
  <c r="AB951" i="4" s="1"/>
  <c r="AD951" i="4" s="1"/>
  <c r="U924" i="4"/>
  <c r="AA923" i="4"/>
  <c r="AB923" i="4" s="1"/>
  <c r="AD923" i="4" s="1"/>
  <c r="U916" i="4"/>
  <c r="U919" i="4" s="1"/>
  <c r="AA915" i="4"/>
  <c r="AB915" i="4" s="1"/>
  <c r="AD915" i="4" s="1"/>
  <c r="U868" i="4"/>
  <c r="AA867" i="4"/>
  <c r="AB867" i="4" s="1"/>
  <c r="AD867" i="4" s="1"/>
  <c r="U856" i="4"/>
  <c r="AA855" i="4"/>
  <c r="AB855" i="4" s="1"/>
  <c r="AD855" i="4" s="1"/>
  <c r="AA823" i="4"/>
  <c r="AB823" i="4" s="1"/>
  <c r="AD823" i="4" s="1"/>
  <c r="AA807" i="4"/>
  <c r="AB807" i="4" s="1"/>
  <c r="AD807" i="4" s="1"/>
  <c r="AA799" i="4"/>
  <c r="AB799" i="4" s="1"/>
  <c r="AD799" i="4" s="1"/>
  <c r="AA787" i="4"/>
  <c r="AB787" i="4" s="1"/>
  <c r="AD787" i="4" s="1"/>
  <c r="AA771" i="4"/>
  <c r="AB771" i="4" s="1"/>
  <c r="AD771" i="4" s="1"/>
  <c r="U756" i="4"/>
  <c r="AA755" i="4"/>
  <c r="AB755" i="4" s="1"/>
  <c r="AD755" i="4" s="1"/>
  <c r="U700" i="4"/>
  <c r="AA699" i="4"/>
  <c r="AB699" i="4" s="1"/>
  <c r="AD699" i="4" s="1"/>
  <c r="AA683" i="4"/>
  <c r="AB683" i="4" s="1"/>
  <c r="AD683" i="4" s="1"/>
  <c r="U672" i="4"/>
  <c r="AA671" i="4"/>
  <c r="AB671" i="4" s="1"/>
  <c r="AD671" i="4" s="1"/>
  <c r="AA603" i="4"/>
  <c r="AB603" i="4" s="1"/>
  <c r="AD603" i="4" s="1"/>
  <c r="U536" i="4"/>
  <c r="AA535" i="4"/>
  <c r="AB535" i="4" s="1"/>
  <c r="AD535" i="4" s="1"/>
  <c r="U500" i="4"/>
  <c r="U502" i="4" s="1"/>
  <c r="AA499" i="4"/>
  <c r="AB499" i="4" s="1"/>
  <c r="AD499" i="4" s="1"/>
  <c r="U484" i="4"/>
  <c r="AA483" i="4"/>
  <c r="AB483" i="4" s="1"/>
  <c r="AD483" i="4" s="1"/>
  <c r="AA471" i="4"/>
  <c r="AB471" i="4" s="1"/>
  <c r="AD471" i="4" s="1"/>
  <c r="U444" i="4"/>
  <c r="AA443" i="4"/>
  <c r="AB443" i="4" s="1"/>
  <c r="AD443" i="4" s="1"/>
  <c r="AA427" i="4"/>
  <c r="AB427" i="4" s="1"/>
  <c r="AD427" i="4" s="1"/>
  <c r="AA419" i="4"/>
  <c r="AB419" i="4" s="1"/>
  <c r="AD419" i="4" s="1"/>
  <c r="AA403" i="4"/>
  <c r="AB403" i="4" s="1"/>
  <c r="AD403" i="4" s="1"/>
  <c r="U340" i="4"/>
  <c r="U342" i="4" s="1"/>
  <c r="AA339" i="4"/>
  <c r="AB339" i="4" s="1"/>
  <c r="AD339" i="4" s="1"/>
  <c r="U324" i="4"/>
  <c r="AA323" i="4"/>
  <c r="AB323" i="4" s="1"/>
  <c r="AD323" i="4" s="1"/>
  <c r="U316" i="4"/>
  <c r="AA315" i="4"/>
  <c r="AB315" i="4" s="1"/>
  <c r="AD315" i="4" s="1"/>
  <c r="AA299" i="4"/>
  <c r="AB299" i="4" s="1"/>
  <c r="AA267" i="4"/>
  <c r="AB267" i="4" s="1"/>
  <c r="AD267" i="4" s="1"/>
  <c r="AA255" i="4"/>
  <c r="AB255" i="4" s="1"/>
  <c r="AD255" i="4" s="1"/>
  <c r="V184" i="4"/>
  <c r="AA183" i="4"/>
  <c r="AB183" i="4" s="1"/>
  <c r="AD183" i="4" s="1"/>
  <c r="AA167" i="4"/>
  <c r="AB167" i="4" s="1"/>
  <c r="AD167" i="4" s="1"/>
  <c r="AA159" i="4"/>
  <c r="AB159" i="4" s="1"/>
  <c r="AD159" i="4" s="1"/>
  <c r="U148" i="4"/>
  <c r="AA147" i="4"/>
  <c r="AB147" i="4" s="1"/>
  <c r="AD147" i="4" s="1"/>
  <c r="AA111" i="4"/>
  <c r="AB111" i="4" s="1"/>
  <c r="AD111" i="4" s="1"/>
  <c r="AA95" i="4"/>
  <c r="AB95" i="4" s="1"/>
  <c r="AD95" i="4" s="1"/>
  <c r="AA1932" i="4"/>
  <c r="AB1932" i="4" s="1"/>
  <c r="AD1932" i="4" s="1"/>
  <c r="AA1924" i="4"/>
  <c r="AB1924" i="4" s="1"/>
  <c r="AD1924" i="4" s="1"/>
  <c r="AA1916" i="4"/>
  <c r="AB1916" i="4" s="1"/>
  <c r="AD1916" i="4" s="1"/>
  <c r="U1901" i="4"/>
  <c r="AA1900" i="4"/>
  <c r="AB1900" i="4" s="1"/>
  <c r="AD1900" i="4" s="1"/>
  <c r="V1893" i="4"/>
  <c r="AA1892" i="4"/>
  <c r="AB1892" i="4" s="1"/>
  <c r="AD1892" i="4" s="1"/>
  <c r="U1889" i="4"/>
  <c r="AA1888" i="4"/>
  <c r="AB1888" i="4" s="1"/>
  <c r="AD1888" i="4" s="1"/>
  <c r="V1865" i="4"/>
  <c r="AA1864" i="4"/>
  <c r="AB1864" i="4" s="1"/>
  <c r="AD1864" i="4" s="1"/>
  <c r="U1857" i="4"/>
  <c r="AA1856" i="4"/>
  <c r="AB1856" i="4" s="1"/>
  <c r="AD1856" i="4" s="1"/>
  <c r="V1849" i="4"/>
  <c r="AA1848" i="4"/>
  <c r="AB1848" i="4" s="1"/>
  <c r="AD1848" i="4" s="1"/>
  <c r="U1845" i="4"/>
  <c r="AA1844" i="4"/>
  <c r="AB1844" i="4" s="1"/>
  <c r="U1837" i="4"/>
  <c r="AA1836" i="4"/>
  <c r="AB1836" i="4" s="1"/>
  <c r="AD1836" i="4" s="1"/>
  <c r="U1829" i="4"/>
  <c r="AA1828" i="4"/>
  <c r="AB1828" i="4" s="1"/>
  <c r="AD1828" i="4" s="1"/>
  <c r="U1825" i="4"/>
  <c r="U1826" i="4" s="1"/>
  <c r="AA1824" i="4"/>
  <c r="AB1824" i="4" s="1"/>
  <c r="AD1824" i="4" s="1"/>
  <c r="U1817" i="4"/>
  <c r="U1818" i="4" s="1"/>
  <c r="U1819" i="4" s="1"/>
  <c r="AA1816" i="4"/>
  <c r="AB1816" i="4" s="1"/>
  <c r="AD1816" i="4" s="1"/>
  <c r="U1809" i="4"/>
  <c r="U1812" i="4" s="1"/>
  <c r="AA1808" i="4"/>
  <c r="AB1808" i="4" s="1"/>
  <c r="AD1808" i="4" s="1"/>
  <c r="U1801" i="4"/>
  <c r="AA1800" i="4"/>
  <c r="AB1800" i="4" s="1"/>
  <c r="AD1800" i="4" s="1"/>
  <c r="U1797" i="4"/>
  <c r="U1798" i="4" s="1"/>
  <c r="U1799" i="4" s="1"/>
  <c r="U1800" i="4" s="1"/>
  <c r="AA1796" i="4"/>
  <c r="AB1796" i="4" s="1"/>
  <c r="AD1796" i="4" s="1"/>
  <c r="U1737" i="4"/>
  <c r="AA1736" i="4"/>
  <c r="AB1736" i="4" s="1"/>
  <c r="AD1736" i="4" s="1"/>
  <c r="U1733" i="4"/>
  <c r="U1734" i="4" s="1"/>
  <c r="U1735" i="4" s="1"/>
  <c r="U1736" i="4" s="1"/>
  <c r="AA1732" i="4"/>
  <c r="AB1732" i="4" s="1"/>
  <c r="AD1732" i="4" s="1"/>
  <c r="AA1720" i="4"/>
  <c r="AB1720" i="4" s="1"/>
  <c r="AD1720" i="4" s="1"/>
  <c r="U1713" i="4"/>
  <c r="U1715" i="4" s="1"/>
  <c r="U1716" i="4" s="1"/>
  <c r="U1717" i="4" s="1"/>
  <c r="U1719" i="4" s="1"/>
  <c r="U1721" i="4" s="1"/>
  <c r="AA1712" i="4"/>
  <c r="AB1712" i="4" s="1"/>
  <c r="AD1712" i="4" s="1"/>
  <c r="AA1708" i="4"/>
  <c r="AB1708" i="4" s="1"/>
  <c r="AD1708" i="4" s="1"/>
  <c r="V1705" i="4"/>
  <c r="AA1704" i="4"/>
  <c r="AB1704" i="4" s="1"/>
  <c r="AD1704" i="4" s="1"/>
  <c r="V1697" i="4"/>
  <c r="AA1696" i="4"/>
  <c r="AB1696" i="4" s="1"/>
  <c r="AD1696" i="4" s="1"/>
  <c r="U1693" i="4"/>
  <c r="AA1692" i="4"/>
  <c r="AB1692" i="4" s="1"/>
  <c r="AD1692" i="4" s="1"/>
  <c r="U1689" i="4"/>
  <c r="U1690" i="4" s="1"/>
  <c r="AA1688" i="4"/>
  <c r="AB1688" i="4" s="1"/>
  <c r="AD1688" i="4" s="1"/>
  <c r="AA1684" i="4"/>
  <c r="AB1684" i="4" s="1"/>
  <c r="AD1684" i="4" s="1"/>
  <c r="AA1680" i="4"/>
  <c r="AB1680" i="4" s="1"/>
  <c r="AD1680" i="4" s="1"/>
  <c r="U1677" i="4"/>
  <c r="AA1676" i="4"/>
  <c r="AB1676" i="4" s="1"/>
  <c r="AD1676" i="4" s="1"/>
  <c r="U1673" i="4"/>
  <c r="U1674" i="4" s="1"/>
  <c r="AA1672" i="4"/>
  <c r="AB1672" i="4" s="1"/>
  <c r="AD1672" i="4" s="1"/>
  <c r="U1657" i="4"/>
  <c r="U1658" i="4" s="1"/>
  <c r="AA1656" i="4"/>
  <c r="AB1656" i="4" s="1"/>
  <c r="AD1656" i="4" s="1"/>
  <c r="U1623" i="4"/>
  <c r="U1625" i="4" s="1"/>
  <c r="U1626" i="4" s="1"/>
  <c r="U1595" i="4"/>
  <c r="AA1565" i="4"/>
  <c r="AB1565" i="4" s="1"/>
  <c r="AD1565" i="4" s="1"/>
  <c r="AA1561" i="4"/>
  <c r="AB1561" i="4" s="1"/>
  <c r="AD1561" i="4" s="1"/>
  <c r="AA1557" i="4"/>
  <c r="AB1557" i="4" s="1"/>
  <c r="AD1557" i="4" s="1"/>
  <c r="AA1553" i="4"/>
  <c r="AB1553" i="4" s="1"/>
  <c r="AD1553" i="4" s="1"/>
  <c r="AA1545" i="4"/>
  <c r="AB1545" i="4" s="1"/>
  <c r="AD1545" i="4" s="1"/>
  <c r="AA1541" i="4"/>
  <c r="AB1541" i="4" s="1"/>
  <c r="AD1541" i="4" s="1"/>
  <c r="V1538" i="4"/>
  <c r="AA1537" i="4"/>
  <c r="AB1537" i="4" s="1"/>
  <c r="AD1537" i="4" s="1"/>
  <c r="AA1513" i="4"/>
  <c r="AB1513" i="4" s="1"/>
  <c r="AD1513" i="4" s="1"/>
  <c r="AA1509" i="4"/>
  <c r="AB1509" i="4" s="1"/>
  <c r="AD1509" i="4" s="1"/>
  <c r="AA1493" i="4"/>
  <c r="AB1493" i="4" s="1"/>
  <c r="AD1493" i="4" s="1"/>
  <c r="AA1489" i="4"/>
  <c r="AB1489" i="4" s="1"/>
  <c r="AD1489" i="4" s="1"/>
  <c r="AA1485" i="4"/>
  <c r="AB1485" i="4" s="1"/>
  <c r="AD1485" i="4" s="1"/>
  <c r="AA1481" i="4"/>
  <c r="AB1481" i="4" s="1"/>
  <c r="AD1481" i="4" s="1"/>
  <c r="AA1477" i="4"/>
  <c r="AB1477" i="4" s="1"/>
  <c r="AD1477" i="4" s="1"/>
  <c r="AA1469" i="4"/>
  <c r="AB1469" i="4" s="1"/>
  <c r="AD1469" i="4" s="1"/>
  <c r="U1458" i="4"/>
  <c r="AA1457" i="4"/>
  <c r="AB1457" i="4" s="1"/>
  <c r="AD1457" i="4" s="1"/>
  <c r="AA1453" i="4"/>
  <c r="AB1453" i="4" s="1"/>
  <c r="AD1453" i="4" s="1"/>
  <c r="U1442" i="4"/>
  <c r="AA1441" i="4"/>
  <c r="AB1441" i="4" s="1"/>
  <c r="AD1441" i="4" s="1"/>
  <c r="AA1437" i="4"/>
  <c r="AB1437" i="4" s="1"/>
  <c r="AD1437" i="4" s="1"/>
  <c r="AA1429" i="4"/>
  <c r="AB1429" i="4" s="1"/>
  <c r="AD1429" i="4" s="1"/>
  <c r="U1422" i="4"/>
  <c r="AA1421" i="4"/>
  <c r="AB1421" i="4" s="1"/>
  <c r="AD1421" i="4" s="1"/>
  <c r="V1418" i="4"/>
  <c r="AA1417" i="4"/>
  <c r="AB1417" i="4" s="1"/>
  <c r="AD1417" i="4" s="1"/>
  <c r="AA1413" i="4"/>
  <c r="AB1413" i="4" s="1"/>
  <c r="AD1413" i="4" s="1"/>
  <c r="U1402" i="4"/>
  <c r="AA1401" i="4"/>
  <c r="AB1401" i="4" s="1"/>
  <c r="AD1401" i="4" s="1"/>
  <c r="U1398" i="4"/>
  <c r="AA1397" i="4"/>
  <c r="AB1397" i="4" s="1"/>
  <c r="AD1397" i="4" s="1"/>
  <c r="U1390" i="4"/>
  <c r="U1391" i="4" s="1"/>
  <c r="AA1389" i="4"/>
  <c r="AB1389" i="4" s="1"/>
  <c r="AD1389" i="4" s="1"/>
  <c r="U1386" i="4"/>
  <c r="AA1385" i="4"/>
  <c r="AB1385" i="4" s="1"/>
  <c r="AD1385" i="4" s="1"/>
  <c r="U1382" i="4"/>
  <c r="U1383" i="4" s="1"/>
  <c r="AA1381" i="4"/>
  <c r="AB1381" i="4" s="1"/>
  <c r="AD1381" i="4" s="1"/>
  <c r="U1366" i="4"/>
  <c r="AA1365" i="4"/>
  <c r="AB1365" i="4" s="1"/>
  <c r="AD1365" i="4" s="1"/>
  <c r="AA1345" i="4"/>
  <c r="AB1345" i="4" s="1"/>
  <c r="AD1345" i="4" s="1"/>
  <c r="V1338" i="4"/>
  <c r="AA1337" i="4"/>
  <c r="AB1337" i="4" s="1"/>
  <c r="AD1337" i="4" s="1"/>
  <c r="AA1333" i="4"/>
  <c r="AB1333" i="4" s="1"/>
  <c r="AD1333" i="4" s="1"/>
  <c r="AA1329" i="4"/>
  <c r="AB1329" i="4" s="1"/>
  <c r="AD1329" i="4" s="1"/>
  <c r="AA1313" i="4"/>
  <c r="AB1313" i="4" s="1"/>
  <c r="AD1313" i="4" s="1"/>
  <c r="AA1309" i="4"/>
  <c r="AB1309" i="4" s="1"/>
  <c r="AD1309" i="4" s="1"/>
  <c r="AA1305" i="4"/>
  <c r="AB1305" i="4" s="1"/>
  <c r="AD1305" i="4" s="1"/>
  <c r="AA1285" i="4"/>
  <c r="AB1285" i="4" s="1"/>
  <c r="AD1285" i="4" s="1"/>
  <c r="U1278" i="4"/>
  <c r="U1280" i="4" s="1"/>
  <c r="U1285" i="4" s="1"/>
  <c r="U1287" i="4" s="1"/>
  <c r="AA1277" i="4"/>
  <c r="AB1277" i="4" s="1"/>
  <c r="AD1277" i="4" s="1"/>
  <c r="AA1273" i="4"/>
  <c r="AB1273" i="4" s="1"/>
  <c r="AD1273" i="4" s="1"/>
  <c r="AA1269" i="4"/>
  <c r="AB1269" i="4" s="1"/>
  <c r="AD1269" i="4" s="1"/>
  <c r="AA1261" i="4"/>
  <c r="AB1261" i="4" s="1"/>
  <c r="AD1261" i="4" s="1"/>
  <c r="U1254" i="4"/>
  <c r="U1257" i="4" s="1"/>
  <c r="U1259" i="4" s="1"/>
  <c r="U1261" i="4" s="1"/>
  <c r="U1263" i="4" s="1"/>
  <c r="AA1253" i="4"/>
  <c r="AB1253" i="4" s="1"/>
  <c r="AD1253" i="4" s="1"/>
  <c r="AA1249" i="4"/>
  <c r="AB1249" i="4" s="1"/>
  <c r="AD1249" i="4" s="1"/>
  <c r="U1246" i="4"/>
  <c r="U1250" i="4" s="1"/>
  <c r="AA1245" i="4"/>
  <c r="AB1245" i="4" s="1"/>
  <c r="AD1245" i="4" s="1"/>
  <c r="U1242" i="4"/>
  <c r="AA1241" i="4"/>
  <c r="AB1241" i="4" s="1"/>
  <c r="AD1241" i="4" s="1"/>
  <c r="AA1221" i="4"/>
  <c r="AB1221" i="4" s="1"/>
  <c r="AD1221" i="4" s="1"/>
  <c r="U1174" i="4"/>
  <c r="U1175" i="4" s="1"/>
  <c r="AA1173" i="4"/>
  <c r="AB1173" i="4" s="1"/>
  <c r="AD1173" i="4" s="1"/>
  <c r="U1162" i="4"/>
  <c r="AA1161" i="4"/>
  <c r="AB1161" i="4" s="1"/>
  <c r="AD1161" i="4" s="1"/>
  <c r="U1150" i="4"/>
  <c r="U1151" i="4" s="1"/>
  <c r="AA1149" i="4"/>
  <c r="AB1149" i="4" s="1"/>
  <c r="AD1149" i="4" s="1"/>
  <c r="AA1141" i="4"/>
  <c r="AB1141" i="4" s="1"/>
  <c r="AD1141" i="4" s="1"/>
  <c r="U1134" i="4"/>
  <c r="U1136" i="4" s="1"/>
  <c r="U1137" i="4" s="1"/>
  <c r="U1138" i="4" s="1"/>
  <c r="U1139" i="4" s="1"/>
  <c r="U1142" i="4" s="1"/>
  <c r="AA1133" i="4"/>
  <c r="AB1133" i="4" s="1"/>
  <c r="AD1133" i="4" s="1"/>
  <c r="AA1129" i="4"/>
  <c r="AB1129" i="4" s="1"/>
  <c r="AD1129" i="4" s="1"/>
  <c r="U1126" i="4"/>
  <c r="AA1125" i="4"/>
  <c r="AB1125" i="4" s="1"/>
  <c r="AD1125" i="4" s="1"/>
  <c r="AA1089" i="4"/>
  <c r="AB1089" i="4" s="1"/>
  <c r="AD1089" i="4" s="1"/>
  <c r="AA1073" i="4"/>
  <c r="AB1073" i="4" s="1"/>
  <c r="AD1073" i="4" s="1"/>
  <c r="U1058" i="4"/>
  <c r="AA1057" i="4"/>
  <c r="AB1057" i="4" s="1"/>
  <c r="AD1057" i="4" s="1"/>
  <c r="V1046" i="4"/>
  <c r="AA1045" i="4"/>
  <c r="AB1045" i="4" s="1"/>
  <c r="AD1045" i="4" s="1"/>
  <c r="AA1041" i="4"/>
  <c r="AB1041" i="4" s="1"/>
  <c r="AD1041" i="4" s="1"/>
  <c r="AA1021" i="4"/>
  <c r="AB1021" i="4" s="1"/>
  <c r="AD1021" i="4" s="1"/>
  <c r="AA1017" i="4"/>
  <c r="AB1017" i="4" s="1"/>
  <c r="AD1017" i="4" s="1"/>
  <c r="AA1013" i="4"/>
  <c r="AB1013" i="4" s="1"/>
  <c r="AD1013" i="4" s="1"/>
  <c r="AA1005" i="4"/>
  <c r="AB1005" i="4" s="1"/>
  <c r="AD1005" i="4" s="1"/>
  <c r="AA1001" i="4"/>
  <c r="AB1001" i="4" s="1"/>
  <c r="AD1001" i="4" s="1"/>
  <c r="AA981" i="4"/>
  <c r="AB981" i="4" s="1"/>
  <c r="AD981" i="4" s="1"/>
  <c r="AA969" i="4"/>
  <c r="AB969" i="4" s="1"/>
  <c r="AD969" i="4" s="1"/>
  <c r="U966" i="4"/>
  <c r="U970" i="4" s="1"/>
  <c r="U971" i="4" s="1"/>
  <c r="U976" i="4" s="1"/>
  <c r="U1171" i="4" s="1"/>
  <c r="AA965" i="4"/>
  <c r="AB965" i="4" s="1"/>
  <c r="AD965" i="4" s="1"/>
  <c r="AA929" i="4"/>
  <c r="AB929" i="4" s="1"/>
  <c r="AD929" i="4" s="1"/>
  <c r="U922" i="4"/>
  <c r="AA921" i="4"/>
  <c r="AB921" i="4" s="1"/>
  <c r="AD921" i="4" s="1"/>
  <c r="U910" i="4"/>
  <c r="AA909" i="4"/>
  <c r="AB909" i="4" s="1"/>
  <c r="AD909" i="4" s="1"/>
  <c r="U902" i="4"/>
  <c r="AA901" i="4"/>
  <c r="AB901" i="4" s="1"/>
  <c r="AD901" i="4" s="1"/>
  <c r="AA897" i="4"/>
  <c r="AB897" i="4" s="1"/>
  <c r="AD897" i="4" s="1"/>
  <c r="U894" i="4"/>
  <c r="AA893" i="4"/>
  <c r="AB893" i="4" s="1"/>
  <c r="AD893" i="4" s="1"/>
  <c r="U882" i="4"/>
  <c r="U883" i="4" s="1"/>
  <c r="AA881" i="4"/>
  <c r="AB881" i="4" s="1"/>
  <c r="AD881" i="4" s="1"/>
  <c r="AA877" i="4"/>
  <c r="AB877" i="4" s="1"/>
  <c r="AD877" i="4" s="1"/>
  <c r="U870" i="4"/>
  <c r="AA869" i="4"/>
  <c r="AB869" i="4" s="1"/>
  <c r="AA857" i="4"/>
  <c r="AB857" i="4" s="1"/>
  <c r="AD857" i="4" s="1"/>
  <c r="AA829" i="4"/>
  <c r="AB829" i="4" s="1"/>
  <c r="AD829" i="4" s="1"/>
  <c r="AA825" i="4"/>
  <c r="AB825" i="4" s="1"/>
  <c r="AD825" i="4" s="1"/>
  <c r="AA813" i="4"/>
  <c r="AB813" i="4" s="1"/>
  <c r="AD813" i="4" s="1"/>
  <c r="AA809" i="4"/>
  <c r="AB809" i="4" s="1"/>
  <c r="AD809" i="4" s="1"/>
  <c r="AA805" i="4"/>
  <c r="AB805" i="4" s="1"/>
  <c r="AD805" i="4" s="1"/>
  <c r="AA801" i="4"/>
  <c r="AB801" i="4" s="1"/>
  <c r="AD801" i="4" s="1"/>
  <c r="AA797" i="4"/>
  <c r="AB797" i="4" s="1"/>
  <c r="AD797" i="4" s="1"/>
  <c r="AA793" i="4"/>
  <c r="AB793" i="4" s="1"/>
  <c r="AD793" i="4" s="1"/>
  <c r="AA789" i="4"/>
  <c r="AB789" i="4" s="1"/>
  <c r="AD789" i="4" s="1"/>
  <c r="AA785" i="4"/>
  <c r="AB785" i="4" s="1"/>
  <c r="AD785" i="4" s="1"/>
  <c r="AA765" i="4"/>
  <c r="AB765" i="4" s="1"/>
  <c r="AD765" i="4" s="1"/>
  <c r="AA761" i="4"/>
  <c r="AB761" i="4" s="1"/>
  <c r="AD761" i="4" s="1"/>
  <c r="AA729" i="4"/>
  <c r="AB729" i="4" s="1"/>
  <c r="AD729" i="4" s="1"/>
  <c r="AA725" i="4"/>
  <c r="AB725" i="4" s="1"/>
  <c r="AD725" i="4" s="1"/>
  <c r="U722" i="4"/>
  <c r="AA721" i="4"/>
  <c r="AB721" i="4" s="1"/>
  <c r="AD721" i="4" s="1"/>
  <c r="U710" i="4"/>
  <c r="U713" i="4" s="1"/>
  <c r="AA709" i="4"/>
  <c r="AB709" i="4" s="1"/>
  <c r="AD709" i="4" s="1"/>
  <c r="U706" i="4"/>
  <c r="AA705" i="4"/>
  <c r="AB705" i="4" s="1"/>
  <c r="AD705" i="4" s="1"/>
  <c r="AA701" i="4"/>
  <c r="AB701" i="4" s="1"/>
  <c r="AD701" i="4" s="1"/>
  <c r="AA697" i="4"/>
  <c r="AB697" i="4" s="1"/>
  <c r="AD697" i="4" s="1"/>
  <c r="U694" i="4"/>
  <c r="U695" i="4" s="1"/>
  <c r="AA693" i="4"/>
  <c r="AB693" i="4" s="1"/>
  <c r="AD693" i="4" s="1"/>
  <c r="U690" i="4"/>
  <c r="AA689" i="4"/>
  <c r="AB689" i="4" s="1"/>
  <c r="AD689" i="4" s="1"/>
  <c r="U682" i="4"/>
  <c r="AA681" i="4"/>
  <c r="AB681" i="4" s="1"/>
  <c r="AD681" i="4" s="1"/>
  <c r="U678" i="4"/>
  <c r="U679" i="4" s="1"/>
  <c r="AA677" i="4"/>
  <c r="AB677" i="4" s="1"/>
  <c r="AD677" i="4" s="1"/>
  <c r="U670" i="4"/>
  <c r="AA669" i="4"/>
  <c r="AB669" i="4" s="1"/>
  <c r="AD669" i="4" s="1"/>
  <c r="AA665" i="4"/>
  <c r="AB665" i="4" s="1"/>
  <c r="AD665" i="4" s="1"/>
  <c r="AA661" i="4"/>
  <c r="AB661" i="4" s="1"/>
  <c r="AD661" i="4" s="1"/>
  <c r="AA645" i="4"/>
  <c r="AB645" i="4" s="1"/>
  <c r="AD645" i="4" s="1"/>
  <c r="U642" i="4"/>
  <c r="U644" i="4" s="1"/>
  <c r="U645" i="4" s="1"/>
  <c r="AA641" i="4"/>
  <c r="AB641" i="4" s="1"/>
  <c r="AD641" i="4" s="1"/>
  <c r="AA637" i="4"/>
  <c r="AB637" i="4" s="1"/>
  <c r="AD637" i="4" s="1"/>
  <c r="U634" i="4"/>
  <c r="U635" i="4" s="1"/>
  <c r="AA633" i="4"/>
  <c r="AB633" i="4" s="1"/>
  <c r="AD633" i="4" s="1"/>
  <c r="AA629" i="4"/>
  <c r="AB629" i="4" s="1"/>
  <c r="AD629" i="4" s="1"/>
  <c r="AA625" i="4"/>
  <c r="AB625" i="4" s="1"/>
  <c r="AD625" i="4" s="1"/>
  <c r="U606" i="4"/>
  <c r="U607" i="4" s="1"/>
  <c r="AA605" i="4"/>
  <c r="AB605" i="4" s="1"/>
  <c r="AD605" i="4" s="1"/>
  <c r="AA601" i="4"/>
  <c r="AB601" i="4" s="1"/>
  <c r="AD601" i="4" s="1"/>
  <c r="U598" i="4"/>
  <c r="AA597" i="4"/>
  <c r="AB597" i="4" s="1"/>
  <c r="AD597" i="4" s="1"/>
  <c r="V594" i="4"/>
  <c r="AA593" i="4"/>
  <c r="AB593" i="4" s="1"/>
  <c r="AD593" i="4" s="1"/>
  <c r="V590" i="4"/>
  <c r="AA589" i="4"/>
  <c r="AB589" i="4" s="1"/>
  <c r="AD589" i="4" s="1"/>
  <c r="AA553" i="4"/>
  <c r="AB553" i="4" s="1"/>
  <c r="AD553" i="4" s="1"/>
  <c r="AA537" i="4"/>
  <c r="AB537" i="4" s="1"/>
  <c r="AD537" i="4" s="1"/>
  <c r="AA529" i="4"/>
  <c r="AB529" i="4" s="1"/>
  <c r="AD529" i="4" s="1"/>
  <c r="U526" i="4"/>
  <c r="AA525" i="4"/>
  <c r="AB525" i="4" s="1"/>
  <c r="AD525" i="4" s="1"/>
  <c r="U522" i="4"/>
  <c r="U525" i="4" s="1"/>
  <c r="AA521" i="4"/>
  <c r="AB521" i="4" s="1"/>
  <c r="AD521" i="4" s="1"/>
  <c r="U518" i="4"/>
  <c r="U519" i="4" s="1"/>
  <c r="AA517" i="4"/>
  <c r="AB517" i="4" s="1"/>
  <c r="AD517" i="4" s="1"/>
  <c r="AA501" i="4"/>
  <c r="AB501" i="4" s="1"/>
  <c r="AA493" i="4"/>
  <c r="AB493" i="4" s="1"/>
  <c r="AD493" i="4" s="1"/>
  <c r="U490" i="4"/>
  <c r="U491" i="4" s="1"/>
  <c r="U493" i="4" s="1"/>
  <c r="U496" i="4" s="1"/>
  <c r="AA489" i="4"/>
  <c r="AB489" i="4" s="1"/>
  <c r="AD489" i="4" s="1"/>
  <c r="U482" i="4"/>
  <c r="AA481" i="4"/>
  <c r="AB481" i="4" s="1"/>
  <c r="AD481" i="4" s="1"/>
  <c r="AA477" i="4"/>
  <c r="AB477" i="4" s="1"/>
  <c r="AD477" i="4" s="1"/>
  <c r="AA469" i="4"/>
  <c r="AB469" i="4" s="1"/>
  <c r="AD469" i="4" s="1"/>
  <c r="U466" i="4"/>
  <c r="U468" i="4" s="1"/>
  <c r="U470" i="4" s="1"/>
  <c r="U471" i="4" s="1"/>
  <c r="U477" i="4" s="1"/>
  <c r="AA465" i="4"/>
  <c r="AB465" i="4" s="1"/>
  <c r="AD465" i="4" s="1"/>
  <c r="AA457" i="4"/>
  <c r="AB457" i="4" s="1"/>
  <c r="AD457" i="4" s="1"/>
  <c r="AA441" i="4"/>
  <c r="AB441" i="4" s="1"/>
  <c r="AD441" i="4" s="1"/>
  <c r="AA433" i="4"/>
  <c r="AB433" i="4" s="1"/>
  <c r="AD433" i="4" s="1"/>
  <c r="AA425" i="4"/>
  <c r="AB425" i="4" s="1"/>
  <c r="AD425" i="4" s="1"/>
  <c r="AA421" i="4"/>
  <c r="AB421" i="4" s="1"/>
  <c r="AD421" i="4" s="1"/>
  <c r="AA417" i="4"/>
  <c r="AB417" i="4" s="1"/>
  <c r="AD417" i="4" s="1"/>
  <c r="AA413" i="4"/>
  <c r="AB413" i="4" s="1"/>
  <c r="AD413" i="4" s="1"/>
  <c r="AA409" i="4"/>
  <c r="AB409" i="4" s="1"/>
  <c r="AD409" i="4" s="1"/>
  <c r="AA405" i="4"/>
  <c r="AB405" i="4" s="1"/>
  <c r="AD405" i="4" s="1"/>
  <c r="AA401" i="4"/>
  <c r="AB401" i="4" s="1"/>
  <c r="AD401" i="4" s="1"/>
  <c r="U398" i="4"/>
  <c r="U399" i="4" s="1"/>
  <c r="U418" i="4" s="1"/>
  <c r="U419" i="4" s="1"/>
  <c r="U422" i="4" s="1"/>
  <c r="AA397" i="4"/>
  <c r="AB397" i="4" s="1"/>
  <c r="AD397" i="4" s="1"/>
  <c r="U394" i="4"/>
  <c r="AA393" i="4"/>
  <c r="AB393" i="4" s="1"/>
  <c r="AD393" i="4" s="1"/>
  <c r="U390" i="4"/>
  <c r="AA389" i="4"/>
  <c r="AB389" i="4" s="1"/>
  <c r="AD389" i="4" s="1"/>
  <c r="U386" i="4"/>
  <c r="AA385" i="4"/>
  <c r="AB385" i="4" s="1"/>
  <c r="AD385" i="4" s="1"/>
  <c r="AA365" i="4"/>
  <c r="AB365" i="4" s="1"/>
  <c r="AD365" i="4" s="1"/>
  <c r="U362" i="4"/>
  <c r="U363" i="4" s="1"/>
  <c r="AA361" i="4"/>
  <c r="AB361" i="4" s="1"/>
  <c r="AD361" i="4" s="1"/>
  <c r="AA353" i="4"/>
  <c r="AB353" i="4" s="1"/>
  <c r="AD353" i="4" s="1"/>
  <c r="AA345" i="4"/>
  <c r="AB345" i="4" s="1"/>
  <c r="AD345" i="4" s="1"/>
  <c r="AA341" i="4"/>
  <c r="AB341" i="4" s="1"/>
  <c r="U338" i="4"/>
  <c r="AA337" i="4"/>
  <c r="AB337" i="4" s="1"/>
  <c r="AD337" i="4" s="1"/>
  <c r="V330" i="4"/>
  <c r="AA329" i="4"/>
  <c r="AB329" i="4" s="1"/>
  <c r="AD329" i="4" s="1"/>
  <c r="AA325" i="4"/>
  <c r="AB325" i="4" s="1"/>
  <c r="AD325" i="4" s="1"/>
  <c r="U318" i="4"/>
  <c r="AA317" i="4"/>
  <c r="AB317" i="4" s="1"/>
  <c r="AD317" i="4" s="1"/>
  <c r="AA313" i="4"/>
  <c r="AB313" i="4" s="1"/>
  <c r="AD313" i="4" s="1"/>
  <c r="AA289" i="4"/>
  <c r="AB289" i="4" s="1"/>
  <c r="AD289" i="4" s="1"/>
  <c r="AA285" i="4"/>
  <c r="AB285" i="4" s="1"/>
  <c r="AD285" i="4" s="1"/>
  <c r="AA273" i="4"/>
  <c r="AB273" i="4" s="1"/>
  <c r="AD273" i="4" s="1"/>
  <c r="AA257" i="4"/>
  <c r="AB257" i="4" s="1"/>
  <c r="AD257" i="4" s="1"/>
  <c r="AA253" i="4"/>
  <c r="AB253" i="4" s="1"/>
  <c r="AD253" i="4" s="1"/>
  <c r="AA237" i="4"/>
  <c r="AB237" i="4" s="1"/>
  <c r="AD237" i="4" s="1"/>
  <c r="AA221" i="4"/>
  <c r="AB221" i="4" s="1"/>
  <c r="AD221" i="4" s="1"/>
  <c r="AA193" i="4"/>
  <c r="AB193" i="4" s="1"/>
  <c r="AD193" i="4" s="1"/>
  <c r="AA181" i="4"/>
  <c r="AB181" i="4" s="1"/>
  <c r="AD181" i="4" s="1"/>
  <c r="AA173" i="4"/>
  <c r="AB173" i="4" s="1"/>
  <c r="AA169" i="4"/>
  <c r="AB169" i="4" s="1"/>
  <c r="AD169" i="4" s="1"/>
  <c r="AA165" i="4"/>
  <c r="AB165" i="4" s="1"/>
  <c r="AD165" i="4" s="1"/>
  <c r="AA161" i="4"/>
  <c r="AB161" i="4" s="1"/>
  <c r="AD161" i="4" s="1"/>
  <c r="AA157" i="4"/>
  <c r="AB157" i="4" s="1"/>
  <c r="AD157" i="4" s="1"/>
  <c r="AA149" i="4"/>
  <c r="AB149" i="4" s="1"/>
  <c r="AD149" i="4" s="1"/>
  <c r="AA145" i="4"/>
  <c r="AB145" i="4" s="1"/>
  <c r="AD145" i="4" s="1"/>
  <c r="AA117" i="4"/>
  <c r="AB117" i="4" s="1"/>
  <c r="AD117" i="4" s="1"/>
  <c r="AA113" i="4"/>
  <c r="AB113" i="4" s="1"/>
  <c r="AD113" i="4" s="1"/>
  <c r="AA97" i="4"/>
  <c r="AB97" i="4" s="1"/>
  <c r="AD97" i="4" s="1"/>
  <c r="AA77" i="4"/>
  <c r="AB77" i="4" s="1"/>
  <c r="AD77" i="4" s="1"/>
  <c r="AA61" i="4"/>
  <c r="AB61" i="4" s="1"/>
  <c r="AD61" i="4" s="1"/>
  <c r="AA57" i="4"/>
  <c r="AB57" i="4" s="1"/>
  <c r="AD57" i="4" s="1"/>
  <c r="AA53" i="4"/>
  <c r="AB53" i="4" s="1"/>
  <c r="AD53" i="4" s="1"/>
  <c r="AA49" i="4"/>
  <c r="AB49" i="4" s="1"/>
  <c r="AD49" i="4" s="1"/>
  <c r="AA45" i="4"/>
  <c r="AB45" i="4" s="1"/>
  <c r="AD45" i="4" s="1"/>
  <c r="U22" i="4"/>
  <c r="U23" i="4" s="1"/>
  <c r="AA21" i="4"/>
  <c r="AB21" i="4" s="1"/>
  <c r="AD21" i="4" s="1"/>
  <c r="AA1570" i="4"/>
  <c r="AB1570" i="4" s="1"/>
  <c r="AD1570" i="4" s="1"/>
  <c r="AA1644" i="4"/>
  <c r="AB1644" i="4" s="1"/>
  <c r="AD1644" i="4" s="1"/>
  <c r="U1633" i="4"/>
  <c r="AA1632" i="4"/>
  <c r="AB1632" i="4" s="1"/>
  <c r="AD1632" i="4" s="1"/>
  <c r="U1629" i="4"/>
  <c r="AA1628" i="4"/>
  <c r="AB1628" i="4" s="1"/>
  <c r="AD1628" i="4" s="1"/>
  <c r="U1617" i="4"/>
  <c r="AA1616" i="4"/>
  <c r="AB1616" i="4" s="1"/>
  <c r="AD1616" i="4" s="1"/>
  <c r="U1597" i="4"/>
  <c r="AA1596" i="4"/>
  <c r="AB1596" i="4" s="1"/>
  <c r="AD1596" i="4" s="1"/>
  <c r="U1593" i="4"/>
  <c r="AA1592" i="4"/>
  <c r="AB1592" i="4" s="1"/>
  <c r="AD1592" i="4" s="1"/>
  <c r="U10" i="4"/>
  <c r="U11" i="4" s="1"/>
  <c r="AA9" i="4"/>
  <c r="AB9" i="4" s="1"/>
  <c r="AD9" i="4" s="1"/>
  <c r="AA7" i="4"/>
  <c r="AB7" i="4" s="1"/>
  <c r="AD7" i="4" s="1"/>
  <c r="AA5" i="4"/>
  <c r="AB5" i="4" s="1"/>
  <c r="AD5" i="4" s="1"/>
  <c r="AA3" i="4"/>
  <c r="AB3" i="4" s="1"/>
  <c r="AD3" i="4" s="1"/>
  <c r="U1903" i="4"/>
  <c r="AA1902" i="4"/>
  <c r="AB1902" i="4" s="1"/>
  <c r="V1887" i="4"/>
  <c r="AA1886" i="4"/>
  <c r="AB1886" i="4" s="1"/>
  <c r="AD1886" i="4" s="1"/>
  <c r="V1851" i="4"/>
  <c r="AA1850" i="4"/>
  <c r="AB1850" i="4" s="1"/>
  <c r="AD1850" i="4" s="1"/>
  <c r="U1807" i="4"/>
  <c r="AA1806" i="4"/>
  <c r="AB1806" i="4" s="1"/>
  <c r="AD1806" i="4" s="1"/>
  <c r="U1791" i="4"/>
  <c r="AA1790" i="4"/>
  <c r="AB1790" i="4" s="1"/>
  <c r="AD1790" i="4" s="1"/>
  <c r="U1779" i="4"/>
  <c r="AA1778" i="4"/>
  <c r="AB1778" i="4" s="1"/>
  <c r="AD1778" i="4" s="1"/>
  <c r="U1695" i="4"/>
  <c r="AA1694" i="4"/>
  <c r="AB1694" i="4" s="1"/>
  <c r="AD1694" i="4" s="1"/>
  <c r="U1679" i="4"/>
  <c r="U1681" i="4" s="1"/>
  <c r="AA1678" i="4"/>
  <c r="AB1678" i="4" s="1"/>
  <c r="AD1678" i="4" s="1"/>
  <c r="AA1507" i="4"/>
  <c r="AB1507" i="4" s="1"/>
  <c r="AD1507" i="4" s="1"/>
  <c r="AA1491" i="4"/>
  <c r="AB1491" i="4" s="1"/>
  <c r="AD1491" i="4" s="1"/>
  <c r="AA1479" i="4"/>
  <c r="AB1479" i="4" s="1"/>
  <c r="AD1479" i="4" s="1"/>
  <c r="AA1467" i="4"/>
  <c r="AB1467" i="4" s="1"/>
  <c r="AD1467" i="4" s="1"/>
  <c r="AA1435" i="4"/>
  <c r="AB1435" i="4" s="1"/>
  <c r="AD1435" i="4" s="1"/>
  <c r="AA1419" i="4"/>
  <c r="AB1419" i="4" s="1"/>
  <c r="AD1419" i="4" s="1"/>
  <c r="U1380" i="4"/>
  <c r="AA1379" i="4"/>
  <c r="AB1379" i="4" s="1"/>
  <c r="AD1379" i="4" s="1"/>
  <c r="AA1347" i="4"/>
  <c r="AB1347" i="4" s="1"/>
  <c r="AD1347" i="4" s="1"/>
  <c r="AA1331" i="4"/>
  <c r="AB1331" i="4" s="1"/>
  <c r="AD1331" i="4" s="1"/>
  <c r="AA1307" i="4"/>
  <c r="AB1307" i="4" s="1"/>
  <c r="AD1307" i="4" s="1"/>
  <c r="AA1255" i="4"/>
  <c r="AB1255" i="4" s="1"/>
  <c r="AD1255" i="4" s="1"/>
  <c r="AA1219" i="4"/>
  <c r="AB1219" i="4" s="1"/>
  <c r="AD1219" i="4" s="1"/>
  <c r="AA1135" i="4"/>
  <c r="AB1135" i="4" s="1"/>
  <c r="AD1135" i="4" s="1"/>
  <c r="AA1071" i="4"/>
  <c r="AB1071" i="4" s="1"/>
  <c r="AD1071" i="4" s="1"/>
  <c r="AA1063" i="4"/>
  <c r="AB1063" i="4" s="1"/>
  <c r="AD1063" i="4" s="1"/>
  <c r="AA1047" i="4"/>
  <c r="AB1047" i="4" s="1"/>
  <c r="AD1047" i="4" s="1"/>
  <c r="U1036" i="4"/>
  <c r="AA1035" i="4"/>
  <c r="AB1035" i="4" s="1"/>
  <c r="AD1035" i="4" s="1"/>
  <c r="AA999" i="4"/>
  <c r="AB999" i="4" s="1"/>
  <c r="AD999" i="4" s="1"/>
  <c r="AA991" i="4"/>
  <c r="AB991" i="4" s="1"/>
  <c r="AD991" i="4" s="1"/>
  <c r="AA975" i="4"/>
  <c r="AB975" i="4" s="1"/>
  <c r="AD975" i="4" s="1"/>
  <c r="U908" i="4"/>
  <c r="AA907" i="4"/>
  <c r="AB907" i="4" s="1"/>
  <c r="AD907" i="4" s="1"/>
  <c r="AA891" i="4"/>
  <c r="AB891" i="4" s="1"/>
  <c r="AD891" i="4" s="1"/>
  <c r="U852" i="4"/>
  <c r="AA851" i="4"/>
  <c r="AB851" i="4" s="1"/>
  <c r="AD851" i="4" s="1"/>
  <c r="AA819" i="4"/>
  <c r="AB819" i="4" s="1"/>
  <c r="AD819" i="4" s="1"/>
  <c r="AA763" i="4"/>
  <c r="AB763" i="4" s="1"/>
  <c r="AD763" i="4" s="1"/>
  <c r="AA747" i="4"/>
  <c r="AB747" i="4" s="1"/>
  <c r="AD747" i="4" s="1"/>
  <c r="U736" i="4"/>
  <c r="AA735" i="4"/>
  <c r="AB735" i="4" s="1"/>
  <c r="AD735" i="4" s="1"/>
  <c r="AA719" i="4"/>
  <c r="AB719" i="4" s="1"/>
  <c r="AD719" i="4" s="1"/>
  <c r="AA703" i="4"/>
  <c r="AB703" i="4" s="1"/>
  <c r="AD703" i="4" s="1"/>
  <c r="U692" i="4"/>
  <c r="AA691" i="4"/>
  <c r="AB691" i="4" s="1"/>
  <c r="AD691" i="4" s="1"/>
  <c r="U676" i="4"/>
  <c r="AA675" i="4"/>
  <c r="AB675" i="4" s="1"/>
  <c r="AD675" i="4" s="1"/>
  <c r="U628" i="4"/>
  <c r="AA627" i="4"/>
  <c r="AB627" i="4" s="1"/>
  <c r="AD627" i="4" s="1"/>
  <c r="AA611" i="4"/>
  <c r="AB611" i="4" s="1"/>
  <c r="AD611" i="4" s="1"/>
  <c r="U580" i="4"/>
  <c r="AA579" i="4"/>
  <c r="AB579" i="4" s="1"/>
  <c r="AD579" i="4" s="1"/>
  <c r="U520" i="4"/>
  <c r="AA519" i="4"/>
  <c r="AB519" i="4" s="1"/>
  <c r="AD519" i="4" s="1"/>
  <c r="AA503" i="4"/>
  <c r="AB503" i="4" s="1"/>
  <c r="AD503" i="4" s="1"/>
  <c r="U488" i="4"/>
  <c r="AA487" i="4"/>
  <c r="AB487" i="4" s="1"/>
  <c r="AD487" i="4" s="1"/>
  <c r="AA467" i="4"/>
  <c r="AB467" i="4" s="1"/>
  <c r="AD467" i="4" s="1"/>
  <c r="AA399" i="4"/>
  <c r="AB399" i="4" s="1"/>
  <c r="AD399" i="4" s="1"/>
  <c r="U388" i="4"/>
  <c r="AA387" i="4"/>
  <c r="AB387" i="4" s="1"/>
  <c r="AD387" i="4" s="1"/>
  <c r="U344" i="4"/>
  <c r="U346" i="4" s="1"/>
  <c r="U347" i="4" s="1"/>
  <c r="U349" i="4" s="1"/>
  <c r="U350" i="4" s="1"/>
  <c r="U354" i="4" s="1"/>
  <c r="U357" i="4" s="1"/>
  <c r="AA343" i="4"/>
  <c r="AB343" i="4" s="1"/>
  <c r="AD343" i="4" s="1"/>
  <c r="AA327" i="4"/>
  <c r="AB327" i="4" s="1"/>
  <c r="AD327" i="4" s="1"/>
  <c r="AA275" i="4"/>
  <c r="AB275" i="4" s="1"/>
  <c r="AD275" i="4" s="1"/>
  <c r="AA259" i="4"/>
  <c r="AB259" i="4" s="1"/>
  <c r="AD259" i="4" s="1"/>
  <c r="AA235" i="4"/>
  <c r="AB235" i="4" s="1"/>
  <c r="AD235" i="4" s="1"/>
  <c r="AA223" i="4"/>
  <c r="AB223" i="4" s="1"/>
  <c r="AD223" i="4" s="1"/>
  <c r="AA207" i="4"/>
  <c r="AB207" i="4" s="1"/>
  <c r="AD207" i="4" s="1"/>
  <c r="AA175" i="4"/>
  <c r="AB175" i="4" s="1"/>
  <c r="AD175" i="4" s="1"/>
  <c r="AA99" i="4"/>
  <c r="AB99" i="4" s="1"/>
  <c r="AD99" i="4" s="1"/>
  <c r="AA1936" i="4"/>
  <c r="AB1936" i="4" s="1"/>
  <c r="AD1936" i="4" s="1"/>
  <c r="AA1937" i="4"/>
  <c r="AB1937" i="4" s="1"/>
  <c r="AD1937" i="4" s="1"/>
  <c r="U1921" i="4"/>
  <c r="U1922" i="4" s="1"/>
  <c r="AA1920" i="4"/>
  <c r="AB1920" i="4" s="1"/>
  <c r="AD1920" i="4" s="1"/>
  <c r="U1905" i="4"/>
  <c r="AA1904" i="4"/>
  <c r="AB1904" i="4" s="1"/>
  <c r="AD1904" i="4" s="1"/>
  <c r="AA1896" i="4"/>
  <c r="AB1896" i="4" s="1"/>
  <c r="AD1896" i="4" s="1"/>
  <c r="U1861" i="4"/>
  <c r="AA1860" i="4"/>
  <c r="AB1860" i="4" s="1"/>
  <c r="AD1860" i="4" s="1"/>
  <c r="U1853" i="4"/>
  <c r="AA1852" i="4"/>
  <c r="AB1852" i="4" s="1"/>
  <c r="AD1852" i="4" s="1"/>
  <c r="U1813" i="4"/>
  <c r="U1814" i="4" s="1"/>
  <c r="AA1812" i="4"/>
  <c r="AB1812" i="4" s="1"/>
  <c r="AD1812" i="4" s="1"/>
  <c r="AA1935" i="4"/>
  <c r="AB1935" i="4" s="1"/>
  <c r="AD1935" i="4" s="1"/>
  <c r="U1932" i="4"/>
  <c r="AA1931" i="4"/>
  <c r="AB1931" i="4" s="1"/>
  <c r="AD1931" i="4" s="1"/>
  <c r="AA1927" i="4"/>
  <c r="AB1927" i="4" s="1"/>
  <c r="AD1927" i="4" s="1"/>
  <c r="U1924" i="4"/>
  <c r="AA1923" i="4"/>
  <c r="AB1923" i="4" s="1"/>
  <c r="AD1923" i="4" s="1"/>
  <c r="U1920" i="4"/>
  <c r="AA1919" i="4"/>
  <c r="AB1919" i="4" s="1"/>
  <c r="AD1919" i="4" s="1"/>
  <c r="AA1915" i="4"/>
  <c r="AB1915" i="4" s="1"/>
  <c r="AD1915" i="4" s="1"/>
  <c r="AA1911" i="4"/>
  <c r="AB1911" i="4" s="1"/>
  <c r="AD1911" i="4" s="1"/>
  <c r="AA1907" i="4"/>
  <c r="AB1907" i="4" s="1"/>
  <c r="AD1907" i="4" s="1"/>
  <c r="U1904" i="4"/>
  <c r="AA1903" i="4"/>
  <c r="AB1903" i="4" s="1"/>
  <c r="AD1903" i="4" s="1"/>
  <c r="U1900" i="4"/>
  <c r="AA1899" i="4"/>
  <c r="AB1899" i="4" s="1"/>
  <c r="AD1899" i="4" s="1"/>
  <c r="U1896" i="4"/>
  <c r="AA1895" i="4"/>
  <c r="AB1895" i="4" s="1"/>
  <c r="AD1895" i="4" s="1"/>
  <c r="U1892" i="4"/>
  <c r="AA1891" i="4"/>
  <c r="AB1891" i="4" s="1"/>
  <c r="AD1891" i="4" s="1"/>
  <c r="AA1887" i="4"/>
  <c r="AB1887" i="4" s="1"/>
  <c r="AD1887" i="4" s="1"/>
  <c r="AA1883" i="4"/>
  <c r="AB1883" i="4" s="1"/>
  <c r="AD1883" i="4" s="1"/>
  <c r="AA1879" i="4"/>
  <c r="AB1879" i="4" s="1"/>
  <c r="AD1879" i="4" s="1"/>
  <c r="AA1875" i="4"/>
  <c r="AB1875" i="4" s="1"/>
  <c r="AD1875" i="4" s="1"/>
  <c r="AA1871" i="4"/>
  <c r="AB1871" i="4" s="1"/>
  <c r="AD1871" i="4" s="1"/>
  <c r="U1868" i="4"/>
  <c r="AA1867" i="4"/>
  <c r="AB1867" i="4" s="1"/>
  <c r="AD1867" i="4" s="1"/>
  <c r="U1864" i="4"/>
  <c r="U1866" i="4" s="1"/>
  <c r="AA1863" i="4"/>
  <c r="AB1863" i="4" s="1"/>
  <c r="AD1863" i="4" s="1"/>
  <c r="AA1859" i="4"/>
  <c r="AB1859" i="4" s="1"/>
  <c r="AD1859" i="4" s="1"/>
  <c r="AA1855" i="4"/>
  <c r="AB1855" i="4" s="1"/>
  <c r="AD1855" i="4" s="1"/>
  <c r="U1852" i="4"/>
  <c r="AA1851" i="4"/>
  <c r="AB1851" i="4" s="1"/>
  <c r="AD1851" i="4" s="1"/>
  <c r="U1848" i="4"/>
  <c r="AA1847" i="4"/>
  <c r="AB1847" i="4" s="1"/>
  <c r="AD1847" i="4" s="1"/>
  <c r="AA1843" i="4"/>
  <c r="AB1843" i="4" s="1"/>
  <c r="AD1843" i="4" s="1"/>
  <c r="U1840" i="4"/>
  <c r="AA1839" i="4"/>
  <c r="AB1839" i="4" s="1"/>
  <c r="AD1839" i="4" s="1"/>
  <c r="U1836" i="4"/>
  <c r="AA1835" i="4"/>
  <c r="AB1835" i="4" s="1"/>
  <c r="AD1835" i="4" s="1"/>
  <c r="U1832" i="4"/>
  <c r="AA1831" i="4"/>
  <c r="AB1831" i="4" s="1"/>
  <c r="AD1831" i="4" s="1"/>
  <c r="AA1827" i="4"/>
  <c r="AB1827" i="4" s="1"/>
  <c r="AD1827" i="4" s="1"/>
  <c r="U1824" i="4"/>
  <c r="AA1823" i="4"/>
  <c r="AB1823" i="4" s="1"/>
  <c r="AA1819" i="4"/>
  <c r="AB1819" i="4" s="1"/>
  <c r="AD1819" i="4" s="1"/>
  <c r="V1816" i="4"/>
  <c r="AA1815" i="4"/>
  <c r="AB1815" i="4" s="1"/>
  <c r="AD1815" i="4" s="1"/>
  <c r="AA1811" i="4"/>
  <c r="AB1811" i="4" s="1"/>
  <c r="AD1811" i="4" s="1"/>
  <c r="AA1807" i="4"/>
  <c r="AB1807" i="4" s="1"/>
  <c r="AD1807" i="4" s="1"/>
  <c r="U1804" i="4"/>
  <c r="AA1803" i="4"/>
  <c r="AB1803" i="4" s="1"/>
  <c r="AD1803" i="4" s="1"/>
  <c r="AA1799" i="4"/>
  <c r="AB1799" i="4" s="1"/>
  <c r="AD1799" i="4" s="1"/>
  <c r="AA1795" i="4"/>
  <c r="AB1795" i="4" s="1"/>
  <c r="AD1795" i="4" s="1"/>
  <c r="AA1791" i="4"/>
  <c r="AB1791" i="4" s="1"/>
  <c r="AD1791" i="4" s="1"/>
  <c r="AA1787" i="4"/>
  <c r="AB1787" i="4" s="1"/>
  <c r="AD1787" i="4" s="1"/>
  <c r="AA1783" i="4"/>
  <c r="AB1783" i="4" s="1"/>
  <c r="AD1783" i="4" s="1"/>
  <c r="AA1779" i="4"/>
  <c r="AB1779" i="4" s="1"/>
  <c r="AD1779" i="4" s="1"/>
  <c r="AA1775" i="4"/>
  <c r="AB1775" i="4" s="1"/>
  <c r="AD1775" i="4" s="1"/>
  <c r="AA1771" i="4"/>
  <c r="AB1771" i="4" s="1"/>
  <c r="AD1771" i="4" s="1"/>
  <c r="AA1767" i="4"/>
  <c r="AB1767" i="4" s="1"/>
  <c r="AD1767" i="4" s="1"/>
  <c r="AA1763" i="4"/>
  <c r="AB1763" i="4" s="1"/>
  <c r="AD1763" i="4" s="1"/>
  <c r="AA1759" i="4"/>
  <c r="AB1759" i="4" s="1"/>
  <c r="AD1759" i="4" s="1"/>
  <c r="AA1755" i="4"/>
  <c r="AB1755" i="4" s="1"/>
  <c r="AD1755" i="4" s="1"/>
  <c r="AA1751" i="4"/>
  <c r="AB1751" i="4" s="1"/>
  <c r="AD1751" i="4" s="1"/>
  <c r="AA1747" i="4"/>
  <c r="AB1747" i="4" s="1"/>
  <c r="AD1747" i="4" s="1"/>
  <c r="AA1743" i="4"/>
  <c r="AB1743" i="4" s="1"/>
  <c r="AD1743" i="4" s="1"/>
  <c r="AA1739" i="4"/>
  <c r="AB1739" i="4" s="1"/>
  <c r="AD1739" i="4" s="1"/>
  <c r="AA1735" i="4"/>
  <c r="AB1735" i="4" s="1"/>
  <c r="AD1735" i="4" s="1"/>
  <c r="AA1731" i="4"/>
  <c r="AB1731" i="4" s="1"/>
  <c r="AD1731" i="4" s="1"/>
  <c r="AA1727" i="4"/>
  <c r="AB1727" i="4" s="1"/>
  <c r="AD1727" i="4" s="1"/>
  <c r="U1724" i="4"/>
  <c r="U1726" i="4" s="1"/>
  <c r="U1727" i="4" s="1"/>
  <c r="AA1723" i="4"/>
  <c r="AB1723" i="4" s="1"/>
  <c r="AD1723" i="4" s="1"/>
  <c r="AA1719" i="4"/>
  <c r="AB1719" i="4" s="1"/>
  <c r="AD1719" i="4" s="1"/>
  <c r="AA1715" i="4"/>
  <c r="AB1715" i="4" s="1"/>
  <c r="AD1715" i="4" s="1"/>
  <c r="AA1711" i="4"/>
  <c r="AB1711" i="4" s="1"/>
  <c r="AD1711" i="4" s="1"/>
  <c r="AA1707" i="4"/>
  <c r="AB1707" i="4" s="1"/>
  <c r="AD1707" i="4" s="1"/>
  <c r="AA1703" i="4"/>
  <c r="AB1703" i="4" s="1"/>
  <c r="AD1703" i="4" s="1"/>
  <c r="AA1699" i="4"/>
  <c r="AB1699" i="4" s="1"/>
  <c r="AD1699" i="4" s="1"/>
  <c r="U1696" i="4"/>
  <c r="U1698" i="4" s="1"/>
  <c r="U1699" i="4" s="1"/>
  <c r="U1700" i="4" s="1"/>
  <c r="U1702" i="4" s="1"/>
  <c r="U1703" i="4" s="1"/>
  <c r="U1706" i="4" s="1"/>
  <c r="U1708" i="4" s="1"/>
  <c r="AA1695" i="4"/>
  <c r="AB1695" i="4" s="1"/>
  <c r="AD1695" i="4" s="1"/>
  <c r="AA1691" i="4"/>
  <c r="AB1691" i="4" s="1"/>
  <c r="AD1691" i="4" s="1"/>
  <c r="U1688" i="4"/>
  <c r="AA1687" i="4"/>
  <c r="AB1687" i="4" s="1"/>
  <c r="AD1687" i="4" s="1"/>
  <c r="U1684" i="4"/>
  <c r="AA1683" i="4"/>
  <c r="AB1683" i="4" s="1"/>
  <c r="AD1683" i="4" s="1"/>
  <c r="U1680" i="4"/>
  <c r="U1685" i="4" s="1"/>
  <c r="AA1679" i="4"/>
  <c r="AB1679" i="4" s="1"/>
  <c r="AD1679" i="4" s="1"/>
  <c r="U1676" i="4"/>
  <c r="AA1675" i="4"/>
  <c r="AB1675" i="4" s="1"/>
  <c r="AD1675" i="4" s="1"/>
  <c r="U1672" i="4"/>
  <c r="U1692" i="4" s="1"/>
  <c r="AA1671" i="4"/>
  <c r="AB1671" i="4" s="1"/>
  <c r="AD1671" i="4" s="1"/>
  <c r="U1668" i="4"/>
  <c r="AA1667" i="4"/>
  <c r="AB1667" i="4" s="1"/>
  <c r="AD1667" i="4" s="1"/>
  <c r="AA1663" i="4"/>
  <c r="AB1663" i="4" s="1"/>
  <c r="AD1663" i="4" s="1"/>
  <c r="AA1659" i="4"/>
  <c r="AB1659" i="4" s="1"/>
  <c r="AD1659" i="4" s="1"/>
  <c r="U1647" i="4"/>
  <c r="U1649" i="4" s="1"/>
  <c r="U1651" i="4" s="1"/>
  <c r="AA1568" i="4"/>
  <c r="AB1568" i="4" s="1"/>
  <c r="AD1568" i="4" s="1"/>
  <c r="AA1564" i="4"/>
  <c r="AB1564" i="4" s="1"/>
  <c r="AD1564" i="4" s="1"/>
  <c r="AA1560" i="4"/>
  <c r="AB1560" i="4" s="1"/>
  <c r="AD1560" i="4" s="1"/>
  <c r="AA1556" i="4"/>
  <c r="AB1556" i="4" s="1"/>
  <c r="AD1556" i="4" s="1"/>
  <c r="AA1552" i="4"/>
  <c r="AB1552" i="4" s="1"/>
  <c r="AD1552" i="4" s="1"/>
  <c r="AA1548" i="4"/>
  <c r="AB1548" i="4" s="1"/>
  <c r="AD1548" i="4" s="1"/>
  <c r="AA1544" i="4"/>
  <c r="AB1544" i="4" s="1"/>
  <c r="AD1544" i="4" s="1"/>
  <c r="U1541" i="4"/>
  <c r="U1545" i="4" s="1"/>
  <c r="AA1540" i="4"/>
  <c r="AB1540" i="4" s="1"/>
  <c r="AD1540" i="4" s="1"/>
  <c r="AA1536" i="4"/>
  <c r="AB1536" i="4" s="1"/>
  <c r="AD1536" i="4" s="1"/>
  <c r="AA1532" i="4"/>
  <c r="AB1532" i="4" s="1"/>
  <c r="AD1532" i="4" s="1"/>
  <c r="AA1528" i="4"/>
  <c r="AB1528" i="4" s="1"/>
  <c r="AD1528" i="4" s="1"/>
  <c r="AA1524" i="4"/>
  <c r="AB1524" i="4" s="1"/>
  <c r="AD1524" i="4" s="1"/>
  <c r="AA1520" i="4"/>
  <c r="AB1520" i="4" s="1"/>
  <c r="AD1520" i="4" s="1"/>
  <c r="AA1516" i="4"/>
  <c r="AB1516" i="4" s="1"/>
  <c r="AD1516" i="4" s="1"/>
  <c r="AA1512" i="4"/>
  <c r="AB1512" i="4" s="1"/>
  <c r="AD1512" i="4" s="1"/>
  <c r="AA1508" i="4"/>
  <c r="AB1508" i="4" s="1"/>
  <c r="AD1508" i="4" s="1"/>
  <c r="AA1504" i="4"/>
  <c r="AB1504" i="4" s="1"/>
  <c r="AD1504" i="4" s="1"/>
  <c r="AA1500" i="4"/>
  <c r="AB1500" i="4" s="1"/>
  <c r="AD1500" i="4" s="1"/>
  <c r="AA1496" i="4"/>
  <c r="AB1496" i="4" s="1"/>
  <c r="AD1496" i="4" s="1"/>
  <c r="AA1492" i="4"/>
  <c r="AB1492" i="4" s="1"/>
  <c r="AD1492" i="4" s="1"/>
  <c r="AA1488" i="4"/>
  <c r="AB1488" i="4" s="1"/>
  <c r="AD1488" i="4" s="1"/>
  <c r="AA1484" i="4"/>
  <c r="AB1484" i="4" s="1"/>
  <c r="AD1484" i="4" s="1"/>
  <c r="AA1480" i="4"/>
  <c r="AB1480" i="4" s="1"/>
  <c r="AD1480" i="4" s="1"/>
  <c r="AA1476" i="4"/>
  <c r="AB1476" i="4" s="1"/>
  <c r="AD1476" i="4" s="1"/>
  <c r="AA1472" i="4"/>
  <c r="AB1472" i="4" s="1"/>
  <c r="AD1472" i="4" s="1"/>
  <c r="AA1468" i="4"/>
  <c r="AB1468" i="4" s="1"/>
  <c r="AD1468" i="4" s="1"/>
  <c r="U1465" i="4"/>
  <c r="U1467" i="4" s="1"/>
  <c r="U1548" i="4" s="1"/>
  <c r="AA1464" i="4"/>
  <c r="AB1464" i="4" s="1"/>
  <c r="AD1464" i="4" s="1"/>
  <c r="AA1460" i="4"/>
  <c r="AB1460" i="4" s="1"/>
  <c r="AD1460" i="4" s="1"/>
  <c r="AA1456" i="4"/>
  <c r="AB1456" i="4" s="1"/>
  <c r="AD1456" i="4" s="1"/>
  <c r="AA1452" i="4"/>
  <c r="AB1452" i="4" s="1"/>
  <c r="AD1452" i="4" s="1"/>
  <c r="AA1448" i="4"/>
  <c r="AB1448" i="4" s="1"/>
  <c r="AD1448" i="4" s="1"/>
  <c r="AA1444" i="4"/>
  <c r="AB1444" i="4" s="1"/>
  <c r="AD1444" i="4" s="1"/>
  <c r="AA1440" i="4"/>
  <c r="AB1440" i="4" s="1"/>
  <c r="AD1440" i="4" s="1"/>
  <c r="U1437" i="4"/>
  <c r="U1444" i="4" s="1"/>
  <c r="AA1436" i="4"/>
  <c r="AB1436" i="4" s="1"/>
  <c r="AD1436" i="4" s="1"/>
  <c r="U1433" i="4"/>
  <c r="U1434" i="4" s="1"/>
  <c r="U1435" i="4" s="1"/>
  <c r="AA1432" i="4"/>
  <c r="AB1432" i="4" s="1"/>
  <c r="AD1432" i="4" s="1"/>
  <c r="AA1428" i="4"/>
  <c r="AB1428" i="4" s="1"/>
  <c r="AD1428" i="4" s="1"/>
  <c r="AA1424" i="4"/>
  <c r="AB1424" i="4" s="1"/>
  <c r="AD1424" i="4" s="1"/>
  <c r="AA1420" i="4"/>
  <c r="AB1420" i="4" s="1"/>
  <c r="AD1420" i="4" s="1"/>
  <c r="U1417" i="4"/>
  <c r="AA1416" i="4"/>
  <c r="AB1416" i="4" s="1"/>
  <c r="AD1416" i="4" s="1"/>
  <c r="AA1412" i="4"/>
  <c r="AB1412" i="4" s="1"/>
  <c r="AD1412" i="4" s="1"/>
  <c r="AA1408" i="4"/>
  <c r="AB1408" i="4" s="1"/>
  <c r="AD1408" i="4" s="1"/>
  <c r="U1405" i="4"/>
  <c r="U1406" i="4" s="1"/>
  <c r="U1408" i="4" s="1"/>
  <c r="U1411" i="4" s="1"/>
  <c r="U1412" i="4" s="1"/>
  <c r="U1414" i="4" s="1"/>
  <c r="U1415" i="4" s="1"/>
  <c r="AA1404" i="4"/>
  <c r="AB1404" i="4" s="1"/>
  <c r="AD1404" i="4" s="1"/>
  <c r="U1401" i="4"/>
  <c r="AA1400" i="4"/>
  <c r="AB1400" i="4" s="1"/>
  <c r="AD1400" i="4" s="1"/>
  <c r="AA1396" i="4"/>
  <c r="AB1396" i="4" s="1"/>
  <c r="AD1396" i="4" s="1"/>
  <c r="U1393" i="4"/>
  <c r="U1394" i="4" s="1"/>
  <c r="U1395" i="4" s="1"/>
  <c r="U1396" i="4" s="1"/>
  <c r="U1397" i="4" s="1"/>
  <c r="AA1392" i="4"/>
  <c r="AB1392" i="4" s="1"/>
  <c r="AD1392" i="4" s="1"/>
  <c r="AA1388" i="4"/>
  <c r="AB1388" i="4" s="1"/>
  <c r="AD1388" i="4" s="1"/>
  <c r="AA1384" i="4"/>
  <c r="AB1384" i="4" s="1"/>
  <c r="AD1384" i="4" s="1"/>
  <c r="V1381" i="4"/>
  <c r="AA1380" i="4"/>
  <c r="AB1380" i="4" s="1"/>
  <c r="AD1380" i="4" s="1"/>
  <c r="AA1376" i="4"/>
  <c r="AB1376" i="4" s="1"/>
  <c r="AD1376" i="4" s="1"/>
  <c r="AA1372" i="4"/>
  <c r="AB1372" i="4" s="1"/>
  <c r="AD1372" i="4" s="1"/>
  <c r="AA1368" i="4"/>
  <c r="AB1368" i="4" s="1"/>
  <c r="AD1368" i="4" s="1"/>
  <c r="AA1364" i="4"/>
  <c r="AB1364" i="4" s="1"/>
  <c r="AD1364" i="4" s="1"/>
  <c r="AA1360" i="4"/>
  <c r="AB1360" i="4" s="1"/>
  <c r="AD1360" i="4" s="1"/>
  <c r="AA1356" i="4"/>
  <c r="AB1356" i="4" s="1"/>
  <c r="AD1356" i="4" s="1"/>
  <c r="AA1352" i="4"/>
  <c r="AB1352" i="4" s="1"/>
  <c r="AD1352" i="4" s="1"/>
  <c r="AA1348" i="4"/>
  <c r="AB1348" i="4" s="1"/>
  <c r="AD1348" i="4" s="1"/>
  <c r="AA1344" i="4"/>
  <c r="AB1344" i="4" s="1"/>
  <c r="AD1344" i="4" s="1"/>
  <c r="AA1340" i="4"/>
  <c r="AB1340" i="4" s="1"/>
  <c r="AA1336" i="4"/>
  <c r="AB1336" i="4" s="1"/>
  <c r="AD1336" i="4" s="1"/>
  <c r="AA1332" i="4"/>
  <c r="AB1332" i="4" s="1"/>
  <c r="AD1332" i="4" s="1"/>
  <c r="AA1328" i="4"/>
  <c r="AB1328" i="4" s="1"/>
  <c r="AD1328" i="4" s="1"/>
  <c r="AA1324" i="4"/>
  <c r="AB1324" i="4" s="1"/>
  <c r="AD1324" i="4" s="1"/>
  <c r="AA1320" i="4"/>
  <c r="AB1320" i="4" s="1"/>
  <c r="AD1320" i="4" s="1"/>
  <c r="AA1316" i="4"/>
  <c r="AB1316" i="4" s="1"/>
  <c r="AD1316" i="4" s="1"/>
  <c r="AA1312" i="4"/>
  <c r="AB1312" i="4" s="1"/>
  <c r="AD1312" i="4" s="1"/>
  <c r="AA1308" i="4"/>
  <c r="AB1308" i="4" s="1"/>
  <c r="AD1308" i="4" s="1"/>
  <c r="AA1304" i="4"/>
  <c r="AB1304" i="4" s="1"/>
  <c r="AD1304" i="4" s="1"/>
  <c r="AA1300" i="4"/>
  <c r="AB1300" i="4" s="1"/>
  <c r="AD1300" i="4" s="1"/>
  <c r="AA1296" i="4"/>
  <c r="AB1296" i="4" s="1"/>
  <c r="AD1296" i="4" s="1"/>
  <c r="AA1292" i="4"/>
  <c r="AB1292" i="4" s="1"/>
  <c r="AD1292" i="4" s="1"/>
  <c r="AA1288" i="4"/>
  <c r="AB1288" i="4" s="1"/>
  <c r="AD1288" i="4" s="1"/>
  <c r="AA1284" i="4"/>
  <c r="AB1284" i="4" s="1"/>
  <c r="AD1284" i="4" s="1"/>
  <c r="AA1280" i="4"/>
  <c r="AB1280" i="4" s="1"/>
  <c r="AD1280" i="4" s="1"/>
  <c r="AA1276" i="4"/>
  <c r="AB1276" i="4" s="1"/>
  <c r="AD1276" i="4" s="1"/>
  <c r="U1273" i="4"/>
  <c r="AA1272" i="4"/>
  <c r="AB1272" i="4" s="1"/>
  <c r="AD1272" i="4" s="1"/>
  <c r="AA1268" i="4"/>
  <c r="AB1268" i="4" s="1"/>
  <c r="AD1268" i="4" s="1"/>
  <c r="AA1264" i="4"/>
  <c r="AB1264" i="4" s="1"/>
  <c r="AD1264" i="4" s="1"/>
  <c r="AA1260" i="4"/>
  <c r="AB1260" i="4" s="1"/>
  <c r="AA1256" i="4"/>
  <c r="AB1256" i="4" s="1"/>
  <c r="AD1256" i="4" s="1"/>
  <c r="AA1252" i="4"/>
  <c r="AB1252" i="4" s="1"/>
  <c r="AD1252" i="4" s="1"/>
  <c r="AA1248" i="4"/>
  <c r="AB1248" i="4" s="1"/>
  <c r="AD1248" i="4" s="1"/>
  <c r="U1245" i="4"/>
  <c r="AA1244" i="4"/>
  <c r="AB1244" i="4" s="1"/>
  <c r="AD1244" i="4" s="1"/>
  <c r="AA1240" i="4"/>
  <c r="AB1240" i="4" s="1"/>
  <c r="AD1240" i="4" s="1"/>
  <c r="AA1236" i="4"/>
  <c r="AB1236" i="4" s="1"/>
  <c r="AD1236" i="4" s="1"/>
  <c r="AA1232" i="4"/>
  <c r="AB1232" i="4" s="1"/>
  <c r="AD1232" i="4" s="1"/>
  <c r="AA1228" i="4"/>
  <c r="AB1228" i="4" s="1"/>
  <c r="AD1228" i="4" s="1"/>
  <c r="AA1224" i="4"/>
  <c r="AB1224" i="4" s="1"/>
  <c r="AD1224" i="4" s="1"/>
  <c r="AA1220" i="4"/>
  <c r="AB1220" i="4" s="1"/>
  <c r="AD1220" i="4" s="1"/>
  <c r="AA1216" i="4"/>
  <c r="AB1216" i="4" s="1"/>
  <c r="AD1216" i="4" s="1"/>
  <c r="AA1212" i="4"/>
  <c r="AB1212" i="4" s="1"/>
  <c r="AD1212" i="4" s="1"/>
  <c r="AA1208" i="4"/>
  <c r="AB1208" i="4" s="1"/>
  <c r="AD1208" i="4" s="1"/>
  <c r="AA1204" i="4"/>
  <c r="AB1204" i="4" s="1"/>
  <c r="AD1204" i="4" s="1"/>
  <c r="AA1200" i="4"/>
  <c r="AB1200" i="4" s="1"/>
  <c r="AD1200" i="4" s="1"/>
  <c r="U1197" i="4"/>
  <c r="U1198" i="4" s="1"/>
  <c r="U1201" i="4" s="1"/>
  <c r="U1209" i="4" s="1"/>
  <c r="U1210" i="4" s="1"/>
  <c r="U1211" i="4" s="1"/>
  <c r="AA1196" i="4"/>
  <c r="AB1196" i="4" s="1"/>
  <c r="AD1196" i="4" s="1"/>
  <c r="AA1192" i="4"/>
  <c r="AB1192" i="4" s="1"/>
  <c r="AD1192" i="4" s="1"/>
  <c r="AA1188" i="4"/>
  <c r="AB1188" i="4" s="1"/>
  <c r="AD1188" i="4" s="1"/>
  <c r="AA1184" i="4"/>
  <c r="AB1184" i="4" s="1"/>
  <c r="AD1184" i="4" s="1"/>
  <c r="AA1180" i="4"/>
  <c r="AB1180" i="4" s="1"/>
  <c r="AD1180" i="4" s="1"/>
  <c r="AA1176" i="4"/>
  <c r="AB1176" i="4" s="1"/>
  <c r="AD1176" i="4" s="1"/>
  <c r="AA1172" i="4"/>
  <c r="AB1172" i="4" s="1"/>
  <c r="AD1172" i="4" s="1"/>
  <c r="AA1168" i="4"/>
  <c r="AB1168" i="4" s="1"/>
  <c r="AD1168" i="4" s="1"/>
  <c r="AA1164" i="4"/>
  <c r="AB1164" i="4" s="1"/>
  <c r="AD1164" i="4" s="1"/>
  <c r="U1161" i="4"/>
  <c r="AA1160" i="4"/>
  <c r="AB1160" i="4" s="1"/>
  <c r="AD1160" i="4" s="1"/>
  <c r="AA1156" i="4"/>
  <c r="AB1156" i="4" s="1"/>
  <c r="AD1156" i="4" s="1"/>
  <c r="U1153" i="4"/>
  <c r="U1154" i="4" s="1"/>
  <c r="AA1152" i="4"/>
  <c r="AB1152" i="4" s="1"/>
  <c r="AD1152" i="4" s="1"/>
  <c r="U1149" i="4"/>
  <c r="AA1148" i="4"/>
  <c r="AB1148" i="4" s="1"/>
  <c r="U1145" i="4"/>
  <c r="U1146" i="4" s="1"/>
  <c r="U1147" i="4" s="1"/>
  <c r="AA1144" i="4"/>
  <c r="AB1144" i="4" s="1"/>
  <c r="AD1144" i="4" s="1"/>
  <c r="AA1140" i="4"/>
  <c r="AB1140" i="4" s="1"/>
  <c r="AD1140" i="4" s="1"/>
  <c r="AA1136" i="4"/>
  <c r="AB1136" i="4" s="1"/>
  <c r="AD1136" i="4" s="1"/>
  <c r="AA1132" i="4"/>
  <c r="AB1132" i="4" s="1"/>
  <c r="AD1132" i="4" s="1"/>
  <c r="AA1128" i="4"/>
  <c r="AB1128" i="4" s="1"/>
  <c r="AD1128" i="4" s="1"/>
  <c r="AA1124" i="4"/>
  <c r="AB1124" i="4" s="1"/>
  <c r="AD1124" i="4" s="1"/>
  <c r="AA1120" i="4"/>
  <c r="AB1120" i="4" s="1"/>
  <c r="AD1120" i="4" s="1"/>
  <c r="AA1116" i="4"/>
  <c r="AB1116" i="4" s="1"/>
  <c r="AD1116" i="4" s="1"/>
  <c r="AA1112" i="4"/>
  <c r="AB1112" i="4" s="1"/>
  <c r="AD1112" i="4" s="1"/>
  <c r="AA1108" i="4"/>
  <c r="AB1108" i="4" s="1"/>
  <c r="AD1108" i="4" s="1"/>
  <c r="AA1104" i="4"/>
  <c r="AB1104" i="4" s="1"/>
  <c r="AD1104" i="4" s="1"/>
  <c r="AA1100" i="4"/>
  <c r="AB1100" i="4" s="1"/>
  <c r="AD1100" i="4" s="1"/>
  <c r="AA1096" i="4"/>
  <c r="AB1096" i="4" s="1"/>
  <c r="AD1096" i="4" s="1"/>
  <c r="AA1092" i="4"/>
  <c r="AB1092" i="4" s="1"/>
  <c r="AD1092" i="4" s="1"/>
  <c r="AA1088" i="4"/>
  <c r="AB1088" i="4" s="1"/>
  <c r="AD1088" i="4" s="1"/>
  <c r="U1085" i="4"/>
  <c r="U1086" i="4" s="1"/>
  <c r="U1090" i="4" s="1"/>
  <c r="U1091" i="4" s="1"/>
  <c r="U1092" i="4" s="1"/>
  <c r="U1093" i="4" s="1"/>
  <c r="AA1084" i="4"/>
  <c r="AB1084" i="4" s="1"/>
  <c r="AD1084" i="4" s="1"/>
  <c r="AA1080" i="4"/>
  <c r="AB1080" i="4" s="1"/>
  <c r="AD1080" i="4" s="1"/>
  <c r="U1077" i="4"/>
  <c r="AA1076" i="4"/>
  <c r="AB1076" i="4" s="1"/>
  <c r="AD1076" i="4" s="1"/>
  <c r="AA1072" i="4"/>
  <c r="AB1072" i="4" s="1"/>
  <c r="AD1072" i="4" s="1"/>
  <c r="AA1068" i="4"/>
  <c r="AB1068" i="4" s="1"/>
  <c r="AD1068" i="4" s="1"/>
  <c r="AA1064" i="4"/>
  <c r="AB1064" i="4" s="1"/>
  <c r="AD1064" i="4" s="1"/>
  <c r="U1061" i="4"/>
  <c r="U1062" i="4" s="1"/>
  <c r="AA1060" i="4"/>
  <c r="AB1060" i="4" s="1"/>
  <c r="AD1060" i="4" s="1"/>
  <c r="AA1056" i="4"/>
  <c r="AB1056" i="4" s="1"/>
  <c r="AD1056" i="4" s="1"/>
  <c r="AA1052" i="4"/>
  <c r="AB1052" i="4" s="1"/>
  <c r="AD1052" i="4" s="1"/>
  <c r="AA1048" i="4"/>
  <c r="AB1048" i="4" s="1"/>
  <c r="AD1048" i="4" s="1"/>
  <c r="AA1044" i="4"/>
  <c r="AB1044" i="4" s="1"/>
  <c r="AD1044" i="4" s="1"/>
  <c r="AA1040" i="4"/>
  <c r="AB1040" i="4" s="1"/>
  <c r="AD1040" i="4" s="1"/>
  <c r="AA1036" i="4"/>
  <c r="AB1036" i="4" s="1"/>
  <c r="AD1036" i="4" s="1"/>
  <c r="U1033" i="4"/>
  <c r="AA1032" i="4"/>
  <c r="AB1032" i="4" s="1"/>
  <c r="AD1032" i="4" s="1"/>
  <c r="AA1028" i="4"/>
  <c r="AB1028" i="4" s="1"/>
  <c r="AD1028" i="4" s="1"/>
  <c r="AA1024" i="4"/>
  <c r="AB1024" i="4" s="1"/>
  <c r="AD1024" i="4" s="1"/>
  <c r="AA1020" i="4"/>
  <c r="AB1020" i="4" s="1"/>
  <c r="AA1016" i="4"/>
  <c r="AB1016" i="4" s="1"/>
  <c r="AD1016" i="4" s="1"/>
  <c r="AA1012" i="4"/>
  <c r="AB1012" i="4" s="1"/>
  <c r="AD1012" i="4" s="1"/>
  <c r="AA1008" i="4"/>
  <c r="AB1008" i="4" s="1"/>
  <c r="AD1008" i="4" s="1"/>
  <c r="AA1004" i="4"/>
  <c r="AB1004" i="4" s="1"/>
  <c r="AD1004" i="4" s="1"/>
  <c r="U1001" i="4"/>
  <c r="U1003" i="4" s="1"/>
  <c r="AA1000" i="4"/>
  <c r="AB1000" i="4" s="1"/>
  <c r="AD1000" i="4" s="1"/>
  <c r="AA996" i="4"/>
  <c r="AB996" i="4" s="1"/>
  <c r="AD996" i="4" s="1"/>
  <c r="AA992" i="4"/>
  <c r="AB992" i="4" s="1"/>
  <c r="AD992" i="4" s="1"/>
  <c r="AA988" i="4"/>
  <c r="AB988" i="4" s="1"/>
  <c r="AD988" i="4" s="1"/>
  <c r="AA984" i="4"/>
  <c r="AB984" i="4" s="1"/>
  <c r="AD984" i="4" s="1"/>
  <c r="AA980" i="4"/>
  <c r="AB980" i="4" s="1"/>
  <c r="AD980" i="4" s="1"/>
  <c r="AA976" i="4"/>
  <c r="AB976" i="4" s="1"/>
  <c r="AD976" i="4" s="1"/>
  <c r="AA972" i="4"/>
  <c r="AB972" i="4" s="1"/>
  <c r="AD972" i="4" s="1"/>
  <c r="AA968" i="4"/>
  <c r="AB968" i="4" s="1"/>
  <c r="AD968" i="4" s="1"/>
  <c r="AA964" i="4"/>
  <c r="AB964" i="4" s="1"/>
  <c r="AD964" i="4" s="1"/>
  <c r="AA960" i="4"/>
  <c r="AB960" i="4" s="1"/>
  <c r="AD960" i="4" s="1"/>
  <c r="AA956" i="4"/>
  <c r="AB956" i="4" s="1"/>
  <c r="AD956" i="4" s="1"/>
  <c r="AA952" i="4"/>
  <c r="AB952" i="4" s="1"/>
  <c r="AD952" i="4" s="1"/>
  <c r="AA948" i="4"/>
  <c r="AB948" i="4" s="1"/>
  <c r="AD948" i="4" s="1"/>
  <c r="AA944" i="4"/>
  <c r="AB944" i="4" s="1"/>
  <c r="AD944" i="4" s="1"/>
  <c r="AA940" i="4"/>
  <c r="AB940" i="4" s="1"/>
  <c r="AD940" i="4" s="1"/>
  <c r="AA936" i="4"/>
  <c r="AB936" i="4" s="1"/>
  <c r="AD936" i="4" s="1"/>
  <c r="AA932" i="4"/>
  <c r="AB932" i="4" s="1"/>
  <c r="AD932" i="4" s="1"/>
  <c r="U929" i="4"/>
  <c r="AA928" i="4"/>
  <c r="AB928" i="4" s="1"/>
  <c r="AD928" i="4" s="1"/>
  <c r="U925" i="4"/>
  <c r="AA924" i="4"/>
  <c r="AB924" i="4" s="1"/>
  <c r="AD924" i="4" s="1"/>
  <c r="AA920" i="4"/>
  <c r="AB920" i="4" s="1"/>
  <c r="AD920" i="4" s="1"/>
  <c r="AA916" i="4"/>
  <c r="AB916" i="4" s="1"/>
  <c r="AD916" i="4" s="1"/>
  <c r="AA912" i="4"/>
  <c r="AB912" i="4" s="1"/>
  <c r="AD912" i="4" s="1"/>
  <c r="AA908" i="4"/>
  <c r="AB908" i="4" s="1"/>
  <c r="AD908" i="4" s="1"/>
  <c r="AA904" i="4"/>
  <c r="AB904" i="4" s="1"/>
  <c r="AD904" i="4" s="1"/>
  <c r="U901" i="4"/>
  <c r="AA900" i="4"/>
  <c r="AB900" i="4" s="1"/>
  <c r="AD900" i="4" s="1"/>
  <c r="AA896" i="4"/>
  <c r="AB896" i="4" s="1"/>
  <c r="AD896" i="4" s="1"/>
  <c r="U893" i="4"/>
  <c r="AA892" i="4"/>
  <c r="AB892" i="4" s="1"/>
  <c r="AD892" i="4" s="1"/>
  <c r="U889" i="4"/>
  <c r="U890" i="4" s="1"/>
  <c r="U891" i="4" s="1"/>
  <c r="AA888" i="4"/>
  <c r="AB888" i="4" s="1"/>
  <c r="AD888" i="4" s="1"/>
  <c r="AA884" i="4"/>
  <c r="AB884" i="4" s="1"/>
  <c r="AD884" i="4" s="1"/>
  <c r="AA880" i="4"/>
  <c r="AB880" i="4" s="1"/>
  <c r="AD880" i="4" s="1"/>
  <c r="AA876" i="4"/>
  <c r="AB876" i="4" s="1"/>
  <c r="AD876" i="4" s="1"/>
  <c r="U873" i="4"/>
  <c r="AA872" i="4"/>
  <c r="AB872" i="4" s="1"/>
  <c r="AD872" i="4" s="1"/>
  <c r="U869" i="4"/>
  <c r="AA868" i="4"/>
  <c r="AB868" i="4" s="1"/>
  <c r="AD868" i="4" s="1"/>
  <c r="AA864" i="4"/>
  <c r="AB864" i="4" s="1"/>
  <c r="AD864" i="4" s="1"/>
  <c r="U861" i="4"/>
  <c r="U862" i="4" s="1"/>
  <c r="U863" i="4" s="1"/>
  <c r="AA860" i="4"/>
  <c r="AB860" i="4" s="1"/>
  <c r="AD860" i="4" s="1"/>
  <c r="AA856" i="4"/>
  <c r="AB856" i="4" s="1"/>
  <c r="AD856" i="4" s="1"/>
  <c r="AA852" i="4"/>
  <c r="AB852" i="4" s="1"/>
  <c r="AD852" i="4" s="1"/>
  <c r="U849" i="4"/>
  <c r="AA848" i="4"/>
  <c r="AB848" i="4" s="1"/>
  <c r="AD848" i="4" s="1"/>
  <c r="AA844" i="4"/>
  <c r="AB844" i="4" s="1"/>
  <c r="AD844" i="4" s="1"/>
  <c r="AA840" i="4"/>
  <c r="AB840" i="4" s="1"/>
  <c r="AD840" i="4" s="1"/>
  <c r="AA836" i="4"/>
  <c r="AB836" i="4" s="1"/>
  <c r="AD836" i="4" s="1"/>
  <c r="AA832" i="4"/>
  <c r="AB832" i="4" s="1"/>
  <c r="AD832" i="4" s="1"/>
  <c r="AA828" i="4"/>
  <c r="AB828" i="4" s="1"/>
  <c r="AA824" i="4"/>
  <c r="AB824" i="4" s="1"/>
  <c r="AD824" i="4" s="1"/>
  <c r="AA820" i="4"/>
  <c r="AB820" i="4" s="1"/>
  <c r="AD820" i="4" s="1"/>
  <c r="AA816" i="4"/>
  <c r="AB816" i="4" s="1"/>
  <c r="AD816" i="4" s="1"/>
  <c r="U813" i="4"/>
  <c r="AA812" i="4"/>
  <c r="AB812" i="4" s="1"/>
  <c r="AD812" i="4" s="1"/>
  <c r="AA808" i="4"/>
  <c r="AB808" i="4" s="1"/>
  <c r="AD808" i="4" s="1"/>
  <c r="AA804" i="4"/>
  <c r="AB804" i="4" s="1"/>
  <c r="AD804" i="4" s="1"/>
  <c r="AA800" i="4"/>
  <c r="AB800" i="4" s="1"/>
  <c r="AD800" i="4" s="1"/>
  <c r="AA796" i="4"/>
  <c r="AB796" i="4" s="1"/>
  <c r="AD796" i="4" s="1"/>
  <c r="AA792" i="4"/>
  <c r="AB792" i="4" s="1"/>
  <c r="AD792" i="4" s="1"/>
  <c r="V789" i="4"/>
  <c r="AA788" i="4"/>
  <c r="AB788" i="4" s="1"/>
  <c r="AD788" i="4" s="1"/>
  <c r="AA784" i="4"/>
  <c r="AB784" i="4" s="1"/>
  <c r="AD784" i="4" s="1"/>
  <c r="AA780" i="4"/>
  <c r="AB780" i="4" s="1"/>
  <c r="AD780" i="4" s="1"/>
  <c r="AA776" i="4"/>
  <c r="AB776" i="4" s="1"/>
  <c r="AD776" i="4" s="1"/>
  <c r="AA772" i="4"/>
  <c r="AB772" i="4" s="1"/>
  <c r="AD772" i="4" s="1"/>
  <c r="AA768" i="4"/>
  <c r="AB768" i="4" s="1"/>
  <c r="AD768" i="4" s="1"/>
  <c r="AA764" i="4"/>
  <c r="AB764" i="4" s="1"/>
  <c r="AD764" i="4" s="1"/>
  <c r="AA760" i="4"/>
  <c r="AB760" i="4" s="1"/>
  <c r="AD760" i="4" s="1"/>
  <c r="AA756" i="4"/>
  <c r="AB756" i="4" s="1"/>
  <c r="AD756" i="4" s="1"/>
  <c r="AA752" i="4"/>
  <c r="AB752" i="4" s="1"/>
  <c r="AD752" i="4" s="1"/>
  <c r="AA748" i="4"/>
  <c r="AB748" i="4" s="1"/>
  <c r="AD748" i="4" s="1"/>
  <c r="AA744" i="4"/>
  <c r="AB744" i="4" s="1"/>
  <c r="AD744" i="4" s="1"/>
  <c r="U741" i="4"/>
  <c r="AA740" i="4"/>
  <c r="AB740" i="4" s="1"/>
  <c r="AD740" i="4" s="1"/>
  <c r="U737" i="4"/>
  <c r="U738" i="4" s="1"/>
  <c r="U739" i="4" s="1"/>
  <c r="AA736" i="4"/>
  <c r="AB736" i="4" s="1"/>
  <c r="AD736" i="4" s="1"/>
  <c r="AA732" i="4"/>
  <c r="AB732" i="4" s="1"/>
  <c r="AD732" i="4" s="1"/>
  <c r="U729" i="4"/>
  <c r="AA728" i="4"/>
  <c r="AB728" i="4" s="1"/>
  <c r="AD728" i="4" s="1"/>
  <c r="U725" i="4"/>
  <c r="AA724" i="4"/>
  <c r="AB724" i="4" s="1"/>
  <c r="AD724" i="4" s="1"/>
  <c r="AA720" i="4"/>
  <c r="AB720" i="4" s="1"/>
  <c r="AD720" i="4" s="1"/>
  <c r="AA716" i="4"/>
  <c r="AB716" i="4" s="1"/>
  <c r="AD716" i="4" s="1"/>
  <c r="AA712" i="4"/>
  <c r="AB712" i="4" s="1"/>
  <c r="AD712" i="4" s="1"/>
  <c r="AA708" i="4"/>
  <c r="AB708" i="4" s="1"/>
  <c r="AD708" i="4" s="1"/>
  <c r="AA704" i="4"/>
  <c r="AB704" i="4" s="1"/>
  <c r="AD704" i="4" s="1"/>
  <c r="U701" i="4"/>
  <c r="U711" i="4" s="1"/>
  <c r="U712" i="4" s="1"/>
  <c r="U720" i="4" s="1"/>
  <c r="U721" i="4" s="1"/>
  <c r="AA700" i="4"/>
  <c r="AB700" i="4" s="1"/>
  <c r="AD700" i="4" s="1"/>
  <c r="AA696" i="4"/>
  <c r="AB696" i="4" s="1"/>
  <c r="AD696" i="4" s="1"/>
  <c r="AA692" i="4"/>
  <c r="AB692" i="4" s="1"/>
  <c r="AD692" i="4" s="1"/>
  <c r="AA688" i="4"/>
  <c r="AB688" i="4" s="1"/>
  <c r="AD688" i="4" s="1"/>
  <c r="U685" i="4"/>
  <c r="U686" i="4" s="1"/>
  <c r="AA684" i="4"/>
  <c r="AB684" i="4" s="1"/>
  <c r="AD684" i="4" s="1"/>
  <c r="U681" i="4"/>
  <c r="AA680" i="4"/>
  <c r="AB680" i="4" s="1"/>
  <c r="AD680" i="4" s="1"/>
  <c r="AA676" i="4"/>
  <c r="AB676" i="4" s="1"/>
  <c r="AD676" i="4" s="1"/>
  <c r="AA672" i="4"/>
  <c r="AB672" i="4" s="1"/>
  <c r="AD672" i="4" s="1"/>
  <c r="U669" i="4"/>
  <c r="AA668" i="4"/>
  <c r="AB668" i="4" s="1"/>
  <c r="AD668" i="4" s="1"/>
  <c r="V665" i="4"/>
  <c r="AA664" i="4"/>
  <c r="AB664" i="4" s="1"/>
  <c r="AD664" i="4" s="1"/>
  <c r="AA660" i="4"/>
  <c r="AB660" i="4" s="1"/>
  <c r="AD660" i="4" s="1"/>
  <c r="AA656" i="4"/>
  <c r="AB656" i="4" s="1"/>
  <c r="AD656" i="4" s="1"/>
  <c r="AA652" i="4"/>
  <c r="AB652" i="4" s="1"/>
  <c r="AD652" i="4" s="1"/>
  <c r="AA648" i="4"/>
  <c r="AB648" i="4" s="1"/>
  <c r="AD648" i="4" s="1"/>
  <c r="AA644" i="4"/>
  <c r="AB644" i="4" s="1"/>
  <c r="AD644" i="4" s="1"/>
  <c r="AA640" i="4"/>
  <c r="AB640" i="4" s="1"/>
  <c r="AD640" i="4" s="1"/>
  <c r="V637" i="4"/>
  <c r="AA636" i="4"/>
  <c r="AB636" i="4" s="1"/>
  <c r="AD636" i="4" s="1"/>
  <c r="AA632" i="4"/>
  <c r="AB632" i="4" s="1"/>
  <c r="AD632" i="4" s="1"/>
  <c r="AA628" i="4"/>
  <c r="AB628" i="4" s="1"/>
  <c r="AD628" i="4" s="1"/>
  <c r="AA624" i="4"/>
  <c r="AB624" i="4" s="1"/>
  <c r="AD624" i="4" s="1"/>
  <c r="AA620" i="4"/>
  <c r="AB620" i="4" s="1"/>
  <c r="AD620" i="4" s="1"/>
  <c r="AA616" i="4"/>
  <c r="AB616" i="4" s="1"/>
  <c r="AD616" i="4" s="1"/>
  <c r="AA612" i="4"/>
  <c r="AB612" i="4" s="1"/>
  <c r="AD612" i="4" s="1"/>
  <c r="AA608" i="4"/>
  <c r="AB608" i="4" s="1"/>
  <c r="AD608" i="4" s="1"/>
  <c r="AA604" i="4"/>
  <c r="AB604" i="4" s="1"/>
  <c r="AD604" i="4" s="1"/>
  <c r="U601" i="4"/>
  <c r="U604" i="4" s="1"/>
  <c r="AA600" i="4"/>
  <c r="AB600" i="4" s="1"/>
  <c r="AD600" i="4" s="1"/>
  <c r="AA596" i="4"/>
  <c r="AB596" i="4" s="1"/>
  <c r="AD596" i="4" s="1"/>
  <c r="AA592" i="4"/>
  <c r="AB592" i="4" s="1"/>
  <c r="AD592" i="4" s="1"/>
  <c r="U589" i="4"/>
  <c r="U1436" i="4" s="1"/>
  <c r="U1438" i="4" s="1"/>
  <c r="U1439" i="4" s="1"/>
  <c r="AA588" i="4"/>
  <c r="AB588" i="4" s="1"/>
  <c r="AD588" i="4" s="1"/>
  <c r="AA584" i="4"/>
  <c r="AB584" i="4" s="1"/>
  <c r="AD584" i="4" s="1"/>
  <c r="AA580" i="4"/>
  <c r="AB580" i="4" s="1"/>
  <c r="AD580" i="4" s="1"/>
  <c r="AA576" i="4"/>
  <c r="AB576" i="4" s="1"/>
  <c r="AD576" i="4" s="1"/>
  <c r="AA572" i="4"/>
  <c r="AB572" i="4" s="1"/>
  <c r="AD572" i="4" s="1"/>
  <c r="AA568" i="4"/>
  <c r="AB568" i="4" s="1"/>
  <c r="AD568" i="4" s="1"/>
  <c r="AA564" i="4"/>
  <c r="AB564" i="4" s="1"/>
  <c r="AD564" i="4" s="1"/>
  <c r="AA560" i="4"/>
  <c r="AB560" i="4" s="1"/>
  <c r="AD560" i="4" s="1"/>
  <c r="AA556" i="4"/>
  <c r="AB556" i="4" s="1"/>
  <c r="AD556" i="4" s="1"/>
  <c r="AA552" i="4"/>
  <c r="AB552" i="4" s="1"/>
  <c r="AD552" i="4" s="1"/>
  <c r="AA548" i="4"/>
  <c r="AB548" i="4" s="1"/>
  <c r="AD548" i="4" s="1"/>
  <c r="AA544" i="4"/>
  <c r="AB544" i="4" s="1"/>
  <c r="AD544" i="4" s="1"/>
  <c r="AA540" i="4"/>
  <c r="AB540" i="4" s="1"/>
  <c r="AD540" i="4" s="1"/>
  <c r="AA536" i="4"/>
  <c r="AB536" i="4" s="1"/>
  <c r="AD536" i="4" s="1"/>
  <c r="AA532" i="4"/>
  <c r="AB532" i="4" s="1"/>
  <c r="AA528" i="4"/>
  <c r="AB528" i="4" s="1"/>
  <c r="AD528" i="4" s="1"/>
  <c r="AA524" i="4"/>
  <c r="AB524" i="4" s="1"/>
  <c r="U521" i="4"/>
  <c r="AA520" i="4"/>
  <c r="AB520" i="4" s="1"/>
  <c r="AD520" i="4" s="1"/>
  <c r="U517" i="4"/>
  <c r="AA516" i="4"/>
  <c r="AB516" i="4" s="1"/>
  <c r="AD516" i="4" s="1"/>
  <c r="U513" i="4"/>
  <c r="U514" i="4" s="1"/>
  <c r="AA512" i="4"/>
  <c r="AB512" i="4" s="1"/>
  <c r="AD512" i="4" s="1"/>
  <c r="AA508" i="4"/>
  <c r="AB508" i="4" s="1"/>
  <c r="AD508" i="4" s="1"/>
  <c r="AA504" i="4"/>
  <c r="AB504" i="4" s="1"/>
  <c r="AD504" i="4" s="1"/>
  <c r="AA500" i="4"/>
  <c r="AB500" i="4" s="1"/>
  <c r="AD500" i="4" s="1"/>
  <c r="U497" i="4"/>
  <c r="U498" i="4" s="1"/>
  <c r="AA496" i="4"/>
  <c r="AB496" i="4" s="1"/>
  <c r="AD496" i="4" s="1"/>
  <c r="AA492" i="4"/>
  <c r="AB492" i="4" s="1"/>
  <c r="AD492" i="4" s="1"/>
  <c r="U489" i="4"/>
  <c r="AA488" i="4"/>
  <c r="AB488" i="4" s="1"/>
  <c r="AD488" i="4" s="1"/>
  <c r="U485" i="4"/>
  <c r="U486" i="4" s="1"/>
  <c r="U487" i="4" s="1"/>
  <c r="AA484" i="4"/>
  <c r="AB484" i="4" s="1"/>
  <c r="AD484" i="4" s="1"/>
  <c r="U481" i="4"/>
  <c r="AA480" i="4"/>
  <c r="AB480" i="4" s="1"/>
  <c r="AD480" i="4" s="1"/>
  <c r="AA476" i="4"/>
  <c r="AB476" i="4" s="1"/>
  <c r="AD476" i="4" s="1"/>
  <c r="U473" i="4"/>
  <c r="U474" i="4" s="1"/>
  <c r="U475" i="4" s="1"/>
  <c r="AA472" i="4"/>
  <c r="AB472" i="4" s="1"/>
  <c r="AD472" i="4" s="1"/>
  <c r="AA468" i="4"/>
  <c r="AB468" i="4" s="1"/>
  <c r="AD468" i="4" s="1"/>
  <c r="U465" i="4"/>
  <c r="U467" i="4" s="1"/>
  <c r="AA464" i="4"/>
  <c r="AB464" i="4" s="1"/>
  <c r="AD464" i="4" s="1"/>
  <c r="AA460" i="4"/>
  <c r="AB460" i="4" s="1"/>
  <c r="AD460" i="4" s="1"/>
  <c r="AA456" i="4"/>
  <c r="AB456" i="4" s="1"/>
  <c r="AD456" i="4" s="1"/>
  <c r="AA452" i="4"/>
  <c r="AB452" i="4" s="1"/>
  <c r="AD452" i="4" s="1"/>
  <c r="U449" i="4"/>
  <c r="U450" i="4" s="1"/>
  <c r="U451" i="4" s="1"/>
  <c r="U452" i="4" s="1"/>
  <c r="U453" i="4" s="1"/>
  <c r="U454" i="4" s="1"/>
  <c r="U455" i="4" s="1"/>
  <c r="U456" i="4" s="1"/>
  <c r="U457" i="4" s="1"/>
  <c r="U494" i="4" s="1"/>
  <c r="U495" i="4" s="1"/>
  <c r="U504" i="4" s="1"/>
  <c r="U556" i="4" s="1"/>
  <c r="AA448" i="4"/>
  <c r="AB448" i="4" s="1"/>
  <c r="AD448" i="4" s="1"/>
  <c r="AA444" i="4"/>
  <c r="AB444" i="4" s="1"/>
  <c r="AD444" i="4" s="1"/>
  <c r="AA440" i="4"/>
  <c r="AB440" i="4" s="1"/>
  <c r="AD440" i="4" s="1"/>
  <c r="AA436" i="4"/>
  <c r="AB436" i="4" s="1"/>
  <c r="AD436" i="4" s="1"/>
  <c r="AA432" i="4"/>
  <c r="AB432" i="4" s="1"/>
  <c r="AD432" i="4" s="1"/>
  <c r="AA428" i="4"/>
  <c r="AB428" i="4" s="1"/>
  <c r="AD428" i="4" s="1"/>
  <c r="U425" i="4"/>
  <c r="U428" i="4" s="1"/>
  <c r="AA424" i="4"/>
  <c r="AB424" i="4" s="1"/>
  <c r="AD424" i="4" s="1"/>
  <c r="AA420" i="4"/>
  <c r="AB420" i="4" s="1"/>
  <c r="AD420" i="4" s="1"/>
  <c r="AA416" i="4"/>
  <c r="AB416" i="4" s="1"/>
  <c r="AD416" i="4" s="1"/>
  <c r="AA412" i="4"/>
  <c r="AB412" i="4" s="1"/>
  <c r="AD412" i="4" s="1"/>
  <c r="AA408" i="4"/>
  <c r="AB408" i="4" s="1"/>
  <c r="AD408" i="4" s="1"/>
  <c r="AA404" i="4"/>
  <c r="AB404" i="4" s="1"/>
  <c r="AD404" i="4" s="1"/>
  <c r="V401" i="4"/>
  <c r="AA400" i="4"/>
  <c r="AB400" i="4" s="1"/>
  <c r="AD400" i="4" s="1"/>
  <c r="AA396" i="4"/>
  <c r="AB396" i="4" s="1"/>
  <c r="AD396" i="4" s="1"/>
  <c r="AA392" i="4"/>
  <c r="AB392" i="4" s="1"/>
  <c r="AD392" i="4" s="1"/>
  <c r="U389" i="4"/>
  <c r="AA388" i="4"/>
  <c r="AB388" i="4" s="1"/>
  <c r="AD388" i="4" s="1"/>
  <c r="AA384" i="4"/>
  <c r="AB384" i="4" s="1"/>
  <c r="AD384" i="4" s="1"/>
  <c r="AA380" i="4"/>
  <c r="AB380" i="4" s="1"/>
  <c r="AD380" i="4" s="1"/>
  <c r="AA376" i="4"/>
  <c r="AB376" i="4" s="1"/>
  <c r="AD376" i="4" s="1"/>
  <c r="AA372" i="4"/>
  <c r="AB372" i="4" s="1"/>
  <c r="AD372" i="4" s="1"/>
  <c r="AA368" i="4"/>
  <c r="AB368" i="4" s="1"/>
  <c r="AD368" i="4" s="1"/>
  <c r="AA364" i="4"/>
  <c r="AB364" i="4" s="1"/>
  <c r="AD364" i="4" s="1"/>
  <c r="AA360" i="4"/>
  <c r="AB360" i="4" s="1"/>
  <c r="AD360" i="4" s="1"/>
  <c r="AA356" i="4"/>
  <c r="AB356" i="4" s="1"/>
  <c r="AD356" i="4" s="1"/>
  <c r="AA352" i="4"/>
  <c r="AB352" i="4" s="1"/>
  <c r="AD352" i="4" s="1"/>
  <c r="AA348" i="4"/>
  <c r="AB348" i="4" s="1"/>
  <c r="AD348" i="4" s="1"/>
  <c r="V345" i="4"/>
  <c r="AA344" i="4"/>
  <c r="AB344" i="4" s="1"/>
  <c r="AD344" i="4" s="1"/>
  <c r="AA340" i="4"/>
  <c r="AB340" i="4" s="1"/>
  <c r="AD340" i="4" s="1"/>
  <c r="U337" i="4"/>
  <c r="AA336" i="4"/>
  <c r="AB336" i="4" s="1"/>
  <c r="AD336" i="4" s="1"/>
  <c r="U333" i="4"/>
  <c r="U334" i="4" s="1"/>
  <c r="AA332" i="4"/>
  <c r="AB332" i="4" s="1"/>
  <c r="AD332" i="4" s="1"/>
  <c r="U329" i="4"/>
  <c r="AA328" i="4"/>
  <c r="AB328" i="4" s="1"/>
  <c r="AD328" i="4" s="1"/>
  <c r="AA324" i="4"/>
  <c r="AB324" i="4" s="1"/>
  <c r="AD324" i="4" s="1"/>
  <c r="AA320" i="4"/>
  <c r="AB320" i="4" s="1"/>
  <c r="AD320" i="4" s="1"/>
  <c r="U317" i="4"/>
  <c r="AA316" i="4"/>
  <c r="AB316" i="4" s="1"/>
  <c r="AD316" i="4" s="1"/>
  <c r="V313" i="4"/>
  <c r="AA312" i="4"/>
  <c r="AB312" i="4" s="1"/>
  <c r="AD312" i="4" s="1"/>
  <c r="AA308" i="4"/>
  <c r="AB308" i="4" s="1"/>
  <c r="AD308" i="4" s="1"/>
  <c r="AA304" i="4"/>
  <c r="AB304" i="4" s="1"/>
  <c r="AD304" i="4" s="1"/>
  <c r="AA300" i="4"/>
  <c r="AB300" i="4" s="1"/>
  <c r="AD300" i="4" s="1"/>
  <c r="AA296" i="4"/>
  <c r="AB296" i="4" s="1"/>
  <c r="AD296" i="4" s="1"/>
  <c r="AA292" i="4"/>
  <c r="AB292" i="4" s="1"/>
  <c r="AD292" i="4" s="1"/>
  <c r="AA288" i="4"/>
  <c r="AB288" i="4" s="1"/>
  <c r="AD288" i="4" s="1"/>
  <c r="AA284" i="4"/>
  <c r="AB284" i="4" s="1"/>
  <c r="AD284" i="4" s="1"/>
  <c r="AA280" i="4"/>
  <c r="AB280" i="4" s="1"/>
  <c r="AD280" i="4" s="1"/>
  <c r="AA276" i="4"/>
  <c r="AB276" i="4" s="1"/>
  <c r="AD276" i="4" s="1"/>
  <c r="AA272" i="4"/>
  <c r="AB272" i="4" s="1"/>
  <c r="AD272" i="4" s="1"/>
  <c r="AA268" i="4"/>
  <c r="AB268" i="4" s="1"/>
  <c r="AD268" i="4" s="1"/>
  <c r="AA264" i="4"/>
  <c r="AB264" i="4" s="1"/>
  <c r="AD264" i="4" s="1"/>
  <c r="AA260" i="4"/>
  <c r="AB260" i="4" s="1"/>
  <c r="AD260" i="4" s="1"/>
  <c r="AA256" i="4"/>
  <c r="AB256" i="4" s="1"/>
  <c r="AD256" i="4" s="1"/>
  <c r="AA252" i="4"/>
  <c r="AB252" i="4" s="1"/>
  <c r="AD252" i="4" s="1"/>
  <c r="AA248" i="4"/>
  <c r="AB248" i="4" s="1"/>
  <c r="AD248" i="4" s="1"/>
  <c r="AA244" i="4"/>
  <c r="AB244" i="4" s="1"/>
  <c r="AD244" i="4" s="1"/>
  <c r="U241" i="4"/>
  <c r="U242" i="4" s="1"/>
  <c r="U257" i="4" s="1"/>
  <c r="AA240" i="4"/>
  <c r="AB240" i="4" s="1"/>
  <c r="AD240" i="4" s="1"/>
  <c r="AA236" i="4"/>
  <c r="AB236" i="4" s="1"/>
  <c r="AD236" i="4" s="1"/>
  <c r="AA232" i="4"/>
  <c r="AB232" i="4" s="1"/>
  <c r="AD232" i="4" s="1"/>
  <c r="AA228" i="4"/>
  <c r="AB228" i="4" s="1"/>
  <c r="AD228" i="4" s="1"/>
  <c r="AA224" i="4"/>
  <c r="AB224" i="4" s="1"/>
  <c r="AD224" i="4" s="1"/>
  <c r="AA220" i="4"/>
  <c r="AB220" i="4" s="1"/>
  <c r="AD220" i="4" s="1"/>
  <c r="AA216" i="4"/>
  <c r="AB216" i="4" s="1"/>
  <c r="AD216" i="4" s="1"/>
  <c r="AA212" i="4"/>
  <c r="AB212" i="4" s="1"/>
  <c r="AD212" i="4" s="1"/>
  <c r="AA208" i="4"/>
  <c r="AB208" i="4" s="1"/>
  <c r="AD208" i="4" s="1"/>
  <c r="AA204" i="4"/>
  <c r="AB204" i="4" s="1"/>
  <c r="AD204" i="4" s="1"/>
  <c r="AA200" i="4"/>
  <c r="AB200" i="4" s="1"/>
  <c r="AD200" i="4" s="1"/>
  <c r="AA196" i="4"/>
  <c r="AB196" i="4" s="1"/>
  <c r="AD196" i="4" s="1"/>
  <c r="AA192" i="4"/>
  <c r="AB192" i="4" s="1"/>
  <c r="AD192" i="4" s="1"/>
  <c r="AA188" i="4"/>
  <c r="AB188" i="4" s="1"/>
  <c r="AA184" i="4"/>
  <c r="AB184" i="4" s="1"/>
  <c r="AD184" i="4" s="1"/>
  <c r="V181" i="4"/>
  <c r="AA180" i="4"/>
  <c r="AB180" i="4" s="1"/>
  <c r="AD180" i="4" s="1"/>
  <c r="AA176" i="4"/>
  <c r="AB176" i="4" s="1"/>
  <c r="AD176" i="4" s="1"/>
  <c r="AA172" i="4"/>
  <c r="AB172" i="4" s="1"/>
  <c r="AD172" i="4" s="1"/>
  <c r="AA168" i="4"/>
  <c r="AB168" i="4" s="1"/>
  <c r="AD168" i="4" s="1"/>
  <c r="AA164" i="4"/>
  <c r="AB164" i="4" s="1"/>
  <c r="AD164" i="4" s="1"/>
  <c r="AA160" i="4"/>
  <c r="AB160" i="4" s="1"/>
  <c r="AD160" i="4" s="1"/>
  <c r="AA156" i="4"/>
  <c r="AB156" i="4" s="1"/>
  <c r="AD156" i="4" s="1"/>
  <c r="AA152" i="4"/>
  <c r="AB152" i="4" s="1"/>
  <c r="AD152" i="4" s="1"/>
  <c r="AA148" i="4"/>
  <c r="AB148" i="4" s="1"/>
  <c r="AD148" i="4" s="1"/>
  <c r="AA144" i="4"/>
  <c r="AB144" i="4" s="1"/>
  <c r="AD144" i="4" s="1"/>
  <c r="AA140" i="4"/>
  <c r="AB140" i="4" s="1"/>
  <c r="AD140" i="4" s="1"/>
  <c r="AA136" i="4"/>
  <c r="AB136" i="4" s="1"/>
  <c r="AD136" i="4" s="1"/>
  <c r="AA132" i="4"/>
  <c r="AB132" i="4" s="1"/>
  <c r="AD132" i="4" s="1"/>
  <c r="AA128" i="4"/>
  <c r="AB128" i="4" s="1"/>
  <c r="AD128" i="4" s="1"/>
  <c r="AA124" i="4"/>
  <c r="AB124" i="4" s="1"/>
  <c r="AD124" i="4" s="1"/>
  <c r="AA120" i="4"/>
  <c r="AB120" i="4" s="1"/>
  <c r="AD120" i="4" s="1"/>
  <c r="AA116" i="4"/>
  <c r="AB116" i="4" s="1"/>
  <c r="AD116" i="4" s="1"/>
  <c r="AA112" i="4"/>
  <c r="AB112" i="4" s="1"/>
  <c r="AD112" i="4" s="1"/>
  <c r="AA108" i="4"/>
  <c r="AB108" i="4" s="1"/>
  <c r="AD108" i="4" s="1"/>
  <c r="AA104" i="4"/>
  <c r="AB104" i="4" s="1"/>
  <c r="AD104" i="4" s="1"/>
  <c r="AA100" i="4"/>
  <c r="AB100" i="4" s="1"/>
  <c r="AD100" i="4" s="1"/>
  <c r="AA96" i="4"/>
  <c r="AB96" i="4" s="1"/>
  <c r="AD96" i="4" s="1"/>
  <c r="AA92" i="4"/>
  <c r="AB92" i="4" s="1"/>
  <c r="AD92" i="4" s="1"/>
  <c r="AA88" i="4"/>
  <c r="AB88" i="4" s="1"/>
  <c r="AD88" i="4" s="1"/>
  <c r="AA84" i="4"/>
  <c r="AB84" i="4" s="1"/>
  <c r="AD84" i="4" s="1"/>
  <c r="AA80" i="4"/>
  <c r="AB80" i="4" s="1"/>
  <c r="AD80" i="4" s="1"/>
  <c r="AA76" i="4"/>
  <c r="AB76" i="4" s="1"/>
  <c r="AD76" i="4" s="1"/>
  <c r="AA72" i="4"/>
  <c r="AB72" i="4" s="1"/>
  <c r="AD72" i="4" s="1"/>
  <c r="AA68" i="4"/>
  <c r="AB68" i="4" s="1"/>
  <c r="AD68" i="4" s="1"/>
  <c r="AA64" i="4"/>
  <c r="AB64" i="4" s="1"/>
  <c r="AD64" i="4" s="1"/>
  <c r="AA60" i="4"/>
  <c r="AB60" i="4" s="1"/>
  <c r="AD60" i="4" s="1"/>
  <c r="AA56" i="4"/>
  <c r="AB56" i="4" s="1"/>
  <c r="AD56" i="4" s="1"/>
  <c r="AA52" i="4"/>
  <c r="AB52" i="4" s="1"/>
  <c r="AD52" i="4" s="1"/>
  <c r="AA48" i="4"/>
  <c r="AB48" i="4" s="1"/>
  <c r="AD48" i="4" s="1"/>
  <c r="AA44" i="4"/>
  <c r="AB44" i="4" s="1"/>
  <c r="AD44" i="4" s="1"/>
  <c r="AA40" i="4"/>
  <c r="AB40" i="4" s="1"/>
  <c r="AD40" i="4" s="1"/>
  <c r="AA36" i="4"/>
  <c r="AB36" i="4" s="1"/>
  <c r="AD36" i="4" s="1"/>
  <c r="AA32" i="4"/>
  <c r="AB32" i="4" s="1"/>
  <c r="AD32" i="4" s="1"/>
  <c r="AA28" i="4"/>
  <c r="AB28" i="4" s="1"/>
  <c r="AD28" i="4" s="1"/>
  <c r="AA24" i="4"/>
  <c r="AB24" i="4" s="1"/>
  <c r="AD24" i="4" s="1"/>
  <c r="AA20" i="4"/>
  <c r="AB20" i="4" s="1"/>
  <c r="AD20" i="4" s="1"/>
  <c r="AA16" i="4"/>
  <c r="AB16" i="4" s="1"/>
  <c r="AD16" i="4" s="1"/>
  <c r="AA12" i="4"/>
  <c r="AB12" i="4" s="1"/>
  <c r="AD12" i="4" s="1"/>
  <c r="AA1655" i="4"/>
  <c r="AB1655" i="4" s="1"/>
  <c r="AD1655" i="4" s="1"/>
  <c r="AA1651" i="4"/>
  <c r="AB1651" i="4" s="1"/>
  <c r="AD1651" i="4" s="1"/>
  <c r="AA1647" i="4"/>
  <c r="AB1647" i="4" s="1"/>
  <c r="AD1647" i="4" s="1"/>
  <c r="AA1643" i="4"/>
  <c r="AB1643" i="4" s="1"/>
  <c r="AD1643" i="4" s="1"/>
  <c r="AA1639" i="4"/>
  <c r="AB1639" i="4" s="1"/>
  <c r="AD1639" i="4" s="1"/>
  <c r="AA1635" i="4"/>
  <c r="AB1635" i="4" s="1"/>
  <c r="AD1635" i="4" s="1"/>
  <c r="AA1631" i="4"/>
  <c r="AB1631" i="4" s="1"/>
  <c r="AD1631" i="4" s="1"/>
  <c r="AA1627" i="4"/>
  <c r="AB1627" i="4" s="1"/>
  <c r="AD1627" i="4" s="1"/>
  <c r="AA1623" i="4"/>
  <c r="AB1623" i="4" s="1"/>
  <c r="AD1623" i="4" s="1"/>
  <c r="AA1619" i="4"/>
  <c r="AB1619" i="4" s="1"/>
  <c r="AD1619" i="4" s="1"/>
  <c r="AA1615" i="4"/>
  <c r="AB1615" i="4" s="1"/>
  <c r="AD1615" i="4" s="1"/>
  <c r="AA1611" i="4"/>
  <c r="AB1611" i="4" s="1"/>
  <c r="AD1611" i="4" s="1"/>
  <c r="AA1607" i="4"/>
  <c r="AB1607" i="4" s="1"/>
  <c r="AD1607" i="4" s="1"/>
  <c r="AA1603" i="4"/>
  <c r="AB1603" i="4" s="1"/>
  <c r="AD1603" i="4" s="1"/>
  <c r="AA1599" i="4"/>
  <c r="AB1599" i="4" s="1"/>
  <c r="AD1599" i="4" s="1"/>
  <c r="AA1595" i="4"/>
  <c r="AB1595" i="4" s="1"/>
  <c r="AD1595" i="4" s="1"/>
  <c r="AA1591" i="4"/>
  <c r="AB1591" i="4" s="1"/>
  <c r="AD1591" i="4" s="1"/>
  <c r="AA1587" i="4"/>
  <c r="AB1587" i="4" s="1"/>
  <c r="AD1587" i="4" s="1"/>
  <c r="AA1583" i="4"/>
  <c r="AB1583" i="4" s="1"/>
  <c r="AD1583" i="4" s="1"/>
  <c r="AA1579" i="4"/>
  <c r="AB1579" i="4" s="1"/>
  <c r="AD1579" i="4" s="1"/>
  <c r="AA1575" i="4"/>
  <c r="AB1575" i="4" s="1"/>
  <c r="AD1575" i="4" s="1"/>
  <c r="AA1571" i="4"/>
  <c r="AB1571" i="4" s="1"/>
  <c r="AA10" i="4"/>
  <c r="AB10" i="4" s="1"/>
  <c r="AD10" i="4" s="1"/>
  <c r="AH2" i="4"/>
  <c r="AH11" i="4"/>
  <c r="AH5" i="4"/>
  <c r="AH4" i="4"/>
  <c r="V11" i="4"/>
  <c r="V10" i="4"/>
  <c r="AH9" i="4"/>
  <c r="V6" i="4"/>
  <c r="V2" i="4"/>
  <c r="V7" i="4"/>
  <c r="AH6" i="4"/>
  <c r="V3" i="4"/>
  <c r="AH10" i="4"/>
  <c r="V8" i="4"/>
  <c r="AH7" i="4"/>
  <c r="V4" i="4"/>
  <c r="AH3" i="4"/>
  <c r="V9" i="4"/>
  <c r="AH8" i="4"/>
  <c r="V5" i="4"/>
  <c r="AH1668" i="4"/>
  <c r="U904" i="4"/>
  <c r="AH1520" i="4"/>
  <c r="AH1872" i="4"/>
  <c r="AH1608" i="4"/>
  <c r="U913" i="4"/>
  <c r="U914" i="4" s="1"/>
  <c r="U745" i="4"/>
  <c r="U746" i="4" s="1"/>
  <c r="U748" i="4" s="1"/>
  <c r="U751" i="4" s="1"/>
  <c r="AH1741" i="4"/>
  <c r="AH1745" i="4"/>
  <c r="AH1749" i="4"/>
  <c r="AH1753" i="4"/>
  <c r="AH1757" i="4"/>
  <c r="AH1761" i="4"/>
  <c r="AH1765" i="4"/>
  <c r="AH1769" i="4"/>
  <c r="AH1773" i="4"/>
  <c r="AH1777" i="4"/>
  <c r="AH1781" i="4"/>
  <c r="AH1785" i="4"/>
  <c r="AH1789" i="4"/>
  <c r="AH1793" i="4"/>
  <c r="AH1797" i="4"/>
  <c r="AH1801" i="4"/>
  <c r="AH1805" i="4"/>
  <c r="AH1809" i="4"/>
  <c r="AH1813" i="4"/>
  <c r="AH1817" i="4"/>
  <c r="AH1821" i="4"/>
  <c r="AH1825" i="4"/>
  <c r="AH1829" i="4"/>
  <c r="AH1833" i="4"/>
  <c r="AH1837" i="4"/>
  <c r="AH1841" i="4"/>
  <c r="AH1845" i="4"/>
  <c r="AH1849" i="4"/>
  <c r="AH1853" i="4"/>
  <c r="AH1857" i="4"/>
  <c r="AH1861" i="4"/>
  <c r="AH1865" i="4"/>
  <c r="AH1869" i="4"/>
  <c r="AH1742" i="4"/>
  <c r="AH1746" i="4"/>
  <c r="AH1750" i="4"/>
  <c r="AH1754" i="4"/>
  <c r="AH1758" i="4"/>
  <c r="AH1762" i="4"/>
  <c r="AH1766" i="4"/>
  <c r="AH1770" i="4"/>
  <c r="AH1774" i="4"/>
  <c r="AH1778" i="4"/>
  <c r="AH1782" i="4"/>
  <c r="AH1786" i="4"/>
  <c r="AH1790" i="4"/>
  <c r="AH1794" i="4"/>
  <c r="AH1798" i="4"/>
  <c r="AH1802" i="4"/>
  <c r="AH1806" i="4"/>
  <c r="AH1810" i="4"/>
  <c r="AH1814" i="4"/>
  <c r="AH1818" i="4"/>
  <c r="AH1822" i="4"/>
  <c r="AH1826" i="4"/>
  <c r="AH1830" i="4"/>
  <c r="AH1834" i="4"/>
  <c r="AH1838" i="4"/>
  <c r="AH1842" i="4"/>
  <c r="AH1846" i="4"/>
  <c r="AH1850" i="4"/>
  <c r="AH1854" i="4"/>
  <c r="AH1858" i="4"/>
  <c r="AH1862" i="4"/>
  <c r="AH1866" i="4"/>
  <c r="AH1743" i="4"/>
  <c r="AH1747" i="4"/>
  <c r="AH1751" i="4"/>
  <c r="AH1755" i="4"/>
  <c r="AH1759" i="4"/>
  <c r="AH1763" i="4"/>
  <c r="AH1767" i="4"/>
  <c r="AH1771" i="4"/>
  <c r="AH1775" i="4"/>
  <c r="AH1779" i="4"/>
  <c r="AH1783" i="4"/>
  <c r="AH1787" i="4"/>
  <c r="AH1791" i="4"/>
  <c r="AH1795" i="4"/>
  <c r="AH1799" i="4"/>
  <c r="AH1803" i="4"/>
  <c r="AH1807" i="4"/>
  <c r="AH1811" i="4"/>
  <c r="AH1815" i="4"/>
  <c r="AH1819" i="4"/>
  <c r="AH1823" i="4"/>
  <c r="AH1827" i="4"/>
  <c r="AH1831" i="4"/>
  <c r="AH1835" i="4"/>
  <c r="AH1839" i="4"/>
  <c r="AH1843" i="4"/>
  <c r="AH1847" i="4"/>
  <c r="AH1851" i="4"/>
  <c r="AH1855" i="4"/>
  <c r="AH1859" i="4"/>
  <c r="AH1863" i="4"/>
  <c r="AH1867" i="4"/>
  <c r="AH1916" i="4"/>
  <c r="AH1880" i="4"/>
  <c r="AH1816" i="4"/>
  <c r="AH1800" i="4"/>
  <c r="AH1768" i="4"/>
  <c r="AH1640" i="4"/>
  <c r="U1669" i="4"/>
  <c r="U1670" i="4" s="1"/>
  <c r="U1671" i="4" s="1"/>
  <c r="AH1577" i="4"/>
  <c r="AH1581" i="4"/>
  <c r="AH1585" i="4"/>
  <c r="AH1578" i="4"/>
  <c r="AH1582" i="4"/>
  <c r="AH1579" i="4"/>
  <c r="AH1584" i="4"/>
  <c r="AH1589" i="4"/>
  <c r="AH1593" i="4"/>
  <c r="AH1597" i="4"/>
  <c r="AH1601" i="4"/>
  <c r="AH1605" i="4"/>
  <c r="AH1609" i="4"/>
  <c r="AH1613" i="4"/>
  <c r="AH1617" i="4"/>
  <c r="AH1621" i="4"/>
  <c r="AH1625" i="4"/>
  <c r="AH1629" i="4"/>
  <c r="AH1633" i="4"/>
  <c r="AH1637" i="4"/>
  <c r="AH1641" i="4"/>
  <c r="AH1645" i="4"/>
  <c r="AH1649" i="4"/>
  <c r="AH1653" i="4"/>
  <c r="AH1586" i="4"/>
  <c r="AH1590" i="4"/>
  <c r="AH1594" i="4"/>
  <c r="AH1598" i="4"/>
  <c r="AH1602" i="4"/>
  <c r="AH1606" i="4"/>
  <c r="AH1610" i="4"/>
  <c r="AH1614" i="4"/>
  <c r="AH1618" i="4"/>
  <c r="AH1622" i="4"/>
  <c r="AH1626" i="4"/>
  <c r="AH1630" i="4"/>
  <c r="AH1634" i="4"/>
  <c r="AH1638" i="4"/>
  <c r="AH1642" i="4"/>
  <c r="AH1646" i="4"/>
  <c r="AH1650" i="4"/>
  <c r="AH1654" i="4"/>
  <c r="AH1580" i="4"/>
  <c r="AH1587" i="4"/>
  <c r="AH1591" i="4"/>
  <c r="AH1595" i="4"/>
  <c r="AH1599" i="4"/>
  <c r="AH1603" i="4"/>
  <c r="AH1607" i="4"/>
  <c r="AH1611" i="4"/>
  <c r="AH1615" i="4"/>
  <c r="AH1619" i="4"/>
  <c r="AH1623" i="4"/>
  <c r="AH1627" i="4"/>
  <c r="AH1631" i="4"/>
  <c r="AH1635" i="4"/>
  <c r="AH1639" i="4"/>
  <c r="AH1643" i="4"/>
  <c r="AH1647" i="4"/>
  <c r="AH1651" i="4"/>
  <c r="AH1655" i="4"/>
  <c r="AH1353" i="4"/>
  <c r="AH1357" i="4"/>
  <c r="AH1361" i="4"/>
  <c r="AH1365" i="4"/>
  <c r="AH1369" i="4"/>
  <c r="AH1373" i="4"/>
  <c r="AH1377" i="4"/>
  <c r="AH1381" i="4"/>
  <c r="AH1385" i="4"/>
  <c r="AH1389" i="4"/>
  <c r="AH1393" i="4"/>
  <c r="AH1397" i="4"/>
  <c r="AH1401" i="4"/>
  <c r="AH1405" i="4"/>
  <c r="AH1409" i="4"/>
  <c r="AH1413" i="4"/>
  <c r="AH1417" i="4"/>
  <c r="AH1421" i="4"/>
  <c r="AH1425" i="4"/>
  <c r="AH1429" i="4"/>
  <c r="AH1433" i="4"/>
  <c r="AH1437" i="4"/>
  <c r="AH1441" i="4"/>
  <c r="AH1445" i="4"/>
  <c r="AH1449" i="4"/>
  <c r="AH1453" i="4"/>
  <c r="AH1457" i="4"/>
  <c r="AH1461" i="4"/>
  <c r="AH1354" i="4"/>
  <c r="AH1358" i="4"/>
  <c r="AH1362" i="4"/>
  <c r="AH1366" i="4"/>
  <c r="AH1370" i="4"/>
  <c r="AH1374" i="4"/>
  <c r="AH1378" i="4"/>
  <c r="AH1382" i="4"/>
  <c r="AH1386" i="4"/>
  <c r="AH1390" i="4"/>
  <c r="AH1394" i="4"/>
  <c r="AH1398" i="4"/>
  <c r="AH1402" i="4"/>
  <c r="AH1406" i="4"/>
  <c r="AH1410" i="4"/>
  <c r="AH1414" i="4"/>
  <c r="AH1418" i="4"/>
  <c r="AH1422" i="4"/>
  <c r="AH1426" i="4"/>
  <c r="AH1430" i="4"/>
  <c r="AH1434" i="4"/>
  <c r="AH1438" i="4"/>
  <c r="AH1442" i="4"/>
  <c r="AH1446" i="4"/>
  <c r="AH1450" i="4"/>
  <c r="AH1454" i="4"/>
  <c r="AH1458" i="4"/>
  <c r="AH1462" i="4"/>
  <c r="AH1355" i="4"/>
  <c r="AH1359" i="4"/>
  <c r="AH1363" i="4"/>
  <c r="AH1367" i="4"/>
  <c r="AH1371" i="4"/>
  <c r="AH1375" i="4"/>
  <c r="AH1379" i="4"/>
  <c r="AH1383" i="4"/>
  <c r="AH1387" i="4"/>
  <c r="AH1391" i="4"/>
  <c r="AH1395" i="4"/>
  <c r="AH1399" i="4"/>
  <c r="AH1403" i="4"/>
  <c r="AH1407" i="4"/>
  <c r="AH1411" i="4"/>
  <c r="AH1415" i="4"/>
  <c r="AH1419" i="4"/>
  <c r="AH1423" i="4"/>
  <c r="AH1427" i="4"/>
  <c r="AH1431" i="4"/>
  <c r="AH1435" i="4"/>
  <c r="AH1439" i="4"/>
  <c r="AH1443" i="4"/>
  <c r="AH1447" i="4"/>
  <c r="AH1451" i="4"/>
  <c r="AH1455" i="4"/>
  <c r="AH1459" i="4"/>
  <c r="AH1463" i="4"/>
  <c r="AH1356" i="4"/>
  <c r="AH1360" i="4"/>
  <c r="AH1364" i="4"/>
  <c r="AH1368" i="4"/>
  <c r="AH1372" i="4"/>
  <c r="AH1376" i="4"/>
  <c r="AH1380" i="4"/>
  <c r="AH1384" i="4"/>
  <c r="AH1388" i="4"/>
  <c r="AH1392" i="4"/>
  <c r="AH1396" i="4"/>
  <c r="AH1400" i="4"/>
  <c r="AH1404" i="4"/>
  <c r="AH1408" i="4"/>
  <c r="AH1412" i="4"/>
  <c r="AH1416" i="4"/>
  <c r="AH1420" i="4"/>
  <c r="AH1424" i="4"/>
  <c r="AH1428" i="4"/>
  <c r="AH1432" i="4"/>
  <c r="AH1436" i="4"/>
  <c r="AH1440" i="4"/>
  <c r="AH1444" i="4"/>
  <c r="AH1448" i="4"/>
  <c r="AH1452" i="4"/>
  <c r="AH1456" i="4"/>
  <c r="AH1460" i="4"/>
  <c r="AH1464" i="4"/>
  <c r="AH1288" i="4"/>
  <c r="AH1292" i="4"/>
  <c r="AH1296" i="4"/>
  <c r="AH1300" i="4"/>
  <c r="AH1304" i="4"/>
  <c r="AH1308" i="4"/>
  <c r="AH1312" i="4"/>
  <c r="AH1316" i="4"/>
  <c r="AH1320" i="4"/>
  <c r="AH1324" i="4"/>
  <c r="AH1328" i="4"/>
  <c r="AH1332" i="4"/>
  <c r="AH1290" i="4"/>
  <c r="AH1295" i="4"/>
  <c r="AH1301" i="4"/>
  <c r="AH1306" i="4"/>
  <c r="AH1311" i="4"/>
  <c r="AH1317" i="4"/>
  <c r="AH1322" i="4"/>
  <c r="AH1327" i="4"/>
  <c r="AH1333" i="4"/>
  <c r="AH1337" i="4"/>
  <c r="AH1341" i="4"/>
  <c r="AH1345" i="4"/>
  <c r="AH1349" i="4"/>
  <c r="AH1291" i="4"/>
  <c r="AH1297" i="4"/>
  <c r="AH1302" i="4"/>
  <c r="AH1307" i="4"/>
  <c r="AH1313" i="4"/>
  <c r="AH1318" i="4"/>
  <c r="AH1323" i="4"/>
  <c r="AH1329" i="4"/>
  <c r="AH1334" i="4"/>
  <c r="AH1338" i="4"/>
  <c r="AH1342" i="4"/>
  <c r="AH1346" i="4"/>
  <c r="AH1350" i="4"/>
  <c r="AH1293" i="4"/>
  <c r="AH1298" i="4"/>
  <c r="AH1303" i="4"/>
  <c r="AH1309" i="4"/>
  <c r="AH1314" i="4"/>
  <c r="AH1319" i="4"/>
  <c r="AH1325" i="4"/>
  <c r="AH1330" i="4"/>
  <c r="AH1335" i="4"/>
  <c r="AH1339" i="4"/>
  <c r="AH1343" i="4"/>
  <c r="AH1347" i="4"/>
  <c r="AH1351" i="4"/>
  <c r="AH1289" i="4"/>
  <c r="AH1294" i="4"/>
  <c r="AH1299" i="4"/>
  <c r="AH1305" i="4"/>
  <c r="AH1310" i="4"/>
  <c r="AH1315" i="4"/>
  <c r="AH1321" i="4"/>
  <c r="AH1326" i="4"/>
  <c r="AH1331" i="4"/>
  <c r="AH1336" i="4"/>
  <c r="AH1340" i="4"/>
  <c r="AH1344" i="4"/>
  <c r="AH1348" i="4"/>
  <c r="AH1352" i="4"/>
  <c r="U1313" i="4"/>
  <c r="U1233" i="4"/>
  <c r="U1234" i="4" s="1"/>
  <c r="U1235" i="4" s="1"/>
  <c r="U1236" i="4" s="1"/>
  <c r="U1240" i="4" s="1"/>
  <c r="U1247" i="4" s="1"/>
  <c r="U1248" i="4" s="1"/>
  <c r="U1262" i="4" s="1"/>
  <c r="U1274" i="4" s="1"/>
  <c r="U1133" i="4"/>
  <c r="AH303" i="4"/>
  <c r="AH307" i="4"/>
  <c r="AH311" i="4"/>
  <c r="AH315" i="4"/>
  <c r="AH319" i="4"/>
  <c r="AH323" i="4"/>
  <c r="AH327" i="4"/>
  <c r="AH331" i="4"/>
  <c r="AH335" i="4"/>
  <c r="AH339" i="4"/>
  <c r="AH305" i="4"/>
  <c r="AH310" i="4"/>
  <c r="AH316" i="4"/>
  <c r="AH321" i="4"/>
  <c r="AH326" i="4"/>
  <c r="AH332" i="4"/>
  <c r="AH337" i="4"/>
  <c r="AH342" i="4"/>
  <c r="AH346" i="4"/>
  <c r="AH350" i="4"/>
  <c r="AH354" i="4"/>
  <c r="AH358" i="4"/>
  <c r="AH362" i="4"/>
  <c r="AH366" i="4"/>
  <c r="AH370" i="4"/>
  <c r="AH309" i="4"/>
  <c r="AH317" i="4"/>
  <c r="AH324" i="4"/>
  <c r="AH330" i="4"/>
  <c r="AH338" i="4"/>
  <c r="AH344" i="4"/>
  <c r="AH349" i="4"/>
  <c r="AH355" i="4"/>
  <c r="AH360" i="4"/>
  <c r="AH365" i="4"/>
  <c r="AH371" i="4"/>
  <c r="AH304" i="4"/>
  <c r="AH312" i="4"/>
  <c r="AH318" i="4"/>
  <c r="AH325" i="4"/>
  <c r="AH333" i="4"/>
  <c r="AH340" i="4"/>
  <c r="AH345" i="4"/>
  <c r="AH351" i="4"/>
  <c r="AH356" i="4"/>
  <c r="AH361" i="4"/>
  <c r="AH367" i="4"/>
  <c r="AH372" i="4"/>
  <c r="AH306" i="4"/>
  <c r="AH313" i="4"/>
  <c r="AH320" i="4"/>
  <c r="AH328" i="4"/>
  <c r="AH334" i="4"/>
  <c r="AH341" i="4"/>
  <c r="AH347" i="4"/>
  <c r="AH352" i="4"/>
  <c r="AH357" i="4"/>
  <c r="AH363" i="4"/>
  <c r="AH368" i="4"/>
  <c r="AH314" i="4"/>
  <c r="AH343" i="4"/>
  <c r="AH364" i="4"/>
  <c r="AH322" i="4"/>
  <c r="AH348" i="4"/>
  <c r="AH369" i="4"/>
  <c r="AH329" i="4"/>
  <c r="AH353" i="4"/>
  <c r="AH308" i="4"/>
  <c r="AH336" i="4"/>
  <c r="AH359" i="4"/>
  <c r="U149" i="4"/>
  <c r="U137" i="4"/>
  <c r="U138" i="4" s="1"/>
  <c r="U143" i="4" s="1"/>
  <c r="AH1932" i="4"/>
  <c r="AH1927" i="4"/>
  <c r="AH1922" i="4"/>
  <c r="AH1915" i="4"/>
  <c r="AH1907" i="4"/>
  <c r="AH1899" i="4"/>
  <c r="AH1891" i="4"/>
  <c r="AH1876" i="4"/>
  <c r="AH1860" i="4"/>
  <c r="AH1844" i="4"/>
  <c r="AH1828" i="4"/>
  <c r="AH1812" i="4"/>
  <c r="AH1796" i="4"/>
  <c r="AH1780" i="4"/>
  <c r="AH1764" i="4"/>
  <c r="AH1748" i="4"/>
  <c r="AH1732" i="4"/>
  <c r="AH1716" i="4"/>
  <c r="AH1700" i="4"/>
  <c r="AH1684" i="4"/>
  <c r="AH1652" i="4"/>
  <c r="AH1636" i="4"/>
  <c r="AH1620" i="4"/>
  <c r="AH1604" i="4"/>
  <c r="AH1588" i="4"/>
  <c r="AH1536" i="4"/>
  <c r="AH1928" i="4"/>
  <c r="AH1900" i="4"/>
  <c r="AH1864" i="4"/>
  <c r="AH1832" i="4"/>
  <c r="AH1784" i="4"/>
  <c r="AH1752" i="4"/>
  <c r="AH1656" i="4"/>
  <c r="AH1592" i="4"/>
  <c r="U1869" i="4"/>
  <c r="U1833" i="4"/>
  <c r="U1788" i="4"/>
  <c r="U1789" i="4" s="1"/>
  <c r="AH1657" i="4"/>
  <c r="AH1661" i="4"/>
  <c r="AH1665" i="4"/>
  <c r="AH1669" i="4"/>
  <c r="AH1673" i="4"/>
  <c r="AH1677" i="4"/>
  <c r="AH1681" i="4"/>
  <c r="AH1685" i="4"/>
  <c r="AH1689" i="4"/>
  <c r="AH1693" i="4"/>
  <c r="AH1697" i="4"/>
  <c r="AH1701" i="4"/>
  <c r="AH1705" i="4"/>
  <c r="AH1709" i="4"/>
  <c r="AH1713" i="4"/>
  <c r="AH1717" i="4"/>
  <c r="AH1721" i="4"/>
  <c r="AH1725" i="4"/>
  <c r="AH1729" i="4"/>
  <c r="AH1733" i="4"/>
  <c r="AH1737" i="4"/>
  <c r="AH1658" i="4"/>
  <c r="AH1662" i="4"/>
  <c r="AH1666" i="4"/>
  <c r="AH1670" i="4"/>
  <c r="AH1674" i="4"/>
  <c r="AH1678" i="4"/>
  <c r="AH1682" i="4"/>
  <c r="AH1686" i="4"/>
  <c r="AH1690" i="4"/>
  <c r="AH1694" i="4"/>
  <c r="AH1698" i="4"/>
  <c r="AH1702" i="4"/>
  <c r="AH1706" i="4"/>
  <c r="AH1710" i="4"/>
  <c r="AH1714" i="4"/>
  <c r="AH1718" i="4"/>
  <c r="AH1722" i="4"/>
  <c r="AH1726" i="4"/>
  <c r="AH1730" i="4"/>
  <c r="AH1734" i="4"/>
  <c r="AH1738" i="4"/>
  <c r="AH1659" i="4"/>
  <c r="AH1663" i="4"/>
  <c r="AH1667" i="4"/>
  <c r="AH1671" i="4"/>
  <c r="AH1675" i="4"/>
  <c r="AH1679" i="4"/>
  <c r="AH1683" i="4"/>
  <c r="AH1687" i="4"/>
  <c r="AH1691" i="4"/>
  <c r="AH1695" i="4"/>
  <c r="AH1699" i="4"/>
  <c r="AH1703" i="4"/>
  <c r="AH1707" i="4"/>
  <c r="AH1711" i="4"/>
  <c r="AH1715" i="4"/>
  <c r="AH1719" i="4"/>
  <c r="AH1723" i="4"/>
  <c r="AH1727" i="4"/>
  <c r="AH1731" i="4"/>
  <c r="AH1735" i="4"/>
  <c r="AH1739" i="4"/>
  <c r="U1037" i="4"/>
  <c r="U1038" i="4" s="1"/>
  <c r="U1041" i="4" s="1"/>
  <c r="U1048" i="4" s="1"/>
  <c r="U1049" i="4" s="1"/>
  <c r="U1050" i="4" s="1"/>
  <c r="U1051" i="4" s="1"/>
  <c r="U1052" i="4" s="1"/>
  <c r="U1053" i="4" s="1"/>
  <c r="U1054" i="4" s="1"/>
  <c r="U1057" i="4" s="1"/>
  <c r="U1064" i="4" s="1"/>
  <c r="U1065" i="4" s="1"/>
  <c r="U1066" i="4" s="1"/>
  <c r="U1067" i="4" s="1"/>
  <c r="U1072" i="4" s="1"/>
  <c r="U1073" i="4" s="1"/>
  <c r="U1087" i="4" s="1"/>
  <c r="U1088" i="4" s="1"/>
  <c r="U1089" i="4" s="1"/>
  <c r="U932" i="4"/>
  <c r="AH833" i="4"/>
  <c r="AH837" i="4"/>
  <c r="AH841" i="4"/>
  <c r="AH845" i="4"/>
  <c r="AH849" i="4"/>
  <c r="AH853" i="4"/>
  <c r="AH857" i="4"/>
  <c r="AH861" i="4"/>
  <c r="AH865" i="4"/>
  <c r="AH869" i="4"/>
  <c r="AH873" i="4"/>
  <c r="AH877" i="4"/>
  <c r="AH881" i="4"/>
  <c r="AH885" i="4"/>
  <c r="AH832" i="4"/>
  <c r="AH838" i="4"/>
  <c r="AH843" i="4"/>
  <c r="AH848" i="4"/>
  <c r="AH854" i="4"/>
  <c r="AH859" i="4"/>
  <c r="AH864" i="4"/>
  <c r="AH870" i="4"/>
  <c r="AH875" i="4"/>
  <c r="AH880" i="4"/>
  <c r="AH886" i="4"/>
  <c r="AH890" i="4"/>
  <c r="AH894" i="4"/>
  <c r="AH898" i="4"/>
  <c r="AH902" i="4"/>
  <c r="AH906" i="4"/>
  <c r="AH910" i="4"/>
  <c r="AH914" i="4"/>
  <c r="AH918" i="4"/>
  <c r="AH922" i="4"/>
  <c r="AH926" i="4"/>
  <c r="AH930" i="4"/>
  <c r="AH834" i="4"/>
  <c r="AH839" i="4"/>
  <c r="AH844" i="4"/>
  <c r="AH850" i="4"/>
  <c r="AH855" i="4"/>
  <c r="AH860" i="4"/>
  <c r="AH866" i="4"/>
  <c r="AH871" i="4"/>
  <c r="AH876" i="4"/>
  <c r="AH882" i="4"/>
  <c r="AH887" i="4"/>
  <c r="AH891" i="4"/>
  <c r="AH895" i="4"/>
  <c r="AH899" i="4"/>
  <c r="AH903" i="4"/>
  <c r="AH907" i="4"/>
  <c r="AH911" i="4"/>
  <c r="AH915" i="4"/>
  <c r="AH919" i="4"/>
  <c r="AH923" i="4"/>
  <c r="AH927" i="4"/>
  <c r="AH931" i="4"/>
  <c r="AH835" i="4"/>
  <c r="AH840" i="4"/>
  <c r="AH846" i="4"/>
  <c r="AH851" i="4"/>
  <c r="AH856" i="4"/>
  <c r="AH862" i="4"/>
  <c r="AH867" i="4"/>
  <c r="AH872" i="4"/>
  <c r="AH878" i="4"/>
  <c r="AH883" i="4"/>
  <c r="AH888" i="4"/>
  <c r="AH892" i="4"/>
  <c r="AH896" i="4"/>
  <c r="AH900" i="4"/>
  <c r="AH904" i="4"/>
  <c r="AH908" i="4"/>
  <c r="AH912" i="4"/>
  <c r="AH916" i="4"/>
  <c r="AH920" i="4"/>
  <c r="AH924" i="4"/>
  <c r="AH928" i="4"/>
  <c r="AH932" i="4"/>
  <c r="AH836" i="4"/>
  <c r="AH842" i="4"/>
  <c r="AH847" i="4"/>
  <c r="AH852" i="4"/>
  <c r="AH858" i="4"/>
  <c r="AH863" i="4"/>
  <c r="AH868" i="4"/>
  <c r="AH874" i="4"/>
  <c r="AH879" i="4"/>
  <c r="AH884" i="4"/>
  <c r="AH889" i="4"/>
  <c r="AH893" i="4"/>
  <c r="AH909" i="4"/>
  <c r="AH925" i="4"/>
  <c r="AH897" i="4"/>
  <c r="AH913" i="4"/>
  <c r="AH929" i="4"/>
  <c r="AH901" i="4"/>
  <c r="AH917" i="4"/>
  <c r="AH905" i="4"/>
  <c r="AH921" i="4"/>
  <c r="U905" i="4"/>
  <c r="U907" i="4" s="1"/>
  <c r="U753" i="4"/>
  <c r="U754" i="4" s="1"/>
  <c r="U766" i="4" s="1"/>
  <c r="U767" i="4" s="1"/>
  <c r="U787" i="4" s="1"/>
  <c r="U798" i="4" s="1"/>
  <c r="U819" i="4" s="1"/>
  <c r="U828" i="4" s="1"/>
  <c r="U830" i="4" s="1"/>
  <c r="U629" i="4"/>
  <c r="U509" i="4"/>
  <c r="U510" i="4" s="1"/>
  <c r="U726" i="4" s="1"/>
  <c r="U727" i="4" s="1"/>
  <c r="U321" i="4"/>
  <c r="U322" i="4" s="1"/>
  <c r="U323" i="4" s="1"/>
  <c r="U13" i="4"/>
  <c r="U14" i="4" s="1"/>
  <c r="U15" i="4" s="1"/>
  <c r="U16" i="4" s="1"/>
  <c r="U17" i="4" s="1"/>
  <c r="U18" i="4" s="1"/>
  <c r="U19" i="4" s="1"/>
  <c r="U20" i="4" s="1"/>
  <c r="U21" i="4" s="1"/>
  <c r="U29" i="4" s="1"/>
  <c r="U32" i="4" s="1"/>
  <c r="U33" i="4" s="1"/>
  <c r="U34" i="4" s="1"/>
  <c r="U38" i="4" s="1"/>
  <c r="U41" i="4" s="1"/>
  <c r="U42" i="4" s="1"/>
  <c r="U43" i="4" s="1"/>
  <c r="AH1936" i="4"/>
  <c r="AH1931" i="4"/>
  <c r="AH1926" i="4"/>
  <c r="AH1920" i="4"/>
  <c r="AH1912" i="4"/>
  <c r="AH1904" i="4"/>
  <c r="AH1896" i="4"/>
  <c r="AH1888" i="4"/>
  <c r="AH1856" i="4"/>
  <c r="AH1840" i="4"/>
  <c r="AH1824" i="4"/>
  <c r="AH1808" i="4"/>
  <c r="AH1792" i="4"/>
  <c r="AH1776" i="4"/>
  <c r="AH1760" i="4"/>
  <c r="AH1744" i="4"/>
  <c r="AH1728" i="4"/>
  <c r="AH1712" i="4"/>
  <c r="AH1696" i="4"/>
  <c r="AH1680" i="4"/>
  <c r="AH1664" i="4"/>
  <c r="AH1648" i="4"/>
  <c r="AH1632" i="4"/>
  <c r="AH1616" i="4"/>
  <c r="AH1600" i="4"/>
  <c r="AH1583" i="4"/>
  <c r="AH1873" i="4"/>
  <c r="AH1877" i="4"/>
  <c r="AH1881" i="4"/>
  <c r="AH1885" i="4"/>
  <c r="AH1889" i="4"/>
  <c r="AH1893" i="4"/>
  <c r="AH1897" i="4"/>
  <c r="AH1901" i="4"/>
  <c r="AH1905" i="4"/>
  <c r="AH1909" i="4"/>
  <c r="AH1913" i="4"/>
  <c r="AH1917" i="4"/>
  <c r="AH1921" i="4"/>
  <c r="AH1925" i="4"/>
  <c r="AH1929" i="4"/>
  <c r="AH1933" i="4"/>
  <c r="AH1937" i="4"/>
  <c r="AH1878" i="4"/>
  <c r="AH1886" i="4"/>
  <c r="AH1894" i="4"/>
  <c r="AH1898" i="4"/>
  <c r="AH1906" i="4"/>
  <c r="AH1910" i="4"/>
  <c r="AH1918" i="4"/>
  <c r="AH1870" i="4"/>
  <c r="AH1874" i="4"/>
  <c r="AH1882" i="4"/>
  <c r="AH1890" i="4"/>
  <c r="AH1902" i="4"/>
  <c r="AH1914" i="4"/>
  <c r="AH1871" i="4"/>
  <c r="AH1875" i="4"/>
  <c r="AH1879" i="4"/>
  <c r="AH1883" i="4"/>
  <c r="AH1887" i="4"/>
  <c r="AH1094" i="4"/>
  <c r="AH1098" i="4"/>
  <c r="AH1102" i="4"/>
  <c r="AH1106" i="4"/>
  <c r="AH1110" i="4"/>
  <c r="AH1114" i="4"/>
  <c r="AH1118" i="4"/>
  <c r="AH1122" i="4"/>
  <c r="AH1126" i="4"/>
  <c r="AH1130" i="4"/>
  <c r="AH1134" i="4"/>
  <c r="AH1138" i="4"/>
  <c r="AH1142" i="4"/>
  <c r="AH1146" i="4"/>
  <c r="AH1150" i="4"/>
  <c r="AH1154" i="4"/>
  <c r="AH1158" i="4"/>
  <c r="AH1162" i="4"/>
  <c r="AH1166" i="4"/>
  <c r="AH1170" i="4"/>
  <c r="AH1174" i="4"/>
  <c r="AH1095" i="4"/>
  <c r="AH1099" i="4"/>
  <c r="AH1103" i="4"/>
  <c r="AH1107" i="4"/>
  <c r="AH1111" i="4"/>
  <c r="AH1115" i="4"/>
  <c r="AH1119" i="4"/>
  <c r="AH1123" i="4"/>
  <c r="AH1127" i="4"/>
  <c r="AH1131" i="4"/>
  <c r="AH1135" i="4"/>
  <c r="AH1139" i="4"/>
  <c r="AH1143" i="4"/>
  <c r="AH1147" i="4"/>
  <c r="AH1151" i="4"/>
  <c r="AH1155" i="4"/>
  <c r="AH1159" i="4"/>
  <c r="AH1163" i="4"/>
  <c r="AH1167" i="4"/>
  <c r="AH1171" i="4"/>
  <c r="AH1175" i="4"/>
  <c r="AH1096" i="4"/>
  <c r="AH1100" i="4"/>
  <c r="AH1104" i="4"/>
  <c r="AH1108" i="4"/>
  <c r="AH1112" i="4"/>
  <c r="AH1116" i="4"/>
  <c r="AH1120" i="4"/>
  <c r="AH1124" i="4"/>
  <c r="AH1128" i="4"/>
  <c r="AH1132" i="4"/>
  <c r="AH1136" i="4"/>
  <c r="AH1140" i="4"/>
  <c r="AH1144" i="4"/>
  <c r="AH1148" i="4"/>
  <c r="AH1152" i="4"/>
  <c r="AH1156" i="4"/>
  <c r="AH1160" i="4"/>
  <c r="AH1164" i="4"/>
  <c r="AH1168" i="4"/>
  <c r="AH1172" i="4"/>
  <c r="AH1176" i="4"/>
  <c r="AH1101" i="4"/>
  <c r="AH1117" i="4"/>
  <c r="AH1133" i="4"/>
  <c r="AH1149" i="4"/>
  <c r="AH1165" i="4"/>
  <c r="AH1105" i="4"/>
  <c r="AH1121" i="4"/>
  <c r="AH1137" i="4"/>
  <c r="AH1153" i="4"/>
  <c r="AH1169" i="4"/>
  <c r="AH1093" i="4"/>
  <c r="AH1109" i="4"/>
  <c r="AH1125" i="4"/>
  <c r="AH1141" i="4"/>
  <c r="AH1157" i="4"/>
  <c r="AH1173" i="4"/>
  <c r="AH1097" i="4"/>
  <c r="AH1113" i="4"/>
  <c r="AH1129" i="4"/>
  <c r="AH1145" i="4"/>
  <c r="AH1161" i="4"/>
  <c r="AH1177" i="4"/>
  <c r="AH446" i="4"/>
  <c r="AH450" i="4"/>
  <c r="AH454" i="4"/>
  <c r="AH458" i="4"/>
  <c r="AH462" i="4"/>
  <c r="AH466" i="4"/>
  <c r="AH470" i="4"/>
  <c r="AH474" i="4"/>
  <c r="AH478" i="4"/>
  <c r="AH482" i="4"/>
  <c r="AH486" i="4"/>
  <c r="AH490" i="4"/>
  <c r="AH494" i="4"/>
  <c r="AH498" i="4"/>
  <c r="AH502" i="4"/>
  <c r="AH506" i="4"/>
  <c r="AH510" i="4"/>
  <c r="AH514" i="4"/>
  <c r="AH518" i="4"/>
  <c r="AH522" i="4"/>
  <c r="AH445" i="4"/>
  <c r="AH451" i="4"/>
  <c r="AH456" i="4"/>
  <c r="AH461" i="4"/>
  <c r="AH467" i="4"/>
  <c r="AH472" i="4"/>
  <c r="AH477" i="4"/>
  <c r="AH483" i="4"/>
  <c r="AH488" i="4"/>
  <c r="AH493" i="4"/>
  <c r="AH499" i="4"/>
  <c r="AH504" i="4"/>
  <c r="AH509" i="4"/>
  <c r="AH515" i="4"/>
  <c r="AH520" i="4"/>
  <c r="AH525" i="4"/>
  <c r="AH529" i="4"/>
  <c r="AH533" i="4"/>
  <c r="AH537" i="4"/>
  <c r="AH541" i="4"/>
  <c r="AH545" i="4"/>
  <c r="AH549" i="4"/>
  <c r="AH553" i="4"/>
  <c r="AH557" i="4"/>
  <c r="AH447" i="4"/>
  <c r="AH452" i="4"/>
  <c r="AH457" i="4"/>
  <c r="AH463" i="4"/>
  <c r="AH468" i="4"/>
  <c r="AH473" i="4"/>
  <c r="AH479" i="4"/>
  <c r="AH484" i="4"/>
  <c r="AH489" i="4"/>
  <c r="AH495" i="4"/>
  <c r="AH500" i="4"/>
  <c r="AH505" i="4"/>
  <c r="AH511" i="4"/>
  <c r="AH516" i="4"/>
  <c r="AH521" i="4"/>
  <c r="AH526" i="4"/>
  <c r="AH530" i="4"/>
  <c r="AH534" i="4"/>
  <c r="AH538" i="4"/>
  <c r="AH542" i="4"/>
  <c r="AH546" i="4"/>
  <c r="AH550" i="4"/>
  <c r="AH554" i="4"/>
  <c r="AH448" i="4"/>
  <c r="AH453" i="4"/>
  <c r="AH459" i="4"/>
  <c r="AH464" i="4"/>
  <c r="AH469" i="4"/>
  <c r="AH475" i="4"/>
  <c r="AH480" i="4"/>
  <c r="AH485" i="4"/>
  <c r="AH491" i="4"/>
  <c r="AH496" i="4"/>
  <c r="AH501" i="4"/>
  <c r="AH507" i="4"/>
  <c r="AH512" i="4"/>
  <c r="AH517" i="4"/>
  <c r="AH523" i="4"/>
  <c r="AH527" i="4"/>
  <c r="AH531" i="4"/>
  <c r="AH535" i="4"/>
  <c r="AH539" i="4"/>
  <c r="AH543" i="4"/>
  <c r="AH547" i="4"/>
  <c r="AH551" i="4"/>
  <c r="AH555" i="4"/>
  <c r="AH449" i="4"/>
  <c r="AH471" i="4"/>
  <c r="AH492" i="4"/>
  <c r="AH513" i="4"/>
  <c r="AH532" i="4"/>
  <c r="AH548" i="4"/>
  <c r="AH455" i="4"/>
  <c r="AH476" i="4"/>
  <c r="AH497" i="4"/>
  <c r="AH519" i="4"/>
  <c r="AH536" i="4"/>
  <c r="AH552" i="4"/>
  <c r="AH460" i="4"/>
  <c r="AH481" i="4"/>
  <c r="AH503" i="4"/>
  <c r="AH524" i="4"/>
  <c r="AH540" i="4"/>
  <c r="AH556" i="4"/>
  <c r="AH444" i="4"/>
  <c r="AH465" i="4"/>
  <c r="AH487" i="4"/>
  <c r="AH508" i="4"/>
  <c r="AH528" i="4"/>
  <c r="AH544" i="4"/>
  <c r="AH127" i="4"/>
  <c r="AH131" i="4"/>
  <c r="AH135" i="4"/>
  <c r="AH139" i="4"/>
  <c r="AH143" i="4"/>
  <c r="AH147" i="4"/>
  <c r="AH151" i="4"/>
  <c r="AH155" i="4"/>
  <c r="AH159" i="4"/>
  <c r="AH163" i="4"/>
  <c r="AH167" i="4"/>
  <c r="AH171" i="4"/>
  <c r="AH175" i="4"/>
  <c r="AH179" i="4"/>
  <c r="AH183" i="4"/>
  <c r="AH187" i="4"/>
  <c r="AH191" i="4"/>
  <c r="AH128" i="4"/>
  <c r="AH132" i="4"/>
  <c r="AH136" i="4"/>
  <c r="AH140" i="4"/>
  <c r="AH144" i="4"/>
  <c r="AH148" i="4"/>
  <c r="AH152" i="4"/>
  <c r="AH156" i="4"/>
  <c r="AH160" i="4"/>
  <c r="AH164" i="4"/>
  <c r="AH168" i="4"/>
  <c r="AH172" i="4"/>
  <c r="AH176" i="4"/>
  <c r="AH180" i="4"/>
  <c r="AH184" i="4"/>
  <c r="AH188" i="4"/>
  <c r="AH192" i="4"/>
  <c r="AH129" i="4"/>
  <c r="AH133" i="4"/>
  <c r="AH137" i="4"/>
  <c r="AH141" i="4"/>
  <c r="AH145" i="4"/>
  <c r="AH149" i="4"/>
  <c r="AH153" i="4"/>
  <c r="AH157" i="4"/>
  <c r="AH161" i="4"/>
  <c r="AH165" i="4"/>
  <c r="AH169" i="4"/>
  <c r="AH173" i="4"/>
  <c r="AH177" i="4"/>
  <c r="AH181" i="4"/>
  <c r="AH185" i="4"/>
  <c r="AH189" i="4"/>
  <c r="AH193" i="4"/>
  <c r="AH134" i="4"/>
  <c r="AH150" i="4"/>
  <c r="AH166" i="4"/>
  <c r="AH182" i="4"/>
  <c r="AH138" i="4"/>
  <c r="AH154" i="4"/>
  <c r="AH170" i="4"/>
  <c r="AH186" i="4"/>
  <c r="AH142" i="4"/>
  <c r="AH158" i="4"/>
  <c r="AH174" i="4"/>
  <c r="AH190" i="4"/>
  <c r="AH146" i="4"/>
  <c r="AH162" i="4"/>
  <c r="AH178" i="4"/>
  <c r="AH130" i="4"/>
  <c r="AH1934" i="4"/>
  <c r="AH1923" i="4"/>
  <c r="AH1908" i="4"/>
  <c r="AH1892" i="4"/>
  <c r="AH1848" i="4"/>
  <c r="AH1736" i="4"/>
  <c r="AH1720" i="4"/>
  <c r="AH1704" i="4"/>
  <c r="AH1688" i="4"/>
  <c r="AH1672" i="4"/>
  <c r="AH1624" i="4"/>
  <c r="AH1552" i="4"/>
  <c r="U1173" i="4"/>
  <c r="U1165" i="4"/>
  <c r="U989" i="4"/>
  <c r="U990" i="4" s="1"/>
  <c r="U991" i="4" s="1"/>
  <c r="U1000" i="4" s="1"/>
  <c r="U909" i="4"/>
  <c r="U533" i="4" s="1"/>
  <c r="U534" i="4" s="1"/>
  <c r="U535" i="4" s="1"/>
  <c r="U853" i="4"/>
  <c r="U854" i="4" s="1"/>
  <c r="U855" i="4" s="1"/>
  <c r="U858" i="4" s="1"/>
  <c r="U757" i="4"/>
  <c r="U758" i="4" s="1"/>
  <c r="U759" i="4" s="1"/>
  <c r="U760" i="4" s="1"/>
  <c r="U761" i="4" s="1"/>
  <c r="U781" i="4" s="1"/>
  <c r="U782" i="4" s="1"/>
  <c r="U717" i="4"/>
  <c r="U718" i="4" s="1"/>
  <c r="U673" i="4"/>
  <c r="U657" i="4"/>
  <c r="U658" i="4" s="1"/>
  <c r="U659" i="4" s="1"/>
  <c r="U660" i="4" s="1"/>
  <c r="U662" i="4" s="1"/>
  <c r="AH561" i="4"/>
  <c r="AH565" i="4"/>
  <c r="AH569" i="4"/>
  <c r="AH573" i="4"/>
  <c r="AH577" i="4"/>
  <c r="AH581" i="4"/>
  <c r="AH585" i="4"/>
  <c r="AH589" i="4"/>
  <c r="AH593" i="4"/>
  <c r="AH597" i="4"/>
  <c r="AH601" i="4"/>
  <c r="AH605" i="4"/>
  <c r="AH609" i="4"/>
  <c r="AH613" i="4"/>
  <c r="AH617" i="4"/>
  <c r="AH621" i="4"/>
  <c r="AH625" i="4"/>
  <c r="AH629" i="4"/>
  <c r="AH633" i="4"/>
  <c r="AH637" i="4"/>
  <c r="AH641" i="4"/>
  <c r="AH645" i="4"/>
  <c r="AH558" i="4"/>
  <c r="AH562" i="4"/>
  <c r="AH566" i="4"/>
  <c r="AH570" i="4"/>
  <c r="AH574" i="4"/>
  <c r="AH578" i="4"/>
  <c r="AH582" i="4"/>
  <c r="AH586" i="4"/>
  <c r="AH590" i="4"/>
  <c r="AH594" i="4"/>
  <c r="AH598" i="4"/>
  <c r="AH602" i="4"/>
  <c r="AH606" i="4"/>
  <c r="AH610" i="4"/>
  <c r="AH614" i="4"/>
  <c r="AH618" i="4"/>
  <c r="AH622" i="4"/>
  <c r="AH626" i="4"/>
  <c r="AH630" i="4"/>
  <c r="AH634" i="4"/>
  <c r="AH638" i="4"/>
  <c r="AH642" i="4"/>
  <c r="AH646" i="4"/>
  <c r="AH559" i="4"/>
  <c r="AH563" i="4"/>
  <c r="AH567" i="4"/>
  <c r="AH571" i="4"/>
  <c r="AH575" i="4"/>
  <c r="AH579" i="4"/>
  <c r="AH583" i="4"/>
  <c r="AH587" i="4"/>
  <c r="AH591" i="4"/>
  <c r="AH595" i="4"/>
  <c r="AH599" i="4"/>
  <c r="AH603" i="4"/>
  <c r="AH607" i="4"/>
  <c r="AH611" i="4"/>
  <c r="AH615" i="4"/>
  <c r="AH619" i="4"/>
  <c r="AH623" i="4"/>
  <c r="AH627" i="4"/>
  <c r="AH631" i="4"/>
  <c r="AH635" i="4"/>
  <c r="AH639" i="4"/>
  <c r="AH643" i="4"/>
  <c r="AH647" i="4"/>
  <c r="AH564" i="4"/>
  <c r="AH580" i="4"/>
  <c r="AH596" i="4"/>
  <c r="AH612" i="4"/>
  <c r="AH628" i="4"/>
  <c r="AH644" i="4"/>
  <c r="AH568" i="4"/>
  <c r="AH584" i="4"/>
  <c r="AH600" i="4"/>
  <c r="AH616" i="4"/>
  <c r="AH632" i="4"/>
  <c r="AH648" i="4"/>
  <c r="AH572" i="4"/>
  <c r="AH588" i="4"/>
  <c r="AH604" i="4"/>
  <c r="AH620" i="4"/>
  <c r="AH636" i="4"/>
  <c r="AH560" i="4"/>
  <c r="AH576" i="4"/>
  <c r="AH592" i="4"/>
  <c r="AH608" i="4"/>
  <c r="AH624" i="4"/>
  <c r="AH640" i="4"/>
  <c r="U581" i="4"/>
  <c r="U582" i="4" s="1"/>
  <c r="U583" i="4" s="1"/>
  <c r="U584" i="4" s="1"/>
  <c r="U585" i="4" s="1"/>
  <c r="U586" i="4" s="1"/>
  <c r="U587" i="4" s="1"/>
  <c r="U588" i="4" s="1"/>
  <c r="U537" i="4"/>
  <c r="U539" i="4" s="1"/>
  <c r="U540" i="4" s="1"/>
  <c r="U445" i="4"/>
  <c r="U446" i="4" s="1"/>
  <c r="U447" i="4" s="1"/>
  <c r="U448" i="4" s="1"/>
  <c r="U458" i="4" s="1"/>
  <c r="U325" i="4"/>
  <c r="U213" i="4"/>
  <c r="U220" i="4" s="1"/>
  <c r="U221" i="4" s="1"/>
  <c r="U1902" i="4"/>
  <c r="U1917" i="4" s="1"/>
  <c r="U1694" i="4"/>
  <c r="U1640" i="4"/>
  <c r="U1641" i="4" s="1"/>
  <c r="U1644" i="4" s="1"/>
  <c r="U1648" i="4" s="1"/>
  <c r="U1599" i="4"/>
  <c r="U1603" i="4" s="1"/>
  <c r="U1631" i="4" s="1"/>
  <c r="AH1465" i="4"/>
  <c r="AH1469" i="4"/>
  <c r="AH1473" i="4"/>
  <c r="AH1477" i="4"/>
  <c r="AH1481" i="4"/>
  <c r="AH1485" i="4"/>
  <c r="AH1489" i="4"/>
  <c r="AH1493" i="4"/>
  <c r="AH1497" i="4"/>
  <c r="AH1501" i="4"/>
  <c r="AH1505" i="4"/>
  <c r="AH1509" i="4"/>
  <c r="AH1513" i="4"/>
  <c r="AH1517" i="4"/>
  <c r="AH1521" i="4"/>
  <c r="AH1525" i="4"/>
  <c r="AH1529" i="4"/>
  <c r="AH1533" i="4"/>
  <c r="AH1537" i="4"/>
  <c r="AH1541" i="4"/>
  <c r="AH1545" i="4"/>
  <c r="AH1549" i="4"/>
  <c r="AH1553" i="4"/>
  <c r="AH1557" i="4"/>
  <c r="AH1561" i="4"/>
  <c r="AH1565" i="4"/>
  <c r="AH1569" i="4"/>
  <c r="AH1573" i="4"/>
  <c r="AH1466" i="4"/>
  <c r="AH1470" i="4"/>
  <c r="AH1474" i="4"/>
  <c r="AH1478" i="4"/>
  <c r="AH1482" i="4"/>
  <c r="AH1486" i="4"/>
  <c r="AH1490" i="4"/>
  <c r="AH1494" i="4"/>
  <c r="AH1498" i="4"/>
  <c r="AH1502" i="4"/>
  <c r="AH1506" i="4"/>
  <c r="AH1510" i="4"/>
  <c r="AH1514" i="4"/>
  <c r="AH1518" i="4"/>
  <c r="AH1522" i="4"/>
  <c r="AH1526" i="4"/>
  <c r="AH1530" i="4"/>
  <c r="AH1534" i="4"/>
  <c r="AH1538" i="4"/>
  <c r="AH1542" i="4"/>
  <c r="AH1546" i="4"/>
  <c r="AH1550" i="4"/>
  <c r="AH1554" i="4"/>
  <c r="AH1558" i="4"/>
  <c r="AH1562" i="4"/>
  <c r="AH1566" i="4"/>
  <c r="AH1570" i="4"/>
  <c r="AH1574" i="4"/>
  <c r="AH1467" i="4"/>
  <c r="AH1471" i="4"/>
  <c r="AH1475" i="4"/>
  <c r="AH1479" i="4"/>
  <c r="AH1483" i="4"/>
  <c r="AH1487" i="4"/>
  <c r="AH1491" i="4"/>
  <c r="AH1495" i="4"/>
  <c r="AH1499" i="4"/>
  <c r="AH1503" i="4"/>
  <c r="AH1507" i="4"/>
  <c r="AH1511" i="4"/>
  <c r="AH1515" i="4"/>
  <c r="AH1519" i="4"/>
  <c r="AH1523" i="4"/>
  <c r="AH1527" i="4"/>
  <c r="AH1531" i="4"/>
  <c r="AH1535" i="4"/>
  <c r="AH1539" i="4"/>
  <c r="AH1543" i="4"/>
  <c r="AH1547" i="4"/>
  <c r="AH1551" i="4"/>
  <c r="AH1555" i="4"/>
  <c r="AH1559" i="4"/>
  <c r="AH1563" i="4"/>
  <c r="AH1567" i="4"/>
  <c r="AH1571" i="4"/>
  <c r="AH1575" i="4"/>
  <c r="AH1468" i="4"/>
  <c r="AH1472" i="4"/>
  <c r="AH1476" i="4"/>
  <c r="AH1480" i="4"/>
  <c r="AH1484" i="4"/>
  <c r="AH1488" i="4"/>
  <c r="AH1492" i="4"/>
  <c r="AH1508" i="4"/>
  <c r="AH1524" i="4"/>
  <c r="AH1540" i="4"/>
  <c r="AH1556" i="4"/>
  <c r="AH1572" i="4"/>
  <c r="AH1496" i="4"/>
  <c r="AH1512" i="4"/>
  <c r="AH1528" i="4"/>
  <c r="AH1544" i="4"/>
  <c r="AH1560" i="4"/>
  <c r="AH1576" i="4"/>
  <c r="AH1500" i="4"/>
  <c r="AH1516" i="4"/>
  <c r="AH1532" i="4"/>
  <c r="AH1548" i="4"/>
  <c r="AH1564" i="4"/>
  <c r="U1392" i="4"/>
  <c r="U1384" i="4"/>
  <c r="U1385" i="4" s="1"/>
  <c r="AH1178" i="4"/>
  <c r="AH1182" i="4"/>
  <c r="AH1179" i="4"/>
  <c r="AH1183" i="4"/>
  <c r="AH1180" i="4"/>
  <c r="AH1184" i="4"/>
  <c r="AH1188" i="4"/>
  <c r="AH1192" i="4"/>
  <c r="AH1196" i="4"/>
  <c r="AH1200" i="4"/>
  <c r="AH1204" i="4"/>
  <c r="AH1208" i="4"/>
  <c r="AH1212" i="4"/>
  <c r="AH1216" i="4"/>
  <c r="AH1220" i="4"/>
  <c r="AH1224" i="4"/>
  <c r="AH1181" i="4"/>
  <c r="AH1189" i="4"/>
  <c r="AH1194" i="4"/>
  <c r="AH1199" i="4"/>
  <c r="AH1205" i="4"/>
  <c r="AH1210" i="4"/>
  <c r="AH1215" i="4"/>
  <c r="AH1221" i="4"/>
  <c r="AH1226" i="4"/>
  <c r="AH1185" i="4"/>
  <c r="AH1190" i="4"/>
  <c r="AH1195" i="4"/>
  <c r="AH1201" i="4"/>
  <c r="AH1206" i="4"/>
  <c r="AH1211" i="4"/>
  <c r="AH1217" i="4"/>
  <c r="AH1222" i="4"/>
  <c r="AH1186" i="4"/>
  <c r="AH1191" i="4"/>
  <c r="AH1197" i="4"/>
  <c r="AH1202" i="4"/>
  <c r="AH1207" i="4"/>
  <c r="AH1213" i="4"/>
  <c r="AH1218" i="4"/>
  <c r="AH1223" i="4"/>
  <c r="AH1187" i="4"/>
  <c r="AH1193" i="4"/>
  <c r="AH1198" i="4"/>
  <c r="AH1203" i="4"/>
  <c r="AH1209" i="4"/>
  <c r="AH1214" i="4"/>
  <c r="AH1219" i="4"/>
  <c r="AH1225" i="4"/>
  <c r="U1176" i="4"/>
  <c r="U1177" i="4" s="1"/>
  <c r="U1166" i="4"/>
  <c r="U1167" i="4" s="1"/>
  <c r="U1168" i="4" s="1"/>
  <c r="U1152" i="4"/>
  <c r="U696" i="4"/>
  <c r="U698" i="4" s="1"/>
  <c r="U699" i="4" s="1"/>
  <c r="U608" i="4"/>
  <c r="U609" i="4" s="1"/>
  <c r="U610" i="4" s="1"/>
  <c r="U612" i="4" s="1"/>
  <c r="U364" i="4"/>
  <c r="AH195" i="4"/>
  <c r="AH199" i="4"/>
  <c r="AH203" i="4"/>
  <c r="AH207" i="4"/>
  <c r="AH211" i="4"/>
  <c r="AH215" i="4"/>
  <c r="AH219" i="4"/>
  <c r="AH223" i="4"/>
  <c r="AH227" i="4"/>
  <c r="AH231" i="4"/>
  <c r="AH235" i="4"/>
  <c r="AH239" i="4"/>
  <c r="AH243" i="4"/>
  <c r="AH247" i="4"/>
  <c r="AH251" i="4"/>
  <c r="AH255" i="4"/>
  <c r="AH259" i="4"/>
  <c r="AH263" i="4"/>
  <c r="AH267" i="4"/>
  <c r="AH271" i="4"/>
  <c r="AH275" i="4"/>
  <c r="AH279" i="4"/>
  <c r="AH283" i="4"/>
  <c r="AH287" i="4"/>
  <c r="AH291" i="4"/>
  <c r="AH295" i="4"/>
  <c r="AH299" i="4"/>
  <c r="AH196" i="4"/>
  <c r="AH201" i="4"/>
  <c r="AH206" i="4"/>
  <c r="AH212" i="4"/>
  <c r="AH217" i="4"/>
  <c r="AH222" i="4"/>
  <c r="AH228" i="4"/>
  <c r="AH233" i="4"/>
  <c r="AH238" i="4"/>
  <c r="AH244" i="4"/>
  <c r="AH249" i="4"/>
  <c r="AH254" i="4"/>
  <c r="AH197" i="4"/>
  <c r="AH202" i="4"/>
  <c r="AH208" i="4"/>
  <c r="AH213" i="4"/>
  <c r="AH218" i="4"/>
  <c r="AH224" i="4"/>
  <c r="AH229" i="4"/>
  <c r="AH234" i="4"/>
  <c r="AH240" i="4"/>
  <c r="AH245" i="4"/>
  <c r="AH250" i="4"/>
  <c r="AH256" i="4"/>
  <c r="AH198" i="4"/>
  <c r="AH204" i="4"/>
  <c r="AH209" i="4"/>
  <c r="AH214" i="4"/>
  <c r="AH220" i="4"/>
  <c r="AH225" i="4"/>
  <c r="AH230" i="4"/>
  <c r="AH236" i="4"/>
  <c r="AH241" i="4"/>
  <c r="AH246" i="4"/>
  <c r="AH252" i="4"/>
  <c r="AH257" i="4"/>
  <c r="AH262" i="4"/>
  <c r="AH268" i="4"/>
  <c r="AH273" i="4"/>
  <c r="AH278" i="4"/>
  <c r="AH284" i="4"/>
  <c r="AH289" i="4"/>
  <c r="AH294" i="4"/>
  <c r="AH300" i="4"/>
  <c r="AH200" i="4"/>
  <c r="AH221" i="4"/>
  <c r="AH242" i="4"/>
  <c r="AH260" i="4"/>
  <c r="AH266" i="4"/>
  <c r="AH274" i="4"/>
  <c r="AH281" i="4"/>
  <c r="AH288" i="4"/>
  <c r="AH296" i="4"/>
  <c r="AH302" i="4"/>
  <c r="AH205" i="4"/>
  <c r="AH226" i="4"/>
  <c r="AH248" i="4"/>
  <c r="AH261" i="4"/>
  <c r="AH269" i="4"/>
  <c r="AH276" i="4"/>
  <c r="AH282" i="4"/>
  <c r="AH290" i="4"/>
  <c r="AH297" i="4"/>
  <c r="AH210" i="4"/>
  <c r="AH232" i="4"/>
  <c r="AH253" i="4"/>
  <c r="AH264" i="4"/>
  <c r="AH270" i="4"/>
  <c r="AH277" i="4"/>
  <c r="AH285" i="4"/>
  <c r="AH292" i="4"/>
  <c r="AH298" i="4"/>
  <c r="AH194" i="4"/>
  <c r="AH216" i="4"/>
  <c r="AH237" i="4"/>
  <c r="AH258" i="4"/>
  <c r="AH265" i="4"/>
  <c r="AH272" i="4"/>
  <c r="AH280" i="4"/>
  <c r="AH286" i="4"/>
  <c r="AH293" i="4"/>
  <c r="AH301" i="4"/>
  <c r="AH15" i="4"/>
  <c r="AH19" i="4"/>
  <c r="AH23" i="4"/>
  <c r="AH27" i="4"/>
  <c r="AH31" i="4"/>
  <c r="AH35" i="4"/>
  <c r="AH39" i="4"/>
  <c r="AH43" i="4"/>
  <c r="AH47" i="4"/>
  <c r="AH51" i="4"/>
  <c r="AH55" i="4"/>
  <c r="AH59" i="4"/>
  <c r="AH63" i="4"/>
  <c r="AH67" i="4"/>
  <c r="AH71" i="4"/>
  <c r="AH75" i="4"/>
  <c r="AH79" i="4"/>
  <c r="AH83" i="4"/>
  <c r="AH87" i="4"/>
  <c r="AH91" i="4"/>
  <c r="AH95" i="4"/>
  <c r="AH99" i="4"/>
  <c r="AH103" i="4"/>
  <c r="AH107" i="4"/>
  <c r="AH111" i="4"/>
  <c r="AH115" i="4"/>
  <c r="AH119" i="4"/>
  <c r="AH123" i="4"/>
  <c r="AH12" i="4"/>
  <c r="AH16" i="4"/>
  <c r="AH20" i="4"/>
  <c r="AH24" i="4"/>
  <c r="AH28" i="4"/>
  <c r="AH32" i="4"/>
  <c r="AH36" i="4"/>
  <c r="AH40" i="4"/>
  <c r="AH44" i="4"/>
  <c r="AH48" i="4"/>
  <c r="AH52" i="4"/>
  <c r="AH56" i="4"/>
  <c r="AH60" i="4"/>
  <c r="AH64" i="4"/>
  <c r="AH68" i="4"/>
  <c r="AH72" i="4"/>
  <c r="AH76" i="4"/>
  <c r="AH80" i="4"/>
  <c r="AH84" i="4"/>
  <c r="AH88" i="4"/>
  <c r="AH92" i="4"/>
  <c r="AH96" i="4"/>
  <c r="AH100" i="4"/>
  <c r="AH104" i="4"/>
  <c r="AH108" i="4"/>
  <c r="AH112" i="4"/>
  <c r="AH116" i="4"/>
  <c r="AH120" i="4"/>
  <c r="AH124" i="4"/>
  <c r="AH13" i="4"/>
  <c r="AH17" i="4"/>
  <c r="AH21" i="4"/>
  <c r="AH25" i="4"/>
  <c r="AH29" i="4"/>
  <c r="AH33" i="4"/>
  <c r="AH37" i="4"/>
  <c r="AH41" i="4"/>
  <c r="AH45" i="4"/>
  <c r="AH49" i="4"/>
  <c r="AH53" i="4"/>
  <c r="AH57" i="4"/>
  <c r="AH61" i="4"/>
  <c r="AH65" i="4"/>
  <c r="AH69" i="4"/>
  <c r="AH73" i="4"/>
  <c r="AH77" i="4"/>
  <c r="AH81" i="4"/>
  <c r="AH85" i="4"/>
  <c r="AH89" i="4"/>
  <c r="AH93" i="4"/>
  <c r="AH97" i="4"/>
  <c r="AH101" i="4"/>
  <c r="AH105" i="4"/>
  <c r="AH109" i="4"/>
  <c r="AH113" i="4"/>
  <c r="AH117" i="4"/>
  <c r="AH121" i="4"/>
  <c r="AH125" i="4"/>
  <c r="AH22" i="4"/>
  <c r="AH38" i="4"/>
  <c r="AH54" i="4"/>
  <c r="AH70" i="4"/>
  <c r="AH86" i="4"/>
  <c r="AH102" i="4"/>
  <c r="AH118" i="4"/>
  <c r="AH26" i="4"/>
  <c r="AH42" i="4"/>
  <c r="AH58" i="4"/>
  <c r="AH74" i="4"/>
  <c r="AH90" i="4"/>
  <c r="AH106" i="4"/>
  <c r="AH122" i="4"/>
  <c r="AH14" i="4"/>
  <c r="AH30" i="4"/>
  <c r="AH46" i="4"/>
  <c r="AH62" i="4"/>
  <c r="AH78" i="4"/>
  <c r="AH94" i="4"/>
  <c r="AH110" i="4"/>
  <c r="AH126" i="4"/>
  <c r="AH18" i="4"/>
  <c r="AH82" i="4"/>
  <c r="AH34" i="4"/>
  <c r="AH98" i="4"/>
  <c r="AH50" i="4"/>
  <c r="AH114" i="4"/>
  <c r="AH66" i="4"/>
  <c r="U24" i="4"/>
  <c r="U25" i="4" s="1"/>
  <c r="U26" i="4" s="1"/>
  <c r="U27" i="4" s="1"/>
  <c r="U28" i="4" s="1"/>
  <c r="U49" i="4" s="1"/>
  <c r="U53" i="4" s="1"/>
  <c r="U67" i="4" s="1"/>
  <c r="U68" i="4" s="1"/>
  <c r="U69" i="4" s="1"/>
  <c r="U70" i="4" s="1"/>
  <c r="U71" i="4" s="1"/>
  <c r="U72" i="4" s="1"/>
  <c r="U73" i="4" s="1"/>
  <c r="U74" i="4" s="1"/>
  <c r="U77" i="4" s="1"/>
  <c r="AH1935" i="4"/>
  <c r="AH1930" i="4"/>
  <c r="AH1924" i="4"/>
  <c r="AH1919" i="4"/>
  <c r="AH1911" i="4"/>
  <c r="AH1903" i="4"/>
  <c r="AH1895" i="4"/>
  <c r="AH1884" i="4"/>
  <c r="AH1868" i="4"/>
  <c r="AH1852" i="4"/>
  <c r="AH1836" i="4"/>
  <c r="AH1820" i="4"/>
  <c r="AH1804" i="4"/>
  <c r="AH1788" i="4"/>
  <c r="AH1772" i="4"/>
  <c r="AH1756" i="4"/>
  <c r="AH1740" i="4"/>
  <c r="AH1724" i="4"/>
  <c r="AH1708" i="4"/>
  <c r="AH1692" i="4"/>
  <c r="AH1676" i="4"/>
  <c r="AH1660" i="4"/>
  <c r="AH1644" i="4"/>
  <c r="AH1628" i="4"/>
  <c r="AH1612" i="4"/>
  <c r="AH1596" i="4"/>
  <c r="AH1568" i="4"/>
  <c r="AH1504" i="4"/>
  <c r="U1919" i="4"/>
  <c r="U1828" i="4"/>
  <c r="U1823" i="4"/>
  <c r="U1830" i="4" s="1"/>
  <c r="U1844" i="4" s="1"/>
  <c r="U1808" i="4"/>
  <c r="U1792" i="4"/>
  <c r="U1793" i="4" s="1"/>
  <c r="U1780" i="4"/>
  <c r="U1783" i="4" s="1"/>
  <c r="U1784" i="4" s="1"/>
  <c r="U1785" i="4" s="1"/>
  <c r="U1636" i="4"/>
  <c r="U1643" i="4" s="1"/>
  <c r="U1645" i="4" s="1"/>
  <c r="AH1228" i="4"/>
  <c r="AH1232" i="4"/>
  <c r="AH1236" i="4"/>
  <c r="AH1240" i="4"/>
  <c r="AH1244" i="4"/>
  <c r="AH1248" i="4"/>
  <c r="AH1252" i="4"/>
  <c r="AH1256" i="4"/>
  <c r="AH1260" i="4"/>
  <c r="AH1264" i="4"/>
  <c r="AH1268" i="4"/>
  <c r="AH1272" i="4"/>
  <c r="AH1276" i="4"/>
  <c r="AH1280" i="4"/>
  <c r="AH1284" i="4"/>
  <c r="AH1231" i="4"/>
  <c r="AH1237" i="4"/>
  <c r="AH1242" i="4"/>
  <c r="AH1247" i="4"/>
  <c r="AH1253" i="4"/>
  <c r="AH1258" i="4"/>
  <c r="AH1263" i="4"/>
  <c r="AH1269" i="4"/>
  <c r="AH1274" i="4"/>
  <c r="AH1279" i="4"/>
  <c r="AH1285" i="4"/>
  <c r="AH1227" i="4"/>
  <c r="AH1233" i="4"/>
  <c r="AH1238" i="4"/>
  <c r="AH1243" i="4"/>
  <c r="AH1249" i="4"/>
  <c r="AH1254" i="4"/>
  <c r="AH1259" i="4"/>
  <c r="AH1265" i="4"/>
  <c r="AH1270" i="4"/>
  <c r="AH1275" i="4"/>
  <c r="AH1281" i="4"/>
  <c r="AH1286" i="4"/>
  <c r="AH1229" i="4"/>
  <c r="AH1234" i="4"/>
  <c r="AH1239" i="4"/>
  <c r="AH1245" i="4"/>
  <c r="AH1250" i="4"/>
  <c r="AH1255" i="4"/>
  <c r="AH1261" i="4"/>
  <c r="AH1266" i="4"/>
  <c r="AH1271" i="4"/>
  <c r="AH1277" i="4"/>
  <c r="AH1282" i="4"/>
  <c r="AH1287" i="4"/>
  <c r="AH1230" i="4"/>
  <c r="AH1235" i="4"/>
  <c r="AH1241" i="4"/>
  <c r="AH1246" i="4"/>
  <c r="AH1251" i="4"/>
  <c r="AH1257" i="4"/>
  <c r="AH1262" i="4"/>
  <c r="AH1267" i="4"/>
  <c r="AH1273" i="4"/>
  <c r="AH1278" i="4"/>
  <c r="AH1283" i="4"/>
  <c r="AH1030" i="4"/>
  <c r="AH1034" i="4"/>
  <c r="AH1038" i="4"/>
  <c r="AH1042" i="4"/>
  <c r="AH1046" i="4"/>
  <c r="AH1050" i="4"/>
  <c r="AH1054" i="4"/>
  <c r="AH1058" i="4"/>
  <c r="AH1062" i="4"/>
  <c r="AH1066" i="4"/>
  <c r="AH1070" i="4"/>
  <c r="AH1074" i="4"/>
  <c r="AH1078" i="4"/>
  <c r="AH1082" i="4"/>
  <c r="AH1086" i="4"/>
  <c r="AH1090" i="4"/>
  <c r="AH1031" i="4"/>
  <c r="AH1035" i="4"/>
  <c r="AH1039" i="4"/>
  <c r="AH1043" i="4"/>
  <c r="AH1047" i="4"/>
  <c r="AH1051" i="4"/>
  <c r="AH1055" i="4"/>
  <c r="AH1059" i="4"/>
  <c r="AH1063" i="4"/>
  <c r="AH1067" i="4"/>
  <c r="AH1071" i="4"/>
  <c r="AH1075" i="4"/>
  <c r="AH1079" i="4"/>
  <c r="AH1083" i="4"/>
  <c r="AH1087" i="4"/>
  <c r="AH1091" i="4"/>
  <c r="AH1028" i="4"/>
  <c r="AH1032" i="4"/>
  <c r="AH1036" i="4"/>
  <c r="AH1040" i="4"/>
  <c r="AH1044" i="4"/>
  <c r="AH1048" i="4"/>
  <c r="AH1052" i="4"/>
  <c r="AH1056" i="4"/>
  <c r="AH1060" i="4"/>
  <c r="AH1064" i="4"/>
  <c r="AH1068" i="4"/>
  <c r="AH1072" i="4"/>
  <c r="AH1076" i="4"/>
  <c r="AH1080" i="4"/>
  <c r="AH1084" i="4"/>
  <c r="AH1088" i="4"/>
  <c r="AH1092" i="4"/>
  <c r="AH1037" i="4"/>
  <c r="AH1053" i="4"/>
  <c r="AH1069" i="4"/>
  <c r="AH1085" i="4"/>
  <c r="AH1041" i="4"/>
  <c r="AH1057" i="4"/>
  <c r="AH1073" i="4"/>
  <c r="AH1089" i="4"/>
  <c r="AH1029" i="4"/>
  <c r="AH1045" i="4"/>
  <c r="AH1061" i="4"/>
  <c r="AH1077" i="4"/>
  <c r="AH1033" i="4"/>
  <c r="AH1049" i="4"/>
  <c r="AH1065" i="4"/>
  <c r="AH1081" i="4"/>
  <c r="U1056" i="4"/>
  <c r="U1068" i="4" s="1"/>
  <c r="U1074" i="4" s="1"/>
  <c r="U1081" i="4" s="1"/>
  <c r="U1082" i="4" s="1"/>
  <c r="AH942" i="4"/>
  <c r="AH946" i="4"/>
  <c r="AH950" i="4"/>
  <c r="AH954" i="4"/>
  <c r="AH958" i="4"/>
  <c r="AH962" i="4"/>
  <c r="AH966" i="4"/>
  <c r="AH970" i="4"/>
  <c r="AH974" i="4"/>
  <c r="AH978" i="4"/>
  <c r="AH982" i="4"/>
  <c r="AH986" i="4"/>
  <c r="AH990" i="4"/>
  <c r="AH994" i="4"/>
  <c r="AH998" i="4"/>
  <c r="AH1002" i="4"/>
  <c r="AH1006" i="4"/>
  <c r="AH1010" i="4"/>
  <c r="AH1014" i="4"/>
  <c r="AH1018" i="4"/>
  <c r="AH1022" i="4"/>
  <c r="AH1026" i="4"/>
  <c r="AH943" i="4"/>
  <c r="AH947" i="4"/>
  <c r="AH951" i="4"/>
  <c r="AH955" i="4"/>
  <c r="AH959" i="4"/>
  <c r="AH963" i="4"/>
  <c r="AH967" i="4"/>
  <c r="AH971" i="4"/>
  <c r="AH975" i="4"/>
  <c r="AH979" i="4"/>
  <c r="AH983" i="4"/>
  <c r="AH987" i="4"/>
  <c r="AH991" i="4"/>
  <c r="AH995" i="4"/>
  <c r="AH999" i="4"/>
  <c r="AH1003" i="4"/>
  <c r="AH1007" i="4"/>
  <c r="AH1011" i="4"/>
  <c r="AH1015" i="4"/>
  <c r="AH1019" i="4"/>
  <c r="AH1023" i="4"/>
  <c r="AH1027" i="4"/>
  <c r="AH940" i="4"/>
  <c r="AH944" i="4"/>
  <c r="AH948" i="4"/>
  <c r="AH952" i="4"/>
  <c r="AH956" i="4"/>
  <c r="AH960" i="4"/>
  <c r="AH964" i="4"/>
  <c r="AH968" i="4"/>
  <c r="AH972" i="4"/>
  <c r="AH976" i="4"/>
  <c r="AH980" i="4"/>
  <c r="AH984" i="4"/>
  <c r="AH988" i="4"/>
  <c r="AH992" i="4"/>
  <c r="AH996" i="4"/>
  <c r="AH1000" i="4"/>
  <c r="AH1004" i="4"/>
  <c r="AH1008" i="4"/>
  <c r="AH1012" i="4"/>
  <c r="AH1016" i="4"/>
  <c r="AH1020" i="4"/>
  <c r="AH1024" i="4"/>
  <c r="AH941" i="4"/>
  <c r="AH957" i="4"/>
  <c r="AH973" i="4"/>
  <c r="AH989" i="4"/>
  <c r="AH1005" i="4"/>
  <c r="AH1021" i="4"/>
  <c r="AH945" i="4"/>
  <c r="AH961" i="4"/>
  <c r="AH977" i="4"/>
  <c r="AH993" i="4"/>
  <c r="AH1009" i="4"/>
  <c r="AH1025" i="4"/>
  <c r="AH949" i="4"/>
  <c r="AH965" i="4"/>
  <c r="AH981" i="4"/>
  <c r="AH997" i="4"/>
  <c r="AH1013" i="4"/>
  <c r="AH953" i="4"/>
  <c r="AH969" i="4"/>
  <c r="AH985" i="4"/>
  <c r="AH1001" i="4"/>
  <c r="AH1017" i="4"/>
  <c r="U960" i="4"/>
  <c r="U961" i="4" s="1"/>
  <c r="AH934" i="4"/>
  <c r="AH938" i="4"/>
  <c r="AH935" i="4"/>
  <c r="AH939" i="4"/>
  <c r="AH936" i="4"/>
  <c r="AH933" i="4"/>
  <c r="AH937" i="4"/>
  <c r="U900" i="4"/>
  <c r="U888" i="4"/>
  <c r="AH753" i="4"/>
  <c r="AH757" i="4"/>
  <c r="AH761" i="4"/>
  <c r="AH765" i="4"/>
  <c r="AH769" i="4"/>
  <c r="AH773" i="4"/>
  <c r="AH777" i="4"/>
  <c r="AH781" i="4"/>
  <c r="AH785" i="4"/>
  <c r="AH789" i="4"/>
  <c r="AH793" i="4"/>
  <c r="AH797" i="4"/>
  <c r="AH801" i="4"/>
  <c r="AH805" i="4"/>
  <c r="AH809" i="4"/>
  <c r="AH813" i="4"/>
  <c r="AH817" i="4"/>
  <c r="AH821" i="4"/>
  <c r="AH825" i="4"/>
  <c r="AH829" i="4"/>
  <c r="AH752" i="4"/>
  <c r="AH758" i="4"/>
  <c r="AH763" i="4"/>
  <c r="AH768" i="4"/>
  <c r="AH774" i="4"/>
  <c r="AH779" i="4"/>
  <c r="AH784" i="4"/>
  <c r="AH790" i="4"/>
  <c r="AH795" i="4"/>
  <c r="AH800" i="4"/>
  <c r="AH806" i="4"/>
  <c r="AH811" i="4"/>
  <c r="AH816" i="4"/>
  <c r="AH822" i="4"/>
  <c r="AH827" i="4"/>
  <c r="AH754" i="4"/>
  <c r="AH759" i="4"/>
  <c r="AH764" i="4"/>
  <c r="AH770" i="4"/>
  <c r="AH775" i="4"/>
  <c r="AH780" i="4"/>
  <c r="AH786" i="4"/>
  <c r="AH791" i="4"/>
  <c r="AH796" i="4"/>
  <c r="AH802" i="4"/>
  <c r="AH807" i="4"/>
  <c r="AH812" i="4"/>
  <c r="AH818" i="4"/>
  <c r="AH823" i="4"/>
  <c r="AH828" i="4"/>
  <c r="AH755" i="4"/>
  <c r="AH760" i="4"/>
  <c r="AH766" i="4"/>
  <c r="AH771" i="4"/>
  <c r="AH776" i="4"/>
  <c r="AH782" i="4"/>
  <c r="AH787" i="4"/>
  <c r="AH792" i="4"/>
  <c r="AH798" i="4"/>
  <c r="AH803" i="4"/>
  <c r="AH808" i="4"/>
  <c r="AH814" i="4"/>
  <c r="AH819" i="4"/>
  <c r="AH824" i="4"/>
  <c r="AH830" i="4"/>
  <c r="AH756" i="4"/>
  <c r="AH762" i="4"/>
  <c r="AH767" i="4"/>
  <c r="AH772" i="4"/>
  <c r="AH778" i="4"/>
  <c r="AH783" i="4"/>
  <c r="AH788" i="4"/>
  <c r="AH794" i="4"/>
  <c r="AH799" i="4"/>
  <c r="AH804" i="4"/>
  <c r="AH810" i="4"/>
  <c r="AH815" i="4"/>
  <c r="AH820" i="4"/>
  <c r="AH826" i="4"/>
  <c r="AH831" i="4"/>
  <c r="AH649" i="4"/>
  <c r="AH653" i="4"/>
  <c r="AH657" i="4"/>
  <c r="AH661" i="4"/>
  <c r="AH665" i="4"/>
  <c r="AH669" i="4"/>
  <c r="AH673" i="4"/>
  <c r="AH677" i="4"/>
  <c r="AH681" i="4"/>
  <c r="AH685" i="4"/>
  <c r="AH689" i="4"/>
  <c r="AH693" i="4"/>
  <c r="AH697" i="4"/>
  <c r="AH701" i="4"/>
  <c r="AH705" i="4"/>
  <c r="AH709" i="4"/>
  <c r="AH713" i="4"/>
  <c r="AH717" i="4"/>
  <c r="AH721" i="4"/>
  <c r="AH725" i="4"/>
  <c r="AH729" i="4"/>
  <c r="AH733" i="4"/>
  <c r="AH737" i="4"/>
  <c r="AH741" i="4"/>
  <c r="AH745" i="4"/>
  <c r="AH749" i="4"/>
  <c r="AH650" i="4"/>
  <c r="AH654" i="4"/>
  <c r="AH651" i="4"/>
  <c r="AH655" i="4"/>
  <c r="AH659" i="4"/>
  <c r="AH663" i="4"/>
  <c r="AH667" i="4"/>
  <c r="AH671" i="4"/>
  <c r="AH675" i="4"/>
  <c r="AH679" i="4"/>
  <c r="AH683" i="4"/>
  <c r="AH687" i="4"/>
  <c r="AH691" i="4"/>
  <c r="AH695" i="4"/>
  <c r="AH699" i="4"/>
  <c r="AH703" i="4"/>
  <c r="AH707" i="4"/>
  <c r="AH711" i="4"/>
  <c r="AH715" i="4"/>
  <c r="AH658" i="4"/>
  <c r="AH666" i="4"/>
  <c r="AH674" i="4"/>
  <c r="AH682" i="4"/>
  <c r="AH690" i="4"/>
  <c r="AH698" i="4"/>
  <c r="AH706" i="4"/>
  <c r="AH714" i="4"/>
  <c r="AH720" i="4"/>
  <c r="AH726" i="4"/>
  <c r="AH731" i="4"/>
  <c r="AH736" i="4"/>
  <c r="AH742" i="4"/>
  <c r="AH747" i="4"/>
  <c r="AH660" i="4"/>
  <c r="AH668" i="4"/>
  <c r="AH676" i="4"/>
  <c r="AH684" i="4"/>
  <c r="AH692" i="4"/>
  <c r="AH700" i="4"/>
  <c r="AH708" i="4"/>
  <c r="AH716" i="4"/>
  <c r="AH722" i="4"/>
  <c r="AH727" i="4"/>
  <c r="AH732" i="4"/>
  <c r="AH738" i="4"/>
  <c r="AH743" i="4"/>
  <c r="AH748" i="4"/>
  <c r="AH652" i="4"/>
  <c r="AH662" i="4"/>
  <c r="AH670" i="4"/>
  <c r="AH678" i="4"/>
  <c r="AH686" i="4"/>
  <c r="AH694" i="4"/>
  <c r="AH702" i="4"/>
  <c r="AH710" i="4"/>
  <c r="AH718" i="4"/>
  <c r="AH723" i="4"/>
  <c r="AH728" i="4"/>
  <c r="AH734" i="4"/>
  <c r="AH739" i="4"/>
  <c r="AH744" i="4"/>
  <c r="AH750" i="4"/>
  <c r="AH656" i="4"/>
  <c r="AH664" i="4"/>
  <c r="AH672" i="4"/>
  <c r="AH680" i="4"/>
  <c r="AH688" i="4"/>
  <c r="AH696" i="4"/>
  <c r="AH704" i="4"/>
  <c r="AH712" i="4"/>
  <c r="AH719" i="4"/>
  <c r="AH724" i="4"/>
  <c r="AH730" i="4"/>
  <c r="AH735" i="4"/>
  <c r="AH740" i="4"/>
  <c r="AH746" i="4"/>
  <c r="AH751" i="4"/>
  <c r="U688" i="4"/>
  <c r="U689" i="4" s="1"/>
  <c r="U615" i="4"/>
  <c r="U616" i="4" s="1"/>
  <c r="U617" i="4" s="1"/>
  <c r="U618" i="4" s="1"/>
  <c r="U620" i="4" s="1"/>
  <c r="U600" i="4"/>
  <c r="U528" i="4"/>
  <c r="U530" i="4" s="1"/>
  <c r="U531" i="4" s="1"/>
  <c r="U532" i="4" s="1"/>
  <c r="U499" i="4"/>
  <c r="U501" i="4" s="1"/>
  <c r="U503" i="4" s="1"/>
  <c r="U505" i="4" s="1"/>
  <c r="U543" i="4" s="1"/>
  <c r="AH374" i="4"/>
  <c r="AH378" i="4"/>
  <c r="AH382" i="4"/>
  <c r="AH386" i="4"/>
  <c r="AH390" i="4"/>
  <c r="AH394" i="4"/>
  <c r="AH398" i="4"/>
  <c r="AH402" i="4"/>
  <c r="AH406" i="4"/>
  <c r="AH410" i="4"/>
  <c r="AH414" i="4"/>
  <c r="AH418" i="4"/>
  <c r="AH422" i="4"/>
  <c r="AH426" i="4"/>
  <c r="AH430" i="4"/>
  <c r="AH434" i="4"/>
  <c r="AH438" i="4"/>
  <c r="AH442" i="4"/>
  <c r="AH376" i="4"/>
  <c r="AH381" i="4"/>
  <c r="AH387" i="4"/>
  <c r="AH392" i="4"/>
  <c r="AH397" i="4"/>
  <c r="AH403" i="4"/>
  <c r="AH408" i="4"/>
  <c r="AH413" i="4"/>
  <c r="AH419" i="4"/>
  <c r="AH424" i="4"/>
  <c r="AH429" i="4"/>
  <c r="AH435" i="4"/>
  <c r="AH440" i="4"/>
  <c r="AH377" i="4"/>
  <c r="AH383" i="4"/>
  <c r="AH388" i="4"/>
  <c r="AH393" i="4"/>
  <c r="AH399" i="4"/>
  <c r="AH404" i="4"/>
  <c r="AH409" i="4"/>
  <c r="AH415" i="4"/>
  <c r="AH420" i="4"/>
  <c r="AH425" i="4"/>
  <c r="AH431" i="4"/>
  <c r="AH436" i="4"/>
  <c r="AH441" i="4"/>
  <c r="AH373" i="4"/>
  <c r="AH379" i="4"/>
  <c r="AH384" i="4"/>
  <c r="AH389" i="4"/>
  <c r="AH395" i="4"/>
  <c r="AH400" i="4"/>
  <c r="AH405" i="4"/>
  <c r="AH411" i="4"/>
  <c r="AH416" i="4"/>
  <c r="AH421" i="4"/>
  <c r="AH427" i="4"/>
  <c r="AH432" i="4"/>
  <c r="AH437" i="4"/>
  <c r="AH443" i="4"/>
  <c r="AH385" i="4"/>
  <c r="AH407" i="4"/>
  <c r="AH428" i="4"/>
  <c r="AH391" i="4"/>
  <c r="AH412" i="4"/>
  <c r="AH433" i="4"/>
  <c r="AH375" i="4"/>
  <c r="AH396" i="4"/>
  <c r="AH417" i="4"/>
  <c r="AH439" i="4"/>
  <c r="AH380" i="4"/>
  <c r="AH401" i="4"/>
  <c r="AH423" i="4"/>
  <c r="U392" i="4"/>
  <c r="U40" i="4"/>
  <c r="V1924" i="4"/>
  <c r="W1924" i="4" s="1"/>
  <c r="U492" i="4"/>
  <c r="U184" i="4"/>
  <c r="U1816" i="4"/>
  <c r="W1816" i="4" s="1"/>
  <c r="U348" i="4"/>
  <c r="U64" i="4"/>
  <c r="U1338" i="4"/>
  <c r="W1338" i="4" s="1"/>
  <c r="U330" i="4"/>
  <c r="W330" i="4" s="1"/>
  <c r="U1046" i="4"/>
  <c r="W1046" i="4" s="1"/>
  <c r="V1932" i="4"/>
  <c r="W1932" i="4" s="1"/>
  <c r="V1879" i="4"/>
  <c r="V1895" i="4"/>
  <c r="W1895" i="4" s="1"/>
  <c r="V1903" i="4"/>
  <c r="W1903" i="4" s="1"/>
  <c r="U1879" i="4"/>
  <c r="U1880" i="4" s="1"/>
  <c r="U1881" i="4" s="1"/>
  <c r="V1880" i="4"/>
  <c r="V1881" i="4"/>
  <c r="V1889" i="4"/>
  <c r="W1889" i="4" s="1"/>
  <c r="V1901" i="4"/>
  <c r="W1901" i="4" s="1"/>
  <c r="V1905" i="4"/>
  <c r="W1905" i="4" s="1"/>
  <c r="V1882" i="4"/>
  <c r="V1934" i="4"/>
  <c r="V1627" i="4"/>
  <c r="U1627" i="4"/>
  <c r="U1628" i="4" s="1"/>
  <c r="V1628" i="4"/>
  <c r="V1632" i="4"/>
  <c r="W1632" i="4" s="1"/>
  <c r="V1615" i="4"/>
  <c r="V1633" i="4"/>
  <c r="W1633" i="4" s="1"/>
  <c r="V1591" i="4"/>
  <c r="V1595" i="4"/>
  <c r="W1595" i="4" s="1"/>
  <c r="U1591" i="4"/>
  <c r="V1423" i="4"/>
  <c r="U1423" i="4"/>
  <c r="U1424" i="4" s="1"/>
  <c r="U1430" i="4" s="1"/>
  <c r="V1424" i="4"/>
  <c r="V1430" i="4"/>
  <c r="V1387" i="4"/>
  <c r="V1399" i="4"/>
  <c r="W1399" i="4" s="1"/>
  <c r="V1388" i="4"/>
  <c r="V1400" i="4"/>
  <c r="W1400" i="4" s="1"/>
  <c r="V1389" i="4"/>
  <c r="V1363" i="4"/>
  <c r="V1364" i="4"/>
  <c r="V1365" i="4"/>
  <c r="U1363" i="4"/>
  <c r="U1364" i="4" s="1"/>
  <c r="U1365" i="4" s="1"/>
  <c r="V1458" i="4"/>
  <c r="W1458" i="4" s="1"/>
  <c r="V1307" i="4"/>
  <c r="U1307" i="4"/>
  <c r="V1279" i="4"/>
  <c r="U1279" i="4"/>
  <c r="U1286" i="4" s="1"/>
  <c r="V1286" i="4"/>
  <c r="V1227" i="4"/>
  <c r="V1231" i="4"/>
  <c r="V1239" i="4"/>
  <c r="W1239" i="4" s="1"/>
  <c r="V1259" i="4"/>
  <c r="V1263" i="4"/>
  <c r="V1267" i="4"/>
  <c r="V1271" i="4"/>
  <c r="V1287" i="4"/>
  <c r="V1228" i="4"/>
  <c r="V1244" i="4"/>
  <c r="W1244" i="4" s="1"/>
  <c r="V1252" i="4"/>
  <c r="W1252" i="4" s="1"/>
  <c r="V1280" i="4"/>
  <c r="V1229" i="4"/>
  <c r="V1237" i="4"/>
  <c r="V1257" i="4"/>
  <c r="V1261" i="4"/>
  <c r="V1265" i="4"/>
  <c r="V1269" i="4"/>
  <c r="V1273" i="4"/>
  <c r="W1273" i="4" s="1"/>
  <c r="V1285" i="4"/>
  <c r="U1227" i="4"/>
  <c r="U1228" i="4" s="1"/>
  <c r="U1229" i="4" s="1"/>
  <c r="U1230" i="4" s="1"/>
  <c r="U1231" i="4" s="1"/>
  <c r="U1237" i="4" s="1"/>
  <c r="V1230" i="4"/>
  <c r="V1242" i="4"/>
  <c r="W1242" i="4" s="1"/>
  <c r="V1246" i="4"/>
  <c r="W1246" i="4" s="1"/>
  <c r="V1250" i="4"/>
  <c r="V1254" i="4"/>
  <c r="W1254" i="4" s="1"/>
  <c r="V1278" i="4"/>
  <c r="W1278" i="4" s="1"/>
  <c r="V1183" i="4"/>
  <c r="U1183" i="4"/>
  <c r="V1127" i="4"/>
  <c r="V1151" i="4"/>
  <c r="W1151" i="4" s="1"/>
  <c r="U1127" i="4"/>
  <c r="V1152" i="4"/>
  <c r="W1152" i="4" s="1"/>
  <c r="V1164" i="4"/>
  <c r="W1164" i="4" s="1"/>
  <c r="V1165" i="4"/>
  <c r="W1165" i="4" s="1"/>
  <c r="V1150" i="4"/>
  <c r="W1150" i="4" s="1"/>
  <c r="V1162" i="4"/>
  <c r="W1162" i="4" s="1"/>
  <c r="V1059" i="4"/>
  <c r="U1059" i="4"/>
  <c r="U1060" i="4" s="1"/>
  <c r="V1060" i="4"/>
  <c r="V859" i="4"/>
  <c r="U859" i="4"/>
  <c r="U860" i="4" s="1"/>
  <c r="V860" i="4"/>
  <c r="V872" i="4"/>
  <c r="W872" i="4" s="1"/>
  <c r="V869" i="4"/>
  <c r="W869" i="4" s="1"/>
  <c r="V843" i="4"/>
  <c r="V847" i="4"/>
  <c r="V891" i="4"/>
  <c r="W891" i="4" s="1"/>
  <c r="V844" i="4"/>
  <c r="V848" i="4"/>
  <c r="V845" i="4"/>
  <c r="V889" i="4"/>
  <c r="W889" i="4" s="1"/>
  <c r="V901" i="4"/>
  <c r="V846" i="4"/>
  <c r="V890" i="4"/>
  <c r="W890" i="4" s="1"/>
  <c r="V795" i="4"/>
  <c r="V803" i="4"/>
  <c r="U795" i="4"/>
  <c r="U796" i="4" s="1"/>
  <c r="U803" i="4" s="1"/>
  <c r="V796" i="4"/>
  <c r="V483" i="4"/>
  <c r="V489" i="4"/>
  <c r="W489" i="4" s="1"/>
  <c r="U483" i="4"/>
  <c r="V459" i="4"/>
  <c r="V463" i="4"/>
  <c r="V475" i="4"/>
  <c r="W475" i="4" s="1"/>
  <c r="V487" i="4"/>
  <c r="V519" i="4"/>
  <c r="W519" i="4" s="1"/>
  <c r="V535" i="4"/>
  <c r="V547" i="4"/>
  <c r="V460" i="4"/>
  <c r="V464" i="4"/>
  <c r="V508" i="4"/>
  <c r="W508" i="4" s="1"/>
  <c r="V544" i="4"/>
  <c r="W544" i="4" s="1"/>
  <c r="V548" i="4"/>
  <c r="V461" i="4"/>
  <c r="V473" i="4"/>
  <c r="W473" i="4" s="1"/>
  <c r="V485" i="4"/>
  <c r="W485" i="4" s="1"/>
  <c r="V497" i="4"/>
  <c r="W497" i="4" s="1"/>
  <c r="V509" i="4"/>
  <c r="W509" i="4" s="1"/>
  <c r="V513" i="4"/>
  <c r="W513" i="4" s="1"/>
  <c r="V521" i="4"/>
  <c r="W521" i="4" s="1"/>
  <c r="V533" i="4"/>
  <c r="V545" i="4"/>
  <c r="V462" i="4"/>
  <c r="V474" i="4"/>
  <c r="W474" i="4" s="1"/>
  <c r="V486" i="4"/>
  <c r="W486" i="4" s="1"/>
  <c r="V498" i="4"/>
  <c r="W498" i="4" s="1"/>
  <c r="V510" i="4"/>
  <c r="W510" i="4" s="1"/>
  <c r="V514" i="4"/>
  <c r="W514" i="4" s="1"/>
  <c r="V518" i="4"/>
  <c r="W518" i="4" s="1"/>
  <c r="V526" i="4"/>
  <c r="W526" i="4" s="1"/>
  <c r="V534" i="4"/>
  <c r="V546" i="4"/>
  <c r="U459" i="4"/>
  <c r="U460" i="4" s="1"/>
  <c r="U461" i="4" s="1"/>
  <c r="U462" i="4" s="1"/>
  <c r="V427" i="4"/>
  <c r="V429" i="4"/>
  <c r="V355" i="4"/>
  <c r="V356" i="4"/>
  <c r="V366" i="4"/>
  <c r="U355" i="4"/>
  <c r="U356" i="4" s="1"/>
  <c r="U366" i="4" s="1"/>
  <c r="V218" i="4"/>
  <c r="V226" i="4"/>
  <c r="V215" i="4"/>
  <c r="V227" i="4"/>
  <c r="V251" i="4"/>
  <c r="V271" i="4"/>
  <c r="V279" i="4"/>
  <c r="V228" i="4"/>
  <c r="V249" i="4"/>
  <c r="V281" i="4"/>
  <c r="V250" i="4"/>
  <c r="V282" i="4"/>
  <c r="V293" i="4"/>
  <c r="V216" i="4"/>
  <c r="V236" i="4"/>
  <c r="V252" i="4"/>
  <c r="V294" i="4"/>
  <c r="V217" i="4"/>
  <c r="V225" i="4"/>
  <c r="V237" i="4"/>
  <c r="V253" i="4"/>
  <c r="V280" i="4"/>
  <c r="V301" i="4"/>
  <c r="V203" i="4"/>
  <c r="V207" i="4"/>
  <c r="U203" i="4"/>
  <c r="U207" i="4" s="1"/>
  <c r="V129" i="4"/>
  <c r="V133" i="4"/>
  <c r="V141" i="4"/>
  <c r="V185" i="4"/>
  <c r="V130" i="4"/>
  <c r="V134" i="4"/>
  <c r="V142" i="4"/>
  <c r="V146" i="4"/>
  <c r="V150" i="4"/>
  <c r="V158" i="4"/>
  <c r="V166" i="4"/>
  <c r="V170" i="4"/>
  <c r="V174" i="4"/>
  <c r="V178" i="4"/>
  <c r="V182" i="4"/>
  <c r="V186" i="4"/>
  <c r="V190" i="4"/>
  <c r="V127" i="4"/>
  <c r="V131" i="4"/>
  <c r="V135" i="4"/>
  <c r="V139" i="4"/>
  <c r="V147" i="4"/>
  <c r="V155" i="4"/>
  <c r="V163" i="4"/>
  <c r="V179" i="4"/>
  <c r="V183" i="4"/>
  <c r="V191" i="4"/>
  <c r="V128" i="4"/>
  <c r="V144" i="4"/>
  <c r="V160" i="4"/>
  <c r="V176" i="4"/>
  <c r="V192" i="4"/>
  <c r="V132" i="4"/>
  <c r="V180" i="4"/>
  <c r="V168" i="4"/>
  <c r="V156" i="4"/>
  <c r="V172" i="4"/>
  <c r="V188" i="4"/>
  <c r="X1932" i="4"/>
  <c r="V1871" i="4"/>
  <c r="V1875" i="4"/>
  <c r="V1883" i="4"/>
  <c r="W1883" i="4" s="1"/>
  <c r="V1907" i="4"/>
  <c r="V1911" i="4"/>
  <c r="V1915" i="4"/>
  <c r="W1915" i="4" s="1"/>
  <c r="V1919" i="4"/>
  <c r="W1919" i="4" s="1"/>
  <c r="V1923" i="4"/>
  <c r="V1927" i="4"/>
  <c r="W1927" i="4" s="1"/>
  <c r="V1931" i="4"/>
  <c r="V1935" i="4"/>
  <c r="V1872" i="4"/>
  <c r="V1876" i="4"/>
  <c r="V1888" i="4"/>
  <c r="V1892" i="4"/>
  <c r="W1892" i="4" s="1"/>
  <c r="V1896" i="4"/>
  <c r="W1896" i="4" s="1"/>
  <c r="V1900" i="4"/>
  <c r="W1900" i="4" s="1"/>
  <c r="V1904" i="4"/>
  <c r="W1904" i="4" s="1"/>
  <c r="V1873" i="4"/>
  <c r="V1877" i="4"/>
  <c r="V1917" i="4"/>
  <c r="V1921" i="4"/>
  <c r="W1921" i="4" s="1"/>
  <c r="V1925" i="4"/>
  <c r="V1933" i="4"/>
  <c r="V1937" i="4"/>
  <c r="V1870" i="4"/>
  <c r="V1874" i="4"/>
  <c r="V1878" i="4"/>
  <c r="V1886" i="4"/>
  <c r="V1890" i="4"/>
  <c r="V1894" i="4"/>
  <c r="W1894" i="4" s="1"/>
  <c r="V1898" i="4"/>
  <c r="V1902" i="4"/>
  <c r="W1902" i="4" s="1"/>
  <c r="V1910" i="4"/>
  <c r="V1914" i="4"/>
  <c r="W1914" i="4" s="1"/>
  <c r="V1922" i="4"/>
  <c r="W1922" i="4" s="1"/>
  <c r="V1930" i="4"/>
  <c r="V1811" i="4"/>
  <c r="U1810" i="4"/>
  <c r="U1811" i="4" s="1"/>
  <c r="V1810" i="4"/>
  <c r="V1803" i="4"/>
  <c r="U1802" i="4"/>
  <c r="U1803" i="4" s="1"/>
  <c r="V1802" i="4"/>
  <c r="U1714" i="4"/>
  <c r="U1718" i="4" s="1"/>
  <c r="V1714" i="4"/>
  <c r="V1718" i="4"/>
  <c r="V1671" i="4"/>
  <c r="W1671" i="4" s="1"/>
  <c r="V1668" i="4"/>
  <c r="W1668" i="4" s="1"/>
  <c r="V1669" i="4"/>
  <c r="W1669" i="4" s="1"/>
  <c r="U1666" i="4"/>
  <c r="V1666" i="4"/>
  <c r="V1670" i="4"/>
  <c r="W1670" i="4" s="1"/>
  <c r="V1646" i="4"/>
  <c r="V1650" i="4"/>
  <c r="V1611" i="4"/>
  <c r="V1639" i="4"/>
  <c r="W1639" i="4" s="1"/>
  <c r="V1612" i="4"/>
  <c r="V1640" i="4"/>
  <c r="W1640" i="4" s="1"/>
  <c r="V1644" i="4"/>
  <c r="V1648" i="4"/>
  <c r="V1605" i="4"/>
  <c r="V1641" i="4"/>
  <c r="W1641" i="4" s="1"/>
  <c r="V1602" i="4"/>
  <c r="V1610" i="4"/>
  <c r="V1622" i="4"/>
  <c r="W1622" i="4" s="1"/>
  <c r="V1630" i="4"/>
  <c r="V1638" i="4"/>
  <c r="W1638" i="4" s="1"/>
  <c r="V1503" i="4"/>
  <c r="V1509" i="4"/>
  <c r="V1502" i="4"/>
  <c r="V1499" i="4"/>
  <c r="V1507" i="4"/>
  <c r="U1498" i="4"/>
  <c r="U1499" i="4" s="1"/>
  <c r="U1500" i="4" s="1"/>
  <c r="U1505" i="4" s="1"/>
  <c r="V1500" i="4"/>
  <c r="V1505" i="4"/>
  <c r="V1498" i="4"/>
  <c r="V1506" i="4"/>
  <c r="V1475" i="4"/>
  <c r="V1487" i="4"/>
  <c r="V1511" i="4"/>
  <c r="V1515" i="4"/>
  <c r="V1519" i="4"/>
  <c r="V1523" i="4"/>
  <c r="V1527" i="4"/>
  <c r="V1539" i="4"/>
  <c r="V1547" i="4"/>
  <c r="V1559" i="4"/>
  <c r="V1571" i="4"/>
  <c r="V1468" i="4"/>
  <c r="V1472" i="4"/>
  <c r="V1480" i="4"/>
  <c r="V1496" i="4"/>
  <c r="V1504" i="4"/>
  <c r="V1508" i="4"/>
  <c r="V1516" i="4"/>
  <c r="V1520" i="4"/>
  <c r="V1524" i="4"/>
  <c r="V1528" i="4"/>
  <c r="V1540" i="4"/>
  <c r="V1544" i="4"/>
  <c r="V1552" i="4"/>
  <c r="V1564" i="4"/>
  <c r="V1568" i="4"/>
  <c r="V1576" i="4"/>
  <c r="V1477" i="4"/>
  <c r="V1493" i="4"/>
  <c r="V1497" i="4"/>
  <c r="V1501" i="4"/>
  <c r="V1517" i="4"/>
  <c r="V1521" i="4"/>
  <c r="V1525" i="4"/>
  <c r="V1529" i="4"/>
  <c r="V1537" i="4"/>
  <c r="V1549" i="4"/>
  <c r="V1557" i="4"/>
  <c r="V1466" i="4"/>
  <c r="V1470" i="4"/>
  <c r="V1482" i="4"/>
  <c r="V1490" i="4"/>
  <c r="V1510" i="4"/>
  <c r="V1514" i="4"/>
  <c r="V1518" i="4"/>
  <c r="V1522" i="4"/>
  <c r="V1526" i="4"/>
  <c r="V1542" i="4"/>
  <c r="V1546" i="4"/>
  <c r="V1550" i="4"/>
  <c r="V1554" i="4"/>
  <c r="V1562" i="4"/>
  <c r="V1566" i="4"/>
  <c r="V1574" i="4"/>
  <c r="V1447" i="4"/>
  <c r="V1446" i="4"/>
  <c r="V1327" i="4"/>
  <c r="U1322" i="4"/>
  <c r="U1327" i="4" s="1"/>
  <c r="U1328" i="4" s="1"/>
  <c r="V1328" i="4"/>
  <c r="V1322" i="4"/>
  <c r="V1303" i="4"/>
  <c r="V1315" i="4"/>
  <c r="V1323" i="4"/>
  <c r="V1331" i="4"/>
  <c r="V1351" i="4"/>
  <c r="V1304" i="4"/>
  <c r="V1316" i="4"/>
  <c r="V1324" i="4"/>
  <c r="V1305" i="4"/>
  <c r="V1317" i="4"/>
  <c r="V1333" i="4"/>
  <c r="V1341" i="4"/>
  <c r="U1302" i="4"/>
  <c r="U1303" i="4" s="1"/>
  <c r="U1304" i="4" s="1"/>
  <c r="U1305" i="4" s="1"/>
  <c r="U1310" i="4" s="1"/>
  <c r="U1315" i="4" s="1"/>
  <c r="U1316" i="4" s="1"/>
  <c r="U1317" i="4" s="1"/>
  <c r="U1323" i="4" s="1"/>
  <c r="U1324" i="4" s="1"/>
  <c r="V1302" i="4"/>
  <c r="V1310" i="4"/>
  <c r="V1330" i="4"/>
  <c r="V1342" i="4"/>
  <c r="V1266" i="4"/>
  <c r="V1270" i="4"/>
  <c r="V1264" i="4"/>
  <c r="V1258" i="4"/>
  <c r="V1243" i="4"/>
  <c r="W1243" i="4" s="1"/>
  <c r="U1238" i="4"/>
  <c r="V1238" i="4"/>
  <c r="U1218" i="4"/>
  <c r="U1220" i="4" s="1"/>
  <c r="U1222" i="4" s="1"/>
  <c r="V1220" i="4"/>
  <c r="V1218" i="4"/>
  <c r="V1222" i="4"/>
  <c r="V1203" i="4"/>
  <c r="V1202" i="4"/>
  <c r="U1190" i="4"/>
  <c r="V1190" i="4"/>
  <c r="V1179" i="4"/>
  <c r="V1195" i="4"/>
  <c r="V1211" i="4"/>
  <c r="V1215" i="4"/>
  <c r="V1219" i="4"/>
  <c r="V1223" i="4"/>
  <c r="V1180" i="4"/>
  <c r="V1184" i="4"/>
  <c r="V1224" i="4"/>
  <c r="V1181" i="4"/>
  <c r="V1189" i="4"/>
  <c r="V1193" i="4"/>
  <c r="V1197" i="4"/>
  <c r="W1197" i="4" s="1"/>
  <c r="V1201" i="4"/>
  <c r="V1209" i="4"/>
  <c r="V1217" i="4"/>
  <c r="V1221" i="4"/>
  <c r="V1225" i="4"/>
  <c r="U1178" i="4"/>
  <c r="U1179" i="4" s="1"/>
  <c r="U1180" i="4" s="1"/>
  <c r="U1181" i="4" s="1"/>
  <c r="U1182" i="4" s="1"/>
  <c r="U1184" i="4" s="1"/>
  <c r="U1189" i="4" s="1"/>
  <c r="U1193" i="4" s="1"/>
  <c r="U1194" i="4" s="1"/>
  <c r="U1195" i="4" s="1"/>
  <c r="V1178" i="4"/>
  <c r="V1182" i="4"/>
  <c r="V1194" i="4"/>
  <c r="V1198" i="4"/>
  <c r="W1198" i="4" s="1"/>
  <c r="V1210" i="4"/>
  <c r="V1226" i="4"/>
  <c r="U1070" i="4"/>
  <c r="V1070" i="4"/>
  <c r="V963" i="4"/>
  <c r="V964" i="4"/>
  <c r="V965" i="4"/>
  <c r="V962" i="4"/>
  <c r="U958" i="4"/>
  <c r="V958" i="4"/>
  <c r="V947" i="4"/>
  <c r="V951" i="4"/>
  <c r="V967" i="4"/>
  <c r="V1007" i="4"/>
  <c r="V1023" i="4"/>
  <c r="V948" i="4"/>
  <c r="V968" i="4"/>
  <c r="V949" i="4"/>
  <c r="V969" i="4"/>
  <c r="V946" i="4"/>
  <c r="V950" i="4"/>
  <c r="V1006" i="4"/>
  <c r="V1022" i="4"/>
  <c r="U926" i="4"/>
  <c r="U930" i="4" s="1"/>
  <c r="V926" i="4"/>
  <c r="V930" i="4"/>
  <c r="V911" i="4"/>
  <c r="V912" i="4"/>
  <c r="V906" i="4"/>
  <c r="V851" i="4"/>
  <c r="V856" i="4"/>
  <c r="W856" i="4" s="1"/>
  <c r="V850" i="4"/>
  <c r="U774" i="4"/>
  <c r="V774" i="4"/>
  <c r="V747" i="4"/>
  <c r="V744" i="4"/>
  <c r="V742" i="4"/>
  <c r="U714" i="4"/>
  <c r="V724" i="4"/>
  <c r="W724" i="4" s="1"/>
  <c r="V729" i="4"/>
  <c r="W729" i="4" s="1"/>
  <c r="V714" i="4"/>
  <c r="V722" i="4"/>
  <c r="W722" i="4" s="1"/>
  <c r="V679" i="4"/>
  <c r="W679" i="4" s="1"/>
  <c r="V691" i="4"/>
  <c r="W691" i="4" s="1"/>
  <c r="V695" i="4"/>
  <c r="W695" i="4" s="1"/>
  <c r="V699" i="4"/>
  <c r="V727" i="4"/>
  <c r="V696" i="4"/>
  <c r="W696" i="4" s="1"/>
  <c r="V716" i="4"/>
  <c r="W716" i="4" s="1"/>
  <c r="V685" i="4"/>
  <c r="W685" i="4" s="1"/>
  <c r="V717" i="4"/>
  <c r="W717" i="4" s="1"/>
  <c r="V741" i="4"/>
  <c r="W741" i="4" s="1"/>
  <c r="V674" i="4"/>
  <c r="V678" i="4"/>
  <c r="W678" i="4" s="1"/>
  <c r="V686" i="4"/>
  <c r="W686" i="4" s="1"/>
  <c r="V694" i="4"/>
  <c r="W694" i="4" s="1"/>
  <c r="V698" i="4"/>
  <c r="V706" i="4"/>
  <c r="W706" i="4" s="1"/>
  <c r="V718" i="4"/>
  <c r="W718" i="4" s="1"/>
  <c r="V726" i="4"/>
  <c r="V644" i="4"/>
  <c r="V645" i="4"/>
  <c r="V642" i="4"/>
  <c r="W642" i="4" s="1"/>
  <c r="U1893" i="4"/>
  <c r="W1893" i="4" s="1"/>
  <c r="U1865" i="4"/>
  <c r="W1865" i="4" s="1"/>
  <c r="U1849" i="4"/>
  <c r="W1849" i="4" s="1"/>
  <c r="U1646" i="4"/>
  <c r="U1650" i="4" s="1"/>
  <c r="U1538" i="4"/>
  <c r="W1538" i="4" s="1"/>
  <c r="U1446" i="4"/>
  <c r="U1447" i="4" s="1"/>
  <c r="U1387" i="4"/>
  <c r="U1202" i="4"/>
  <c r="U1203" i="4" s="1"/>
  <c r="U1135" i="4"/>
  <c r="W1135" i="4" s="1"/>
  <c r="U789" i="4"/>
  <c r="W789" i="4" s="1"/>
  <c r="U637" i="4"/>
  <c r="W637" i="4" s="1"/>
  <c r="U345" i="4"/>
  <c r="U215" i="4"/>
  <c r="U216" i="4" s="1"/>
  <c r="V1928" i="4"/>
  <c r="V1839" i="4"/>
  <c r="U1839" i="4"/>
  <c r="V1791" i="4"/>
  <c r="W1791" i="4" s="1"/>
  <c r="V1792" i="4"/>
  <c r="W1792" i="4" s="1"/>
  <c r="V1793" i="4"/>
  <c r="W1793" i="4" s="1"/>
  <c r="V1751" i="4"/>
  <c r="V1755" i="4"/>
  <c r="V1799" i="4"/>
  <c r="W1799" i="4" s="1"/>
  <c r="V1823" i="4"/>
  <c r="W1823" i="4" s="1"/>
  <c r="V1847" i="4"/>
  <c r="W1847" i="4" s="1"/>
  <c r="V1752" i="4"/>
  <c r="V1756" i="4"/>
  <c r="V1800" i="4"/>
  <c r="V1832" i="4"/>
  <c r="W1832" i="4" s="1"/>
  <c r="V1844" i="4"/>
  <c r="V1753" i="4"/>
  <c r="V1757" i="4"/>
  <c r="V1797" i="4"/>
  <c r="W1797" i="4" s="1"/>
  <c r="V1813" i="4"/>
  <c r="W1813" i="4" s="1"/>
  <c r="V1825" i="4"/>
  <c r="W1825" i="4" s="1"/>
  <c r="V1833" i="4"/>
  <c r="W1833" i="4" s="1"/>
  <c r="V1853" i="4"/>
  <c r="W1853" i="4" s="1"/>
  <c r="V1754" i="4"/>
  <c r="V1758" i="4"/>
  <c r="V1798" i="4"/>
  <c r="W1798" i="4" s="1"/>
  <c r="V1814" i="4"/>
  <c r="V1826" i="4"/>
  <c r="V1830" i="4"/>
  <c r="V1846" i="4"/>
  <c r="W1846" i="4" s="1"/>
  <c r="V1683" i="4"/>
  <c r="V1691" i="4"/>
  <c r="W1691" i="4" s="1"/>
  <c r="V1695" i="4"/>
  <c r="W1695" i="4" s="1"/>
  <c r="V1735" i="4"/>
  <c r="U1683" i="4"/>
  <c r="V1736" i="4"/>
  <c r="V1733" i="4"/>
  <c r="W1733" i="4" s="1"/>
  <c r="V1734" i="4"/>
  <c r="V1635" i="4"/>
  <c r="W1635" i="4" s="1"/>
  <c r="V1643" i="4"/>
  <c r="V1636" i="4"/>
  <c r="V1645" i="4"/>
  <c r="V1619" i="4"/>
  <c r="V1624" i="4"/>
  <c r="V1607" i="4"/>
  <c r="U1607" i="4"/>
  <c r="U1608" i="4" s="1"/>
  <c r="V1608" i="4"/>
  <c r="V1614" i="4"/>
  <c r="W1614" i="4" s="1"/>
  <c r="V1563" i="4"/>
  <c r="V1567" i="4"/>
  <c r="V1572" i="4"/>
  <c r="V1569" i="4"/>
  <c r="V1471" i="4"/>
  <c r="W1471" i="4" s="1"/>
  <c r="V1476" i="4"/>
  <c r="V1451" i="4"/>
  <c r="V1452" i="4"/>
  <c r="V1460" i="4"/>
  <c r="V1453" i="4"/>
  <c r="V1407" i="4"/>
  <c r="V1427" i="4"/>
  <c r="V1431" i="4"/>
  <c r="V1428" i="4"/>
  <c r="V1429" i="4"/>
  <c r="V1403" i="4"/>
  <c r="V1404" i="4"/>
  <c r="V1367" i="4"/>
  <c r="V1371" i="4"/>
  <c r="V1375" i="4"/>
  <c r="V1379" i="4"/>
  <c r="V1383" i="4"/>
  <c r="W1383" i="4" s="1"/>
  <c r="V1395" i="4"/>
  <c r="V1435" i="4"/>
  <c r="U1367" i="4"/>
  <c r="U1368" i="4" s="1"/>
  <c r="U1369" i="4" s="1"/>
  <c r="U1370" i="4" s="1"/>
  <c r="U1371" i="4" s="1"/>
  <c r="U1372" i="4" s="1"/>
  <c r="U1373" i="4" s="1"/>
  <c r="U1374" i="4" s="1"/>
  <c r="U1375" i="4" s="1"/>
  <c r="U1376" i="4" s="1"/>
  <c r="U1377" i="4" s="1"/>
  <c r="U1378" i="4" s="1"/>
  <c r="U1379" i="4" s="1"/>
  <c r="V1368" i="4"/>
  <c r="V1372" i="4"/>
  <c r="V1376" i="4"/>
  <c r="V1384" i="4"/>
  <c r="W1384" i="4" s="1"/>
  <c r="V1396" i="4"/>
  <c r="V1416" i="4"/>
  <c r="V1420" i="4"/>
  <c r="V1369" i="4"/>
  <c r="W1369" i="4" s="1"/>
  <c r="V1373" i="4"/>
  <c r="V1377" i="4"/>
  <c r="V1385" i="4"/>
  <c r="W1385" i="4" s="1"/>
  <c r="V1393" i="4"/>
  <c r="W1393" i="4" s="1"/>
  <c r="V1397" i="4"/>
  <c r="V1401" i="4"/>
  <c r="W1401" i="4" s="1"/>
  <c r="V1421" i="4"/>
  <c r="V1433" i="4"/>
  <c r="W1433" i="4" s="1"/>
  <c r="V1370" i="4"/>
  <c r="V1374" i="4"/>
  <c r="V1378" i="4"/>
  <c r="V1382" i="4"/>
  <c r="W1382" i="4" s="1"/>
  <c r="V1394" i="4"/>
  <c r="V1434" i="4"/>
  <c r="V1442" i="4"/>
  <c r="W1442" i="4" s="1"/>
  <c r="V1107" i="4"/>
  <c r="V1111" i="4"/>
  <c r="V1115" i="4"/>
  <c r="V1119" i="4"/>
  <c r="V1123" i="4"/>
  <c r="V1143" i="4"/>
  <c r="W1143" i="4" s="1"/>
  <c r="V1108" i="4"/>
  <c r="V1112" i="4"/>
  <c r="V1116" i="4"/>
  <c r="V1120" i="4"/>
  <c r="V1124" i="4"/>
  <c r="V1132" i="4"/>
  <c r="W1132" i="4" s="1"/>
  <c r="V1172" i="4"/>
  <c r="W1172" i="4" s="1"/>
  <c r="V1109" i="4"/>
  <c r="V1113" i="4"/>
  <c r="V1117" i="4"/>
  <c r="V1121" i="4"/>
  <c r="V1125" i="4"/>
  <c r="V1133" i="4"/>
  <c r="W1133" i="4" s="1"/>
  <c r="V1149" i="4"/>
  <c r="W1149" i="4" s="1"/>
  <c r="V1161" i="4"/>
  <c r="W1161" i="4" s="1"/>
  <c r="V1173" i="4"/>
  <c r="W1173" i="4" s="1"/>
  <c r="U1107" i="4"/>
  <c r="U1108" i="4" s="1"/>
  <c r="U1109" i="4" s="1"/>
  <c r="U1110" i="4" s="1"/>
  <c r="U1111" i="4" s="1"/>
  <c r="U1112" i="4" s="1"/>
  <c r="U1113" i="4" s="1"/>
  <c r="U1114" i="4" s="1"/>
  <c r="U1115" i="4" s="1"/>
  <c r="U1116" i="4" s="1"/>
  <c r="U1117" i="4" s="1"/>
  <c r="U1118" i="4" s="1"/>
  <c r="U1119" i="4" s="1"/>
  <c r="U1120" i="4" s="1"/>
  <c r="U1121" i="4" s="1"/>
  <c r="U1122" i="4" s="1"/>
  <c r="U1123" i="4" s="1"/>
  <c r="U1124" i="4" s="1"/>
  <c r="U1125" i="4" s="1"/>
  <c r="V1110" i="4"/>
  <c r="V1114" i="4"/>
  <c r="V1118" i="4"/>
  <c r="V1122" i="4"/>
  <c r="W1122" i="4" s="1"/>
  <c r="V731" i="4"/>
  <c r="V732" i="4"/>
  <c r="V703" i="4"/>
  <c r="V707" i="4"/>
  <c r="V709" i="4"/>
  <c r="V669" i="4"/>
  <c r="W669" i="4" s="1"/>
  <c r="V671" i="4"/>
  <c r="W671" i="4" s="1"/>
  <c r="V667" i="4"/>
  <c r="V479" i="4"/>
  <c r="V481" i="4"/>
  <c r="W481" i="4" s="1"/>
  <c r="U479" i="4"/>
  <c r="V411" i="4"/>
  <c r="V421" i="4"/>
  <c r="U411" i="4"/>
  <c r="U421" i="4" s="1"/>
  <c r="V379" i="4"/>
  <c r="V383" i="4"/>
  <c r="V403" i="4"/>
  <c r="V415" i="4"/>
  <c r="V380" i="4"/>
  <c r="V384" i="4"/>
  <c r="V416" i="4"/>
  <c r="V420" i="4"/>
  <c r="V381" i="4"/>
  <c r="V413" i="4"/>
  <c r="V382" i="4"/>
  <c r="V402" i="4"/>
  <c r="U379" i="4"/>
  <c r="U380" i="4" s="1"/>
  <c r="U381" i="4" s="1"/>
  <c r="U382" i="4" s="1"/>
  <c r="U383" i="4" s="1"/>
  <c r="U384" i="4" s="1"/>
  <c r="U402" i="4" s="1"/>
  <c r="U403" i="4" s="1"/>
  <c r="U413" i="4" s="1"/>
  <c r="V371" i="4"/>
  <c r="V372" i="4"/>
  <c r="U371" i="4"/>
  <c r="U372" i="4" s="1"/>
  <c r="V351" i="4"/>
  <c r="V359" i="4"/>
  <c r="V352" i="4"/>
  <c r="V353" i="4"/>
  <c r="U351" i="4"/>
  <c r="U352" i="4" s="1"/>
  <c r="U353" i="4" s="1"/>
  <c r="U359" i="4" s="1"/>
  <c r="V339" i="4"/>
  <c r="V343" i="4"/>
  <c r="V341" i="4"/>
  <c r="V315" i="4"/>
  <c r="W315" i="4" s="1"/>
  <c r="V319" i="4"/>
  <c r="W319" i="4" s="1"/>
  <c r="V303" i="4"/>
  <c r="V307" i="4"/>
  <c r="V308" i="4"/>
  <c r="V318" i="4"/>
  <c r="W318" i="4" s="1"/>
  <c r="V323" i="4"/>
  <c r="W323" i="4" s="1"/>
  <c r="V327" i="4"/>
  <c r="V331" i="4"/>
  <c r="V335" i="4"/>
  <c r="W335" i="4" s="1"/>
  <c r="V347" i="4"/>
  <c r="V367" i="4"/>
  <c r="V304" i="4"/>
  <c r="V309" i="4"/>
  <c r="V314" i="4"/>
  <c r="V320" i="4"/>
  <c r="W320" i="4" s="1"/>
  <c r="V332" i="4"/>
  <c r="V344" i="4"/>
  <c r="W344" i="4" s="1"/>
  <c r="V360" i="4"/>
  <c r="V368" i="4"/>
  <c r="V305" i="4"/>
  <c r="V316" i="4"/>
  <c r="W316" i="4" s="1"/>
  <c r="V321" i="4"/>
  <c r="W321" i="4" s="1"/>
  <c r="V329" i="4"/>
  <c r="W329" i="4" s="1"/>
  <c r="V349" i="4"/>
  <c r="V357" i="4"/>
  <c r="V361" i="4"/>
  <c r="V365" i="4"/>
  <c r="V369" i="4"/>
  <c r="V306" i="4"/>
  <c r="V322" i="4"/>
  <c r="W322" i="4" s="1"/>
  <c r="V326" i="4"/>
  <c r="V338" i="4"/>
  <c r="W338" i="4" s="1"/>
  <c r="V346" i="4"/>
  <c r="V350" i="4"/>
  <c r="V354" i="4"/>
  <c r="V358" i="4"/>
  <c r="V370" i="4"/>
  <c r="V259" i="4"/>
  <c r="V268" i="4"/>
  <c r="V197" i="4"/>
  <c r="V198" i="4"/>
  <c r="V195" i="4"/>
  <c r="V199" i="4"/>
  <c r="V223" i="4"/>
  <c r="V255" i="4"/>
  <c r="V263" i="4"/>
  <c r="V275" i="4"/>
  <c r="V233" i="4"/>
  <c r="V254" i="4"/>
  <c r="V265" i="4"/>
  <c r="V286" i="4"/>
  <c r="V196" i="4"/>
  <c r="V234" i="4"/>
  <c r="V266" i="4"/>
  <c r="V298" i="4"/>
  <c r="V200" i="4"/>
  <c r="V300" i="4"/>
  <c r="V248" i="4"/>
  <c r="V264" i="4"/>
  <c r="V274" i="4"/>
  <c r="U195" i="4"/>
  <c r="U196" i="4" s="1"/>
  <c r="U197" i="4" s="1"/>
  <c r="U198" i="4" s="1"/>
  <c r="U199" i="4" s="1"/>
  <c r="U200" i="4" s="1"/>
  <c r="U223" i="4" s="1"/>
  <c r="U233" i="4" s="1"/>
  <c r="U234" i="4" s="1"/>
  <c r="U248" i="4" s="1"/>
  <c r="U254" i="4" s="1"/>
  <c r="U255" i="4" s="1"/>
  <c r="U263" i="4" s="1"/>
  <c r="U264" i="4" s="1"/>
  <c r="U265" i="4" s="1"/>
  <c r="U266" i="4" s="1"/>
  <c r="U274" i="4" s="1"/>
  <c r="U275" i="4" s="1"/>
  <c r="V153" i="4"/>
  <c r="V157" i="4"/>
  <c r="V154" i="4"/>
  <c r="V162" i="4"/>
  <c r="V151" i="4"/>
  <c r="V159" i="4"/>
  <c r="V167" i="4"/>
  <c r="V152" i="4"/>
  <c r="V107" i="4"/>
  <c r="V108" i="4"/>
  <c r="V124" i="4"/>
  <c r="U107" i="4"/>
  <c r="U108" i="4" s="1"/>
  <c r="U124" i="4" s="1"/>
  <c r="V79" i="4"/>
  <c r="U79" i="4"/>
  <c r="V61" i="4"/>
  <c r="V59" i="4"/>
  <c r="U59" i="4"/>
  <c r="U61" i="4" s="1"/>
  <c r="V55" i="4"/>
  <c r="U55" i="4"/>
  <c r="V37" i="4"/>
  <c r="V57" i="4"/>
  <c r="V93" i="4"/>
  <c r="V113" i="4"/>
  <c r="V94" i="4"/>
  <c r="V35" i="4"/>
  <c r="V75" i="4"/>
  <c r="V95" i="4"/>
  <c r="V48" i="4"/>
  <c r="W48" i="4" s="1"/>
  <c r="V112" i="4"/>
  <c r="V36" i="4"/>
  <c r="V52" i="4"/>
  <c r="V120" i="4"/>
  <c r="V76" i="4"/>
  <c r="U1887" i="4"/>
  <c r="W1887" i="4" s="1"/>
  <c r="U1851" i="4"/>
  <c r="W1851" i="4" s="1"/>
  <c r="U1619" i="4"/>
  <c r="U1624" i="4" s="1"/>
  <c r="U1403" i="4"/>
  <c r="U1404" i="4" s="1"/>
  <c r="U731" i="4"/>
  <c r="U732" i="4" s="1"/>
  <c r="U427" i="4"/>
  <c r="U429" i="4" s="1"/>
  <c r="U339" i="4"/>
  <c r="U341" i="4" s="1"/>
  <c r="U343" i="4" s="1"/>
  <c r="U259" i="4"/>
  <c r="U268" i="4" s="1"/>
  <c r="V1929" i="4"/>
  <c r="U1929" i="4"/>
  <c r="U1781" i="4"/>
  <c r="U1782" i="4" s="1"/>
  <c r="V1781" i="4"/>
  <c r="V1782" i="4"/>
  <c r="V1743" i="4"/>
  <c r="V1747" i="4"/>
  <c r="V1779" i="4"/>
  <c r="W1779" i="4" s="1"/>
  <c r="V1783" i="4"/>
  <c r="V1787" i="4"/>
  <c r="W1787" i="4" s="1"/>
  <c r="V1795" i="4"/>
  <c r="V1815" i="4"/>
  <c r="W1815" i="4" s="1"/>
  <c r="V1819" i="4"/>
  <c r="V1831" i="4"/>
  <c r="V1843" i="4"/>
  <c r="V1855" i="4"/>
  <c r="W1855" i="4" s="1"/>
  <c r="V1859" i="4"/>
  <c r="W1859" i="4" s="1"/>
  <c r="U1741" i="4"/>
  <c r="U1742" i="4" s="1"/>
  <c r="V1744" i="4"/>
  <c r="V1748" i="4"/>
  <c r="V1780" i="4"/>
  <c r="V1784" i="4"/>
  <c r="V1796" i="4"/>
  <c r="V1804" i="4"/>
  <c r="W1804" i="4" s="1"/>
  <c r="V1812" i="4"/>
  <c r="V1824" i="4"/>
  <c r="W1824" i="4" s="1"/>
  <c r="V1836" i="4"/>
  <c r="W1836" i="4" s="1"/>
  <c r="V1848" i="4"/>
  <c r="W1848" i="4" s="1"/>
  <c r="V1852" i="4"/>
  <c r="W1852" i="4" s="1"/>
  <c r="V1864" i="4"/>
  <c r="W1864" i="4" s="1"/>
  <c r="V1868" i="4"/>
  <c r="W1868" i="4" s="1"/>
  <c r="V1741" i="4"/>
  <c r="V1745" i="4"/>
  <c r="V1749" i="4"/>
  <c r="V1785" i="4"/>
  <c r="V1801" i="4"/>
  <c r="W1801" i="4" s="1"/>
  <c r="V1805" i="4"/>
  <c r="V1809" i="4"/>
  <c r="W1809" i="4" s="1"/>
  <c r="V1817" i="4"/>
  <c r="W1817" i="4" s="1"/>
  <c r="V1829" i="4"/>
  <c r="W1829" i="4" s="1"/>
  <c r="V1845" i="4"/>
  <c r="W1845" i="4" s="1"/>
  <c r="V1857" i="4"/>
  <c r="W1857" i="4" s="1"/>
  <c r="V1861" i="4"/>
  <c r="W1861" i="4" s="1"/>
  <c r="V1869" i="4"/>
  <c r="W1869" i="4" s="1"/>
  <c r="V1742" i="4"/>
  <c r="V1746" i="4"/>
  <c r="V1750" i="4"/>
  <c r="V1790" i="4"/>
  <c r="V1794" i="4"/>
  <c r="V1806" i="4"/>
  <c r="V1818" i="4"/>
  <c r="V1834" i="4"/>
  <c r="W1834" i="4" s="1"/>
  <c r="V1838" i="4"/>
  <c r="V1850" i="4"/>
  <c r="W1850" i="4" s="1"/>
  <c r="V1866" i="4"/>
  <c r="V1725" i="4"/>
  <c r="U1725" i="4"/>
  <c r="U1701" i="4"/>
  <c r="V1701" i="4"/>
  <c r="V1711" i="4"/>
  <c r="V1723" i="4"/>
  <c r="W1723" i="4" s="1"/>
  <c r="V1712" i="4"/>
  <c r="V1673" i="4"/>
  <c r="W1673" i="4" s="1"/>
  <c r="V1674" i="4"/>
  <c r="V1682" i="4"/>
  <c r="W1682" i="4" s="1"/>
  <c r="V1686" i="4"/>
  <c r="W1686" i="4" s="1"/>
  <c r="V1710" i="4"/>
  <c r="V1722" i="4"/>
  <c r="W1722" i="4" s="1"/>
  <c r="V1738" i="4"/>
  <c r="W1738" i="4" s="1"/>
  <c r="V1659" i="4"/>
  <c r="V1663" i="4"/>
  <c r="V1667" i="4"/>
  <c r="W1667" i="4" s="1"/>
  <c r="V1675" i="4"/>
  <c r="W1675" i="4" s="1"/>
  <c r="V1679" i="4"/>
  <c r="W1679" i="4" s="1"/>
  <c r="V1687" i="4"/>
  <c r="W1687" i="4" s="1"/>
  <c r="V1699" i="4"/>
  <c r="V1703" i="4"/>
  <c r="V1715" i="4"/>
  <c r="V1719" i="4"/>
  <c r="V1727" i="4"/>
  <c r="V1731" i="4"/>
  <c r="V1739" i="4"/>
  <c r="V1660" i="4"/>
  <c r="V1664" i="4"/>
  <c r="V1672" i="4"/>
  <c r="W1672" i="4" s="1"/>
  <c r="V1684" i="4"/>
  <c r="W1684" i="4" s="1"/>
  <c r="V1692" i="4"/>
  <c r="V1696" i="4"/>
  <c r="W1696" i="4" s="1"/>
  <c r="V1700" i="4"/>
  <c r="V1708" i="4"/>
  <c r="V1716" i="4"/>
  <c r="V1724" i="4"/>
  <c r="W1724" i="4" s="1"/>
  <c r="V1732" i="4"/>
  <c r="V1740" i="4"/>
  <c r="V1657" i="4"/>
  <c r="W1657" i="4" s="1"/>
  <c r="V1661" i="4"/>
  <c r="V1665" i="4"/>
  <c r="V1677" i="4"/>
  <c r="W1677" i="4" s="1"/>
  <c r="V1681" i="4"/>
  <c r="V1689" i="4"/>
  <c r="W1689" i="4" s="1"/>
  <c r="V1713" i="4"/>
  <c r="W1713" i="4" s="1"/>
  <c r="V1717" i="4"/>
  <c r="V1721" i="4"/>
  <c r="V1737" i="4"/>
  <c r="W1737" i="4" s="1"/>
  <c r="V1658" i="4"/>
  <c r="V1662" i="4"/>
  <c r="V1690" i="4"/>
  <c r="V1694" i="4"/>
  <c r="W1694" i="4" s="1"/>
  <c r="V1698" i="4"/>
  <c r="V1702" i="4"/>
  <c r="V1706" i="4"/>
  <c r="V1726" i="4"/>
  <c r="V1655" i="4"/>
  <c r="V1653" i="4"/>
  <c r="V1587" i="4"/>
  <c r="V1588" i="4"/>
  <c r="V1585" i="4"/>
  <c r="V1589" i="4"/>
  <c r="V1593" i="4"/>
  <c r="W1593" i="4" s="1"/>
  <c r="V1597" i="4"/>
  <c r="W1597" i="4" s="1"/>
  <c r="V1617" i="4"/>
  <c r="W1617" i="4" s="1"/>
  <c r="V1586" i="4"/>
  <c r="V1579" i="4"/>
  <c r="V1583" i="4"/>
  <c r="V1599" i="4"/>
  <c r="W1599" i="4" s="1"/>
  <c r="V1603" i="4"/>
  <c r="V1623" i="4"/>
  <c r="W1623" i="4" s="1"/>
  <c r="V1631" i="4"/>
  <c r="V1647" i="4"/>
  <c r="W1647" i="4" s="1"/>
  <c r="V1651" i="4"/>
  <c r="V1580" i="4"/>
  <c r="V1584" i="4"/>
  <c r="V1592" i="4"/>
  <c r="W1592" i="4" s="1"/>
  <c r="V1616" i="4"/>
  <c r="W1616" i="4" s="1"/>
  <c r="V1620" i="4"/>
  <c r="W1620" i="4" s="1"/>
  <c r="V1652" i="4"/>
  <c r="V1656" i="4"/>
  <c r="V1577" i="4"/>
  <c r="V1581" i="4"/>
  <c r="V1601" i="4"/>
  <c r="W1601" i="4" s="1"/>
  <c r="V1609" i="4"/>
  <c r="W1609" i="4" s="1"/>
  <c r="V1613" i="4"/>
  <c r="W1613" i="4" s="1"/>
  <c r="V1625" i="4"/>
  <c r="W1625" i="4" s="1"/>
  <c r="V1629" i="4"/>
  <c r="W1629" i="4" s="1"/>
  <c r="V1637" i="4"/>
  <c r="W1637" i="4" s="1"/>
  <c r="V1649" i="4"/>
  <c r="V1578" i="4"/>
  <c r="V1582" i="4"/>
  <c r="V1590" i="4"/>
  <c r="W1590" i="4" s="1"/>
  <c r="V1594" i="4"/>
  <c r="W1594" i="4" s="1"/>
  <c r="V1598" i="4"/>
  <c r="W1598" i="4" s="1"/>
  <c r="V1606" i="4"/>
  <c r="W1606" i="4" s="1"/>
  <c r="V1618" i="4"/>
  <c r="W1618" i="4" s="1"/>
  <c r="V1626" i="4"/>
  <c r="V1634" i="4"/>
  <c r="W1634" i="4" s="1"/>
  <c r="V1642" i="4"/>
  <c r="W1642" i="4" s="1"/>
  <c r="V1654" i="4"/>
  <c r="U1553" i="4"/>
  <c r="U1558" i="4" s="1"/>
  <c r="V1553" i="4"/>
  <c r="V1558" i="4"/>
  <c r="V1541" i="4"/>
  <c r="W1541" i="4" s="1"/>
  <c r="V1545" i="4"/>
  <c r="V1495" i="4"/>
  <c r="V1575" i="4"/>
  <c r="V1485" i="4"/>
  <c r="V1494" i="4"/>
  <c r="V1491" i="4"/>
  <c r="U1481" i="4"/>
  <c r="U1486" i="4" s="1"/>
  <c r="U1488" i="4" s="1"/>
  <c r="U1491" i="4" s="1"/>
  <c r="V1488" i="4"/>
  <c r="V1481" i="4"/>
  <c r="V1486" i="4"/>
  <c r="V1479" i="4"/>
  <c r="V1483" i="4"/>
  <c r="V1531" i="4"/>
  <c r="V1535" i="4"/>
  <c r="V1543" i="4"/>
  <c r="V1551" i="4"/>
  <c r="V1555" i="4"/>
  <c r="V1484" i="4"/>
  <c r="V1492" i="4"/>
  <c r="V1532" i="4"/>
  <c r="V1536" i="4"/>
  <c r="V1556" i="4"/>
  <c r="V1560" i="4"/>
  <c r="V1469" i="4"/>
  <c r="V1473" i="4"/>
  <c r="V1489" i="4"/>
  <c r="V1533" i="4"/>
  <c r="V1561" i="4"/>
  <c r="V1565" i="4"/>
  <c r="V1573" i="4"/>
  <c r="V1474" i="4"/>
  <c r="V1478" i="4"/>
  <c r="V1530" i="4"/>
  <c r="V1534" i="4"/>
  <c r="V1570" i="4"/>
  <c r="V1467" i="4"/>
  <c r="V1548" i="4"/>
  <c r="V1465" i="4"/>
  <c r="W1465" i="4" s="1"/>
  <c r="V1444" i="4"/>
  <c r="V1437" i="4"/>
  <c r="W1437" i="4" s="1"/>
  <c r="V1409" i="4"/>
  <c r="V1413" i="4"/>
  <c r="V1410" i="4"/>
  <c r="V1355" i="4"/>
  <c r="V1359" i="4"/>
  <c r="V1391" i="4"/>
  <c r="W1391" i="4" s="1"/>
  <c r="V1411" i="4"/>
  <c r="V1415" i="4"/>
  <c r="V1419" i="4"/>
  <c r="W1419" i="4" s="1"/>
  <c r="V1439" i="4"/>
  <c r="W1439" i="4" s="1"/>
  <c r="V1443" i="4"/>
  <c r="W1443" i="4" s="1"/>
  <c r="V1455" i="4"/>
  <c r="V1459" i="4"/>
  <c r="W1459" i="4" s="1"/>
  <c r="V1463" i="4"/>
  <c r="V1356" i="4"/>
  <c r="V1360" i="4"/>
  <c r="V1380" i="4"/>
  <c r="W1380" i="4" s="1"/>
  <c r="V1392" i="4"/>
  <c r="W1392" i="4" s="1"/>
  <c r="V1408" i="4"/>
  <c r="V1412" i="4"/>
  <c r="V1432" i="4"/>
  <c r="V1436" i="4"/>
  <c r="V1440" i="4"/>
  <c r="V1448" i="4"/>
  <c r="V1456" i="4"/>
  <c r="V1464" i="4"/>
  <c r="V1353" i="4"/>
  <c r="V1357" i="4"/>
  <c r="V1361" i="4"/>
  <c r="V1405" i="4"/>
  <c r="W1405" i="4" s="1"/>
  <c r="V1417" i="4"/>
  <c r="W1417" i="4" s="1"/>
  <c r="V1425" i="4"/>
  <c r="V1441" i="4"/>
  <c r="V1445" i="4"/>
  <c r="V1449" i="4"/>
  <c r="V1457" i="4"/>
  <c r="V1461" i="4"/>
  <c r="V1354" i="4"/>
  <c r="V1358" i="4"/>
  <c r="V1362" i="4"/>
  <c r="V1366" i="4"/>
  <c r="W1366" i="4" s="1"/>
  <c r="V1386" i="4"/>
  <c r="W1386" i="4" s="1"/>
  <c r="V1390" i="4"/>
  <c r="W1390" i="4" s="1"/>
  <c r="V1398" i="4"/>
  <c r="W1398" i="4" s="1"/>
  <c r="V1402" i="4"/>
  <c r="W1402" i="4" s="1"/>
  <c r="V1406" i="4"/>
  <c r="V1414" i="4"/>
  <c r="V1422" i="4"/>
  <c r="W1422" i="4" s="1"/>
  <c r="V1426" i="4"/>
  <c r="V1438" i="4"/>
  <c r="W1438" i="4" s="1"/>
  <c r="V1450" i="4"/>
  <c r="V1454" i="4"/>
  <c r="V1462" i="4"/>
  <c r="V1347" i="4"/>
  <c r="V1345" i="4"/>
  <c r="U1345" i="4"/>
  <c r="U1347" i="4" s="1"/>
  <c r="V1255" i="4"/>
  <c r="U1253" i="4"/>
  <c r="U1255" i="4" s="1"/>
  <c r="V1253" i="4"/>
  <c r="V1251" i="4"/>
  <c r="W1251" i="4" s="1"/>
  <c r="V1245" i="4"/>
  <c r="W1245" i="4" s="1"/>
  <c r="V1283" i="4"/>
  <c r="V1256" i="4"/>
  <c r="V1260" i="4"/>
  <c r="V1268" i="4"/>
  <c r="V1276" i="4"/>
  <c r="V1284" i="4"/>
  <c r="V1241" i="4"/>
  <c r="V1249" i="4"/>
  <c r="V1277" i="4"/>
  <c r="V1281" i="4"/>
  <c r="V1282" i="4"/>
  <c r="V1187" i="4"/>
  <c r="V1191" i="4"/>
  <c r="V1199" i="4"/>
  <c r="V1207" i="4"/>
  <c r="V1188" i="4"/>
  <c r="V1192" i="4"/>
  <c r="V1200" i="4"/>
  <c r="V1208" i="4"/>
  <c r="V1216" i="4"/>
  <c r="V1185" i="4"/>
  <c r="V1205" i="4"/>
  <c r="V1213" i="4"/>
  <c r="U1185" i="4"/>
  <c r="U1186" i="4" s="1"/>
  <c r="U1187" i="4" s="1"/>
  <c r="U1188" i="4" s="1"/>
  <c r="U1191" i="4" s="1"/>
  <c r="U1192" i="4" s="1"/>
  <c r="U1199" i="4" s="1"/>
  <c r="U1200" i="4" s="1"/>
  <c r="V1186" i="4"/>
  <c r="V1206" i="4"/>
  <c r="V1214" i="4"/>
  <c r="U1169" i="4"/>
  <c r="U1170" i="4" s="1"/>
  <c r="V1169" i="4"/>
  <c r="V1170" i="4"/>
  <c r="V1159" i="4"/>
  <c r="U1157" i="4"/>
  <c r="U1158" i="4" s="1"/>
  <c r="U1159" i="4" s="1"/>
  <c r="V1157" i="4"/>
  <c r="V1158" i="4"/>
  <c r="V1147" i="4"/>
  <c r="W1147" i="4" s="1"/>
  <c r="V1145" i="4"/>
  <c r="W1145" i="4" s="1"/>
  <c r="V1146" i="4"/>
  <c r="W1146" i="4" s="1"/>
  <c r="V1129" i="4"/>
  <c r="U1129" i="4"/>
  <c r="V1095" i="4"/>
  <c r="V1099" i="4"/>
  <c r="V1103" i="4"/>
  <c r="V1131" i="4"/>
  <c r="V1139" i="4"/>
  <c r="V1155" i="4"/>
  <c r="V1163" i="4"/>
  <c r="V1167" i="4"/>
  <c r="W1167" i="4" s="1"/>
  <c r="V1171" i="4"/>
  <c r="V1175" i="4"/>
  <c r="W1175" i="4" s="1"/>
  <c r="V1096" i="4"/>
  <c r="V1100" i="4"/>
  <c r="V1104" i="4"/>
  <c r="V1128" i="4"/>
  <c r="W1128" i="4" s="1"/>
  <c r="V1136" i="4"/>
  <c r="V1144" i="4"/>
  <c r="W1144" i="4" s="1"/>
  <c r="V1148" i="4"/>
  <c r="W1148" i="4" s="1"/>
  <c r="V1156" i="4"/>
  <c r="V1160" i="4"/>
  <c r="W1160" i="4" s="1"/>
  <c r="V1168" i="4"/>
  <c r="W1168" i="4" s="1"/>
  <c r="V1176" i="4"/>
  <c r="W1176" i="4" s="1"/>
  <c r="V1093" i="4"/>
  <c r="W1093" i="4" s="1"/>
  <c r="V1097" i="4"/>
  <c r="V1101" i="4"/>
  <c r="V1105" i="4"/>
  <c r="V1137" i="4"/>
  <c r="V1153" i="4"/>
  <c r="W1153" i="4" s="1"/>
  <c r="V1177" i="4"/>
  <c r="W1177" i="4" s="1"/>
  <c r="V1094" i="4"/>
  <c r="V1098" i="4"/>
  <c r="V1102" i="4"/>
  <c r="V1106" i="4"/>
  <c r="V1126" i="4"/>
  <c r="W1126" i="4" s="1"/>
  <c r="V1130" i="4"/>
  <c r="V1134" i="4"/>
  <c r="W1134" i="4" s="1"/>
  <c r="V1138" i="4"/>
  <c r="V1142" i="4"/>
  <c r="V1154" i="4"/>
  <c r="W1154" i="4" s="1"/>
  <c r="V1166" i="4"/>
  <c r="W1166" i="4" s="1"/>
  <c r="V1174" i="4"/>
  <c r="W1174" i="4" s="1"/>
  <c r="V1003" i="4"/>
  <c r="W1003" i="4" s="1"/>
  <c r="V1001" i="4"/>
  <c r="W1001" i="4" s="1"/>
  <c r="V985" i="4"/>
  <c r="U985" i="4"/>
  <c r="U986" i="4" s="1"/>
  <c r="V986" i="4"/>
  <c r="V977" i="4"/>
  <c r="V978" i="4"/>
  <c r="V955" i="4"/>
  <c r="V975" i="4"/>
  <c r="V983" i="4"/>
  <c r="V987" i="4"/>
  <c r="V995" i="4"/>
  <c r="V999" i="4"/>
  <c r="V1015" i="4"/>
  <c r="U953" i="4"/>
  <c r="U954" i="4" s="1"/>
  <c r="U955" i="4" s="1"/>
  <c r="U956" i="4" s="1"/>
  <c r="V956" i="4"/>
  <c r="V972" i="4"/>
  <c r="V992" i="4"/>
  <c r="V996" i="4"/>
  <c r="V1016" i="4"/>
  <c r="V1020" i="4"/>
  <c r="V953" i="4"/>
  <c r="V973" i="4"/>
  <c r="V993" i="4"/>
  <c r="V997" i="4"/>
  <c r="V1009" i="4"/>
  <c r="V954" i="4"/>
  <c r="W954" i="4" s="1"/>
  <c r="V974" i="4"/>
  <c r="V982" i="4"/>
  <c r="V994" i="4"/>
  <c r="V998" i="4"/>
  <c r="V1010" i="4"/>
  <c r="V1018" i="4"/>
  <c r="V935" i="4"/>
  <c r="V939" i="4"/>
  <c r="V936" i="4"/>
  <c r="V933" i="4"/>
  <c r="V937" i="4"/>
  <c r="V934" i="4"/>
  <c r="V938" i="4"/>
  <c r="V923" i="4"/>
  <c r="U917" i="4"/>
  <c r="U918" i="4" s="1"/>
  <c r="U923" i="4" s="1"/>
  <c r="V917" i="4"/>
  <c r="V918" i="4"/>
  <c r="V883" i="4"/>
  <c r="W883" i="4" s="1"/>
  <c r="V868" i="4"/>
  <c r="W868" i="4" s="1"/>
  <c r="V857" i="4"/>
  <c r="U857" i="4"/>
  <c r="V870" i="4"/>
  <c r="W870" i="4" s="1"/>
  <c r="V882" i="4"/>
  <c r="W882" i="4" s="1"/>
  <c r="V823" i="4"/>
  <c r="V821" i="4"/>
  <c r="V822" i="4"/>
  <c r="V785" i="4"/>
  <c r="V793" i="4"/>
  <c r="U777" i="4"/>
  <c r="U778" i="4" s="1"/>
  <c r="V777" i="4"/>
  <c r="V778" i="4"/>
  <c r="V739" i="4"/>
  <c r="W739" i="4" s="1"/>
  <c r="V737" i="4"/>
  <c r="W737" i="4" s="1"/>
  <c r="V749" i="4"/>
  <c r="V738" i="4"/>
  <c r="W738" i="4" s="1"/>
  <c r="V750" i="4"/>
  <c r="V711" i="4"/>
  <c r="W711" i="4" s="1"/>
  <c r="V712" i="4"/>
  <c r="W712" i="4" s="1"/>
  <c r="V720" i="4"/>
  <c r="W720" i="4" s="1"/>
  <c r="V701" i="4"/>
  <c r="W701" i="4" s="1"/>
  <c r="V721" i="4"/>
  <c r="W721" i="4" s="1"/>
  <c r="U693" i="4"/>
  <c r="U697" i="4" s="1"/>
  <c r="V693" i="4"/>
  <c r="V697" i="4"/>
  <c r="V649" i="4"/>
  <c r="V653" i="4"/>
  <c r="V661" i="4"/>
  <c r="V673" i="4"/>
  <c r="W673" i="4" s="1"/>
  <c r="V654" i="4"/>
  <c r="V664" i="4"/>
  <c r="V670" i="4"/>
  <c r="W670" i="4" s="1"/>
  <c r="V675" i="4"/>
  <c r="V687" i="4"/>
  <c r="W687" i="4" s="1"/>
  <c r="V715" i="4"/>
  <c r="V719" i="4"/>
  <c r="W719" i="4" s="1"/>
  <c r="V723" i="4"/>
  <c r="W723" i="4" s="1"/>
  <c r="V743" i="4"/>
  <c r="W743" i="4" s="1"/>
  <c r="V751" i="4"/>
  <c r="W751" i="4" s="1"/>
  <c r="V650" i="4"/>
  <c r="V655" i="4"/>
  <c r="V666" i="4"/>
  <c r="V680" i="4"/>
  <c r="W680" i="4" s="1"/>
  <c r="V684" i="4"/>
  <c r="V688" i="4"/>
  <c r="W688" i="4" s="1"/>
  <c r="V692" i="4"/>
  <c r="W692" i="4" s="1"/>
  <c r="V700" i="4"/>
  <c r="W700" i="4" s="1"/>
  <c r="V704" i="4"/>
  <c r="V708" i="4"/>
  <c r="W708" i="4" s="1"/>
  <c r="V728" i="4"/>
  <c r="V736" i="4"/>
  <c r="W736" i="4" s="1"/>
  <c r="V740" i="4"/>
  <c r="V748" i="4"/>
  <c r="W748" i="4" s="1"/>
  <c r="V651" i="4"/>
  <c r="V672" i="4"/>
  <c r="W672" i="4" s="1"/>
  <c r="V677" i="4"/>
  <c r="V689" i="4"/>
  <c r="W689" i="4" s="1"/>
  <c r="V705" i="4"/>
  <c r="V713" i="4"/>
  <c r="V725" i="4"/>
  <c r="W725" i="4" s="1"/>
  <c r="V733" i="4"/>
  <c r="V745" i="4"/>
  <c r="W745" i="4" s="1"/>
  <c r="V652" i="4"/>
  <c r="V663" i="4"/>
  <c r="V668" i="4"/>
  <c r="W668" i="4" s="1"/>
  <c r="V682" i="4"/>
  <c r="W682" i="4" s="1"/>
  <c r="V702" i="4"/>
  <c r="V710" i="4"/>
  <c r="W710" i="4" s="1"/>
  <c r="V730" i="4"/>
  <c r="V734" i="4"/>
  <c r="V746" i="4"/>
  <c r="W746" i="4" s="1"/>
  <c r="V621" i="4"/>
  <c r="V622" i="4"/>
  <c r="V613" i="4"/>
  <c r="V614" i="4"/>
  <c r="U613" i="4"/>
  <c r="U614" i="4" s="1"/>
  <c r="V605" i="4"/>
  <c r="U605" i="4"/>
  <c r="V541" i="4"/>
  <c r="V542" i="4"/>
  <c r="V554" i="4"/>
  <c r="U541" i="4"/>
  <c r="U542" i="4" s="1"/>
  <c r="U554" i="4" s="1"/>
  <c r="V529" i="4"/>
  <c r="V538" i="4"/>
  <c r="U529" i="4"/>
  <c r="U538" i="4" s="1"/>
  <c r="V451" i="4"/>
  <c r="W451" i="4" s="1"/>
  <c r="V455" i="4"/>
  <c r="V495" i="4"/>
  <c r="W495" i="4" s="1"/>
  <c r="V452" i="4"/>
  <c r="V456" i="4"/>
  <c r="V504" i="4"/>
  <c r="W504" i="4" s="1"/>
  <c r="V556" i="4"/>
  <c r="W556" i="4" s="1"/>
  <c r="V449" i="4"/>
  <c r="W449" i="4" s="1"/>
  <c r="V453" i="4"/>
  <c r="V457" i="4"/>
  <c r="V450" i="4"/>
  <c r="W450" i="4" s="1"/>
  <c r="V454" i="4"/>
  <c r="V494" i="4"/>
  <c r="W494" i="4" s="1"/>
  <c r="V433" i="4"/>
  <c r="U433" i="4"/>
  <c r="V428" i="4"/>
  <c r="W428" i="4" s="1"/>
  <c r="V425" i="4"/>
  <c r="W425" i="4" s="1"/>
  <c r="V409" i="4"/>
  <c r="U409" i="4"/>
  <c r="V405" i="4"/>
  <c r="U405" i="4"/>
  <c r="V395" i="4"/>
  <c r="W395" i="4" s="1"/>
  <c r="V393" i="4"/>
  <c r="V375" i="4"/>
  <c r="V387" i="4"/>
  <c r="W387" i="4" s="1"/>
  <c r="V391" i="4"/>
  <c r="W391" i="4" s="1"/>
  <c r="V407" i="4"/>
  <c r="V423" i="4"/>
  <c r="V435" i="4"/>
  <c r="V439" i="4"/>
  <c r="V443" i="4"/>
  <c r="V376" i="4"/>
  <c r="V392" i="4"/>
  <c r="W392" i="4" s="1"/>
  <c r="V396" i="4"/>
  <c r="V400" i="4"/>
  <c r="V404" i="4"/>
  <c r="V408" i="4"/>
  <c r="V412" i="4"/>
  <c r="V432" i="4"/>
  <c r="V440" i="4"/>
  <c r="V373" i="4"/>
  <c r="V377" i="4"/>
  <c r="V385" i="4"/>
  <c r="V389" i="4"/>
  <c r="W389" i="4" s="1"/>
  <c r="V397" i="4"/>
  <c r="V417" i="4"/>
  <c r="V437" i="4"/>
  <c r="V374" i="4"/>
  <c r="V378" i="4"/>
  <c r="V394" i="4"/>
  <c r="W394" i="4" s="1"/>
  <c r="V406" i="4"/>
  <c r="V410" i="4"/>
  <c r="V414" i="4"/>
  <c r="V426" i="4"/>
  <c r="V434" i="4"/>
  <c r="V438" i="4"/>
  <c r="V442" i="4"/>
  <c r="W345" i="4"/>
  <c r="V328" i="4"/>
  <c r="V340" i="4"/>
  <c r="W340" i="4" s="1"/>
  <c r="V333" i="4"/>
  <c r="W333" i="4" s="1"/>
  <c r="V337" i="4"/>
  <c r="W337" i="4" s="1"/>
  <c r="V317" i="4"/>
  <c r="W317" i="4" s="1"/>
  <c r="V334" i="4"/>
  <c r="W334" i="4" s="1"/>
  <c r="V342" i="4"/>
  <c r="W342" i="4" s="1"/>
  <c r="V277" i="4"/>
  <c r="V273" i="4"/>
  <c r="V278" i="4"/>
  <c r="V241" i="4"/>
  <c r="W241" i="4" s="1"/>
  <c r="V257" i="4"/>
  <c r="W257" i="4" s="1"/>
  <c r="V242" i="4"/>
  <c r="W242" i="4" s="1"/>
  <c r="V193" i="4"/>
  <c r="U193" i="4"/>
  <c r="V189" i="4"/>
  <c r="U189" i="4"/>
  <c r="V177" i="4"/>
  <c r="U177" i="4"/>
  <c r="V169" i="4"/>
  <c r="V173" i="4"/>
  <c r="V175" i="4"/>
  <c r="U169" i="4"/>
  <c r="U173" i="4" s="1"/>
  <c r="U175" i="4" s="1"/>
  <c r="V161" i="4"/>
  <c r="V165" i="4"/>
  <c r="V171" i="4"/>
  <c r="V164" i="4"/>
  <c r="U161" i="4"/>
  <c r="U164" i="4" s="1"/>
  <c r="U165" i="4" s="1"/>
  <c r="U171" i="4" s="1"/>
  <c r="V117" i="4"/>
  <c r="U117" i="4"/>
  <c r="V105" i="4"/>
  <c r="U105" i="4"/>
  <c r="V45" i="4"/>
  <c r="V51" i="4"/>
  <c r="U45" i="4"/>
  <c r="U51" i="4" s="1"/>
  <c r="U1899" i="4"/>
  <c r="W1899" i="4" s="1"/>
  <c r="U1751" i="4"/>
  <c r="U1752" i="4" s="1"/>
  <c r="U1753" i="4" s="1"/>
  <c r="U1754" i="4" s="1"/>
  <c r="U1755" i="4" s="1"/>
  <c r="U1756" i="4" s="1"/>
  <c r="U1757" i="4" s="1"/>
  <c r="U1758" i="4" s="1"/>
  <c r="U1697" i="4"/>
  <c r="W1697" i="4" s="1"/>
  <c r="U1653" i="4"/>
  <c r="U1655" i="4" s="1"/>
  <c r="U1615" i="4"/>
  <c r="U1596" i="4"/>
  <c r="W1596" i="4" s="1"/>
  <c r="U1585" i="4"/>
  <c r="U1586" i="4" s="1"/>
  <c r="U1587" i="4" s="1"/>
  <c r="U1588" i="4" s="1"/>
  <c r="U1589" i="4" s="1"/>
  <c r="U1563" i="4"/>
  <c r="U1567" i="4" s="1"/>
  <c r="U1569" i="4" s="1"/>
  <c r="U1572" i="4" s="1"/>
  <c r="U1469" i="4"/>
  <c r="U1473" i="4" s="1"/>
  <c r="U1474" i="4" s="1"/>
  <c r="U1478" i="4" s="1"/>
  <c r="U1479" i="4" s="1"/>
  <c r="U1483" i="4" s="1"/>
  <c r="U1484" i="4" s="1"/>
  <c r="U1489" i="4" s="1"/>
  <c r="U1492" i="4" s="1"/>
  <c r="U1409" i="4"/>
  <c r="U1410" i="4" s="1"/>
  <c r="U1413" i="4" s="1"/>
  <c r="U1353" i="4"/>
  <c r="U1354" i="4" s="1"/>
  <c r="U1355" i="4" s="1"/>
  <c r="U1266" i="4"/>
  <c r="U1270" i="4" s="1"/>
  <c r="U1258" i="4"/>
  <c r="U1264" i="4" s="1"/>
  <c r="U1241" i="4"/>
  <c r="U1249" i="4" s="1"/>
  <c r="U1256" i="4" s="1"/>
  <c r="U1260" i="4" s="1"/>
  <c r="U1268" i="4" s="1"/>
  <c r="U1276" i="4" s="1"/>
  <c r="U1277" i="4" s="1"/>
  <c r="U1281" i="4" s="1"/>
  <c r="U1282" i="4" s="1"/>
  <c r="U1283" i="4" s="1"/>
  <c r="U1284" i="4" s="1"/>
  <c r="U977" i="4"/>
  <c r="U978" i="4" s="1"/>
  <c r="U962" i="4"/>
  <c r="U963" i="4" s="1"/>
  <c r="U964" i="4" s="1"/>
  <c r="U965" i="4" s="1"/>
  <c r="U946" i="4"/>
  <c r="U947" i="4" s="1"/>
  <c r="U948" i="4" s="1"/>
  <c r="U949" i="4" s="1"/>
  <c r="U950" i="4" s="1"/>
  <c r="U951" i="4" s="1"/>
  <c r="U967" i="4" s="1"/>
  <c r="U968" i="4" s="1"/>
  <c r="U969" i="4" s="1"/>
  <c r="U1006" i="4" s="1"/>
  <c r="U1007" i="4" s="1"/>
  <c r="U1022" i="4" s="1"/>
  <c r="U1023" i="4" s="1"/>
  <c r="U850" i="4"/>
  <c r="U851" i="4" s="1"/>
  <c r="U821" i="4"/>
  <c r="U822" i="4" s="1"/>
  <c r="U823" i="4" s="1"/>
  <c r="U735" i="4"/>
  <c r="W735" i="4" s="1"/>
  <c r="U667" i="4"/>
  <c r="U393" i="4"/>
  <c r="U313" i="4"/>
  <c r="W313" i="4" s="1"/>
  <c r="U181" i="4"/>
  <c r="W181" i="4" s="1"/>
  <c r="U151" i="4"/>
  <c r="U152" i="4" s="1"/>
  <c r="U153" i="4" s="1"/>
  <c r="U154" i="4" s="1"/>
  <c r="U157" i="4" s="1"/>
  <c r="U159" i="4" s="1"/>
  <c r="U162" i="4" s="1"/>
  <c r="U167" i="4" s="1"/>
  <c r="U127" i="4"/>
  <c r="U128" i="4" s="1"/>
  <c r="U129" i="4" s="1"/>
  <c r="U130" i="4" s="1"/>
  <c r="U1539" i="4" s="1"/>
  <c r="U1540" i="4" s="1"/>
  <c r="U35" i="4"/>
  <c r="U36" i="4" s="1"/>
  <c r="U37" i="4" s="1"/>
  <c r="V1835" i="4"/>
  <c r="U1835" i="4"/>
  <c r="V1759" i="4"/>
  <c r="V1763" i="4"/>
  <c r="V1767" i="4"/>
  <c r="V1771" i="4"/>
  <c r="V1775" i="4"/>
  <c r="V1807" i="4"/>
  <c r="W1807" i="4" s="1"/>
  <c r="V1827" i="4"/>
  <c r="W1827" i="4" s="1"/>
  <c r="V1863" i="4"/>
  <c r="W1863" i="4" s="1"/>
  <c r="V1867" i="4"/>
  <c r="W1867" i="4" s="1"/>
  <c r="V1760" i="4"/>
  <c r="V1764" i="4"/>
  <c r="V1768" i="4"/>
  <c r="V1772" i="4"/>
  <c r="V1776" i="4"/>
  <c r="V1788" i="4"/>
  <c r="W1788" i="4" s="1"/>
  <c r="V1808" i="4"/>
  <c r="W1808" i="4" s="1"/>
  <c r="V1828" i="4"/>
  <c r="W1828" i="4" s="1"/>
  <c r="V1840" i="4"/>
  <c r="W1840" i="4" s="1"/>
  <c r="V1761" i="4"/>
  <c r="V1765" i="4"/>
  <c r="V1769" i="4"/>
  <c r="V1773" i="4"/>
  <c r="V1777" i="4"/>
  <c r="V1789" i="4"/>
  <c r="W1789" i="4" s="1"/>
  <c r="V1837" i="4"/>
  <c r="W1837" i="4" s="1"/>
  <c r="V1841" i="4"/>
  <c r="V1762" i="4"/>
  <c r="V1766" i="4"/>
  <c r="V1770" i="4"/>
  <c r="V1774" i="4"/>
  <c r="V1778" i="4"/>
  <c r="V1786" i="4"/>
  <c r="W1786" i="4" s="1"/>
  <c r="V1842" i="4"/>
  <c r="V1854" i="4"/>
  <c r="W1854" i="4" s="1"/>
  <c r="V1858" i="4"/>
  <c r="W1858" i="4" s="1"/>
  <c r="V1862" i="4"/>
  <c r="W1862" i="4" s="1"/>
  <c r="V807" i="4"/>
  <c r="W807" i="4" s="1"/>
  <c r="V813" i="4"/>
  <c r="W813" i="4" s="1"/>
  <c r="V763" i="4"/>
  <c r="V771" i="4"/>
  <c r="V769" i="4"/>
  <c r="U763" i="4"/>
  <c r="U769" i="4" s="1"/>
  <c r="U771" i="4" s="1"/>
  <c r="V755" i="4"/>
  <c r="V775" i="4"/>
  <c r="V779" i="4"/>
  <c r="V791" i="4"/>
  <c r="V799" i="4"/>
  <c r="V815" i="4"/>
  <c r="V827" i="4"/>
  <c r="V831" i="4"/>
  <c r="V764" i="4"/>
  <c r="V768" i="4"/>
  <c r="V772" i="4"/>
  <c r="V776" i="4"/>
  <c r="V780" i="4"/>
  <c r="V784" i="4"/>
  <c r="V788" i="4"/>
  <c r="V792" i="4"/>
  <c r="V808" i="4"/>
  <c r="V812" i="4"/>
  <c r="V816" i="4"/>
  <c r="V820" i="4"/>
  <c r="V824" i="4"/>
  <c r="V765" i="4"/>
  <c r="V773" i="4"/>
  <c r="V797" i="4"/>
  <c r="V809" i="4"/>
  <c r="V817" i="4"/>
  <c r="V829" i="4"/>
  <c r="V762" i="4"/>
  <c r="V770" i="4"/>
  <c r="V786" i="4"/>
  <c r="V790" i="4"/>
  <c r="V794" i="4"/>
  <c r="V802" i="4"/>
  <c r="V806" i="4"/>
  <c r="V814" i="4"/>
  <c r="V818" i="4"/>
  <c r="V826" i="4"/>
  <c r="V683" i="4"/>
  <c r="V690" i="4"/>
  <c r="W690" i="4" s="1"/>
  <c r="V1916" i="4"/>
  <c r="U1916" i="4"/>
  <c r="V1918" i="4"/>
  <c r="W1918" i="4" s="1"/>
  <c r="V1926" i="4"/>
  <c r="W1926" i="4" s="1"/>
  <c r="U1912" i="4"/>
  <c r="U1913" i="4" s="1"/>
  <c r="V1912" i="4"/>
  <c r="V1913" i="4"/>
  <c r="V1908" i="4"/>
  <c r="V1909" i="4"/>
  <c r="U1908" i="4"/>
  <c r="U1909" i="4" s="1"/>
  <c r="V1891" i="4"/>
  <c r="V1884" i="4"/>
  <c r="V1885" i="4"/>
  <c r="V1897" i="4"/>
  <c r="U1884" i="4"/>
  <c r="U1885" i="4" s="1"/>
  <c r="U1891" i="4" s="1"/>
  <c r="U1897" i="4" s="1"/>
  <c r="U1906" i="4" s="1"/>
  <c r="V1906" i="4"/>
  <c r="V1860" i="4"/>
  <c r="U1860" i="4"/>
  <c r="V1856" i="4"/>
  <c r="U1856" i="4"/>
  <c r="U1820" i="4"/>
  <c r="U1821" i="4" s="1"/>
  <c r="U1822" i="4" s="1"/>
  <c r="V1820" i="4"/>
  <c r="V1821" i="4"/>
  <c r="V1822" i="4"/>
  <c r="U1728" i="4"/>
  <c r="U1729" i="4" s="1"/>
  <c r="U1730" i="4" s="1"/>
  <c r="V1728" i="4"/>
  <c r="V1729" i="4"/>
  <c r="V1730" i="4"/>
  <c r="V1720" i="4"/>
  <c r="U1720" i="4"/>
  <c r="V1707" i="4"/>
  <c r="V1704" i="4"/>
  <c r="V1709" i="4"/>
  <c r="U1704" i="4"/>
  <c r="U1707" i="4" s="1"/>
  <c r="U1709" i="4" s="1"/>
  <c r="V1688" i="4"/>
  <c r="W1688" i="4" s="1"/>
  <c r="V1693" i="4"/>
  <c r="W1693" i="4" s="1"/>
  <c r="V1680" i="4"/>
  <c r="W1680" i="4" s="1"/>
  <c r="V1685" i="4"/>
  <c r="V1676" i="4"/>
  <c r="W1676" i="4" s="1"/>
  <c r="V1678" i="4"/>
  <c r="W1678" i="4" s="1"/>
  <c r="V1600" i="4"/>
  <c r="W1600" i="4" s="1"/>
  <c r="V1604" i="4"/>
  <c r="W1604" i="4" s="1"/>
  <c r="V1512" i="4"/>
  <c r="V1513" i="4"/>
  <c r="U1512" i="4"/>
  <c r="U1513" i="4" s="1"/>
  <c r="V1312" i="4"/>
  <c r="W1312" i="4" s="1"/>
  <c r="V1313" i="4"/>
  <c r="W1313" i="4" s="1"/>
  <c r="V1291" i="4"/>
  <c r="V1295" i="4"/>
  <c r="V1299" i="4"/>
  <c r="V1311" i="4"/>
  <c r="V1319" i="4"/>
  <c r="V1335" i="4"/>
  <c r="V1339" i="4"/>
  <c r="V1343" i="4"/>
  <c r="U1288" i="4"/>
  <c r="U1289" i="4" s="1"/>
  <c r="U1290" i="4" s="1"/>
  <c r="U1291" i="4" s="1"/>
  <c r="U1292" i="4" s="1"/>
  <c r="U1293" i="4" s="1"/>
  <c r="U1294" i="4" s="1"/>
  <c r="U1295" i="4" s="1"/>
  <c r="U1296" i="4" s="1"/>
  <c r="U1297" i="4" s="1"/>
  <c r="U1298" i="4" s="1"/>
  <c r="U1299" i="4" s="1"/>
  <c r="U1300" i="4" s="1"/>
  <c r="U1301" i="4" s="1"/>
  <c r="U1306" i="4" s="1"/>
  <c r="U1308" i="4" s="1"/>
  <c r="U1309" i="4" s="1"/>
  <c r="V1288" i="4"/>
  <c r="V1292" i="4"/>
  <c r="V1296" i="4"/>
  <c r="V1300" i="4"/>
  <c r="W1300" i="4" s="1"/>
  <c r="V1308" i="4"/>
  <c r="V1320" i="4"/>
  <c r="V1332" i="4"/>
  <c r="V1336" i="4"/>
  <c r="V1340" i="4"/>
  <c r="V1344" i="4"/>
  <c r="V1348" i="4"/>
  <c r="V1352" i="4"/>
  <c r="V1289" i="4"/>
  <c r="V1293" i="4"/>
  <c r="V1297" i="4"/>
  <c r="V1301" i="4"/>
  <c r="W1301" i="4" s="1"/>
  <c r="V1309" i="4"/>
  <c r="V1321" i="4"/>
  <c r="V1325" i="4"/>
  <c r="V1329" i="4"/>
  <c r="V1337" i="4"/>
  <c r="V1349" i="4"/>
  <c r="V1290" i="4"/>
  <c r="V1294" i="4"/>
  <c r="W1294" i="4" s="1"/>
  <c r="V1298" i="4"/>
  <c r="V1306" i="4"/>
  <c r="V1314" i="4"/>
  <c r="V1318" i="4"/>
  <c r="V1326" i="4"/>
  <c r="V1334" i="4"/>
  <c r="V1346" i="4"/>
  <c r="V1350" i="4"/>
  <c r="V1275" i="4"/>
  <c r="W1275" i="4" s="1"/>
  <c r="V1272" i="4"/>
  <c r="V1235" i="4"/>
  <c r="W1235" i="4" s="1"/>
  <c r="V1247" i="4"/>
  <c r="W1247" i="4" s="1"/>
  <c r="V1232" i="4"/>
  <c r="W1232" i="4" s="1"/>
  <c r="V1236" i="4"/>
  <c r="W1236" i="4" s="1"/>
  <c r="V1240" i="4"/>
  <c r="W1240" i="4" s="1"/>
  <c r="V1248" i="4"/>
  <c r="W1248" i="4" s="1"/>
  <c r="V1233" i="4"/>
  <c r="W1233" i="4" s="1"/>
  <c r="V1234" i="4"/>
  <c r="W1234" i="4" s="1"/>
  <c r="V1262" i="4"/>
  <c r="W1262" i="4" s="1"/>
  <c r="V1274" i="4"/>
  <c r="W1274" i="4" s="1"/>
  <c r="V1204" i="4"/>
  <c r="V1140" i="4"/>
  <c r="V1141" i="4"/>
  <c r="U1140" i="4"/>
  <c r="U1141" i="4" s="1"/>
  <c r="U1084" i="4"/>
  <c r="V1084" i="4"/>
  <c r="V1055" i="4"/>
  <c r="W1055" i="4" s="1"/>
  <c r="V1044" i="4"/>
  <c r="W1044" i="4" s="1"/>
  <c r="V1056" i="4"/>
  <c r="W1056" i="4" s="1"/>
  <c r="V1068" i="4"/>
  <c r="W1068" i="4" s="1"/>
  <c r="V1081" i="4"/>
  <c r="W1081" i="4" s="1"/>
  <c r="V1074" i="4"/>
  <c r="W1074" i="4" s="1"/>
  <c r="V1082" i="4"/>
  <c r="W1082" i="4" s="1"/>
  <c r="V1051" i="4"/>
  <c r="W1051" i="4" s="1"/>
  <c r="V1067" i="4"/>
  <c r="W1067" i="4" s="1"/>
  <c r="V1087" i="4"/>
  <c r="W1087" i="4" s="1"/>
  <c r="V1036" i="4"/>
  <c r="W1036" i="4" s="1"/>
  <c r="V1048" i="4"/>
  <c r="W1048" i="4" s="1"/>
  <c r="V1052" i="4"/>
  <c r="W1052" i="4" s="1"/>
  <c r="V1064" i="4"/>
  <c r="W1064" i="4" s="1"/>
  <c r="V1072" i="4"/>
  <c r="W1072" i="4" s="1"/>
  <c r="V1088" i="4"/>
  <c r="W1088" i="4" s="1"/>
  <c r="V1037" i="4"/>
  <c r="W1037" i="4" s="1"/>
  <c r="V1041" i="4"/>
  <c r="W1041" i="4" s="1"/>
  <c r="V1049" i="4"/>
  <c r="W1049" i="4" s="1"/>
  <c r="V1053" i="4"/>
  <c r="W1053" i="4" s="1"/>
  <c r="V1057" i="4"/>
  <c r="W1057" i="4" s="1"/>
  <c r="V1065" i="4"/>
  <c r="W1065" i="4" s="1"/>
  <c r="V1073" i="4"/>
  <c r="W1073" i="4" s="1"/>
  <c r="V1089" i="4"/>
  <c r="W1089" i="4" s="1"/>
  <c r="V1038" i="4"/>
  <c r="W1038" i="4" s="1"/>
  <c r="V1050" i="4"/>
  <c r="W1050" i="4" s="1"/>
  <c r="V1054" i="4"/>
  <c r="W1054" i="4" s="1"/>
  <c r="V1066" i="4"/>
  <c r="W1066" i="4" s="1"/>
  <c r="V1032" i="4"/>
  <c r="W1032" i="4" s="1"/>
  <c r="V1076" i="4"/>
  <c r="W1076" i="4" s="1"/>
  <c r="V1031" i="4"/>
  <c r="V1035" i="4"/>
  <c r="V1043" i="4"/>
  <c r="V1047" i="4"/>
  <c r="W1047" i="4" s="1"/>
  <c r="V1063" i="4"/>
  <c r="V1071" i="4"/>
  <c r="W1071" i="4" s="1"/>
  <c r="V1075" i="4"/>
  <c r="W1075" i="4" s="1"/>
  <c r="V1079" i="4"/>
  <c r="V1083" i="4"/>
  <c r="V1091" i="4"/>
  <c r="W1091" i="4" s="1"/>
  <c r="V1028" i="4"/>
  <c r="V1040" i="4"/>
  <c r="V1080" i="4"/>
  <c r="V1092" i="4"/>
  <c r="W1092" i="4" s="1"/>
  <c r="V1029" i="4"/>
  <c r="V1033" i="4"/>
  <c r="W1033" i="4" s="1"/>
  <c r="V1045" i="4"/>
  <c r="V1061" i="4"/>
  <c r="W1061" i="4" s="1"/>
  <c r="V1069" i="4"/>
  <c r="V1077" i="4"/>
  <c r="W1077" i="4" s="1"/>
  <c r="V1085" i="4"/>
  <c r="W1085" i="4" s="1"/>
  <c r="V1030" i="4"/>
  <c r="V1034" i="4"/>
  <c r="V1042" i="4"/>
  <c r="V1058" i="4"/>
  <c r="W1058" i="4" s="1"/>
  <c r="V1062" i="4"/>
  <c r="W1062" i="4" s="1"/>
  <c r="V1078" i="4"/>
  <c r="V1086" i="4"/>
  <c r="W1086" i="4" s="1"/>
  <c r="V1090" i="4"/>
  <c r="W1090" i="4" s="1"/>
  <c r="V1012" i="4"/>
  <c r="V1013" i="4"/>
  <c r="V1017" i="4"/>
  <c r="U1012" i="4"/>
  <c r="U1013" i="4" s="1"/>
  <c r="U1017" i="4" s="1"/>
  <c r="V943" i="4"/>
  <c r="V959" i="4"/>
  <c r="W959" i="4" s="1"/>
  <c r="V971" i="4"/>
  <c r="V979" i="4"/>
  <c r="V991" i="4"/>
  <c r="W991" i="4" s="1"/>
  <c r="V1011" i="4"/>
  <c r="V1019" i="4"/>
  <c r="V1027" i="4"/>
  <c r="V940" i="4"/>
  <c r="V944" i="4"/>
  <c r="V952" i="4"/>
  <c r="V960" i="4"/>
  <c r="W960" i="4" s="1"/>
  <c r="V976" i="4"/>
  <c r="V980" i="4"/>
  <c r="V984" i="4"/>
  <c r="V988" i="4"/>
  <c r="W988" i="4" s="1"/>
  <c r="V1000" i="4"/>
  <c r="W1000" i="4" s="1"/>
  <c r="V1004" i="4"/>
  <c r="V1008" i="4"/>
  <c r="V1024" i="4"/>
  <c r="V941" i="4"/>
  <c r="V945" i="4"/>
  <c r="V957" i="4"/>
  <c r="V961" i="4"/>
  <c r="W961" i="4" s="1"/>
  <c r="V981" i="4"/>
  <c r="V989" i="4"/>
  <c r="W989" i="4" s="1"/>
  <c r="V1005" i="4"/>
  <c r="V1021" i="4"/>
  <c r="V1025" i="4"/>
  <c r="V942" i="4"/>
  <c r="V966" i="4"/>
  <c r="W966" i="4" s="1"/>
  <c r="V970" i="4"/>
  <c r="V990" i="4"/>
  <c r="W990" i="4" s="1"/>
  <c r="V1002" i="4"/>
  <c r="V1014" i="4"/>
  <c r="V1026" i="4"/>
  <c r="V927" i="4"/>
  <c r="W927" i="4" s="1"/>
  <c r="V931" i="4"/>
  <c r="W931" i="4" s="1"/>
  <c r="V920" i="4"/>
  <c r="V924" i="4"/>
  <c r="W924" i="4" s="1"/>
  <c r="V921" i="4"/>
  <c r="U920" i="4"/>
  <c r="U921" i="4" s="1"/>
  <c r="V903" i="4"/>
  <c r="V896" i="4"/>
  <c r="V897" i="4"/>
  <c r="U896" i="4"/>
  <c r="U897" i="4" s="1"/>
  <c r="U903" i="4" s="1"/>
  <c r="V884" i="4"/>
  <c r="V885" i="4"/>
  <c r="V893" i="4"/>
  <c r="W893" i="4" s="1"/>
  <c r="V886" i="4"/>
  <c r="V876" i="4"/>
  <c r="V877" i="4"/>
  <c r="V881" i="4"/>
  <c r="U876" i="4"/>
  <c r="U877" i="4" s="1"/>
  <c r="U881" i="4" s="1"/>
  <c r="V867" i="4"/>
  <c r="V899" i="4"/>
  <c r="W899" i="4" s="1"/>
  <c r="V915" i="4"/>
  <c r="W915" i="4" s="1"/>
  <c r="V864" i="4"/>
  <c r="V900" i="4"/>
  <c r="V908" i="4"/>
  <c r="W908" i="4" s="1"/>
  <c r="V928" i="4"/>
  <c r="W928" i="4" s="1"/>
  <c r="V865" i="4"/>
  <c r="V909" i="4"/>
  <c r="W909" i="4" s="1"/>
  <c r="U864" i="4"/>
  <c r="U865" i="4" s="1"/>
  <c r="V866" i="4"/>
  <c r="V835" i="4"/>
  <c r="V839" i="4"/>
  <c r="V855" i="4"/>
  <c r="W855" i="4" s="1"/>
  <c r="V863" i="4"/>
  <c r="W863" i="4" s="1"/>
  <c r="V871" i="4"/>
  <c r="V875" i="4"/>
  <c r="V879" i="4"/>
  <c r="V887" i="4"/>
  <c r="W887" i="4" s="1"/>
  <c r="V895" i="4"/>
  <c r="V907" i="4"/>
  <c r="W907" i="4" s="1"/>
  <c r="V919" i="4"/>
  <c r="W919" i="4" s="1"/>
  <c r="U832" i="4"/>
  <c r="V832" i="4"/>
  <c r="V836" i="4"/>
  <c r="V840" i="4"/>
  <c r="V852" i="4"/>
  <c r="W852" i="4" s="1"/>
  <c r="V880" i="4"/>
  <c r="V888" i="4"/>
  <c r="V892" i="4"/>
  <c r="V904" i="4"/>
  <c r="W904" i="4" s="1"/>
  <c r="V916" i="4"/>
  <c r="W916" i="4" s="1"/>
  <c r="V932" i="4"/>
  <c r="W932" i="4" s="1"/>
  <c r="V833" i="4"/>
  <c r="V837" i="4"/>
  <c r="V841" i="4"/>
  <c r="V849" i="4"/>
  <c r="W849" i="4" s="1"/>
  <c r="V853" i="4"/>
  <c r="W853" i="4" s="1"/>
  <c r="V861" i="4"/>
  <c r="W861" i="4" s="1"/>
  <c r="V873" i="4"/>
  <c r="W873" i="4" s="1"/>
  <c r="V905" i="4"/>
  <c r="W905" i="4" s="1"/>
  <c r="V913" i="4"/>
  <c r="W913" i="4" s="1"/>
  <c r="V925" i="4"/>
  <c r="W925" i="4" s="1"/>
  <c r="V929" i="4"/>
  <c r="W929" i="4" s="1"/>
  <c r="V834" i="4"/>
  <c r="V838" i="4"/>
  <c r="V842" i="4"/>
  <c r="V854" i="4"/>
  <c r="W854" i="4" s="1"/>
  <c r="V858" i="4"/>
  <c r="W858" i="4" s="1"/>
  <c r="V862" i="4"/>
  <c r="W862" i="4" s="1"/>
  <c r="V874" i="4"/>
  <c r="V878" i="4"/>
  <c r="V894" i="4"/>
  <c r="W894" i="4" s="1"/>
  <c r="V898" i="4"/>
  <c r="V902" i="4"/>
  <c r="W902" i="4" s="1"/>
  <c r="V910" i="4"/>
  <c r="W910" i="4" s="1"/>
  <c r="V914" i="4"/>
  <c r="W914" i="4" s="1"/>
  <c r="V922" i="4"/>
  <c r="W922" i="4" s="1"/>
  <c r="V759" i="4"/>
  <c r="W759" i="4" s="1"/>
  <c r="V767" i="4"/>
  <c r="W767" i="4" s="1"/>
  <c r="V676" i="4"/>
  <c r="W676" i="4" s="1"/>
  <c r="V660" i="4"/>
  <c r="W660" i="4" s="1"/>
  <c r="V634" i="4"/>
  <c r="W634" i="4" s="1"/>
  <c r="V626" i="4"/>
  <c r="U1705" i="4"/>
  <c r="W1705" i="4" s="1"/>
  <c r="U1621" i="4"/>
  <c r="W1621" i="4" s="1"/>
  <c r="U1602" i="4"/>
  <c r="U1605" i="4" s="1"/>
  <c r="U1610" i="4" s="1"/>
  <c r="U1611" i="4" s="1"/>
  <c r="U1612" i="4" s="1"/>
  <c r="U1577" i="4"/>
  <c r="U1578" i="4" s="1"/>
  <c r="U1502" i="4"/>
  <c r="U1503" i="4" s="1"/>
  <c r="U1509" i="4" s="1"/>
  <c r="U1485" i="4"/>
  <c r="U1494" i="4" s="1"/>
  <c r="U1495" i="4" s="1"/>
  <c r="U1575" i="4" s="1"/>
  <c r="U1451" i="4"/>
  <c r="U1452" i="4" s="1"/>
  <c r="U1453" i="4" s="1"/>
  <c r="U1460" i="4" s="1"/>
  <c r="U1418" i="4"/>
  <c r="W1418" i="4" s="1"/>
  <c r="U1407" i="4"/>
  <c r="U1427" i="4" s="1"/>
  <c r="U1428" i="4" s="1"/>
  <c r="U1429" i="4" s="1"/>
  <c r="U1381" i="4"/>
  <c r="W1381" i="4" s="1"/>
  <c r="U1272" i="4"/>
  <c r="U1212" i="4"/>
  <c r="W1212" i="4" s="1"/>
  <c r="U1196" i="4"/>
  <c r="W1196" i="4" s="1"/>
  <c r="U1039" i="4"/>
  <c r="W1039" i="4" s="1"/>
  <c r="U906" i="4"/>
  <c r="U911" i="4" s="1"/>
  <c r="U912" i="4" s="1"/>
  <c r="U884" i="4"/>
  <c r="U885" i="4" s="1"/>
  <c r="U886" i="4" s="1"/>
  <c r="U785" i="4"/>
  <c r="U793" i="4" s="1"/>
  <c r="U742" i="4"/>
  <c r="U744" i="4" s="1"/>
  <c r="U747" i="4" s="1"/>
  <c r="U703" i="4"/>
  <c r="U707" i="4" s="1"/>
  <c r="U709" i="4" s="1"/>
  <c r="U683" i="4"/>
  <c r="U674" i="4"/>
  <c r="U665" i="4"/>
  <c r="W665" i="4" s="1"/>
  <c r="U621" i="4"/>
  <c r="U622" i="4" s="1"/>
  <c r="U401" i="4"/>
  <c r="W401" i="4" s="1"/>
  <c r="U303" i="4"/>
  <c r="U304" i="4" s="1"/>
  <c r="U305" i="4" s="1"/>
  <c r="U306" i="4" s="1"/>
  <c r="U307" i="4" s="1"/>
  <c r="U308" i="4" s="1"/>
  <c r="U309" i="4" s="1"/>
  <c r="U314" i="4" s="1"/>
  <c r="U273" i="4"/>
  <c r="U277" i="4" s="1"/>
  <c r="U278" i="4" s="1"/>
  <c r="V1936" i="4"/>
  <c r="V1920" i="4"/>
  <c r="W1920" i="4" s="1"/>
  <c r="V830" i="4"/>
  <c r="W830" i="4" s="1"/>
  <c r="V810" i="4"/>
  <c r="V798" i="4"/>
  <c r="W798" i="4" s="1"/>
  <c r="V782" i="4"/>
  <c r="V766" i="4"/>
  <c r="W766" i="4" s="1"/>
  <c r="V758" i="4"/>
  <c r="W758" i="4" s="1"/>
  <c r="V754" i="4"/>
  <c r="W754" i="4" s="1"/>
  <c r="V658" i="4"/>
  <c r="W658" i="4" s="1"/>
  <c r="V559" i="4"/>
  <c r="V563" i="4"/>
  <c r="V567" i="4"/>
  <c r="V571" i="4"/>
  <c r="V579" i="4"/>
  <c r="V591" i="4"/>
  <c r="V595" i="4"/>
  <c r="V607" i="4"/>
  <c r="W607" i="4" s="1"/>
  <c r="V615" i="4"/>
  <c r="W615" i="4" s="1"/>
  <c r="V623" i="4"/>
  <c r="V627" i="4"/>
  <c r="V639" i="4"/>
  <c r="V643" i="4"/>
  <c r="V560" i="4"/>
  <c r="V564" i="4"/>
  <c r="V568" i="4"/>
  <c r="V604" i="4"/>
  <c r="W604" i="4" s="1"/>
  <c r="V608" i="4"/>
  <c r="W608" i="4" s="1"/>
  <c r="V612" i="4"/>
  <c r="W612" i="4" s="1"/>
  <c r="V616" i="4"/>
  <c r="W616" i="4" s="1"/>
  <c r="V620" i="4"/>
  <c r="W620" i="4" s="1"/>
  <c r="V624" i="4"/>
  <c r="V636" i="4"/>
  <c r="W636" i="4" s="1"/>
  <c r="V640" i="4"/>
  <c r="V648" i="4"/>
  <c r="V561" i="4"/>
  <c r="V565" i="4"/>
  <c r="V569" i="4"/>
  <c r="V589" i="4"/>
  <c r="W589" i="4" s="1"/>
  <c r="V593" i="4"/>
  <c r="V601" i="4"/>
  <c r="W601" i="4" s="1"/>
  <c r="V609" i="4"/>
  <c r="W609" i="4" s="1"/>
  <c r="V617" i="4"/>
  <c r="W617" i="4" s="1"/>
  <c r="V625" i="4"/>
  <c r="V633" i="4"/>
  <c r="V641" i="4"/>
  <c r="V558" i="4"/>
  <c r="V562" i="4"/>
  <c r="V566" i="4"/>
  <c r="V570" i="4"/>
  <c r="V598" i="4"/>
  <c r="W598" i="4" s="1"/>
  <c r="V606" i="4"/>
  <c r="W606" i="4" s="1"/>
  <c r="V610" i="4"/>
  <c r="W610" i="4" s="1"/>
  <c r="V512" i="4"/>
  <c r="W512" i="4" s="1"/>
  <c r="V506" i="4"/>
  <c r="V471" i="4"/>
  <c r="V468" i="4"/>
  <c r="V477" i="4"/>
  <c r="V466" i="4"/>
  <c r="W466" i="4" s="1"/>
  <c r="V470" i="4"/>
  <c r="V431" i="4"/>
  <c r="V430" i="4"/>
  <c r="V399" i="4"/>
  <c r="W399" i="4" s="1"/>
  <c r="V419" i="4"/>
  <c r="V398" i="4"/>
  <c r="W398" i="4" s="1"/>
  <c r="V418" i="4"/>
  <c r="V422" i="4"/>
  <c r="V388" i="4"/>
  <c r="W388" i="4" s="1"/>
  <c r="V386" i="4"/>
  <c r="W386" i="4" s="1"/>
  <c r="V390" i="4"/>
  <c r="W390" i="4" s="1"/>
  <c r="V363" i="4"/>
  <c r="W363" i="4" s="1"/>
  <c r="V364" i="4"/>
  <c r="W364" i="4" s="1"/>
  <c r="V362" i="4"/>
  <c r="W362" i="4" s="1"/>
  <c r="V311" i="4"/>
  <c r="V310" i="4"/>
  <c r="V312" i="4"/>
  <c r="V239" i="4"/>
  <c r="V230" i="4"/>
  <c r="V201" i="4"/>
  <c r="V205" i="4"/>
  <c r="V209" i="4"/>
  <c r="V194" i="4"/>
  <c r="V202" i="4"/>
  <c r="V206" i="4"/>
  <c r="V210" i="4"/>
  <c r="V214" i="4"/>
  <c r="V222" i="4"/>
  <c r="V211" i="4"/>
  <c r="V219" i="4"/>
  <c r="V231" i="4"/>
  <c r="V235" i="4"/>
  <c r="V243" i="4"/>
  <c r="V247" i="4"/>
  <c r="V267" i="4"/>
  <c r="V283" i="4"/>
  <c r="V287" i="4"/>
  <c r="V291" i="4"/>
  <c r="V295" i="4"/>
  <c r="V299" i="4"/>
  <c r="V208" i="4"/>
  <c r="V238" i="4"/>
  <c r="V244" i="4"/>
  <c r="V260" i="4"/>
  <c r="V270" i="4"/>
  <c r="V276" i="4"/>
  <c r="V297" i="4"/>
  <c r="V302" i="4"/>
  <c r="V229" i="4"/>
  <c r="V240" i="4"/>
  <c r="V245" i="4"/>
  <c r="V256" i="4"/>
  <c r="V261" i="4"/>
  <c r="V272" i="4"/>
  <c r="V288" i="4"/>
  <c r="V224" i="4"/>
  <c r="V246" i="4"/>
  <c r="V262" i="4"/>
  <c r="V204" i="4"/>
  <c r="V232" i="4"/>
  <c r="V258" i="4"/>
  <c r="V269" i="4"/>
  <c r="V285" i="4"/>
  <c r="V290" i="4"/>
  <c r="V97" i="4"/>
  <c r="V82" i="4"/>
  <c r="V83" i="4"/>
  <c r="V99" i="4"/>
  <c r="V30" i="4"/>
  <c r="V31" i="4"/>
  <c r="V39" i="4"/>
  <c r="W39" i="4" s="1"/>
  <c r="V40" i="4"/>
  <c r="W40" i="4" s="1"/>
  <c r="V25" i="4"/>
  <c r="W25" i="4" s="1"/>
  <c r="V49" i="4"/>
  <c r="W49" i="4" s="1"/>
  <c r="V53" i="4"/>
  <c r="W53" i="4" s="1"/>
  <c r="V69" i="4"/>
  <c r="W69" i="4" s="1"/>
  <c r="V73" i="4"/>
  <c r="W73" i="4" s="1"/>
  <c r="V77" i="4"/>
  <c r="W77" i="4" s="1"/>
  <c r="V121" i="4"/>
  <c r="V22" i="4"/>
  <c r="W22" i="4" s="1"/>
  <c r="V26" i="4"/>
  <c r="W26" i="4" s="1"/>
  <c r="V70" i="4"/>
  <c r="W70" i="4" s="1"/>
  <c r="V74" i="4"/>
  <c r="W74" i="4" s="1"/>
  <c r="V114" i="4"/>
  <c r="V122" i="4"/>
  <c r="V23" i="4"/>
  <c r="W23" i="4" s="1"/>
  <c r="V27" i="4"/>
  <c r="W27" i="4" s="1"/>
  <c r="V67" i="4"/>
  <c r="W67" i="4" s="1"/>
  <c r="V71" i="4"/>
  <c r="W71" i="4" s="1"/>
  <c r="V80" i="4"/>
  <c r="V68" i="4"/>
  <c r="W68" i="4" s="1"/>
  <c r="V24" i="4"/>
  <c r="W24" i="4" s="1"/>
  <c r="V72" i="4"/>
  <c r="W72" i="4" s="1"/>
  <c r="V28" i="4"/>
  <c r="W28" i="4" s="1"/>
  <c r="V92" i="4"/>
  <c r="U594" i="4"/>
  <c r="W594" i="4" s="1"/>
  <c r="U590" i="4"/>
  <c r="W590" i="4" s="1"/>
  <c r="U558" i="4"/>
  <c r="U559" i="4" s="1"/>
  <c r="U560" i="4" s="1"/>
  <c r="U424" i="4"/>
  <c r="W424" i="4" s="1"/>
  <c r="U336" i="4"/>
  <c r="W336" i="4" s="1"/>
  <c r="U230" i="4"/>
  <c r="U239" i="4" s="1"/>
  <c r="U82" i="4"/>
  <c r="U83" i="4" s="1"/>
  <c r="U97" i="4" s="1"/>
  <c r="U30" i="4"/>
  <c r="U31" i="4" s="1"/>
  <c r="V825" i="4"/>
  <c r="V805" i="4"/>
  <c r="V801" i="4"/>
  <c r="V781" i="4"/>
  <c r="V761" i="4"/>
  <c r="W761" i="4" s="1"/>
  <c r="V757" i="4"/>
  <c r="W757" i="4" s="1"/>
  <c r="V753" i="4"/>
  <c r="W753" i="4" s="1"/>
  <c r="V681" i="4"/>
  <c r="W681" i="4" s="1"/>
  <c r="V662" i="4"/>
  <c r="W662" i="4" s="1"/>
  <c r="V656" i="4"/>
  <c r="W656" i="4" s="1"/>
  <c r="V638" i="4"/>
  <c r="V828" i="4"/>
  <c r="W828" i="4" s="1"/>
  <c r="V804" i="4"/>
  <c r="V800" i="4"/>
  <c r="V760" i="4"/>
  <c r="W760" i="4" s="1"/>
  <c r="V756" i="4"/>
  <c r="W756" i="4" s="1"/>
  <c r="V752" i="4"/>
  <c r="W752" i="4" s="1"/>
  <c r="V618" i="4"/>
  <c r="W618" i="4" s="1"/>
  <c r="V657" i="4"/>
  <c r="W657" i="4" s="1"/>
  <c r="V628" i="4"/>
  <c r="W628" i="4" s="1"/>
  <c r="V629" i="4"/>
  <c r="W629" i="4" s="1"/>
  <c r="V596" i="4"/>
  <c r="V597" i="4"/>
  <c r="V583" i="4"/>
  <c r="W583" i="4" s="1"/>
  <c r="V587" i="4"/>
  <c r="W587" i="4" s="1"/>
  <c r="V599" i="4"/>
  <c r="W599" i="4" s="1"/>
  <c r="V635" i="4"/>
  <c r="W635" i="4" s="1"/>
  <c r="V580" i="4"/>
  <c r="W580" i="4" s="1"/>
  <c r="V584" i="4"/>
  <c r="W584" i="4" s="1"/>
  <c r="V588" i="4"/>
  <c r="W588" i="4" s="1"/>
  <c r="V600" i="4"/>
  <c r="W600" i="4" s="1"/>
  <c r="V581" i="4"/>
  <c r="W581" i="4" s="1"/>
  <c r="V585" i="4"/>
  <c r="W585" i="4" s="1"/>
  <c r="V582" i="4"/>
  <c r="W582" i="4" s="1"/>
  <c r="V586" i="4"/>
  <c r="W586" i="4" s="1"/>
  <c r="V575" i="4"/>
  <c r="V603" i="4"/>
  <c r="V611" i="4"/>
  <c r="V619" i="4"/>
  <c r="V631" i="4"/>
  <c r="V647" i="4"/>
  <c r="V572" i="4"/>
  <c r="V576" i="4"/>
  <c r="V592" i="4"/>
  <c r="V632" i="4"/>
  <c r="V573" i="4"/>
  <c r="V577" i="4"/>
  <c r="V574" i="4"/>
  <c r="V578" i="4"/>
  <c r="V602" i="4"/>
  <c r="V523" i="4"/>
  <c r="V516" i="4"/>
  <c r="V524" i="4"/>
  <c r="V500" i="4"/>
  <c r="W500" i="4" s="1"/>
  <c r="V502" i="4"/>
  <c r="W492" i="4"/>
  <c r="V447" i="4"/>
  <c r="W447" i="4" s="1"/>
  <c r="V467" i="4"/>
  <c r="W467" i="4" s="1"/>
  <c r="V491" i="4"/>
  <c r="W491" i="4" s="1"/>
  <c r="V499" i="4"/>
  <c r="W499" i="4" s="1"/>
  <c r="V503" i="4"/>
  <c r="W503" i="4" s="1"/>
  <c r="V507" i="4"/>
  <c r="W507" i="4" s="1"/>
  <c r="V511" i="4"/>
  <c r="W511" i="4" s="1"/>
  <c r="V515" i="4"/>
  <c r="W515" i="4" s="1"/>
  <c r="V527" i="4"/>
  <c r="W527" i="4" s="1"/>
  <c r="V531" i="4"/>
  <c r="W531" i="4" s="1"/>
  <c r="V539" i="4"/>
  <c r="W539" i="4" s="1"/>
  <c r="V543" i="4"/>
  <c r="V551" i="4"/>
  <c r="V555" i="4"/>
  <c r="V444" i="4"/>
  <c r="W444" i="4" s="1"/>
  <c r="V448" i="4"/>
  <c r="W448" i="4" s="1"/>
  <c r="V472" i="4"/>
  <c r="V476" i="4"/>
  <c r="V480" i="4"/>
  <c r="W480" i="4" s="1"/>
  <c r="V484" i="4"/>
  <c r="W484" i="4" s="1"/>
  <c r="V488" i="4"/>
  <c r="W488" i="4" s="1"/>
  <c r="V496" i="4"/>
  <c r="W496" i="4" s="1"/>
  <c r="V520" i="4"/>
  <c r="W520" i="4" s="1"/>
  <c r="V528" i="4"/>
  <c r="V532" i="4"/>
  <c r="W532" i="4" s="1"/>
  <c r="V536" i="4"/>
  <c r="W536" i="4" s="1"/>
  <c r="V540" i="4"/>
  <c r="W540" i="4" s="1"/>
  <c r="V552" i="4"/>
  <c r="V445" i="4"/>
  <c r="W445" i="4" s="1"/>
  <c r="V465" i="4"/>
  <c r="W465" i="4" s="1"/>
  <c r="V469" i="4"/>
  <c r="V493" i="4"/>
  <c r="W493" i="4" s="1"/>
  <c r="V501" i="4"/>
  <c r="W501" i="4" s="1"/>
  <c r="V505" i="4"/>
  <c r="W505" i="4" s="1"/>
  <c r="V517" i="4"/>
  <c r="W517" i="4" s="1"/>
  <c r="V525" i="4"/>
  <c r="W525" i="4" s="1"/>
  <c r="V537" i="4"/>
  <c r="W537" i="4" s="1"/>
  <c r="V549" i="4"/>
  <c r="V553" i="4"/>
  <c r="V557" i="4"/>
  <c r="V446" i="4"/>
  <c r="W446" i="4" s="1"/>
  <c r="V458" i="4"/>
  <c r="W458" i="4" s="1"/>
  <c r="V478" i="4"/>
  <c r="V482" i="4"/>
  <c r="W482" i="4" s="1"/>
  <c r="V490" i="4"/>
  <c r="W490" i="4" s="1"/>
  <c r="V522" i="4"/>
  <c r="W522" i="4" s="1"/>
  <c r="V530" i="4"/>
  <c r="W530" i="4" s="1"/>
  <c r="V550" i="4"/>
  <c r="V436" i="4"/>
  <c r="V441" i="4"/>
  <c r="W348" i="4"/>
  <c r="V324" i="4"/>
  <c r="W324" i="4" s="1"/>
  <c r="V325" i="4"/>
  <c r="W325" i="4" s="1"/>
  <c r="V292" i="4"/>
  <c r="V296" i="4"/>
  <c r="V284" i="4"/>
  <c r="W284" i="4" s="1"/>
  <c r="V289" i="4"/>
  <c r="V213" i="4"/>
  <c r="W213" i="4" s="1"/>
  <c r="V220" i="4"/>
  <c r="W220" i="4" s="1"/>
  <c r="V212" i="4"/>
  <c r="W212" i="4" s="1"/>
  <c r="V221" i="4"/>
  <c r="W221" i="4" s="1"/>
  <c r="W184" i="4"/>
  <c r="V149" i="4"/>
  <c r="W149" i="4" s="1"/>
  <c r="V148" i="4"/>
  <c r="W148" i="4" s="1"/>
  <c r="V145" i="4"/>
  <c r="V140" i="4"/>
  <c r="V137" i="4"/>
  <c r="W137" i="4" s="1"/>
  <c r="V138" i="4"/>
  <c r="W138" i="4" s="1"/>
  <c r="V143" i="4"/>
  <c r="W143" i="4" s="1"/>
  <c r="V187" i="4"/>
  <c r="W187" i="4" s="1"/>
  <c r="V136" i="4"/>
  <c r="W136" i="4" s="1"/>
  <c r="W64" i="4"/>
  <c r="V13" i="4"/>
  <c r="W13" i="4" s="1"/>
  <c r="V17" i="4"/>
  <c r="W17" i="4" s="1"/>
  <c r="V21" i="4"/>
  <c r="W21" i="4" s="1"/>
  <c r="V29" i="4"/>
  <c r="W29" i="4" s="1"/>
  <c r="V33" i="4"/>
  <c r="W33" i="4" s="1"/>
  <c r="V41" i="4"/>
  <c r="W41" i="4" s="1"/>
  <c r="V65" i="4"/>
  <c r="V81" i="4"/>
  <c r="V85" i="4"/>
  <c r="V89" i="4"/>
  <c r="V101" i="4"/>
  <c r="V109" i="4"/>
  <c r="V125" i="4"/>
  <c r="V14" i="4"/>
  <c r="W14" i="4" s="1"/>
  <c r="V18" i="4"/>
  <c r="W18" i="4" s="1"/>
  <c r="V34" i="4"/>
  <c r="W34" i="4" s="1"/>
  <c r="V38" i="4"/>
  <c r="W38" i="4" s="1"/>
  <c r="V42" i="4"/>
  <c r="V46" i="4"/>
  <c r="V50" i="4"/>
  <c r="V54" i="4"/>
  <c r="V58" i="4"/>
  <c r="V62" i="4"/>
  <c r="V66" i="4"/>
  <c r="V78" i="4"/>
  <c r="V86" i="4"/>
  <c r="V90" i="4"/>
  <c r="V98" i="4"/>
  <c r="V102" i="4"/>
  <c r="V106" i="4"/>
  <c r="V110" i="4"/>
  <c r="V118" i="4"/>
  <c r="V126" i="4"/>
  <c r="V15" i="4"/>
  <c r="W15" i="4" s="1"/>
  <c r="V19" i="4"/>
  <c r="W19" i="4" s="1"/>
  <c r="V43" i="4"/>
  <c r="V47" i="4"/>
  <c r="V63" i="4"/>
  <c r="V87" i="4"/>
  <c r="V91" i="4"/>
  <c r="V103" i="4"/>
  <c r="V111" i="4"/>
  <c r="V115" i="4"/>
  <c r="V119" i="4"/>
  <c r="V123" i="4"/>
  <c r="V16" i="4"/>
  <c r="W16" i="4" s="1"/>
  <c r="V32" i="4"/>
  <c r="W32" i="4" s="1"/>
  <c r="V96" i="4"/>
  <c r="V20" i="4"/>
  <c r="W20" i="4" s="1"/>
  <c r="V84" i="4"/>
  <c r="V100" i="4"/>
  <c r="V116" i="4"/>
  <c r="V56" i="4"/>
  <c r="V88" i="4"/>
  <c r="V104" i="4"/>
  <c r="V12" i="4"/>
  <c r="W12" i="4" s="1"/>
  <c r="V44" i="4"/>
  <c r="V60" i="4"/>
  <c r="U596" i="4"/>
  <c r="U597" i="4" s="1"/>
  <c r="U572" i="4"/>
  <c r="U573" i="4" s="1"/>
  <c r="U574" i="4" s="1"/>
  <c r="U575" i="4" s="1"/>
  <c r="U576" i="4" s="1"/>
  <c r="U577" i="4" s="1"/>
  <c r="U578" i="4" s="1"/>
  <c r="U592" i="4" s="1"/>
  <c r="U602" i="4" s="1"/>
  <c r="U603" i="4" s="1"/>
  <c r="U611" i="4" s="1"/>
  <c r="U619" i="4" s="1"/>
  <c r="U626" i="4" s="1"/>
  <c r="U631" i="4" s="1"/>
  <c r="U632" i="4" s="1"/>
  <c r="U647" i="4" s="1"/>
  <c r="U516" i="4"/>
  <c r="U523" i="4" s="1"/>
  <c r="U524" i="4" s="1"/>
  <c r="U506" i="4"/>
  <c r="U436" i="4"/>
  <c r="U441" i="4" s="1"/>
  <c r="U430" i="4"/>
  <c r="U431" i="4" s="1"/>
  <c r="U310" i="4"/>
  <c r="U311" i="4" s="1"/>
  <c r="U312" i="4" s="1"/>
  <c r="U292" i="4"/>
  <c r="U296" i="4" s="1"/>
  <c r="U140" i="4"/>
  <c r="U145" i="4" s="1"/>
  <c r="V819" i="4"/>
  <c r="W819" i="4" s="1"/>
  <c r="V811" i="4"/>
  <c r="V787" i="4"/>
  <c r="W787" i="4" s="1"/>
  <c r="V783" i="4"/>
  <c r="V659" i="4"/>
  <c r="W659" i="4" s="1"/>
  <c r="V646" i="4"/>
  <c r="V630" i="4"/>
  <c r="Z1932" i="4"/>
  <c r="Y1932" i="4"/>
  <c r="AF1932" i="4" s="1"/>
  <c r="AG1932" i="4" s="1"/>
  <c r="I1488" i="1"/>
  <c r="I923" i="1"/>
  <c r="I316" i="1"/>
  <c r="I1970" i="1"/>
  <c r="I1239" i="1"/>
  <c r="I1240" i="1" s="1"/>
  <c r="I2023" i="1"/>
  <c r="I1947" i="1"/>
  <c r="I1814" i="1"/>
  <c r="I1815" i="1" s="1"/>
  <c r="I1816" i="1" s="1"/>
  <c r="I1592" i="1"/>
  <c r="I1593" i="1" s="1"/>
  <c r="I1594" i="1" s="1"/>
  <c r="I1415" i="1"/>
  <c r="I1326" i="1"/>
  <c r="I1067" i="1"/>
  <c r="I854" i="1"/>
  <c r="I810" i="1"/>
  <c r="I733" i="1"/>
  <c r="I587" i="1"/>
  <c r="I58" i="1"/>
  <c r="I2006" i="1"/>
  <c r="I1850" i="1"/>
  <c r="I1851" i="1" s="1"/>
  <c r="I1852" i="1" s="1"/>
  <c r="I1853" i="1" s="1"/>
  <c r="I1854" i="1" s="1"/>
  <c r="I1855" i="1" s="1"/>
  <c r="I1856" i="1" s="1"/>
  <c r="I1857" i="1" s="1"/>
  <c r="I1858" i="1" s="1"/>
  <c r="I1859" i="1" s="1"/>
  <c r="I1639" i="1"/>
  <c r="I1559" i="1"/>
  <c r="I1284" i="1"/>
  <c r="I1285" i="1" s="1"/>
  <c r="I1983" i="1"/>
  <c r="I1984" i="1" s="1"/>
  <c r="I1985" i="1" s="1"/>
  <c r="I1986" i="1" s="1"/>
  <c r="I1987" i="1" s="1"/>
  <c r="I1988" i="1" s="1"/>
  <c r="I1989" i="1" s="1"/>
  <c r="I1990" i="1" s="1"/>
  <c r="I1991" i="1" s="1"/>
  <c r="I1975" i="1"/>
  <c r="I1943" i="1"/>
  <c r="I1903" i="1"/>
  <c r="I1830" i="1"/>
  <c r="I1831" i="1" s="1"/>
  <c r="I1810" i="1"/>
  <c r="I1806" i="1"/>
  <c r="I1624" i="1"/>
  <c r="I1572" i="1"/>
  <c r="I1528" i="1"/>
  <c r="I1529" i="1" s="1"/>
  <c r="I1530" i="1" s="1"/>
  <c r="I1531" i="1" s="1"/>
  <c r="I1431" i="1"/>
  <c r="I1419" i="1"/>
  <c r="I1403" i="1"/>
  <c r="I1404" i="1" s="1"/>
  <c r="I1405" i="1" s="1"/>
  <c r="I1406" i="1" s="1"/>
  <c r="I1391" i="1"/>
  <c r="I1322" i="1"/>
  <c r="I1318" i="1"/>
  <c r="I1265" i="1"/>
  <c r="I1253" i="1"/>
  <c r="I1212" i="1"/>
  <c r="I1200" i="1"/>
  <c r="I1124" i="1"/>
  <c r="I1079" i="1"/>
  <c r="I1019" i="1"/>
  <c r="I1007" i="1"/>
  <c r="I979" i="1"/>
  <c r="I951" i="1"/>
  <c r="I931" i="1"/>
  <c r="I903" i="1"/>
  <c r="I838" i="1"/>
  <c r="I753" i="1"/>
  <c r="I705" i="1"/>
  <c r="I664" i="1"/>
  <c r="I596" i="1"/>
  <c r="I597" i="1" s="1"/>
  <c r="I598" i="1" s="1"/>
  <c r="I599" i="1" s="1"/>
  <c r="I600" i="1" s="1"/>
  <c r="I601" i="1" s="1"/>
  <c r="I602" i="1" s="1"/>
  <c r="I603" i="1" s="1"/>
  <c r="I604" i="1" s="1"/>
  <c r="I605" i="1" s="1"/>
  <c r="I606" i="1" s="1"/>
  <c r="I607" i="1" s="1"/>
  <c r="I608" i="1" s="1"/>
  <c r="I609" i="1" s="1"/>
  <c r="I555" i="1"/>
  <c r="I535" i="1"/>
  <c r="I418" i="1"/>
  <c r="I389" i="1"/>
  <c r="I361" i="1"/>
  <c r="I304" i="1"/>
  <c r="I179" i="1"/>
  <c r="I114" i="1"/>
  <c r="I1135" i="1"/>
  <c r="I206" i="1"/>
  <c r="I2046" i="1"/>
  <c r="I2034" i="1"/>
  <c r="I2035" i="1" s="1"/>
  <c r="I2036" i="1" s="1"/>
  <c r="I2030" i="1"/>
  <c r="I2018" i="1"/>
  <c r="I2014" i="1"/>
  <c r="I2010" i="1"/>
  <c r="I2002" i="1"/>
  <c r="I1974" i="1"/>
  <c r="I1966" i="1"/>
  <c r="I1962" i="1"/>
  <c r="I1958" i="1"/>
  <c r="I1946" i="1"/>
  <c r="I1938" i="1"/>
  <c r="I1841" i="1"/>
  <c r="I1837" i="1"/>
  <c r="I1838" i="1" s="1"/>
  <c r="I1829" i="1"/>
  <c r="I1825" i="1"/>
  <c r="I1813" i="1"/>
  <c r="I1809" i="1"/>
  <c r="I1805" i="1"/>
  <c r="I1777" i="1"/>
  <c r="I1778" i="1" s="1"/>
  <c r="I1708" i="1"/>
  <c r="I1667" i="1"/>
  <c r="I1663" i="1"/>
  <c r="I1659" i="1"/>
  <c r="I1643" i="1"/>
  <c r="I1644" i="1" s="1"/>
  <c r="I1635" i="1"/>
  <c r="I1603" i="1"/>
  <c r="I1571" i="1"/>
  <c r="I1567" i="1"/>
  <c r="I1568" i="1" s="1"/>
  <c r="I1563" i="1"/>
  <c r="I1527" i="1"/>
  <c r="I1515" i="1"/>
  <c r="I1516" i="1" s="1"/>
  <c r="I1499" i="1"/>
  <c r="I1500" i="1" s="1"/>
  <c r="I1483" i="1"/>
  <c r="I1484" i="1" s="1"/>
  <c r="I1471" i="1"/>
  <c r="I1430" i="1"/>
  <c r="I1418" i="1"/>
  <c r="I1414" i="1"/>
  <c r="I1410" i="1"/>
  <c r="I1411" i="1" s="1"/>
  <c r="I1325" i="1"/>
  <c r="I1321" i="1"/>
  <c r="I1317" i="1"/>
  <c r="I1280" i="1"/>
  <c r="I1281" i="1" s="1"/>
  <c r="I1276" i="1"/>
  <c r="I1272" i="1"/>
  <c r="I1273" i="1" s="1"/>
  <c r="I1151" i="1"/>
  <c r="I1152" i="1" s="1"/>
  <c r="I1111" i="1"/>
  <c r="I942" i="1"/>
  <c r="I943" i="1" s="1"/>
  <c r="I873" i="1"/>
  <c r="I861" i="1"/>
  <c r="I833" i="1"/>
  <c r="I817" i="1"/>
  <c r="I780" i="1"/>
  <c r="I781" i="1" s="1"/>
  <c r="I740" i="1"/>
  <c r="I724" i="1"/>
  <c r="I712" i="1"/>
  <c r="I671" i="1"/>
  <c r="I562" i="1"/>
  <c r="I457" i="1"/>
  <c r="I445" i="1"/>
  <c r="I372" i="1"/>
  <c r="I373" i="1" s="1"/>
  <c r="I287" i="1"/>
  <c r="I288" i="1" s="1"/>
  <c r="I267" i="1"/>
  <c r="I268" i="1" s="1"/>
  <c r="I198" i="1"/>
  <c r="I199" i="1" s="1"/>
  <c r="I190" i="1"/>
  <c r="I158" i="1"/>
  <c r="I89" i="1"/>
  <c r="I514" i="1"/>
  <c r="I174" i="1"/>
  <c r="I1373" i="1"/>
  <c r="I1374" i="1" s="1"/>
  <c r="I1375" i="1" s="1"/>
  <c r="I966" i="1"/>
  <c r="I967" i="1" s="1"/>
  <c r="I413" i="1"/>
  <c r="I1264" i="1"/>
  <c r="I1227" i="1"/>
  <c r="I1228" i="1" s="1"/>
  <c r="I1199" i="1"/>
  <c r="I1163" i="1"/>
  <c r="I1164" i="1" s="1"/>
  <c r="I1078" i="1"/>
  <c r="I1018" i="1"/>
  <c r="I978" i="1"/>
  <c r="I922" i="1"/>
  <c r="I910" i="1"/>
  <c r="I902" i="1"/>
  <c r="I869" i="1"/>
  <c r="I870" i="1" s="1"/>
  <c r="I845" i="1"/>
  <c r="I837" i="1"/>
  <c r="I792" i="1"/>
  <c r="I793" i="1" s="1"/>
  <c r="I772" i="1"/>
  <c r="I728" i="1"/>
  <c r="I729" i="1" s="1"/>
  <c r="I704" i="1"/>
  <c r="I627" i="1"/>
  <c r="I582" i="1"/>
  <c r="I583" i="1" s="1"/>
  <c r="I554" i="1"/>
  <c r="I546" i="1"/>
  <c r="I547" i="1" s="1"/>
  <c r="I534" i="1"/>
  <c r="I526" i="1"/>
  <c r="I518" i="1"/>
  <c r="I519" i="1" s="1"/>
  <c r="I429" i="1"/>
  <c r="I417" i="1"/>
  <c r="I401" i="1"/>
  <c r="I402" i="1" s="1"/>
  <c r="I388" i="1"/>
  <c r="I380" i="1"/>
  <c r="I381" i="1" s="1"/>
  <c r="I360" i="1"/>
  <c r="I315" i="1"/>
  <c r="I219" i="1"/>
  <c r="I220" i="1" s="1"/>
  <c r="I129" i="1"/>
  <c r="I130" i="1" s="1"/>
  <c r="I101" i="1"/>
  <c r="I102" i="1" s="1"/>
  <c r="I73" i="1"/>
  <c r="I74" i="1" s="1"/>
  <c r="I1001" i="1"/>
  <c r="I1002" i="1" s="1"/>
  <c r="I1003" i="1" s="1"/>
  <c r="I800" i="1"/>
  <c r="I801" i="1" s="1"/>
  <c r="I802" i="1" s="1"/>
  <c r="L2044" i="1"/>
  <c r="K2044" i="1"/>
  <c r="K2036" i="1"/>
  <c r="L2036" i="1"/>
  <c r="K2028" i="1"/>
  <c r="L2028" i="1"/>
  <c r="K2020" i="1"/>
  <c r="L2020" i="1"/>
  <c r="I2020" i="1"/>
  <c r="K2012" i="1"/>
  <c r="L2012" i="1"/>
  <c r="I2012" i="1"/>
  <c r="K2000" i="1"/>
  <c r="L2000" i="1"/>
  <c r="I2000" i="1"/>
  <c r="K1988" i="1"/>
  <c r="L1988" i="1"/>
  <c r="M1988" i="1" s="1"/>
  <c r="K1984" i="1"/>
  <c r="L1984" i="1"/>
  <c r="K1968" i="1"/>
  <c r="L1968" i="1"/>
  <c r="M1968" i="1" s="1"/>
  <c r="I1968" i="1"/>
  <c r="K1960" i="1"/>
  <c r="L1960" i="1"/>
  <c r="I1960" i="1"/>
  <c r="K1948" i="1"/>
  <c r="L1948" i="1"/>
  <c r="I1948" i="1"/>
  <c r="K1940" i="1"/>
  <c r="L1940" i="1"/>
  <c r="I1940" i="1"/>
  <c r="K1932" i="1"/>
  <c r="L1932" i="1"/>
  <c r="M1932" i="1" s="1"/>
  <c r="I1932" i="1"/>
  <c r="K1920" i="1"/>
  <c r="L1920" i="1"/>
  <c r="I1921" i="1"/>
  <c r="K1912" i="1"/>
  <c r="L1912" i="1"/>
  <c r="I1913" i="1"/>
  <c r="I1914" i="1" s="1"/>
  <c r="I1915" i="1" s="1"/>
  <c r="K1904" i="1"/>
  <c r="L1904" i="1"/>
  <c r="K1896" i="1"/>
  <c r="L1896" i="1"/>
  <c r="I1896" i="1"/>
  <c r="K1888" i="1"/>
  <c r="L1888" i="1"/>
  <c r="I1888" i="1"/>
  <c r="I1889" i="1" s="1"/>
  <c r="K1876" i="1"/>
  <c r="L1876" i="1"/>
  <c r="K1868" i="1"/>
  <c r="L1868" i="1"/>
  <c r="I1868" i="1"/>
  <c r="I1869" i="1" s="1"/>
  <c r="I1870" i="1" s="1"/>
  <c r="I1871" i="1" s="1"/>
  <c r="I1872" i="1" s="1"/>
  <c r="I1873" i="1" s="1"/>
  <c r="I1874" i="1" s="1"/>
  <c r="I1875" i="1" s="1"/>
  <c r="I1876" i="1" s="1"/>
  <c r="I1877" i="1" s="1"/>
  <c r="I1878" i="1" s="1"/>
  <c r="I1879" i="1" s="1"/>
  <c r="I1880" i="1" s="1"/>
  <c r="I1881" i="1" s="1"/>
  <c r="I1882" i="1" s="1"/>
  <c r="I1883" i="1" s="1"/>
  <c r="I1884" i="1" s="1"/>
  <c r="I1885" i="1" s="1"/>
  <c r="I1886" i="1" s="1"/>
  <c r="I1887" i="1" s="1"/>
  <c r="K1860" i="1"/>
  <c r="L1860" i="1"/>
  <c r="I1860" i="1"/>
  <c r="I1861" i="1" s="1"/>
  <c r="I1862" i="1" s="1"/>
  <c r="I1863" i="1" s="1"/>
  <c r="I1864" i="1" s="1"/>
  <c r="I1865" i="1" s="1"/>
  <c r="I1866" i="1" s="1"/>
  <c r="I1867" i="1" s="1"/>
  <c r="K1843" i="1"/>
  <c r="L1843" i="1"/>
  <c r="I1843" i="1"/>
  <c r="I1844" i="1" s="1"/>
  <c r="K1835" i="1"/>
  <c r="L1835" i="1"/>
  <c r="I1835" i="1"/>
  <c r="I1836" i="1" s="1"/>
  <c r="K1827" i="1"/>
  <c r="L1827" i="1"/>
  <c r="K1815" i="1"/>
  <c r="L1815" i="1"/>
  <c r="K1807" i="1"/>
  <c r="L1807" i="1"/>
  <c r="I1807" i="1"/>
  <c r="K1795" i="1"/>
  <c r="L1795" i="1"/>
  <c r="I1796" i="1"/>
  <c r="I1795" i="1"/>
  <c r="K1787" i="1"/>
  <c r="L1787" i="1"/>
  <c r="I1787" i="1"/>
  <c r="K1775" i="1"/>
  <c r="L1775" i="1"/>
  <c r="K1763" i="1"/>
  <c r="L1763" i="1"/>
  <c r="K1750" i="1"/>
  <c r="L1750" i="1"/>
  <c r="I1750" i="1"/>
  <c r="I1751" i="1" s="1"/>
  <c r="K1742" i="1"/>
  <c r="L1742" i="1"/>
  <c r="I1742" i="1"/>
  <c r="K1730" i="1"/>
  <c r="L1730" i="1"/>
  <c r="I1731" i="1"/>
  <c r="I1730" i="1"/>
  <c r="K1726" i="1"/>
  <c r="L1726" i="1"/>
  <c r="I1726" i="1"/>
  <c r="I1727" i="1" s="1"/>
  <c r="K1718" i="1"/>
  <c r="L1718" i="1"/>
  <c r="I1718" i="1"/>
  <c r="K1714" i="1"/>
  <c r="L1714" i="1"/>
  <c r="I1714" i="1"/>
  <c r="K1702" i="1"/>
  <c r="L1702" i="1"/>
  <c r="I1703" i="1"/>
  <c r="I1702" i="1"/>
  <c r="K1694" i="1"/>
  <c r="I1694" i="1"/>
  <c r="L1694" i="1"/>
  <c r="K1686" i="1"/>
  <c r="L1686" i="1"/>
  <c r="K1669" i="1"/>
  <c r="L1669" i="1"/>
  <c r="I1669" i="1"/>
  <c r="K1657" i="1"/>
  <c r="L1657" i="1"/>
  <c r="I1657" i="1"/>
  <c r="K1653" i="1"/>
  <c r="L1653" i="1"/>
  <c r="I1654" i="1"/>
  <c r="I1655" i="1" s="1"/>
  <c r="I1653" i="1"/>
  <c r="K1645" i="1"/>
  <c r="L1645" i="1"/>
  <c r="I1645" i="1"/>
  <c r="K1641" i="1"/>
  <c r="L1641" i="1"/>
  <c r="K1629" i="1"/>
  <c r="L1629" i="1"/>
  <c r="K1621" i="1"/>
  <c r="L1621" i="1"/>
  <c r="K1613" i="1"/>
  <c r="L1613" i="1"/>
  <c r="K1605" i="1"/>
  <c r="L1605" i="1"/>
  <c r="K1593" i="1"/>
  <c r="L1593" i="1"/>
  <c r="K1581" i="1"/>
  <c r="L1581" i="1"/>
  <c r="I1582" i="1"/>
  <c r="I1581" i="1"/>
  <c r="K1577" i="1"/>
  <c r="L1577" i="1"/>
  <c r="M1577" i="1" s="1"/>
  <c r="I1577" i="1"/>
  <c r="I1578" i="1" s="1"/>
  <c r="K1569" i="1"/>
  <c r="I1569" i="1"/>
  <c r="L1569" i="1"/>
  <c r="K1561" i="1"/>
  <c r="L1561" i="1"/>
  <c r="I1561" i="1"/>
  <c r="K1549" i="1"/>
  <c r="L1549" i="1"/>
  <c r="I1549" i="1"/>
  <c r="K1537" i="1"/>
  <c r="L1537" i="1"/>
  <c r="M1537" i="1" s="1"/>
  <c r="K1529" i="1"/>
  <c r="L1529" i="1"/>
  <c r="K1521" i="1"/>
  <c r="L1521" i="1"/>
  <c r="I1521" i="1"/>
  <c r="I1522" i="1"/>
  <c r="K1509" i="1"/>
  <c r="L1509" i="1"/>
  <c r="I1509" i="1"/>
  <c r="I1510" i="1"/>
  <c r="K1505" i="1"/>
  <c r="L1505" i="1"/>
  <c r="I1506" i="1"/>
  <c r="K1493" i="1"/>
  <c r="L1493" i="1"/>
  <c r="I1493" i="1"/>
  <c r="I1494" i="1" s="1"/>
  <c r="K1485" i="1"/>
  <c r="L1485" i="1"/>
  <c r="K1477" i="1"/>
  <c r="L1477" i="1"/>
  <c r="I1477" i="1"/>
  <c r="I1478" i="1" s="1"/>
  <c r="I1479" i="1" s="1"/>
  <c r="K1465" i="1"/>
  <c r="L1465" i="1"/>
  <c r="K1453" i="1"/>
  <c r="L1453" i="1"/>
  <c r="I1453" i="1"/>
  <c r="I1454" i="1" s="1"/>
  <c r="I1455" i="1" s="1"/>
  <c r="K1449" i="1"/>
  <c r="L1449" i="1"/>
  <c r="K1432" i="1"/>
  <c r="L1432" i="1"/>
  <c r="I1432" i="1"/>
  <c r="K1420" i="1"/>
  <c r="I1420" i="1"/>
  <c r="I1421" i="1" s="1"/>
  <c r="I1422" i="1" s="1"/>
  <c r="L1420" i="1"/>
  <c r="K1412" i="1"/>
  <c r="L1412" i="1"/>
  <c r="I1412" i="1"/>
  <c r="I1413" i="1" s="1"/>
  <c r="K1404" i="1"/>
  <c r="L1404" i="1"/>
  <c r="K1392" i="1"/>
  <c r="L1392" i="1"/>
  <c r="I1392" i="1"/>
  <c r="K1380" i="1"/>
  <c r="L1380" i="1"/>
  <c r="K1376" i="1"/>
  <c r="L1376" i="1"/>
  <c r="K1359" i="1"/>
  <c r="L1359" i="1"/>
  <c r="I1360" i="1"/>
  <c r="I1359" i="1"/>
  <c r="K1351" i="1"/>
  <c r="L1351" i="1"/>
  <c r="I1351" i="1"/>
  <c r="K1339" i="1"/>
  <c r="L1339" i="1"/>
  <c r="I1339" i="1"/>
  <c r="K1331" i="1"/>
  <c r="L1331" i="1"/>
  <c r="I1331" i="1"/>
  <c r="K1319" i="1"/>
  <c r="L1319" i="1"/>
  <c r="I1319" i="1"/>
  <c r="K1315" i="1"/>
  <c r="L1315" i="1"/>
  <c r="K1298" i="1"/>
  <c r="L1298" i="1"/>
  <c r="I1298" i="1"/>
  <c r="I1299" i="1" s="1"/>
  <c r="I1300" i="1" s="1"/>
  <c r="I1301" i="1" s="1"/>
  <c r="K1294" i="1"/>
  <c r="L1294" i="1"/>
  <c r="I1295" i="1"/>
  <c r="I1294" i="1"/>
  <c r="K1282" i="1"/>
  <c r="L1282" i="1"/>
  <c r="K1274" i="1"/>
  <c r="L1274" i="1"/>
  <c r="I1274" i="1"/>
  <c r="I1275" i="1" s="1"/>
  <c r="K1270" i="1"/>
  <c r="L1270" i="1"/>
  <c r="K1258" i="1"/>
  <c r="L1258" i="1"/>
  <c r="I1258" i="1"/>
  <c r="K1245" i="1"/>
  <c r="L1245" i="1"/>
  <c r="K1237" i="1"/>
  <c r="L1237" i="1"/>
  <c r="K1225" i="1"/>
  <c r="L1225" i="1"/>
  <c r="K1217" i="1"/>
  <c r="L1217" i="1"/>
  <c r="I1218" i="1"/>
  <c r="K1205" i="1"/>
  <c r="L1205" i="1"/>
  <c r="I1205" i="1"/>
  <c r="K1197" i="1"/>
  <c r="L1197" i="1"/>
  <c r="I1197" i="1"/>
  <c r="K1189" i="1"/>
  <c r="L1189" i="1"/>
  <c r="K1181" i="1"/>
  <c r="L1181" i="1"/>
  <c r="K1173" i="1"/>
  <c r="L1173" i="1"/>
  <c r="K1157" i="1"/>
  <c r="L1157" i="1"/>
  <c r="K1149" i="1"/>
  <c r="L1149" i="1"/>
  <c r="I1149" i="1"/>
  <c r="K1141" i="1"/>
  <c r="L1141" i="1"/>
  <c r="I1141" i="1"/>
  <c r="K1129" i="1"/>
  <c r="L1129" i="1"/>
  <c r="K1125" i="1"/>
  <c r="L1125" i="1"/>
  <c r="I1125" i="1"/>
  <c r="I1126" i="1" s="1"/>
  <c r="K1113" i="1"/>
  <c r="L1113" i="1"/>
  <c r="I1113" i="1"/>
  <c r="K1105" i="1"/>
  <c r="L1105" i="1"/>
  <c r="I1105" i="1"/>
  <c r="K1097" i="1"/>
  <c r="L1097" i="1"/>
  <c r="K1080" i="1"/>
  <c r="L1080" i="1"/>
  <c r="I1080" i="1"/>
  <c r="K1072" i="1"/>
  <c r="L1072" i="1"/>
  <c r="I1072" i="1"/>
  <c r="K1064" i="1"/>
  <c r="L1064" i="1"/>
  <c r="I1064" i="1"/>
  <c r="K1056" i="1"/>
  <c r="L1056" i="1"/>
  <c r="K1048" i="1"/>
  <c r="L1048" i="1"/>
  <c r="I1048" i="1"/>
  <c r="K1036" i="1"/>
  <c r="L1036" i="1"/>
  <c r="K1028" i="1"/>
  <c r="L1028" i="1"/>
  <c r="I1028" i="1"/>
  <c r="I1029" i="1" s="1"/>
  <c r="I1030" i="1" s="1"/>
  <c r="K1020" i="1"/>
  <c r="L1020" i="1"/>
  <c r="I1020" i="1"/>
  <c r="I1021" i="1" s="1"/>
  <c r="I1022" i="1" s="1"/>
  <c r="K1008" i="1"/>
  <c r="L1008" i="1"/>
  <c r="I1008" i="1"/>
  <c r="I1009" i="1" s="1"/>
  <c r="I1010" i="1" s="1"/>
  <c r="I1011" i="1" s="1"/>
  <c r="I1012" i="1" s="1"/>
  <c r="K996" i="1"/>
  <c r="L996" i="1"/>
  <c r="I997" i="1"/>
  <c r="I998" i="1" s="1"/>
  <c r="I999" i="1" s="1"/>
  <c r="I1000" i="1" s="1"/>
  <c r="K984" i="1"/>
  <c r="L984" i="1"/>
  <c r="I984" i="1"/>
  <c r="I985" i="1"/>
  <c r="K980" i="1"/>
  <c r="L980" i="1"/>
  <c r="I980" i="1"/>
  <c r="K972" i="1"/>
  <c r="L972" i="1"/>
  <c r="I973" i="1"/>
  <c r="I974" i="1" s="1"/>
  <c r="I972" i="1"/>
  <c r="K964" i="1"/>
  <c r="L964" i="1"/>
  <c r="I964" i="1"/>
  <c r="I965" i="1" s="1"/>
  <c r="K952" i="1"/>
  <c r="L952" i="1"/>
  <c r="I952" i="1"/>
  <c r="I953" i="1" s="1"/>
  <c r="K944" i="1"/>
  <c r="L944" i="1"/>
  <c r="K936" i="1"/>
  <c r="L936" i="1"/>
  <c r="K928" i="1"/>
  <c r="L928" i="1"/>
  <c r="K920" i="1"/>
  <c r="L920" i="1"/>
  <c r="K908" i="1"/>
  <c r="L908" i="1"/>
  <c r="K896" i="1"/>
  <c r="L896" i="1"/>
  <c r="I896" i="1"/>
  <c r="I897" i="1" s="1"/>
  <c r="I898" i="1" s="1"/>
  <c r="I899" i="1" s="1"/>
  <c r="I900" i="1" s="1"/>
  <c r="I901" i="1" s="1"/>
  <c r="K879" i="1"/>
  <c r="L879" i="1"/>
  <c r="I880" i="1"/>
  <c r="I881" i="1" s="1"/>
  <c r="I882" i="1" s="1"/>
  <c r="I883" i="1" s="1"/>
  <c r="I884" i="1" s="1"/>
  <c r="I879" i="1"/>
  <c r="K867" i="1"/>
  <c r="L867" i="1"/>
  <c r="I867" i="1"/>
  <c r="L863" i="1"/>
  <c r="K863" i="1"/>
  <c r="K851" i="1"/>
  <c r="L851" i="1"/>
  <c r="I851" i="1"/>
  <c r="K839" i="1"/>
  <c r="L839" i="1"/>
  <c r="K835" i="1"/>
  <c r="L835" i="1"/>
  <c r="I835" i="1"/>
  <c r="K823" i="1"/>
  <c r="L823" i="1"/>
  <c r="I823" i="1"/>
  <c r="I824" i="1" s="1"/>
  <c r="K815" i="1"/>
  <c r="L815" i="1"/>
  <c r="K807" i="1"/>
  <c r="L807" i="1"/>
  <c r="K790" i="1"/>
  <c r="L790" i="1"/>
  <c r="I790" i="1"/>
  <c r="K782" i="1"/>
  <c r="L782" i="1"/>
  <c r="K770" i="1"/>
  <c r="L770" i="1"/>
  <c r="K758" i="1"/>
  <c r="L758" i="1"/>
  <c r="I758" i="1"/>
  <c r="I759" i="1"/>
  <c r="I760" i="1" s="1"/>
  <c r="I761" i="1" s="1"/>
  <c r="K746" i="1"/>
  <c r="L746" i="1"/>
  <c r="I746" i="1"/>
  <c r="K738" i="1"/>
  <c r="L738" i="1"/>
  <c r="K730" i="1"/>
  <c r="L730" i="1"/>
  <c r="I730" i="1"/>
  <c r="I731" i="1" s="1"/>
  <c r="I732" i="1" s="1"/>
  <c r="K722" i="1"/>
  <c r="L722" i="1"/>
  <c r="K710" i="1"/>
  <c r="L710" i="1"/>
  <c r="I710" i="1"/>
  <c r="K706" i="1"/>
  <c r="L706" i="1"/>
  <c r="I706" i="1"/>
  <c r="I707" i="1" s="1"/>
  <c r="K702" i="1"/>
  <c r="L702" i="1"/>
  <c r="K685" i="1"/>
  <c r="L685" i="1"/>
  <c r="I685" i="1"/>
  <c r="K677" i="1"/>
  <c r="L677" i="1"/>
  <c r="K665" i="1"/>
  <c r="L665" i="1"/>
  <c r="I665" i="1"/>
  <c r="K657" i="1"/>
  <c r="L657" i="1"/>
  <c r="I657" i="1"/>
  <c r="K649" i="1"/>
  <c r="L649" i="1"/>
  <c r="I649" i="1"/>
  <c r="K637" i="1"/>
  <c r="L637" i="1"/>
  <c r="I637" i="1"/>
  <c r="I638" i="1" s="1"/>
  <c r="K629" i="1"/>
  <c r="L629" i="1"/>
  <c r="I629" i="1"/>
  <c r="K621" i="1"/>
  <c r="L621" i="1"/>
  <c r="K609" i="1"/>
  <c r="L609" i="1"/>
  <c r="K605" i="1"/>
  <c r="L605" i="1"/>
  <c r="K588" i="1"/>
  <c r="L588" i="1"/>
  <c r="I588" i="1"/>
  <c r="K576" i="1"/>
  <c r="L576" i="1"/>
  <c r="I576" i="1"/>
  <c r="K572" i="1"/>
  <c r="L572" i="1"/>
  <c r="I572" i="1"/>
  <c r="I573" i="1" s="1"/>
  <c r="K564" i="1"/>
  <c r="L564" i="1"/>
  <c r="K560" i="1"/>
  <c r="L560" i="1"/>
  <c r="I560" i="1"/>
  <c r="I561" i="1" s="1"/>
  <c r="K548" i="1"/>
  <c r="L548" i="1"/>
  <c r="I548" i="1"/>
  <c r="I549" i="1"/>
  <c r="K544" i="1"/>
  <c r="L544" i="1"/>
  <c r="I544" i="1"/>
  <c r="K536" i="1"/>
  <c r="L536" i="1"/>
  <c r="I536" i="1"/>
  <c r="K528" i="1"/>
  <c r="L528" i="1"/>
  <c r="I529" i="1"/>
  <c r="K520" i="1"/>
  <c r="L520" i="1"/>
  <c r="I521" i="1"/>
  <c r="K516" i="1"/>
  <c r="L516" i="1"/>
  <c r="I516" i="1"/>
  <c r="K512" i="1"/>
  <c r="L512" i="1"/>
  <c r="I512" i="1"/>
  <c r="K500" i="1"/>
  <c r="L500" i="1"/>
  <c r="I500" i="1"/>
  <c r="K480" i="1"/>
  <c r="L480" i="1"/>
  <c r="K463" i="1"/>
  <c r="L463" i="1"/>
  <c r="I464" i="1"/>
  <c r="K451" i="1"/>
  <c r="L451" i="1"/>
  <c r="I451" i="1"/>
  <c r="I452" i="1"/>
  <c r="K443" i="1"/>
  <c r="L443" i="1"/>
  <c r="I443" i="1"/>
  <c r="I444" i="1" s="1"/>
  <c r="K431" i="1"/>
  <c r="L431" i="1"/>
  <c r="I432" i="1"/>
  <c r="K423" i="1"/>
  <c r="L423" i="1"/>
  <c r="I424" i="1"/>
  <c r="I423" i="1"/>
  <c r="K415" i="1"/>
  <c r="L415" i="1"/>
  <c r="I415" i="1"/>
  <c r="K403" i="1"/>
  <c r="L403" i="1"/>
  <c r="K390" i="1"/>
  <c r="L390" i="1"/>
  <c r="I390" i="1"/>
  <c r="I391" i="1" s="1"/>
  <c r="I392" i="1" s="1"/>
  <c r="I393" i="1" s="1"/>
  <c r="K378" i="1"/>
  <c r="L378" i="1"/>
  <c r="I378" i="1"/>
  <c r="I379" i="1" s="1"/>
  <c r="K374" i="1"/>
  <c r="L374" i="1"/>
  <c r="I374" i="1"/>
  <c r="I375" i="1" s="1"/>
  <c r="I376" i="1" s="1"/>
  <c r="K362" i="1"/>
  <c r="L362" i="1"/>
  <c r="I362" i="1"/>
  <c r="K358" i="1"/>
  <c r="L358" i="1"/>
  <c r="I358" i="1"/>
  <c r="K350" i="1"/>
  <c r="L350" i="1"/>
  <c r="K338" i="1"/>
  <c r="L338" i="1"/>
  <c r="I339" i="1"/>
  <c r="I338" i="1"/>
  <c r="K334" i="1"/>
  <c r="L334" i="1"/>
  <c r="K317" i="1"/>
  <c r="L317" i="1"/>
  <c r="I317" i="1"/>
  <c r="K305" i="1"/>
  <c r="L305" i="1"/>
  <c r="I305" i="1"/>
  <c r="K301" i="1"/>
  <c r="L301" i="1"/>
  <c r="I301" i="1"/>
  <c r="K293" i="1"/>
  <c r="L293" i="1"/>
  <c r="I294" i="1"/>
  <c r="K285" i="1"/>
  <c r="L285" i="1"/>
  <c r="I285" i="1"/>
  <c r="K277" i="1"/>
  <c r="L277" i="1"/>
  <c r="I277" i="1"/>
  <c r="I278" i="1"/>
  <c r="I279" i="1" s="1"/>
  <c r="I280" i="1" s="1"/>
  <c r="K273" i="1"/>
  <c r="L273" i="1"/>
  <c r="K265" i="1"/>
  <c r="L265" i="1"/>
  <c r="K257" i="1"/>
  <c r="L257" i="1"/>
  <c r="I257" i="1"/>
  <c r="K249" i="1"/>
  <c r="L249" i="1"/>
  <c r="I249" i="1"/>
  <c r="I250" i="1" s="1"/>
  <c r="K245" i="1"/>
  <c r="L245" i="1"/>
  <c r="K237" i="1"/>
  <c r="L237" i="1"/>
  <c r="I237" i="1"/>
  <c r="K233" i="1"/>
  <c r="L233" i="1"/>
  <c r="I233" i="1"/>
  <c r="K225" i="1"/>
  <c r="L225" i="1"/>
  <c r="I225" i="1"/>
  <c r="K221" i="1"/>
  <c r="L221" i="1"/>
  <c r="I221" i="1"/>
  <c r="I222" i="1"/>
  <c r="I223" i="1" s="1"/>
  <c r="I224" i="1" s="1"/>
  <c r="K213" i="1"/>
  <c r="L213" i="1"/>
  <c r="I213" i="1"/>
  <c r="I214" i="1" s="1"/>
  <c r="I215" i="1" s="1"/>
  <c r="I216" i="1" s="1"/>
  <c r="I217" i="1" s="1"/>
  <c r="I218" i="1" s="1"/>
  <c r="K200" i="1"/>
  <c r="L200" i="1"/>
  <c r="I200" i="1"/>
  <c r="K196" i="1"/>
  <c r="L196" i="1"/>
  <c r="K188" i="1"/>
  <c r="L188" i="1"/>
  <c r="I188" i="1"/>
  <c r="K184" i="1"/>
  <c r="L184" i="1"/>
  <c r="I184" i="1"/>
  <c r="K176" i="1"/>
  <c r="L176" i="1"/>
  <c r="I176" i="1"/>
  <c r="K172" i="1"/>
  <c r="L172" i="1"/>
  <c r="I172" i="1"/>
  <c r="K164" i="1"/>
  <c r="L164" i="1"/>
  <c r="I164" i="1"/>
  <c r="I165" i="1" s="1"/>
  <c r="I166" i="1" s="1"/>
  <c r="I167" i="1" s="1"/>
  <c r="K156" i="1"/>
  <c r="L156" i="1"/>
  <c r="I156" i="1"/>
  <c r="K152" i="1"/>
  <c r="L152" i="1"/>
  <c r="I152" i="1"/>
  <c r="K144" i="1"/>
  <c r="L144" i="1"/>
  <c r="K140" i="1"/>
  <c r="L140" i="1"/>
  <c r="I140" i="1"/>
  <c r="I141" i="1" s="1"/>
  <c r="I142" i="1" s="1"/>
  <c r="I143" i="1" s="1"/>
  <c r="I144" i="1" s="1"/>
  <c r="I145" i="1" s="1"/>
  <c r="I146" i="1" s="1"/>
  <c r="I147" i="1" s="1"/>
  <c r="I148" i="1" s="1"/>
  <c r="K127" i="1"/>
  <c r="L127" i="1"/>
  <c r="K123" i="1"/>
  <c r="L123" i="1"/>
  <c r="I123" i="1"/>
  <c r="I124" i="1" s="1"/>
  <c r="K119" i="1"/>
  <c r="L119" i="1"/>
  <c r="K111" i="1"/>
  <c r="L111" i="1"/>
  <c r="K107" i="1"/>
  <c r="L107" i="1"/>
  <c r="I107" i="1"/>
  <c r="K103" i="1"/>
  <c r="L103" i="1"/>
  <c r="I104" i="1"/>
  <c r="K95" i="1"/>
  <c r="L95" i="1"/>
  <c r="K91" i="1"/>
  <c r="L91" i="1"/>
  <c r="K87" i="1"/>
  <c r="L87" i="1"/>
  <c r="I87" i="1"/>
  <c r="K83" i="1"/>
  <c r="L83" i="1"/>
  <c r="I83" i="1"/>
  <c r="I84" i="1" s="1"/>
  <c r="K79" i="1"/>
  <c r="L79" i="1"/>
  <c r="K75" i="1"/>
  <c r="L75" i="1"/>
  <c r="I75" i="1"/>
  <c r="I76" i="1" s="1"/>
  <c r="I77" i="1" s="1"/>
  <c r="I78" i="1" s="1"/>
  <c r="I79" i="1" s="1"/>
  <c r="I80" i="1" s="1"/>
  <c r="I81" i="1" s="1"/>
  <c r="I82" i="1" s="1"/>
  <c r="K71" i="1"/>
  <c r="L71" i="1"/>
  <c r="K67" i="1"/>
  <c r="L67" i="1"/>
  <c r="I67" i="1"/>
  <c r="I68" i="1"/>
  <c r="K63" i="1"/>
  <c r="L63" i="1"/>
  <c r="I63" i="1"/>
  <c r="K59" i="1"/>
  <c r="L59" i="1"/>
  <c r="I59" i="1"/>
  <c r="K55" i="1"/>
  <c r="L55" i="1"/>
  <c r="K51" i="1"/>
  <c r="L51" i="1"/>
  <c r="K47" i="1"/>
  <c r="L47" i="1"/>
  <c r="I47" i="1"/>
  <c r="I48" i="1" s="1"/>
  <c r="K43" i="1"/>
  <c r="L43" i="1"/>
  <c r="I43" i="1"/>
  <c r="K39" i="1"/>
  <c r="L39" i="1"/>
  <c r="I40" i="1"/>
  <c r="I41" i="1" s="1"/>
  <c r="I42" i="1" s="1"/>
  <c r="K35" i="1"/>
  <c r="L35" i="1"/>
  <c r="K31" i="1"/>
  <c r="L31" i="1"/>
  <c r="K27" i="1"/>
  <c r="L27" i="1"/>
  <c r="K23" i="1"/>
  <c r="L23" i="1"/>
  <c r="K14" i="1"/>
  <c r="L14" i="1"/>
  <c r="I15" i="1"/>
  <c r="I16" i="1" s="1"/>
  <c r="I17" i="1" s="1"/>
  <c r="I18" i="1" s="1"/>
  <c r="I19" i="1" s="1"/>
  <c r="K10" i="1"/>
  <c r="L10" i="1"/>
  <c r="K6" i="1"/>
  <c r="L6" i="1"/>
  <c r="L727" i="1"/>
  <c r="L1079" i="1"/>
  <c r="L1249" i="1"/>
  <c r="L1662" i="1"/>
  <c r="L1790" i="1"/>
  <c r="L1982" i="1"/>
  <c r="L385" i="1"/>
  <c r="L1164" i="1"/>
  <c r="L1591" i="1"/>
  <c r="L1854" i="1"/>
  <c r="L2046" i="1"/>
  <c r="L989" i="1"/>
  <c r="L1918" i="1"/>
  <c r="K2040" i="1"/>
  <c r="L2040" i="1"/>
  <c r="I2040" i="1"/>
  <c r="I2041" i="1" s="1"/>
  <c r="K2024" i="1"/>
  <c r="L2024" i="1"/>
  <c r="K2008" i="1"/>
  <c r="L2008" i="1"/>
  <c r="I2008" i="1"/>
  <c r="K1992" i="1"/>
  <c r="L1992" i="1"/>
  <c r="I1992" i="1"/>
  <c r="K1972" i="1"/>
  <c r="L1972" i="1"/>
  <c r="K1956" i="1"/>
  <c r="L1956" i="1"/>
  <c r="K1944" i="1"/>
  <c r="L1944" i="1"/>
  <c r="I1944" i="1"/>
  <c r="K1928" i="1"/>
  <c r="L1928" i="1"/>
  <c r="K1916" i="1"/>
  <c r="L1916" i="1"/>
  <c r="I1916" i="1"/>
  <c r="I1917" i="1" s="1"/>
  <c r="K1900" i="1"/>
  <c r="L1900" i="1"/>
  <c r="I1900" i="1"/>
  <c r="I1901" i="1" s="1"/>
  <c r="I1902" i="1" s="1"/>
  <c r="K1884" i="1"/>
  <c r="L1884" i="1"/>
  <c r="K1872" i="1"/>
  <c r="L1872" i="1"/>
  <c r="K1856" i="1"/>
  <c r="L1856" i="1"/>
  <c r="K1839" i="1"/>
  <c r="L1839" i="1"/>
  <c r="K1823" i="1"/>
  <c r="L1823" i="1"/>
  <c r="I1823" i="1"/>
  <c r="K1811" i="1"/>
  <c r="L1811" i="1"/>
  <c r="I1811" i="1"/>
  <c r="K1799" i="1"/>
  <c r="L1799" i="1"/>
  <c r="I1799" i="1"/>
  <c r="I1800" i="1"/>
  <c r="K1783" i="1"/>
  <c r="L1783" i="1"/>
  <c r="I1783" i="1"/>
  <c r="K1767" i="1"/>
  <c r="L1767" i="1"/>
  <c r="K1754" i="1"/>
  <c r="L1754" i="1"/>
  <c r="I1754" i="1"/>
  <c r="I1755" i="1"/>
  <c r="K1738" i="1"/>
  <c r="L1738" i="1"/>
  <c r="K1706" i="1"/>
  <c r="L1706" i="1"/>
  <c r="I1706" i="1"/>
  <c r="I1707" i="1" s="1"/>
  <c r="K1690" i="1"/>
  <c r="L1690" i="1"/>
  <c r="I1690" i="1"/>
  <c r="K1678" i="1"/>
  <c r="L1678" i="1"/>
  <c r="K1661" i="1"/>
  <c r="L1661" i="1"/>
  <c r="I1661" i="1"/>
  <c r="K1649" i="1"/>
  <c r="L1649" i="1"/>
  <c r="I1649" i="1"/>
  <c r="I1650" i="1" s="1"/>
  <c r="K1633" i="1"/>
  <c r="L1633" i="1"/>
  <c r="I1633" i="1"/>
  <c r="I1634" i="1" s="1"/>
  <c r="K1617" i="1"/>
  <c r="L1617" i="1"/>
  <c r="K1601" i="1"/>
  <c r="L1601" i="1"/>
  <c r="K1589" i="1"/>
  <c r="L1589" i="1"/>
  <c r="K1565" i="1"/>
  <c r="L1565" i="1"/>
  <c r="I1565" i="1"/>
  <c r="K1541" i="1"/>
  <c r="L1541" i="1"/>
  <c r="I1541" i="1"/>
  <c r="I1542" i="1" s="1"/>
  <c r="I1543" i="1" s="1"/>
  <c r="K1533" i="1"/>
  <c r="L1533" i="1"/>
  <c r="I1533" i="1"/>
  <c r="I1534" i="1"/>
  <c r="K1517" i="1"/>
  <c r="L1517" i="1"/>
  <c r="I1517" i="1"/>
  <c r="I1518" i="1" s="1"/>
  <c r="I1519" i="1" s="1"/>
  <c r="K1501" i="1"/>
  <c r="L1501" i="1"/>
  <c r="I1501" i="1"/>
  <c r="I1502" i="1" s="1"/>
  <c r="K1489" i="1"/>
  <c r="L1489" i="1"/>
  <c r="I1489" i="1"/>
  <c r="I1490" i="1" s="1"/>
  <c r="K1473" i="1"/>
  <c r="L1473" i="1"/>
  <c r="K1457" i="1"/>
  <c r="L1457" i="1"/>
  <c r="I1457" i="1"/>
  <c r="I1458" i="1" s="1"/>
  <c r="I1459" i="1" s="1"/>
  <c r="I1460" i="1" s="1"/>
  <c r="I1461" i="1" s="1"/>
  <c r="I1462" i="1" s="1"/>
  <c r="I1463" i="1" s="1"/>
  <c r="I1464" i="1" s="1"/>
  <c r="I1465" i="1" s="1"/>
  <c r="I1466" i="1" s="1"/>
  <c r="I1467" i="1" s="1"/>
  <c r="I1468" i="1" s="1"/>
  <c r="I1469" i="1" s="1"/>
  <c r="K1436" i="1"/>
  <c r="L1436" i="1"/>
  <c r="I1437" i="1"/>
  <c r="I1436" i="1"/>
  <c r="K1428" i="1"/>
  <c r="L1428" i="1"/>
  <c r="I1428" i="1"/>
  <c r="I1429" i="1" s="1"/>
  <c r="K1416" i="1"/>
  <c r="L1416" i="1"/>
  <c r="I1416" i="1"/>
  <c r="K1400" i="1"/>
  <c r="L1400" i="1"/>
  <c r="I1400" i="1"/>
  <c r="I1401" i="1" s="1"/>
  <c r="I1402" i="1" s="1"/>
  <c r="K1388" i="1"/>
  <c r="L1388" i="1"/>
  <c r="K1363" i="1"/>
  <c r="L1363" i="1"/>
  <c r="K1355" i="1"/>
  <c r="L1355" i="1"/>
  <c r="I1355" i="1"/>
  <c r="K1343" i="1"/>
  <c r="L1343" i="1"/>
  <c r="I1343" i="1"/>
  <c r="K1323" i="1"/>
  <c r="L1323" i="1"/>
  <c r="I1323" i="1"/>
  <c r="K1307" i="1"/>
  <c r="L1307" i="1"/>
  <c r="I1307" i="1"/>
  <c r="I1308" i="1" s="1"/>
  <c r="I1309" i="1" s="1"/>
  <c r="I1310" i="1" s="1"/>
  <c r="I1311" i="1" s="1"/>
  <c r="K1286" i="1"/>
  <c r="L1286" i="1"/>
  <c r="K1262" i="1"/>
  <c r="L1262" i="1"/>
  <c r="K1241" i="1"/>
  <c r="L1241" i="1"/>
  <c r="I1241" i="1"/>
  <c r="K1229" i="1"/>
  <c r="L1229" i="1"/>
  <c r="I1230" i="1"/>
  <c r="K1213" i="1"/>
  <c r="L1213" i="1"/>
  <c r="I1213" i="1"/>
  <c r="K1201" i="1"/>
  <c r="L1201" i="1"/>
  <c r="K1185" i="1"/>
  <c r="L1185" i="1"/>
  <c r="K1169" i="1"/>
  <c r="L1169" i="1"/>
  <c r="K1153" i="1"/>
  <c r="L1153" i="1"/>
  <c r="I1153" i="1"/>
  <c r="I1154" i="1" s="1"/>
  <c r="I1155" i="1" s="1"/>
  <c r="K1137" i="1"/>
  <c r="I1137" i="1"/>
  <c r="L1137" i="1"/>
  <c r="K1121" i="1"/>
  <c r="L1121" i="1"/>
  <c r="I1121" i="1"/>
  <c r="I1122" i="1" s="1"/>
  <c r="K1109" i="1"/>
  <c r="L1109" i="1"/>
  <c r="K1088" i="1"/>
  <c r="L1088" i="1"/>
  <c r="I1089" i="1"/>
  <c r="I1090" i="1" s="1"/>
  <c r="I1091" i="1" s="1"/>
  <c r="I1092" i="1" s="1"/>
  <c r="I1093" i="1" s="1"/>
  <c r="K1076" i="1"/>
  <c r="L1076" i="1"/>
  <c r="I1076" i="1"/>
  <c r="I1077" i="1" s="1"/>
  <c r="K1060" i="1"/>
  <c r="L1060" i="1"/>
  <c r="K1044" i="1"/>
  <c r="L1044" i="1"/>
  <c r="K1032" i="1"/>
  <c r="L1032" i="1"/>
  <c r="I1033" i="1"/>
  <c r="I1034" i="1" s="1"/>
  <c r="I1035" i="1" s="1"/>
  <c r="I1036" i="1" s="1"/>
  <c r="K1016" i="1"/>
  <c r="L1016" i="1"/>
  <c r="K1004" i="1"/>
  <c r="L1004" i="1"/>
  <c r="K968" i="1"/>
  <c r="L968" i="1"/>
  <c r="I968" i="1"/>
  <c r="K956" i="1"/>
  <c r="L956" i="1"/>
  <c r="I957" i="1"/>
  <c r="I958" i="1" s="1"/>
  <c r="I956" i="1"/>
  <c r="K940" i="1"/>
  <c r="L940" i="1"/>
  <c r="I940" i="1"/>
  <c r="I941" i="1" s="1"/>
  <c r="K912" i="1"/>
  <c r="L912" i="1"/>
  <c r="I912" i="1"/>
  <c r="I913" i="1" s="1"/>
  <c r="K904" i="1"/>
  <c r="L904" i="1"/>
  <c r="I904" i="1"/>
  <c r="K892" i="1"/>
  <c r="L892" i="1"/>
  <c r="K875" i="1"/>
  <c r="L875" i="1"/>
  <c r="K859" i="1"/>
  <c r="L859" i="1"/>
  <c r="K847" i="1"/>
  <c r="L847" i="1"/>
  <c r="I847" i="1"/>
  <c r="K831" i="1"/>
  <c r="L831" i="1"/>
  <c r="K811" i="1"/>
  <c r="L811" i="1"/>
  <c r="I811" i="1"/>
  <c r="K794" i="1"/>
  <c r="L794" i="1"/>
  <c r="I794" i="1"/>
  <c r="I795" i="1"/>
  <c r="I796" i="1" s="1"/>
  <c r="I797" i="1" s="1"/>
  <c r="I798" i="1" s="1"/>
  <c r="I799" i="1" s="1"/>
  <c r="K778" i="1"/>
  <c r="L778" i="1"/>
  <c r="I778" i="1"/>
  <c r="K766" i="1"/>
  <c r="L766" i="1"/>
  <c r="I767" i="1"/>
  <c r="I766" i="1"/>
  <c r="K754" i="1"/>
  <c r="L754" i="1"/>
  <c r="I754" i="1"/>
  <c r="I755" i="1" s="1"/>
  <c r="K742" i="1"/>
  <c r="L742" i="1"/>
  <c r="K726" i="1"/>
  <c r="L726" i="1"/>
  <c r="I726" i="1"/>
  <c r="K714" i="1"/>
  <c r="L714" i="1"/>
  <c r="I714" i="1"/>
  <c r="K694" i="1"/>
  <c r="L694" i="1"/>
  <c r="K681" i="1"/>
  <c r="L681" i="1"/>
  <c r="I681" i="1"/>
  <c r="K669" i="1"/>
  <c r="L669" i="1"/>
  <c r="I669" i="1"/>
  <c r="I670" i="1" s="1"/>
  <c r="K653" i="1"/>
  <c r="L653" i="1"/>
  <c r="I653" i="1"/>
  <c r="I654" i="1" s="1"/>
  <c r="I655" i="1" s="1"/>
  <c r="I656" i="1" s="1"/>
  <c r="K645" i="1"/>
  <c r="L645" i="1"/>
  <c r="K633" i="1"/>
  <c r="L633" i="1"/>
  <c r="I633" i="1"/>
  <c r="I634" i="1"/>
  <c r="I635" i="1" s="1"/>
  <c r="K613" i="1"/>
  <c r="L613" i="1"/>
  <c r="K597" i="1"/>
  <c r="L597" i="1"/>
  <c r="K580" i="1"/>
  <c r="L580" i="1"/>
  <c r="K568" i="1"/>
  <c r="L568" i="1"/>
  <c r="K552" i="1"/>
  <c r="L552" i="1"/>
  <c r="K524" i="1"/>
  <c r="L524" i="1"/>
  <c r="K504" i="1"/>
  <c r="L504" i="1"/>
  <c r="K492" i="1"/>
  <c r="L492" i="1"/>
  <c r="I492" i="1"/>
  <c r="K484" i="1"/>
  <c r="L484" i="1"/>
  <c r="K471" i="1"/>
  <c r="I472" i="1"/>
  <c r="I473" i="1" s="1"/>
  <c r="I474" i="1" s="1"/>
  <c r="I475" i="1" s="1"/>
  <c r="I476" i="1" s="1"/>
  <c r="L471" i="1"/>
  <c r="K459" i="1"/>
  <c r="L459" i="1"/>
  <c r="K455" i="1"/>
  <c r="L455" i="1"/>
  <c r="I455" i="1"/>
  <c r="K439" i="1"/>
  <c r="L439" i="1"/>
  <c r="I439" i="1"/>
  <c r="K427" i="1"/>
  <c r="L427" i="1"/>
  <c r="K411" i="1"/>
  <c r="L411" i="1"/>
  <c r="K394" i="1"/>
  <c r="L394" i="1"/>
  <c r="I394" i="1"/>
  <c r="I395" i="1" s="1"/>
  <c r="K382" i="1"/>
  <c r="L382" i="1"/>
  <c r="I382" i="1"/>
  <c r="K366" i="1"/>
  <c r="L366" i="1"/>
  <c r="I366" i="1"/>
  <c r="K354" i="1"/>
  <c r="L354" i="1"/>
  <c r="I354" i="1"/>
  <c r="I355" i="1" s="1"/>
  <c r="K342" i="1"/>
  <c r="L342" i="1"/>
  <c r="I342" i="1"/>
  <c r="K326" i="1"/>
  <c r="L326" i="1"/>
  <c r="I326" i="1"/>
  <c r="I327" i="1" s="1"/>
  <c r="I328" i="1" s="1"/>
  <c r="I329" i="1" s="1"/>
  <c r="I330" i="1" s="1"/>
  <c r="I331" i="1" s="1"/>
  <c r="I332" i="1" s="1"/>
  <c r="K309" i="1"/>
  <c r="L309" i="1"/>
  <c r="I310" i="1"/>
  <c r="K297" i="1"/>
  <c r="L297" i="1"/>
  <c r="I297" i="1"/>
  <c r="I298" i="1" s="1"/>
  <c r="I299" i="1" s="1"/>
  <c r="I300" i="1" s="1"/>
  <c r="K289" i="1"/>
  <c r="L289" i="1"/>
  <c r="I289" i="1"/>
  <c r="K269" i="1"/>
  <c r="L269" i="1"/>
  <c r="K261" i="1"/>
  <c r="L261" i="1"/>
  <c r="I261" i="1"/>
  <c r="I262" i="1" s="1"/>
  <c r="I263" i="1" s="1"/>
  <c r="I264" i="1" s="1"/>
  <c r="I265" i="1" s="1"/>
  <c r="K253" i="1"/>
  <c r="L253" i="1"/>
  <c r="I253" i="1"/>
  <c r="K241" i="1"/>
  <c r="L241" i="1"/>
  <c r="I241" i="1"/>
  <c r="K229" i="1"/>
  <c r="L229" i="1"/>
  <c r="K217" i="1"/>
  <c r="L217" i="1"/>
  <c r="K204" i="1"/>
  <c r="L204" i="1"/>
  <c r="K192" i="1"/>
  <c r="L192" i="1"/>
  <c r="K180" i="1"/>
  <c r="L180" i="1"/>
  <c r="I180" i="1"/>
  <c r="K168" i="1"/>
  <c r="L168" i="1"/>
  <c r="I168" i="1"/>
  <c r="I169" i="1" s="1"/>
  <c r="K160" i="1"/>
  <c r="L160" i="1"/>
  <c r="K148" i="1"/>
  <c r="L148" i="1"/>
  <c r="K131" i="1"/>
  <c r="L131" i="1"/>
  <c r="I131" i="1"/>
  <c r="K115" i="1"/>
  <c r="L115" i="1"/>
  <c r="I115" i="1"/>
  <c r="I116" i="1" s="1"/>
  <c r="K99" i="1"/>
  <c r="L99" i="1"/>
  <c r="L2030" i="1"/>
  <c r="L1966" i="1"/>
  <c r="L1902" i="1"/>
  <c r="I1839" i="1"/>
  <c r="I1840" i="1" s="1"/>
  <c r="I1485" i="1"/>
  <c r="I1486" i="1" s="1"/>
  <c r="I1487" i="1" s="1"/>
  <c r="L1313" i="1"/>
  <c r="I1282" i="1"/>
  <c r="I1283" i="1" s="1"/>
  <c r="I1229" i="1"/>
  <c r="I1165" i="1"/>
  <c r="I1166" i="1" s="1"/>
  <c r="I1167" i="1" s="1"/>
  <c r="I1168" i="1" s="1"/>
  <c r="I1169" i="1" s="1"/>
  <c r="I1170" i="1" s="1"/>
  <c r="I1171" i="1" s="1"/>
  <c r="I1172" i="1" s="1"/>
  <c r="I1173" i="1" s="1"/>
  <c r="I1174" i="1" s="1"/>
  <c r="I1175" i="1" s="1"/>
  <c r="I1176" i="1" s="1"/>
  <c r="L1143" i="1"/>
  <c r="I871" i="1"/>
  <c r="I584" i="1"/>
  <c r="I585" i="1" s="1"/>
  <c r="I586" i="1" s="1"/>
  <c r="I520" i="1"/>
  <c r="I403" i="1"/>
  <c r="I404" i="1" s="1"/>
  <c r="I405" i="1" s="1"/>
  <c r="I406" i="1" s="1"/>
  <c r="I103" i="1"/>
  <c r="K2048" i="1"/>
  <c r="L2048" i="1"/>
  <c r="I2048" i="1"/>
  <c r="K2032" i="1"/>
  <c r="L2032" i="1"/>
  <c r="I2032" i="1"/>
  <c r="K2016" i="1"/>
  <c r="L2016" i="1"/>
  <c r="I2016" i="1"/>
  <c r="K2004" i="1"/>
  <c r="L2004" i="1"/>
  <c r="I2004" i="1"/>
  <c r="K1996" i="1"/>
  <c r="L1996" i="1"/>
  <c r="I1997" i="1"/>
  <c r="I1998" i="1" s="1"/>
  <c r="I1996" i="1"/>
  <c r="K1976" i="1"/>
  <c r="L1976" i="1"/>
  <c r="I1976" i="1"/>
  <c r="K1964" i="1"/>
  <c r="L1964" i="1"/>
  <c r="I1964" i="1"/>
  <c r="K1952" i="1"/>
  <c r="L1952" i="1"/>
  <c r="I1953" i="1"/>
  <c r="I1952" i="1"/>
  <c r="K1936" i="1"/>
  <c r="L1936" i="1"/>
  <c r="I1936" i="1"/>
  <c r="I1937" i="1" s="1"/>
  <c r="K1924" i="1"/>
  <c r="L1924" i="1"/>
  <c r="I1924" i="1"/>
  <c r="I1925" i="1"/>
  <c r="K1908" i="1"/>
  <c r="L1908" i="1"/>
  <c r="K1892" i="1"/>
  <c r="L1892" i="1"/>
  <c r="I1892" i="1"/>
  <c r="I1893" i="1" s="1"/>
  <c r="I1894" i="1" s="1"/>
  <c r="K1880" i="1"/>
  <c r="L1880" i="1"/>
  <c r="K1864" i="1"/>
  <c r="L1864" i="1"/>
  <c r="K1852" i="1"/>
  <c r="L1852" i="1"/>
  <c r="K1831" i="1"/>
  <c r="L1831" i="1"/>
  <c r="K1819" i="1"/>
  <c r="L1819" i="1"/>
  <c r="I1819" i="1"/>
  <c r="I1820" i="1" s="1"/>
  <c r="I1821" i="1" s="1"/>
  <c r="K1803" i="1"/>
  <c r="L1803" i="1"/>
  <c r="K1791" i="1"/>
  <c r="L1791" i="1"/>
  <c r="I1791" i="1"/>
  <c r="K1779" i="1"/>
  <c r="L1779" i="1"/>
  <c r="I1779" i="1"/>
  <c r="K1771" i="1"/>
  <c r="L1771" i="1"/>
  <c r="I1771" i="1"/>
  <c r="K1746" i="1"/>
  <c r="L1746" i="1"/>
  <c r="I1746" i="1"/>
  <c r="K1734" i="1"/>
  <c r="L1734" i="1"/>
  <c r="I1734" i="1"/>
  <c r="I1735" i="1" s="1"/>
  <c r="K1722" i="1"/>
  <c r="L1722" i="1"/>
  <c r="I1722" i="1"/>
  <c r="K1710" i="1"/>
  <c r="L1710" i="1"/>
  <c r="K1698" i="1"/>
  <c r="L1698" i="1"/>
  <c r="I1699" i="1"/>
  <c r="K1682" i="1"/>
  <c r="L1682" i="1"/>
  <c r="K1665" i="1"/>
  <c r="L1665" i="1"/>
  <c r="I1665" i="1"/>
  <c r="K1637" i="1"/>
  <c r="L1637" i="1"/>
  <c r="I1637" i="1"/>
  <c r="K1625" i="1"/>
  <c r="L1625" i="1"/>
  <c r="K1609" i="1"/>
  <c r="L1609" i="1"/>
  <c r="K1597" i="1"/>
  <c r="L1597" i="1"/>
  <c r="K1585" i="1"/>
  <c r="L1585" i="1"/>
  <c r="I1586" i="1"/>
  <c r="I1585" i="1"/>
  <c r="K1573" i="1"/>
  <c r="L1573" i="1"/>
  <c r="K1553" i="1"/>
  <c r="L1553" i="1"/>
  <c r="K1545" i="1"/>
  <c r="L1545" i="1"/>
  <c r="K1525" i="1"/>
  <c r="L1525" i="1"/>
  <c r="K1513" i="1"/>
  <c r="L1513" i="1"/>
  <c r="I1513" i="1"/>
  <c r="I1514" i="1" s="1"/>
  <c r="K1497" i="1"/>
  <c r="L1497" i="1"/>
  <c r="I1497" i="1"/>
  <c r="K1481" i="1"/>
  <c r="L1481" i="1"/>
  <c r="K1469" i="1"/>
  <c r="L1469" i="1"/>
  <c r="K1461" i="1"/>
  <c r="L1461" i="1"/>
  <c r="K1445" i="1"/>
  <c r="L1445" i="1"/>
  <c r="K1424" i="1"/>
  <c r="L1424" i="1"/>
  <c r="I1424" i="1"/>
  <c r="I1425" i="1" s="1"/>
  <c r="K1408" i="1"/>
  <c r="L1408" i="1"/>
  <c r="I1408" i="1"/>
  <c r="I1409" i="1" s="1"/>
  <c r="K1396" i="1"/>
  <c r="L1396" i="1"/>
  <c r="I1396" i="1"/>
  <c r="K1384" i="1"/>
  <c r="L1384" i="1"/>
  <c r="K1367" i="1"/>
  <c r="L1367" i="1"/>
  <c r="I1368" i="1"/>
  <c r="I1369" i="1" s="1"/>
  <c r="I1370" i="1" s="1"/>
  <c r="I1371" i="1" s="1"/>
  <c r="I1372" i="1" s="1"/>
  <c r="I1367" i="1"/>
  <c r="K1347" i="1"/>
  <c r="L1347" i="1"/>
  <c r="I1347" i="1"/>
  <c r="K1335" i="1"/>
  <c r="I1335" i="1"/>
  <c r="L1335" i="1"/>
  <c r="K1327" i="1"/>
  <c r="L1327" i="1"/>
  <c r="I1327" i="1"/>
  <c r="I1328" i="1" s="1"/>
  <c r="K1311" i="1"/>
  <c r="L1311" i="1"/>
  <c r="K1290" i="1"/>
  <c r="L1290" i="1"/>
  <c r="I1291" i="1"/>
  <c r="I1290" i="1"/>
  <c r="K1278" i="1"/>
  <c r="L1278" i="1"/>
  <c r="K1266" i="1"/>
  <c r="L1266" i="1"/>
  <c r="I1266" i="1"/>
  <c r="I1267" i="1" s="1"/>
  <c r="K1254" i="1"/>
  <c r="L1254" i="1"/>
  <c r="K1233" i="1"/>
  <c r="L1233" i="1"/>
  <c r="I1233" i="1"/>
  <c r="K1221" i="1"/>
  <c r="L1221" i="1"/>
  <c r="K1209" i="1"/>
  <c r="L1209" i="1"/>
  <c r="K1193" i="1"/>
  <c r="L1193" i="1"/>
  <c r="K1177" i="1"/>
  <c r="L1177" i="1"/>
  <c r="I1177" i="1"/>
  <c r="I1178" i="1" s="1"/>
  <c r="I1179" i="1" s="1"/>
  <c r="I1180" i="1" s="1"/>
  <c r="I1181" i="1" s="1"/>
  <c r="I1182" i="1" s="1"/>
  <c r="I1183" i="1" s="1"/>
  <c r="I1184" i="1" s="1"/>
  <c r="I1185" i="1" s="1"/>
  <c r="I1186" i="1" s="1"/>
  <c r="I1187" i="1" s="1"/>
  <c r="I1188" i="1" s="1"/>
  <c r="I1189" i="1" s="1"/>
  <c r="I1190" i="1" s="1"/>
  <c r="I1191" i="1" s="1"/>
  <c r="I1192" i="1" s="1"/>
  <c r="I1193" i="1" s="1"/>
  <c r="I1194" i="1" s="1"/>
  <c r="I1195" i="1" s="1"/>
  <c r="K1165" i="1"/>
  <c r="L1165" i="1"/>
  <c r="K1145" i="1"/>
  <c r="L1145" i="1"/>
  <c r="K1133" i="1"/>
  <c r="L1133" i="1"/>
  <c r="K1117" i="1"/>
  <c r="L1117" i="1"/>
  <c r="K1101" i="1"/>
  <c r="L1101" i="1"/>
  <c r="K1084" i="1"/>
  <c r="L1084" i="1"/>
  <c r="K1068" i="1"/>
  <c r="L1068" i="1"/>
  <c r="I1068" i="1"/>
  <c r="K1052" i="1"/>
  <c r="L1052" i="1"/>
  <c r="I1053" i="1"/>
  <c r="I1054" i="1" s="1"/>
  <c r="I1055" i="1" s="1"/>
  <c r="I1056" i="1" s="1"/>
  <c r="I1057" i="1" s="1"/>
  <c r="I1058" i="1" s="1"/>
  <c r="I1059" i="1" s="1"/>
  <c r="I1060" i="1" s="1"/>
  <c r="K1040" i="1"/>
  <c r="L1040" i="1"/>
  <c r="I1040" i="1"/>
  <c r="I1041" i="1" s="1"/>
  <c r="I1042" i="1" s="1"/>
  <c r="K1024" i="1"/>
  <c r="L1024" i="1"/>
  <c r="K1012" i="1"/>
  <c r="L1012" i="1"/>
  <c r="K992" i="1"/>
  <c r="L992" i="1"/>
  <c r="K976" i="1"/>
  <c r="L976" i="1"/>
  <c r="I976" i="1"/>
  <c r="K960" i="1"/>
  <c r="L960" i="1"/>
  <c r="I960" i="1"/>
  <c r="K948" i="1"/>
  <c r="L948" i="1"/>
  <c r="K932" i="1"/>
  <c r="L932" i="1"/>
  <c r="I932" i="1"/>
  <c r="I933" i="1" s="1"/>
  <c r="K924" i="1"/>
  <c r="L924" i="1"/>
  <c r="I924" i="1"/>
  <c r="K916" i="1"/>
  <c r="L916" i="1"/>
  <c r="K900" i="1"/>
  <c r="L900" i="1"/>
  <c r="K888" i="1"/>
  <c r="L888" i="1"/>
  <c r="K871" i="1"/>
  <c r="L871" i="1"/>
  <c r="K855" i="1"/>
  <c r="L855" i="1"/>
  <c r="I855" i="1"/>
  <c r="K843" i="1"/>
  <c r="L843" i="1"/>
  <c r="I843" i="1"/>
  <c r="I844" i="1" s="1"/>
  <c r="K827" i="1"/>
  <c r="L827" i="1"/>
  <c r="I827" i="1"/>
  <c r="I828" i="1" s="1"/>
  <c r="K819" i="1"/>
  <c r="L819" i="1"/>
  <c r="I819" i="1"/>
  <c r="K803" i="1"/>
  <c r="L803" i="1"/>
  <c r="I803" i="1"/>
  <c r="K786" i="1"/>
  <c r="L786" i="1"/>
  <c r="I786" i="1"/>
  <c r="I787" i="1"/>
  <c r="K774" i="1"/>
  <c r="L774" i="1"/>
  <c r="I774" i="1"/>
  <c r="K762" i="1"/>
  <c r="L762" i="1"/>
  <c r="I762" i="1"/>
  <c r="K750" i="1"/>
  <c r="L750" i="1"/>
  <c r="I750" i="1"/>
  <c r="K734" i="1"/>
  <c r="L734" i="1"/>
  <c r="I734" i="1"/>
  <c r="K718" i="1"/>
  <c r="L718" i="1"/>
  <c r="I718" i="1"/>
  <c r="K698" i="1"/>
  <c r="L698" i="1"/>
  <c r="K673" i="1"/>
  <c r="L673" i="1"/>
  <c r="K661" i="1"/>
  <c r="L661" i="1"/>
  <c r="I661" i="1"/>
  <c r="I662" i="1" s="1"/>
  <c r="I663" i="1" s="1"/>
  <c r="K641" i="1"/>
  <c r="I642" i="1"/>
  <c r="L641" i="1"/>
  <c r="K625" i="1"/>
  <c r="L625" i="1"/>
  <c r="K617" i="1"/>
  <c r="L617" i="1"/>
  <c r="I617" i="1"/>
  <c r="K601" i="1"/>
  <c r="L601" i="1"/>
  <c r="K584" i="1"/>
  <c r="L584" i="1"/>
  <c r="K556" i="1"/>
  <c r="I556" i="1"/>
  <c r="I557" i="1" s="1"/>
  <c r="L556" i="1"/>
  <c r="K540" i="1"/>
  <c r="L540" i="1"/>
  <c r="I540" i="1"/>
  <c r="K532" i="1"/>
  <c r="L532" i="1"/>
  <c r="I532" i="1"/>
  <c r="K508" i="1"/>
  <c r="L508" i="1"/>
  <c r="I509" i="1"/>
  <c r="K496" i="1"/>
  <c r="L496" i="1"/>
  <c r="K488" i="1"/>
  <c r="L488" i="1"/>
  <c r="K467" i="1"/>
  <c r="L467" i="1"/>
  <c r="K447" i="1"/>
  <c r="L447" i="1"/>
  <c r="K435" i="1"/>
  <c r="L435" i="1"/>
  <c r="K419" i="1"/>
  <c r="L419" i="1"/>
  <c r="I419" i="1"/>
  <c r="I420" i="1" s="1"/>
  <c r="K407" i="1"/>
  <c r="L407" i="1"/>
  <c r="I407" i="1"/>
  <c r="I408" i="1" s="1"/>
  <c r="I409" i="1" s="1"/>
  <c r="I410" i="1" s="1"/>
  <c r="I411" i="1" s="1"/>
  <c r="I412" i="1" s="1"/>
  <c r="K386" i="1"/>
  <c r="L386" i="1"/>
  <c r="K370" i="1"/>
  <c r="L370" i="1"/>
  <c r="K346" i="1"/>
  <c r="L346" i="1"/>
  <c r="I347" i="1"/>
  <c r="I348" i="1" s="1"/>
  <c r="K330" i="1"/>
  <c r="L330" i="1"/>
  <c r="K313" i="1"/>
  <c r="L313" i="1"/>
  <c r="I313" i="1"/>
  <c r="K281" i="1"/>
  <c r="L281" i="1"/>
  <c r="I281" i="1"/>
  <c r="I2049" i="1"/>
  <c r="I2050" i="1" s="1"/>
  <c r="I2045" i="1"/>
  <c r="I2033" i="1"/>
  <c r="I2029" i="1"/>
  <c r="I2021" i="1"/>
  <c r="I2022" i="1" s="1"/>
  <c r="I2017" i="1"/>
  <c r="I2013" i="1"/>
  <c r="I2009" i="1"/>
  <c r="I2005" i="1"/>
  <c r="I2001" i="1"/>
  <c r="I1993" i="1"/>
  <c r="I1994" i="1" s="1"/>
  <c r="I1995" i="1" s="1"/>
  <c r="I1977" i="1"/>
  <c r="I1978" i="1" s="1"/>
  <c r="I1973" i="1"/>
  <c r="I1969" i="1"/>
  <c r="I1965" i="1"/>
  <c r="I1961" i="1"/>
  <c r="I1957" i="1"/>
  <c r="I1949" i="1"/>
  <c r="I1950" i="1" s="1"/>
  <c r="I1951" i="1" s="1"/>
  <c r="I1945" i="1"/>
  <c r="I1941" i="1"/>
  <c r="I1942" i="1" s="1"/>
  <c r="I1929" i="1"/>
  <c r="I1930" i="1" s="1"/>
  <c r="I1931" i="1" s="1"/>
  <c r="I1828" i="1"/>
  <c r="I1824" i="1"/>
  <c r="I1812" i="1"/>
  <c r="I1808" i="1"/>
  <c r="I1776" i="1"/>
  <c r="I1670" i="1"/>
  <c r="I1666" i="1"/>
  <c r="I1662" i="1"/>
  <c r="I1658" i="1"/>
  <c r="L1646" i="1"/>
  <c r="I1642" i="1"/>
  <c r="I1638" i="1"/>
  <c r="L1630" i="1"/>
  <c r="I1606" i="1"/>
  <c r="I1607" i="1" s="1"/>
  <c r="I1602" i="1"/>
  <c r="I1590" i="1"/>
  <c r="I1591" i="1" s="1"/>
  <c r="I1570" i="1"/>
  <c r="I1566" i="1"/>
  <c r="I1562" i="1"/>
  <c r="I1538" i="1"/>
  <c r="I1539" i="1" s="1"/>
  <c r="I1540" i="1" s="1"/>
  <c r="I1526" i="1"/>
  <c r="I1498" i="1"/>
  <c r="I1470" i="1"/>
  <c r="I1433" i="1"/>
  <c r="I1434" i="1" s="1"/>
  <c r="I1435" i="1" s="1"/>
  <c r="I1417" i="1"/>
  <c r="I1393" i="1"/>
  <c r="I1394" i="1" s="1"/>
  <c r="L1377" i="1"/>
  <c r="I1376" i="1"/>
  <c r="I1377" i="1" s="1"/>
  <c r="I1378" i="1" s="1"/>
  <c r="I1379" i="1" s="1"/>
  <c r="I1380" i="1" s="1"/>
  <c r="I1381" i="1" s="1"/>
  <c r="I1382" i="1" s="1"/>
  <c r="I1383" i="1" s="1"/>
  <c r="I1384" i="1" s="1"/>
  <c r="I1385" i="1" s="1"/>
  <c r="I1386" i="1" s="1"/>
  <c r="I1324" i="1"/>
  <c r="I1320" i="1"/>
  <c r="I1312" i="1"/>
  <c r="I1313" i="1" s="1"/>
  <c r="I1314" i="1" s="1"/>
  <c r="I1315" i="1" s="1"/>
  <c r="I1316" i="1" s="1"/>
  <c r="I1279" i="1"/>
  <c r="I1271" i="1"/>
  <c r="I1242" i="1"/>
  <c r="I1243" i="1" s="1"/>
  <c r="I1234" i="1"/>
  <c r="I1235" i="1" s="1"/>
  <c r="I1214" i="1"/>
  <c r="I1206" i="1"/>
  <c r="I1207" i="1" s="1"/>
  <c r="I1208" i="1" s="1"/>
  <c r="I1209" i="1" s="1"/>
  <c r="I1198" i="1"/>
  <c r="I1138" i="1"/>
  <c r="I1139" i="1" s="1"/>
  <c r="I1134" i="1"/>
  <c r="I1114" i="1"/>
  <c r="I1115" i="1" s="1"/>
  <c r="I1116" i="1" s="1"/>
  <c r="I1117" i="1" s="1"/>
  <c r="I1118" i="1" s="1"/>
  <c r="I1119" i="1" s="1"/>
  <c r="I1120" i="1" s="1"/>
  <c r="I1110" i="1"/>
  <c r="I1102" i="1"/>
  <c r="I1103" i="1" s="1"/>
  <c r="I1104" i="1" s="1"/>
  <c r="I1098" i="1"/>
  <c r="I1069" i="1"/>
  <c r="L1057" i="1"/>
  <c r="I1049" i="1"/>
  <c r="I1050" i="1" s="1"/>
  <c r="I1051" i="1" s="1"/>
  <c r="I1052" i="1" s="1"/>
  <c r="I1004" i="1"/>
  <c r="I1005" i="1" s="1"/>
  <c r="I1006" i="1" s="1"/>
  <c r="I977" i="1"/>
  <c r="I969" i="1"/>
  <c r="I961" i="1"/>
  <c r="I962" i="1" s="1"/>
  <c r="L957" i="1"/>
  <c r="I949" i="1"/>
  <c r="I950" i="1" s="1"/>
  <c r="I937" i="1"/>
  <c r="I938" i="1" s="1"/>
  <c r="I939" i="1" s="1"/>
  <c r="I929" i="1"/>
  <c r="I930" i="1" s="1"/>
  <c r="I917" i="1"/>
  <c r="I918" i="1" s="1"/>
  <c r="I919" i="1" s="1"/>
  <c r="I920" i="1" s="1"/>
  <c r="I909" i="1"/>
  <c r="L897" i="1"/>
  <c r="I876" i="1"/>
  <c r="I868" i="1"/>
  <c r="I860" i="1"/>
  <c r="I852" i="1"/>
  <c r="I853" i="1" s="1"/>
  <c r="I836" i="1"/>
  <c r="I832" i="1"/>
  <c r="I820" i="1"/>
  <c r="I821" i="1" s="1"/>
  <c r="I816" i="1"/>
  <c r="I804" i="1"/>
  <c r="I805" i="1" s="1"/>
  <c r="I806" i="1" s="1"/>
  <c r="I807" i="1" s="1"/>
  <c r="I808" i="1" s="1"/>
  <c r="I809" i="1" s="1"/>
  <c r="I791" i="1"/>
  <c r="I779" i="1"/>
  <c r="I771" i="1"/>
  <c r="I751" i="1"/>
  <c r="I735" i="1"/>
  <c r="I727" i="1"/>
  <c r="I723" i="1"/>
  <c r="I699" i="1"/>
  <c r="I700" i="1" s="1"/>
  <c r="I701" i="1" s="1"/>
  <c r="I702" i="1" s="1"/>
  <c r="I703" i="1" s="1"/>
  <c r="I686" i="1"/>
  <c r="I658" i="1"/>
  <c r="I650" i="1"/>
  <c r="I618" i="1"/>
  <c r="I619" i="1" s="1"/>
  <c r="I620" i="1" s="1"/>
  <c r="I621" i="1" s="1"/>
  <c r="I622" i="1" s="1"/>
  <c r="I623" i="1" s="1"/>
  <c r="I624" i="1" s="1"/>
  <c r="I625" i="1" s="1"/>
  <c r="I626" i="1" s="1"/>
  <c r="I569" i="1"/>
  <c r="I570" i="1" s="1"/>
  <c r="I545" i="1"/>
  <c r="I525" i="1"/>
  <c r="I517" i="1"/>
  <c r="I513" i="1"/>
  <c r="I505" i="1"/>
  <c r="I456" i="1"/>
  <c r="I428" i="1"/>
  <c r="I343" i="1"/>
  <c r="I344" i="1" s="1"/>
  <c r="I345" i="1" s="1"/>
  <c r="I346" i="1" s="1"/>
  <c r="I314" i="1"/>
  <c r="I306" i="1"/>
  <c r="I302" i="1"/>
  <c r="I286" i="1"/>
  <c r="I282" i="1"/>
  <c r="I283" i="1" s="1"/>
  <c r="I284" i="1" s="1"/>
  <c r="I266" i="1"/>
  <c r="I238" i="1"/>
  <c r="I239" i="1" s="1"/>
  <c r="I226" i="1"/>
  <c r="I227" i="1" s="1"/>
  <c r="I228" i="1" s="1"/>
  <c r="I229" i="1" s="1"/>
  <c r="I197" i="1"/>
  <c r="I157" i="1"/>
  <c r="I128" i="1"/>
  <c r="I108" i="1"/>
  <c r="I109" i="1" s="1"/>
  <c r="I110" i="1" s="1"/>
  <c r="I111" i="1" s="1"/>
  <c r="I112" i="1" s="1"/>
  <c r="I100" i="1"/>
  <c r="I88" i="1"/>
  <c r="I72" i="1"/>
  <c r="I60" i="1"/>
  <c r="I56" i="1"/>
  <c r="I2024" i="1"/>
  <c r="I1286" i="1"/>
  <c r="K3" i="1"/>
  <c r="K15" i="1"/>
  <c r="K19" i="1"/>
  <c r="K135" i="1"/>
  <c r="K139" i="1"/>
  <c r="K4" i="1"/>
  <c r="K16" i="1"/>
  <c r="K136" i="1"/>
  <c r="K208" i="1"/>
  <c r="K5" i="1"/>
  <c r="K17" i="1"/>
  <c r="K137" i="1"/>
  <c r="K209" i="1"/>
  <c r="K321" i="1"/>
  <c r="K325" i="1"/>
  <c r="K323" i="1"/>
  <c r="K396" i="1"/>
  <c r="K400" i="1"/>
  <c r="K472" i="1"/>
  <c r="K476" i="1"/>
  <c r="K138" i="1"/>
  <c r="K207" i="1"/>
  <c r="K324" i="1"/>
  <c r="K397" i="1"/>
  <c r="K210" i="1"/>
  <c r="K398" i="1"/>
  <c r="K18" i="1"/>
  <c r="K399" i="1"/>
  <c r="K593" i="1"/>
  <c r="K473" i="1"/>
  <c r="K594" i="1"/>
  <c r="K690" i="1"/>
  <c r="K322" i="1"/>
  <c r="K595" i="1"/>
  <c r="K687" i="1"/>
  <c r="K796" i="1"/>
  <c r="K880" i="1"/>
  <c r="K884" i="1"/>
  <c r="K988" i="1"/>
  <c r="K1000" i="1"/>
  <c r="K688" i="1"/>
  <c r="K797" i="1"/>
  <c r="K881" i="1"/>
  <c r="K989" i="1"/>
  <c r="K997" i="1"/>
  <c r="K1089" i="1"/>
  <c r="K1093" i="1"/>
  <c r="K1161" i="1"/>
  <c r="K211" i="1"/>
  <c r="K474" i="1"/>
  <c r="K591" i="1"/>
  <c r="K689" i="1"/>
  <c r="K798" i="1"/>
  <c r="K882" i="1"/>
  <c r="K986" i="1"/>
  <c r="K998" i="1"/>
  <c r="K1090" i="1"/>
  <c r="K1162" i="1"/>
  <c r="K475" i="1"/>
  <c r="K592" i="1"/>
  <c r="K883" i="1"/>
  <c r="K1159" i="1"/>
  <c r="K1249" i="1"/>
  <c r="K1305" i="1"/>
  <c r="K1369" i="1"/>
  <c r="K1441" i="1"/>
  <c r="K1557" i="1"/>
  <c r="K1673" i="1"/>
  <c r="K999" i="1"/>
  <c r="K1160" i="1"/>
  <c r="K1250" i="1"/>
  <c r="K1302" i="1"/>
  <c r="K1306" i="1"/>
  <c r="K1370" i="1"/>
  <c r="K1438" i="1"/>
  <c r="K1442" i="1"/>
  <c r="K1558" i="1"/>
  <c r="K1674" i="1"/>
  <c r="K691" i="1"/>
  <c r="K795" i="1"/>
  <c r="K987" i="1"/>
  <c r="K1091" i="1"/>
  <c r="K1251" i="1"/>
  <c r="K1303" i="1"/>
  <c r="K1371" i="1"/>
  <c r="K1439" i="1"/>
  <c r="K1555" i="1"/>
  <c r="K1671" i="1"/>
  <c r="K1675" i="1"/>
  <c r="K1759" i="1"/>
  <c r="K1847" i="1"/>
  <c r="K1979" i="1"/>
  <c r="K2051" i="1"/>
  <c r="L3" i="1"/>
  <c r="M3" i="1" s="1"/>
  <c r="K1252" i="1"/>
  <c r="K1556" i="1"/>
  <c r="K1757" i="1"/>
  <c r="K1848" i="1"/>
  <c r="K1981" i="1"/>
  <c r="L4" i="1"/>
  <c r="M4" i="1" s="1"/>
  <c r="L18" i="1"/>
  <c r="M18" i="1" s="1"/>
  <c r="L138" i="1"/>
  <c r="M138" i="1" s="1"/>
  <c r="L210" i="1"/>
  <c r="M210" i="1" s="1"/>
  <c r="L322" i="1"/>
  <c r="M322" i="1" s="1"/>
  <c r="L398" i="1"/>
  <c r="M398" i="1" s="1"/>
  <c r="L474" i="1"/>
  <c r="M474" i="1" s="1"/>
  <c r="L594" i="1"/>
  <c r="M594" i="1" s="1"/>
  <c r="L690" i="1"/>
  <c r="M690" i="1" s="1"/>
  <c r="L798" i="1"/>
  <c r="M798" i="1" s="1"/>
  <c r="L882" i="1"/>
  <c r="M882" i="1" s="1"/>
  <c r="K1092" i="1"/>
  <c r="K1304" i="1"/>
  <c r="K1368" i="1"/>
  <c r="K1672" i="1"/>
  <c r="K1758" i="1"/>
  <c r="K1849" i="1"/>
  <c r="K1982" i="1"/>
  <c r="K2052" i="1"/>
  <c r="L15" i="1"/>
  <c r="L19" i="1"/>
  <c r="M19" i="1" s="1"/>
  <c r="L135" i="1"/>
  <c r="M135" i="1" s="1"/>
  <c r="L139" i="1"/>
  <c r="M139" i="1" s="1"/>
  <c r="L207" i="1"/>
  <c r="M207" i="1" s="1"/>
  <c r="L211" i="1"/>
  <c r="M211" i="1" s="1"/>
  <c r="K1372" i="1"/>
  <c r="K1760" i="1"/>
  <c r="K1845" i="1"/>
  <c r="K2" i="1"/>
  <c r="L16" i="1"/>
  <c r="L136" i="1"/>
  <c r="M136" i="1" s="1"/>
  <c r="L208" i="1"/>
  <c r="M208" i="1" s="1"/>
  <c r="L324" i="1"/>
  <c r="M324" i="1" s="1"/>
  <c r="L17" i="1"/>
  <c r="M17" i="1" s="1"/>
  <c r="L209" i="1"/>
  <c r="M209" i="1" s="1"/>
  <c r="L323" i="1"/>
  <c r="M323" i="1" s="1"/>
  <c r="L397" i="1"/>
  <c r="M397" i="1" s="1"/>
  <c r="L472" i="1"/>
  <c r="M472" i="1" s="1"/>
  <c r="L595" i="1"/>
  <c r="M595" i="1" s="1"/>
  <c r="L691" i="1"/>
  <c r="M691" i="1" s="1"/>
  <c r="L797" i="1"/>
  <c r="M797" i="1" s="1"/>
  <c r="L883" i="1"/>
  <c r="M883" i="1" s="1"/>
  <c r="L986" i="1"/>
  <c r="M986" i="1" s="1"/>
  <c r="L998" i="1"/>
  <c r="M998" i="1" s="1"/>
  <c r="L1090" i="1"/>
  <c r="M1090" i="1" s="1"/>
  <c r="L1162" i="1"/>
  <c r="M1162" i="1" s="1"/>
  <c r="L1250" i="1"/>
  <c r="M1250" i="1" s="1"/>
  <c r="L1302" i="1"/>
  <c r="M1302" i="1" s="1"/>
  <c r="L1306" i="1"/>
  <c r="M1306" i="1" s="1"/>
  <c r="L1370" i="1"/>
  <c r="M1370" i="1" s="1"/>
  <c r="L1438" i="1"/>
  <c r="M1438" i="1" s="1"/>
  <c r="L1442" i="1"/>
  <c r="M1442" i="1" s="1"/>
  <c r="L1558" i="1"/>
  <c r="M1558" i="1" s="1"/>
  <c r="K799" i="1"/>
  <c r="K1248" i="1"/>
  <c r="K1440" i="1"/>
  <c r="K1756" i="1"/>
  <c r="L2" i="1"/>
  <c r="L325" i="1"/>
  <c r="M325" i="1" s="1"/>
  <c r="L399" i="1"/>
  <c r="M399" i="1" s="1"/>
  <c r="L473" i="1"/>
  <c r="M473" i="1" s="1"/>
  <c r="L591" i="1"/>
  <c r="M591" i="1" s="1"/>
  <c r="L687" i="1"/>
  <c r="M687" i="1" s="1"/>
  <c r="L799" i="1"/>
  <c r="L884" i="1"/>
  <c r="M884" i="1" s="1"/>
  <c r="K1846" i="1"/>
  <c r="L137" i="1"/>
  <c r="M137" i="1" s="1"/>
  <c r="L400" i="1"/>
  <c r="M400" i="1" s="1"/>
  <c r="L475" i="1"/>
  <c r="M475" i="1" s="1"/>
  <c r="L592" i="1"/>
  <c r="M592" i="1" s="1"/>
  <c r="L688" i="1"/>
  <c r="M688" i="1" s="1"/>
  <c r="L795" i="1"/>
  <c r="M795" i="1" s="1"/>
  <c r="L880" i="1"/>
  <c r="M880" i="1" s="1"/>
  <c r="L988" i="1"/>
  <c r="M988" i="1" s="1"/>
  <c r="L1000" i="1"/>
  <c r="M1000" i="1" s="1"/>
  <c r="L476" i="1"/>
  <c r="M476" i="1" s="1"/>
  <c r="L689" i="1"/>
  <c r="M689" i="1" s="1"/>
  <c r="L796" i="1"/>
  <c r="M796" i="1" s="1"/>
  <c r="L881" i="1"/>
  <c r="M881" i="1" s="1"/>
  <c r="L999" i="1"/>
  <c r="M999" i="1" s="1"/>
  <c r="L1091" i="1"/>
  <c r="M1091" i="1" s="1"/>
  <c r="L1160" i="1"/>
  <c r="M1160" i="1" s="1"/>
  <c r="L1251" i="1"/>
  <c r="M1251" i="1" s="1"/>
  <c r="L1304" i="1"/>
  <c r="M1304" i="1" s="1"/>
  <c r="L1368" i="1"/>
  <c r="M1368" i="1" s="1"/>
  <c r="L1555" i="1"/>
  <c r="M1555" i="1" s="1"/>
  <c r="L1671" i="1"/>
  <c r="M1671" i="1" s="1"/>
  <c r="L1675" i="1"/>
  <c r="M1675" i="1" s="1"/>
  <c r="L1759" i="1"/>
  <c r="M1759" i="1" s="1"/>
  <c r="L1847" i="1"/>
  <c r="M1847" i="1" s="1"/>
  <c r="L1979" i="1"/>
  <c r="M1979" i="1" s="1"/>
  <c r="L2051" i="1"/>
  <c r="M2051" i="1" s="1"/>
  <c r="L321" i="1"/>
  <c r="M321" i="1" s="1"/>
  <c r="L396" i="1"/>
  <c r="M396" i="1" s="1"/>
  <c r="L1092" i="1"/>
  <c r="M1092" i="1" s="1"/>
  <c r="L1161" i="1"/>
  <c r="M1161" i="1" s="1"/>
  <c r="L1252" i="1"/>
  <c r="M1252" i="1" s="1"/>
  <c r="L1305" i="1"/>
  <c r="M1305" i="1" s="1"/>
  <c r="L1369" i="1"/>
  <c r="M1369" i="1" s="1"/>
  <c r="L1439" i="1"/>
  <c r="M1439" i="1" s="1"/>
  <c r="L1556" i="1"/>
  <c r="M1556" i="1" s="1"/>
  <c r="L1672" i="1"/>
  <c r="M1672" i="1" s="1"/>
  <c r="L1756" i="1"/>
  <c r="M1756" i="1" s="1"/>
  <c r="L1760" i="1"/>
  <c r="M1760" i="1" s="1"/>
  <c r="L1848" i="1"/>
  <c r="M1848" i="1" s="1"/>
  <c r="L1980" i="1"/>
  <c r="L2052" i="1"/>
  <c r="M2052" i="1" s="1"/>
  <c r="L593" i="1"/>
  <c r="M593" i="1" s="1"/>
  <c r="L987" i="1"/>
  <c r="M987" i="1" s="1"/>
  <c r="L1093" i="1"/>
  <c r="M1093" i="1" s="1"/>
  <c r="L1248" i="1"/>
  <c r="M1248" i="1" s="1"/>
  <c r="L1371" i="1"/>
  <c r="M1371" i="1" s="1"/>
  <c r="L1440" i="1"/>
  <c r="M1440" i="1" s="1"/>
  <c r="L1557" i="1"/>
  <c r="M1557" i="1" s="1"/>
  <c r="L1673" i="1"/>
  <c r="M1673" i="1" s="1"/>
  <c r="L1757" i="1"/>
  <c r="M1757" i="1" s="1"/>
  <c r="L1845" i="1"/>
  <c r="M1845" i="1" s="1"/>
  <c r="L1849" i="1"/>
  <c r="M1849" i="1" s="1"/>
  <c r="L1981" i="1"/>
  <c r="M1981" i="1" s="1"/>
  <c r="L5" i="1"/>
  <c r="M5" i="1" s="1"/>
  <c r="L997" i="1"/>
  <c r="M997" i="1" s="1"/>
  <c r="K1980" i="1"/>
  <c r="L1089" i="1"/>
  <c r="M1089" i="1" s="1"/>
  <c r="L1303" i="1"/>
  <c r="M1303" i="1" s="1"/>
  <c r="L1846" i="1"/>
  <c r="M1846" i="1" s="1"/>
  <c r="L1159" i="1"/>
  <c r="M1159" i="1" s="1"/>
  <c r="L1372" i="1"/>
  <c r="M1372" i="1" s="1"/>
  <c r="L1674" i="1"/>
  <c r="M1674" i="1" s="1"/>
  <c r="K2047" i="1"/>
  <c r="L2047" i="1"/>
  <c r="K2043" i="1"/>
  <c r="L2043" i="1"/>
  <c r="K2039" i="1"/>
  <c r="L2039" i="1"/>
  <c r="K2035" i="1"/>
  <c r="L2035" i="1"/>
  <c r="K2031" i="1"/>
  <c r="L2031" i="1"/>
  <c r="K2027" i="1"/>
  <c r="L2027" i="1"/>
  <c r="K2023" i="1"/>
  <c r="L2023" i="1"/>
  <c r="K2019" i="1"/>
  <c r="L2019" i="1"/>
  <c r="K2015" i="1"/>
  <c r="L2015" i="1"/>
  <c r="K2011" i="1"/>
  <c r="L2011" i="1"/>
  <c r="K2007" i="1"/>
  <c r="L2007" i="1"/>
  <c r="K2003" i="1"/>
  <c r="L2003" i="1"/>
  <c r="K1999" i="1"/>
  <c r="L1999" i="1"/>
  <c r="K1995" i="1"/>
  <c r="L1995" i="1"/>
  <c r="K1991" i="1"/>
  <c r="L1991" i="1"/>
  <c r="K1987" i="1"/>
  <c r="L1987" i="1"/>
  <c r="K1983" i="1"/>
  <c r="L1983" i="1"/>
  <c r="K1975" i="1"/>
  <c r="L1975" i="1"/>
  <c r="K1971" i="1"/>
  <c r="L1971" i="1"/>
  <c r="K1967" i="1"/>
  <c r="L1967" i="1"/>
  <c r="K1963" i="1"/>
  <c r="L1963" i="1"/>
  <c r="K1959" i="1"/>
  <c r="L1959" i="1"/>
  <c r="K1955" i="1"/>
  <c r="L1955" i="1"/>
  <c r="K1951" i="1"/>
  <c r="L1951" i="1"/>
  <c r="K1947" i="1"/>
  <c r="L1947" i="1"/>
  <c r="K1943" i="1"/>
  <c r="L1943" i="1"/>
  <c r="K1939" i="1"/>
  <c r="L1939" i="1"/>
  <c r="K1935" i="1"/>
  <c r="L1935" i="1"/>
  <c r="K1931" i="1"/>
  <c r="L1931" i="1"/>
  <c r="K1927" i="1"/>
  <c r="L1927" i="1"/>
  <c r="K1923" i="1"/>
  <c r="L1923" i="1"/>
  <c r="K1919" i="1"/>
  <c r="L1919" i="1"/>
  <c r="K1915" i="1"/>
  <c r="L1915" i="1"/>
  <c r="K1911" i="1"/>
  <c r="L1911" i="1"/>
  <c r="K1907" i="1"/>
  <c r="L1907" i="1"/>
  <c r="K1903" i="1"/>
  <c r="L1903" i="1"/>
  <c r="K1899" i="1"/>
  <c r="L1899" i="1"/>
  <c r="K1895" i="1"/>
  <c r="L1895" i="1"/>
  <c r="K1891" i="1"/>
  <c r="L1891" i="1"/>
  <c r="K1887" i="1"/>
  <c r="L1887" i="1"/>
  <c r="K1883" i="1"/>
  <c r="L1883" i="1"/>
  <c r="K1879" i="1"/>
  <c r="L1879" i="1"/>
  <c r="K1875" i="1"/>
  <c r="L1875" i="1"/>
  <c r="K1871" i="1"/>
  <c r="L1871" i="1"/>
  <c r="K1867" i="1"/>
  <c r="L1867" i="1"/>
  <c r="K1863" i="1"/>
  <c r="L1863" i="1"/>
  <c r="K1859" i="1"/>
  <c r="L1859" i="1"/>
  <c r="K1855" i="1"/>
  <c r="L1855" i="1"/>
  <c r="K1851" i="1"/>
  <c r="L1851" i="1"/>
  <c r="K1842" i="1"/>
  <c r="L1842" i="1"/>
  <c r="K1838" i="1"/>
  <c r="K1834" i="1"/>
  <c r="L1834" i="1"/>
  <c r="K1830" i="1"/>
  <c r="L1830" i="1"/>
  <c r="K1826" i="1"/>
  <c r="L1826" i="1"/>
  <c r="K1822" i="1"/>
  <c r="K1818" i="1"/>
  <c r="L1818" i="1"/>
  <c r="K1814" i="1"/>
  <c r="L1814" i="1"/>
  <c r="K1810" i="1"/>
  <c r="L1810" i="1"/>
  <c r="K1806" i="1"/>
  <c r="K1802" i="1"/>
  <c r="L1802" i="1"/>
  <c r="K1798" i="1"/>
  <c r="L1798" i="1"/>
  <c r="K1794" i="1"/>
  <c r="L1794" i="1"/>
  <c r="K1790" i="1"/>
  <c r="K1786" i="1"/>
  <c r="L1786" i="1"/>
  <c r="K1782" i="1"/>
  <c r="L1782" i="1"/>
  <c r="K1778" i="1"/>
  <c r="L1778" i="1"/>
  <c r="K1774" i="1"/>
  <c r="K1770" i="1"/>
  <c r="L1770" i="1"/>
  <c r="K1766" i="1"/>
  <c r="L1766" i="1"/>
  <c r="K1762" i="1"/>
  <c r="L1762" i="1"/>
  <c r="K1753" i="1"/>
  <c r="L1753" i="1"/>
  <c r="K1749" i="1"/>
  <c r="L1749" i="1"/>
  <c r="K1745" i="1"/>
  <c r="L1745" i="1"/>
  <c r="K1741" i="1"/>
  <c r="L1741" i="1"/>
  <c r="K1737" i="1"/>
  <c r="L1737" i="1"/>
  <c r="K1733" i="1"/>
  <c r="L1733" i="1"/>
  <c r="K1729" i="1"/>
  <c r="L1729" i="1"/>
  <c r="K1725" i="1"/>
  <c r="L1725" i="1"/>
  <c r="K1721" i="1"/>
  <c r="L1721" i="1"/>
  <c r="K1717" i="1"/>
  <c r="L1717" i="1"/>
  <c r="K1713" i="1"/>
  <c r="L1713" i="1"/>
  <c r="K1709" i="1"/>
  <c r="L1709" i="1"/>
  <c r="K1705" i="1"/>
  <c r="L1705" i="1"/>
  <c r="K1701" i="1"/>
  <c r="L1701" i="1"/>
  <c r="K1697" i="1"/>
  <c r="L1697" i="1"/>
  <c r="K1693" i="1"/>
  <c r="L1693" i="1"/>
  <c r="K1689" i="1"/>
  <c r="L1689" i="1"/>
  <c r="K1685" i="1"/>
  <c r="L1685" i="1"/>
  <c r="K1681" i="1"/>
  <c r="L1681" i="1"/>
  <c r="K1677" i="1"/>
  <c r="L1677" i="1"/>
  <c r="K1668" i="1"/>
  <c r="L1668" i="1"/>
  <c r="K1664" i="1"/>
  <c r="L1664" i="1"/>
  <c r="K1660" i="1"/>
  <c r="L1660" i="1"/>
  <c r="K1656" i="1"/>
  <c r="L1656" i="1"/>
  <c r="K1652" i="1"/>
  <c r="L1652" i="1"/>
  <c r="K1648" i="1"/>
  <c r="L1648" i="1"/>
  <c r="K1644" i="1"/>
  <c r="L1644" i="1"/>
  <c r="K1640" i="1"/>
  <c r="L1640" i="1"/>
  <c r="K1636" i="1"/>
  <c r="L1636" i="1"/>
  <c r="K1632" i="1"/>
  <c r="L1632" i="1"/>
  <c r="K1628" i="1"/>
  <c r="L1628" i="1"/>
  <c r="K1624" i="1"/>
  <c r="L1624" i="1"/>
  <c r="K1620" i="1"/>
  <c r="L1620" i="1"/>
  <c r="K1616" i="1"/>
  <c r="L1616" i="1"/>
  <c r="K1612" i="1"/>
  <c r="K1608" i="1"/>
  <c r="L1608" i="1"/>
  <c r="K1604" i="1"/>
  <c r="L1604" i="1"/>
  <c r="K1600" i="1"/>
  <c r="L1600" i="1"/>
  <c r="K1596" i="1"/>
  <c r="L1596" i="1"/>
  <c r="K1592" i="1"/>
  <c r="L1592" i="1"/>
  <c r="K1588" i="1"/>
  <c r="L1588" i="1"/>
  <c r="K1584" i="1"/>
  <c r="L1584" i="1"/>
  <c r="K1580" i="1"/>
  <c r="L1580" i="1"/>
  <c r="K1576" i="1"/>
  <c r="L1576" i="1"/>
  <c r="K1572" i="1"/>
  <c r="L1572" i="1"/>
  <c r="K1568" i="1"/>
  <c r="L1568" i="1"/>
  <c r="K1564" i="1"/>
  <c r="L1564" i="1"/>
  <c r="K1560" i="1"/>
  <c r="L1560" i="1"/>
  <c r="K1552" i="1"/>
  <c r="L1552" i="1"/>
  <c r="K1548" i="1"/>
  <c r="K1544" i="1"/>
  <c r="L1544" i="1"/>
  <c r="K1540" i="1"/>
  <c r="L1540" i="1"/>
  <c r="L1536" i="1"/>
  <c r="K1536" i="1"/>
  <c r="K1532" i="1"/>
  <c r="L1532" i="1"/>
  <c r="K1528" i="1"/>
  <c r="L1528" i="1"/>
  <c r="K1524" i="1"/>
  <c r="L1524" i="1"/>
  <c r="K1520" i="1"/>
  <c r="L1520" i="1"/>
  <c r="K1516" i="1"/>
  <c r="L1516" i="1"/>
  <c r="K1512" i="1"/>
  <c r="L1512" i="1"/>
  <c r="K1508" i="1"/>
  <c r="L1508" i="1"/>
  <c r="K1504" i="1"/>
  <c r="L1504" i="1"/>
  <c r="K1500" i="1"/>
  <c r="L1500" i="1"/>
  <c r="K1496" i="1"/>
  <c r="L1496" i="1"/>
  <c r="K1492" i="1"/>
  <c r="L1492" i="1"/>
  <c r="K1488" i="1"/>
  <c r="L1488" i="1"/>
  <c r="K1484" i="1"/>
  <c r="K1480" i="1"/>
  <c r="L1480" i="1"/>
  <c r="K1476" i="1"/>
  <c r="L1476" i="1"/>
  <c r="K1472" i="1"/>
  <c r="L1472" i="1"/>
  <c r="K1468" i="1"/>
  <c r="L1468" i="1"/>
  <c r="K1464" i="1"/>
  <c r="L1464" i="1"/>
  <c r="K1460" i="1"/>
  <c r="L1460" i="1"/>
  <c r="K1456" i="1"/>
  <c r="L1456" i="1"/>
  <c r="K1452" i="1"/>
  <c r="L1452" i="1"/>
  <c r="K1448" i="1"/>
  <c r="L1448" i="1"/>
  <c r="K1444" i="1"/>
  <c r="L1444" i="1"/>
  <c r="K1435" i="1"/>
  <c r="L1435" i="1"/>
  <c r="K1431" i="1"/>
  <c r="L1431" i="1"/>
  <c r="K1427" i="1"/>
  <c r="L1427" i="1"/>
  <c r="K1423" i="1"/>
  <c r="L1423" i="1"/>
  <c r="K1419" i="1"/>
  <c r="L1419" i="1"/>
  <c r="K1415" i="1"/>
  <c r="L1415" i="1"/>
  <c r="K1411" i="1"/>
  <c r="L1411" i="1"/>
  <c r="K1407" i="1"/>
  <c r="L1407" i="1"/>
  <c r="K1403" i="1"/>
  <c r="L1403" i="1"/>
  <c r="K1399" i="1"/>
  <c r="K1395" i="1"/>
  <c r="L1395" i="1"/>
  <c r="K1391" i="1"/>
  <c r="L1391" i="1"/>
  <c r="K1387" i="1"/>
  <c r="L1387" i="1"/>
  <c r="K1383" i="1"/>
  <c r="L1383" i="1"/>
  <c r="K1379" i="1"/>
  <c r="L1379" i="1"/>
  <c r="K1375" i="1"/>
  <c r="L1375" i="1"/>
  <c r="K1366" i="1"/>
  <c r="L1366" i="1"/>
  <c r="K1362" i="1"/>
  <c r="L1362" i="1"/>
  <c r="K1358" i="1"/>
  <c r="L1358" i="1"/>
  <c r="K1354" i="1"/>
  <c r="L1354" i="1"/>
  <c r="K1350" i="1"/>
  <c r="L1350" i="1"/>
  <c r="K1346" i="1"/>
  <c r="L1346" i="1"/>
  <c r="K1342" i="1"/>
  <c r="L1342" i="1"/>
  <c r="K1338" i="1"/>
  <c r="L1338" i="1"/>
  <c r="K1334" i="1"/>
  <c r="L1334" i="1"/>
  <c r="K1330" i="1"/>
  <c r="L1330" i="1"/>
  <c r="K1326" i="1"/>
  <c r="L1326" i="1"/>
  <c r="K1322" i="1"/>
  <c r="L1322" i="1"/>
  <c r="K1318" i="1"/>
  <c r="L1318" i="1"/>
  <c r="K1314" i="1"/>
  <c r="L1314" i="1"/>
  <c r="K1310" i="1"/>
  <c r="L1310" i="1"/>
  <c r="K1301" i="1"/>
  <c r="L1301" i="1"/>
  <c r="K1297" i="1"/>
  <c r="L1297" i="1"/>
  <c r="K1293" i="1"/>
  <c r="L1293" i="1"/>
  <c r="K1289" i="1"/>
  <c r="L1289" i="1"/>
  <c r="K1285" i="1"/>
  <c r="L1285" i="1"/>
  <c r="K1281" i="1"/>
  <c r="L1281" i="1"/>
  <c r="K1277" i="1"/>
  <c r="L1277" i="1"/>
  <c r="K1273" i="1"/>
  <c r="L1273" i="1"/>
  <c r="K1269" i="1"/>
  <c r="L1269" i="1"/>
  <c r="K1265" i="1"/>
  <c r="L1265" i="1"/>
  <c r="K1261" i="1"/>
  <c r="L1261" i="1"/>
  <c r="K1257" i="1"/>
  <c r="L1257" i="1"/>
  <c r="K1253" i="1"/>
  <c r="L1253" i="1"/>
  <c r="K1244" i="1"/>
  <c r="I1244" i="1"/>
  <c r="I1245" i="1" s="1"/>
  <c r="I1246" i="1" s="1"/>
  <c r="I1247" i="1" s="1"/>
  <c r="L1244" i="1"/>
  <c r="K1240" i="1"/>
  <c r="L1240" i="1"/>
  <c r="K1236" i="1"/>
  <c r="L1236" i="1"/>
  <c r="I1236" i="1"/>
  <c r="I1237" i="1" s="1"/>
  <c r="I1238" i="1" s="1"/>
  <c r="K1232" i="1"/>
  <c r="L1232" i="1"/>
  <c r="K1228" i="1"/>
  <c r="K1224" i="1"/>
  <c r="L1224" i="1"/>
  <c r="K1220" i="1"/>
  <c r="L1220" i="1"/>
  <c r="I1220" i="1"/>
  <c r="I1221" i="1" s="1"/>
  <c r="I1222" i="1" s="1"/>
  <c r="K1216" i="1"/>
  <c r="L1216" i="1"/>
  <c r="K1212" i="1"/>
  <c r="L1212" i="1"/>
  <c r="K1208" i="1"/>
  <c r="L1208" i="1"/>
  <c r="K1204" i="1"/>
  <c r="L1204" i="1"/>
  <c r="K1200" i="1"/>
  <c r="L1200" i="1"/>
  <c r="K1196" i="1"/>
  <c r="L1196" i="1"/>
  <c r="K1192" i="1"/>
  <c r="L1192" i="1"/>
  <c r="K1188" i="1"/>
  <c r="L1188" i="1"/>
  <c r="K1184" i="1"/>
  <c r="L1184" i="1"/>
  <c r="K1180" i="1"/>
  <c r="L1180" i="1"/>
  <c r="K1176" i="1"/>
  <c r="L1176" i="1"/>
  <c r="K1172" i="1"/>
  <c r="L1172" i="1"/>
  <c r="K1168" i="1"/>
  <c r="L1168" i="1"/>
  <c r="K1164" i="1"/>
  <c r="K1156" i="1"/>
  <c r="L1156" i="1"/>
  <c r="K1152" i="1"/>
  <c r="L1152" i="1"/>
  <c r="K1148" i="1"/>
  <c r="L1148" i="1"/>
  <c r="K1144" i="1"/>
  <c r="L1144" i="1"/>
  <c r="K1140" i="1"/>
  <c r="L1140" i="1"/>
  <c r="K1136" i="1"/>
  <c r="L1136" i="1"/>
  <c r="K1132" i="1"/>
  <c r="L1132" i="1"/>
  <c r="K1128" i="1"/>
  <c r="L1128" i="1"/>
  <c r="K1124" i="1"/>
  <c r="L1124" i="1"/>
  <c r="K1120" i="1"/>
  <c r="L1120" i="1"/>
  <c r="K1116" i="1"/>
  <c r="L1116" i="1"/>
  <c r="K1112" i="1"/>
  <c r="L1112" i="1"/>
  <c r="I1112" i="1"/>
  <c r="K1108" i="1"/>
  <c r="L1108" i="1"/>
  <c r="K1104" i="1"/>
  <c r="L1104" i="1"/>
  <c r="K1100" i="1"/>
  <c r="K1096" i="1"/>
  <c r="L1096" i="1"/>
  <c r="K1087" i="1"/>
  <c r="L1087" i="1"/>
  <c r="K1083" i="1"/>
  <c r="L1083" i="1"/>
  <c r="K1079" i="1"/>
  <c r="K1075" i="1"/>
  <c r="L1075" i="1"/>
  <c r="I1075" i="1"/>
  <c r="K1071" i="1"/>
  <c r="L1071" i="1"/>
  <c r="K1067" i="1"/>
  <c r="L1067" i="1"/>
  <c r="K1063" i="1"/>
  <c r="L1063" i="1"/>
  <c r="K1059" i="1"/>
  <c r="L1059" i="1"/>
  <c r="K1055" i="1"/>
  <c r="L1055" i="1"/>
  <c r="K1051" i="1"/>
  <c r="L1051" i="1"/>
  <c r="K1047" i="1"/>
  <c r="L1047" i="1"/>
  <c r="K1043" i="1"/>
  <c r="L1043" i="1"/>
  <c r="K1039" i="1"/>
  <c r="L1039" i="1"/>
  <c r="K1035" i="1"/>
  <c r="L1035" i="1"/>
  <c r="K1031" i="1"/>
  <c r="I1031" i="1"/>
  <c r="I1032" i="1" s="1"/>
  <c r="L1031" i="1"/>
  <c r="K1027" i="1"/>
  <c r="L1027" i="1"/>
  <c r="K1023" i="1"/>
  <c r="L1023" i="1"/>
  <c r="K1019" i="1"/>
  <c r="L1019" i="1"/>
  <c r="K1015" i="1"/>
  <c r="K1011" i="1"/>
  <c r="L1011" i="1"/>
  <c r="K1007" i="1"/>
  <c r="L1007" i="1"/>
  <c r="K1003" i="1"/>
  <c r="L1003" i="1"/>
  <c r="K995" i="1"/>
  <c r="L995" i="1"/>
  <c r="K991" i="1"/>
  <c r="L991" i="1"/>
  <c r="K983" i="1"/>
  <c r="L983" i="1"/>
  <c r="K979" i="1"/>
  <c r="L979" i="1"/>
  <c r="K975" i="1"/>
  <c r="L975" i="1"/>
  <c r="K971" i="1"/>
  <c r="L971" i="1"/>
  <c r="K967" i="1"/>
  <c r="L967" i="1"/>
  <c r="K963" i="1"/>
  <c r="L963" i="1"/>
  <c r="K959" i="1"/>
  <c r="L959" i="1"/>
  <c r="I959" i="1"/>
  <c r="K955" i="1"/>
  <c r="L955" i="1"/>
  <c r="K951" i="1"/>
  <c r="L951" i="1"/>
  <c r="K947" i="1"/>
  <c r="L947" i="1"/>
  <c r="I947" i="1"/>
  <c r="I948" i="1" s="1"/>
  <c r="K943" i="1"/>
  <c r="L943" i="1"/>
  <c r="K939" i="1"/>
  <c r="L939" i="1"/>
  <c r="K935" i="1"/>
  <c r="L935" i="1"/>
  <c r="K931" i="1"/>
  <c r="L931" i="1"/>
  <c r="L927" i="1"/>
  <c r="K927" i="1"/>
  <c r="K923" i="1"/>
  <c r="L923" i="1"/>
  <c r="K919" i="1"/>
  <c r="L919" i="1"/>
  <c r="K915" i="1"/>
  <c r="L915" i="1"/>
  <c r="K911" i="1"/>
  <c r="L911" i="1"/>
  <c r="I911" i="1"/>
  <c r="K907" i="1"/>
  <c r="L907" i="1"/>
  <c r="K903" i="1"/>
  <c r="L903" i="1"/>
  <c r="K899" i="1"/>
  <c r="L899" i="1"/>
  <c r="K895" i="1"/>
  <c r="L895" i="1"/>
  <c r="K891" i="1"/>
  <c r="L891" i="1"/>
  <c r="K887" i="1"/>
  <c r="L887" i="1"/>
  <c r="K878" i="1"/>
  <c r="L878" i="1"/>
  <c r="K874" i="1"/>
  <c r="L874" i="1"/>
  <c r="K870" i="1"/>
  <c r="L870" i="1"/>
  <c r="K866" i="1"/>
  <c r="L866" i="1"/>
  <c r="K862" i="1"/>
  <c r="L862" i="1"/>
  <c r="I862" i="1"/>
  <c r="I863" i="1" s="1"/>
  <c r="I864" i="1" s="1"/>
  <c r="I865" i="1" s="1"/>
  <c r="I866" i="1" s="1"/>
  <c r="K858" i="1"/>
  <c r="L858" i="1"/>
  <c r="K854" i="1"/>
  <c r="L854" i="1"/>
  <c r="K850" i="1"/>
  <c r="L850" i="1"/>
  <c r="K846" i="1"/>
  <c r="L846" i="1"/>
  <c r="I846" i="1"/>
  <c r="K842" i="1"/>
  <c r="L842" i="1"/>
  <c r="K838" i="1"/>
  <c r="L838" i="1"/>
  <c r="K834" i="1"/>
  <c r="L834" i="1"/>
  <c r="K830" i="1"/>
  <c r="L830" i="1"/>
  <c r="K826" i="1"/>
  <c r="L826" i="1"/>
  <c r="K822" i="1"/>
  <c r="L822" i="1"/>
  <c r="K818" i="1"/>
  <c r="L818" i="1"/>
  <c r="I818" i="1"/>
  <c r="K814" i="1"/>
  <c r="L814" i="1"/>
  <c r="K810" i="1"/>
  <c r="L810" i="1"/>
  <c r="K806" i="1"/>
  <c r="L806" i="1"/>
  <c r="K802" i="1"/>
  <c r="L802" i="1"/>
  <c r="K793" i="1"/>
  <c r="L793" i="1"/>
  <c r="K789" i="1"/>
  <c r="L789" i="1"/>
  <c r="K785" i="1"/>
  <c r="L785" i="1"/>
  <c r="K781" i="1"/>
  <c r="L781" i="1"/>
  <c r="K777" i="1"/>
  <c r="L777" i="1"/>
  <c r="K773" i="1"/>
  <c r="L773" i="1"/>
  <c r="I773" i="1"/>
  <c r="K769" i="1"/>
  <c r="L769" i="1"/>
  <c r="K765" i="1"/>
  <c r="L765" i="1"/>
  <c r="K761" i="1"/>
  <c r="L761" i="1"/>
  <c r="K757" i="1"/>
  <c r="L757" i="1"/>
  <c r="I757" i="1"/>
  <c r="K753" i="1"/>
  <c r="L753" i="1"/>
  <c r="K749" i="1"/>
  <c r="L749" i="1"/>
  <c r="K745" i="1"/>
  <c r="L745" i="1"/>
  <c r="K741" i="1"/>
  <c r="L741" i="1"/>
  <c r="K737" i="1"/>
  <c r="L737" i="1"/>
  <c r="K733" i="1"/>
  <c r="L733" i="1"/>
  <c r="K729" i="1"/>
  <c r="L729" i="1"/>
  <c r="K725" i="1"/>
  <c r="L725" i="1"/>
  <c r="I725" i="1"/>
  <c r="K721" i="1"/>
  <c r="L721" i="1"/>
  <c r="K717" i="1"/>
  <c r="L717" i="1"/>
  <c r="K713" i="1"/>
  <c r="L713" i="1"/>
  <c r="K709" i="1"/>
  <c r="L709" i="1"/>
  <c r="K705" i="1"/>
  <c r="L705" i="1"/>
  <c r="K701" i="1"/>
  <c r="L701" i="1"/>
  <c r="K697" i="1"/>
  <c r="L697" i="1"/>
  <c r="K693" i="1"/>
  <c r="L693" i="1"/>
  <c r="K684" i="1"/>
  <c r="L684" i="1"/>
  <c r="K680" i="1"/>
  <c r="L680" i="1"/>
  <c r="I680" i="1"/>
  <c r="K676" i="1"/>
  <c r="L676" i="1"/>
  <c r="K672" i="1"/>
  <c r="L672" i="1"/>
  <c r="I672" i="1"/>
  <c r="I673" i="1" s="1"/>
  <c r="K668" i="1"/>
  <c r="L668" i="1"/>
  <c r="K664" i="1"/>
  <c r="L664" i="1"/>
  <c r="K660" i="1"/>
  <c r="L660" i="1"/>
  <c r="K656" i="1"/>
  <c r="L656" i="1"/>
  <c r="K652" i="1"/>
  <c r="L652" i="1"/>
  <c r="K648" i="1"/>
  <c r="L648" i="1"/>
  <c r="K644" i="1"/>
  <c r="L644" i="1"/>
  <c r="K640" i="1"/>
  <c r="L640" i="1"/>
  <c r="K636" i="1"/>
  <c r="L636" i="1"/>
  <c r="K632" i="1"/>
  <c r="L632" i="1"/>
  <c r="I632" i="1"/>
  <c r="K628" i="1"/>
  <c r="L628" i="1"/>
  <c r="I628" i="1"/>
  <c r="K624" i="1"/>
  <c r="L624" i="1"/>
  <c r="K620" i="1"/>
  <c r="L620" i="1"/>
  <c r="K616" i="1"/>
  <c r="L616" i="1"/>
  <c r="K612" i="1"/>
  <c r="L612" i="1"/>
  <c r="K608" i="1"/>
  <c r="L608" i="1"/>
  <c r="K604" i="1"/>
  <c r="L604" i="1"/>
  <c r="K600" i="1"/>
  <c r="L600" i="1"/>
  <c r="K596" i="1"/>
  <c r="L596" i="1"/>
  <c r="K587" i="1"/>
  <c r="L587" i="1"/>
  <c r="K583" i="1"/>
  <c r="L583" i="1"/>
  <c r="K579" i="1"/>
  <c r="L579" i="1"/>
  <c r="K575" i="1"/>
  <c r="L575" i="1"/>
  <c r="K571" i="1"/>
  <c r="L571" i="1"/>
  <c r="I571" i="1"/>
  <c r="K567" i="1"/>
  <c r="L567" i="1"/>
  <c r="K563" i="1"/>
  <c r="L563" i="1"/>
  <c r="I563" i="1"/>
  <c r="I564" i="1" s="1"/>
  <c r="I565" i="1" s="1"/>
  <c r="K559" i="1"/>
  <c r="L559" i="1"/>
  <c r="K555" i="1"/>
  <c r="L555" i="1"/>
  <c r="K551" i="1"/>
  <c r="L551" i="1"/>
  <c r="K547" i="1"/>
  <c r="L547" i="1"/>
  <c r="K543" i="1"/>
  <c r="L543" i="1"/>
  <c r="K539" i="1"/>
  <c r="L539" i="1"/>
  <c r="K535" i="1"/>
  <c r="L535" i="1"/>
  <c r="K531" i="1"/>
  <c r="L531" i="1"/>
  <c r="K527" i="1"/>
  <c r="L527" i="1"/>
  <c r="I527" i="1"/>
  <c r="I528" i="1" s="1"/>
  <c r="K523" i="1"/>
  <c r="L523" i="1"/>
  <c r="K519" i="1"/>
  <c r="L519" i="1"/>
  <c r="K515" i="1"/>
  <c r="L515" i="1"/>
  <c r="K511" i="1"/>
  <c r="L511" i="1"/>
  <c r="K507" i="1"/>
  <c r="L507" i="1"/>
  <c r="K503" i="1"/>
  <c r="L503" i="1"/>
  <c r="K499" i="1"/>
  <c r="L499" i="1"/>
  <c r="K495" i="1"/>
  <c r="L495" i="1"/>
  <c r="K491" i="1"/>
  <c r="L491" i="1"/>
  <c r="K487" i="1"/>
  <c r="L487" i="1"/>
  <c r="K483" i="1"/>
  <c r="L483" i="1"/>
  <c r="K479" i="1"/>
  <c r="L479" i="1"/>
  <c r="K470" i="1"/>
  <c r="L470" i="1"/>
  <c r="K466" i="1"/>
  <c r="L466" i="1"/>
  <c r="K462" i="1"/>
  <c r="L462" i="1"/>
  <c r="K458" i="1"/>
  <c r="L458" i="1"/>
  <c r="K454" i="1"/>
  <c r="L454" i="1"/>
  <c r="K450" i="1"/>
  <c r="L450" i="1"/>
  <c r="K446" i="1"/>
  <c r="L446" i="1"/>
  <c r="I446" i="1"/>
  <c r="I447" i="1" s="1"/>
  <c r="K442" i="1"/>
  <c r="L442" i="1"/>
  <c r="K438" i="1"/>
  <c r="L438" i="1"/>
  <c r="K434" i="1"/>
  <c r="L434" i="1"/>
  <c r="K430" i="1"/>
  <c r="L430" i="1"/>
  <c r="I430" i="1"/>
  <c r="I431" i="1" s="1"/>
  <c r="K426" i="1"/>
  <c r="L426" i="1"/>
  <c r="K422" i="1"/>
  <c r="L422" i="1"/>
  <c r="K418" i="1"/>
  <c r="L418" i="1"/>
  <c r="K414" i="1"/>
  <c r="L414" i="1"/>
  <c r="K410" i="1"/>
  <c r="L410" i="1"/>
  <c r="K406" i="1"/>
  <c r="L406" i="1"/>
  <c r="K402" i="1"/>
  <c r="L402" i="1"/>
  <c r="K393" i="1"/>
  <c r="L393" i="1"/>
  <c r="K389" i="1"/>
  <c r="L389" i="1"/>
  <c r="K385" i="1"/>
  <c r="I385" i="1"/>
  <c r="I386" i="1" s="1"/>
  <c r="I387" i="1" s="1"/>
  <c r="K381" i="1"/>
  <c r="L381" i="1"/>
  <c r="K377" i="1"/>
  <c r="L377" i="1"/>
  <c r="K373" i="1"/>
  <c r="L373" i="1"/>
  <c r="K369" i="1"/>
  <c r="L369" i="1"/>
  <c r="K365" i="1"/>
  <c r="L365" i="1"/>
  <c r="K361" i="1"/>
  <c r="L361" i="1"/>
  <c r="K357" i="1"/>
  <c r="L357" i="1"/>
  <c r="K353" i="1"/>
  <c r="L353" i="1"/>
  <c r="K349" i="1"/>
  <c r="L349" i="1"/>
  <c r="I349" i="1"/>
  <c r="I350" i="1" s="1"/>
  <c r="K345" i="1"/>
  <c r="L345" i="1"/>
  <c r="K341" i="1"/>
  <c r="L341" i="1"/>
  <c r="I341" i="1"/>
  <c r="K337" i="1"/>
  <c r="I337" i="1"/>
  <c r="L337" i="1"/>
  <c r="K333" i="1"/>
  <c r="L333" i="1"/>
  <c r="K329" i="1"/>
  <c r="L329" i="1"/>
  <c r="K320" i="1"/>
  <c r="L320" i="1"/>
  <c r="I321" i="1"/>
  <c r="I322" i="1" s="1"/>
  <c r="I323" i="1" s="1"/>
  <c r="I324" i="1" s="1"/>
  <c r="I325" i="1" s="1"/>
  <c r="K316" i="1"/>
  <c r="L316" i="1"/>
  <c r="K312" i="1"/>
  <c r="L312" i="1"/>
  <c r="K308" i="1"/>
  <c r="L308" i="1"/>
  <c r="K304" i="1"/>
  <c r="L304" i="1"/>
  <c r="K300" i="1"/>
  <c r="L300" i="1"/>
  <c r="K296" i="1"/>
  <c r="L296" i="1"/>
  <c r="K292" i="1"/>
  <c r="L292" i="1"/>
  <c r="K288" i="1"/>
  <c r="L288" i="1"/>
  <c r="K284" i="1"/>
  <c r="L284" i="1"/>
  <c r="K280" i="1"/>
  <c r="L280" i="1"/>
  <c r="K276" i="1"/>
  <c r="L276" i="1"/>
  <c r="K272" i="1"/>
  <c r="L272" i="1"/>
  <c r="I272" i="1"/>
  <c r="I273" i="1" s="1"/>
  <c r="K268" i="1"/>
  <c r="L268" i="1"/>
  <c r="K264" i="1"/>
  <c r="L264" i="1"/>
  <c r="K260" i="1"/>
  <c r="L260" i="1"/>
  <c r="K256" i="1"/>
  <c r="L256" i="1"/>
  <c r="K252" i="1"/>
  <c r="L252" i="1"/>
  <c r="K248" i="1"/>
  <c r="L248" i="1"/>
  <c r="K244" i="1"/>
  <c r="L244" i="1"/>
  <c r="K240" i="1"/>
  <c r="L240" i="1"/>
  <c r="K236" i="1"/>
  <c r="L236" i="1"/>
  <c r="K232" i="1"/>
  <c r="L232" i="1"/>
  <c r="K228" i="1"/>
  <c r="L228" i="1"/>
  <c r="K224" i="1"/>
  <c r="L224" i="1"/>
  <c r="K220" i="1"/>
  <c r="L220" i="1"/>
  <c r="K216" i="1"/>
  <c r="L216" i="1"/>
  <c r="K212" i="1"/>
  <c r="L212" i="1"/>
  <c r="K203" i="1"/>
  <c r="L203" i="1"/>
  <c r="K199" i="1"/>
  <c r="L199" i="1"/>
  <c r="K195" i="1"/>
  <c r="L195" i="1"/>
  <c r="I195" i="1"/>
  <c r="I196" i="1" s="1"/>
  <c r="K191" i="1"/>
  <c r="L191" i="1"/>
  <c r="K187" i="1"/>
  <c r="L187" i="1"/>
  <c r="K183" i="1"/>
  <c r="L183" i="1"/>
  <c r="K179" i="1"/>
  <c r="L179" i="1"/>
  <c r="K175" i="1"/>
  <c r="L175" i="1"/>
  <c r="K171" i="1"/>
  <c r="L171" i="1"/>
  <c r="K167" i="1"/>
  <c r="L167" i="1"/>
  <c r="K163" i="1"/>
  <c r="L163" i="1"/>
  <c r="K159" i="1"/>
  <c r="L159" i="1"/>
  <c r="K155" i="1"/>
  <c r="L155" i="1"/>
  <c r="K151" i="1"/>
  <c r="L151" i="1"/>
  <c r="K147" i="1"/>
  <c r="L147" i="1"/>
  <c r="K143" i="1"/>
  <c r="L143" i="1"/>
  <c r="K134" i="1"/>
  <c r="L134" i="1"/>
  <c r="K130" i="1"/>
  <c r="L130" i="1"/>
  <c r="K126" i="1"/>
  <c r="L126" i="1"/>
  <c r="I126" i="1"/>
  <c r="I127" i="1" s="1"/>
  <c r="K122" i="1"/>
  <c r="L122" i="1"/>
  <c r="K118" i="1"/>
  <c r="L118" i="1"/>
  <c r="K114" i="1"/>
  <c r="L114" i="1"/>
  <c r="K110" i="1"/>
  <c r="L110" i="1"/>
  <c r="K106" i="1"/>
  <c r="L106" i="1"/>
  <c r="K102" i="1"/>
  <c r="L102" i="1"/>
  <c r="K98" i="1"/>
  <c r="L98" i="1"/>
  <c r="K94" i="1"/>
  <c r="L94" i="1"/>
  <c r="K90" i="1"/>
  <c r="L90" i="1"/>
  <c r="K86" i="1"/>
  <c r="L86" i="1"/>
  <c r="K82" i="1"/>
  <c r="L82" i="1"/>
  <c r="K78" i="1"/>
  <c r="L78" i="1"/>
  <c r="K74" i="1"/>
  <c r="L74" i="1"/>
  <c r="K70" i="1"/>
  <c r="L70" i="1"/>
  <c r="K66" i="1"/>
  <c r="L66" i="1"/>
  <c r="K62" i="1"/>
  <c r="L62" i="1"/>
  <c r="K58" i="1"/>
  <c r="L58" i="1"/>
  <c r="K54" i="1"/>
  <c r="L54" i="1"/>
  <c r="K50" i="1"/>
  <c r="L50" i="1"/>
  <c r="K46" i="1"/>
  <c r="L46" i="1"/>
  <c r="K42" i="1"/>
  <c r="L42" i="1"/>
  <c r="K38" i="1"/>
  <c r="L38" i="1"/>
  <c r="K34" i="1"/>
  <c r="L34" i="1"/>
  <c r="K30" i="1"/>
  <c r="L30" i="1"/>
  <c r="K26" i="1"/>
  <c r="L26" i="1"/>
  <c r="K22" i="1"/>
  <c r="L22" i="1"/>
  <c r="K13" i="1"/>
  <c r="L13" i="1"/>
  <c r="K9" i="1"/>
  <c r="L9" i="1"/>
  <c r="I2039" i="1"/>
  <c r="I1919" i="1"/>
  <c r="I1920" i="1" s="1"/>
  <c r="I1911" i="1"/>
  <c r="I1912" i="1" s="1"/>
  <c r="I1895" i="1"/>
  <c r="I1818" i="1"/>
  <c r="I1790" i="1"/>
  <c r="I1786" i="1"/>
  <c r="I1782" i="1"/>
  <c r="I1770" i="1"/>
  <c r="I1749" i="1"/>
  <c r="I1745" i="1"/>
  <c r="I1741" i="1"/>
  <c r="I1721" i="1"/>
  <c r="I1717" i="1"/>
  <c r="I1713" i="1"/>
  <c r="I1697" i="1"/>
  <c r="I1698" i="1" s="1"/>
  <c r="I1693" i="1"/>
  <c r="I1689" i="1"/>
  <c r="I1648" i="1"/>
  <c r="I1608" i="1"/>
  <c r="I1609" i="1" s="1"/>
  <c r="I1610" i="1" s="1"/>
  <c r="I1611" i="1" s="1"/>
  <c r="I1612" i="1" s="1"/>
  <c r="I1613" i="1" s="1"/>
  <c r="I1614" i="1" s="1"/>
  <c r="I1615" i="1" s="1"/>
  <c r="I1616" i="1" s="1"/>
  <c r="I1617" i="1" s="1"/>
  <c r="I1618" i="1" s="1"/>
  <c r="I1619" i="1" s="1"/>
  <c r="I1620" i="1" s="1"/>
  <c r="I1621" i="1" s="1"/>
  <c r="I1622" i="1" s="1"/>
  <c r="I1623" i="1" s="1"/>
  <c r="I1596" i="1"/>
  <c r="I1597" i="1" s="1"/>
  <c r="I1576" i="1"/>
  <c r="I1548" i="1"/>
  <c r="I1504" i="1"/>
  <c r="I1505" i="1" s="1"/>
  <c r="I1492" i="1"/>
  <c r="I1476" i="1"/>
  <c r="I1423" i="1"/>
  <c r="I1395" i="1"/>
  <c r="I1387" i="1"/>
  <c r="I1388" i="1" s="1"/>
  <c r="I1389" i="1" s="1"/>
  <c r="I1390" i="1" s="1"/>
  <c r="I1366" i="1"/>
  <c r="I1354" i="1"/>
  <c r="I1350" i="1"/>
  <c r="I1346" i="1"/>
  <c r="I1342" i="1"/>
  <c r="I1338" i="1"/>
  <c r="I1334" i="1"/>
  <c r="I1330" i="1"/>
  <c r="I1140" i="1"/>
  <c r="I1083" i="1"/>
  <c r="I1084" i="1" s="1"/>
  <c r="I1043" i="1"/>
  <c r="I1044" i="1" s="1"/>
  <c r="I983" i="1"/>
  <c r="I963" i="1"/>
  <c r="I878" i="1"/>
  <c r="I822" i="1"/>
  <c r="I745" i="1"/>
  <c r="I737" i="1"/>
  <c r="I738" i="1" s="1"/>
  <c r="I739" i="1" s="1"/>
  <c r="I717" i="1"/>
  <c r="I676" i="1"/>
  <c r="I677" i="1" s="1"/>
  <c r="I678" i="1" s="1"/>
  <c r="I679" i="1" s="1"/>
  <c r="I640" i="1"/>
  <c r="I641" i="1" s="1"/>
  <c r="I539" i="1"/>
  <c r="I499" i="1"/>
  <c r="I491" i="1"/>
  <c r="I470" i="1"/>
  <c r="I471" i="1" s="1"/>
  <c r="I462" i="1"/>
  <c r="I463" i="1" s="1"/>
  <c r="I450" i="1"/>
  <c r="I438" i="1"/>
  <c r="I365" i="1"/>
  <c r="I353" i="1"/>
  <c r="I320" i="1"/>
  <c r="I308" i="1"/>
  <c r="I309" i="1" s="1"/>
  <c r="I292" i="1"/>
  <c r="I293" i="1" s="1"/>
  <c r="I276" i="1"/>
  <c r="I256" i="1"/>
  <c r="I248" i="1"/>
  <c r="I240" i="1"/>
  <c r="I232" i="1"/>
  <c r="I203" i="1"/>
  <c r="I204" i="1" s="1"/>
  <c r="I205" i="1" s="1"/>
  <c r="I183" i="1"/>
  <c r="I163" i="1"/>
  <c r="I122" i="1"/>
  <c r="I62" i="1"/>
  <c r="I38" i="1"/>
  <c r="I39" i="1" s="1"/>
  <c r="L1838" i="1"/>
  <c r="M1838" i="1" s="1"/>
  <c r="L1774" i="1"/>
  <c r="M1774" i="1" s="1"/>
  <c r="L1484" i="1"/>
  <c r="M1484" i="1" s="1"/>
  <c r="L1399" i="1"/>
  <c r="M1399" i="1" s="1"/>
  <c r="L1228" i="1"/>
  <c r="M1228" i="1" s="1"/>
  <c r="I1625" i="1"/>
  <c r="I1626" i="1" s="1"/>
  <c r="I1627" i="1" s="1"/>
  <c r="I1628" i="1" s="1"/>
  <c r="I1629" i="1" s="1"/>
  <c r="I1630" i="1" s="1"/>
  <c r="I782" i="1"/>
  <c r="K2050" i="1"/>
  <c r="L2050" i="1"/>
  <c r="K2046" i="1"/>
  <c r="K2042" i="1"/>
  <c r="L2042" i="1"/>
  <c r="K2038" i="1"/>
  <c r="L2038" i="1"/>
  <c r="K2034" i="1"/>
  <c r="L2034" i="1"/>
  <c r="K2030" i="1"/>
  <c r="K2026" i="1"/>
  <c r="L2026" i="1"/>
  <c r="K2022" i="1"/>
  <c r="L2022" i="1"/>
  <c r="K2018" i="1"/>
  <c r="L2018" i="1"/>
  <c r="K2014" i="1"/>
  <c r="K2010" i="1"/>
  <c r="L2010" i="1"/>
  <c r="K2006" i="1"/>
  <c r="L2006" i="1"/>
  <c r="K2002" i="1"/>
  <c r="L2002" i="1"/>
  <c r="K1998" i="1"/>
  <c r="K1994" i="1"/>
  <c r="L1994" i="1"/>
  <c r="K1990" i="1"/>
  <c r="L1990" i="1"/>
  <c r="K1986" i="1"/>
  <c r="L1986" i="1"/>
  <c r="K1978" i="1"/>
  <c r="L1978" i="1"/>
  <c r="K1974" i="1"/>
  <c r="L1974" i="1"/>
  <c r="K1970" i="1"/>
  <c r="L1970" i="1"/>
  <c r="K1966" i="1"/>
  <c r="K1962" i="1"/>
  <c r="L1962" i="1"/>
  <c r="K1958" i="1"/>
  <c r="L1958" i="1"/>
  <c r="K1954" i="1"/>
  <c r="L1954" i="1"/>
  <c r="K1950" i="1"/>
  <c r="K1946" i="1"/>
  <c r="L1946" i="1"/>
  <c r="K1942" i="1"/>
  <c r="L1942" i="1"/>
  <c r="K1938" i="1"/>
  <c r="L1938" i="1"/>
  <c r="K1934" i="1"/>
  <c r="K1930" i="1"/>
  <c r="L1930" i="1"/>
  <c r="K1926" i="1"/>
  <c r="L1926" i="1"/>
  <c r="K1922" i="1"/>
  <c r="L1922" i="1"/>
  <c r="K1918" i="1"/>
  <c r="K1914" i="1"/>
  <c r="L1914" i="1"/>
  <c r="K1910" i="1"/>
  <c r="L1910" i="1"/>
  <c r="K1906" i="1"/>
  <c r="L1906" i="1"/>
  <c r="K1902" i="1"/>
  <c r="K1898" i="1"/>
  <c r="L1898" i="1"/>
  <c r="K1894" i="1"/>
  <c r="L1894" i="1"/>
  <c r="K1890" i="1"/>
  <c r="L1890" i="1"/>
  <c r="K1886" i="1"/>
  <c r="K1882" i="1"/>
  <c r="L1882" i="1"/>
  <c r="K1878" i="1"/>
  <c r="L1878" i="1"/>
  <c r="K1874" i="1"/>
  <c r="L1874" i="1"/>
  <c r="K1870" i="1"/>
  <c r="K1866" i="1"/>
  <c r="L1866" i="1"/>
  <c r="K1862" i="1"/>
  <c r="L1862" i="1"/>
  <c r="K1858" i="1"/>
  <c r="L1858" i="1"/>
  <c r="K1854" i="1"/>
  <c r="K1850" i="1"/>
  <c r="L1850" i="1"/>
  <c r="K1841" i="1"/>
  <c r="L1841" i="1"/>
  <c r="K1837" i="1"/>
  <c r="L1837" i="1"/>
  <c r="K1833" i="1"/>
  <c r="L1833" i="1"/>
  <c r="K1829" i="1"/>
  <c r="L1829" i="1"/>
  <c r="K1825" i="1"/>
  <c r="L1825" i="1"/>
  <c r="K1821" i="1"/>
  <c r="L1821" i="1"/>
  <c r="K1817" i="1"/>
  <c r="L1817" i="1"/>
  <c r="K1813" i="1"/>
  <c r="L1813" i="1"/>
  <c r="L1809" i="1"/>
  <c r="K1805" i="1"/>
  <c r="L1805" i="1"/>
  <c r="K1801" i="1"/>
  <c r="L1801" i="1"/>
  <c r="K1797" i="1"/>
  <c r="L1797" i="1"/>
  <c r="K1793" i="1"/>
  <c r="L1793" i="1"/>
  <c r="K1789" i="1"/>
  <c r="L1789" i="1"/>
  <c r="K1785" i="1"/>
  <c r="L1785" i="1"/>
  <c r="K1781" i="1"/>
  <c r="L1781" i="1"/>
  <c r="K1777" i="1"/>
  <c r="L1777" i="1"/>
  <c r="K1773" i="1"/>
  <c r="L1773" i="1"/>
  <c r="K1769" i="1"/>
  <c r="L1769" i="1"/>
  <c r="K1765" i="1"/>
  <c r="L1765" i="1"/>
  <c r="K1761" i="1"/>
  <c r="L1761" i="1"/>
  <c r="K1752" i="1"/>
  <c r="L1752" i="1"/>
  <c r="K1748" i="1"/>
  <c r="L1748" i="1"/>
  <c r="K1744" i="1"/>
  <c r="L1744" i="1"/>
  <c r="K1740" i="1"/>
  <c r="L1740" i="1"/>
  <c r="K1736" i="1"/>
  <c r="L1736" i="1"/>
  <c r="K1732" i="1"/>
  <c r="L1732" i="1"/>
  <c r="K1728" i="1"/>
  <c r="L1728" i="1"/>
  <c r="L1724" i="1"/>
  <c r="K1724" i="1"/>
  <c r="K1720" i="1"/>
  <c r="L1720" i="1"/>
  <c r="K1716" i="1"/>
  <c r="L1716" i="1"/>
  <c r="K1712" i="1"/>
  <c r="L1712" i="1"/>
  <c r="K1708" i="1"/>
  <c r="L1708" i="1"/>
  <c r="K1704" i="1"/>
  <c r="L1704" i="1"/>
  <c r="K1700" i="1"/>
  <c r="L1700" i="1"/>
  <c r="K1696" i="1"/>
  <c r="L1696" i="1"/>
  <c r="K1692" i="1"/>
  <c r="L1692" i="1"/>
  <c r="K1688" i="1"/>
  <c r="L1688" i="1"/>
  <c r="K1684" i="1"/>
  <c r="L1684" i="1"/>
  <c r="K1680" i="1"/>
  <c r="L1680" i="1"/>
  <c r="K1676" i="1"/>
  <c r="L1676" i="1"/>
  <c r="K1667" i="1"/>
  <c r="L1667" i="1"/>
  <c r="K1663" i="1"/>
  <c r="L1663" i="1"/>
  <c r="K1659" i="1"/>
  <c r="L1659" i="1"/>
  <c r="K1655" i="1"/>
  <c r="L1655" i="1"/>
  <c r="K1651" i="1"/>
  <c r="L1651" i="1"/>
  <c r="K1647" i="1"/>
  <c r="L1647" i="1"/>
  <c r="K1643" i="1"/>
  <c r="L1643" i="1"/>
  <c r="K1639" i="1"/>
  <c r="L1639" i="1"/>
  <c r="K1635" i="1"/>
  <c r="L1635" i="1"/>
  <c r="K1631" i="1"/>
  <c r="L1631" i="1"/>
  <c r="K1627" i="1"/>
  <c r="L1627" i="1"/>
  <c r="K1623" i="1"/>
  <c r="L1623" i="1"/>
  <c r="K1619" i="1"/>
  <c r="L1619" i="1"/>
  <c r="K1615" i="1"/>
  <c r="L1615" i="1"/>
  <c r="K1611" i="1"/>
  <c r="L1611" i="1"/>
  <c r="K1607" i="1"/>
  <c r="L1607" i="1"/>
  <c r="K1603" i="1"/>
  <c r="L1603" i="1"/>
  <c r="K1599" i="1"/>
  <c r="L1599" i="1"/>
  <c r="K1595" i="1"/>
  <c r="L1595" i="1"/>
  <c r="K1591" i="1"/>
  <c r="K1587" i="1"/>
  <c r="L1587" i="1"/>
  <c r="K1583" i="1"/>
  <c r="L1583" i="1"/>
  <c r="K1579" i="1"/>
  <c r="L1579" i="1"/>
  <c r="K1575" i="1"/>
  <c r="L1575" i="1"/>
  <c r="K1571" i="1"/>
  <c r="L1571" i="1"/>
  <c r="K1567" i="1"/>
  <c r="L1567" i="1"/>
  <c r="K1563" i="1"/>
  <c r="L1563" i="1"/>
  <c r="K1559" i="1"/>
  <c r="L1559" i="1"/>
  <c r="K1551" i="1"/>
  <c r="L1551" i="1"/>
  <c r="K1547" i="1"/>
  <c r="L1547" i="1"/>
  <c r="K1543" i="1"/>
  <c r="L1543" i="1"/>
  <c r="K1539" i="1"/>
  <c r="L1539" i="1"/>
  <c r="K1535" i="1"/>
  <c r="L1535" i="1"/>
  <c r="K1531" i="1"/>
  <c r="L1531" i="1"/>
  <c r="K1527" i="1"/>
  <c r="K1523" i="1"/>
  <c r="L1523" i="1"/>
  <c r="K1519" i="1"/>
  <c r="L1519" i="1"/>
  <c r="K1515" i="1"/>
  <c r="L1515" i="1"/>
  <c r="K1511" i="1"/>
  <c r="L1511" i="1"/>
  <c r="K1507" i="1"/>
  <c r="L1507" i="1"/>
  <c r="K1503" i="1"/>
  <c r="L1503" i="1"/>
  <c r="K1499" i="1"/>
  <c r="L1499" i="1"/>
  <c r="K1495" i="1"/>
  <c r="L1495" i="1"/>
  <c r="K1491" i="1"/>
  <c r="L1491" i="1"/>
  <c r="K1487" i="1"/>
  <c r="L1487" i="1"/>
  <c r="K1483" i="1"/>
  <c r="L1483" i="1"/>
  <c r="K1479" i="1"/>
  <c r="L1479" i="1"/>
  <c r="K1475" i="1"/>
  <c r="L1475" i="1"/>
  <c r="K1471" i="1"/>
  <c r="L1471" i="1"/>
  <c r="K1467" i="1"/>
  <c r="L1467" i="1"/>
  <c r="K1463" i="1"/>
  <c r="K1459" i="1"/>
  <c r="L1459" i="1"/>
  <c r="K1455" i="1"/>
  <c r="L1455" i="1"/>
  <c r="K1451" i="1"/>
  <c r="L1451" i="1"/>
  <c r="K1447" i="1"/>
  <c r="L1447" i="1"/>
  <c r="K1443" i="1"/>
  <c r="L1443" i="1"/>
  <c r="K1434" i="1"/>
  <c r="L1434" i="1"/>
  <c r="K1430" i="1"/>
  <c r="L1430" i="1"/>
  <c r="K1426" i="1"/>
  <c r="L1426" i="1"/>
  <c r="K1422" i="1"/>
  <c r="L1422" i="1"/>
  <c r="K1418" i="1"/>
  <c r="L1418" i="1"/>
  <c r="K1414" i="1"/>
  <c r="L1414" i="1"/>
  <c r="K1410" i="1"/>
  <c r="L1410" i="1"/>
  <c r="K1406" i="1"/>
  <c r="L1406" i="1"/>
  <c r="K1402" i="1"/>
  <c r="L1402" i="1"/>
  <c r="K1398" i="1"/>
  <c r="L1398" i="1"/>
  <c r="K1394" i="1"/>
  <c r="L1394" i="1"/>
  <c r="K1390" i="1"/>
  <c r="L1390" i="1"/>
  <c r="K1386" i="1"/>
  <c r="L1386" i="1"/>
  <c r="K1382" i="1"/>
  <c r="L1382" i="1"/>
  <c r="K1378" i="1"/>
  <c r="L1378" i="1"/>
  <c r="K1374" i="1"/>
  <c r="L1374" i="1"/>
  <c r="K1365" i="1"/>
  <c r="L1365" i="1"/>
  <c r="K1361" i="1"/>
  <c r="L1361" i="1"/>
  <c r="K1357" i="1"/>
  <c r="L1357" i="1"/>
  <c r="K1353" i="1"/>
  <c r="L1353" i="1"/>
  <c r="K1349" i="1"/>
  <c r="L1349" i="1"/>
  <c r="K1345" i="1"/>
  <c r="L1345" i="1"/>
  <c r="K1341" i="1"/>
  <c r="L1341" i="1"/>
  <c r="K1337" i="1"/>
  <c r="L1337" i="1"/>
  <c r="K1333" i="1"/>
  <c r="L1333" i="1"/>
  <c r="K1329" i="1"/>
  <c r="L1329" i="1"/>
  <c r="K1325" i="1"/>
  <c r="L1325" i="1"/>
  <c r="K1321" i="1"/>
  <c r="L1321" i="1"/>
  <c r="K1317" i="1"/>
  <c r="L1317" i="1"/>
  <c r="K1313" i="1"/>
  <c r="K1309" i="1"/>
  <c r="L1309" i="1"/>
  <c r="K1300" i="1"/>
  <c r="L1300" i="1"/>
  <c r="K1296" i="1"/>
  <c r="L1296" i="1"/>
  <c r="K1292" i="1"/>
  <c r="K1288" i="1"/>
  <c r="L1288" i="1"/>
  <c r="K1284" i="1"/>
  <c r="L1284" i="1"/>
  <c r="L1280" i="1"/>
  <c r="K1280" i="1"/>
  <c r="K1276" i="1"/>
  <c r="L1276" i="1"/>
  <c r="K1272" i="1"/>
  <c r="L1272" i="1"/>
  <c r="K1268" i="1"/>
  <c r="L1268" i="1"/>
  <c r="K1264" i="1"/>
  <c r="L1264" i="1"/>
  <c r="K1260" i="1"/>
  <c r="L1260" i="1"/>
  <c r="K1256" i="1"/>
  <c r="L1256" i="1"/>
  <c r="K1247" i="1"/>
  <c r="L1247" i="1"/>
  <c r="K1243" i="1"/>
  <c r="L1243" i="1"/>
  <c r="K1239" i="1"/>
  <c r="L1239" i="1"/>
  <c r="K1235" i="1"/>
  <c r="L1235" i="1"/>
  <c r="K1231" i="1"/>
  <c r="L1231" i="1"/>
  <c r="I1231" i="1"/>
  <c r="K1227" i="1"/>
  <c r="L1227" i="1"/>
  <c r="K1223" i="1"/>
  <c r="L1223" i="1"/>
  <c r="K1219" i="1"/>
  <c r="L1219" i="1"/>
  <c r="K1215" i="1"/>
  <c r="L1215" i="1"/>
  <c r="I1215" i="1"/>
  <c r="I1216" i="1" s="1"/>
  <c r="I1217" i="1" s="1"/>
  <c r="K1211" i="1"/>
  <c r="L1211" i="1"/>
  <c r="K1207" i="1"/>
  <c r="K1203" i="1"/>
  <c r="L1203" i="1"/>
  <c r="K1199" i="1"/>
  <c r="L1199" i="1"/>
  <c r="K1195" i="1"/>
  <c r="L1195" i="1"/>
  <c r="K1191" i="1"/>
  <c r="L1191" i="1"/>
  <c r="K1187" i="1"/>
  <c r="L1187" i="1"/>
  <c r="K1183" i="1"/>
  <c r="L1183" i="1"/>
  <c r="K1179" i="1"/>
  <c r="L1179" i="1"/>
  <c r="K1175" i="1"/>
  <c r="L1175" i="1"/>
  <c r="K1171" i="1"/>
  <c r="L1171" i="1"/>
  <c r="K1167" i="1"/>
  <c r="L1167" i="1"/>
  <c r="K1163" i="1"/>
  <c r="L1163" i="1"/>
  <c r="K1155" i="1"/>
  <c r="L1155" i="1"/>
  <c r="K1151" i="1"/>
  <c r="L1151" i="1"/>
  <c r="K1147" i="1"/>
  <c r="L1147" i="1"/>
  <c r="K1143" i="1"/>
  <c r="K1139" i="1"/>
  <c r="L1139" i="1"/>
  <c r="K1135" i="1"/>
  <c r="L1135" i="1"/>
  <c r="K1131" i="1"/>
  <c r="L1131" i="1"/>
  <c r="K1127" i="1"/>
  <c r="L1127" i="1"/>
  <c r="K1123" i="1"/>
  <c r="L1123" i="1"/>
  <c r="I1123" i="1"/>
  <c r="K1119" i="1"/>
  <c r="L1119" i="1"/>
  <c r="K1115" i="1"/>
  <c r="L1115" i="1"/>
  <c r="K1111" i="1"/>
  <c r="L1111" i="1"/>
  <c r="K1107" i="1"/>
  <c r="L1107" i="1"/>
  <c r="I1107" i="1"/>
  <c r="K1103" i="1"/>
  <c r="L1103" i="1"/>
  <c r="K1099" i="1"/>
  <c r="L1099" i="1"/>
  <c r="I1099" i="1"/>
  <c r="I1100" i="1" s="1"/>
  <c r="I1101" i="1" s="1"/>
  <c r="K1095" i="1"/>
  <c r="L1095" i="1"/>
  <c r="K1086" i="1"/>
  <c r="L1086" i="1"/>
  <c r="K1082" i="1"/>
  <c r="L1082" i="1"/>
  <c r="K1078" i="1"/>
  <c r="L1078" i="1"/>
  <c r="K1074" i="1"/>
  <c r="L1074" i="1"/>
  <c r="K1070" i="1"/>
  <c r="L1070" i="1"/>
  <c r="I1070" i="1"/>
  <c r="I1071" i="1" s="1"/>
  <c r="K1066" i="1"/>
  <c r="L1066" i="1"/>
  <c r="K1062" i="1"/>
  <c r="L1062" i="1"/>
  <c r="K1058" i="1"/>
  <c r="L1058" i="1"/>
  <c r="K1054" i="1"/>
  <c r="L1054" i="1"/>
  <c r="K1050" i="1"/>
  <c r="L1050" i="1"/>
  <c r="K1046" i="1"/>
  <c r="L1046" i="1"/>
  <c r="I1046" i="1"/>
  <c r="I1047" i="1" s="1"/>
  <c r="K1042" i="1"/>
  <c r="L1042" i="1"/>
  <c r="K1038" i="1"/>
  <c r="L1038" i="1"/>
  <c r="K1034" i="1"/>
  <c r="L1034" i="1"/>
  <c r="K1030" i="1"/>
  <c r="L1030" i="1"/>
  <c r="K1026" i="1"/>
  <c r="L1026" i="1"/>
  <c r="K1022" i="1"/>
  <c r="L1022" i="1"/>
  <c r="K1018" i="1"/>
  <c r="L1018" i="1"/>
  <c r="K1014" i="1"/>
  <c r="L1014" i="1"/>
  <c r="K1010" i="1"/>
  <c r="L1010" i="1"/>
  <c r="K1006" i="1"/>
  <c r="L1006" i="1"/>
  <c r="K1002" i="1"/>
  <c r="L1002" i="1"/>
  <c r="K994" i="1"/>
  <c r="L994" i="1"/>
  <c r="K990" i="1"/>
  <c r="L990" i="1"/>
  <c r="K982" i="1"/>
  <c r="L982" i="1"/>
  <c r="K978" i="1"/>
  <c r="L978" i="1"/>
  <c r="K974" i="1"/>
  <c r="L974" i="1"/>
  <c r="K970" i="1"/>
  <c r="L970" i="1"/>
  <c r="I970" i="1"/>
  <c r="I971" i="1" s="1"/>
  <c r="K966" i="1"/>
  <c r="L966" i="1"/>
  <c r="K962" i="1"/>
  <c r="L962" i="1"/>
  <c r="K958" i="1"/>
  <c r="L958" i="1"/>
  <c r="K954" i="1"/>
  <c r="L954" i="1"/>
  <c r="I954" i="1"/>
  <c r="K950" i="1"/>
  <c r="L950" i="1"/>
  <c r="K946" i="1"/>
  <c r="L946" i="1"/>
  <c r="K942" i="1"/>
  <c r="L942" i="1"/>
  <c r="K938" i="1"/>
  <c r="L938" i="1"/>
  <c r="K934" i="1"/>
  <c r="L934" i="1"/>
  <c r="K930" i="1"/>
  <c r="L930" i="1"/>
  <c r="K926" i="1"/>
  <c r="L926" i="1"/>
  <c r="K922" i="1"/>
  <c r="L922" i="1"/>
  <c r="K918" i="1"/>
  <c r="L918" i="1"/>
  <c r="K914" i="1"/>
  <c r="L914" i="1"/>
  <c r="K910" i="1"/>
  <c r="L910" i="1"/>
  <c r="K906" i="1"/>
  <c r="L906" i="1"/>
  <c r="K902" i="1"/>
  <c r="L902" i="1"/>
  <c r="K898" i="1"/>
  <c r="L898" i="1"/>
  <c r="K894" i="1"/>
  <c r="L894" i="1"/>
  <c r="K890" i="1"/>
  <c r="L890" i="1"/>
  <c r="K886" i="1"/>
  <c r="L886" i="1"/>
  <c r="K877" i="1"/>
  <c r="L877" i="1"/>
  <c r="I877" i="1"/>
  <c r="K873" i="1"/>
  <c r="L873" i="1"/>
  <c r="K869" i="1"/>
  <c r="L869" i="1"/>
  <c r="K865" i="1"/>
  <c r="L865" i="1"/>
  <c r="K861" i="1"/>
  <c r="L861" i="1"/>
  <c r="K857" i="1"/>
  <c r="L857" i="1"/>
  <c r="K853" i="1"/>
  <c r="L853" i="1"/>
  <c r="K849" i="1"/>
  <c r="L849" i="1"/>
  <c r="K845" i="1"/>
  <c r="L845" i="1"/>
  <c r="K841" i="1"/>
  <c r="L841" i="1"/>
  <c r="I841" i="1"/>
  <c r="K837" i="1"/>
  <c r="L837" i="1"/>
  <c r="K833" i="1"/>
  <c r="L833" i="1"/>
  <c r="K829" i="1"/>
  <c r="L829" i="1"/>
  <c r="I829" i="1"/>
  <c r="I830" i="1" s="1"/>
  <c r="I831" i="1" s="1"/>
  <c r="K825" i="1"/>
  <c r="L825" i="1"/>
  <c r="K821" i="1"/>
  <c r="L821" i="1"/>
  <c r="K817" i="1"/>
  <c r="L817" i="1"/>
  <c r="K813" i="1"/>
  <c r="L813" i="1"/>
  <c r="K809" i="1"/>
  <c r="L809" i="1"/>
  <c r="K805" i="1"/>
  <c r="L805" i="1"/>
  <c r="K801" i="1"/>
  <c r="L801" i="1"/>
  <c r="K792" i="1"/>
  <c r="L792" i="1"/>
  <c r="K788" i="1"/>
  <c r="L788" i="1"/>
  <c r="I788" i="1"/>
  <c r="I789" i="1" s="1"/>
  <c r="K784" i="1"/>
  <c r="L784" i="1"/>
  <c r="I784" i="1"/>
  <c r="K780" i="1"/>
  <c r="L780" i="1"/>
  <c r="K776" i="1"/>
  <c r="L776" i="1"/>
  <c r="K772" i="1"/>
  <c r="L772" i="1"/>
  <c r="K768" i="1"/>
  <c r="L768" i="1"/>
  <c r="I768" i="1"/>
  <c r="K764" i="1"/>
  <c r="L764" i="1"/>
  <c r="K760" i="1"/>
  <c r="L760" i="1"/>
  <c r="K756" i="1"/>
  <c r="L756" i="1"/>
  <c r="K752" i="1"/>
  <c r="L752" i="1"/>
  <c r="I752" i="1"/>
  <c r="K748" i="1"/>
  <c r="L748" i="1"/>
  <c r="K744" i="1"/>
  <c r="L744" i="1"/>
  <c r="K740" i="1"/>
  <c r="L740" i="1"/>
  <c r="K736" i="1"/>
  <c r="L736" i="1"/>
  <c r="I736" i="1"/>
  <c r="K732" i="1"/>
  <c r="L732" i="1"/>
  <c r="K728" i="1"/>
  <c r="L728" i="1"/>
  <c r="K724" i="1"/>
  <c r="L724" i="1"/>
  <c r="K720" i="1"/>
  <c r="L720" i="1"/>
  <c r="I720" i="1"/>
  <c r="K716" i="1"/>
  <c r="L716" i="1"/>
  <c r="K712" i="1"/>
  <c r="L712" i="1"/>
  <c r="K708" i="1"/>
  <c r="L708" i="1"/>
  <c r="K704" i="1"/>
  <c r="L704" i="1"/>
  <c r="K700" i="1"/>
  <c r="L700" i="1"/>
  <c r="K696" i="1"/>
  <c r="L696" i="1"/>
  <c r="K692" i="1"/>
  <c r="L692" i="1"/>
  <c r="I692" i="1"/>
  <c r="I693" i="1" s="1"/>
  <c r="I694" i="1" s="1"/>
  <c r="I695" i="1" s="1"/>
  <c r="I696" i="1" s="1"/>
  <c r="I697" i="1" s="1"/>
  <c r="I698" i="1" s="1"/>
  <c r="K683" i="1"/>
  <c r="L683" i="1"/>
  <c r="K679" i="1"/>
  <c r="L679" i="1"/>
  <c r="K675" i="1"/>
  <c r="L675" i="1"/>
  <c r="K671" i="1"/>
  <c r="L671" i="1"/>
  <c r="K667" i="1"/>
  <c r="L667" i="1"/>
  <c r="K663" i="1"/>
  <c r="L663" i="1"/>
  <c r="K659" i="1"/>
  <c r="L659" i="1"/>
  <c r="I659" i="1"/>
  <c r="I660" i="1" s="1"/>
  <c r="K655" i="1"/>
  <c r="L655" i="1"/>
  <c r="K651" i="1"/>
  <c r="L651" i="1"/>
  <c r="I651" i="1"/>
  <c r="I652" i="1" s="1"/>
  <c r="K647" i="1"/>
  <c r="L647" i="1"/>
  <c r="K643" i="1"/>
  <c r="L643" i="1"/>
  <c r="I643" i="1"/>
  <c r="K639" i="1"/>
  <c r="L639" i="1"/>
  <c r="K635" i="1"/>
  <c r="L635" i="1"/>
  <c r="K631" i="1"/>
  <c r="L631" i="1"/>
  <c r="K627" i="1"/>
  <c r="L627" i="1"/>
  <c r="K623" i="1"/>
  <c r="L623" i="1"/>
  <c r="K619" i="1"/>
  <c r="L619" i="1"/>
  <c r="K615" i="1"/>
  <c r="L615" i="1"/>
  <c r="K611" i="1"/>
  <c r="L611" i="1"/>
  <c r="K607" i="1"/>
  <c r="L607" i="1"/>
  <c r="K603" i="1"/>
  <c r="L603" i="1"/>
  <c r="K599" i="1"/>
  <c r="L599" i="1"/>
  <c r="K590" i="1"/>
  <c r="L590" i="1"/>
  <c r="K586" i="1"/>
  <c r="L586" i="1"/>
  <c r="K582" i="1"/>
  <c r="L582" i="1"/>
  <c r="K578" i="1"/>
  <c r="L578" i="1"/>
  <c r="K574" i="1"/>
  <c r="L574" i="1"/>
  <c r="K570" i="1"/>
  <c r="L570" i="1"/>
  <c r="K566" i="1"/>
  <c r="L566" i="1"/>
  <c r="K562" i="1"/>
  <c r="L562" i="1"/>
  <c r="K558" i="1"/>
  <c r="L558" i="1"/>
  <c r="I558" i="1"/>
  <c r="K554" i="1"/>
  <c r="L554" i="1"/>
  <c r="K550" i="1"/>
  <c r="L550" i="1"/>
  <c r="K546" i="1"/>
  <c r="L546" i="1"/>
  <c r="K542" i="1"/>
  <c r="L542" i="1"/>
  <c r="K538" i="1"/>
  <c r="L538" i="1"/>
  <c r="K534" i="1"/>
  <c r="L534" i="1"/>
  <c r="K530" i="1"/>
  <c r="L530" i="1"/>
  <c r="K526" i="1"/>
  <c r="L526" i="1"/>
  <c r="K522" i="1"/>
  <c r="L522" i="1"/>
  <c r="I522" i="1"/>
  <c r="K518" i="1"/>
  <c r="L518" i="1"/>
  <c r="K514" i="1"/>
  <c r="L514" i="1"/>
  <c r="K510" i="1"/>
  <c r="L510" i="1"/>
  <c r="K506" i="1"/>
  <c r="L506" i="1"/>
  <c r="I506" i="1"/>
  <c r="I507" i="1" s="1"/>
  <c r="I508" i="1" s="1"/>
  <c r="K502" i="1"/>
  <c r="L502" i="1"/>
  <c r="K498" i="1"/>
  <c r="L498" i="1"/>
  <c r="K494" i="1"/>
  <c r="L494" i="1"/>
  <c r="K490" i="1"/>
  <c r="L490" i="1"/>
  <c r="K486" i="1"/>
  <c r="L486" i="1"/>
  <c r="K482" i="1"/>
  <c r="L482" i="1"/>
  <c r="I482" i="1"/>
  <c r="I483" i="1" s="1"/>
  <c r="I484" i="1" s="1"/>
  <c r="I485" i="1" s="1"/>
  <c r="I486" i="1" s="1"/>
  <c r="I487" i="1" s="1"/>
  <c r="I488" i="1" s="1"/>
  <c r="I489" i="1" s="1"/>
  <c r="I490" i="1" s="1"/>
  <c r="K478" i="1"/>
  <c r="L478" i="1"/>
  <c r="K469" i="1"/>
  <c r="L469" i="1"/>
  <c r="K465" i="1"/>
  <c r="L465" i="1"/>
  <c r="I465" i="1"/>
  <c r="K461" i="1"/>
  <c r="L461" i="1"/>
  <c r="K457" i="1"/>
  <c r="L457" i="1"/>
  <c r="K453" i="1"/>
  <c r="L453" i="1"/>
  <c r="K449" i="1"/>
  <c r="L449" i="1"/>
  <c r="K445" i="1"/>
  <c r="L445" i="1"/>
  <c r="K441" i="1"/>
  <c r="L441" i="1"/>
  <c r="I441" i="1"/>
  <c r="K437" i="1"/>
  <c r="L437" i="1"/>
  <c r="I437" i="1"/>
  <c r="K433" i="1"/>
  <c r="L433" i="1"/>
  <c r="K429" i="1"/>
  <c r="L429" i="1"/>
  <c r="K425" i="1"/>
  <c r="L425" i="1"/>
  <c r="I425" i="1"/>
  <c r="K421" i="1"/>
  <c r="L421" i="1"/>
  <c r="I421" i="1"/>
  <c r="K417" i="1"/>
  <c r="L417" i="1"/>
  <c r="K413" i="1"/>
  <c r="L413" i="1"/>
  <c r="K409" i="1"/>
  <c r="L409" i="1"/>
  <c r="K405" i="1"/>
  <c r="L405" i="1"/>
  <c r="K401" i="1"/>
  <c r="L401" i="1"/>
  <c r="K392" i="1"/>
  <c r="L392" i="1"/>
  <c r="K388" i="1"/>
  <c r="L388" i="1"/>
  <c r="K384" i="1"/>
  <c r="L384" i="1"/>
  <c r="K380" i="1"/>
  <c r="L380" i="1"/>
  <c r="K376" i="1"/>
  <c r="L376" i="1"/>
  <c r="K372" i="1"/>
  <c r="L372" i="1"/>
  <c r="K368" i="1"/>
  <c r="L368" i="1"/>
  <c r="K364" i="1"/>
  <c r="L364" i="1"/>
  <c r="K360" i="1"/>
  <c r="L360" i="1"/>
  <c r="K356" i="1"/>
  <c r="L356" i="1"/>
  <c r="K352" i="1"/>
  <c r="L352" i="1"/>
  <c r="K348" i="1"/>
  <c r="L348" i="1"/>
  <c r="K344" i="1"/>
  <c r="L344" i="1"/>
  <c r="K340" i="1"/>
  <c r="L340" i="1"/>
  <c r="K336" i="1"/>
  <c r="L336" i="1"/>
  <c r="K332" i="1"/>
  <c r="L332" i="1"/>
  <c r="K328" i="1"/>
  <c r="L328" i="1"/>
  <c r="K319" i="1"/>
  <c r="L319" i="1"/>
  <c r="K315" i="1"/>
  <c r="L315" i="1"/>
  <c r="K311" i="1"/>
  <c r="L311" i="1"/>
  <c r="K307" i="1"/>
  <c r="L307" i="1"/>
  <c r="I307" i="1"/>
  <c r="K303" i="1"/>
  <c r="L303" i="1"/>
  <c r="I303" i="1"/>
  <c r="K299" i="1"/>
  <c r="L299" i="1"/>
  <c r="K295" i="1"/>
  <c r="L295" i="1"/>
  <c r="I295" i="1"/>
  <c r="I296" i="1" s="1"/>
  <c r="K291" i="1"/>
  <c r="L291" i="1"/>
  <c r="K287" i="1"/>
  <c r="L287" i="1"/>
  <c r="K283" i="1"/>
  <c r="L283" i="1"/>
  <c r="K279" i="1"/>
  <c r="L279" i="1"/>
  <c r="K275" i="1"/>
  <c r="L275" i="1"/>
  <c r="K271" i="1"/>
  <c r="L271" i="1"/>
  <c r="K267" i="1"/>
  <c r="L267" i="1"/>
  <c r="K263" i="1"/>
  <c r="L263" i="1"/>
  <c r="K259" i="1"/>
  <c r="L259" i="1"/>
  <c r="I259" i="1"/>
  <c r="I260" i="1" s="1"/>
  <c r="K255" i="1"/>
  <c r="L255" i="1"/>
  <c r="K251" i="1"/>
  <c r="L251" i="1"/>
  <c r="K247" i="1"/>
  <c r="L247" i="1"/>
  <c r="K243" i="1"/>
  <c r="L243" i="1"/>
  <c r="K239" i="1"/>
  <c r="L239" i="1"/>
  <c r="K235" i="1"/>
  <c r="L235" i="1"/>
  <c r="K231" i="1"/>
  <c r="L231" i="1"/>
  <c r="K227" i="1"/>
  <c r="L227" i="1"/>
  <c r="K223" i="1"/>
  <c r="L223" i="1"/>
  <c r="K219" i="1"/>
  <c r="L219" i="1"/>
  <c r="K215" i="1"/>
  <c r="L215" i="1"/>
  <c r="K206" i="1"/>
  <c r="L206" i="1"/>
  <c r="I207" i="1"/>
  <c r="I208" i="1" s="1"/>
  <c r="I209" i="1" s="1"/>
  <c r="I210" i="1" s="1"/>
  <c r="I211" i="1" s="1"/>
  <c r="K202" i="1"/>
  <c r="L202" i="1"/>
  <c r="K198" i="1"/>
  <c r="L198" i="1"/>
  <c r="K194" i="1"/>
  <c r="L194" i="1"/>
  <c r="K190" i="1"/>
  <c r="L190" i="1"/>
  <c r="K186" i="1"/>
  <c r="L186" i="1"/>
  <c r="K182" i="1"/>
  <c r="L182" i="1"/>
  <c r="K178" i="1"/>
  <c r="L178" i="1"/>
  <c r="K174" i="1"/>
  <c r="L174" i="1"/>
  <c r="K170" i="1"/>
  <c r="L170" i="1"/>
  <c r="K166" i="1"/>
  <c r="L166" i="1"/>
  <c r="K162" i="1"/>
  <c r="L162" i="1"/>
  <c r="K158" i="1"/>
  <c r="L158" i="1"/>
  <c r="K154" i="1"/>
  <c r="L154" i="1"/>
  <c r="K150" i="1"/>
  <c r="L150" i="1"/>
  <c r="K146" i="1"/>
  <c r="L146" i="1"/>
  <c r="K142" i="1"/>
  <c r="L142" i="1"/>
  <c r="K133" i="1"/>
  <c r="L133" i="1"/>
  <c r="K129" i="1"/>
  <c r="L129" i="1"/>
  <c r="K125" i="1"/>
  <c r="L125" i="1"/>
  <c r="K121" i="1"/>
  <c r="L121" i="1"/>
  <c r="K117" i="1"/>
  <c r="L117" i="1"/>
  <c r="K113" i="1"/>
  <c r="L113" i="1"/>
  <c r="I113" i="1"/>
  <c r="K109" i="1"/>
  <c r="L109" i="1"/>
  <c r="K105" i="1"/>
  <c r="L105" i="1"/>
  <c r="I105" i="1"/>
  <c r="K101" i="1"/>
  <c r="L101" i="1"/>
  <c r="K97" i="1"/>
  <c r="L97" i="1"/>
  <c r="K93" i="1"/>
  <c r="L93" i="1"/>
  <c r="K89" i="1"/>
  <c r="L89" i="1"/>
  <c r="K85" i="1"/>
  <c r="L85" i="1"/>
  <c r="K81" i="1"/>
  <c r="L81" i="1"/>
  <c r="K77" i="1"/>
  <c r="K73" i="1"/>
  <c r="L73" i="1"/>
  <c r="K69" i="1"/>
  <c r="L69" i="1"/>
  <c r="I69" i="1"/>
  <c r="K65" i="1"/>
  <c r="L65" i="1"/>
  <c r="I65" i="1"/>
  <c r="K61" i="1"/>
  <c r="L61" i="1"/>
  <c r="I61" i="1"/>
  <c r="K57" i="1"/>
  <c r="L57" i="1"/>
  <c r="I57" i="1"/>
  <c r="K53" i="1"/>
  <c r="L53" i="1"/>
  <c r="K49" i="1"/>
  <c r="L49" i="1"/>
  <c r="I49" i="1"/>
  <c r="I50" i="1" s="1"/>
  <c r="I51" i="1" s="1"/>
  <c r="I52" i="1" s="1"/>
  <c r="K45" i="1"/>
  <c r="L45" i="1"/>
  <c r="K41" i="1"/>
  <c r="L41" i="1"/>
  <c r="K37" i="1"/>
  <c r="L37" i="1"/>
  <c r="I37" i="1"/>
  <c r="K33" i="1"/>
  <c r="L33" i="1"/>
  <c r="K29" i="1"/>
  <c r="L29" i="1"/>
  <c r="K25" i="1"/>
  <c r="L25" i="1"/>
  <c r="K21" i="1"/>
  <c r="L21" i="1"/>
  <c r="K12" i="1"/>
  <c r="L12" i="1"/>
  <c r="K8" i="1"/>
  <c r="L8" i="1"/>
  <c r="I2043" i="1"/>
  <c r="I2044" i="1" s="1"/>
  <c r="I2038" i="1"/>
  <c r="I2027" i="1"/>
  <c r="I2028" i="1" s="1"/>
  <c r="I1955" i="1"/>
  <c r="I1956" i="1" s="1"/>
  <c r="I1934" i="1"/>
  <c r="I1935" i="1" s="1"/>
  <c r="I1918" i="1"/>
  <c r="I1910" i="1"/>
  <c r="I1899" i="1"/>
  <c r="I1817" i="1"/>
  <c r="I1802" i="1"/>
  <c r="I1803" i="1" s="1"/>
  <c r="I1804" i="1" s="1"/>
  <c r="I1798" i="1"/>
  <c r="I1793" i="1"/>
  <c r="I1794" i="1" s="1"/>
  <c r="I1789" i="1"/>
  <c r="I1785" i="1"/>
  <c r="I1781" i="1"/>
  <c r="I1761" i="1"/>
  <c r="I1762" i="1" s="1"/>
  <c r="I1763" i="1" s="1"/>
  <c r="I1764" i="1" s="1"/>
  <c r="I1765" i="1" s="1"/>
  <c r="I1766" i="1" s="1"/>
  <c r="I1767" i="1" s="1"/>
  <c r="I1768" i="1" s="1"/>
  <c r="I1769" i="1" s="1"/>
  <c r="I1753" i="1"/>
  <c r="I1748" i="1"/>
  <c r="I1744" i="1"/>
  <c r="I1737" i="1"/>
  <c r="I1738" i="1" s="1"/>
  <c r="I1739" i="1" s="1"/>
  <c r="I1740" i="1" s="1"/>
  <c r="I1733" i="1"/>
  <c r="I1729" i="1"/>
  <c r="I1724" i="1"/>
  <c r="I1725" i="1" s="1"/>
  <c r="I1720" i="1"/>
  <c r="I1716" i="1"/>
  <c r="I1712" i="1"/>
  <c r="I1705" i="1"/>
  <c r="I1701" i="1"/>
  <c r="I1696" i="1"/>
  <c r="I1692" i="1"/>
  <c r="I1684" i="1"/>
  <c r="I1685" i="1" s="1"/>
  <c r="I1686" i="1" s="1"/>
  <c r="I1687" i="1" s="1"/>
  <c r="I1688" i="1" s="1"/>
  <c r="I1652" i="1"/>
  <c r="I1647" i="1"/>
  <c r="I1632" i="1"/>
  <c r="I1599" i="1"/>
  <c r="I1600" i="1" s="1"/>
  <c r="I1601" i="1" s="1"/>
  <c r="I1595" i="1"/>
  <c r="I1588" i="1"/>
  <c r="I1589" i="1" s="1"/>
  <c r="I1584" i="1"/>
  <c r="I1580" i="1"/>
  <c r="I1575" i="1"/>
  <c r="I1551" i="1"/>
  <c r="I1552" i="1" s="1"/>
  <c r="I1553" i="1" s="1"/>
  <c r="I1554" i="1" s="1"/>
  <c r="I1544" i="1"/>
  <c r="I1545" i="1" s="1"/>
  <c r="I1546" i="1" s="1"/>
  <c r="I1547" i="1" s="1"/>
  <c r="I1536" i="1"/>
  <c r="I1537" i="1" s="1"/>
  <c r="I1532" i="1"/>
  <c r="I1520" i="1"/>
  <c r="I1512" i="1"/>
  <c r="I1508" i="1"/>
  <c r="I1503" i="1"/>
  <c r="I1491" i="1"/>
  <c r="I1443" i="1"/>
  <c r="I1444" i="1" s="1"/>
  <c r="I1445" i="1" s="1"/>
  <c r="I1446" i="1" s="1"/>
  <c r="I1447" i="1" s="1"/>
  <c r="I1448" i="1" s="1"/>
  <c r="I1449" i="1" s="1"/>
  <c r="I1450" i="1" s="1"/>
  <c r="I1451" i="1" s="1"/>
  <c r="I1452" i="1" s="1"/>
  <c r="I1407" i="1"/>
  <c r="I1399" i="1"/>
  <c r="I1365" i="1"/>
  <c r="I1358" i="1"/>
  <c r="I1353" i="1"/>
  <c r="I1349" i="1"/>
  <c r="I1345" i="1"/>
  <c r="I1341" i="1"/>
  <c r="I1337" i="1"/>
  <c r="I1333" i="1"/>
  <c r="I1329" i="1"/>
  <c r="I1297" i="1"/>
  <c r="I1293" i="1"/>
  <c r="I1288" i="1"/>
  <c r="I1289" i="1" s="1"/>
  <c r="I1260" i="1"/>
  <c r="I1261" i="1" s="1"/>
  <c r="I1262" i="1" s="1"/>
  <c r="I1263" i="1" s="1"/>
  <c r="I1223" i="1"/>
  <c r="I1224" i="1" s="1"/>
  <c r="I1225" i="1" s="1"/>
  <c r="I1226" i="1" s="1"/>
  <c r="I1156" i="1"/>
  <c r="I1157" i="1" s="1"/>
  <c r="I1158" i="1" s="1"/>
  <c r="I1147" i="1"/>
  <c r="I1148" i="1" s="1"/>
  <c r="I1127" i="1"/>
  <c r="I1128" i="1" s="1"/>
  <c r="I1129" i="1" s="1"/>
  <c r="I1108" i="1"/>
  <c r="I1109" i="1" s="1"/>
  <c r="I1082" i="1"/>
  <c r="I1063" i="1"/>
  <c r="I1038" i="1"/>
  <c r="I1039" i="1" s="1"/>
  <c r="I1027" i="1"/>
  <c r="I1014" i="1"/>
  <c r="I1015" i="1" s="1"/>
  <c r="I1016" i="1" s="1"/>
  <c r="I1017" i="1" s="1"/>
  <c r="I990" i="1"/>
  <c r="I991" i="1" s="1"/>
  <c r="I992" i="1" s="1"/>
  <c r="I993" i="1" s="1"/>
  <c r="I994" i="1" s="1"/>
  <c r="I995" i="1" s="1"/>
  <c r="I996" i="1" s="1"/>
  <c r="I982" i="1"/>
  <c r="I955" i="1"/>
  <c r="I946" i="1"/>
  <c r="I935" i="1"/>
  <c r="I936" i="1" s="1"/>
  <c r="I926" i="1"/>
  <c r="I927" i="1" s="1"/>
  <c r="I928" i="1" s="1"/>
  <c r="I858" i="1"/>
  <c r="I859" i="1" s="1"/>
  <c r="I850" i="1"/>
  <c r="I814" i="1"/>
  <c r="I815" i="1" s="1"/>
  <c r="I785" i="1"/>
  <c r="I776" i="1"/>
  <c r="I777" i="1" s="1"/>
  <c r="I765" i="1"/>
  <c r="I756" i="1"/>
  <c r="I744" i="1"/>
  <c r="I721" i="1"/>
  <c r="I722" i="1" s="1"/>
  <c r="I709" i="1"/>
  <c r="I684" i="1"/>
  <c r="I675" i="1"/>
  <c r="I668" i="1"/>
  <c r="I639" i="1"/>
  <c r="I631" i="1"/>
  <c r="I590" i="1"/>
  <c r="I559" i="1"/>
  <c r="I551" i="1"/>
  <c r="I552" i="1" s="1"/>
  <c r="I538" i="1"/>
  <c r="I511" i="1"/>
  <c r="I503" i="1"/>
  <c r="I504" i="1" s="1"/>
  <c r="I498" i="1"/>
  <c r="I469" i="1"/>
  <c r="I461" i="1"/>
  <c r="I454" i="1"/>
  <c r="I449" i="1"/>
  <c r="I442" i="1"/>
  <c r="I434" i="1"/>
  <c r="I435" i="1" s="1"/>
  <c r="I436" i="1" s="1"/>
  <c r="I422" i="1"/>
  <c r="I377" i="1"/>
  <c r="I369" i="1"/>
  <c r="I370" i="1" s="1"/>
  <c r="I364" i="1"/>
  <c r="I352" i="1"/>
  <c r="I336" i="1"/>
  <c r="I319" i="1"/>
  <c r="I291" i="1"/>
  <c r="I275" i="1"/>
  <c r="I247" i="1"/>
  <c r="I202" i="1"/>
  <c r="I194" i="1"/>
  <c r="I187" i="1"/>
  <c r="I182" i="1"/>
  <c r="I171" i="1"/>
  <c r="I154" i="1"/>
  <c r="I155" i="1" s="1"/>
  <c r="I135" i="1"/>
  <c r="I136" i="1" s="1"/>
  <c r="I137" i="1" s="1"/>
  <c r="I138" i="1" s="1"/>
  <c r="I139" i="1" s="1"/>
  <c r="I117" i="1"/>
  <c r="I118" i="1" s="1"/>
  <c r="I119" i="1" s="1"/>
  <c r="I86" i="1"/>
  <c r="I66" i="1"/>
  <c r="I54" i="1"/>
  <c r="I55" i="1" s="1"/>
  <c r="I46" i="1"/>
  <c r="I30" i="1"/>
  <c r="I31" i="1" s="1"/>
  <c r="I32" i="1" s="1"/>
  <c r="I33" i="1" s="1"/>
  <c r="I34" i="1" s="1"/>
  <c r="I35" i="1" s="1"/>
  <c r="I36" i="1" s="1"/>
  <c r="L2014" i="1"/>
  <c r="M2014" i="1" s="1"/>
  <c r="L1950" i="1"/>
  <c r="M1950" i="1" s="1"/>
  <c r="L1886" i="1"/>
  <c r="M1886" i="1" s="1"/>
  <c r="L1822" i="1"/>
  <c r="M1822" i="1" s="1"/>
  <c r="L1758" i="1"/>
  <c r="M1758" i="1" s="1"/>
  <c r="L1548" i="1"/>
  <c r="M1548" i="1" s="1"/>
  <c r="L1463" i="1"/>
  <c r="M1463" i="1" s="1"/>
  <c r="L1292" i="1"/>
  <c r="M1292" i="1" s="1"/>
  <c r="L1207" i="1"/>
  <c r="M1207" i="1" s="1"/>
  <c r="L77" i="1"/>
  <c r="M77" i="1" s="1"/>
  <c r="I1904" i="1"/>
  <c r="I1905" i="1" s="1"/>
  <c r="I1573" i="1"/>
  <c r="I1254" i="1"/>
  <c r="I1255" i="1" s="1"/>
  <c r="I1256" i="1" s="1"/>
  <c r="I1257" i="1" s="1"/>
  <c r="I1201" i="1"/>
  <c r="I944" i="1"/>
  <c r="I839" i="1"/>
  <c r="I840" i="1" s="1"/>
  <c r="I269" i="1"/>
  <c r="I270" i="1" s="1"/>
  <c r="I271" i="1" s="1"/>
  <c r="K2049" i="1"/>
  <c r="L2049" i="1"/>
  <c r="K2045" i="1"/>
  <c r="L2045" i="1"/>
  <c r="K2041" i="1"/>
  <c r="L2041" i="1"/>
  <c r="K2037" i="1"/>
  <c r="L2037" i="1"/>
  <c r="K2033" i="1"/>
  <c r="L2033" i="1"/>
  <c r="K2029" i="1"/>
  <c r="L2029" i="1"/>
  <c r="K2025" i="1"/>
  <c r="L2025" i="1"/>
  <c r="K2021" i="1"/>
  <c r="L2021" i="1"/>
  <c r="K2017" i="1"/>
  <c r="L2017" i="1"/>
  <c r="K2013" i="1"/>
  <c r="L2013" i="1"/>
  <c r="K2009" i="1"/>
  <c r="L2009" i="1"/>
  <c r="K2005" i="1"/>
  <c r="L2005" i="1"/>
  <c r="K2001" i="1"/>
  <c r="L2001" i="1"/>
  <c r="K1997" i="1"/>
  <c r="L1997" i="1"/>
  <c r="K1993" i="1"/>
  <c r="L1993" i="1"/>
  <c r="K1989" i="1"/>
  <c r="L1989" i="1"/>
  <c r="K1985" i="1"/>
  <c r="L1985" i="1"/>
  <c r="K1977" i="1"/>
  <c r="L1977" i="1"/>
  <c r="K1973" i="1"/>
  <c r="L1973" i="1"/>
  <c r="K1969" i="1"/>
  <c r="L1969" i="1"/>
  <c r="K1965" i="1"/>
  <c r="L1965" i="1"/>
  <c r="K1961" i="1"/>
  <c r="L1961" i="1"/>
  <c r="K1957" i="1"/>
  <c r="L1957" i="1"/>
  <c r="K1953" i="1"/>
  <c r="L1953" i="1"/>
  <c r="K1949" i="1"/>
  <c r="L1949" i="1"/>
  <c r="K1945" i="1"/>
  <c r="L1945" i="1"/>
  <c r="K1941" i="1"/>
  <c r="L1941" i="1"/>
  <c r="K1937" i="1"/>
  <c r="L1937" i="1"/>
  <c r="K1933" i="1"/>
  <c r="L1933" i="1"/>
  <c r="K1929" i="1"/>
  <c r="L1929" i="1"/>
  <c r="K1925" i="1"/>
  <c r="L1925" i="1"/>
  <c r="K1921" i="1"/>
  <c r="L1921" i="1"/>
  <c r="K1917" i="1"/>
  <c r="L1917" i="1"/>
  <c r="K1913" i="1"/>
  <c r="L1913" i="1"/>
  <c r="K1909" i="1"/>
  <c r="L1909" i="1"/>
  <c r="K1905" i="1"/>
  <c r="L1905" i="1"/>
  <c r="K1901" i="1"/>
  <c r="L1901" i="1"/>
  <c r="K1897" i="1"/>
  <c r="L1897" i="1"/>
  <c r="K1893" i="1"/>
  <c r="L1893" i="1"/>
  <c r="K1889" i="1"/>
  <c r="L1889" i="1"/>
  <c r="K1885" i="1"/>
  <c r="L1885" i="1"/>
  <c r="K1881" i="1"/>
  <c r="L1881" i="1"/>
  <c r="K1877" i="1"/>
  <c r="L1877" i="1"/>
  <c r="K1873" i="1"/>
  <c r="L1873" i="1"/>
  <c r="K1869" i="1"/>
  <c r="L1869" i="1"/>
  <c r="K1865" i="1"/>
  <c r="L1865" i="1"/>
  <c r="K1861" i="1"/>
  <c r="L1861" i="1"/>
  <c r="K1857" i="1"/>
  <c r="L1857" i="1"/>
  <c r="K1853" i="1"/>
  <c r="L1853" i="1"/>
  <c r="K1844" i="1"/>
  <c r="L1844" i="1"/>
  <c r="K1840" i="1"/>
  <c r="L1840" i="1"/>
  <c r="K1836" i="1"/>
  <c r="L1836" i="1"/>
  <c r="K1832" i="1"/>
  <c r="L1832" i="1"/>
  <c r="K1828" i="1"/>
  <c r="L1828" i="1"/>
  <c r="K1824" i="1"/>
  <c r="L1824" i="1"/>
  <c r="K1820" i="1"/>
  <c r="L1820" i="1"/>
  <c r="K1816" i="1"/>
  <c r="L1816" i="1"/>
  <c r="K1812" i="1"/>
  <c r="L1812" i="1"/>
  <c r="K1808" i="1"/>
  <c r="L1808" i="1"/>
  <c r="K1804" i="1"/>
  <c r="L1804" i="1"/>
  <c r="K1800" i="1"/>
  <c r="L1800" i="1"/>
  <c r="K1796" i="1"/>
  <c r="L1796" i="1"/>
  <c r="K1792" i="1"/>
  <c r="L1792" i="1"/>
  <c r="L1788" i="1"/>
  <c r="K1788" i="1"/>
  <c r="K1784" i="1"/>
  <c r="L1784" i="1"/>
  <c r="K1780" i="1"/>
  <c r="L1780" i="1"/>
  <c r="K1776" i="1"/>
  <c r="L1776" i="1"/>
  <c r="K1772" i="1"/>
  <c r="L1772" i="1"/>
  <c r="K1768" i="1"/>
  <c r="L1768" i="1"/>
  <c r="K1764" i="1"/>
  <c r="L1764" i="1"/>
  <c r="K1755" i="1"/>
  <c r="L1755" i="1"/>
  <c r="K1751" i="1"/>
  <c r="L1751" i="1"/>
  <c r="K1747" i="1"/>
  <c r="L1747" i="1"/>
  <c r="K1743" i="1"/>
  <c r="L1743" i="1"/>
  <c r="K1739" i="1"/>
  <c r="L1739" i="1"/>
  <c r="K1735" i="1"/>
  <c r="L1735" i="1"/>
  <c r="K1731" i="1"/>
  <c r="L1731" i="1"/>
  <c r="K1727" i="1"/>
  <c r="L1727" i="1"/>
  <c r="K1723" i="1"/>
  <c r="L1723" i="1"/>
  <c r="K1719" i="1"/>
  <c r="L1719" i="1"/>
  <c r="K1715" i="1"/>
  <c r="L1715" i="1"/>
  <c r="K1711" i="1"/>
  <c r="L1711" i="1"/>
  <c r="K1707" i="1"/>
  <c r="L1707" i="1"/>
  <c r="K1703" i="1"/>
  <c r="L1703" i="1"/>
  <c r="K1699" i="1"/>
  <c r="L1699" i="1"/>
  <c r="K1695" i="1"/>
  <c r="L1695" i="1"/>
  <c r="K1691" i="1"/>
  <c r="L1691" i="1"/>
  <c r="K1687" i="1"/>
  <c r="L1687" i="1"/>
  <c r="K1683" i="1"/>
  <c r="L1683" i="1"/>
  <c r="K1679" i="1"/>
  <c r="L1679" i="1"/>
  <c r="K1670" i="1"/>
  <c r="L1670" i="1"/>
  <c r="K1666" i="1"/>
  <c r="L1666" i="1"/>
  <c r="K1662" i="1"/>
  <c r="K1658" i="1"/>
  <c r="L1658" i="1"/>
  <c r="K1654" i="1"/>
  <c r="L1654" i="1"/>
  <c r="K1650" i="1"/>
  <c r="L1650" i="1"/>
  <c r="K1646" i="1"/>
  <c r="K1642" i="1"/>
  <c r="L1642" i="1"/>
  <c r="K1638" i="1"/>
  <c r="L1638" i="1"/>
  <c r="K1634" i="1"/>
  <c r="L1634" i="1"/>
  <c r="K1630" i="1"/>
  <c r="K1626" i="1"/>
  <c r="L1626" i="1"/>
  <c r="K1622" i="1"/>
  <c r="L1622" i="1"/>
  <c r="K1618" i="1"/>
  <c r="L1618" i="1"/>
  <c r="K1614" i="1"/>
  <c r="L1614" i="1"/>
  <c r="K1610" i="1"/>
  <c r="L1610" i="1"/>
  <c r="K1606" i="1"/>
  <c r="L1606" i="1"/>
  <c r="K1602" i="1"/>
  <c r="L1602" i="1"/>
  <c r="K1598" i="1"/>
  <c r="L1598" i="1"/>
  <c r="K1594" i="1"/>
  <c r="L1594" i="1"/>
  <c r="K1590" i="1"/>
  <c r="L1590" i="1"/>
  <c r="K1586" i="1"/>
  <c r="L1586" i="1"/>
  <c r="K1582" i="1"/>
  <c r="L1582" i="1"/>
  <c r="K1578" i="1"/>
  <c r="L1578" i="1"/>
  <c r="K1574" i="1"/>
  <c r="L1574" i="1"/>
  <c r="K1570" i="1"/>
  <c r="L1570" i="1"/>
  <c r="K1566" i="1"/>
  <c r="L1566" i="1"/>
  <c r="K1562" i="1"/>
  <c r="L1562" i="1"/>
  <c r="K1554" i="1"/>
  <c r="L1554" i="1"/>
  <c r="K1550" i="1"/>
  <c r="L1550" i="1"/>
  <c r="K1546" i="1"/>
  <c r="L1546" i="1"/>
  <c r="K1542" i="1"/>
  <c r="L1542" i="1"/>
  <c r="K1538" i="1"/>
  <c r="L1538" i="1"/>
  <c r="K1534" i="1"/>
  <c r="L1534" i="1"/>
  <c r="K1530" i="1"/>
  <c r="L1530" i="1"/>
  <c r="K1526" i="1"/>
  <c r="L1526" i="1"/>
  <c r="K1522" i="1"/>
  <c r="L1522" i="1"/>
  <c r="K1518" i="1"/>
  <c r="L1518" i="1"/>
  <c r="K1514" i="1"/>
  <c r="L1514" i="1"/>
  <c r="K1510" i="1"/>
  <c r="L1510" i="1"/>
  <c r="K1506" i="1"/>
  <c r="L1506" i="1"/>
  <c r="K1502" i="1"/>
  <c r="L1502" i="1"/>
  <c r="K1498" i="1"/>
  <c r="L1498" i="1"/>
  <c r="K1494" i="1"/>
  <c r="L1494" i="1"/>
  <c r="K1490" i="1"/>
  <c r="L1490" i="1"/>
  <c r="K1486" i="1"/>
  <c r="L1486" i="1"/>
  <c r="K1482" i="1"/>
  <c r="L1482" i="1"/>
  <c r="K1478" i="1"/>
  <c r="L1478" i="1"/>
  <c r="K1474" i="1"/>
  <c r="L1474" i="1"/>
  <c r="K1470" i="1"/>
  <c r="L1470" i="1"/>
  <c r="K1466" i="1"/>
  <c r="L1466" i="1"/>
  <c r="K1462" i="1"/>
  <c r="L1462" i="1"/>
  <c r="K1458" i="1"/>
  <c r="L1458" i="1"/>
  <c r="K1454" i="1"/>
  <c r="L1454" i="1"/>
  <c r="K1450" i="1"/>
  <c r="L1450" i="1"/>
  <c r="K1446" i="1"/>
  <c r="L1446" i="1"/>
  <c r="K1437" i="1"/>
  <c r="L1437" i="1"/>
  <c r="K1433" i="1"/>
  <c r="L1433" i="1"/>
  <c r="K1429" i="1"/>
  <c r="L1429" i="1"/>
  <c r="K1425" i="1"/>
  <c r="L1425" i="1"/>
  <c r="K1421" i="1"/>
  <c r="L1421" i="1"/>
  <c r="K1417" i="1"/>
  <c r="L1417" i="1"/>
  <c r="K1413" i="1"/>
  <c r="L1413" i="1"/>
  <c r="K1409" i="1"/>
  <c r="L1409" i="1"/>
  <c r="K1405" i="1"/>
  <c r="L1405" i="1"/>
  <c r="K1401" i="1"/>
  <c r="L1401" i="1"/>
  <c r="K1397" i="1"/>
  <c r="L1397" i="1"/>
  <c r="K1393" i="1"/>
  <c r="L1393" i="1"/>
  <c r="K1389" i="1"/>
  <c r="L1389" i="1"/>
  <c r="K1385" i="1"/>
  <c r="L1385" i="1"/>
  <c r="K1381" i="1"/>
  <c r="L1381" i="1"/>
  <c r="K1377" i="1"/>
  <c r="K1373" i="1"/>
  <c r="L1373" i="1"/>
  <c r="K1364" i="1"/>
  <c r="L1364" i="1"/>
  <c r="K1360" i="1"/>
  <c r="L1360" i="1"/>
  <c r="K1356" i="1"/>
  <c r="K1352" i="1"/>
  <c r="L1352" i="1"/>
  <c r="K1348" i="1"/>
  <c r="L1348" i="1"/>
  <c r="K1344" i="1"/>
  <c r="L1344" i="1"/>
  <c r="K1340" i="1"/>
  <c r="L1340" i="1"/>
  <c r="K1336" i="1"/>
  <c r="L1336" i="1"/>
  <c r="K1332" i="1"/>
  <c r="L1332" i="1"/>
  <c r="K1328" i="1"/>
  <c r="L1328" i="1"/>
  <c r="K1324" i="1"/>
  <c r="L1324" i="1"/>
  <c r="K1320" i="1"/>
  <c r="L1320" i="1"/>
  <c r="K1316" i="1"/>
  <c r="L1316" i="1"/>
  <c r="K1312" i="1"/>
  <c r="L1312" i="1"/>
  <c r="K1308" i="1"/>
  <c r="L1308" i="1"/>
  <c r="K1299" i="1"/>
  <c r="L1299" i="1"/>
  <c r="K1295" i="1"/>
  <c r="L1295" i="1"/>
  <c r="K1291" i="1"/>
  <c r="L1291" i="1"/>
  <c r="K1287" i="1"/>
  <c r="L1287" i="1"/>
  <c r="K1283" i="1"/>
  <c r="L1283" i="1"/>
  <c r="K1279" i="1"/>
  <c r="L1279" i="1"/>
  <c r="K1275" i="1"/>
  <c r="L1275" i="1"/>
  <c r="K1271" i="1"/>
  <c r="K1267" i="1"/>
  <c r="L1267" i="1"/>
  <c r="K1263" i="1"/>
  <c r="L1263" i="1"/>
  <c r="K1259" i="1"/>
  <c r="L1259" i="1"/>
  <c r="I1259" i="1"/>
  <c r="K1255" i="1"/>
  <c r="L1255" i="1"/>
  <c r="K1246" i="1"/>
  <c r="L1246" i="1"/>
  <c r="K1242" i="1"/>
  <c r="L1242" i="1"/>
  <c r="K1238" i="1"/>
  <c r="L1238" i="1"/>
  <c r="K1234" i="1"/>
  <c r="L1234" i="1"/>
  <c r="K1230" i="1"/>
  <c r="L1230" i="1"/>
  <c r="K1226" i="1"/>
  <c r="L1226" i="1"/>
  <c r="K1222" i="1"/>
  <c r="L1222" i="1"/>
  <c r="K1218" i="1"/>
  <c r="L1218" i="1"/>
  <c r="K1214" i="1"/>
  <c r="L1214" i="1"/>
  <c r="K1210" i="1"/>
  <c r="L1210" i="1"/>
  <c r="I1210" i="1"/>
  <c r="I1211" i="1" s="1"/>
  <c r="K1206" i="1"/>
  <c r="L1206" i="1"/>
  <c r="K1202" i="1"/>
  <c r="L1202" i="1"/>
  <c r="I1202" i="1"/>
  <c r="I1203" i="1" s="1"/>
  <c r="K1198" i="1"/>
  <c r="L1198" i="1"/>
  <c r="K1194" i="1"/>
  <c r="L1194" i="1"/>
  <c r="K1190" i="1"/>
  <c r="L1190" i="1"/>
  <c r="K1186" i="1"/>
  <c r="L1186" i="1"/>
  <c r="K1182" i="1"/>
  <c r="L1182" i="1"/>
  <c r="K1178" i="1"/>
  <c r="L1178" i="1"/>
  <c r="K1174" i="1"/>
  <c r="L1174" i="1"/>
  <c r="K1170" i="1"/>
  <c r="L1170" i="1"/>
  <c r="K1166" i="1"/>
  <c r="L1166" i="1"/>
  <c r="K1158" i="1"/>
  <c r="L1158" i="1"/>
  <c r="I1159" i="1"/>
  <c r="I1160" i="1" s="1"/>
  <c r="I1161" i="1" s="1"/>
  <c r="I1162" i="1" s="1"/>
  <c r="K1154" i="1"/>
  <c r="L1154" i="1"/>
  <c r="K1150" i="1"/>
  <c r="L1150" i="1"/>
  <c r="I1150" i="1"/>
  <c r="K1146" i="1"/>
  <c r="L1146" i="1"/>
  <c r="K1142" i="1"/>
  <c r="L1142" i="1"/>
  <c r="I1142" i="1"/>
  <c r="K1138" i="1"/>
  <c r="L1138" i="1"/>
  <c r="K1134" i="1"/>
  <c r="L1134" i="1"/>
  <c r="K1130" i="1"/>
  <c r="L1130" i="1"/>
  <c r="I1130" i="1"/>
  <c r="I1131" i="1" s="1"/>
  <c r="I1132" i="1" s="1"/>
  <c r="I1133" i="1" s="1"/>
  <c r="K1126" i="1"/>
  <c r="L1126" i="1"/>
  <c r="K1122" i="1"/>
  <c r="L1122" i="1"/>
  <c r="K1118" i="1"/>
  <c r="L1118" i="1"/>
  <c r="K1114" i="1"/>
  <c r="L1114" i="1"/>
  <c r="K1110" i="1"/>
  <c r="L1110" i="1"/>
  <c r="K1106" i="1"/>
  <c r="L1106" i="1"/>
  <c r="K1102" i="1"/>
  <c r="L1102" i="1"/>
  <c r="K1098" i="1"/>
  <c r="L1098" i="1"/>
  <c r="K1094" i="1"/>
  <c r="L1094" i="1"/>
  <c r="K1085" i="1"/>
  <c r="L1085" i="1"/>
  <c r="I1085" i="1"/>
  <c r="I1086" i="1" s="1"/>
  <c r="I1087" i="1" s="1"/>
  <c r="I1088" i="1" s="1"/>
  <c r="K1081" i="1"/>
  <c r="L1081" i="1"/>
  <c r="K1077" i="1"/>
  <c r="L1077" i="1"/>
  <c r="K1073" i="1"/>
  <c r="L1073" i="1"/>
  <c r="K1069" i="1"/>
  <c r="L1069" i="1"/>
  <c r="K1065" i="1"/>
  <c r="L1065" i="1"/>
  <c r="I1065" i="1"/>
  <c r="I1066" i="1" s="1"/>
  <c r="K1061" i="1"/>
  <c r="L1061" i="1"/>
  <c r="I1061" i="1"/>
  <c r="K1057" i="1"/>
  <c r="K1053" i="1"/>
  <c r="L1053" i="1"/>
  <c r="K1049" i="1"/>
  <c r="L1049" i="1"/>
  <c r="K1045" i="1"/>
  <c r="L1045" i="1"/>
  <c r="K1041" i="1"/>
  <c r="L1041" i="1"/>
  <c r="K1037" i="1"/>
  <c r="L1037" i="1"/>
  <c r="K1033" i="1"/>
  <c r="L1033" i="1"/>
  <c r="K1029" i="1"/>
  <c r="L1029" i="1"/>
  <c r="K1025" i="1"/>
  <c r="L1025" i="1"/>
  <c r="K1021" i="1"/>
  <c r="L1021" i="1"/>
  <c r="K1017" i="1"/>
  <c r="L1017" i="1"/>
  <c r="K1013" i="1"/>
  <c r="L1013" i="1"/>
  <c r="I1013" i="1"/>
  <c r="K1009" i="1"/>
  <c r="L1009" i="1"/>
  <c r="K1005" i="1"/>
  <c r="L1005" i="1"/>
  <c r="K1001" i="1"/>
  <c r="L1001" i="1"/>
  <c r="K993" i="1"/>
  <c r="L993" i="1"/>
  <c r="K985" i="1"/>
  <c r="L985" i="1"/>
  <c r="K981" i="1"/>
  <c r="L981" i="1"/>
  <c r="K977" i="1"/>
  <c r="L977" i="1"/>
  <c r="K973" i="1"/>
  <c r="L973" i="1"/>
  <c r="K969" i="1"/>
  <c r="L969" i="1"/>
  <c r="K965" i="1"/>
  <c r="L965" i="1"/>
  <c r="K961" i="1"/>
  <c r="L961" i="1"/>
  <c r="K957" i="1"/>
  <c r="K953" i="1"/>
  <c r="L953" i="1"/>
  <c r="K949" i="1"/>
  <c r="L949" i="1"/>
  <c r="K945" i="1"/>
  <c r="L945" i="1"/>
  <c r="K941" i="1"/>
  <c r="L941" i="1"/>
  <c r="K937" i="1"/>
  <c r="L937" i="1"/>
  <c r="K933" i="1"/>
  <c r="L933" i="1"/>
  <c r="K929" i="1"/>
  <c r="L929" i="1"/>
  <c r="K925" i="1"/>
  <c r="L925" i="1"/>
  <c r="I925" i="1"/>
  <c r="K921" i="1"/>
  <c r="L921" i="1"/>
  <c r="I921" i="1"/>
  <c r="K917" i="1"/>
  <c r="L917" i="1"/>
  <c r="K913" i="1"/>
  <c r="L913" i="1"/>
  <c r="K909" i="1"/>
  <c r="L909" i="1"/>
  <c r="K905" i="1"/>
  <c r="L905" i="1"/>
  <c r="K901" i="1"/>
  <c r="L901" i="1"/>
  <c r="K897" i="1"/>
  <c r="K893" i="1"/>
  <c r="L893" i="1"/>
  <c r="K889" i="1"/>
  <c r="L889" i="1"/>
  <c r="K885" i="1"/>
  <c r="L885" i="1"/>
  <c r="I885" i="1"/>
  <c r="I886" i="1" s="1"/>
  <c r="I887" i="1" s="1"/>
  <c r="I888" i="1" s="1"/>
  <c r="I889" i="1" s="1"/>
  <c r="I890" i="1" s="1"/>
  <c r="I891" i="1" s="1"/>
  <c r="I892" i="1" s="1"/>
  <c r="I893" i="1" s="1"/>
  <c r="I894" i="1" s="1"/>
  <c r="I895" i="1" s="1"/>
  <c r="K876" i="1"/>
  <c r="L876" i="1"/>
  <c r="K872" i="1"/>
  <c r="L872" i="1"/>
  <c r="I872" i="1"/>
  <c r="K868" i="1"/>
  <c r="L868" i="1"/>
  <c r="K864" i="1"/>
  <c r="L864" i="1"/>
  <c r="K860" i="1"/>
  <c r="L860" i="1"/>
  <c r="K856" i="1"/>
  <c r="L856" i="1"/>
  <c r="I856" i="1"/>
  <c r="I857" i="1" s="1"/>
  <c r="K852" i="1"/>
  <c r="L852" i="1"/>
  <c r="K848" i="1"/>
  <c r="L848" i="1"/>
  <c r="K844" i="1"/>
  <c r="L844" i="1"/>
  <c r="K840" i="1"/>
  <c r="L840" i="1"/>
  <c r="K836" i="1"/>
  <c r="L836" i="1"/>
  <c r="K832" i="1"/>
  <c r="L832" i="1"/>
  <c r="K828" i="1"/>
  <c r="L828" i="1"/>
  <c r="K824" i="1"/>
  <c r="L824" i="1"/>
  <c r="K820" i="1"/>
  <c r="L820" i="1"/>
  <c r="K816" i="1"/>
  <c r="L816" i="1"/>
  <c r="K812" i="1"/>
  <c r="I812" i="1"/>
  <c r="I813" i="1" s="1"/>
  <c r="K808" i="1"/>
  <c r="L808" i="1"/>
  <c r="K804" i="1"/>
  <c r="L804" i="1"/>
  <c r="K800" i="1"/>
  <c r="L800" i="1"/>
  <c r="K791" i="1"/>
  <c r="L791" i="1"/>
  <c r="K787" i="1"/>
  <c r="L787" i="1"/>
  <c r="K783" i="1"/>
  <c r="L783" i="1"/>
  <c r="K779" i="1"/>
  <c r="L779" i="1"/>
  <c r="K775" i="1"/>
  <c r="L775" i="1"/>
  <c r="K771" i="1"/>
  <c r="L771" i="1"/>
  <c r="K767" i="1"/>
  <c r="L767" i="1"/>
  <c r="K763" i="1"/>
  <c r="L763" i="1"/>
  <c r="I763" i="1"/>
  <c r="I764" i="1" s="1"/>
  <c r="K759" i="1"/>
  <c r="L759" i="1"/>
  <c r="K755" i="1"/>
  <c r="L755" i="1"/>
  <c r="K751" i="1"/>
  <c r="L751" i="1"/>
  <c r="K747" i="1"/>
  <c r="L747" i="1"/>
  <c r="I747" i="1"/>
  <c r="I748" i="1" s="1"/>
  <c r="K743" i="1"/>
  <c r="L743" i="1"/>
  <c r="I743" i="1"/>
  <c r="K739" i="1"/>
  <c r="L739" i="1"/>
  <c r="K735" i="1"/>
  <c r="L735" i="1"/>
  <c r="K731" i="1"/>
  <c r="L731" i="1"/>
  <c r="K727" i="1"/>
  <c r="K723" i="1"/>
  <c r="L723" i="1"/>
  <c r="K719" i="1"/>
  <c r="L719" i="1"/>
  <c r="K715" i="1"/>
  <c r="L715" i="1"/>
  <c r="I715" i="1"/>
  <c r="I716" i="1" s="1"/>
  <c r="K711" i="1"/>
  <c r="L711" i="1"/>
  <c r="I711" i="1"/>
  <c r="K707" i="1"/>
  <c r="L707" i="1"/>
  <c r="K703" i="1"/>
  <c r="L703" i="1"/>
  <c r="K699" i="1"/>
  <c r="L699" i="1"/>
  <c r="K695" i="1"/>
  <c r="L695" i="1"/>
  <c r="K686" i="1"/>
  <c r="L686" i="1"/>
  <c r="K682" i="1"/>
  <c r="L682" i="1"/>
  <c r="K678" i="1"/>
  <c r="L678" i="1"/>
  <c r="K674" i="1"/>
  <c r="L674" i="1"/>
  <c r="K670" i="1"/>
  <c r="L670" i="1"/>
  <c r="K666" i="1"/>
  <c r="L666" i="1"/>
  <c r="I666" i="1"/>
  <c r="I667" i="1" s="1"/>
  <c r="K662" i="1"/>
  <c r="L662" i="1"/>
  <c r="K658" i="1"/>
  <c r="L658" i="1"/>
  <c r="K654" i="1"/>
  <c r="L654" i="1"/>
  <c r="K650" i="1"/>
  <c r="L650" i="1"/>
  <c r="K646" i="1"/>
  <c r="L646" i="1"/>
  <c r="K642" i="1"/>
  <c r="L642" i="1"/>
  <c r="K638" i="1"/>
  <c r="L638" i="1"/>
  <c r="K634" i="1"/>
  <c r="L634" i="1"/>
  <c r="K630" i="1"/>
  <c r="L630" i="1"/>
  <c r="K626" i="1"/>
  <c r="L626" i="1"/>
  <c r="K622" i="1"/>
  <c r="L622" i="1"/>
  <c r="K618" i="1"/>
  <c r="L618" i="1"/>
  <c r="K614" i="1"/>
  <c r="L614" i="1"/>
  <c r="K610" i="1"/>
  <c r="L610" i="1"/>
  <c r="I610" i="1"/>
  <c r="I611" i="1" s="1"/>
  <c r="I612" i="1" s="1"/>
  <c r="I613" i="1" s="1"/>
  <c r="I614" i="1" s="1"/>
  <c r="I615" i="1" s="1"/>
  <c r="I616" i="1" s="1"/>
  <c r="K606" i="1"/>
  <c r="L606" i="1"/>
  <c r="K602" i="1"/>
  <c r="L602" i="1"/>
  <c r="K598" i="1"/>
  <c r="L598" i="1"/>
  <c r="K589" i="1"/>
  <c r="L589" i="1"/>
  <c r="I589" i="1"/>
  <c r="K585" i="1"/>
  <c r="L585" i="1"/>
  <c r="K581" i="1"/>
  <c r="L581" i="1"/>
  <c r="K577" i="1"/>
  <c r="L577" i="1"/>
  <c r="I577" i="1"/>
  <c r="I578" i="1" s="1"/>
  <c r="I579" i="1" s="1"/>
  <c r="I580" i="1" s="1"/>
  <c r="I581" i="1" s="1"/>
  <c r="K573" i="1"/>
  <c r="L573" i="1"/>
  <c r="K569" i="1"/>
  <c r="L569" i="1"/>
  <c r="K565" i="1"/>
  <c r="L565" i="1"/>
  <c r="K561" i="1"/>
  <c r="L561" i="1"/>
  <c r="K557" i="1"/>
  <c r="L557" i="1"/>
  <c r="K553" i="1"/>
  <c r="L553" i="1"/>
  <c r="I553" i="1"/>
  <c r="K549" i="1"/>
  <c r="L549" i="1"/>
  <c r="K545" i="1"/>
  <c r="L545" i="1"/>
  <c r="K541" i="1"/>
  <c r="L541" i="1"/>
  <c r="I541" i="1"/>
  <c r="I542" i="1" s="1"/>
  <c r="I543" i="1" s="1"/>
  <c r="K537" i="1"/>
  <c r="L537" i="1"/>
  <c r="I537" i="1"/>
  <c r="K533" i="1"/>
  <c r="L533" i="1"/>
  <c r="I533" i="1"/>
  <c r="K529" i="1"/>
  <c r="L529" i="1"/>
  <c r="K525" i="1"/>
  <c r="L525" i="1"/>
  <c r="K521" i="1"/>
  <c r="L521" i="1"/>
  <c r="K517" i="1"/>
  <c r="L517" i="1"/>
  <c r="K513" i="1"/>
  <c r="L513" i="1"/>
  <c r="K509" i="1"/>
  <c r="L509" i="1"/>
  <c r="K505" i="1"/>
  <c r="L505" i="1"/>
  <c r="K501" i="1"/>
  <c r="L501" i="1"/>
  <c r="I501" i="1"/>
  <c r="K497" i="1"/>
  <c r="L497" i="1"/>
  <c r="K493" i="1"/>
  <c r="L493" i="1"/>
  <c r="K489" i="1"/>
  <c r="L489" i="1"/>
  <c r="K485" i="1"/>
  <c r="L485" i="1"/>
  <c r="K481" i="1"/>
  <c r="L481" i="1"/>
  <c r="K477" i="1"/>
  <c r="L477" i="1"/>
  <c r="K468" i="1"/>
  <c r="L468" i="1"/>
  <c r="K464" i="1"/>
  <c r="L464" i="1"/>
  <c r="K460" i="1"/>
  <c r="L460" i="1"/>
  <c r="I460" i="1"/>
  <c r="K456" i="1"/>
  <c r="L456" i="1"/>
  <c r="K452" i="1"/>
  <c r="L452" i="1"/>
  <c r="K448" i="1"/>
  <c r="L448" i="1"/>
  <c r="K444" i="1"/>
  <c r="L444" i="1"/>
  <c r="K440" i="1"/>
  <c r="L440" i="1"/>
  <c r="K436" i="1"/>
  <c r="L436" i="1"/>
  <c r="K432" i="1"/>
  <c r="L432" i="1"/>
  <c r="K428" i="1"/>
  <c r="L428" i="1"/>
  <c r="K424" i="1"/>
  <c r="L424" i="1"/>
  <c r="K420" i="1"/>
  <c r="L420" i="1"/>
  <c r="K416" i="1"/>
  <c r="L416" i="1"/>
  <c r="I416" i="1"/>
  <c r="K412" i="1"/>
  <c r="L412" i="1"/>
  <c r="K408" i="1"/>
  <c r="L408" i="1"/>
  <c r="K404" i="1"/>
  <c r="L404" i="1"/>
  <c r="K395" i="1"/>
  <c r="L395" i="1"/>
  <c r="K391" i="1"/>
  <c r="L391" i="1"/>
  <c r="K387" i="1"/>
  <c r="L387" i="1"/>
  <c r="K383" i="1"/>
  <c r="L383" i="1"/>
  <c r="K379" i="1"/>
  <c r="L379" i="1"/>
  <c r="K375" i="1"/>
  <c r="L375" i="1"/>
  <c r="K371" i="1"/>
  <c r="L371" i="1"/>
  <c r="I371" i="1"/>
  <c r="K367" i="1"/>
  <c r="L367" i="1"/>
  <c r="I367" i="1"/>
  <c r="K363" i="1"/>
  <c r="L363" i="1"/>
  <c r="I363" i="1"/>
  <c r="K359" i="1"/>
  <c r="L359" i="1"/>
  <c r="I359" i="1"/>
  <c r="K355" i="1"/>
  <c r="L355" i="1"/>
  <c r="K351" i="1"/>
  <c r="L351" i="1"/>
  <c r="K347" i="1"/>
  <c r="L347" i="1"/>
  <c r="K343" i="1"/>
  <c r="L343" i="1"/>
  <c r="K339" i="1"/>
  <c r="L339" i="1"/>
  <c r="K335" i="1"/>
  <c r="L335" i="1"/>
  <c r="K331" i="1"/>
  <c r="L331" i="1"/>
  <c r="K327" i="1"/>
  <c r="L327" i="1"/>
  <c r="K318" i="1"/>
  <c r="L318" i="1"/>
  <c r="K314" i="1"/>
  <c r="L314" i="1"/>
  <c r="K310" i="1"/>
  <c r="L310" i="1"/>
  <c r="K306" i="1"/>
  <c r="L306" i="1"/>
  <c r="K302" i="1"/>
  <c r="L302" i="1"/>
  <c r="K298" i="1"/>
  <c r="L298" i="1"/>
  <c r="K294" i="1"/>
  <c r="L294" i="1"/>
  <c r="K290" i="1"/>
  <c r="L290" i="1"/>
  <c r="I290" i="1"/>
  <c r="K286" i="1"/>
  <c r="L286" i="1"/>
  <c r="K282" i="1"/>
  <c r="L282" i="1"/>
  <c r="K278" i="1"/>
  <c r="L278" i="1"/>
  <c r="K274" i="1"/>
  <c r="L274" i="1"/>
  <c r="K270" i="1"/>
  <c r="L270" i="1"/>
  <c r="K266" i="1"/>
  <c r="L266" i="1"/>
  <c r="K262" i="1"/>
  <c r="L262" i="1"/>
  <c r="K258" i="1"/>
  <c r="L258" i="1"/>
  <c r="K254" i="1"/>
  <c r="L254" i="1"/>
  <c r="I254" i="1"/>
  <c r="I255" i="1" s="1"/>
  <c r="K250" i="1"/>
  <c r="L250" i="1"/>
  <c r="K246" i="1"/>
  <c r="L246" i="1"/>
  <c r="K242" i="1"/>
  <c r="L242" i="1"/>
  <c r="I242" i="1"/>
  <c r="K238" i="1"/>
  <c r="L238" i="1"/>
  <c r="K234" i="1"/>
  <c r="L234" i="1"/>
  <c r="K230" i="1"/>
  <c r="L230" i="1"/>
  <c r="I230" i="1"/>
  <c r="I231" i="1" s="1"/>
  <c r="K226" i="1"/>
  <c r="L226" i="1"/>
  <c r="K222" i="1"/>
  <c r="L222" i="1"/>
  <c r="K218" i="1"/>
  <c r="L218" i="1"/>
  <c r="K214" i="1"/>
  <c r="L214" i="1"/>
  <c r="K205" i="1"/>
  <c r="L205" i="1"/>
  <c r="K201" i="1"/>
  <c r="L201" i="1"/>
  <c r="I201" i="1"/>
  <c r="K197" i="1"/>
  <c r="L197" i="1"/>
  <c r="K193" i="1"/>
  <c r="L193" i="1"/>
  <c r="K189" i="1"/>
  <c r="L189" i="1"/>
  <c r="I189" i="1"/>
  <c r="K185" i="1"/>
  <c r="L185" i="1"/>
  <c r="I185" i="1"/>
  <c r="K181" i="1"/>
  <c r="L181" i="1"/>
  <c r="I181" i="1"/>
  <c r="K177" i="1"/>
  <c r="L177" i="1"/>
  <c r="I177" i="1"/>
  <c r="I178" i="1" s="1"/>
  <c r="K173" i="1"/>
  <c r="L173" i="1"/>
  <c r="I173" i="1"/>
  <c r="K169" i="1"/>
  <c r="L169" i="1"/>
  <c r="K165" i="1"/>
  <c r="L165" i="1"/>
  <c r="K161" i="1"/>
  <c r="L161" i="1"/>
  <c r="I161" i="1"/>
  <c r="I162" i="1" s="1"/>
  <c r="K157" i="1"/>
  <c r="L157" i="1"/>
  <c r="K153" i="1"/>
  <c r="L153" i="1"/>
  <c r="K149" i="1"/>
  <c r="L149" i="1"/>
  <c r="I149" i="1"/>
  <c r="I150" i="1" s="1"/>
  <c r="I151" i="1" s="1"/>
  <c r="K145" i="1"/>
  <c r="L145" i="1"/>
  <c r="K141" i="1"/>
  <c r="L141" i="1"/>
  <c r="K132" i="1"/>
  <c r="L132" i="1"/>
  <c r="I132" i="1"/>
  <c r="K128" i="1"/>
  <c r="L128" i="1"/>
  <c r="K124" i="1"/>
  <c r="L124" i="1"/>
  <c r="K120" i="1"/>
  <c r="L120" i="1"/>
  <c r="I120" i="1"/>
  <c r="I121" i="1" s="1"/>
  <c r="K116" i="1"/>
  <c r="L116" i="1"/>
  <c r="K112" i="1"/>
  <c r="L112" i="1"/>
  <c r="K108" i="1"/>
  <c r="L108" i="1"/>
  <c r="K104" i="1"/>
  <c r="L104" i="1"/>
  <c r="K100" i="1"/>
  <c r="L100" i="1"/>
  <c r="K96" i="1"/>
  <c r="L96" i="1"/>
  <c r="K92" i="1"/>
  <c r="L92" i="1"/>
  <c r="I92" i="1"/>
  <c r="I93" i="1" s="1"/>
  <c r="I94" i="1" s="1"/>
  <c r="I95" i="1" s="1"/>
  <c r="I96" i="1" s="1"/>
  <c r="I97" i="1" s="1"/>
  <c r="I98" i="1" s="1"/>
  <c r="I99" i="1" s="1"/>
  <c r="K88" i="1"/>
  <c r="L88" i="1"/>
  <c r="K84" i="1"/>
  <c r="L84" i="1"/>
  <c r="K80" i="1"/>
  <c r="L80" i="1"/>
  <c r="K76" i="1"/>
  <c r="L76" i="1"/>
  <c r="K72" i="1"/>
  <c r="L72" i="1"/>
  <c r="K68" i="1"/>
  <c r="L68" i="1"/>
  <c r="K64" i="1"/>
  <c r="L64" i="1"/>
  <c r="K60" i="1"/>
  <c r="L60" i="1"/>
  <c r="K56" i="1"/>
  <c r="L56" i="1"/>
  <c r="K52" i="1"/>
  <c r="L52" i="1"/>
  <c r="K48" i="1"/>
  <c r="L48" i="1"/>
  <c r="K44" i="1"/>
  <c r="L44" i="1"/>
  <c r="I44" i="1"/>
  <c r="I45" i="1" s="1"/>
  <c r="K40" i="1"/>
  <c r="L40" i="1"/>
  <c r="K36" i="1"/>
  <c r="L36" i="1"/>
  <c r="K32" i="1"/>
  <c r="L32" i="1"/>
  <c r="K28" i="1"/>
  <c r="L28" i="1"/>
  <c r="K24" i="1"/>
  <c r="L24" i="1"/>
  <c r="K20" i="1"/>
  <c r="L20" i="1"/>
  <c r="K11" i="1"/>
  <c r="L11" i="1"/>
  <c r="K7" i="1"/>
  <c r="L7" i="1"/>
  <c r="I13" i="1"/>
  <c r="I14" i="1" s="1"/>
  <c r="I2047" i="1"/>
  <c r="I2042" i="1"/>
  <c r="I2037" i="1"/>
  <c r="I2031" i="1"/>
  <c r="I2025" i="1"/>
  <c r="I2026" i="1" s="1"/>
  <c r="I2019" i="1"/>
  <c r="I2015" i="1"/>
  <c r="I2011" i="1"/>
  <c r="I2007" i="1"/>
  <c r="I2003" i="1"/>
  <c r="I1999" i="1"/>
  <c r="I1971" i="1"/>
  <c r="I1972" i="1" s="1"/>
  <c r="I1967" i="1"/>
  <c r="I1963" i="1"/>
  <c r="I1959" i="1"/>
  <c r="I1954" i="1"/>
  <c r="I1939" i="1"/>
  <c r="I1933" i="1"/>
  <c r="I1926" i="1"/>
  <c r="I1927" i="1" s="1"/>
  <c r="I1928" i="1" s="1"/>
  <c r="I1922" i="1"/>
  <c r="I1923" i="1" s="1"/>
  <c r="I1906" i="1"/>
  <c r="I1907" i="1" s="1"/>
  <c r="I1908" i="1" s="1"/>
  <c r="I1909" i="1" s="1"/>
  <c r="I1897" i="1"/>
  <c r="I1898" i="1" s="1"/>
  <c r="I1890" i="1"/>
  <c r="I1891" i="1" s="1"/>
  <c r="I1842" i="1"/>
  <c r="I1832" i="1"/>
  <c r="I1833" i="1" s="1"/>
  <c r="I1834" i="1" s="1"/>
  <c r="I1826" i="1"/>
  <c r="I1827" i="1" s="1"/>
  <c r="I1822" i="1"/>
  <c r="I1801" i="1"/>
  <c r="I1797" i="1"/>
  <c r="I1792" i="1"/>
  <c r="I1788" i="1"/>
  <c r="I1784" i="1"/>
  <c r="I1780" i="1"/>
  <c r="I1772" i="1"/>
  <c r="I1773" i="1" s="1"/>
  <c r="I1774" i="1" s="1"/>
  <c r="I1775" i="1" s="1"/>
  <c r="I1756" i="1"/>
  <c r="I1757" i="1" s="1"/>
  <c r="I1758" i="1" s="1"/>
  <c r="I1759" i="1" s="1"/>
  <c r="I1760" i="1" s="1"/>
  <c r="I1752" i="1"/>
  <c r="I1747" i="1"/>
  <c r="I1743" i="1"/>
  <c r="I1736" i="1"/>
  <c r="I1732" i="1"/>
  <c r="I1728" i="1"/>
  <c r="I1723" i="1"/>
  <c r="I1719" i="1"/>
  <c r="I1715" i="1"/>
  <c r="I1709" i="1"/>
  <c r="I1710" i="1" s="1"/>
  <c r="I1711" i="1" s="1"/>
  <c r="I1704" i="1"/>
  <c r="I1700" i="1"/>
  <c r="I1695" i="1"/>
  <c r="I1691" i="1"/>
  <c r="I1676" i="1"/>
  <c r="I1677" i="1" s="1"/>
  <c r="I1678" i="1" s="1"/>
  <c r="I1679" i="1" s="1"/>
  <c r="I1680" i="1" s="1"/>
  <c r="I1681" i="1" s="1"/>
  <c r="I1682" i="1" s="1"/>
  <c r="I1683" i="1" s="1"/>
  <c r="I1668" i="1"/>
  <c r="I1664" i="1"/>
  <c r="I1660" i="1"/>
  <c r="I1656" i="1"/>
  <c r="I1651" i="1"/>
  <c r="I1646" i="1"/>
  <c r="I1640" i="1"/>
  <c r="I1641" i="1" s="1"/>
  <c r="I1636" i="1"/>
  <c r="I1631" i="1"/>
  <c r="I1604" i="1"/>
  <c r="I1605" i="1" s="1"/>
  <c r="I1598" i="1"/>
  <c r="I1587" i="1"/>
  <c r="I1583" i="1"/>
  <c r="I1579" i="1"/>
  <c r="I1574" i="1"/>
  <c r="I1564" i="1"/>
  <c r="I1560" i="1"/>
  <c r="I1550" i="1"/>
  <c r="I1535" i="1"/>
  <c r="I1523" i="1"/>
  <c r="I1524" i="1" s="1"/>
  <c r="I1525" i="1" s="1"/>
  <c r="I1511" i="1"/>
  <c r="I1507" i="1"/>
  <c r="I1495" i="1"/>
  <c r="I1496" i="1" s="1"/>
  <c r="I1480" i="1"/>
  <c r="I1481" i="1" s="1"/>
  <c r="I1482" i="1" s="1"/>
  <c r="I1472" i="1"/>
  <c r="I1473" i="1" s="1"/>
  <c r="I1474" i="1" s="1"/>
  <c r="I1475" i="1" s="1"/>
  <c r="I1456" i="1"/>
  <c r="I1438" i="1"/>
  <c r="I1439" i="1" s="1"/>
  <c r="I1440" i="1" s="1"/>
  <c r="I1441" i="1" s="1"/>
  <c r="I1442" i="1" s="1"/>
  <c r="I1426" i="1"/>
  <c r="I1427" i="1" s="1"/>
  <c r="I1397" i="1"/>
  <c r="I1398" i="1" s="1"/>
  <c r="I1361" i="1"/>
  <c r="I1362" i="1" s="1"/>
  <c r="I1363" i="1" s="1"/>
  <c r="I1364" i="1" s="1"/>
  <c r="I1356" i="1"/>
  <c r="I1357" i="1" s="1"/>
  <c r="I1352" i="1"/>
  <c r="I1348" i="1"/>
  <c r="I1344" i="1"/>
  <c r="I1340" i="1"/>
  <c r="I1336" i="1"/>
  <c r="I1332" i="1"/>
  <c r="I1296" i="1"/>
  <c r="I1292" i="1"/>
  <c r="I1287" i="1"/>
  <c r="I1277" i="1"/>
  <c r="I1278" i="1" s="1"/>
  <c r="I1268" i="1"/>
  <c r="I1269" i="1" s="1"/>
  <c r="I1270" i="1" s="1"/>
  <c r="I1232" i="1"/>
  <c r="I1219" i="1"/>
  <c r="I1204" i="1"/>
  <c r="I1196" i="1"/>
  <c r="I1143" i="1"/>
  <c r="I1144" i="1" s="1"/>
  <c r="I1145" i="1" s="1"/>
  <c r="I1146" i="1" s="1"/>
  <c r="I1136" i="1"/>
  <c r="I1106" i="1"/>
  <c r="I1094" i="1"/>
  <c r="I1095" i="1" s="1"/>
  <c r="I1096" i="1" s="1"/>
  <c r="I1097" i="1" s="1"/>
  <c r="I1081" i="1"/>
  <c r="I1073" i="1"/>
  <c r="I1074" i="1" s="1"/>
  <c r="I1062" i="1"/>
  <c r="I1045" i="1"/>
  <c r="I1037" i="1"/>
  <c r="I1023" i="1"/>
  <c r="I1024" i="1" s="1"/>
  <c r="I1025" i="1" s="1"/>
  <c r="I1026" i="1" s="1"/>
  <c r="I986" i="1"/>
  <c r="I987" i="1" s="1"/>
  <c r="I988" i="1" s="1"/>
  <c r="I989" i="1" s="1"/>
  <c r="I981" i="1"/>
  <c r="I975" i="1"/>
  <c r="I945" i="1"/>
  <c r="I934" i="1"/>
  <c r="I914" i="1"/>
  <c r="I915" i="1" s="1"/>
  <c r="I916" i="1" s="1"/>
  <c r="I905" i="1"/>
  <c r="I906" i="1" s="1"/>
  <c r="I907" i="1" s="1"/>
  <c r="I908" i="1" s="1"/>
  <c r="I874" i="1"/>
  <c r="I875" i="1" s="1"/>
  <c r="I848" i="1"/>
  <c r="I849" i="1" s="1"/>
  <c r="I842" i="1"/>
  <c r="I834" i="1"/>
  <c r="I825" i="1"/>
  <c r="I826" i="1" s="1"/>
  <c r="I783" i="1"/>
  <c r="I775" i="1"/>
  <c r="I769" i="1"/>
  <c r="I770" i="1" s="1"/>
  <c r="I749" i="1"/>
  <c r="I741" i="1"/>
  <c r="I742" i="1" s="1"/>
  <c r="I719" i="1"/>
  <c r="I713" i="1"/>
  <c r="I708" i="1"/>
  <c r="I682" i="1"/>
  <c r="I683" i="1" s="1"/>
  <c r="I674" i="1"/>
  <c r="I644" i="1"/>
  <c r="I645" i="1" s="1"/>
  <c r="I646" i="1" s="1"/>
  <c r="I647" i="1" s="1"/>
  <c r="I648" i="1" s="1"/>
  <c r="I636" i="1"/>
  <c r="I630" i="1"/>
  <c r="I574" i="1"/>
  <c r="I575" i="1" s="1"/>
  <c r="I566" i="1"/>
  <c r="I567" i="1" s="1"/>
  <c r="I568" i="1" s="1"/>
  <c r="I550" i="1"/>
  <c r="I530" i="1"/>
  <c r="I531" i="1" s="1"/>
  <c r="I523" i="1"/>
  <c r="I524" i="1" s="1"/>
  <c r="I515" i="1"/>
  <c r="I510" i="1"/>
  <c r="I502" i="1"/>
  <c r="I493" i="1"/>
  <c r="I494" i="1" s="1"/>
  <c r="I495" i="1" s="1"/>
  <c r="I496" i="1" s="1"/>
  <c r="I497" i="1" s="1"/>
  <c r="I477" i="1"/>
  <c r="I478" i="1" s="1"/>
  <c r="I479" i="1" s="1"/>
  <c r="I480" i="1" s="1"/>
  <c r="I481" i="1" s="1"/>
  <c r="I466" i="1"/>
  <c r="I467" i="1" s="1"/>
  <c r="I468" i="1" s="1"/>
  <c r="I458" i="1"/>
  <c r="I459" i="1" s="1"/>
  <c r="I453" i="1"/>
  <c r="I448" i="1"/>
  <c r="I440" i="1"/>
  <c r="I433" i="1"/>
  <c r="I426" i="1"/>
  <c r="I427" i="1" s="1"/>
  <c r="I414" i="1"/>
  <c r="I383" i="1"/>
  <c r="I384" i="1" s="1"/>
  <c r="I368" i="1"/>
  <c r="I356" i="1"/>
  <c r="I357" i="1" s="1"/>
  <c r="I351" i="1"/>
  <c r="I340" i="1"/>
  <c r="I333" i="1"/>
  <c r="I334" i="1" s="1"/>
  <c r="I335" i="1" s="1"/>
  <c r="I318" i="1"/>
  <c r="I311" i="1"/>
  <c r="I312" i="1" s="1"/>
  <c r="I274" i="1"/>
  <c r="I258" i="1"/>
  <c r="I251" i="1"/>
  <c r="I252" i="1" s="1"/>
  <c r="I243" i="1"/>
  <c r="I244" i="1" s="1"/>
  <c r="I245" i="1" s="1"/>
  <c r="I246" i="1" s="1"/>
  <c r="I234" i="1"/>
  <c r="I235" i="1" s="1"/>
  <c r="I236" i="1" s="1"/>
  <c r="I212" i="1"/>
  <c r="I191" i="1"/>
  <c r="I192" i="1" s="1"/>
  <c r="I193" i="1" s="1"/>
  <c r="I186" i="1"/>
  <c r="I175" i="1"/>
  <c r="I170" i="1"/>
  <c r="I159" i="1"/>
  <c r="I160" i="1" s="1"/>
  <c r="I153" i="1"/>
  <c r="I133" i="1"/>
  <c r="I134" i="1" s="1"/>
  <c r="I125" i="1"/>
  <c r="I106" i="1"/>
  <c r="I90" i="1"/>
  <c r="I91" i="1" s="1"/>
  <c r="I85" i="1"/>
  <c r="I70" i="1"/>
  <c r="I71" i="1" s="1"/>
  <c r="I64" i="1"/>
  <c r="I53" i="1"/>
  <c r="I20" i="1"/>
  <c r="I21" i="1" s="1"/>
  <c r="I22" i="1" s="1"/>
  <c r="I23" i="1" s="1"/>
  <c r="I24" i="1" s="1"/>
  <c r="I25" i="1" s="1"/>
  <c r="I26" i="1" s="1"/>
  <c r="I27" i="1" s="1"/>
  <c r="I28" i="1" s="1"/>
  <c r="I29" i="1" s="1"/>
  <c r="L1998" i="1"/>
  <c r="M1998" i="1" s="1"/>
  <c r="L1934" i="1"/>
  <c r="M1934" i="1" s="1"/>
  <c r="L1870" i="1"/>
  <c r="M1870" i="1" s="1"/>
  <c r="L1806" i="1"/>
  <c r="M1806" i="1" s="1"/>
  <c r="L1612" i="1"/>
  <c r="M1612" i="1" s="1"/>
  <c r="L1527" i="1"/>
  <c r="M1527" i="1" s="1"/>
  <c r="L1441" i="1"/>
  <c r="M1441" i="1" s="1"/>
  <c r="L1356" i="1"/>
  <c r="M1356" i="1" s="1"/>
  <c r="L1271" i="1"/>
  <c r="M1271" i="1" s="1"/>
  <c r="L1100" i="1"/>
  <c r="M1100" i="1" s="1"/>
  <c r="L1015" i="1"/>
  <c r="M1015" i="1" s="1"/>
  <c r="L812" i="1"/>
  <c r="M812" i="1" s="1"/>
  <c r="K1809" i="1"/>
  <c r="I5" i="1"/>
  <c r="I6" i="1" s="1"/>
  <c r="I7" i="1" s="1"/>
  <c r="I8" i="1" s="1"/>
  <c r="I9" i="1" s="1"/>
  <c r="I10" i="1" s="1"/>
  <c r="I11" i="1" s="1"/>
  <c r="I12" i="1" s="1"/>
  <c r="U1898" i="4" l="1"/>
  <c r="W234" i="4"/>
  <c r="W781" i="4"/>
  <c r="W782" i="4"/>
  <c r="W274" i="4"/>
  <c r="W233" i="4"/>
  <c r="W223" i="4"/>
  <c r="W275" i="4"/>
  <c r="W248" i="4"/>
  <c r="W263" i="4"/>
  <c r="W713" i="4"/>
  <c r="W173" i="4"/>
  <c r="W1707" i="4"/>
  <c r="W470" i="4"/>
  <c r="W471" i="4"/>
  <c r="W1136" i="4"/>
  <c r="W289" i="4"/>
  <c r="W1130" i="4"/>
  <c r="W1137" i="4"/>
  <c r="W254" i="4"/>
  <c r="W255" i="4"/>
  <c r="W1201" i="4"/>
  <c r="U702" i="4"/>
  <c r="W702" i="4" s="1"/>
  <c r="W477" i="4"/>
  <c r="W639" i="4"/>
  <c r="W1142" i="4"/>
  <c r="W1139" i="4"/>
  <c r="W1461" i="4"/>
  <c r="W1545" i="4"/>
  <c r="W1626" i="4"/>
  <c r="W1257" i="4"/>
  <c r="W502" i="4"/>
  <c r="W638" i="4"/>
  <c r="W468" i="4"/>
  <c r="W1138" i="4"/>
  <c r="W1131" i="4"/>
  <c r="W1347" i="4"/>
  <c r="W422" i="4"/>
  <c r="W903" i="4"/>
  <c r="W971" i="4"/>
  <c r="W1017" i="4"/>
  <c r="W1906" i="4"/>
  <c r="W769" i="4"/>
  <c r="W165" i="4"/>
  <c r="W538" i="4"/>
  <c r="W1191" i="4"/>
  <c r="W1486" i="4"/>
  <c r="W1491" i="4"/>
  <c r="W418" i="4"/>
  <c r="W296" i="4"/>
  <c r="W239" i="4"/>
  <c r="W881" i="4"/>
  <c r="W976" i="4"/>
  <c r="W1685" i="4"/>
  <c r="W1897" i="4"/>
  <c r="W164" i="4"/>
  <c r="W1488" i="4"/>
  <c r="W419" i="4"/>
  <c r="W970" i="4"/>
  <c r="W171" i="4"/>
  <c r="W145" i="4"/>
  <c r="W524" i="4"/>
  <c r="W632" i="4"/>
  <c r="W647" i="4"/>
  <c r="W603" i="4"/>
  <c r="U1311" i="4"/>
  <c r="U1314" i="4" s="1"/>
  <c r="W1314" i="4" s="1"/>
  <c r="W1277" i="4"/>
  <c r="W1276" i="4"/>
  <c r="W1413" i="4"/>
  <c r="W1489" i="4"/>
  <c r="W1495" i="4"/>
  <c r="W592" i="4"/>
  <c r="W631" i="4"/>
  <c r="W626" i="4"/>
  <c r="W1891" i="4"/>
  <c r="W771" i="4"/>
  <c r="W277" i="4"/>
  <c r="W923" i="4"/>
  <c r="U1205" i="4"/>
  <c r="U1206" i="4" s="1"/>
  <c r="U1207" i="4" s="1"/>
  <c r="U1208" i="4" s="1"/>
  <c r="U1213" i="4" s="1"/>
  <c r="W1249" i="4"/>
  <c r="W1268" i="4"/>
  <c r="W1255" i="4"/>
  <c r="W1548" i="4"/>
  <c r="W1306" i="4"/>
  <c r="W1260" i="4"/>
  <c r="W1412" i="4"/>
  <c r="W1415" i="4"/>
  <c r="W1467" i="4"/>
  <c r="W1478" i="4"/>
  <c r="W1483" i="4"/>
  <c r="U1163" i="4"/>
  <c r="W1163" i="4" s="1"/>
  <c r="U1002" i="4"/>
  <c r="W1002" i="4" s="1"/>
  <c r="U1265" i="4"/>
  <c r="U1267" i="4" s="1"/>
  <c r="U1269" i="4" s="1"/>
  <c r="U1731" i="4"/>
  <c r="U1732" i="4" s="1"/>
  <c r="W1732" i="4" s="1"/>
  <c r="W523" i="4"/>
  <c r="W619" i="4"/>
  <c r="W441" i="4"/>
  <c r="W602" i="4"/>
  <c r="W611" i="4"/>
  <c r="W97" i="4"/>
  <c r="W1309" i="4"/>
  <c r="W1308" i="4"/>
  <c r="W1709" i="4"/>
  <c r="W51" i="4"/>
  <c r="W175" i="4"/>
  <c r="W278" i="4"/>
  <c r="W554" i="4"/>
  <c r="W697" i="4"/>
  <c r="W793" i="4"/>
  <c r="W1200" i="4"/>
  <c r="W1199" i="4"/>
  <c r="W1256" i="4"/>
  <c r="U730" i="4"/>
  <c r="U623" i="4"/>
  <c r="U624" i="4" s="1"/>
  <c r="U625" i="4" s="1"/>
  <c r="U627" i="4" s="1"/>
  <c r="W627" i="4" s="1"/>
  <c r="W1414" i="4"/>
  <c r="W1408" i="4"/>
  <c r="W1411" i="4"/>
  <c r="W1444" i="4"/>
  <c r="W1492" i="4"/>
  <c r="W1479" i="4"/>
  <c r="W1575" i="4"/>
  <c r="W1558" i="4"/>
  <c r="W1726" i="4"/>
  <c r="W1727" i="4"/>
  <c r="W1699" i="4"/>
  <c r="W76" i="4"/>
  <c r="W112" i="4"/>
  <c r="W57" i="4"/>
  <c r="W350" i="4"/>
  <c r="W314" i="4"/>
  <c r="W347" i="4"/>
  <c r="W343" i="4"/>
  <c r="W403" i="4"/>
  <c r="W421" i="4"/>
  <c r="W709" i="4"/>
  <c r="W1427" i="4"/>
  <c r="W1569" i="4"/>
  <c r="W1624" i="4"/>
  <c r="W1643" i="4"/>
  <c r="W744" i="4"/>
  <c r="W912" i="4"/>
  <c r="W1209" i="4"/>
  <c r="W1189" i="4"/>
  <c r="W1211" i="4"/>
  <c r="W1270" i="4"/>
  <c r="W1310" i="4"/>
  <c r="W1316" i="4"/>
  <c r="W1323" i="4"/>
  <c r="W1610" i="4"/>
  <c r="W1648" i="4"/>
  <c r="W207" i="4"/>
  <c r="W803" i="4"/>
  <c r="W1250" i="4"/>
  <c r="W1263" i="4"/>
  <c r="W1430" i="4"/>
  <c r="U979" i="4"/>
  <c r="U980" i="4" s="1"/>
  <c r="U981" i="4" s="1"/>
  <c r="U1930" i="4" s="1"/>
  <c r="U1931" i="4" s="1"/>
  <c r="W1931" i="4" s="1"/>
  <c r="U1886" i="4"/>
  <c r="W1706" i="4"/>
  <c r="W1721" i="4"/>
  <c r="W1681" i="4"/>
  <c r="W1716" i="4"/>
  <c r="W1719" i="4"/>
  <c r="W1866" i="4"/>
  <c r="W1785" i="4"/>
  <c r="W120" i="4"/>
  <c r="W94" i="4"/>
  <c r="W162" i="4"/>
  <c r="W346" i="4"/>
  <c r="W357" i="4"/>
  <c r="W359" i="4"/>
  <c r="W413" i="4"/>
  <c r="W707" i="4"/>
  <c r="W1429" i="4"/>
  <c r="W1572" i="4"/>
  <c r="W747" i="4"/>
  <c r="W911" i="4"/>
  <c r="W1022" i="4"/>
  <c r="W969" i="4"/>
  <c r="W1023" i="4"/>
  <c r="W1194" i="4"/>
  <c r="W1195" i="4"/>
  <c r="W1220" i="4"/>
  <c r="W1317" i="4"/>
  <c r="W1315" i="4"/>
  <c r="W1505" i="4"/>
  <c r="W1644" i="4"/>
  <c r="W1611" i="4"/>
  <c r="W429" i="4"/>
  <c r="W1285" i="4"/>
  <c r="W1261" i="4"/>
  <c r="W1280" i="4"/>
  <c r="W1259" i="4"/>
  <c r="W1286" i="4"/>
  <c r="W1473" i="4"/>
  <c r="W1494" i="4"/>
  <c r="W1649" i="4"/>
  <c r="W1651" i="4"/>
  <c r="W1702" i="4"/>
  <c r="W1717" i="4"/>
  <c r="W1708" i="4"/>
  <c r="W1715" i="4"/>
  <c r="W1784" i="4"/>
  <c r="W52" i="4"/>
  <c r="W95" i="4"/>
  <c r="W113" i="4"/>
  <c r="W61" i="4"/>
  <c r="W124" i="4"/>
  <c r="W167" i="4"/>
  <c r="W349" i="4"/>
  <c r="W1428" i="4"/>
  <c r="W1476" i="4"/>
  <c r="W1567" i="4"/>
  <c r="W1645" i="4"/>
  <c r="W645" i="4"/>
  <c r="W699" i="4"/>
  <c r="W930" i="4"/>
  <c r="W1006" i="4"/>
  <c r="W1007" i="4"/>
  <c r="W1327" i="4"/>
  <c r="W1630" i="4"/>
  <c r="W1650" i="4"/>
  <c r="W1718" i="4"/>
  <c r="W366" i="4"/>
  <c r="U591" i="4"/>
  <c r="W591" i="4" s="1"/>
  <c r="U740" i="4"/>
  <c r="W740" i="4" s="1"/>
  <c r="W1655" i="4"/>
  <c r="W1698" i="4"/>
  <c r="W1700" i="4"/>
  <c r="W1703" i="4"/>
  <c r="W1812" i="4"/>
  <c r="W1783" i="4"/>
  <c r="W75" i="4"/>
  <c r="W93" i="4"/>
  <c r="W159" i="4"/>
  <c r="W157" i="4"/>
  <c r="W268" i="4"/>
  <c r="W354" i="4"/>
  <c r="W341" i="4"/>
  <c r="W402" i="4"/>
  <c r="W644" i="4"/>
  <c r="W698" i="4"/>
  <c r="W968" i="4"/>
  <c r="W967" i="4"/>
  <c r="W1210" i="4"/>
  <c r="W1193" i="4"/>
  <c r="W1184" i="4"/>
  <c r="W1222" i="4"/>
  <c r="W1264" i="4"/>
  <c r="W1324" i="4"/>
  <c r="W1509" i="4"/>
  <c r="W1605" i="4"/>
  <c r="W1612" i="4"/>
  <c r="W1886" i="4"/>
  <c r="W1237" i="4"/>
  <c r="U99" i="4"/>
  <c r="W99" i="4" s="1"/>
  <c r="U1204" i="4"/>
  <c r="W264" i="4"/>
  <c r="W1287" i="4"/>
  <c r="W1192" i="4"/>
  <c r="W1484" i="4"/>
  <c r="W528" i="4"/>
  <c r="W888" i="4"/>
  <c r="W1780" i="4"/>
  <c r="W1636" i="4"/>
  <c r="W1328" i="4"/>
  <c r="W1826" i="4"/>
  <c r="W1674" i="4"/>
  <c r="W1818" i="4"/>
  <c r="W1819" i="4"/>
  <c r="W266" i="4"/>
  <c r="W265" i="4"/>
  <c r="W1464" i="4"/>
  <c r="W1463" i="4"/>
  <c r="W1462" i="4"/>
  <c r="AE2" i="4"/>
  <c r="AE1931" i="4"/>
  <c r="AE1922" i="4"/>
  <c r="AE1898" i="4"/>
  <c r="AE1850" i="4"/>
  <c r="AE1830" i="4"/>
  <c r="AE1794" i="4"/>
  <c r="AE1774" i="4"/>
  <c r="AE1750" i="4"/>
  <c r="AE1442" i="4"/>
  <c r="AE1414" i="4"/>
  <c r="AE1382" i="4"/>
  <c r="AE1354" i="4"/>
  <c r="AE1927" i="4"/>
  <c r="AE1871" i="4"/>
  <c r="AE1926" i="4"/>
  <c r="AE1890" i="4"/>
  <c r="AE1866" i="4"/>
  <c r="AE1826" i="4"/>
  <c r="AE1798" i="4"/>
  <c r="AE1742" i="4"/>
  <c r="AE1706" i="4"/>
  <c r="AE1674" i="4"/>
  <c r="AE1638" i="4"/>
  <c r="AE1610" i="4"/>
  <c r="AE1590" i="4"/>
  <c r="AE1558" i="4"/>
  <c r="AE1534" i="4"/>
  <c r="AE1506" i="4"/>
  <c r="AE1458" i="4"/>
  <c r="AE1410" i="4"/>
  <c r="AE1925" i="4"/>
  <c r="AE1909" i="4"/>
  <c r="AE1893" i="4"/>
  <c r="AE1849" i="4"/>
  <c r="AE1825" i="4"/>
  <c r="AE1789" i="4"/>
  <c r="AE1565" i="4"/>
  <c r="AE1710" i="4"/>
  <c r="AE1678" i="4"/>
  <c r="AE1646" i="4"/>
  <c r="AE1614" i="4"/>
  <c r="AE1578" i="4"/>
  <c r="AE1526" i="4"/>
  <c r="AE1494" i="4"/>
  <c r="AE1478" i="4"/>
  <c r="AE1438" i="4"/>
  <c r="AE1358" i="4"/>
  <c r="AE1885" i="4"/>
  <c r="AE1861" i="4"/>
  <c r="AE1821" i="4"/>
  <c r="AE1793" i="4"/>
  <c r="AE1765" i="4"/>
  <c r="AE1915" i="4"/>
  <c r="AE1887" i="4"/>
  <c r="AE1855" i="4"/>
  <c r="AE1839" i="4"/>
  <c r="AE1823" i="4"/>
  <c r="AE1807" i="4"/>
  <c r="AE1791" i="4"/>
  <c r="AE1775" i="4"/>
  <c r="AE1759" i="4"/>
  <c r="AE1743" i="4"/>
  <c r="AE1727" i="4"/>
  <c r="AE1711" i="4"/>
  <c r="AE1695" i="4"/>
  <c r="AE1679" i="4"/>
  <c r="AE1663" i="4"/>
  <c r="AE1647" i="4"/>
  <c r="AE1631" i="4"/>
  <c r="AE1615" i="4"/>
  <c r="AE1599" i="4"/>
  <c r="AE1583" i="4"/>
  <c r="AE1567" i="4"/>
  <c r="AE1551" i="4"/>
  <c r="AE1535" i="4"/>
  <c r="AE1519" i="4"/>
  <c r="AE1503" i="4"/>
  <c r="AE1487" i="4"/>
  <c r="AE1471" i="4"/>
  <c r="AE1455" i="4"/>
  <c r="AE1439" i="4"/>
  <c r="AE1334" i="4"/>
  <c r="AE1318" i="4"/>
  <c r="AE1302" i="4"/>
  <c r="AE1286" i="4"/>
  <c r="AE1270" i="4"/>
  <c r="AE1254" i="4"/>
  <c r="AE1238" i="4"/>
  <c r="AE1222" i="4"/>
  <c r="AE1206" i="4"/>
  <c r="AE1190" i="4"/>
  <c r="AE1174" i="4"/>
  <c r="AE1158" i="4"/>
  <c r="AE1142" i="4"/>
  <c r="AE1126" i="4"/>
  <c r="AE1110" i="4"/>
  <c r="AE1094" i="4"/>
  <c r="AE1078" i="4"/>
  <c r="AE1062" i="4"/>
  <c r="AE1046" i="4"/>
  <c r="AE1030" i="4"/>
  <c r="AE1014" i="4"/>
  <c r="AE998" i="4"/>
  <c r="AE982" i="4"/>
  <c r="AE966" i="4"/>
  <c r="AE950" i="4"/>
  <c r="AE934" i="4"/>
  <c r="AE918" i="4"/>
  <c r="AE902" i="4"/>
  <c r="AE886" i="4"/>
  <c r="AE870" i="4"/>
  <c r="AE854" i="4"/>
  <c r="AE838" i="4"/>
  <c r="AE822" i="4"/>
  <c r="AE806" i="4"/>
  <c r="AE790" i="4"/>
  <c r="AE774" i="4"/>
  <c r="AE758" i="4"/>
  <c r="AE742" i="4"/>
  <c r="AE726" i="4"/>
  <c r="AE710" i="4"/>
  <c r="AE694" i="4"/>
  <c r="AE678" i="4"/>
  <c r="AE662" i="4"/>
  <c r="AE1549" i="4"/>
  <c r="AE1533" i="4"/>
  <c r="AE1517" i="4"/>
  <c r="AE1501" i="4"/>
  <c r="AE1485" i="4"/>
  <c r="AE1469" i="4"/>
  <c r="AE1453" i="4"/>
  <c r="AE1437" i="4"/>
  <c r="AE1421" i="4"/>
  <c r="AE1405" i="4"/>
  <c r="AE1389" i="4"/>
  <c r="AE1373" i="4"/>
  <c r="AE1357" i="4"/>
  <c r="AE1341" i="4"/>
  <c r="AE1749" i="4"/>
  <c r="AE1733" i="4"/>
  <c r="AE1717" i="4"/>
  <c r="AE1701" i="4"/>
  <c r="AE1685" i="4"/>
  <c r="AE1669" i="4"/>
  <c r="AE1653" i="4"/>
  <c r="AE1637" i="4"/>
  <c r="AE1621" i="4"/>
  <c r="AE1605" i="4"/>
  <c r="AE1589" i="4"/>
  <c r="AE1573" i="4"/>
  <c r="AE1928" i="4"/>
  <c r="AE1912" i="4"/>
  <c r="AE1896" i="4"/>
  <c r="AE1880" i="4"/>
  <c r="AE1864" i="4"/>
  <c r="AE1848" i="4"/>
  <c r="AE1832" i="4"/>
  <c r="AE1816" i="4"/>
  <c r="AE1800" i="4"/>
  <c r="AE1784" i="4"/>
  <c r="AE1768" i="4"/>
  <c r="AE1752" i="4"/>
  <c r="AE1736" i="4"/>
  <c r="AE1720" i="4"/>
  <c r="AE1704" i="4"/>
  <c r="AE1688" i="4"/>
  <c r="AE1672" i="4"/>
  <c r="AE1656" i="4"/>
  <c r="AE1640" i="4"/>
  <c r="AE1624" i="4"/>
  <c r="AE1608" i="4"/>
  <c r="AE1592" i="4"/>
  <c r="AE1576" i="4"/>
  <c r="AE1560" i="4"/>
  <c r="AE1544" i="4"/>
  <c r="AE1528" i="4"/>
  <c r="AE1512" i="4"/>
  <c r="AE1496" i="4"/>
  <c r="AE1480" i="4"/>
  <c r="AE1464" i="4"/>
  <c r="AE1448" i="4"/>
  <c r="AE1432" i="4"/>
  <c r="AE1419" i="4"/>
  <c r="AE1403" i="4"/>
  <c r="AE1387" i="4"/>
  <c r="AE1371" i="4"/>
  <c r="AE1355" i="4"/>
  <c r="AE1339" i="4"/>
  <c r="AE1323" i="4"/>
  <c r="AE1307" i="4"/>
  <c r="AE1291" i="4"/>
  <c r="AE1275" i="4"/>
  <c r="AE1259" i="4"/>
  <c r="AE1243" i="4"/>
  <c r="AE1227" i="4"/>
  <c r="AE1211" i="4"/>
  <c r="AE1195" i="4"/>
  <c r="AE1179" i="4"/>
  <c r="AE1163" i="4"/>
  <c r="AE1147" i="4"/>
  <c r="AE1131" i="4"/>
  <c r="AE1115" i="4"/>
  <c r="AE1099" i="4"/>
  <c r="AE1083" i="4"/>
  <c r="AE1067" i="4"/>
  <c r="AE1051" i="4"/>
  <c r="AE1035" i="4"/>
  <c r="AE1019" i="4"/>
  <c r="AE1003" i="4"/>
  <c r="AE987" i="4"/>
  <c r="AE971" i="4"/>
  <c r="AE955" i="4"/>
  <c r="AE939" i="4"/>
  <c r="AE923" i="4"/>
  <c r="AE907" i="4"/>
  <c r="AE891" i="4"/>
  <c r="AE875" i="4"/>
  <c r="AE859" i="4"/>
  <c r="AE843" i="4"/>
  <c r="AE827" i="4"/>
  <c r="AE658" i="4"/>
  <c r="AE642" i="4"/>
  <c r="AE626" i="4"/>
  <c r="AE610" i="4"/>
  <c r="AE594" i="4"/>
  <c r="AE578" i="4"/>
  <c r="AE562" i="4"/>
  <c r="AE546" i="4"/>
  <c r="AE530" i="4"/>
  <c r="AE514" i="4"/>
  <c r="AE498" i="4"/>
  <c r="AE482" i="4"/>
  <c r="AE466" i="4"/>
  <c r="AE450" i="4"/>
  <c r="AE1317" i="4"/>
  <c r="AE1301" i="4"/>
  <c r="AE1285" i="4"/>
  <c r="AE1269" i="4"/>
  <c r="AE1253" i="4"/>
  <c r="AE1237" i="4"/>
  <c r="AE1221" i="4"/>
  <c r="AE1205" i="4"/>
  <c r="AE1189" i="4"/>
  <c r="AE1173" i="4"/>
  <c r="AE1157" i="4"/>
  <c r="AE1141" i="4"/>
  <c r="AE1125" i="4"/>
  <c r="AE1109" i="4"/>
  <c r="AE1093" i="4"/>
  <c r="AE1077" i="4"/>
  <c r="AE1061" i="4"/>
  <c r="AE1045" i="4"/>
  <c r="AE1029" i="4"/>
  <c r="AE1013" i="4"/>
  <c r="AE997" i="4"/>
  <c r="AE981" i="4"/>
  <c r="AE965" i="4"/>
  <c r="AE949" i="4"/>
  <c r="AE933" i="4"/>
  <c r="AE917" i="4"/>
  <c r="AE901" i="4"/>
  <c r="AE885" i="4"/>
  <c r="AE869" i="4"/>
  <c r="AE853" i="4"/>
  <c r="AE837" i="4"/>
  <c r="AE821" i="4"/>
  <c r="AE805" i="4"/>
  <c r="AE789" i="4"/>
  <c r="AE773" i="4"/>
  <c r="AE757" i="4"/>
  <c r="AE741" i="4"/>
  <c r="AE725" i="4"/>
  <c r="AE709" i="4"/>
  <c r="AE693" i="4"/>
  <c r="AE677" i="4"/>
  <c r="AE661" i="4"/>
  <c r="AE1420" i="4"/>
  <c r="AE1404" i="4"/>
  <c r="AE1388" i="4"/>
  <c r="AE1372" i="4"/>
  <c r="AE1356" i="4"/>
  <c r="AE1340" i="4"/>
  <c r="AE1324" i="4"/>
  <c r="AE1308" i="4"/>
  <c r="AE1292" i="4"/>
  <c r="AE1276" i="4"/>
  <c r="AE1260" i="4"/>
  <c r="AE1244" i="4"/>
  <c r="AE1228" i="4"/>
  <c r="AE1212" i="4"/>
  <c r="AE1196" i="4"/>
  <c r="AE1180" i="4"/>
  <c r="AE1164" i="4"/>
  <c r="AE1148" i="4"/>
  <c r="AE1132" i="4"/>
  <c r="AE1116" i="4"/>
  <c r="AE1100" i="4"/>
  <c r="AE1084" i="4"/>
  <c r="AE1068" i="4"/>
  <c r="AE1052" i="4"/>
  <c r="AE1036" i="4"/>
  <c r="AE1020" i="4"/>
  <c r="AE1004" i="4"/>
  <c r="AE988" i="4"/>
  <c r="AE972" i="4"/>
  <c r="AE956" i="4"/>
  <c r="AE940" i="4"/>
  <c r="AE924" i="4"/>
  <c r="AE908" i="4"/>
  <c r="AE892" i="4"/>
  <c r="AE876" i="4"/>
  <c r="AE860" i="4"/>
  <c r="AE844" i="4"/>
  <c r="AE828" i="4"/>
  <c r="AE812" i="4"/>
  <c r="AE796" i="4"/>
  <c r="AE780" i="4"/>
  <c r="AE764" i="4"/>
  <c r="AE803" i="4"/>
  <c r="AE787" i="4"/>
  <c r="AE771" i="4"/>
  <c r="AE755" i="4"/>
  <c r="AE739" i="4"/>
  <c r="AE723" i="4"/>
  <c r="AE707" i="4"/>
  <c r="AE691" i="4"/>
  <c r="AE675" i="4"/>
  <c r="AE659" i="4"/>
  <c r="AE643" i="4"/>
  <c r="AE627" i="4"/>
  <c r="AE611" i="4"/>
  <c r="AE595" i="4"/>
  <c r="AE579" i="4"/>
  <c r="AE563" i="4"/>
  <c r="AE547" i="4"/>
  <c r="AE531" i="4"/>
  <c r="AE515" i="4"/>
  <c r="AE499" i="4"/>
  <c r="AE483" i="4"/>
  <c r="AE467" i="4"/>
  <c r="AE451" i="4"/>
  <c r="AE1895" i="4"/>
  <c r="AE1914" i="4"/>
  <c r="AE1878" i="4"/>
  <c r="AE1842" i="4"/>
  <c r="AE1822" i="4"/>
  <c r="AE1790" i="4"/>
  <c r="AE1766" i="4"/>
  <c r="AE1746" i="4"/>
  <c r="AE1434" i="4"/>
  <c r="AE1406" i="4"/>
  <c r="AE1370" i="4"/>
  <c r="AE1350" i="4"/>
  <c r="AE1919" i="4"/>
  <c r="AE1859" i="4"/>
  <c r="AE1918" i="4"/>
  <c r="AE1886" i="4"/>
  <c r="AE1858" i="4"/>
  <c r="AE1818" i="4"/>
  <c r="AE1782" i="4"/>
  <c r="AE1734" i="4"/>
  <c r="AE1698" i="4"/>
  <c r="AE1662" i="4"/>
  <c r="AE1634" i="4"/>
  <c r="AE1606" i="4"/>
  <c r="AE1570" i="4"/>
  <c r="AE1550" i="4"/>
  <c r="AE1530" i="4"/>
  <c r="AE1498" i="4"/>
  <c r="AE1454" i="4"/>
  <c r="AE1402" i="4"/>
  <c r="AE1921" i="4"/>
  <c r="AE1905" i="4"/>
  <c r="AE1881" i="4"/>
  <c r="AE1845" i="4"/>
  <c r="AE1817" i="4"/>
  <c r="AE1781" i="4"/>
  <c r="AE1730" i="4"/>
  <c r="AE1702" i="4"/>
  <c r="AE1670" i="4"/>
  <c r="AE1642" i="4"/>
  <c r="AE1602" i="4"/>
  <c r="AE1574" i="4"/>
  <c r="AE1518" i="4"/>
  <c r="AE1490" i="4"/>
  <c r="AE1466" i="4"/>
  <c r="AE1394" i="4"/>
  <c r="AE1937" i="4"/>
  <c r="AE1877" i="4"/>
  <c r="AE1853" i="4"/>
  <c r="AE1813" i="4"/>
  <c r="AE1785" i="4"/>
  <c r="AE1757" i="4"/>
  <c r="AE1911" i="4"/>
  <c r="AE1883" i="4"/>
  <c r="AE1851" i="4"/>
  <c r="AE1835" i="4"/>
  <c r="AE1819" i="4"/>
  <c r="AE1803" i="4"/>
  <c r="AE1787" i="4"/>
  <c r="AE1771" i="4"/>
  <c r="AE1755" i="4"/>
  <c r="AE1739" i="4"/>
  <c r="AE1723" i="4"/>
  <c r="AE1707" i="4"/>
  <c r="AE1691" i="4"/>
  <c r="AE1675" i="4"/>
  <c r="AE1659" i="4"/>
  <c r="AE1643" i="4"/>
  <c r="AE1627" i="4"/>
  <c r="AE1611" i="4"/>
  <c r="AE1595" i="4"/>
  <c r="AE1579" i="4"/>
  <c r="AE1563" i="4"/>
  <c r="AE1547" i="4"/>
  <c r="AE1531" i="4"/>
  <c r="AE1515" i="4"/>
  <c r="AE1499" i="4"/>
  <c r="AE1483" i="4"/>
  <c r="AE1467" i="4"/>
  <c r="AE1451" i="4"/>
  <c r="AE1435" i="4"/>
  <c r="AE1330" i="4"/>
  <c r="AE1314" i="4"/>
  <c r="AE1298" i="4"/>
  <c r="AE1282" i="4"/>
  <c r="AE1266" i="4"/>
  <c r="AE1250" i="4"/>
  <c r="AE1234" i="4"/>
  <c r="AE1218" i="4"/>
  <c r="AE1202" i="4"/>
  <c r="AE1186" i="4"/>
  <c r="AE1170" i="4"/>
  <c r="AE1154" i="4"/>
  <c r="AE1138" i="4"/>
  <c r="AE1122" i="4"/>
  <c r="AE1106" i="4"/>
  <c r="AE1090" i="4"/>
  <c r="AE1074" i="4"/>
  <c r="AE1058" i="4"/>
  <c r="AE1042" i="4"/>
  <c r="AE1026" i="4"/>
  <c r="AE1010" i="4"/>
  <c r="AE994" i="4"/>
  <c r="AE978" i="4"/>
  <c r="AE962" i="4"/>
  <c r="AE946" i="4"/>
  <c r="AE930" i="4"/>
  <c r="AE914" i="4"/>
  <c r="AE898" i="4"/>
  <c r="AE882" i="4"/>
  <c r="AE866" i="4"/>
  <c r="AE850" i="4"/>
  <c r="AE834" i="4"/>
  <c r="AE818" i="4"/>
  <c r="AE802" i="4"/>
  <c r="AE786" i="4"/>
  <c r="AE770" i="4"/>
  <c r="AE754" i="4"/>
  <c r="AE738" i="4"/>
  <c r="AE722" i="4"/>
  <c r="AE706" i="4"/>
  <c r="AE690" i="4"/>
  <c r="AE674" i="4"/>
  <c r="AE1561" i="4"/>
  <c r="AE1545" i="4"/>
  <c r="AE1529" i="4"/>
  <c r="AE1513" i="4"/>
  <c r="AE1497" i="4"/>
  <c r="AE1481" i="4"/>
  <c r="AE1465" i="4"/>
  <c r="AE1449" i="4"/>
  <c r="AE1433" i="4"/>
  <c r="AE1417" i="4"/>
  <c r="AE1401" i="4"/>
  <c r="AE1385" i="4"/>
  <c r="AE1369" i="4"/>
  <c r="AE1353" i="4"/>
  <c r="AE1337" i="4"/>
  <c r="AE1745" i="4"/>
  <c r="AE1729" i="4"/>
  <c r="AE1713" i="4"/>
  <c r="AE1697" i="4"/>
  <c r="AE1681" i="4"/>
  <c r="AE1665" i="4"/>
  <c r="AE1649" i="4"/>
  <c r="AE1633" i="4"/>
  <c r="AE1617" i="4"/>
  <c r="AE1601" i="4"/>
  <c r="AE1585" i="4"/>
  <c r="AE1569" i="4"/>
  <c r="AE1924" i="4"/>
  <c r="AE1908" i="4"/>
  <c r="AE1892" i="4"/>
  <c r="AE1876" i="4"/>
  <c r="AE1860" i="4"/>
  <c r="AE1844" i="4"/>
  <c r="AE1828" i="4"/>
  <c r="AE1812" i="4"/>
  <c r="AE1796" i="4"/>
  <c r="AE1780" i="4"/>
  <c r="AE1764" i="4"/>
  <c r="AE1748" i="4"/>
  <c r="AE1732" i="4"/>
  <c r="AE1716" i="4"/>
  <c r="AE1700" i="4"/>
  <c r="AE1684" i="4"/>
  <c r="AE1668" i="4"/>
  <c r="AE1652" i="4"/>
  <c r="AE1636" i="4"/>
  <c r="AE1620" i="4"/>
  <c r="AE1604" i="4"/>
  <c r="AE1588" i="4"/>
  <c r="AE1572" i="4"/>
  <c r="AE1556" i="4"/>
  <c r="AE1540" i="4"/>
  <c r="AE1524" i="4"/>
  <c r="AE1508" i="4"/>
  <c r="AE1492" i="4"/>
  <c r="AE1476" i="4"/>
  <c r="AE1460" i="4"/>
  <c r="AE1444" i="4"/>
  <c r="AE1428" i="4"/>
  <c r="AE1415" i="4"/>
  <c r="AE1399" i="4"/>
  <c r="AE1383" i="4"/>
  <c r="AE1367" i="4"/>
  <c r="AE1351" i="4"/>
  <c r="AE1335" i="4"/>
  <c r="AE1319" i="4"/>
  <c r="AE1303" i="4"/>
  <c r="AE1287" i="4"/>
  <c r="AE1271" i="4"/>
  <c r="AE1255" i="4"/>
  <c r="AE1239" i="4"/>
  <c r="AE1223" i="4"/>
  <c r="AE1207" i="4"/>
  <c r="AE1191" i="4"/>
  <c r="AE1175" i="4"/>
  <c r="AE1159" i="4"/>
  <c r="AE1143" i="4"/>
  <c r="AE1127" i="4"/>
  <c r="AE1111" i="4"/>
  <c r="AE1095" i="4"/>
  <c r="AE1079" i="4"/>
  <c r="AE1063" i="4"/>
  <c r="AE1047" i="4"/>
  <c r="AE1031" i="4"/>
  <c r="AE1015" i="4"/>
  <c r="AE999" i="4"/>
  <c r="AE983" i="4"/>
  <c r="AE967" i="4"/>
  <c r="AE951" i="4"/>
  <c r="AE935" i="4"/>
  <c r="AE919" i="4"/>
  <c r="AE903" i="4"/>
  <c r="AE887" i="4"/>
  <c r="AE871" i="4"/>
  <c r="AE855" i="4"/>
  <c r="AE839" i="4"/>
  <c r="AE823" i="4"/>
  <c r="AE654" i="4"/>
  <c r="AE638" i="4"/>
  <c r="AE622" i="4"/>
  <c r="AE606" i="4"/>
  <c r="AE590" i="4"/>
  <c r="AE574" i="4"/>
  <c r="AE558" i="4"/>
  <c r="AE542" i="4"/>
  <c r="AE526" i="4"/>
  <c r="AE510" i="4"/>
  <c r="AE494" i="4"/>
  <c r="AE478" i="4"/>
  <c r="AE462" i="4"/>
  <c r="AE1329" i="4"/>
  <c r="AE1313" i="4"/>
  <c r="AE1297" i="4"/>
  <c r="AE1281" i="4"/>
  <c r="AE1265" i="4"/>
  <c r="AE1249" i="4"/>
  <c r="AE1233" i="4"/>
  <c r="AE1217" i="4"/>
  <c r="AE1201" i="4"/>
  <c r="AE1185" i="4"/>
  <c r="AE1169" i="4"/>
  <c r="AE1153" i="4"/>
  <c r="AE1137" i="4"/>
  <c r="AE1121" i="4"/>
  <c r="AE1105" i="4"/>
  <c r="AE1089" i="4"/>
  <c r="AE1073" i="4"/>
  <c r="AE1057" i="4"/>
  <c r="AE1041" i="4"/>
  <c r="AE1025" i="4"/>
  <c r="AE1009" i="4"/>
  <c r="AE993" i="4"/>
  <c r="AE977" i="4"/>
  <c r="AE961" i="4"/>
  <c r="AE945" i="4"/>
  <c r="AE929" i="4"/>
  <c r="AE913" i="4"/>
  <c r="AE897" i="4"/>
  <c r="AE881" i="4"/>
  <c r="AE865" i="4"/>
  <c r="AE849" i="4"/>
  <c r="AE833" i="4"/>
  <c r="AE817" i="4"/>
  <c r="AE801" i="4"/>
  <c r="AE785" i="4"/>
  <c r="AE769" i="4"/>
  <c r="AE753" i="4"/>
  <c r="AE737" i="4"/>
  <c r="AE721" i="4"/>
  <c r="AE705" i="4"/>
  <c r="AE689" i="4"/>
  <c r="AE673" i="4"/>
  <c r="AE657" i="4"/>
  <c r="AE1416" i="4"/>
  <c r="AE1400" i="4"/>
  <c r="AE1384" i="4"/>
  <c r="AE1368" i="4"/>
  <c r="AE1352" i="4"/>
  <c r="AE1336" i="4"/>
  <c r="AE1320" i="4"/>
  <c r="AE1304" i="4"/>
  <c r="AE1288" i="4"/>
  <c r="AE1272" i="4"/>
  <c r="AE1256" i="4"/>
  <c r="AE1240" i="4"/>
  <c r="AE1224" i="4"/>
  <c r="AE1208" i="4"/>
  <c r="AE1192" i="4"/>
  <c r="AE1176" i="4"/>
  <c r="AE1160" i="4"/>
  <c r="AE1144" i="4"/>
  <c r="AE1128" i="4"/>
  <c r="AE1112" i="4"/>
  <c r="AE1096" i="4"/>
  <c r="AE1080" i="4"/>
  <c r="AE1064" i="4"/>
  <c r="AE1048" i="4"/>
  <c r="AE1032" i="4"/>
  <c r="AE1016" i="4"/>
  <c r="AE1000" i="4"/>
  <c r="AE984" i="4"/>
  <c r="AE968" i="4"/>
  <c r="AE952" i="4"/>
  <c r="AE936" i="4"/>
  <c r="AE920" i="4"/>
  <c r="AE904" i="4"/>
  <c r="AE888" i="4"/>
  <c r="AE872" i="4"/>
  <c r="AE856" i="4"/>
  <c r="AE840" i="4"/>
  <c r="AE824" i="4"/>
  <c r="AE808" i="4"/>
  <c r="AE792" i="4"/>
  <c r="AE776" i="4"/>
  <c r="AE760" i="4"/>
  <c r="AE799" i="4"/>
  <c r="AE783" i="4"/>
  <c r="AE767" i="4"/>
  <c r="AE751" i="4"/>
  <c r="AE735" i="4"/>
  <c r="AE719" i="4"/>
  <c r="AE703" i="4"/>
  <c r="AE687" i="4"/>
  <c r="AE671" i="4"/>
  <c r="AE655" i="4"/>
  <c r="AE639" i="4"/>
  <c r="AE623" i="4"/>
  <c r="AE607" i="4"/>
  <c r="AE591" i="4"/>
  <c r="AE575" i="4"/>
  <c r="AE559" i="4"/>
  <c r="AE543" i="4"/>
  <c r="AE527" i="4"/>
  <c r="AE511" i="4"/>
  <c r="AE495" i="4"/>
  <c r="AE479" i="4"/>
  <c r="AE463" i="4"/>
  <c r="AE447" i="4"/>
  <c r="AE1879" i="4"/>
  <c r="AE1906" i="4"/>
  <c r="AE1874" i="4"/>
  <c r="AE1838" i="4"/>
  <c r="AE1810" i="4"/>
  <c r="AE1786" i="4"/>
  <c r="AE1758" i="4"/>
  <c r="AE1738" i="4"/>
  <c r="AE1430" i="4"/>
  <c r="AE1390" i="4"/>
  <c r="AE1366" i="4"/>
  <c r="AE1346" i="4"/>
  <c r="AE1899" i="4"/>
  <c r="AE1934" i="4"/>
  <c r="AE1910" i="4"/>
  <c r="AE1882" i="4"/>
  <c r="AE1854" i="4"/>
  <c r="AE1814" i="4"/>
  <c r="AE1770" i="4"/>
  <c r="AE1726" i="4"/>
  <c r="AE1690" i="4"/>
  <c r="AE1654" i="4"/>
  <c r="AE1630" i="4"/>
  <c r="AE1598" i="4"/>
  <c r="AE1566" i="4"/>
  <c r="AE1542" i="4"/>
  <c r="AE1522" i="4"/>
  <c r="AE1474" i="4"/>
  <c r="AE1426" i="4"/>
  <c r="AE1398" i="4"/>
  <c r="AE1917" i="4"/>
  <c r="AE1901" i="4"/>
  <c r="AE1873" i="4"/>
  <c r="AE1837" i="4"/>
  <c r="AE1805" i="4"/>
  <c r="AE1769" i="4"/>
  <c r="AE1722" i="4"/>
  <c r="AE1694" i="4"/>
  <c r="AE1666" i="4"/>
  <c r="AE1622" i="4"/>
  <c r="AE1586" i="4"/>
  <c r="AE1554" i="4"/>
  <c r="AE1510" i="4"/>
  <c r="AE1486" i="4"/>
  <c r="AE1462" i="4"/>
  <c r="AE1378" i="4"/>
  <c r="AE1933" i="4"/>
  <c r="AE1869" i="4"/>
  <c r="AE1841" i="4"/>
  <c r="AE1809" i="4"/>
  <c r="AE1777" i="4"/>
  <c r="AE1935" i="4"/>
  <c r="AE1907" i="4"/>
  <c r="AE1875" i="4"/>
  <c r="AE1847" i="4"/>
  <c r="AE1831" i="4"/>
  <c r="AE1815" i="4"/>
  <c r="AE1799" i="4"/>
  <c r="AE1783" i="4"/>
  <c r="AE1767" i="4"/>
  <c r="AE1751" i="4"/>
  <c r="AE1735" i="4"/>
  <c r="AE1719" i="4"/>
  <c r="AE1703" i="4"/>
  <c r="AE1687" i="4"/>
  <c r="AE1671" i="4"/>
  <c r="AE1655" i="4"/>
  <c r="AE1639" i="4"/>
  <c r="AE1623" i="4"/>
  <c r="AE1607" i="4"/>
  <c r="AE1591" i="4"/>
  <c r="AE1575" i="4"/>
  <c r="AE1559" i="4"/>
  <c r="AE1543" i="4"/>
  <c r="AE1527" i="4"/>
  <c r="AE1511" i="4"/>
  <c r="AE1495" i="4"/>
  <c r="AE1479" i="4"/>
  <c r="AE1463" i="4"/>
  <c r="AE1447" i="4"/>
  <c r="AE1431" i="4"/>
  <c r="AE1326" i="4"/>
  <c r="AE1310" i="4"/>
  <c r="AE1294" i="4"/>
  <c r="AE1278" i="4"/>
  <c r="AE1262" i="4"/>
  <c r="AE1246" i="4"/>
  <c r="AE1230" i="4"/>
  <c r="AE1214" i="4"/>
  <c r="AE1198" i="4"/>
  <c r="AE1182" i="4"/>
  <c r="AE1166" i="4"/>
  <c r="AE1150" i="4"/>
  <c r="AE1134" i="4"/>
  <c r="AE1118" i="4"/>
  <c r="AE1102" i="4"/>
  <c r="AE1086" i="4"/>
  <c r="AE1070" i="4"/>
  <c r="AE1054" i="4"/>
  <c r="AE1038" i="4"/>
  <c r="AE1022" i="4"/>
  <c r="AE1006" i="4"/>
  <c r="AE990" i="4"/>
  <c r="AE974" i="4"/>
  <c r="AE958" i="4"/>
  <c r="AE942" i="4"/>
  <c r="AE926" i="4"/>
  <c r="AE910" i="4"/>
  <c r="AE894" i="4"/>
  <c r="AE878" i="4"/>
  <c r="AE862" i="4"/>
  <c r="AE846" i="4"/>
  <c r="AE830" i="4"/>
  <c r="AE814" i="4"/>
  <c r="AE798" i="4"/>
  <c r="AE782" i="4"/>
  <c r="AE766" i="4"/>
  <c r="AE750" i="4"/>
  <c r="AE734" i="4"/>
  <c r="AE718" i="4"/>
  <c r="AE702" i="4"/>
  <c r="AE686" i="4"/>
  <c r="AE670" i="4"/>
  <c r="AE1557" i="4"/>
  <c r="AE1541" i="4"/>
  <c r="AE1525" i="4"/>
  <c r="AE1509" i="4"/>
  <c r="AE1493" i="4"/>
  <c r="AE1477" i="4"/>
  <c r="AE1461" i="4"/>
  <c r="AE1445" i="4"/>
  <c r="AE1429" i="4"/>
  <c r="AE1413" i="4"/>
  <c r="AE1397" i="4"/>
  <c r="AE1381" i="4"/>
  <c r="AE1365" i="4"/>
  <c r="AE1349" i="4"/>
  <c r="AE1333" i="4"/>
  <c r="AE1741" i="4"/>
  <c r="AE1725" i="4"/>
  <c r="AE1709" i="4"/>
  <c r="AE1693" i="4"/>
  <c r="AE1677" i="4"/>
  <c r="AE1661" i="4"/>
  <c r="AE1645" i="4"/>
  <c r="AE1629" i="4"/>
  <c r="AE1613" i="4"/>
  <c r="AE1597" i="4"/>
  <c r="AE1581" i="4"/>
  <c r="AE1936" i="4"/>
  <c r="AE1920" i="4"/>
  <c r="AE1904" i="4"/>
  <c r="AE1888" i="4"/>
  <c r="AE1872" i="4"/>
  <c r="AE1856" i="4"/>
  <c r="AE1840" i="4"/>
  <c r="AE1824" i="4"/>
  <c r="AE1808" i="4"/>
  <c r="AE1792" i="4"/>
  <c r="AE1776" i="4"/>
  <c r="AE1760" i="4"/>
  <c r="AE1744" i="4"/>
  <c r="AE1728" i="4"/>
  <c r="AE1712" i="4"/>
  <c r="AE1696" i="4"/>
  <c r="AE1680" i="4"/>
  <c r="AE1664" i="4"/>
  <c r="AE1648" i="4"/>
  <c r="AE1632" i="4"/>
  <c r="AE1616" i="4"/>
  <c r="AE1600" i="4"/>
  <c r="AE1584" i="4"/>
  <c r="AE1568" i="4"/>
  <c r="AE1552" i="4"/>
  <c r="AE1536" i="4"/>
  <c r="AE1520" i="4"/>
  <c r="AE1504" i="4"/>
  <c r="AE1488" i="4"/>
  <c r="AE1472" i="4"/>
  <c r="AE1456" i="4"/>
  <c r="AE1440" i="4"/>
  <c r="AE1427" i="4"/>
  <c r="AE1411" i="4"/>
  <c r="AE1395" i="4"/>
  <c r="AE1379" i="4"/>
  <c r="AE1363" i="4"/>
  <c r="AE1347" i="4"/>
  <c r="AE1331" i="4"/>
  <c r="AE1315" i="4"/>
  <c r="AE1299" i="4"/>
  <c r="AE1283" i="4"/>
  <c r="AE1267" i="4"/>
  <c r="AE1251" i="4"/>
  <c r="AE1235" i="4"/>
  <c r="AE1219" i="4"/>
  <c r="AE1203" i="4"/>
  <c r="AE1187" i="4"/>
  <c r="AE1171" i="4"/>
  <c r="AE1155" i="4"/>
  <c r="AE1139" i="4"/>
  <c r="AE1123" i="4"/>
  <c r="AE1107" i="4"/>
  <c r="AE1091" i="4"/>
  <c r="AE1075" i="4"/>
  <c r="AE1059" i="4"/>
  <c r="AE1043" i="4"/>
  <c r="AE1027" i="4"/>
  <c r="AE1011" i="4"/>
  <c r="AE995" i="4"/>
  <c r="AE979" i="4"/>
  <c r="AE963" i="4"/>
  <c r="AE947" i="4"/>
  <c r="AE931" i="4"/>
  <c r="AE915" i="4"/>
  <c r="AE899" i="4"/>
  <c r="AE883" i="4"/>
  <c r="AE867" i="4"/>
  <c r="AE851" i="4"/>
  <c r="AE835" i="4"/>
  <c r="AE819" i="4"/>
  <c r="AE650" i="4"/>
  <c r="AE634" i="4"/>
  <c r="AE618" i="4"/>
  <c r="AE602" i="4"/>
  <c r="AE586" i="4"/>
  <c r="AE570" i="4"/>
  <c r="AE554" i="4"/>
  <c r="AE538" i="4"/>
  <c r="AE522" i="4"/>
  <c r="AE506" i="4"/>
  <c r="AE490" i="4"/>
  <c r="AE474" i="4"/>
  <c r="AE458" i="4"/>
  <c r="AE1325" i="4"/>
  <c r="AE1309" i="4"/>
  <c r="AE1293" i="4"/>
  <c r="AE1277" i="4"/>
  <c r="AE1261" i="4"/>
  <c r="AE1245" i="4"/>
  <c r="AE1229" i="4"/>
  <c r="AE1213" i="4"/>
  <c r="AE1197" i="4"/>
  <c r="AE1181" i="4"/>
  <c r="AE1165" i="4"/>
  <c r="AE1149" i="4"/>
  <c r="AE1133" i="4"/>
  <c r="AE1117" i="4"/>
  <c r="AE1101" i="4"/>
  <c r="AE1085" i="4"/>
  <c r="AE1069" i="4"/>
  <c r="AE1053" i="4"/>
  <c r="AE1037" i="4"/>
  <c r="AE1021" i="4"/>
  <c r="AE1005" i="4"/>
  <c r="AE989" i="4"/>
  <c r="AE973" i="4"/>
  <c r="AE957" i="4"/>
  <c r="AE941" i="4"/>
  <c r="AE925" i="4"/>
  <c r="AE909" i="4"/>
  <c r="AE893" i="4"/>
  <c r="AE877" i="4"/>
  <c r="AE861" i="4"/>
  <c r="AE845" i="4"/>
  <c r="AE829" i="4"/>
  <c r="AE813" i="4"/>
  <c r="AE797" i="4"/>
  <c r="AE781" i="4"/>
  <c r="AE765" i="4"/>
  <c r="AE749" i="4"/>
  <c r="AE733" i="4"/>
  <c r="AE717" i="4"/>
  <c r="AE701" i="4"/>
  <c r="AE685" i="4"/>
  <c r="AE669" i="4"/>
  <c r="AE653" i="4"/>
  <c r="AE1412" i="4"/>
  <c r="AE1396" i="4"/>
  <c r="AE1380" i="4"/>
  <c r="AE1364" i="4"/>
  <c r="AE1348" i="4"/>
  <c r="AE1332" i="4"/>
  <c r="AE1316" i="4"/>
  <c r="AE1300" i="4"/>
  <c r="AE1284" i="4"/>
  <c r="AE1268" i="4"/>
  <c r="AE1252" i="4"/>
  <c r="AE1236" i="4"/>
  <c r="AE1220" i="4"/>
  <c r="AE1204" i="4"/>
  <c r="AE1188" i="4"/>
  <c r="AE1172" i="4"/>
  <c r="AE1156" i="4"/>
  <c r="AE1140" i="4"/>
  <c r="AE1124" i="4"/>
  <c r="AE1108" i="4"/>
  <c r="AE1092" i="4"/>
  <c r="AE1076" i="4"/>
  <c r="AE1060" i="4"/>
  <c r="AE1044" i="4"/>
  <c r="AE1028" i="4"/>
  <c r="AE1012" i="4"/>
  <c r="AE996" i="4"/>
  <c r="AE980" i="4"/>
  <c r="AE964" i="4"/>
  <c r="AE948" i="4"/>
  <c r="AE932" i="4"/>
  <c r="AE916" i="4"/>
  <c r="AE900" i="4"/>
  <c r="AE1867" i="4"/>
  <c r="AE1806" i="4"/>
  <c r="AE1422" i="4"/>
  <c r="AE1891" i="4"/>
  <c r="AE1846" i="4"/>
  <c r="AE1682" i="4"/>
  <c r="AE1562" i="4"/>
  <c r="AE1418" i="4"/>
  <c r="AE1857" i="4"/>
  <c r="AE1718" i="4"/>
  <c r="AE1582" i="4"/>
  <c r="AE1446" i="4"/>
  <c r="AE1829" i="4"/>
  <c r="AE1903" i="4"/>
  <c r="AE1811" i="4"/>
  <c r="AE1747" i="4"/>
  <c r="AE1683" i="4"/>
  <c r="AE1619" i="4"/>
  <c r="AE1555" i="4"/>
  <c r="AE1491" i="4"/>
  <c r="AE1338" i="4"/>
  <c r="AE1274" i="4"/>
  <c r="AE1210" i="4"/>
  <c r="AE1146" i="4"/>
  <c r="AE1082" i="4"/>
  <c r="AE1018" i="4"/>
  <c r="AE954" i="4"/>
  <c r="AE890" i="4"/>
  <c r="AE826" i="4"/>
  <c r="AE762" i="4"/>
  <c r="AE698" i="4"/>
  <c r="AE1537" i="4"/>
  <c r="AE1473" i="4"/>
  <c r="AE1409" i="4"/>
  <c r="AE1345" i="4"/>
  <c r="AE1705" i="4"/>
  <c r="AE1641" i="4"/>
  <c r="AE1577" i="4"/>
  <c r="AE1884" i="4"/>
  <c r="AE1820" i="4"/>
  <c r="AE1756" i="4"/>
  <c r="AE1692" i="4"/>
  <c r="AE1628" i="4"/>
  <c r="AE1564" i="4"/>
  <c r="AE1500" i="4"/>
  <c r="AE1436" i="4"/>
  <c r="AE1375" i="4"/>
  <c r="AE1311" i="4"/>
  <c r="AE1247" i="4"/>
  <c r="AE1183" i="4"/>
  <c r="AE1119" i="4"/>
  <c r="AE1055" i="4"/>
  <c r="AE991" i="4"/>
  <c r="AE927" i="4"/>
  <c r="AE863" i="4"/>
  <c r="AE646" i="4"/>
  <c r="AE582" i="4"/>
  <c r="AE518" i="4"/>
  <c r="AE454" i="4"/>
  <c r="AE1273" i="4"/>
  <c r="AE1209" i="4"/>
  <c r="AE1145" i="4"/>
  <c r="AE1081" i="4"/>
  <c r="AE1017" i="4"/>
  <c r="AE953" i="4"/>
  <c r="AE889" i="4"/>
  <c r="AE825" i="4"/>
  <c r="AE761" i="4"/>
  <c r="AE697" i="4"/>
  <c r="AE1408" i="4"/>
  <c r="AE1344" i="4"/>
  <c r="AE1280" i="4"/>
  <c r="AE1216" i="4"/>
  <c r="AE1152" i="4"/>
  <c r="AE1088" i="4"/>
  <c r="AE1024" i="4"/>
  <c r="AE960" i="4"/>
  <c r="AE896" i="4"/>
  <c r="AE864" i="4"/>
  <c r="AE832" i="4"/>
  <c r="AE800" i="4"/>
  <c r="AE768" i="4"/>
  <c r="AE791" i="4"/>
  <c r="AE759" i="4"/>
  <c r="AE727" i="4"/>
  <c r="AE695" i="4"/>
  <c r="AE663" i="4"/>
  <c r="AE631" i="4"/>
  <c r="AE599" i="4"/>
  <c r="AE567" i="4"/>
  <c r="AE535" i="4"/>
  <c r="AE503" i="4"/>
  <c r="AE471" i="4"/>
  <c r="AE439" i="4"/>
  <c r="AE423" i="4"/>
  <c r="AE407" i="4"/>
  <c r="AE391" i="4"/>
  <c r="AE375" i="4"/>
  <c r="AE359" i="4"/>
  <c r="AE434" i="4"/>
  <c r="AE418" i="4"/>
  <c r="AE402" i="4"/>
  <c r="AE386" i="4"/>
  <c r="AE370" i="4"/>
  <c r="AE354" i="4"/>
  <c r="AE645" i="4"/>
  <c r="AE629" i="4"/>
  <c r="AE613" i="4"/>
  <c r="AE597" i="4"/>
  <c r="AE581" i="4"/>
  <c r="AE565" i="4"/>
  <c r="AE549" i="4"/>
  <c r="AE533" i="4"/>
  <c r="AE517" i="4"/>
  <c r="AE501" i="4"/>
  <c r="AE485" i="4"/>
  <c r="AE469" i="4"/>
  <c r="AE453" i="4"/>
  <c r="AE437" i="4"/>
  <c r="AE421" i="4"/>
  <c r="AE405" i="4"/>
  <c r="AE389" i="4"/>
  <c r="AE373" i="4"/>
  <c r="AE357" i="4"/>
  <c r="AE341" i="4"/>
  <c r="AE325" i="4"/>
  <c r="AE756" i="4"/>
  <c r="AE740" i="4"/>
  <c r="AE724" i="4"/>
  <c r="AE708" i="4"/>
  <c r="AE692" i="4"/>
  <c r="AE676" i="4"/>
  <c r="AE660" i="4"/>
  <c r="AE644" i="4"/>
  <c r="AE628" i="4"/>
  <c r="AE612" i="4"/>
  <c r="AE596" i="4"/>
  <c r="AE580" i="4"/>
  <c r="AE564" i="4"/>
  <c r="AE548" i="4"/>
  <c r="AE532" i="4"/>
  <c r="AE516" i="4"/>
  <c r="AE500" i="4"/>
  <c r="AE484" i="4"/>
  <c r="AE468" i="4"/>
  <c r="AE452" i="4"/>
  <c r="AE436" i="4"/>
  <c r="AE420" i="4"/>
  <c r="AE404" i="4"/>
  <c r="AE388" i="4"/>
  <c r="AE372" i="4"/>
  <c r="AE356" i="4"/>
  <c r="AE340" i="4"/>
  <c r="AE347" i="4"/>
  <c r="AE331" i="4"/>
  <c r="AE315" i="4"/>
  <c r="AE299" i="4"/>
  <c r="AE283" i="4"/>
  <c r="AE267" i="4"/>
  <c r="AE251" i="4"/>
  <c r="AE235" i="4"/>
  <c r="AE219" i="4"/>
  <c r="AE203" i="4"/>
  <c r="AE187" i="4"/>
  <c r="AE171" i="4"/>
  <c r="AE155" i="4"/>
  <c r="AE139" i="4"/>
  <c r="AE123" i="4"/>
  <c r="AE107" i="4"/>
  <c r="AE91" i="4"/>
  <c r="AE75" i="4"/>
  <c r="AE59" i="4"/>
  <c r="AE43" i="4"/>
  <c r="AE27" i="4"/>
  <c r="AE11" i="4"/>
  <c r="AE338" i="4"/>
  <c r="AE322" i="4"/>
  <c r="AE306" i="4"/>
  <c r="AE290" i="4"/>
  <c r="AE274" i="4"/>
  <c r="AE258" i="4"/>
  <c r="AE242" i="4"/>
  <c r="AE226" i="4"/>
  <c r="AE210" i="4"/>
  <c r="AE194" i="4"/>
  <c r="AE178" i="4"/>
  <c r="AE162" i="4"/>
  <c r="AE146" i="4"/>
  <c r="AE130" i="4"/>
  <c r="AE114" i="4"/>
  <c r="AE98" i="4"/>
  <c r="AE82" i="4"/>
  <c r="AE66" i="4"/>
  <c r="AE50" i="4"/>
  <c r="AE34" i="4"/>
  <c r="AE18" i="4"/>
  <c r="AE309" i="4"/>
  <c r="AE293" i="4"/>
  <c r="AE277" i="4"/>
  <c r="AE261" i="4"/>
  <c r="AE245" i="4"/>
  <c r="AE229" i="4"/>
  <c r="AE213" i="4"/>
  <c r="AE197" i="4"/>
  <c r="AE181" i="4"/>
  <c r="AE165" i="4"/>
  <c r="AE149" i="4"/>
  <c r="AE133" i="4"/>
  <c r="AE117" i="4"/>
  <c r="AE101" i="4"/>
  <c r="AE85" i="4"/>
  <c r="AE69" i="4"/>
  <c r="AE53" i="4"/>
  <c r="AE37" i="4"/>
  <c r="AE21" i="4"/>
  <c r="AE5" i="4"/>
  <c r="AE320" i="4"/>
  <c r="AE304" i="4"/>
  <c r="AE288" i="4"/>
  <c r="AE272" i="4"/>
  <c r="AE256" i="4"/>
  <c r="AE240" i="4"/>
  <c r="AE224" i="4"/>
  <c r="AE208" i="4"/>
  <c r="AE192" i="4"/>
  <c r="AE176" i="4"/>
  <c r="AE160" i="4"/>
  <c r="AE144" i="4"/>
  <c r="AE128" i="4"/>
  <c r="AE112" i="4"/>
  <c r="AE96" i="4"/>
  <c r="AE80" i="4"/>
  <c r="AE64" i="4"/>
  <c r="AE48" i="4"/>
  <c r="AE32" i="4"/>
  <c r="AE16" i="4"/>
  <c r="AE1902" i="4"/>
  <c r="AE1778" i="4"/>
  <c r="AE1386" i="4"/>
  <c r="AE1930" i="4"/>
  <c r="AE1802" i="4"/>
  <c r="AE1650" i="4"/>
  <c r="AE1538" i="4"/>
  <c r="AE1929" i="4"/>
  <c r="AE1833" i="4"/>
  <c r="AE1686" i="4"/>
  <c r="AE1546" i="4"/>
  <c r="AE1374" i="4"/>
  <c r="AE1797" i="4"/>
  <c r="AE1863" i="4"/>
  <c r="AE1795" i="4"/>
  <c r="AE1731" i="4"/>
  <c r="AE1667" i="4"/>
  <c r="AE1603" i="4"/>
  <c r="AE1539" i="4"/>
  <c r="AE1475" i="4"/>
  <c r="AE1322" i="4"/>
  <c r="AE1258" i="4"/>
  <c r="AE1194" i="4"/>
  <c r="AE1130" i="4"/>
  <c r="AE1066" i="4"/>
  <c r="AE1002" i="4"/>
  <c r="AE938" i="4"/>
  <c r="AE874" i="4"/>
  <c r="AE810" i="4"/>
  <c r="AE746" i="4"/>
  <c r="AE682" i="4"/>
  <c r="AE1521" i="4"/>
  <c r="AE1457" i="4"/>
  <c r="AE1393" i="4"/>
  <c r="AE1753" i="4"/>
  <c r="AE1689" i="4"/>
  <c r="AE1625" i="4"/>
  <c r="AE1932" i="4"/>
  <c r="AE1868" i="4"/>
  <c r="AE1804" i="4"/>
  <c r="AE1740" i="4"/>
  <c r="AE1676" i="4"/>
  <c r="AE1612" i="4"/>
  <c r="AE1548" i="4"/>
  <c r="AE1484" i="4"/>
  <c r="AE1423" i="4"/>
  <c r="AE1359" i="4"/>
  <c r="AE1295" i="4"/>
  <c r="AE1231" i="4"/>
  <c r="AE1167" i="4"/>
  <c r="AE1103" i="4"/>
  <c r="AE1039" i="4"/>
  <c r="AE975" i="4"/>
  <c r="AE911" i="4"/>
  <c r="AE847" i="4"/>
  <c r="AE630" i="4"/>
  <c r="AE566" i="4"/>
  <c r="AE502" i="4"/>
  <c r="AE1321" i="4"/>
  <c r="AE1257" i="4"/>
  <c r="AE1193" i="4"/>
  <c r="AE1129" i="4"/>
  <c r="AE1065" i="4"/>
  <c r="AE1001" i="4"/>
  <c r="AE937" i="4"/>
  <c r="AE873" i="4"/>
  <c r="AE809" i="4"/>
  <c r="AE745" i="4"/>
  <c r="AE681" i="4"/>
  <c r="AE1392" i="4"/>
  <c r="AE1328" i="4"/>
  <c r="AE1264" i="4"/>
  <c r="AE1200" i="4"/>
  <c r="AE1136" i="4"/>
  <c r="AE1072" i="4"/>
  <c r="AE1008" i="4"/>
  <c r="AE944" i="4"/>
  <c r="AE884" i="4"/>
  <c r="AE852" i="4"/>
  <c r="AE820" i="4"/>
  <c r="AE788" i="4"/>
  <c r="AE811" i="4"/>
  <c r="AE779" i="4"/>
  <c r="AE747" i="4"/>
  <c r="AE715" i="4"/>
  <c r="AE683" i="4"/>
  <c r="AE651" i="4"/>
  <c r="AE619" i="4"/>
  <c r="AE587" i="4"/>
  <c r="AE555" i="4"/>
  <c r="AE523" i="4"/>
  <c r="AE491" i="4"/>
  <c r="AE459" i="4"/>
  <c r="AE435" i="4"/>
  <c r="AE419" i="4"/>
  <c r="AE403" i="4"/>
  <c r="AE387" i="4"/>
  <c r="AE371" i="4"/>
  <c r="AE446" i="4"/>
  <c r="AE430" i="4"/>
  <c r="AE414" i="4"/>
  <c r="AE398" i="4"/>
  <c r="AE382" i="4"/>
  <c r="AE366" i="4"/>
  <c r="AE350" i="4"/>
  <c r="AE641" i="4"/>
  <c r="AE625" i="4"/>
  <c r="AE609" i="4"/>
  <c r="AE593" i="4"/>
  <c r="AE577" i="4"/>
  <c r="AE561" i="4"/>
  <c r="AE545" i="4"/>
  <c r="AE529" i="4"/>
  <c r="AE513" i="4"/>
  <c r="AE497" i="4"/>
  <c r="AE481" i="4"/>
  <c r="AE465" i="4"/>
  <c r="AE449" i="4"/>
  <c r="AE433" i="4"/>
  <c r="AE417" i="4"/>
  <c r="AE401" i="4"/>
  <c r="AE385" i="4"/>
  <c r="AE369" i="4"/>
  <c r="AE353" i="4"/>
  <c r="AE337" i="4"/>
  <c r="AE321" i="4"/>
  <c r="AE752" i="4"/>
  <c r="AE736" i="4"/>
  <c r="AE720" i="4"/>
  <c r="AE704" i="4"/>
  <c r="AE688" i="4"/>
  <c r="AE672" i="4"/>
  <c r="AE656" i="4"/>
  <c r="AE640" i="4"/>
  <c r="AE624" i="4"/>
  <c r="AE608" i="4"/>
  <c r="AE592" i="4"/>
  <c r="AE576" i="4"/>
  <c r="AE560" i="4"/>
  <c r="AE544" i="4"/>
  <c r="AE528" i="4"/>
  <c r="AE512" i="4"/>
  <c r="AE496" i="4"/>
  <c r="AE480" i="4"/>
  <c r="AE464" i="4"/>
  <c r="AE448" i="4"/>
  <c r="AE432" i="4"/>
  <c r="AE416" i="4"/>
  <c r="AE400" i="4"/>
  <c r="AE384" i="4"/>
  <c r="AE368" i="4"/>
  <c r="AE352" i="4"/>
  <c r="AE336" i="4"/>
  <c r="AE343" i="4"/>
  <c r="AE327" i="4"/>
  <c r="AE311" i="4"/>
  <c r="AE295" i="4"/>
  <c r="AE279" i="4"/>
  <c r="AE263" i="4"/>
  <c r="AE247" i="4"/>
  <c r="AE231" i="4"/>
  <c r="AE215" i="4"/>
  <c r="AE199" i="4"/>
  <c r="AE183" i="4"/>
  <c r="AE167" i="4"/>
  <c r="AE151" i="4"/>
  <c r="AE135" i="4"/>
  <c r="AE119" i="4"/>
  <c r="AE103" i="4"/>
  <c r="AE87" i="4"/>
  <c r="AE71" i="4"/>
  <c r="AE55" i="4"/>
  <c r="AE39" i="4"/>
  <c r="AE23" i="4"/>
  <c r="AE7" i="4"/>
  <c r="AE334" i="4"/>
  <c r="AE318" i="4"/>
  <c r="AE302" i="4"/>
  <c r="AE286" i="4"/>
  <c r="AE270" i="4"/>
  <c r="AE254" i="4"/>
  <c r="AE238" i="4"/>
  <c r="AE222" i="4"/>
  <c r="AE206" i="4"/>
  <c r="AE190" i="4"/>
  <c r="AE174" i="4"/>
  <c r="AE158" i="4"/>
  <c r="AE142" i="4"/>
  <c r="AE126" i="4"/>
  <c r="AE110" i="4"/>
  <c r="AE94" i="4"/>
  <c r="AE78" i="4"/>
  <c r="AE62" i="4"/>
  <c r="AE46" i="4"/>
  <c r="AE30" i="4"/>
  <c r="AE14" i="4"/>
  <c r="AE305" i="4"/>
  <c r="AE289" i="4"/>
  <c r="AE273" i="4"/>
  <c r="AE257" i="4"/>
  <c r="AE241" i="4"/>
  <c r="AE225" i="4"/>
  <c r="AE209" i="4"/>
  <c r="AE193" i="4"/>
  <c r="AE177" i="4"/>
  <c r="AE161" i="4"/>
  <c r="AE145" i="4"/>
  <c r="AE129" i="4"/>
  <c r="AE113" i="4"/>
  <c r="AE97" i="4"/>
  <c r="AE81" i="4"/>
  <c r="AE65" i="4"/>
  <c r="AE49" i="4"/>
  <c r="AE33" i="4"/>
  <c r="AE17" i="4"/>
  <c r="AE332" i="4"/>
  <c r="AE316" i="4"/>
  <c r="AE300" i="4"/>
  <c r="AE284" i="4"/>
  <c r="AE268" i="4"/>
  <c r="AE252" i="4"/>
  <c r="AE236" i="4"/>
  <c r="AE220" i="4"/>
  <c r="AE204" i="4"/>
  <c r="AE188" i="4"/>
  <c r="AE172" i="4"/>
  <c r="AE156" i="4"/>
  <c r="AE140" i="4"/>
  <c r="AE124" i="4"/>
  <c r="AE108" i="4"/>
  <c r="AE92" i="4"/>
  <c r="AE76" i="4"/>
  <c r="AE60" i="4"/>
  <c r="AE44" i="4"/>
  <c r="AE28" i="4"/>
  <c r="AE12" i="4"/>
  <c r="AE1862" i="4"/>
  <c r="AE1754" i="4"/>
  <c r="AE1362" i="4"/>
  <c r="AE1894" i="4"/>
  <c r="AE1762" i="4"/>
  <c r="AE1626" i="4"/>
  <c r="AE1514" i="4"/>
  <c r="AE1913" i="4"/>
  <c r="AE1801" i="4"/>
  <c r="AE1658" i="4"/>
  <c r="AE1502" i="4"/>
  <c r="AE1889" i="4"/>
  <c r="AE1773" i="4"/>
  <c r="AE1843" i="4"/>
  <c r="AE1779" i="4"/>
  <c r="AE1715" i="4"/>
  <c r="AE1651" i="4"/>
  <c r="AE1587" i="4"/>
  <c r="AE1523" i="4"/>
  <c r="AE1459" i="4"/>
  <c r="AE1306" i="4"/>
  <c r="AE1242" i="4"/>
  <c r="AE1178" i="4"/>
  <c r="AE1114" i="4"/>
  <c r="AE1050" i="4"/>
  <c r="AE986" i="4"/>
  <c r="AE922" i="4"/>
  <c r="AE858" i="4"/>
  <c r="AE794" i="4"/>
  <c r="AE730" i="4"/>
  <c r="AE666" i="4"/>
  <c r="AE1505" i="4"/>
  <c r="AE1441" i="4"/>
  <c r="AE1377" i="4"/>
  <c r="AE1737" i="4"/>
  <c r="AE1673" i="4"/>
  <c r="AE1609" i="4"/>
  <c r="AE1916" i="4"/>
  <c r="AE1852" i="4"/>
  <c r="AE1788" i="4"/>
  <c r="AE1724" i="4"/>
  <c r="AE1660" i="4"/>
  <c r="AE1596" i="4"/>
  <c r="AE1532" i="4"/>
  <c r="AE1468" i="4"/>
  <c r="AE1407" i="4"/>
  <c r="AE1343" i="4"/>
  <c r="AE1279" i="4"/>
  <c r="AE1215" i="4"/>
  <c r="AE1151" i="4"/>
  <c r="AE1087" i="4"/>
  <c r="AE1023" i="4"/>
  <c r="AE959" i="4"/>
  <c r="AE895" i="4"/>
  <c r="AE831" i="4"/>
  <c r="AE614" i="4"/>
  <c r="AE550" i="4"/>
  <c r="AE486" i="4"/>
  <c r="AE1305" i="4"/>
  <c r="AE1241" i="4"/>
  <c r="AE1177" i="4"/>
  <c r="AE1113" i="4"/>
  <c r="AE1049" i="4"/>
  <c r="AE985" i="4"/>
  <c r="AE921" i="4"/>
  <c r="AE857" i="4"/>
  <c r="AE793" i="4"/>
  <c r="AE729" i="4"/>
  <c r="AE665" i="4"/>
  <c r="AE1376" i="4"/>
  <c r="AE1312" i="4"/>
  <c r="AE1248" i="4"/>
  <c r="AE1184" i="4"/>
  <c r="AE1120" i="4"/>
  <c r="AE1056" i="4"/>
  <c r="AE992" i="4"/>
  <c r="AE928" i="4"/>
  <c r="AE880" i="4"/>
  <c r="AE848" i="4"/>
  <c r="AE816" i="4"/>
  <c r="AE784" i="4"/>
  <c r="AE807" i="4"/>
  <c r="AE775" i="4"/>
  <c r="AE743" i="4"/>
  <c r="AE711" i="4"/>
  <c r="AE679" i="4"/>
  <c r="AE647" i="4"/>
  <c r="AE615" i="4"/>
  <c r="AE583" i="4"/>
  <c r="AE551" i="4"/>
  <c r="AE519" i="4"/>
  <c r="AE487" i="4"/>
  <c r="AE455" i="4"/>
  <c r="AE431" i="4"/>
  <c r="AE415" i="4"/>
  <c r="AE399" i="4"/>
  <c r="AE383" i="4"/>
  <c r="AE367" i="4"/>
  <c r="AE442" i="4"/>
  <c r="AE426" i="4"/>
  <c r="AE410" i="4"/>
  <c r="AE394" i="4"/>
  <c r="AE378" i="4"/>
  <c r="AE362" i="4"/>
  <c r="AE346" i="4"/>
  <c r="AE637" i="4"/>
  <c r="AE621" i="4"/>
  <c r="AE605" i="4"/>
  <c r="AE589" i="4"/>
  <c r="AE573" i="4"/>
  <c r="AE557" i="4"/>
  <c r="AE541" i="4"/>
  <c r="AE525" i="4"/>
  <c r="AE509" i="4"/>
  <c r="AE493" i="4"/>
  <c r="AE477" i="4"/>
  <c r="AE461" i="4"/>
  <c r="AE445" i="4"/>
  <c r="AE429" i="4"/>
  <c r="AE413" i="4"/>
  <c r="AE397" i="4"/>
  <c r="AE381" i="4"/>
  <c r="AE365" i="4"/>
  <c r="AE349" i="4"/>
  <c r="AE333" i="4"/>
  <c r="AE317" i="4"/>
  <c r="AE748" i="4"/>
  <c r="AE732" i="4"/>
  <c r="AE716" i="4"/>
  <c r="AE700" i="4"/>
  <c r="AE684" i="4"/>
  <c r="AE668" i="4"/>
  <c r="AE652" i="4"/>
  <c r="AE636" i="4"/>
  <c r="AE620" i="4"/>
  <c r="AE604" i="4"/>
  <c r="AE588" i="4"/>
  <c r="AE572" i="4"/>
  <c r="AE556" i="4"/>
  <c r="AE540" i="4"/>
  <c r="AE524" i="4"/>
  <c r="AE508" i="4"/>
  <c r="AE492" i="4"/>
  <c r="AE476" i="4"/>
  <c r="AE460" i="4"/>
  <c r="AE444" i="4"/>
  <c r="AE428" i="4"/>
  <c r="AE412" i="4"/>
  <c r="AE396" i="4"/>
  <c r="AE380" i="4"/>
  <c r="AE364" i="4"/>
  <c r="AE348" i="4"/>
  <c r="AE355" i="4"/>
  <c r="AE339" i="4"/>
  <c r="AE323" i="4"/>
  <c r="AE307" i="4"/>
  <c r="AE291" i="4"/>
  <c r="AE275" i="4"/>
  <c r="AE259" i="4"/>
  <c r="AE243" i="4"/>
  <c r="AE227" i="4"/>
  <c r="AE211" i="4"/>
  <c r="AE195" i="4"/>
  <c r="AE179" i="4"/>
  <c r="AE163" i="4"/>
  <c r="AE147" i="4"/>
  <c r="AE131" i="4"/>
  <c r="AE115" i="4"/>
  <c r="AE99" i="4"/>
  <c r="AE83" i="4"/>
  <c r="AE67" i="4"/>
  <c r="AE51" i="4"/>
  <c r="AE35" i="4"/>
  <c r="AE19" i="4"/>
  <c r="AE3" i="4"/>
  <c r="AE330" i="4"/>
  <c r="AE314" i="4"/>
  <c r="AE298" i="4"/>
  <c r="AE282" i="4"/>
  <c r="AE266" i="4"/>
  <c r="AE250" i="4"/>
  <c r="AE234" i="4"/>
  <c r="AE218" i="4"/>
  <c r="AE202" i="4"/>
  <c r="AE186" i="4"/>
  <c r="AE170" i="4"/>
  <c r="AE154" i="4"/>
  <c r="AE138" i="4"/>
  <c r="AE122" i="4"/>
  <c r="AE106" i="4"/>
  <c r="AE90" i="4"/>
  <c r="AE74" i="4"/>
  <c r="AE58" i="4"/>
  <c r="AE42" i="4"/>
  <c r="AE26" i="4"/>
  <c r="AE10" i="4"/>
  <c r="AE301" i="4"/>
  <c r="AE285" i="4"/>
  <c r="AE269" i="4"/>
  <c r="AE253" i="4"/>
  <c r="AE237" i="4"/>
  <c r="AE221" i="4"/>
  <c r="AE205" i="4"/>
  <c r="AE189" i="4"/>
  <c r="AE173" i="4"/>
  <c r="AE157" i="4"/>
  <c r="AE141" i="4"/>
  <c r="AE125" i="4"/>
  <c r="AE109" i="4"/>
  <c r="AE93" i="4"/>
  <c r="AE77" i="4"/>
  <c r="AE61" i="4"/>
  <c r="AE45" i="4"/>
  <c r="AE29" i="4"/>
  <c r="AE13" i="4"/>
  <c r="AE328" i="4"/>
  <c r="AE312" i="4"/>
  <c r="AE296" i="4"/>
  <c r="AE280" i="4"/>
  <c r="AE264" i="4"/>
  <c r="AE248" i="4"/>
  <c r="AE232" i="4"/>
  <c r="AE216" i="4"/>
  <c r="AE200" i="4"/>
  <c r="AE184" i="4"/>
  <c r="AE168" i="4"/>
  <c r="AE152" i="4"/>
  <c r="AE136" i="4"/>
  <c r="AE120" i="4"/>
  <c r="AE104" i="4"/>
  <c r="AE88" i="4"/>
  <c r="AE72" i="4"/>
  <c r="AE56" i="4"/>
  <c r="AE40" i="4"/>
  <c r="AE24" i="4"/>
  <c r="AE8" i="4"/>
  <c r="AE1834" i="4"/>
  <c r="AE1450" i="4"/>
  <c r="AE1342" i="4"/>
  <c r="AE1870" i="4"/>
  <c r="AE1714" i="4"/>
  <c r="AE1594" i="4"/>
  <c r="AE1470" i="4"/>
  <c r="AE1897" i="4"/>
  <c r="AE1761" i="4"/>
  <c r="AE1618" i="4"/>
  <c r="AE1482" i="4"/>
  <c r="AE1865" i="4"/>
  <c r="AE1923" i="4"/>
  <c r="AE1827" i="4"/>
  <c r="AE1763" i="4"/>
  <c r="AE1699" i="4"/>
  <c r="AE1635" i="4"/>
  <c r="AE1571" i="4"/>
  <c r="AE1507" i="4"/>
  <c r="AE1443" i="4"/>
  <c r="AE1290" i="4"/>
  <c r="AE1226" i="4"/>
  <c r="AE1162" i="4"/>
  <c r="AE1098" i="4"/>
  <c r="AE1034" i="4"/>
  <c r="AE970" i="4"/>
  <c r="AE906" i="4"/>
  <c r="AE842" i="4"/>
  <c r="AE778" i="4"/>
  <c r="AE714" i="4"/>
  <c r="AE1553" i="4"/>
  <c r="AE1489" i="4"/>
  <c r="AE1425" i="4"/>
  <c r="AE1361" i="4"/>
  <c r="AE1721" i="4"/>
  <c r="AE1657" i="4"/>
  <c r="AE1593" i="4"/>
  <c r="AE1900" i="4"/>
  <c r="AE1836" i="4"/>
  <c r="AE1772" i="4"/>
  <c r="AE1708" i="4"/>
  <c r="AE1644" i="4"/>
  <c r="AE1580" i="4"/>
  <c r="AE1516" i="4"/>
  <c r="AE1452" i="4"/>
  <c r="AE1391" i="4"/>
  <c r="AE1327" i="4"/>
  <c r="AE1263" i="4"/>
  <c r="AE1199" i="4"/>
  <c r="AE1135" i="4"/>
  <c r="AE1071" i="4"/>
  <c r="AE1007" i="4"/>
  <c r="AE943" i="4"/>
  <c r="AE879" i="4"/>
  <c r="AE815" i="4"/>
  <c r="AE598" i="4"/>
  <c r="AE534" i="4"/>
  <c r="AE470" i="4"/>
  <c r="AE1289" i="4"/>
  <c r="AE1225" i="4"/>
  <c r="AE1161" i="4"/>
  <c r="AE1097" i="4"/>
  <c r="AE1033" i="4"/>
  <c r="AE969" i="4"/>
  <c r="AE905" i="4"/>
  <c r="AE841" i="4"/>
  <c r="AE777" i="4"/>
  <c r="AE713" i="4"/>
  <c r="AE1424" i="4"/>
  <c r="AE1360" i="4"/>
  <c r="AE1296" i="4"/>
  <c r="AE1232" i="4"/>
  <c r="AE1168" i="4"/>
  <c r="AE1104" i="4"/>
  <c r="AE1040" i="4"/>
  <c r="AE976" i="4"/>
  <c r="AE912" i="4"/>
  <c r="AE868" i="4"/>
  <c r="AE836" i="4"/>
  <c r="AE804" i="4"/>
  <c r="AE772" i="4"/>
  <c r="AE795" i="4"/>
  <c r="AE763" i="4"/>
  <c r="AE731" i="4"/>
  <c r="AE699" i="4"/>
  <c r="AE667" i="4"/>
  <c r="AE635" i="4"/>
  <c r="AE603" i="4"/>
  <c r="AE571" i="4"/>
  <c r="AE539" i="4"/>
  <c r="AE507" i="4"/>
  <c r="AE475" i="4"/>
  <c r="AE443" i="4"/>
  <c r="AE427" i="4"/>
  <c r="AE411" i="4"/>
  <c r="AE395" i="4"/>
  <c r="AE379" i="4"/>
  <c r="AE363" i="4"/>
  <c r="AE438" i="4"/>
  <c r="AE422" i="4"/>
  <c r="AE406" i="4"/>
  <c r="AE390" i="4"/>
  <c r="AE374" i="4"/>
  <c r="AE358" i="4"/>
  <c r="AE649" i="4"/>
  <c r="AE633" i="4"/>
  <c r="AE617" i="4"/>
  <c r="AE601" i="4"/>
  <c r="AE585" i="4"/>
  <c r="AE569" i="4"/>
  <c r="AE553" i="4"/>
  <c r="AE537" i="4"/>
  <c r="AE521" i="4"/>
  <c r="AE505" i="4"/>
  <c r="AE489" i="4"/>
  <c r="AE473" i="4"/>
  <c r="AE457" i="4"/>
  <c r="AE441" i="4"/>
  <c r="AE425" i="4"/>
  <c r="AE409" i="4"/>
  <c r="AE393" i="4"/>
  <c r="AE377" i="4"/>
  <c r="AE361" i="4"/>
  <c r="AE345" i="4"/>
  <c r="AE329" i="4"/>
  <c r="AE313" i="4"/>
  <c r="AE744" i="4"/>
  <c r="AE728" i="4"/>
  <c r="AE712" i="4"/>
  <c r="AE696" i="4"/>
  <c r="AE680" i="4"/>
  <c r="AE664" i="4"/>
  <c r="AE648" i="4"/>
  <c r="AE632" i="4"/>
  <c r="AE616" i="4"/>
  <c r="AE600" i="4"/>
  <c r="AE584" i="4"/>
  <c r="AE568" i="4"/>
  <c r="AE552" i="4"/>
  <c r="AE536" i="4"/>
  <c r="AE520" i="4"/>
  <c r="AE504" i="4"/>
  <c r="AE488" i="4"/>
  <c r="AE472" i="4"/>
  <c r="AE456" i="4"/>
  <c r="AE440" i="4"/>
  <c r="AE424" i="4"/>
  <c r="AE408" i="4"/>
  <c r="AE392" i="4"/>
  <c r="AE376" i="4"/>
  <c r="AE360" i="4"/>
  <c r="AE344" i="4"/>
  <c r="AE351" i="4"/>
  <c r="AE335" i="4"/>
  <c r="AE319" i="4"/>
  <c r="AE303" i="4"/>
  <c r="AE287" i="4"/>
  <c r="AE271" i="4"/>
  <c r="AE255" i="4"/>
  <c r="AE239" i="4"/>
  <c r="AE223" i="4"/>
  <c r="AE207" i="4"/>
  <c r="AE191" i="4"/>
  <c r="AE175" i="4"/>
  <c r="AE159" i="4"/>
  <c r="AE143" i="4"/>
  <c r="AE127" i="4"/>
  <c r="AE111" i="4"/>
  <c r="AE95" i="4"/>
  <c r="AE79" i="4"/>
  <c r="AE63" i="4"/>
  <c r="AE47" i="4"/>
  <c r="AE31" i="4"/>
  <c r="AE15" i="4"/>
  <c r="AE342" i="4"/>
  <c r="AE326" i="4"/>
  <c r="AE310" i="4"/>
  <c r="AE294" i="4"/>
  <c r="AE278" i="4"/>
  <c r="AE262" i="4"/>
  <c r="AE246" i="4"/>
  <c r="AE230" i="4"/>
  <c r="AE214" i="4"/>
  <c r="AE198" i="4"/>
  <c r="AE182" i="4"/>
  <c r="AE166" i="4"/>
  <c r="AE150" i="4"/>
  <c r="AE134" i="4"/>
  <c r="AE118" i="4"/>
  <c r="AE102" i="4"/>
  <c r="AE86" i="4"/>
  <c r="AE70" i="4"/>
  <c r="AE54" i="4"/>
  <c r="AE38" i="4"/>
  <c r="AE22" i="4"/>
  <c r="AE6" i="4"/>
  <c r="AE297" i="4"/>
  <c r="AE281" i="4"/>
  <c r="AE265" i="4"/>
  <c r="AE249" i="4"/>
  <c r="AE233" i="4"/>
  <c r="AE217" i="4"/>
  <c r="AE201" i="4"/>
  <c r="AE185" i="4"/>
  <c r="AE169" i="4"/>
  <c r="AE153" i="4"/>
  <c r="AE137" i="4"/>
  <c r="AE121" i="4"/>
  <c r="AE105" i="4"/>
  <c r="AE89" i="4"/>
  <c r="AE73" i="4"/>
  <c r="AE57" i="4"/>
  <c r="AE41" i="4"/>
  <c r="AE25" i="4"/>
  <c r="AE9" i="4"/>
  <c r="AE324" i="4"/>
  <c r="AE308" i="4"/>
  <c r="AE292" i="4"/>
  <c r="AE276" i="4"/>
  <c r="AE260" i="4"/>
  <c r="AE244" i="4"/>
  <c r="AE228" i="4"/>
  <c r="AE212" i="4"/>
  <c r="AE196" i="4"/>
  <c r="AE180" i="4"/>
  <c r="AE164" i="4"/>
  <c r="AE148" i="4"/>
  <c r="AE132" i="4"/>
  <c r="AE116" i="4"/>
  <c r="AE100" i="4"/>
  <c r="AE84" i="4"/>
  <c r="AE68" i="4"/>
  <c r="AE52" i="4"/>
  <c r="AE36" i="4"/>
  <c r="AE20" i="4"/>
  <c r="AE4" i="4"/>
  <c r="W1435" i="4"/>
  <c r="W1736" i="4"/>
  <c r="W43" i="4"/>
  <c r="W1434" i="4"/>
  <c r="W1734" i="4"/>
  <c r="W1735" i="4"/>
  <c r="W1800" i="4"/>
  <c r="W42" i="4"/>
  <c r="W1658" i="4"/>
  <c r="W1284" i="4"/>
  <c r="W1474" i="4"/>
  <c r="W545" i="4"/>
  <c r="W1406" i="4"/>
  <c r="W1690" i="4"/>
  <c r="W548" i="4"/>
  <c r="W487" i="4"/>
  <c r="W546" i="4"/>
  <c r="W547" i="4"/>
  <c r="W1540" i="4"/>
  <c r="W543" i="4"/>
  <c r="W684" i="4"/>
  <c r="W1281" i="4"/>
  <c r="W1631" i="4"/>
  <c r="W1844" i="4"/>
  <c r="W726" i="4"/>
  <c r="W534" i="4"/>
  <c r="W535" i="4"/>
  <c r="U1506" i="4"/>
  <c r="U1507" i="4" s="1"/>
  <c r="W1507" i="4" s="1"/>
  <c r="U80" i="4"/>
  <c r="W1283" i="4"/>
  <c r="W1436" i="4"/>
  <c r="W1692" i="4"/>
  <c r="W727" i="4"/>
  <c r="W1890" i="4"/>
  <c r="U328" i="4"/>
  <c r="W328" i="4" s="1"/>
  <c r="U1420" i="4"/>
  <c r="U1330" i="4"/>
  <c r="U1331" i="4" s="1"/>
  <c r="U1431" i="4"/>
  <c r="W1431" i="4" s="1"/>
  <c r="W728" i="4"/>
  <c r="W1171" i="4"/>
  <c r="W1603" i="4"/>
  <c r="U1388" i="4"/>
  <c r="U1389" i="4" s="1"/>
  <c r="W1389" i="4" s="1"/>
  <c r="W1539" i="4"/>
  <c r="W1917" i="4"/>
  <c r="U463" i="4"/>
  <c r="U464" i="4" s="1"/>
  <c r="W464" i="4" s="1"/>
  <c r="W533" i="4"/>
  <c r="U358" i="4"/>
  <c r="W358" i="4" s="1"/>
  <c r="U783" i="4"/>
  <c r="U1425" i="4"/>
  <c r="U1426" i="4" s="1"/>
  <c r="U331" i="4"/>
  <c r="U332" i="4" s="1"/>
  <c r="W332" i="4" s="1"/>
  <c r="U972" i="4"/>
  <c r="U866" i="4"/>
  <c r="U867" i="4" s="1"/>
  <c r="U1759" i="4" s="1"/>
  <c r="U1760" i="4" s="1"/>
  <c r="U1761" i="4" s="1"/>
  <c r="U1762" i="4" s="1"/>
  <c r="U1763" i="4" s="1"/>
  <c r="U1764" i="4" s="1"/>
  <c r="U1765" i="4" s="1"/>
  <c r="U1766" i="4" s="1"/>
  <c r="U1767" i="4" s="1"/>
  <c r="U1768" i="4" s="1"/>
  <c r="U1769" i="4" s="1"/>
  <c r="U1770" i="4" s="1"/>
  <c r="W1770" i="4" s="1"/>
  <c r="W730" i="4"/>
  <c r="W1282" i="4"/>
  <c r="W1838" i="4"/>
  <c r="W1460" i="4"/>
  <c r="W1830" i="4"/>
  <c r="W1898" i="4"/>
  <c r="U1882" i="4"/>
  <c r="W1882" i="4" s="1"/>
  <c r="U1652" i="4"/>
  <c r="U1034" i="4"/>
  <c r="U1035" i="4" s="1"/>
  <c r="W11" i="4"/>
  <c r="U874" i="4"/>
  <c r="W874" i="4" s="1"/>
  <c r="U1923" i="4"/>
  <c r="W1923" i="4" s="1"/>
  <c r="U194" i="4"/>
  <c r="W194" i="4" s="1"/>
  <c r="U286" i="4"/>
  <c r="U326" i="4"/>
  <c r="U327" i="4" s="1"/>
  <c r="W327" i="4" s="1"/>
  <c r="U895" i="4"/>
  <c r="U415" i="4"/>
  <c r="U1215" i="4"/>
  <c r="W1395" i="4"/>
  <c r="W1814" i="4"/>
  <c r="W1394" i="4"/>
  <c r="W1397" i="4"/>
  <c r="W1396" i="4"/>
  <c r="W453" i="4"/>
  <c r="W456" i="4"/>
  <c r="W454" i="4"/>
  <c r="W452" i="4"/>
  <c r="W457" i="4"/>
  <c r="W455" i="4"/>
  <c r="Y11" i="4"/>
  <c r="AF11" i="4" s="1"/>
  <c r="AG11" i="4" s="1"/>
  <c r="X9" i="4"/>
  <c r="W10" i="4"/>
  <c r="Y10" i="4"/>
  <c r="AF10" i="4" s="1"/>
  <c r="AG10" i="4" s="1"/>
  <c r="W2" i="4"/>
  <c r="W1374" i="4"/>
  <c r="W1811" i="4"/>
  <c r="W1377" i="4"/>
  <c r="W1372" i="4"/>
  <c r="W1371" i="4"/>
  <c r="W1591" i="4"/>
  <c r="W1628" i="4"/>
  <c r="W1881" i="4"/>
  <c r="W1370" i="4"/>
  <c r="W1373" i="4"/>
  <c r="W1368" i="4"/>
  <c r="W774" i="4"/>
  <c r="W958" i="4"/>
  <c r="W1230" i="4"/>
  <c r="W1880" i="4"/>
  <c r="W1810" i="4"/>
  <c r="W355" i="4"/>
  <c r="W1183" i="4"/>
  <c r="W1307" i="4"/>
  <c r="W1364" i="4"/>
  <c r="U833" i="4"/>
  <c r="U834" i="4" s="1"/>
  <c r="W834" i="4" s="1"/>
  <c r="U1063" i="4"/>
  <c r="W1930" i="4"/>
  <c r="U1440" i="4"/>
  <c r="U1441" i="4" s="1"/>
  <c r="W1441" i="4" s="1"/>
  <c r="U44" i="4"/>
  <c r="U1710" i="4"/>
  <c r="U1711" i="4" s="1"/>
  <c r="U1712" i="4" s="1"/>
  <c r="W1712" i="4" s="1"/>
  <c r="U373" i="4"/>
  <c r="U1579" i="4"/>
  <c r="U1580" i="4" s="1"/>
  <c r="U1581" i="4" s="1"/>
  <c r="U1582" i="4" s="1"/>
  <c r="U1583" i="4" s="1"/>
  <c r="U1584" i="4" s="1"/>
  <c r="W1584" i="4" s="1"/>
  <c r="W832" i="4"/>
  <c r="W763" i="4"/>
  <c r="U1659" i="4"/>
  <c r="U1660" i="4" s="1"/>
  <c r="U1661" i="4" s="1"/>
  <c r="U1662" i="4" s="1"/>
  <c r="U1663" i="4" s="1"/>
  <c r="U1664" i="4" s="1"/>
  <c r="U1665" i="4" s="1"/>
  <c r="W1665" i="4" s="1"/>
  <c r="U755" i="4"/>
  <c r="U1155" i="4"/>
  <c r="U1870" i="4"/>
  <c r="U1871" i="4" s="1"/>
  <c r="U1872" i="4" s="1"/>
  <c r="U1873" i="4" s="1"/>
  <c r="W405" i="4"/>
  <c r="W605" i="4"/>
  <c r="W1363" i="4"/>
  <c r="W865" i="4"/>
  <c r="W864" i="4"/>
  <c r="W1013" i="4"/>
  <c r="W1879" i="4"/>
  <c r="W1012" i="4"/>
  <c r="W1084" i="4"/>
  <c r="W107" i="4"/>
  <c r="W195" i="4"/>
  <c r="W926" i="4"/>
  <c r="W105" i="4"/>
  <c r="W953" i="4"/>
  <c r="W200" i="4"/>
  <c r="W196" i="4"/>
  <c r="W197" i="4"/>
  <c r="W986" i="4"/>
  <c r="W108" i="4"/>
  <c r="W1367" i="4"/>
  <c r="W1839" i="4"/>
  <c r="W1181" i="4"/>
  <c r="W1714" i="4"/>
  <c r="W1290" i="4"/>
  <c r="W1297" i="4"/>
  <c r="W1296" i="4"/>
  <c r="W1512" i="4"/>
  <c r="W1704" i="4"/>
  <c r="W1730" i="4"/>
  <c r="W1860" i="4"/>
  <c r="W1885" i="4"/>
  <c r="W1909" i="4"/>
  <c r="W1916" i="4"/>
  <c r="W542" i="4"/>
  <c r="W1742" i="4"/>
  <c r="W79" i="4"/>
  <c r="W372" i="4"/>
  <c r="W714" i="4"/>
  <c r="W1182" i="4"/>
  <c r="W1179" i="4"/>
  <c r="W1059" i="4"/>
  <c r="W1279" i="4"/>
  <c r="W140" i="4"/>
  <c r="W1204" i="4"/>
  <c r="W1293" i="4"/>
  <c r="W1292" i="4"/>
  <c r="W1299" i="4"/>
  <c r="W1729" i="4"/>
  <c r="W1884" i="4"/>
  <c r="W1908" i="4"/>
  <c r="W857" i="4"/>
  <c r="W985" i="4"/>
  <c r="W1129" i="4"/>
  <c r="W1741" i="4"/>
  <c r="W1378" i="4"/>
  <c r="W1376" i="4"/>
  <c r="W1375" i="4"/>
  <c r="W1178" i="4"/>
  <c r="W1190" i="4"/>
  <c r="W1238" i="4"/>
  <c r="W876" i="4"/>
  <c r="W920" i="4"/>
  <c r="W1298" i="4"/>
  <c r="W1289" i="4"/>
  <c r="W1288" i="4"/>
  <c r="W1295" i="4"/>
  <c r="W1728" i="4"/>
  <c r="W777" i="4"/>
  <c r="W1157" i="4"/>
  <c r="W1169" i="4"/>
  <c r="W1186" i="4"/>
  <c r="W1185" i="4"/>
  <c r="W1553" i="4"/>
  <c r="W796" i="4"/>
  <c r="W1060" i="4"/>
  <c r="W1424" i="4"/>
  <c r="W577" i="4"/>
  <c r="W576" i="4"/>
  <c r="W597" i="4"/>
  <c r="W310" i="4"/>
  <c r="W560" i="4"/>
  <c r="Y1936" i="4"/>
  <c r="W886" i="4"/>
  <c r="W1141" i="4"/>
  <c r="W1272" i="4"/>
  <c r="W1822" i="4"/>
  <c r="W177" i="4"/>
  <c r="W621" i="4"/>
  <c r="W822" i="4"/>
  <c r="W1188" i="4"/>
  <c r="W1187" i="4"/>
  <c r="W1578" i="4"/>
  <c r="W1587" i="4"/>
  <c r="W1929" i="4"/>
  <c r="W36" i="4"/>
  <c r="W55" i="4"/>
  <c r="W199" i="4"/>
  <c r="W307" i="4"/>
  <c r="W353" i="4"/>
  <c r="W732" i="4"/>
  <c r="W1118" i="4"/>
  <c r="W1125" i="4"/>
  <c r="W1109" i="4"/>
  <c r="W1120" i="4"/>
  <c r="W1111" i="4"/>
  <c r="W1407" i="4"/>
  <c r="W1451" i="4"/>
  <c r="W1608" i="4"/>
  <c r="W1619" i="4"/>
  <c r="W1683" i="4"/>
  <c r="W1751" i="4"/>
  <c r="W674" i="4"/>
  <c r="W742" i="4"/>
  <c r="W906" i="4"/>
  <c r="W950" i="4"/>
  <c r="W963" i="4"/>
  <c r="W1203" i="4"/>
  <c r="W1258" i="4"/>
  <c r="W1305" i="4"/>
  <c r="W1303" i="4"/>
  <c r="W1447" i="4"/>
  <c r="Y190" i="4"/>
  <c r="W130" i="4"/>
  <c r="W129" i="4"/>
  <c r="W215" i="4"/>
  <c r="W427" i="4"/>
  <c r="W461" i="4"/>
  <c r="W459" i="4"/>
  <c r="Y1934" i="4"/>
  <c r="AF1934" i="4" s="1"/>
  <c r="AG1934" i="4" s="1"/>
  <c r="W1934" i="4"/>
  <c r="W573" i="4"/>
  <c r="W572" i="4"/>
  <c r="W596" i="4"/>
  <c r="W83" i="4"/>
  <c r="W230" i="4"/>
  <c r="W311" i="4"/>
  <c r="W506" i="4"/>
  <c r="W558" i="4"/>
  <c r="W559" i="4"/>
  <c r="W897" i="4"/>
  <c r="W921" i="4"/>
  <c r="W1140" i="4"/>
  <c r="W1821" i="4"/>
  <c r="W1856" i="4"/>
  <c r="W1913" i="4"/>
  <c r="W683" i="4"/>
  <c r="W1835" i="4"/>
  <c r="W45" i="4"/>
  <c r="W117" i="4"/>
  <c r="W193" i="4"/>
  <c r="Y193" i="4"/>
  <c r="AF193" i="4" s="1"/>
  <c r="AG193" i="4" s="1"/>
  <c r="W409" i="4"/>
  <c r="W433" i="4"/>
  <c r="W529" i="4"/>
  <c r="W541" i="4"/>
  <c r="W614" i="4"/>
  <c r="W821" i="4"/>
  <c r="W918" i="4"/>
  <c r="W956" i="4"/>
  <c r="W955" i="4"/>
  <c r="W1159" i="4"/>
  <c r="W1241" i="4"/>
  <c r="W1355" i="4"/>
  <c r="W1409" i="4"/>
  <c r="W1481" i="4"/>
  <c r="W1577" i="4"/>
  <c r="W1586" i="4"/>
  <c r="W1589" i="4"/>
  <c r="W1782" i="4"/>
  <c r="W35" i="4"/>
  <c r="W151" i="4"/>
  <c r="W153" i="4"/>
  <c r="W259" i="4"/>
  <c r="W303" i="4"/>
  <c r="W352" i="4"/>
  <c r="W382" i="4"/>
  <c r="W479" i="4"/>
  <c r="W731" i="4"/>
  <c r="W1114" i="4"/>
  <c r="W1121" i="4"/>
  <c r="W1116" i="4"/>
  <c r="W1123" i="4"/>
  <c r="W1107" i="4"/>
  <c r="W1453" i="4"/>
  <c r="W1757" i="4"/>
  <c r="W850" i="4"/>
  <c r="W946" i="4"/>
  <c r="W948" i="4"/>
  <c r="W951" i="4"/>
  <c r="W962" i="4"/>
  <c r="W1322" i="4"/>
  <c r="W1498" i="4"/>
  <c r="W1503" i="4"/>
  <c r="W1646" i="4"/>
  <c r="W1803" i="4"/>
  <c r="Y1937" i="4"/>
  <c r="Y192" i="4"/>
  <c r="W128" i="4"/>
  <c r="W216" i="4"/>
  <c r="W356" i="4"/>
  <c r="W460" i="4"/>
  <c r="W860" i="4"/>
  <c r="W436" i="4"/>
  <c r="W578" i="4"/>
  <c r="W31" i="4"/>
  <c r="W82" i="4"/>
  <c r="W430" i="4"/>
  <c r="W877" i="4"/>
  <c r="W885" i="4"/>
  <c r="W896" i="4"/>
  <c r="W1291" i="4"/>
  <c r="W1513" i="4"/>
  <c r="W1720" i="4"/>
  <c r="W1820" i="4"/>
  <c r="W1912" i="4"/>
  <c r="W161" i="4"/>
  <c r="W169" i="4"/>
  <c r="W273" i="4"/>
  <c r="W613" i="4"/>
  <c r="W693" i="4"/>
  <c r="W778" i="4"/>
  <c r="W785" i="4"/>
  <c r="W823" i="4"/>
  <c r="W917" i="4"/>
  <c r="W978" i="4"/>
  <c r="W1158" i="4"/>
  <c r="W1170" i="4"/>
  <c r="W1253" i="4"/>
  <c r="W1345" i="4"/>
  <c r="W1353" i="4"/>
  <c r="W1469" i="4"/>
  <c r="W1485" i="4"/>
  <c r="W1585" i="4"/>
  <c r="W1653" i="4"/>
  <c r="W1701" i="4"/>
  <c r="W1725" i="4"/>
  <c r="W1781" i="4"/>
  <c r="W37" i="4"/>
  <c r="W59" i="4"/>
  <c r="W152" i="4"/>
  <c r="W198" i="4"/>
  <c r="W306" i="4"/>
  <c r="W309" i="4"/>
  <c r="W339" i="4"/>
  <c r="W371" i="4"/>
  <c r="W384" i="4"/>
  <c r="W383" i="4"/>
  <c r="W411" i="4"/>
  <c r="W667" i="4"/>
  <c r="W1110" i="4"/>
  <c r="W1117" i="4"/>
  <c r="W1112" i="4"/>
  <c r="W1119" i="4"/>
  <c r="W1379" i="4"/>
  <c r="W1404" i="4"/>
  <c r="W1563" i="4"/>
  <c r="W1607" i="4"/>
  <c r="W1758" i="4"/>
  <c r="W1753" i="4"/>
  <c r="W1756" i="4"/>
  <c r="W947" i="4"/>
  <c r="W965" i="4"/>
  <c r="W1070" i="4"/>
  <c r="W1180" i="4"/>
  <c r="W1218" i="4"/>
  <c r="W1499" i="4"/>
  <c r="Y1933" i="4"/>
  <c r="Y191" i="4"/>
  <c r="W1127" i="4"/>
  <c r="W1231" i="4"/>
  <c r="W1387" i="4"/>
  <c r="W1423" i="4"/>
  <c r="W292" i="4"/>
  <c r="W516" i="4"/>
  <c r="W574" i="4"/>
  <c r="W575" i="4"/>
  <c r="W30" i="4"/>
  <c r="W312" i="4"/>
  <c r="W431" i="4"/>
  <c r="W900" i="4"/>
  <c r="W884" i="4"/>
  <c r="W189" i="4"/>
  <c r="X189" i="4"/>
  <c r="W393" i="4"/>
  <c r="W622" i="4"/>
  <c r="W977" i="4"/>
  <c r="W1354" i="4"/>
  <c r="W1410" i="4"/>
  <c r="W1588" i="4"/>
  <c r="W154" i="4"/>
  <c r="W305" i="4"/>
  <c r="W304" i="4"/>
  <c r="W308" i="4"/>
  <c r="W351" i="4"/>
  <c r="W381" i="4"/>
  <c r="W380" i="4"/>
  <c r="W379" i="4"/>
  <c r="W703" i="4"/>
  <c r="W1113" i="4"/>
  <c r="W1124" i="4"/>
  <c r="W1108" i="4"/>
  <c r="W1115" i="4"/>
  <c r="W1403" i="4"/>
  <c r="W1452" i="4"/>
  <c r="W1754" i="4"/>
  <c r="W1752" i="4"/>
  <c r="W1755" i="4"/>
  <c r="W851" i="4"/>
  <c r="W949" i="4"/>
  <c r="W964" i="4"/>
  <c r="W1202" i="4"/>
  <c r="W1266" i="4"/>
  <c r="W1302" i="4"/>
  <c r="W1304" i="4"/>
  <c r="W1446" i="4"/>
  <c r="W1500" i="4"/>
  <c r="W1502" i="4"/>
  <c r="W1602" i="4"/>
  <c r="W1666" i="4"/>
  <c r="W1802" i="4"/>
  <c r="Y1935" i="4"/>
  <c r="W127" i="4"/>
  <c r="W203" i="4"/>
  <c r="W462" i="4"/>
  <c r="W483" i="4"/>
  <c r="W795" i="4"/>
  <c r="W901" i="4"/>
  <c r="Y901" i="4"/>
  <c r="AF901" i="4" s="1"/>
  <c r="AG901" i="4" s="1"/>
  <c r="W859" i="4"/>
  <c r="W1229" i="4"/>
  <c r="W1228" i="4"/>
  <c r="W1227" i="4"/>
  <c r="W1365" i="4"/>
  <c r="W1615" i="4"/>
  <c r="W1627" i="4"/>
  <c r="M2" i="1"/>
  <c r="M24" i="1"/>
  <c r="M32" i="1"/>
  <c r="M40" i="1"/>
  <c r="M92" i="1"/>
  <c r="M100" i="1"/>
  <c r="M116" i="1"/>
  <c r="M141" i="1"/>
  <c r="M161" i="1"/>
  <c r="M169" i="1"/>
  <c r="M185" i="1"/>
  <c r="M281" i="1"/>
  <c r="M346" i="1"/>
  <c r="M386" i="1"/>
  <c r="M435" i="1"/>
  <c r="M467" i="1"/>
  <c r="M496" i="1"/>
  <c r="M601" i="1"/>
  <c r="M750" i="1"/>
  <c r="M819" i="1"/>
  <c r="M924" i="1"/>
  <c r="M960" i="1"/>
  <c r="M1040" i="1"/>
  <c r="M1084" i="1"/>
  <c r="M1117" i="1"/>
  <c r="M1145" i="1"/>
  <c r="M1254" i="1"/>
  <c r="M1347" i="1"/>
  <c r="M1367" i="1"/>
  <c r="M1408" i="1"/>
  <c r="M1710" i="1"/>
  <c r="M1244" i="1"/>
  <c r="M1569" i="1"/>
  <c r="M1223" i="1"/>
  <c r="M1300" i="1"/>
  <c r="M1783" i="1"/>
  <c r="M1799" i="1"/>
  <c r="M1916" i="1"/>
  <c r="M1992" i="1"/>
  <c r="M2040" i="1"/>
  <c r="M59" i="1"/>
  <c r="M75" i="1"/>
  <c r="M87" i="1"/>
  <c r="M95" i="1"/>
  <c r="M111" i="1"/>
  <c r="M144" i="1"/>
  <c r="M172" i="1"/>
  <c r="M225" i="1"/>
  <c r="M245" i="1"/>
  <c r="M265" i="1"/>
  <c r="M293" i="1"/>
  <c r="M358" i="1"/>
  <c r="M390" i="1"/>
  <c r="M431" i="1"/>
  <c r="M480" i="1"/>
  <c r="M520" i="1"/>
  <c r="M560" i="1"/>
  <c r="M576" i="1"/>
  <c r="M629" i="1"/>
  <c r="M665" i="1"/>
  <c r="M738" i="1"/>
  <c r="M807" i="1"/>
  <c r="M908" i="1"/>
  <c r="M928" i="1"/>
  <c r="M944" i="1"/>
  <c r="M996" i="1"/>
  <c r="M1056" i="1"/>
  <c r="M1125" i="1"/>
  <c r="M1149" i="1"/>
  <c r="M1173" i="1"/>
  <c r="M1189" i="1"/>
  <c r="M1270" i="1"/>
  <c r="M1298" i="1"/>
  <c r="M1331" i="1"/>
  <c r="M1376" i="1"/>
  <c r="M1404" i="1"/>
  <c r="M1465" i="1"/>
  <c r="M1493" i="1"/>
  <c r="M11" i="1"/>
  <c r="M108" i="1"/>
  <c r="M205" i="1"/>
  <c r="M218" i="1"/>
  <c r="M226" i="1"/>
  <c r="M246" i="1"/>
  <c r="M290" i="1"/>
  <c r="M298" i="1"/>
  <c r="M306" i="1"/>
  <c r="M314" i="1"/>
  <c r="M327" i="1"/>
  <c r="M335" i="1"/>
  <c r="M343" i="1"/>
  <c r="M351" i="1"/>
  <c r="M363" i="1"/>
  <c r="M375" i="1"/>
  <c r="M383" i="1"/>
  <c r="M391" i="1"/>
  <c r="M404" i="1"/>
  <c r="M412" i="1"/>
  <c r="M464" i="1"/>
  <c r="M477" i="1"/>
  <c r="M485" i="1"/>
  <c r="M493" i="1"/>
  <c r="M541" i="1"/>
  <c r="M549" i="1"/>
  <c r="M577" i="1"/>
  <c r="M585" i="1"/>
  <c r="M610" i="1"/>
  <c r="M618" i="1"/>
  <c r="M626" i="1"/>
  <c r="M634" i="1"/>
  <c r="M642" i="1"/>
  <c r="M650" i="1"/>
  <c r="M658" i="1"/>
  <c r="M731" i="1"/>
  <c r="M739" i="1"/>
  <c r="M751" i="1"/>
  <c r="M759" i="1"/>
  <c r="M856" i="1"/>
  <c r="M864" i="1"/>
  <c r="M889" i="1"/>
  <c r="M921" i="1"/>
  <c r="M961" i="1"/>
  <c r="M969" i="1"/>
  <c r="M977" i="1"/>
  <c r="M985" i="1"/>
  <c r="M1001" i="1"/>
  <c r="M1009" i="1"/>
  <c r="M1069" i="1"/>
  <c r="M1077" i="1"/>
  <c r="M1134" i="1"/>
  <c r="M1154" i="1"/>
  <c r="M1202" i="1"/>
  <c r="M1259" i="1"/>
  <c r="M1267" i="1"/>
  <c r="M1364" i="1"/>
  <c r="M1638" i="1"/>
  <c r="M1666" i="1"/>
  <c r="M1679" i="1"/>
  <c r="M1687" i="1"/>
  <c r="M1695" i="1"/>
  <c r="M1703" i="1"/>
  <c r="M1711" i="1"/>
  <c r="M1719" i="1"/>
  <c r="M1727" i="1"/>
  <c r="M1735" i="1"/>
  <c r="M1743" i="1"/>
  <c r="M1751" i="1"/>
  <c r="M1764" i="1"/>
  <c r="M1772" i="1"/>
  <c r="M1780" i="1"/>
  <c r="M1796" i="1"/>
  <c r="M1804" i="1"/>
  <c r="M1812" i="1"/>
  <c r="M1820" i="1"/>
  <c r="M1828" i="1"/>
  <c r="M1836" i="1"/>
  <c r="M1844" i="1"/>
  <c r="M1857" i="1"/>
  <c r="M1865" i="1"/>
  <c r="M1873" i="1"/>
  <c r="M1881" i="1"/>
  <c r="M1889" i="1"/>
  <c r="M1897" i="1"/>
  <c r="M1905" i="1"/>
  <c r="M1913" i="1"/>
  <c r="M1921" i="1"/>
  <c r="M1929" i="1"/>
  <c r="M1937" i="1"/>
  <c r="M1945" i="1"/>
  <c r="M1953" i="1"/>
  <c r="M1961" i="1"/>
  <c r="M1969" i="1"/>
  <c r="M1977" i="1"/>
  <c r="M1989" i="1"/>
  <c r="M1997" i="1"/>
  <c r="M2005" i="1"/>
  <c r="M2013" i="1"/>
  <c r="M2021" i="1"/>
  <c r="M2029" i="1"/>
  <c r="M2037" i="1"/>
  <c r="M2045" i="1"/>
  <c r="M37" i="1"/>
  <c r="M45" i="1"/>
  <c r="M57" i="1"/>
  <c r="M85" i="1"/>
  <c r="M93" i="1"/>
  <c r="M101" i="1"/>
  <c r="M113" i="1"/>
  <c r="M121" i="1"/>
  <c r="M129" i="1"/>
  <c r="M142" i="1"/>
  <c r="M150" i="1"/>
  <c r="M158" i="1"/>
  <c r="M166" i="1"/>
  <c r="M174" i="1"/>
  <c r="M182" i="1"/>
  <c r="M190" i="1"/>
  <c r="M198" i="1"/>
  <c r="M263" i="1"/>
  <c r="M271" i="1"/>
  <c r="M279" i="1"/>
  <c r="M287" i="1"/>
  <c r="M437" i="1"/>
  <c r="M465" i="1"/>
  <c r="M478" i="1"/>
  <c r="M506" i="1"/>
  <c r="M514" i="1"/>
  <c r="M558" i="1"/>
  <c r="M566" i="1"/>
  <c r="M574" i="1"/>
  <c r="M582" i="1"/>
  <c r="M590" i="1"/>
  <c r="M603" i="1"/>
  <c r="M611" i="1"/>
  <c r="M619" i="1"/>
  <c r="M627" i="1"/>
  <c r="M635" i="1"/>
  <c r="M655" i="1"/>
  <c r="M696" i="1"/>
  <c r="M704" i="1"/>
  <c r="M712" i="1"/>
  <c r="M740" i="1"/>
  <c r="M748" i="1"/>
  <c r="M768" i="1"/>
  <c r="M776" i="1"/>
  <c r="M788" i="1"/>
  <c r="M801" i="1"/>
  <c r="M809" i="1"/>
  <c r="M817" i="1"/>
  <c r="M825" i="1"/>
  <c r="M845" i="1"/>
  <c r="M853" i="1"/>
  <c r="M861" i="1"/>
  <c r="M869" i="1"/>
  <c r="M958" i="1"/>
  <c r="M966" i="1"/>
  <c r="M1050" i="1"/>
  <c r="M1058" i="1"/>
  <c r="M1066" i="1"/>
  <c r="M1099" i="1"/>
  <c r="M1127" i="1"/>
  <c r="M1135" i="1"/>
  <c r="M1235" i="1"/>
  <c r="M1243" i="1"/>
  <c r="M1256" i="1"/>
  <c r="M1264" i="1"/>
  <c r="M1272" i="1"/>
  <c r="M1288" i="1"/>
  <c r="M1321" i="1"/>
  <c r="M1329" i="1"/>
  <c r="M1337" i="1"/>
  <c r="M1345" i="1"/>
  <c r="M1353" i="1"/>
  <c r="M1361" i="1"/>
  <c r="M1374" i="1"/>
  <c r="M1382" i="1"/>
  <c r="M1390" i="1"/>
  <c r="M1398" i="1"/>
  <c r="M1406" i="1"/>
  <c r="M1414" i="1"/>
  <c r="M1422" i="1"/>
  <c r="M1430" i="1"/>
  <c r="M1443" i="1"/>
  <c r="M1451" i="1"/>
  <c r="M1459" i="1"/>
  <c r="M1535" i="1"/>
  <c r="M1543" i="1"/>
  <c r="M1551" i="1"/>
  <c r="M1563" i="1"/>
  <c r="M1571" i="1"/>
  <c r="M1579" i="1"/>
  <c r="M1587" i="1"/>
  <c r="M1817" i="1"/>
  <c r="M1825" i="1"/>
  <c r="M1833" i="1"/>
  <c r="M1841" i="1"/>
  <c r="M1874" i="1"/>
  <c r="M1882" i="1"/>
  <c r="M15" i="1"/>
  <c r="M366" i="1"/>
  <c r="M411" i="1"/>
  <c r="M455" i="1"/>
  <c r="M504" i="1"/>
  <c r="M552" i="1"/>
  <c r="M580" i="1"/>
  <c r="M613" i="1"/>
  <c r="M633" i="1"/>
  <c r="M669" i="1"/>
  <c r="M714" i="1"/>
  <c r="M754" i="1"/>
  <c r="M766" i="1"/>
  <c r="M831" i="1"/>
  <c r="M904" i="1"/>
  <c r="M1032" i="1"/>
  <c r="M1060" i="1"/>
  <c r="M1109" i="1"/>
  <c r="M1241" i="1"/>
  <c r="M1286" i="1"/>
  <c r="M1355" i="1"/>
  <c r="M1388" i="1"/>
  <c r="M1457" i="1"/>
  <c r="M1501" i="1"/>
  <c r="M1661" i="1"/>
  <c r="M1706" i="1"/>
  <c r="M1767" i="1"/>
  <c r="M1900" i="1"/>
  <c r="M1944" i="1"/>
  <c r="M1972" i="1"/>
  <c r="M2024" i="1"/>
  <c r="M10" i="1"/>
  <c r="M1645" i="1"/>
  <c r="M1653" i="1"/>
  <c r="M1910" i="1"/>
  <c r="M1938" i="1"/>
  <c r="M1946" i="1"/>
  <c r="M1974" i="1"/>
  <c r="M1986" i="1"/>
  <c r="M1994" i="1"/>
  <c r="M2022" i="1"/>
  <c r="M2050" i="1"/>
  <c r="M126" i="1"/>
  <c r="M134" i="1"/>
  <c r="M147" i="1"/>
  <c r="M155" i="1"/>
  <c r="M163" i="1"/>
  <c r="M171" i="1"/>
  <c r="M179" i="1"/>
  <c r="M187" i="1"/>
  <c r="M276" i="1"/>
  <c r="M284" i="1"/>
  <c r="M292" i="1"/>
  <c r="M300" i="1"/>
  <c r="M308" i="1"/>
  <c r="M316" i="1"/>
  <c r="M353" i="1"/>
  <c r="M361" i="1"/>
  <c r="M369" i="1"/>
  <c r="M377" i="1"/>
  <c r="M393" i="1"/>
  <c r="M406" i="1"/>
  <c r="M414" i="1"/>
  <c r="M422" i="1"/>
  <c r="M450" i="1"/>
  <c r="M458" i="1"/>
  <c r="M466" i="1"/>
  <c r="M479" i="1"/>
  <c r="M487" i="1"/>
  <c r="M495" i="1"/>
  <c r="M503" i="1"/>
  <c r="M511" i="1"/>
  <c r="M519" i="1"/>
  <c r="M563" i="1"/>
  <c r="M628" i="1"/>
  <c r="M672" i="1"/>
  <c r="M729" i="1"/>
  <c r="M737" i="1"/>
  <c r="M745" i="1"/>
  <c r="M753" i="1"/>
  <c r="M773" i="1"/>
  <c r="M781" i="1"/>
  <c r="M789" i="1"/>
  <c r="M802" i="1"/>
  <c r="M810" i="1"/>
  <c r="M846" i="1"/>
  <c r="M854" i="1"/>
  <c r="M911" i="1"/>
  <c r="M919" i="1"/>
  <c r="M935" i="1"/>
  <c r="M943" i="1"/>
  <c r="M1435" i="1"/>
  <c r="M1448" i="1"/>
  <c r="M1456" i="1"/>
  <c r="M1464" i="1"/>
  <c r="M1472" i="1"/>
  <c r="M1480" i="1"/>
  <c r="M1536" i="1"/>
  <c r="M1560" i="1"/>
  <c r="M1867" i="1"/>
  <c r="M1875" i="1"/>
  <c r="M1907" i="1"/>
  <c r="M1915" i="1"/>
  <c r="M1923" i="1"/>
  <c r="M1931" i="1"/>
  <c r="M1939" i="1"/>
  <c r="M1947" i="1"/>
  <c r="M1955" i="1"/>
  <c r="M1963" i="1"/>
  <c r="M1971" i="1"/>
  <c r="M1983" i="1"/>
  <c r="M1991" i="1"/>
  <c r="M1999" i="1"/>
  <c r="M2007" i="1"/>
  <c r="M2015" i="1"/>
  <c r="M2023" i="1"/>
  <c r="M2031" i="1"/>
  <c r="M2039" i="1"/>
  <c r="M2047" i="1"/>
  <c r="M16" i="1"/>
  <c r="M974" i="1"/>
  <c r="M982" i="1"/>
  <c r="M994" i="1"/>
  <c r="M1006" i="1"/>
  <c r="M1014" i="1"/>
  <c r="M1022" i="1"/>
  <c r="M1030" i="1"/>
  <c r="M1038" i="1"/>
  <c r="M1074" i="1"/>
  <c r="M1082" i="1"/>
  <c r="M1095" i="1"/>
  <c r="M1107" i="1"/>
  <c r="M1115" i="1"/>
  <c r="M1147" i="1"/>
  <c r="M1155" i="1"/>
  <c r="M1167" i="1"/>
  <c r="M1175" i="1"/>
  <c r="M1183" i="1"/>
  <c r="M1191" i="1"/>
  <c r="M1199" i="1"/>
  <c r="M1215" i="1"/>
  <c r="M471" i="1"/>
  <c r="M44" i="1"/>
  <c r="M52" i="1"/>
  <c r="M60" i="1"/>
  <c r="M68" i="1"/>
  <c r="M76" i="1"/>
  <c r="M84" i="1"/>
  <c r="M1702" i="1"/>
  <c r="M1742" i="1"/>
  <c r="M1815" i="1"/>
  <c r="M1843" i="1"/>
  <c r="M1876" i="1"/>
  <c r="M1904" i="1"/>
  <c r="M1940" i="1"/>
  <c r="M2000" i="1"/>
  <c r="M2028" i="1"/>
  <c r="M1381" i="1"/>
  <c r="M1389" i="1"/>
  <c r="M1397" i="1"/>
  <c r="M1405" i="1"/>
  <c r="M1413" i="1"/>
  <c r="M1421" i="1"/>
  <c r="M1429" i="1"/>
  <c r="M1437" i="1"/>
  <c r="M1450" i="1"/>
  <c r="M1458" i="1"/>
  <c r="M1466" i="1"/>
  <c r="M1474" i="1"/>
  <c r="M1482" i="1"/>
  <c r="M1490" i="1"/>
  <c r="M1498" i="1"/>
  <c r="M1506" i="1"/>
  <c r="M1514" i="1"/>
  <c r="M1522" i="1"/>
  <c r="M1530" i="1"/>
  <c r="M1538" i="1"/>
  <c r="M1546" i="1"/>
  <c r="M1554" i="1"/>
  <c r="M1566" i="1"/>
  <c r="M1574" i="1"/>
  <c r="M1582" i="1"/>
  <c r="M1590" i="1"/>
  <c r="M1598" i="1"/>
  <c r="M1606" i="1"/>
  <c r="M1614" i="1"/>
  <c r="M1622" i="1"/>
  <c r="M1650" i="1"/>
  <c r="M1658" i="1"/>
  <c r="M12" i="1"/>
  <c r="M25" i="1"/>
  <c r="M33" i="1"/>
  <c r="M53" i="1"/>
  <c r="M69" i="1"/>
  <c r="M109" i="1"/>
  <c r="M206" i="1"/>
  <c r="M219" i="1"/>
  <c r="M227" i="1"/>
  <c r="M235" i="1"/>
  <c r="M243" i="1"/>
  <c r="M251" i="1"/>
  <c r="M295" i="1"/>
  <c r="M307" i="1"/>
  <c r="M315" i="1"/>
  <c r="M328" i="1"/>
  <c r="M336" i="1"/>
  <c r="M344" i="1"/>
  <c r="M352" i="1"/>
  <c r="M360" i="1"/>
  <c r="M368" i="1"/>
  <c r="M376" i="1"/>
  <c r="M384" i="1"/>
  <c r="M392" i="1"/>
  <c r="M405" i="1"/>
  <c r="M413" i="1"/>
  <c r="M425" i="1"/>
  <c r="M433" i="1"/>
  <c r="M445" i="1"/>
  <c r="M453" i="1"/>
  <c r="M461" i="1"/>
  <c r="M486" i="1"/>
  <c r="M494" i="1"/>
  <c r="M502" i="1"/>
  <c r="M522" i="1"/>
  <c r="M530" i="1"/>
  <c r="M538" i="1"/>
  <c r="M546" i="1"/>
  <c r="M554" i="1"/>
  <c r="M643" i="1"/>
  <c r="M663" i="1"/>
  <c r="M671" i="1"/>
  <c r="M679" i="1"/>
  <c r="M720" i="1"/>
  <c r="M728" i="1"/>
  <c r="M756" i="1"/>
  <c r="M764" i="1"/>
  <c r="M784" i="1"/>
  <c r="M833" i="1"/>
  <c r="M877" i="1"/>
  <c r="M890" i="1"/>
  <c r="M898" i="1"/>
  <c r="M906" i="1"/>
  <c r="M914" i="1"/>
  <c r="M922" i="1"/>
  <c r="M930" i="1"/>
  <c r="M938" i="1"/>
  <c r="M946" i="1"/>
  <c r="M778" i="1"/>
  <c r="M794" i="1"/>
  <c r="M847" i="1"/>
  <c r="M875" i="1"/>
  <c r="M912" i="1"/>
  <c r="M1004" i="1"/>
  <c r="M1076" i="1"/>
  <c r="M1121" i="1"/>
  <c r="M1169" i="1"/>
  <c r="M1201" i="1"/>
  <c r="M1307" i="1"/>
  <c r="M1400" i="1"/>
  <c r="M1517" i="1"/>
  <c r="M1533" i="1"/>
  <c r="M1589" i="1"/>
  <c r="M1617" i="1"/>
  <c r="M14" i="1"/>
  <c r="M27" i="1"/>
  <c r="M35" i="1"/>
  <c r="M51" i="1"/>
  <c r="M63" i="1"/>
  <c r="M67" i="1"/>
  <c r="M103" i="1"/>
  <c r="M127" i="1"/>
  <c r="M152" i="1"/>
  <c r="M176" i="1"/>
  <c r="M196" i="1"/>
  <c r="M233" i="1"/>
  <c r="M249" i="1"/>
  <c r="M301" i="1"/>
  <c r="M334" i="1"/>
  <c r="M338" i="1"/>
  <c r="M362" i="1"/>
  <c r="M443" i="1"/>
  <c r="M609" i="1"/>
  <c r="M637" i="1"/>
  <c r="M702" i="1"/>
  <c r="M1724" i="1"/>
  <c r="M2044" i="1"/>
  <c r="M1651" i="1"/>
  <c r="M1862" i="1"/>
  <c r="M1890" i="1"/>
  <c r="M1926" i="1"/>
  <c r="M1954" i="1"/>
  <c r="M1962" i="1"/>
  <c r="M199" i="1"/>
  <c r="M212" i="1"/>
  <c r="M220" i="1"/>
  <c r="M228" i="1"/>
  <c r="M236" i="1"/>
  <c r="M244" i="1"/>
  <c r="M252" i="1"/>
  <c r="M260" i="1"/>
  <c r="M268" i="1"/>
  <c r="M320" i="1"/>
  <c r="M333" i="1"/>
  <c r="M345" i="1"/>
  <c r="M556" i="1"/>
  <c r="M641" i="1"/>
  <c r="M1779" i="1"/>
  <c r="M1819" i="1"/>
  <c r="M1852" i="1"/>
  <c r="M1880" i="1"/>
  <c r="M1936" i="1"/>
  <c r="M1952" i="1"/>
  <c r="M2016" i="1"/>
  <c r="M168" i="1"/>
  <c r="M261" i="1"/>
  <c r="M297" i="1"/>
  <c r="M835" i="1"/>
  <c r="M980" i="1"/>
  <c r="M984" i="1"/>
  <c r="M1028" i="1"/>
  <c r="M1080" i="1"/>
  <c r="M1113" i="1"/>
  <c r="M1141" i="1"/>
  <c r="M1217" i="1"/>
  <c r="M1237" i="1"/>
  <c r="M1282" i="1"/>
  <c r="M1294" i="1"/>
  <c r="M1319" i="1"/>
  <c r="M1392" i="1"/>
  <c r="M1420" i="1"/>
  <c r="M1432" i="1"/>
  <c r="M1485" i="1"/>
  <c r="M1605" i="1"/>
  <c r="M1621" i="1"/>
  <c r="M1641" i="1"/>
  <c r="M1718" i="1"/>
  <c r="M1787" i="1"/>
  <c r="M1795" i="1"/>
  <c r="M1827" i="1"/>
  <c r="M1868" i="1"/>
  <c r="M1896" i="1"/>
  <c r="M1920" i="1"/>
  <c r="M1960" i="1"/>
  <c r="M2036" i="1"/>
  <c r="M963" i="1"/>
  <c r="M971" i="1"/>
  <c r="M979" i="1"/>
  <c r="M991" i="1"/>
  <c r="M1003" i="1"/>
  <c r="M1011" i="1"/>
  <c r="M1035" i="1"/>
  <c r="M1043" i="1"/>
  <c r="M1051" i="1"/>
  <c r="M1059" i="1"/>
  <c r="M1067" i="1"/>
  <c r="M1083" i="1"/>
  <c r="M1096" i="1"/>
  <c r="M1112" i="1"/>
  <c r="M1120" i="1"/>
  <c r="M1128" i="1"/>
  <c r="M1136" i="1"/>
  <c r="M1144" i="1"/>
  <c r="M1152" i="1"/>
  <c r="M1220" i="1"/>
  <c r="M1236" i="1"/>
  <c r="M1403" i="1"/>
  <c r="M1411" i="1"/>
  <c r="M1419" i="1"/>
  <c r="M1427" i="1"/>
  <c r="M1568" i="1"/>
  <c r="M1576" i="1"/>
  <c r="M1584" i="1"/>
  <c r="M1592" i="1"/>
  <c r="M1600" i="1"/>
  <c r="M1608" i="1"/>
  <c r="M1782" i="1"/>
  <c r="M1810" i="1"/>
  <c r="M1818" i="1"/>
  <c r="M1851" i="1"/>
  <c r="M1859" i="1"/>
  <c r="M1883" i="1"/>
  <c r="M1891" i="1"/>
  <c r="M1899" i="1"/>
  <c r="M1335" i="1"/>
  <c r="M1561" i="1"/>
  <c r="M1669" i="1"/>
  <c r="M1714" i="1"/>
  <c r="M1750" i="1"/>
  <c r="M1775" i="1"/>
  <c r="M2012" i="1"/>
  <c r="M48" i="1"/>
  <c r="M56" i="1"/>
  <c r="M64" i="1"/>
  <c r="M72" i="1"/>
  <c r="M80" i="1"/>
  <c r="M88" i="1"/>
  <c r="M124" i="1"/>
  <c r="M149" i="1"/>
  <c r="M157" i="1"/>
  <c r="M181" i="1"/>
  <c r="M193" i="1"/>
  <c r="M234" i="1"/>
  <c r="M254" i="1"/>
  <c r="M262" i="1"/>
  <c r="M270" i="1"/>
  <c r="M278" i="1"/>
  <c r="M286" i="1"/>
  <c r="M359" i="1"/>
  <c r="M420" i="1"/>
  <c r="M428" i="1"/>
  <c r="M436" i="1"/>
  <c r="M444" i="1"/>
  <c r="M452" i="1"/>
  <c r="M501" i="1"/>
  <c r="M509" i="1"/>
  <c r="M517" i="1"/>
  <c r="M525" i="1"/>
  <c r="M537" i="1"/>
  <c r="M557" i="1"/>
  <c r="M565" i="1"/>
  <c r="M573" i="1"/>
  <c r="M598" i="1"/>
  <c r="M606" i="1"/>
  <c r="M666" i="1"/>
  <c r="M674" i="1"/>
  <c r="M682" i="1"/>
  <c r="M695" i="1"/>
  <c r="M703" i="1"/>
  <c r="M715" i="1"/>
  <c r="M723" i="1"/>
  <c r="M767" i="1"/>
  <c r="M775" i="1"/>
  <c r="M783" i="1"/>
  <c r="M791" i="1"/>
  <c r="M804" i="1"/>
  <c r="M820" i="1"/>
  <c r="M828" i="1"/>
  <c r="M836" i="1"/>
  <c r="M844" i="1"/>
  <c r="M852" i="1"/>
  <c r="M872" i="1"/>
  <c r="M901" i="1"/>
  <c r="M909" i="1"/>
  <c r="M917" i="1"/>
  <c r="M929" i="1"/>
  <c r="M937" i="1"/>
  <c r="M945" i="1"/>
  <c r="M953" i="1"/>
  <c r="M1017" i="1"/>
  <c r="M1025" i="1"/>
  <c r="M1033" i="1"/>
  <c r="M1041" i="1"/>
  <c r="M1049" i="1"/>
  <c r="M1085" i="1"/>
  <c r="M1098" i="1"/>
  <c r="M1106" i="1"/>
  <c r="M1114" i="1"/>
  <c r="M1122" i="1"/>
  <c r="M1142" i="1"/>
  <c r="M1166" i="1"/>
  <c r="M1174" i="1"/>
  <c r="M1182" i="1"/>
  <c r="M1190" i="1"/>
  <c r="M1198" i="1"/>
  <c r="M1210" i="1"/>
  <c r="M1218" i="1"/>
  <c r="M1226" i="1"/>
  <c r="M1234" i="1"/>
  <c r="M1242" i="1"/>
  <c r="M1255" i="1"/>
  <c r="M1279" i="1"/>
  <c r="M1287" i="1"/>
  <c r="M1295" i="1"/>
  <c r="M1308" i="1"/>
  <c r="M1316" i="1"/>
  <c r="M1324" i="1"/>
  <c r="M1332" i="1"/>
  <c r="M1340" i="1"/>
  <c r="M1348" i="1"/>
  <c r="M1788" i="1"/>
  <c r="M1280" i="1"/>
  <c r="M7" i="1"/>
  <c r="M20" i="1"/>
  <c r="M28" i="1"/>
  <c r="M36" i="1"/>
  <c r="M96" i="1"/>
  <c r="M104" i="1"/>
  <c r="M112" i="1"/>
  <c r="M132" i="1"/>
  <c r="M145" i="1"/>
  <c r="M165" i="1"/>
  <c r="M177" i="1"/>
  <c r="M201" i="1"/>
  <c r="M214" i="1"/>
  <c r="M222" i="1"/>
  <c r="M242" i="1"/>
  <c r="M250" i="1"/>
  <c r="M294" i="1"/>
  <c r="M302" i="1"/>
  <c r="M310" i="1"/>
  <c r="M318" i="1"/>
  <c r="M331" i="1"/>
  <c r="M339" i="1"/>
  <c r="M347" i="1"/>
  <c r="M355" i="1"/>
  <c r="M371" i="1"/>
  <c r="M379" i="1"/>
  <c r="M387" i="1"/>
  <c r="M395" i="1"/>
  <c r="M408" i="1"/>
  <c r="M460" i="1"/>
  <c r="M468" i="1"/>
  <c r="M481" i="1"/>
  <c r="M489" i="1"/>
  <c r="M497" i="1"/>
  <c r="M533" i="1"/>
  <c r="M545" i="1"/>
  <c r="M581" i="1"/>
  <c r="M614" i="1"/>
  <c r="M622" i="1"/>
  <c r="M630" i="1"/>
  <c r="M638" i="1"/>
  <c r="M646" i="1"/>
  <c r="M654" i="1"/>
  <c r="M662" i="1"/>
  <c r="M711" i="1"/>
  <c r="M735" i="1"/>
  <c r="M747" i="1"/>
  <c r="M755" i="1"/>
  <c r="M860" i="1"/>
  <c r="M868" i="1"/>
  <c r="M885" i="1"/>
  <c r="M893" i="1"/>
  <c r="M965" i="1"/>
  <c r="M973" i="1"/>
  <c r="M981" i="1"/>
  <c r="M993" i="1"/>
  <c r="M1005" i="1"/>
  <c r="M1065" i="1"/>
  <c r="M1073" i="1"/>
  <c r="M1081" i="1"/>
  <c r="M1130" i="1"/>
  <c r="M1138" i="1"/>
  <c r="M1150" i="1"/>
  <c r="M1206" i="1"/>
  <c r="M1263" i="1"/>
  <c r="M1360" i="1"/>
  <c r="M1373" i="1"/>
  <c r="M1634" i="1"/>
  <c r="M1642" i="1"/>
  <c r="M1670" i="1"/>
  <c r="M1683" i="1"/>
  <c r="M1691" i="1"/>
  <c r="M1699" i="1"/>
  <c r="M1707" i="1"/>
  <c r="M1715" i="1"/>
  <c r="M1723" i="1"/>
  <c r="M1731" i="1"/>
  <c r="M1739" i="1"/>
  <c r="M1747" i="1"/>
  <c r="M1755" i="1"/>
  <c r="M1768" i="1"/>
  <c r="M1776" i="1"/>
  <c r="M1784" i="1"/>
  <c r="M1792" i="1"/>
  <c r="M1800" i="1"/>
  <c r="M1808" i="1"/>
  <c r="M1816" i="1"/>
  <c r="M1824" i="1"/>
  <c r="M1832" i="1"/>
  <c r="M1840" i="1"/>
  <c r="M1853" i="1"/>
  <c r="M1861" i="1"/>
  <c r="M1869" i="1"/>
  <c r="M1877" i="1"/>
  <c r="M1885" i="1"/>
  <c r="M1893" i="1"/>
  <c r="M1901" i="1"/>
  <c r="M1909" i="1"/>
  <c r="M1917" i="1"/>
  <c r="M1925" i="1"/>
  <c r="M1933" i="1"/>
  <c r="M1941" i="1"/>
  <c r="M1949" i="1"/>
  <c r="M1957" i="1"/>
  <c r="M1965" i="1"/>
  <c r="M1973" i="1"/>
  <c r="M1985" i="1"/>
  <c r="M1993" i="1"/>
  <c r="M2001" i="1"/>
  <c r="M2009" i="1"/>
  <c r="M2017" i="1"/>
  <c r="M2025" i="1"/>
  <c r="M2033" i="1"/>
  <c r="M2041" i="1"/>
  <c r="M2049" i="1"/>
  <c r="M41" i="1"/>
  <c r="M65" i="1"/>
  <c r="M81" i="1"/>
  <c r="M89" i="1"/>
  <c r="M97" i="1"/>
  <c r="M117" i="1"/>
  <c r="M125" i="1"/>
  <c r="M133" i="1"/>
  <c r="M146" i="1"/>
  <c r="M154" i="1"/>
  <c r="M162" i="1"/>
  <c r="M170" i="1"/>
  <c r="M178" i="1"/>
  <c r="M186" i="1"/>
  <c r="M194" i="1"/>
  <c r="M202" i="1"/>
  <c r="M259" i="1"/>
  <c r="M267" i="1"/>
  <c r="M275" i="1"/>
  <c r="M283" i="1"/>
  <c r="M291" i="1"/>
  <c r="M303" i="1"/>
  <c r="M421" i="1"/>
  <c r="M469" i="1"/>
  <c r="M510" i="1"/>
  <c r="M518" i="1"/>
  <c r="M562" i="1"/>
  <c r="M570" i="1"/>
  <c r="M578" i="1"/>
  <c r="M586" i="1"/>
  <c r="M599" i="1"/>
  <c r="M607" i="1"/>
  <c r="M615" i="1"/>
  <c r="M623" i="1"/>
  <c r="M631" i="1"/>
  <c r="M639" i="1"/>
  <c r="M651" i="1"/>
  <c r="M692" i="1"/>
  <c r="M700" i="1"/>
  <c r="M708" i="1"/>
  <c r="M716" i="1"/>
  <c r="M736" i="1"/>
  <c r="M744" i="1"/>
  <c r="M772" i="1"/>
  <c r="M780" i="1"/>
  <c r="M792" i="1"/>
  <c r="M805" i="1"/>
  <c r="M813" i="1"/>
  <c r="M821" i="1"/>
  <c r="M841" i="1"/>
  <c r="M849" i="1"/>
  <c r="M857" i="1"/>
  <c r="M865" i="1"/>
  <c r="M873" i="1"/>
  <c r="M954" i="1"/>
  <c r="M962" i="1"/>
  <c r="M1046" i="1"/>
  <c r="M1054" i="1"/>
  <c r="M1062" i="1"/>
  <c r="M1103" i="1"/>
  <c r="M1123" i="1"/>
  <c r="M1131" i="1"/>
  <c r="M1139" i="1"/>
  <c r="M1211" i="1"/>
  <c r="M1231" i="1"/>
  <c r="M1239" i="1"/>
  <c r="M1247" i="1"/>
  <c r="M1260" i="1"/>
  <c r="M1268" i="1"/>
  <c r="M1276" i="1"/>
  <c r="M1284" i="1"/>
  <c r="M1317" i="1"/>
  <c r="M1325" i="1"/>
  <c r="M1333" i="1"/>
  <c r="M1341" i="1"/>
  <c r="M1349" i="1"/>
  <c r="M1357" i="1"/>
  <c r="M1365" i="1"/>
  <c r="M1378" i="1"/>
  <c r="M1386" i="1"/>
  <c r="M1394" i="1"/>
  <c r="M1402" i="1"/>
  <c r="M1410" i="1"/>
  <c r="M1418" i="1"/>
  <c r="M1426" i="1"/>
  <c r="M1434" i="1"/>
  <c r="M1447" i="1"/>
  <c r="M1455" i="1"/>
  <c r="M120" i="1"/>
  <c r="M128" i="1"/>
  <c r="M153" i="1"/>
  <c r="M173" i="1"/>
  <c r="M189" i="1"/>
  <c r="M197" i="1"/>
  <c r="M230" i="1"/>
  <c r="M238" i="1"/>
  <c r="M258" i="1"/>
  <c r="M266" i="1"/>
  <c r="M274" i="1"/>
  <c r="M282" i="1"/>
  <c r="M367" i="1"/>
  <c r="M416" i="1"/>
  <c r="M424" i="1"/>
  <c r="M432" i="1"/>
  <c r="M440" i="1"/>
  <c r="M448" i="1"/>
  <c r="M456" i="1"/>
  <c r="M505" i="1"/>
  <c r="M513" i="1"/>
  <c r="M521" i="1"/>
  <c r="M529" i="1"/>
  <c r="M553" i="1"/>
  <c r="M561" i="1"/>
  <c r="M569" i="1"/>
  <c r="M589" i="1"/>
  <c r="M602" i="1"/>
  <c r="M670" i="1"/>
  <c r="M678" i="1"/>
  <c r="M686" i="1"/>
  <c r="M699" i="1"/>
  <c r="M707" i="1"/>
  <c r="M719" i="1"/>
  <c r="M743" i="1"/>
  <c r="M763" i="1"/>
  <c r="M771" i="1"/>
  <c r="M779" i="1"/>
  <c r="M787" i="1"/>
  <c r="M800" i="1"/>
  <c r="M808" i="1"/>
  <c r="M816" i="1"/>
  <c r="M824" i="1"/>
  <c r="M832" i="1"/>
  <c r="M840" i="1"/>
  <c r="M848" i="1"/>
  <c r="M876" i="1"/>
  <c r="M905" i="1"/>
  <c r="M913" i="1"/>
  <c r="M925" i="1"/>
  <c r="M933" i="1"/>
  <c r="M941" i="1"/>
  <c r="M949" i="1"/>
  <c r="M1013" i="1"/>
  <c r="M1021" i="1"/>
  <c r="M1029" i="1"/>
  <c r="M1037" i="1"/>
  <c r="M1045" i="1"/>
  <c r="M1053" i="1"/>
  <c r="M1061" i="1"/>
  <c r="M1094" i="1"/>
  <c r="M1102" i="1"/>
  <c r="M1110" i="1"/>
  <c r="M1118" i="1"/>
  <c r="M1126" i="1"/>
  <c r="M1146" i="1"/>
  <c r="M1158" i="1"/>
  <c r="M1170" i="1"/>
  <c r="M1178" i="1"/>
  <c r="M1186" i="1"/>
  <c r="M1194" i="1"/>
  <c r="M1214" i="1"/>
  <c r="M1222" i="1"/>
  <c r="M1230" i="1"/>
  <c r="M1238" i="1"/>
  <c r="M1246" i="1"/>
  <c r="M1275" i="1"/>
  <c r="M1283" i="1"/>
  <c r="M1291" i="1"/>
  <c r="M1299" i="1"/>
  <c r="M1312" i="1"/>
  <c r="M1320" i="1"/>
  <c r="M1328" i="1"/>
  <c r="M1336" i="1"/>
  <c r="M1344" i="1"/>
  <c r="M1352" i="1"/>
  <c r="M1385" i="1"/>
  <c r="M1393" i="1"/>
  <c r="M1401" i="1"/>
  <c r="M1409" i="1"/>
  <c r="M1417" i="1"/>
  <c r="M1425" i="1"/>
  <c r="M1433" i="1"/>
  <c r="M1446" i="1"/>
  <c r="M1454" i="1"/>
  <c r="M1462" i="1"/>
  <c r="M1470" i="1"/>
  <c r="M1478" i="1"/>
  <c r="M1486" i="1"/>
  <c r="M1494" i="1"/>
  <c r="M1502" i="1"/>
  <c r="M1510" i="1"/>
  <c r="M1518" i="1"/>
  <c r="M1526" i="1"/>
  <c r="M1534" i="1"/>
  <c r="M1542" i="1"/>
  <c r="M1550" i="1"/>
  <c r="M1562" i="1"/>
  <c r="M1570" i="1"/>
  <c r="M1578" i="1"/>
  <c r="M1586" i="1"/>
  <c r="M1594" i="1"/>
  <c r="M1602" i="1"/>
  <c r="M1610" i="1"/>
  <c r="M1618" i="1"/>
  <c r="M1626" i="1"/>
  <c r="M1654" i="1"/>
  <c r="M8" i="1"/>
  <c r="M21" i="1"/>
  <c r="M29" i="1"/>
  <c r="M49" i="1"/>
  <c r="M61" i="1"/>
  <c r="M73" i="1"/>
  <c r="M105" i="1"/>
  <c r="M215" i="1"/>
  <c r="M223" i="1"/>
  <c r="M231" i="1"/>
  <c r="M239" i="1"/>
  <c r="M247" i="1"/>
  <c r="M255" i="1"/>
  <c r="M299" i="1"/>
  <c r="M311" i="1"/>
  <c r="M319" i="1"/>
  <c r="M332" i="1"/>
  <c r="M340" i="1"/>
  <c r="M348" i="1"/>
  <c r="M356" i="1"/>
  <c r="M364" i="1"/>
  <c r="M372" i="1"/>
  <c r="M380" i="1"/>
  <c r="M388" i="1"/>
  <c r="M401" i="1"/>
  <c r="M409" i="1"/>
  <c r="M417" i="1"/>
  <c r="M429" i="1"/>
  <c r="M441" i="1"/>
  <c r="M449" i="1"/>
  <c r="M457" i="1"/>
  <c r="M482" i="1"/>
  <c r="M490" i="1"/>
  <c r="M498" i="1"/>
  <c r="M526" i="1"/>
  <c r="M534" i="1"/>
  <c r="M542" i="1"/>
  <c r="M550" i="1"/>
  <c r="M647" i="1"/>
  <c r="M659" i="1"/>
  <c r="M667" i="1"/>
  <c r="M675" i="1"/>
  <c r="M683" i="1"/>
  <c r="M724" i="1"/>
  <c r="M732" i="1"/>
  <c r="M752" i="1"/>
  <c r="M760" i="1"/>
  <c r="M829" i="1"/>
  <c r="M837" i="1"/>
  <c r="M886" i="1"/>
  <c r="M894" i="1"/>
  <c r="M902" i="1"/>
  <c r="M910" i="1"/>
  <c r="M918" i="1"/>
  <c r="M926" i="1"/>
  <c r="M934" i="1"/>
  <c r="M942" i="1"/>
  <c r="M950" i="1"/>
  <c r="M970" i="1"/>
  <c r="M978" i="1"/>
  <c r="M990" i="1"/>
  <c r="M1002" i="1"/>
  <c r="M1010" i="1"/>
  <c r="M1018" i="1"/>
  <c r="M1026" i="1"/>
  <c r="M1034" i="1"/>
  <c r="M1042" i="1"/>
  <c r="M1070" i="1"/>
  <c r="M1078" i="1"/>
  <c r="M1086" i="1"/>
  <c r="M1111" i="1"/>
  <c r="M1119" i="1"/>
  <c r="M1151" i="1"/>
  <c r="M1163" i="1"/>
  <c r="M1171" i="1"/>
  <c r="M1179" i="1"/>
  <c r="M1187" i="1"/>
  <c r="M1195" i="1"/>
  <c r="M1203" i="1"/>
  <c r="M1219" i="1"/>
  <c r="M1227" i="1"/>
  <c r="M1296" i="1"/>
  <c r="M1309" i="1"/>
  <c r="M1467" i="1"/>
  <c r="M1475" i="1"/>
  <c r="M1483" i="1"/>
  <c r="M1491" i="1"/>
  <c r="M1499" i="1"/>
  <c r="M1507" i="1"/>
  <c r="M1515" i="1"/>
  <c r="M1523" i="1"/>
  <c r="M1595" i="1"/>
  <c r="M1603" i="1"/>
  <c r="M1611" i="1"/>
  <c r="M1619" i="1"/>
  <c r="M1627" i="1"/>
  <c r="M1635" i="1"/>
  <c r="M1643" i="1"/>
  <c r="M1531" i="1"/>
  <c r="M1539" i="1"/>
  <c r="M1547" i="1"/>
  <c r="M1559" i="1"/>
  <c r="M1567" i="1"/>
  <c r="M1575" i="1"/>
  <c r="M1583" i="1"/>
  <c r="M1813" i="1"/>
  <c r="M1821" i="1"/>
  <c r="M1829" i="1"/>
  <c r="M1837" i="1"/>
  <c r="M1850" i="1"/>
  <c r="M1878" i="1"/>
  <c r="M1906" i="1"/>
  <c r="M1914" i="1"/>
  <c r="M1942" i="1"/>
  <c r="M1970" i="1"/>
  <c r="M1978" i="1"/>
  <c r="M1990" i="1"/>
  <c r="M2018" i="1"/>
  <c r="M2026" i="1"/>
  <c r="M130" i="1"/>
  <c r="M143" i="1"/>
  <c r="M151" i="1"/>
  <c r="M159" i="1"/>
  <c r="M167" i="1"/>
  <c r="M175" i="1"/>
  <c r="M183" i="1"/>
  <c r="M191" i="1"/>
  <c r="M272" i="1"/>
  <c r="M280" i="1"/>
  <c r="M288" i="1"/>
  <c r="M296" i="1"/>
  <c r="M304" i="1"/>
  <c r="M312" i="1"/>
  <c r="M349" i="1"/>
  <c r="M357" i="1"/>
  <c r="M365" i="1"/>
  <c r="M373" i="1"/>
  <c r="M381" i="1"/>
  <c r="M389" i="1"/>
  <c r="M402" i="1"/>
  <c r="M410" i="1"/>
  <c r="M418" i="1"/>
  <c r="M426" i="1"/>
  <c r="M446" i="1"/>
  <c r="M454" i="1"/>
  <c r="M462" i="1"/>
  <c r="M470" i="1"/>
  <c r="M483" i="1"/>
  <c r="M491" i="1"/>
  <c r="M499" i="1"/>
  <c r="M507" i="1"/>
  <c r="M515" i="1"/>
  <c r="M523" i="1"/>
  <c r="M567" i="1"/>
  <c r="M676" i="1"/>
  <c r="M725" i="1"/>
  <c r="M733" i="1"/>
  <c r="M741" i="1"/>
  <c r="M749" i="1"/>
  <c r="M777" i="1"/>
  <c r="M785" i="1"/>
  <c r="M793" i="1"/>
  <c r="M806" i="1"/>
  <c r="M814" i="1"/>
  <c r="M850" i="1"/>
  <c r="M858" i="1"/>
  <c r="M915" i="1"/>
  <c r="M923" i="1"/>
  <c r="M931" i="1"/>
  <c r="M939" i="1"/>
  <c r="M959" i="1"/>
  <c r="M967" i="1"/>
  <c r="M975" i="1"/>
  <c r="M983" i="1"/>
  <c r="M995" i="1"/>
  <c r="M1007" i="1"/>
  <c r="M1039" i="1"/>
  <c r="M1047" i="1"/>
  <c r="M1055" i="1"/>
  <c r="M1063" i="1"/>
  <c r="M1071" i="1"/>
  <c r="M1087" i="1"/>
  <c r="M1116" i="1"/>
  <c r="M1124" i="1"/>
  <c r="M1132" i="1"/>
  <c r="M1140" i="1"/>
  <c r="M1148" i="1"/>
  <c r="M1156" i="1"/>
  <c r="M1224" i="1"/>
  <c r="M1240" i="1"/>
  <c r="M1407" i="1"/>
  <c r="M1415" i="1"/>
  <c r="M1423" i="1"/>
  <c r="M1431" i="1"/>
  <c r="M1444" i="1"/>
  <c r="M1452" i="1"/>
  <c r="M1460" i="1"/>
  <c r="M1468" i="1"/>
  <c r="M1476" i="1"/>
  <c r="M1552" i="1"/>
  <c r="M1564" i="1"/>
  <c r="M1572" i="1"/>
  <c r="M1580" i="1"/>
  <c r="M1588" i="1"/>
  <c r="M1596" i="1"/>
  <c r="M1604" i="1"/>
  <c r="M1778" i="1"/>
  <c r="M1786" i="1"/>
  <c r="M1814" i="1"/>
  <c r="M1842" i="1"/>
  <c r="M1855" i="1"/>
  <c r="M1863" i="1"/>
  <c r="M1871" i="1"/>
  <c r="M1879" i="1"/>
  <c r="M1887" i="1"/>
  <c r="M1895" i="1"/>
  <c r="M1903" i="1"/>
  <c r="M1911" i="1"/>
  <c r="M1919" i="1"/>
  <c r="M1927" i="1"/>
  <c r="M1935" i="1"/>
  <c r="M1943" i="1"/>
  <c r="M1951" i="1"/>
  <c r="M1959" i="1"/>
  <c r="M1967" i="1"/>
  <c r="M1975" i="1"/>
  <c r="M1987" i="1"/>
  <c r="M1995" i="1"/>
  <c r="M2003" i="1"/>
  <c r="M2011" i="1"/>
  <c r="M2019" i="1"/>
  <c r="M2027" i="1"/>
  <c r="M2035" i="1"/>
  <c r="M2043" i="1"/>
  <c r="M799" i="1"/>
  <c r="M897" i="1"/>
  <c r="M1057" i="1"/>
  <c r="M370" i="1"/>
  <c r="M419" i="1"/>
  <c r="M447" i="1"/>
  <c r="M488" i="1"/>
  <c r="M532" i="1"/>
  <c r="M584" i="1"/>
  <c r="M718" i="1"/>
  <c r="M774" i="1"/>
  <c r="M786" i="1"/>
  <c r="M843" i="1"/>
  <c r="M1068" i="1"/>
  <c r="M1101" i="1"/>
  <c r="M1133" i="1"/>
  <c r="M1165" i="1"/>
  <c r="M1233" i="1"/>
  <c r="M1327" i="1"/>
  <c r="M1384" i="1"/>
  <c r="M1497" i="1"/>
  <c r="M1637" i="1"/>
  <c r="M1698" i="1"/>
  <c r="M1746" i="1"/>
  <c r="M1831" i="1"/>
  <c r="M1864" i="1"/>
  <c r="M1976" i="1"/>
  <c r="M1996" i="1"/>
  <c r="M2048" i="1"/>
  <c r="M2030" i="1"/>
  <c r="M115" i="1"/>
  <c r="M241" i="1"/>
  <c r="M269" i="1"/>
  <c r="M326" i="1"/>
  <c r="M1659" i="1"/>
  <c r="M1667" i="1"/>
  <c r="M1680" i="1"/>
  <c r="M1688" i="1"/>
  <c r="M1696" i="1"/>
  <c r="M1704" i="1"/>
  <c r="M1712" i="1"/>
  <c r="M1720" i="1"/>
  <c r="M1728" i="1"/>
  <c r="M1736" i="1"/>
  <c r="M1744" i="1"/>
  <c r="M1752" i="1"/>
  <c r="M1765" i="1"/>
  <c r="M1773" i="1"/>
  <c r="M1781" i="1"/>
  <c r="M1789" i="1"/>
  <c r="M1797" i="1"/>
  <c r="M1805" i="1"/>
  <c r="M1898" i="1"/>
  <c r="M2002" i="1"/>
  <c r="M2010" i="1"/>
  <c r="M2038" i="1"/>
  <c r="M9" i="1"/>
  <c r="M22" i="1"/>
  <c r="M30" i="1"/>
  <c r="M38" i="1"/>
  <c r="M46" i="1"/>
  <c r="M54" i="1"/>
  <c r="M62" i="1"/>
  <c r="M70" i="1"/>
  <c r="M78" i="1"/>
  <c r="M86" i="1"/>
  <c r="M94" i="1"/>
  <c r="M102" i="1"/>
  <c r="M110" i="1"/>
  <c r="M118" i="1"/>
  <c r="M434" i="1"/>
  <c r="M442" i="1"/>
  <c r="M531" i="1"/>
  <c r="M539" i="1"/>
  <c r="M547" i="1"/>
  <c r="M555" i="1"/>
  <c r="M575" i="1"/>
  <c r="M583" i="1"/>
  <c r="M596" i="1"/>
  <c r="M604" i="1"/>
  <c r="M612" i="1"/>
  <c r="M620" i="1"/>
  <c r="M632" i="1"/>
  <c r="M640" i="1"/>
  <c r="M648" i="1"/>
  <c r="M656" i="1"/>
  <c r="M664" i="1"/>
  <c r="M684" i="1"/>
  <c r="M697" i="1"/>
  <c r="M705" i="1"/>
  <c r="M713" i="1"/>
  <c r="M721" i="1"/>
  <c r="M757" i="1"/>
  <c r="M765" i="1"/>
  <c r="M822" i="1"/>
  <c r="M830" i="1"/>
  <c r="M838" i="1"/>
  <c r="M866" i="1"/>
  <c r="M874" i="1"/>
  <c r="M887" i="1"/>
  <c r="M895" i="1"/>
  <c r="M903" i="1"/>
  <c r="M947" i="1"/>
  <c r="M955" i="1"/>
  <c r="M1019" i="1"/>
  <c r="M1027" i="1"/>
  <c r="M1104" i="1"/>
  <c r="M1172" i="1"/>
  <c r="M1180" i="1"/>
  <c r="M1188" i="1"/>
  <c r="M1196" i="1"/>
  <c r="M1204" i="1"/>
  <c r="M1212" i="1"/>
  <c r="M1253" i="1"/>
  <c r="M1261" i="1"/>
  <c r="M1269" i="1"/>
  <c r="M1277" i="1"/>
  <c r="M1285" i="1"/>
  <c r="M1293" i="1"/>
  <c r="M1301" i="1"/>
  <c r="M1314" i="1"/>
  <c r="M1322" i="1"/>
  <c r="M1330" i="1"/>
  <c r="M1338" i="1"/>
  <c r="M1346" i="1"/>
  <c r="M1354" i="1"/>
  <c r="M1362" i="1"/>
  <c r="M1375" i="1"/>
  <c r="M1383" i="1"/>
  <c r="M1391" i="1"/>
  <c r="M1488" i="1"/>
  <c r="M1496" i="1"/>
  <c r="M1504" i="1"/>
  <c r="M1512" i="1"/>
  <c r="M1520" i="1"/>
  <c r="M1528" i="1"/>
  <c r="M1544" i="1"/>
  <c r="M1616" i="1"/>
  <c r="M1624" i="1"/>
  <c r="M1632" i="1"/>
  <c r="M1640" i="1"/>
  <c r="M1648" i="1"/>
  <c r="M1656" i="1"/>
  <c r="M1664" i="1"/>
  <c r="M1677" i="1"/>
  <c r="M1685" i="1"/>
  <c r="M1693" i="1"/>
  <c r="M1701" i="1"/>
  <c r="M1709" i="1"/>
  <c r="M1717" i="1"/>
  <c r="M1725" i="1"/>
  <c r="M1733" i="1"/>
  <c r="M1741" i="1"/>
  <c r="M1749" i="1"/>
  <c r="M1762" i="1"/>
  <c r="M1770" i="1"/>
  <c r="M1798" i="1"/>
  <c r="M1826" i="1"/>
  <c r="M1834" i="1"/>
  <c r="M313" i="1"/>
  <c r="M407" i="1"/>
  <c r="M508" i="1"/>
  <c r="M617" i="1"/>
  <c r="M661" i="1"/>
  <c r="M698" i="1"/>
  <c r="M762" i="1"/>
  <c r="M827" i="1"/>
  <c r="M871" i="1"/>
  <c r="M900" i="1"/>
  <c r="M932" i="1"/>
  <c r="M976" i="1"/>
  <c r="M1012" i="1"/>
  <c r="M1052" i="1"/>
  <c r="M1193" i="1"/>
  <c r="M1221" i="1"/>
  <c r="M1266" i="1"/>
  <c r="M1311" i="1"/>
  <c r="M1424" i="1"/>
  <c r="M1461" i="1"/>
  <c r="M1481" i="1"/>
  <c r="M1525" i="1"/>
  <c r="M1553" i="1"/>
  <c r="M1597" i="1"/>
  <c r="M1625" i="1"/>
  <c r="M1682" i="1"/>
  <c r="M1722" i="1"/>
  <c r="M1734" i="1"/>
  <c r="M1791" i="1"/>
  <c r="M1892" i="1"/>
  <c r="M1964" i="1"/>
  <c r="M2032" i="1"/>
  <c r="M99" i="1"/>
  <c r="M148" i="1"/>
  <c r="M180" i="1"/>
  <c r="M204" i="1"/>
  <c r="M229" i="1"/>
  <c r="M309" i="1"/>
  <c r="M382" i="1"/>
  <c r="M484" i="1"/>
  <c r="M681" i="1"/>
  <c r="M726" i="1"/>
  <c r="M1980" i="1"/>
  <c r="M957" i="1"/>
  <c r="M1646" i="1"/>
  <c r="M1902" i="1"/>
  <c r="M1471" i="1"/>
  <c r="M1479" i="1"/>
  <c r="M1487" i="1"/>
  <c r="M1495" i="1"/>
  <c r="M1503" i="1"/>
  <c r="M1511" i="1"/>
  <c r="M1519" i="1"/>
  <c r="M1599" i="1"/>
  <c r="M1607" i="1"/>
  <c r="M1615" i="1"/>
  <c r="M1623" i="1"/>
  <c r="M1631" i="1"/>
  <c r="M1639" i="1"/>
  <c r="M1647" i="1"/>
  <c r="M1655" i="1"/>
  <c r="M1663" i="1"/>
  <c r="M1676" i="1"/>
  <c r="M1684" i="1"/>
  <c r="M1692" i="1"/>
  <c r="M1700" i="1"/>
  <c r="M1708" i="1"/>
  <c r="M1716" i="1"/>
  <c r="M1732" i="1"/>
  <c r="M1740" i="1"/>
  <c r="M1748" i="1"/>
  <c r="M1761" i="1"/>
  <c r="M1769" i="1"/>
  <c r="M1777" i="1"/>
  <c r="M1785" i="1"/>
  <c r="M1793" i="1"/>
  <c r="M1801" i="1"/>
  <c r="M1809" i="1"/>
  <c r="M1858" i="1"/>
  <c r="M1866" i="1"/>
  <c r="M1894" i="1"/>
  <c r="M1922" i="1"/>
  <c r="M1930" i="1"/>
  <c r="M1958" i="1"/>
  <c r="M2006" i="1"/>
  <c r="M2034" i="1"/>
  <c r="M2042" i="1"/>
  <c r="M13" i="1"/>
  <c r="M26" i="1"/>
  <c r="M34" i="1"/>
  <c r="M42" i="1"/>
  <c r="M50" i="1"/>
  <c r="M58" i="1"/>
  <c r="M66" i="1"/>
  <c r="M74" i="1"/>
  <c r="M82" i="1"/>
  <c r="M90" i="1"/>
  <c r="M98" i="1"/>
  <c r="M106" i="1"/>
  <c r="M114" i="1"/>
  <c r="M122" i="1"/>
  <c r="M195" i="1"/>
  <c r="M203" i="1"/>
  <c r="M216" i="1"/>
  <c r="M224" i="1"/>
  <c r="M232" i="1"/>
  <c r="M240" i="1"/>
  <c r="M248" i="1"/>
  <c r="M256" i="1"/>
  <c r="M264" i="1"/>
  <c r="M329" i="1"/>
  <c r="M337" i="1"/>
  <c r="M341" i="1"/>
  <c r="M430" i="1"/>
  <c r="M438" i="1"/>
  <c r="M527" i="1"/>
  <c r="M535" i="1"/>
  <c r="M543" i="1"/>
  <c r="M551" i="1"/>
  <c r="M559" i="1"/>
  <c r="M571" i="1"/>
  <c r="M579" i="1"/>
  <c r="M587" i="1"/>
  <c r="M600" i="1"/>
  <c r="M608" i="1"/>
  <c r="M616" i="1"/>
  <c r="M624" i="1"/>
  <c r="M636" i="1"/>
  <c r="M644" i="1"/>
  <c r="M652" i="1"/>
  <c r="M660" i="1"/>
  <c r="M668" i="1"/>
  <c r="M680" i="1"/>
  <c r="M693" i="1"/>
  <c r="M701" i="1"/>
  <c r="M709" i="1"/>
  <c r="M717" i="1"/>
  <c r="M761" i="1"/>
  <c r="M769" i="1"/>
  <c r="M818" i="1"/>
  <c r="M826" i="1"/>
  <c r="M834" i="1"/>
  <c r="M842" i="1"/>
  <c r="M862" i="1"/>
  <c r="M870" i="1"/>
  <c r="M878" i="1"/>
  <c r="M891" i="1"/>
  <c r="M899" i="1"/>
  <c r="M907" i="1"/>
  <c r="M927" i="1"/>
  <c r="M951" i="1"/>
  <c r="M1023" i="1"/>
  <c r="M1031" i="1"/>
  <c r="M1075" i="1"/>
  <c r="M1108" i="1"/>
  <c r="M1168" i="1"/>
  <c r="M1176" i="1"/>
  <c r="M1184" i="1"/>
  <c r="M1192" i="1"/>
  <c r="M1200" i="1"/>
  <c r="M1208" i="1"/>
  <c r="M1216" i="1"/>
  <c r="M1232" i="1"/>
  <c r="M1257" i="1"/>
  <c r="M1265" i="1"/>
  <c r="M1273" i="1"/>
  <c r="M1281" i="1"/>
  <c r="M1289" i="1"/>
  <c r="M1297" i="1"/>
  <c r="M1310" i="1"/>
  <c r="M1318" i="1"/>
  <c r="M1326" i="1"/>
  <c r="M1334" i="1"/>
  <c r="M1342" i="1"/>
  <c r="M1350" i="1"/>
  <c r="M1358" i="1"/>
  <c r="M1366" i="1"/>
  <c r="M1379" i="1"/>
  <c r="M1387" i="1"/>
  <c r="M1395" i="1"/>
  <c r="M1492" i="1"/>
  <c r="M1500" i="1"/>
  <c r="M1508" i="1"/>
  <c r="M1516" i="1"/>
  <c r="M1524" i="1"/>
  <c r="M1532" i="1"/>
  <c r="M1540" i="1"/>
  <c r="M1620" i="1"/>
  <c r="M1628" i="1"/>
  <c r="M1636" i="1"/>
  <c r="M1644" i="1"/>
  <c r="M1652" i="1"/>
  <c r="M1660" i="1"/>
  <c r="M1668" i="1"/>
  <c r="M1681" i="1"/>
  <c r="M1689" i="1"/>
  <c r="M1697" i="1"/>
  <c r="M1705" i="1"/>
  <c r="M1713" i="1"/>
  <c r="M1721" i="1"/>
  <c r="M1729" i="1"/>
  <c r="M1737" i="1"/>
  <c r="M1745" i="1"/>
  <c r="M1753" i="1"/>
  <c r="M1766" i="1"/>
  <c r="M1794" i="1"/>
  <c r="M1802" i="1"/>
  <c r="M1830" i="1"/>
  <c r="M1377" i="1"/>
  <c r="M1630" i="1"/>
  <c r="M330" i="1"/>
  <c r="M540" i="1"/>
  <c r="M625" i="1"/>
  <c r="M673" i="1"/>
  <c r="M734" i="1"/>
  <c r="M803" i="1"/>
  <c r="M855" i="1"/>
  <c r="M888" i="1"/>
  <c r="M916" i="1"/>
  <c r="M948" i="1"/>
  <c r="M992" i="1"/>
  <c r="M1024" i="1"/>
  <c r="M1177" i="1"/>
  <c r="M1209" i="1"/>
  <c r="M1278" i="1"/>
  <c r="M1290" i="1"/>
  <c r="M1396" i="1"/>
  <c r="M1445" i="1"/>
  <c r="M1469" i="1"/>
  <c r="M1513" i="1"/>
  <c r="M1545" i="1"/>
  <c r="M1573" i="1"/>
  <c r="M1585" i="1"/>
  <c r="M1609" i="1"/>
  <c r="M1665" i="1"/>
  <c r="M1771" i="1"/>
  <c r="M1803" i="1"/>
  <c r="M1908" i="1"/>
  <c r="M1924" i="1"/>
  <c r="M2004" i="1"/>
  <c r="M1143" i="1"/>
  <c r="M1313" i="1"/>
  <c r="M1966" i="1"/>
  <c r="M131" i="1"/>
  <c r="M160" i="1"/>
  <c r="M192" i="1"/>
  <c r="M217" i="1"/>
  <c r="M394" i="1"/>
  <c r="M427" i="1"/>
  <c r="M459" i="1"/>
  <c r="M492" i="1"/>
  <c r="M524" i="1"/>
  <c r="M568" i="1"/>
  <c r="M597" i="1"/>
  <c r="M645" i="1"/>
  <c r="M811" i="1"/>
  <c r="M940" i="1"/>
  <c r="M956" i="1"/>
  <c r="M1044" i="1"/>
  <c r="M1088" i="1"/>
  <c r="M1213" i="1"/>
  <c r="M1262" i="1"/>
  <c r="M1323" i="1"/>
  <c r="M1363" i="1"/>
  <c r="M1416" i="1"/>
  <c r="M1473" i="1"/>
  <c r="M1541" i="1"/>
  <c r="M1633" i="1"/>
  <c r="M1678" i="1"/>
  <c r="M1738" i="1"/>
  <c r="M1754" i="1"/>
  <c r="M1811" i="1"/>
  <c r="M1956" i="1"/>
  <c r="M2008" i="1"/>
  <c r="M989" i="1"/>
  <c r="M1164" i="1"/>
  <c r="M1662" i="1"/>
  <c r="M6" i="1"/>
  <c r="M39" i="1"/>
  <c r="M79" i="1"/>
  <c r="M91" i="1"/>
  <c r="M107" i="1"/>
  <c r="M119" i="1"/>
  <c r="M140" i="1"/>
  <c r="M156" i="1"/>
  <c r="M184" i="1"/>
  <c r="M200" i="1"/>
  <c r="M237" i="1"/>
  <c r="M257" i="1"/>
  <c r="M273" i="1"/>
  <c r="M277" i="1"/>
  <c r="M305" i="1"/>
  <c r="M374" i="1"/>
  <c r="M403" i="1"/>
  <c r="M463" i="1"/>
  <c r="M512" i="1"/>
  <c r="M536" i="1"/>
  <c r="M564" i="1"/>
  <c r="M649" i="1"/>
  <c r="M677" i="1"/>
  <c r="M706" i="1"/>
  <c r="M730" i="1"/>
  <c r="M790" i="1"/>
  <c r="M815" i="1"/>
  <c r="M823" i="1"/>
  <c r="M851" i="1"/>
  <c r="M896" i="1"/>
  <c r="M920" i="1"/>
  <c r="M936" i="1"/>
  <c r="M964" i="1"/>
  <c r="M972" i="1"/>
  <c r="M1020" i="1"/>
  <c r="M1048" i="1"/>
  <c r="M1072" i="1"/>
  <c r="M1105" i="1"/>
  <c r="M1129" i="1"/>
  <c r="M1157" i="1"/>
  <c r="M1181" i="1"/>
  <c r="M1205" i="1"/>
  <c r="M1258" i="1"/>
  <c r="M1315" i="1"/>
  <c r="M1351" i="1"/>
  <c r="M1359" i="1"/>
  <c r="M1380" i="1"/>
  <c r="M1453" i="1"/>
  <c r="M1529" i="1"/>
  <c r="M1694" i="1"/>
  <c r="M1860" i="1"/>
  <c r="M1888" i="1"/>
  <c r="M1912" i="1"/>
  <c r="M1948" i="1"/>
  <c r="M1984" i="1"/>
  <c r="M1839" i="1"/>
  <c r="M1872" i="1"/>
  <c r="M2046" i="1"/>
  <c r="M385" i="1"/>
  <c r="M1249" i="1"/>
  <c r="M451" i="1"/>
  <c r="M500" i="1"/>
  <c r="M528" i="1"/>
  <c r="M588" i="1"/>
  <c r="M722" i="1"/>
  <c r="M746" i="1"/>
  <c r="M758" i="1"/>
  <c r="M782" i="1"/>
  <c r="M839" i="1"/>
  <c r="M867" i="1"/>
  <c r="M879" i="1"/>
  <c r="M952" i="1"/>
  <c r="M1008" i="1"/>
  <c r="M1036" i="1"/>
  <c r="M1064" i="1"/>
  <c r="M1097" i="1"/>
  <c r="M1197" i="1"/>
  <c r="M1225" i="1"/>
  <c r="M1245" i="1"/>
  <c r="M1274" i="1"/>
  <c r="M1339" i="1"/>
  <c r="M1412" i="1"/>
  <c r="M1449" i="1"/>
  <c r="M1477" i="1"/>
  <c r="M1505" i="1"/>
  <c r="M1509" i="1"/>
  <c r="M1521" i="1"/>
  <c r="M1549" i="1"/>
  <c r="M1593" i="1"/>
  <c r="M1613" i="1"/>
  <c r="M1629" i="1"/>
  <c r="M1657" i="1"/>
  <c r="M1854" i="1"/>
  <c r="M1982" i="1"/>
  <c r="M1079" i="1"/>
  <c r="M1581" i="1"/>
  <c r="M1686" i="1"/>
  <c r="M1726" i="1"/>
  <c r="M1730" i="1"/>
  <c r="M1763" i="1"/>
  <c r="M1807" i="1"/>
  <c r="M1835" i="1"/>
  <c r="M253" i="1"/>
  <c r="M289" i="1"/>
  <c r="M342" i="1"/>
  <c r="M354" i="1"/>
  <c r="M439" i="1"/>
  <c r="M653" i="1"/>
  <c r="M694" i="1"/>
  <c r="M742" i="1"/>
  <c r="M859" i="1"/>
  <c r="M892" i="1"/>
  <c r="M968" i="1"/>
  <c r="M1016" i="1"/>
  <c r="M1137" i="1"/>
  <c r="M1153" i="1"/>
  <c r="M1185" i="1"/>
  <c r="M1229" i="1"/>
  <c r="M1343" i="1"/>
  <c r="M1428" i="1"/>
  <c r="M1436" i="1"/>
  <c r="M1489" i="1"/>
  <c r="M1565" i="1"/>
  <c r="M1601" i="1"/>
  <c r="M1649" i="1"/>
  <c r="M1690" i="1"/>
  <c r="M1823" i="1"/>
  <c r="M1856" i="1"/>
  <c r="M1884" i="1"/>
  <c r="M1928" i="1"/>
  <c r="M1918" i="1"/>
  <c r="M1591" i="1"/>
  <c r="M1790" i="1"/>
  <c r="M727" i="1"/>
  <c r="M23" i="1"/>
  <c r="M31" i="1"/>
  <c r="M43" i="1"/>
  <c r="M47" i="1"/>
  <c r="M55" i="1"/>
  <c r="M71" i="1"/>
  <c r="M83" i="1"/>
  <c r="M123" i="1"/>
  <c r="M164" i="1"/>
  <c r="M188" i="1"/>
  <c r="M213" i="1"/>
  <c r="M221" i="1"/>
  <c r="M285" i="1"/>
  <c r="M317" i="1"/>
  <c r="M350" i="1"/>
  <c r="M378" i="1"/>
  <c r="M415" i="1"/>
  <c r="M423" i="1"/>
  <c r="M516" i="1"/>
  <c r="M544" i="1"/>
  <c r="M548" i="1"/>
  <c r="M572" i="1"/>
  <c r="M605" i="1"/>
  <c r="M621" i="1"/>
  <c r="M657" i="1"/>
  <c r="M685" i="1"/>
  <c r="M710" i="1"/>
  <c r="M770" i="1"/>
  <c r="M863" i="1"/>
  <c r="M2020" i="1"/>
  <c r="W1267" i="4" l="1"/>
  <c r="W1208" i="4"/>
  <c r="W286" i="4"/>
  <c r="U298" i="4"/>
  <c r="W755" i="4"/>
  <c r="U762" i="4"/>
  <c r="W783" i="4"/>
  <c r="U800" i="4"/>
  <c r="U1445" i="4"/>
  <c r="U704" i="4"/>
  <c r="U1271" i="4"/>
  <c r="W1271" i="4" s="1"/>
  <c r="W1269" i="4"/>
  <c r="U1214" i="4"/>
  <c r="W1213" i="4"/>
  <c r="W1265" i="4"/>
  <c r="W1205" i="4"/>
  <c r="W1207" i="4"/>
  <c r="W1311" i="4"/>
  <c r="W1206" i="4"/>
  <c r="U360" i="4"/>
  <c r="U361" i="4" s="1"/>
  <c r="W361" i="4" s="1"/>
  <c r="W625" i="4"/>
  <c r="W44" i="4"/>
  <c r="U46" i="4"/>
  <c r="W1426" i="4"/>
  <c r="U1432" i="4"/>
  <c r="W1432" i="4" s="1"/>
  <c r="W895" i="4"/>
  <c r="U898" i="4"/>
  <c r="W898" i="4" s="1"/>
  <c r="W80" i="4"/>
  <c r="U92" i="4"/>
  <c r="W980" i="4"/>
  <c r="W981" i="4"/>
  <c r="W979" i="4"/>
  <c r="W623" i="4"/>
  <c r="U1831" i="4"/>
  <c r="U1004" i="4"/>
  <c r="W1215" i="4"/>
  <c r="U1217" i="4"/>
  <c r="W1035" i="4"/>
  <c r="U1040" i="4"/>
  <c r="W1063" i="4"/>
  <c r="U1069" i="4"/>
  <c r="U1654" i="4"/>
  <c r="W1331" i="4"/>
  <c r="U1333" i="4"/>
  <c r="W624" i="4"/>
  <c r="W1731" i="4"/>
  <c r="W1760" i="4"/>
  <c r="W1506" i="4"/>
  <c r="W463" i="4"/>
  <c r="W1759" i="4"/>
  <c r="W866" i="4"/>
  <c r="W867" i="4"/>
  <c r="W1763" i="4"/>
  <c r="W1761" i="4"/>
  <c r="W1762" i="4"/>
  <c r="W1767" i="4"/>
  <c r="W1764" i="4"/>
  <c r="W1768" i="4"/>
  <c r="W1769" i="4"/>
  <c r="W1765" i="4"/>
  <c r="W1766" i="4"/>
  <c r="W1425" i="4"/>
  <c r="W972" i="4"/>
  <c r="U973" i="4"/>
  <c r="W415" i="4"/>
  <c r="U416" i="4"/>
  <c r="W326" i="4"/>
  <c r="W331" i="4"/>
  <c r="W1420" i="4"/>
  <c r="U1421" i="4"/>
  <c r="W1421" i="4" s="1"/>
  <c r="U1771" i="4"/>
  <c r="U1841" i="4"/>
  <c r="W1034" i="4"/>
  <c r="W1330" i="4"/>
  <c r="W1652" i="4"/>
  <c r="U374" i="4"/>
  <c r="U375" i="4" s="1"/>
  <c r="U396" i="4"/>
  <c r="U1078" i="4"/>
  <c r="W1388" i="4"/>
  <c r="U875" i="4"/>
  <c r="U892" i="4"/>
  <c r="W892" i="4" s="1"/>
  <c r="Z9" i="4"/>
  <c r="Y9" i="4"/>
  <c r="W833" i="4"/>
  <c r="W1582" i="4"/>
  <c r="W1440" i="4"/>
  <c r="W1661" i="4"/>
  <c r="W1579" i="4"/>
  <c r="W1870" i="4"/>
  <c r="U835" i="4"/>
  <c r="U836" i="4" s="1"/>
  <c r="U837" i="4" s="1"/>
  <c r="U838" i="4" s="1"/>
  <c r="W1583" i="4"/>
  <c r="W1580" i="4"/>
  <c r="W1581" i="4"/>
  <c r="W1660" i="4"/>
  <c r="W1872" i="4"/>
  <c r="W1871" i="4"/>
  <c r="W1711" i="4"/>
  <c r="W1873" i="4"/>
  <c r="U1743" i="4"/>
  <c r="W1662" i="4"/>
  <c r="U131" i="4"/>
  <c r="W1710" i="4"/>
  <c r="U1156" i="4"/>
  <c r="W1156" i="4" s="1"/>
  <c r="U1805" i="4"/>
  <c r="W1155" i="4"/>
  <c r="W1664" i="4"/>
  <c r="W1659" i="4"/>
  <c r="W375" i="4"/>
  <c r="W1663" i="4"/>
  <c r="W373" i="4"/>
  <c r="Z189" i="4"/>
  <c r="Y189" i="4"/>
  <c r="AF189" i="4" s="1"/>
  <c r="AG189" i="4" s="1"/>
  <c r="U365" i="4" l="1"/>
  <c r="W365" i="4" s="1"/>
  <c r="U801" i="4"/>
  <c r="W800" i="4"/>
  <c r="U300" i="4"/>
  <c r="W300" i="4" s="1"/>
  <c r="W298" i="4"/>
  <c r="U764" i="4"/>
  <c r="W762" i="4"/>
  <c r="W360" i="4"/>
  <c r="W704" i="4"/>
  <c r="U705" i="4"/>
  <c r="W705" i="4" s="1"/>
  <c r="U1448" i="4"/>
  <c r="W1445" i="4"/>
  <c r="U1216" i="4"/>
  <c r="W1216" i="4" s="1"/>
  <c r="W1214" i="4"/>
  <c r="U1219" i="4"/>
  <c r="W1217" i="4"/>
  <c r="U114" i="4"/>
  <c r="W92" i="4"/>
  <c r="U1656" i="4"/>
  <c r="W1656" i="4" s="1"/>
  <c r="W1654" i="4"/>
  <c r="W416" i="4"/>
  <c r="U420" i="4"/>
  <c r="W420" i="4" s="1"/>
  <c r="U367" i="4"/>
  <c r="U1042" i="4"/>
  <c r="W1040" i="4"/>
  <c r="U1005" i="4"/>
  <c r="W1004" i="4"/>
  <c r="U47" i="4"/>
  <c r="W46" i="4"/>
  <c r="U1542" i="4"/>
  <c r="W875" i="4"/>
  <c r="U878" i="4"/>
  <c r="U1341" i="4"/>
  <c r="W1333" i="4"/>
  <c r="U984" i="4"/>
  <c r="W984" i="4" s="1"/>
  <c r="W1069" i="4"/>
  <c r="U1843" i="4"/>
  <c r="W1831" i="4"/>
  <c r="W374" i="4"/>
  <c r="W396" i="4"/>
  <c r="U397" i="4"/>
  <c r="U974" i="4"/>
  <c r="W973" i="4"/>
  <c r="U1079" i="4"/>
  <c r="W1078" i="4"/>
  <c r="U1842" i="4"/>
  <c r="W1842" i="4" s="1"/>
  <c r="W1841" i="4"/>
  <c r="U376" i="4"/>
  <c r="U1772" i="4"/>
  <c r="W1771" i="4"/>
  <c r="W835" i="4"/>
  <c r="U839" i="4"/>
  <c r="W838" i="4"/>
  <c r="W836" i="4"/>
  <c r="W837" i="4"/>
  <c r="U132" i="4"/>
  <c r="W131" i="4"/>
  <c r="U1806" i="4"/>
  <c r="W1806" i="4" s="1"/>
  <c r="W1805" i="4"/>
  <c r="U1744" i="4"/>
  <c r="W1743" i="4"/>
  <c r="U765" i="4" l="1"/>
  <c r="W764" i="4"/>
  <c r="U804" i="4"/>
  <c r="W801" i="4"/>
  <c r="U1449" i="4"/>
  <c r="W1448" i="4"/>
  <c r="U879" i="4"/>
  <c r="W878" i="4"/>
  <c r="W397" i="4"/>
  <c r="U400" i="4"/>
  <c r="U50" i="4"/>
  <c r="W47" i="4"/>
  <c r="U1043" i="4"/>
  <c r="W1042" i="4"/>
  <c r="U121" i="4"/>
  <c r="W114" i="4"/>
  <c r="U368" i="4"/>
  <c r="W367" i="4"/>
  <c r="U1935" i="4"/>
  <c r="W1843" i="4"/>
  <c r="U1342" i="4"/>
  <c r="W1341" i="4"/>
  <c r="U1544" i="4"/>
  <c r="W1542" i="4"/>
  <c r="U1008" i="4"/>
  <c r="W1005" i="4"/>
  <c r="U1221" i="4"/>
  <c r="W1219" i="4"/>
  <c r="W1079" i="4"/>
  <c r="U1080" i="4"/>
  <c r="U975" i="4"/>
  <c r="W974" i="4"/>
  <c r="U377" i="4"/>
  <c r="W376" i="4"/>
  <c r="U1773" i="4"/>
  <c r="W1772" i="4"/>
  <c r="U840" i="4"/>
  <c r="W839" i="4"/>
  <c r="U1745" i="4"/>
  <c r="W1744" i="4"/>
  <c r="U133" i="4"/>
  <c r="W132" i="4"/>
  <c r="U805" i="4" l="1"/>
  <c r="W804" i="4"/>
  <c r="U768" i="4"/>
  <c r="W768" i="4" s="1"/>
  <c r="W765" i="4"/>
  <c r="W1449" i="4"/>
  <c r="U1450" i="4"/>
  <c r="U1223" i="4"/>
  <c r="W1221" i="4"/>
  <c r="U1546" i="4"/>
  <c r="W1544" i="4"/>
  <c r="U1936" i="4"/>
  <c r="W1935" i="4"/>
  <c r="AF1935" i="4"/>
  <c r="AG1935" i="4" s="1"/>
  <c r="U122" i="4"/>
  <c r="W122" i="4" s="1"/>
  <c r="W121" i="4"/>
  <c r="U54" i="4"/>
  <c r="W50" i="4"/>
  <c r="U880" i="4"/>
  <c r="W880" i="4" s="1"/>
  <c r="W879" i="4"/>
  <c r="W1080" i="4"/>
  <c r="U1083" i="4"/>
  <c r="W1083" i="4" s="1"/>
  <c r="U404" i="4"/>
  <c r="W400" i="4"/>
  <c r="W975" i="4"/>
  <c r="U982" i="4"/>
  <c r="U1011" i="4"/>
  <c r="W1008" i="4"/>
  <c r="U1351" i="4"/>
  <c r="W1351" i="4" s="1"/>
  <c r="W1342" i="4"/>
  <c r="U369" i="4"/>
  <c r="W368" i="4"/>
  <c r="U1045" i="4"/>
  <c r="W1043" i="4"/>
  <c r="U1739" i="4"/>
  <c r="U1774" i="4"/>
  <c r="W1773" i="4"/>
  <c r="U217" i="4"/>
  <c r="U378" i="4"/>
  <c r="W378" i="4" s="1"/>
  <c r="W377" i="4"/>
  <c r="U841" i="4"/>
  <c r="W840" i="4"/>
  <c r="U134" i="4"/>
  <c r="W133" i="4"/>
  <c r="U1746" i="4"/>
  <c r="U933" i="4" s="1"/>
  <c r="W1745" i="4"/>
  <c r="U810" i="4" l="1"/>
  <c r="W805" i="4"/>
  <c r="U1454" i="4"/>
  <c r="W1454" i="4" s="1"/>
  <c r="W1450" i="4"/>
  <c r="W369" i="4"/>
  <c r="U370" i="4"/>
  <c r="W370" i="4" s="1"/>
  <c r="U1014" i="4"/>
  <c r="W1011" i="4"/>
  <c r="U406" i="4"/>
  <c r="W404" i="4"/>
  <c r="U1224" i="4"/>
  <c r="W1223" i="4"/>
  <c r="U983" i="4"/>
  <c r="W982" i="4"/>
  <c r="U1547" i="4"/>
  <c r="W1546" i="4"/>
  <c r="U1790" i="4"/>
  <c r="W1045" i="4"/>
  <c r="U56" i="4"/>
  <c r="W54" i="4"/>
  <c r="U1937" i="4"/>
  <c r="W1936" i="4"/>
  <c r="AF1936" i="4"/>
  <c r="AG1936" i="4" s="1"/>
  <c r="U1740" i="4"/>
  <c r="W1739" i="4"/>
  <c r="U218" i="4"/>
  <c r="W217" i="4"/>
  <c r="U934" i="4"/>
  <c r="W933" i="4"/>
  <c r="U1775" i="4"/>
  <c r="W1774" i="4"/>
  <c r="U842" i="4"/>
  <c r="W842" i="4" s="1"/>
  <c r="W841" i="4"/>
  <c r="W1746" i="4"/>
  <c r="U135" i="4"/>
  <c r="W134" i="4"/>
  <c r="U811" i="4" l="1"/>
  <c r="W810" i="4"/>
  <c r="W218" i="4"/>
  <c r="U225" i="4"/>
  <c r="W1937" i="4"/>
  <c r="AF1937" i="4"/>
  <c r="AG1937" i="4" s="1"/>
  <c r="U1925" i="4"/>
  <c r="U1794" i="4"/>
  <c r="W1790" i="4"/>
  <c r="U987" i="4"/>
  <c r="W983" i="4"/>
  <c r="U407" i="4"/>
  <c r="W406" i="4"/>
  <c r="U58" i="4"/>
  <c r="W56" i="4"/>
  <c r="U1549" i="4"/>
  <c r="W1547" i="4"/>
  <c r="U1225" i="4"/>
  <c r="W1224" i="4"/>
  <c r="U1019" i="4"/>
  <c r="W1014" i="4"/>
  <c r="W135" i="4"/>
  <c r="U139" i="4"/>
  <c r="W1740" i="4"/>
  <c r="U935" i="4"/>
  <c r="W934" i="4"/>
  <c r="U1776" i="4"/>
  <c r="W1775" i="4"/>
  <c r="X893" i="4"/>
  <c r="U1416" i="4" l="1"/>
  <c r="W1416" i="4" s="1"/>
  <c r="U825" i="4"/>
  <c r="W825" i="4" s="1"/>
  <c r="W811" i="4"/>
  <c r="U141" i="4"/>
  <c r="W139" i="4"/>
  <c r="U1928" i="4"/>
  <c r="W1925" i="4"/>
  <c r="U1226" i="4"/>
  <c r="W1226" i="4" s="1"/>
  <c r="W1225" i="4"/>
  <c r="U60" i="4"/>
  <c r="W58" i="4"/>
  <c r="U992" i="4"/>
  <c r="W987" i="4"/>
  <c r="U1021" i="4"/>
  <c r="W1019" i="4"/>
  <c r="U1550" i="4"/>
  <c r="W1550" i="4" s="1"/>
  <c r="W1549" i="4"/>
  <c r="U408" i="4"/>
  <c r="W407" i="4"/>
  <c r="W1794" i="4"/>
  <c r="U1795" i="4"/>
  <c r="U226" i="4"/>
  <c r="W225" i="4"/>
  <c r="U1777" i="4"/>
  <c r="W1776" i="4"/>
  <c r="U936" i="4"/>
  <c r="W936" i="4" s="1"/>
  <c r="W935" i="4"/>
  <c r="Z893" i="4"/>
  <c r="Y893" i="4"/>
  <c r="AF893" i="4" s="1"/>
  <c r="AG893" i="4" s="1"/>
  <c r="X1929" i="4"/>
  <c r="X187" i="4"/>
  <c r="Y187" i="4" s="1"/>
  <c r="AF187" i="4" s="1"/>
  <c r="AG187" i="4" s="1"/>
  <c r="U993" i="4" l="1"/>
  <c r="W992" i="4"/>
  <c r="U142" i="4"/>
  <c r="W141" i="4"/>
  <c r="U227" i="4"/>
  <c r="W226" i="4"/>
  <c r="U410" i="4"/>
  <c r="W408" i="4"/>
  <c r="U1024" i="4"/>
  <c r="W1021" i="4"/>
  <c r="U62" i="4"/>
  <c r="W60" i="4"/>
  <c r="U1933" i="4"/>
  <c r="W1928" i="4"/>
  <c r="W1795" i="4"/>
  <c r="U1796" i="4"/>
  <c r="W1796" i="4" s="1"/>
  <c r="U1778" i="4"/>
  <c r="W1778" i="4" s="1"/>
  <c r="W1777" i="4"/>
  <c r="Z1929" i="4"/>
  <c r="Y1929" i="4"/>
  <c r="AF1929" i="4" s="1"/>
  <c r="AG1929" i="4" s="1"/>
  <c r="Z187" i="4"/>
  <c r="W1933" i="4" l="1"/>
  <c r="AF1933" i="4"/>
  <c r="AG1933" i="4" s="1"/>
  <c r="U1025" i="4"/>
  <c r="W1024" i="4"/>
  <c r="U228" i="4"/>
  <c r="W227" i="4"/>
  <c r="U994" i="4"/>
  <c r="W993" i="4"/>
  <c r="U63" i="4"/>
  <c r="W62" i="4"/>
  <c r="U412" i="4"/>
  <c r="W410" i="4"/>
  <c r="U144" i="4"/>
  <c r="W142" i="4"/>
  <c r="X1926" i="4"/>
  <c r="U65" i="4" l="1"/>
  <c r="W63" i="4"/>
  <c r="U236" i="4"/>
  <c r="W228" i="4"/>
  <c r="U414" i="4"/>
  <c r="W412" i="4"/>
  <c r="U995" i="4"/>
  <c r="W994" i="4"/>
  <c r="U1026" i="4"/>
  <c r="W1025" i="4"/>
  <c r="U146" i="4"/>
  <c r="W144" i="4"/>
  <c r="Z1926" i="4"/>
  <c r="Y1926" i="4"/>
  <c r="AF1926" i="4" s="1"/>
  <c r="AG1926" i="4" s="1"/>
  <c r="U1027" i="4" l="1"/>
  <c r="W1026" i="4"/>
  <c r="U417" i="4"/>
  <c r="W414" i="4"/>
  <c r="U66" i="4"/>
  <c r="W65" i="4"/>
  <c r="U147" i="4"/>
  <c r="W146" i="4"/>
  <c r="U996" i="4"/>
  <c r="W995" i="4"/>
  <c r="U237" i="4"/>
  <c r="W236" i="4"/>
  <c r="X181" i="4"/>
  <c r="U997" i="4" l="1"/>
  <c r="W996" i="4"/>
  <c r="U78" i="4"/>
  <c r="W66" i="4"/>
  <c r="U1028" i="4"/>
  <c r="W1027" i="4"/>
  <c r="U249" i="4"/>
  <c r="W237" i="4"/>
  <c r="U150" i="4"/>
  <c r="W147" i="4"/>
  <c r="U593" i="4"/>
  <c r="U423" i="4"/>
  <c r="W417" i="4"/>
  <c r="Y181" i="4"/>
  <c r="AF181" i="4" s="1"/>
  <c r="AG181" i="4" s="1"/>
  <c r="Z181" i="4"/>
  <c r="U155" i="4" l="1"/>
  <c r="W150" i="4"/>
  <c r="U1029" i="4"/>
  <c r="W1028" i="4"/>
  <c r="U998" i="4"/>
  <c r="W997" i="4"/>
  <c r="U426" i="4"/>
  <c r="W423" i="4"/>
  <c r="U595" i="4"/>
  <c r="W595" i="4" s="1"/>
  <c r="W593" i="4"/>
  <c r="U250" i="4"/>
  <c r="W249" i="4"/>
  <c r="U81" i="4"/>
  <c r="W78" i="4"/>
  <c r="X881" i="4"/>
  <c r="U999" i="4" l="1"/>
  <c r="W998" i="4"/>
  <c r="U156" i="4"/>
  <c r="W155" i="4"/>
  <c r="U251" i="4"/>
  <c r="W250" i="4"/>
  <c r="U432" i="4"/>
  <c r="W426" i="4"/>
  <c r="U1030" i="4"/>
  <c r="W1029" i="4"/>
  <c r="U84" i="4"/>
  <c r="W81" i="4"/>
  <c r="X177" i="4"/>
  <c r="Z881" i="4"/>
  <c r="Y881" i="4"/>
  <c r="AF881" i="4" s="1"/>
  <c r="AG881" i="4" s="1"/>
  <c r="U1031" i="4" l="1"/>
  <c r="W1031" i="4" s="1"/>
  <c r="W1030" i="4"/>
  <c r="U252" i="4"/>
  <c r="W251" i="4"/>
  <c r="U1009" i="4"/>
  <c r="W999" i="4"/>
  <c r="U85" i="4"/>
  <c r="W84" i="4"/>
  <c r="U434" i="4"/>
  <c r="W432" i="4"/>
  <c r="W156" i="4"/>
  <c r="U158" i="4"/>
  <c r="Y177" i="4"/>
  <c r="AF177" i="4" s="1"/>
  <c r="AG177" i="4" s="1"/>
  <c r="Z177" i="4"/>
  <c r="U435" i="4" l="1"/>
  <c r="W434" i="4"/>
  <c r="U1010" i="4"/>
  <c r="W1009" i="4"/>
  <c r="W158" i="4"/>
  <c r="U160" i="4"/>
  <c r="U86" i="4"/>
  <c r="W85" i="4"/>
  <c r="U253" i="4"/>
  <c r="W252" i="4"/>
  <c r="X175" i="4"/>
  <c r="U271" i="4" l="1"/>
  <c r="W253" i="4"/>
  <c r="W435" i="4"/>
  <c r="U437" i="4"/>
  <c r="U87" i="4"/>
  <c r="W86" i="4"/>
  <c r="U1015" i="4"/>
  <c r="W1010" i="4"/>
  <c r="W160" i="4"/>
  <c r="U163" i="4"/>
  <c r="U1552" i="4"/>
  <c r="U1554" i="4" s="1"/>
  <c r="W1554" i="4" s="1"/>
  <c r="Y175" i="4"/>
  <c r="AF175" i="4" s="1"/>
  <c r="AG175" i="4" s="1"/>
  <c r="Z175" i="4"/>
  <c r="U88" i="4" l="1"/>
  <c r="W87" i="4"/>
  <c r="U279" i="4"/>
  <c r="W271" i="4"/>
  <c r="U438" i="4"/>
  <c r="W437" i="4"/>
  <c r="U1016" i="4"/>
  <c r="W1015" i="4"/>
  <c r="U166" i="4"/>
  <c r="W163" i="4"/>
  <c r="U715" i="4"/>
  <c r="W715" i="4" s="1"/>
  <c r="W1552" i="4"/>
  <c r="X171" i="4"/>
  <c r="U168" i="4" l="1"/>
  <c r="W166" i="4"/>
  <c r="U439" i="4"/>
  <c r="W438" i="4"/>
  <c r="U89" i="4"/>
  <c r="W88" i="4"/>
  <c r="W1016" i="4"/>
  <c r="U1018" i="4"/>
  <c r="U280" i="4"/>
  <c r="W279" i="4"/>
  <c r="Y171" i="4"/>
  <c r="AF171" i="4" s="1"/>
  <c r="AG171" i="4" s="1"/>
  <c r="Z171" i="4"/>
  <c r="X1913" i="4"/>
  <c r="U1020" i="4" l="1"/>
  <c r="W1020" i="4" s="1"/>
  <c r="W1018" i="4"/>
  <c r="W439" i="4"/>
  <c r="U440" i="4"/>
  <c r="U281" i="4"/>
  <c r="W280" i="4"/>
  <c r="U90" i="4"/>
  <c r="W89" i="4"/>
  <c r="U170" i="4"/>
  <c r="W168" i="4"/>
  <c r="Z1913" i="4"/>
  <c r="Y1913" i="4"/>
  <c r="AF1913" i="4" s="1"/>
  <c r="AG1913" i="4" s="1"/>
  <c r="X872" i="4"/>
  <c r="U172" i="4" l="1"/>
  <c r="W170" i="4"/>
  <c r="U282" i="4"/>
  <c r="W281" i="4"/>
  <c r="W440" i="4"/>
  <c r="U442" i="4"/>
  <c r="U91" i="4"/>
  <c r="W90" i="4"/>
  <c r="Y872" i="4"/>
  <c r="AF872" i="4" s="1"/>
  <c r="AG872" i="4" s="1"/>
  <c r="Z872" i="4"/>
  <c r="W172" i="4" l="1"/>
  <c r="U174" i="4"/>
  <c r="U96" i="4"/>
  <c r="W91" i="4"/>
  <c r="U293" i="4"/>
  <c r="W282" i="4"/>
  <c r="U443" i="4"/>
  <c r="W443" i="4" s="1"/>
  <c r="W442" i="4"/>
  <c r="X167" i="4"/>
  <c r="W293" i="4" l="1"/>
  <c r="U294" i="4"/>
  <c r="U98" i="4"/>
  <c r="W96" i="4"/>
  <c r="U176" i="4"/>
  <c r="W174" i="4"/>
  <c r="Z167" i="4"/>
  <c r="Y167" i="4"/>
  <c r="AF167" i="4" s="1"/>
  <c r="AG167" i="4" s="1"/>
  <c r="X1909" i="4"/>
  <c r="U178" i="4" l="1"/>
  <c r="W176" i="4"/>
  <c r="U100" i="4"/>
  <c r="W98" i="4"/>
  <c r="W294" i="4"/>
  <c r="U301" i="4"/>
  <c r="W301" i="4" s="1"/>
  <c r="Y1909" i="4"/>
  <c r="AF1909" i="4" s="1"/>
  <c r="AG1909" i="4" s="1"/>
  <c r="Z1909" i="4"/>
  <c r="W178" i="4" l="1"/>
  <c r="U179" i="4"/>
  <c r="U101" i="4"/>
  <c r="W100" i="4"/>
  <c r="X1906" i="4"/>
  <c r="U102" i="4" l="1"/>
  <c r="W101" i="4"/>
  <c r="U180" i="4"/>
  <c r="W179" i="4"/>
  <c r="Y1906" i="4"/>
  <c r="AF1906" i="4" s="1"/>
  <c r="AG1906" i="4" s="1"/>
  <c r="Z1906" i="4"/>
  <c r="U103" i="4" l="1"/>
  <c r="W102" i="4"/>
  <c r="W180" i="4"/>
  <c r="U182" i="4"/>
  <c r="X1899" i="4"/>
  <c r="U104" i="4" l="1"/>
  <c r="W103" i="4"/>
  <c r="U183" i="4"/>
  <c r="W182" i="4"/>
  <c r="Y1899" i="4"/>
  <c r="AF1899" i="4" s="1"/>
  <c r="AG1899" i="4" s="1"/>
  <c r="Z1899" i="4"/>
  <c r="W104" i="4" l="1"/>
  <c r="U106" i="4"/>
  <c r="W183" i="4"/>
  <c r="U185" i="4"/>
  <c r="X856" i="4"/>
  <c r="U186" i="4" l="1"/>
  <c r="W185" i="4"/>
  <c r="W106" i="4"/>
  <c r="U109" i="4"/>
  <c r="Y856" i="4"/>
  <c r="AF856" i="4" s="1"/>
  <c r="AG856" i="4" s="1"/>
  <c r="Z856" i="4"/>
  <c r="U188" i="4" l="1"/>
  <c r="W186" i="4"/>
  <c r="U110" i="4"/>
  <c r="W109" i="4"/>
  <c r="X1893" i="4"/>
  <c r="U190" i="4" l="1"/>
  <c r="W188" i="4"/>
  <c r="U111" i="4"/>
  <c r="W110" i="4"/>
  <c r="Z1893" i="4"/>
  <c r="Y1893" i="4"/>
  <c r="AF1893" i="4" s="1"/>
  <c r="AG1893" i="4" s="1"/>
  <c r="X149" i="4"/>
  <c r="U191" i="4" l="1"/>
  <c r="W190" i="4"/>
  <c r="AF190" i="4"/>
  <c r="AG190" i="4" s="1"/>
  <c r="U115" i="4"/>
  <c r="W111" i="4"/>
  <c r="Y149" i="4"/>
  <c r="AF149" i="4" s="1"/>
  <c r="AG149" i="4" s="1"/>
  <c r="Z149" i="4"/>
  <c r="U192" i="4" l="1"/>
  <c r="W191" i="4"/>
  <c r="AF191" i="4"/>
  <c r="AG191" i="4" s="1"/>
  <c r="U116" i="4"/>
  <c r="W115" i="4"/>
  <c r="X145" i="4"/>
  <c r="W192" i="4" l="1"/>
  <c r="AF192" i="4"/>
  <c r="AG192" i="4" s="1"/>
  <c r="U118" i="4"/>
  <c r="W116" i="4"/>
  <c r="X1887" i="4"/>
  <c r="Z145" i="4"/>
  <c r="Y145" i="4"/>
  <c r="AF145" i="4" s="1"/>
  <c r="AG145" i="4" s="1"/>
  <c r="U119" i="4" l="1"/>
  <c r="W118" i="4"/>
  <c r="Y1887" i="4"/>
  <c r="AF1887" i="4" s="1"/>
  <c r="AG1887" i="4" s="1"/>
  <c r="Z1887" i="4"/>
  <c r="W119" i="4" l="1"/>
  <c r="U123" i="4"/>
  <c r="X831" i="4"/>
  <c r="U125" i="4" l="1"/>
  <c r="W123" i="4"/>
  <c r="X830" i="4"/>
  <c r="Z831" i="4"/>
  <c r="Y831" i="4"/>
  <c r="U126" i="4" l="1"/>
  <c r="W126" i="4" s="1"/>
  <c r="W125" i="4"/>
  <c r="X1869" i="4"/>
  <c r="Z830" i="4"/>
  <c r="Y830" i="4"/>
  <c r="AF830" i="4" s="1"/>
  <c r="AG830" i="4" s="1"/>
  <c r="X126" i="4"/>
  <c r="Y126" i="4" l="1"/>
  <c r="AF126" i="4" s="1"/>
  <c r="AG126" i="4" s="1"/>
  <c r="Z126" i="4"/>
  <c r="Z1869" i="4"/>
  <c r="Y1869" i="4"/>
  <c r="AF1869" i="4" s="1"/>
  <c r="AG1869" i="4" s="1"/>
  <c r="X1867" i="4" l="1"/>
  <c r="X124" i="4"/>
  <c r="Y1867" i="4" l="1"/>
  <c r="AF1867" i="4" s="1"/>
  <c r="AG1867" i="4" s="1"/>
  <c r="Z1867" i="4"/>
  <c r="Z124" i="4"/>
  <c r="Y124" i="4"/>
  <c r="AF124" i="4" s="1"/>
  <c r="AG124" i="4" s="1"/>
  <c r="X825" i="4" l="1"/>
  <c r="X122" i="4"/>
  <c r="X1865" i="4"/>
  <c r="Z122" i="4" l="1"/>
  <c r="Y122" i="4"/>
  <c r="AF122" i="4" s="1"/>
  <c r="AG122" i="4" s="1"/>
  <c r="Z1865" i="4"/>
  <c r="Y1865" i="4"/>
  <c r="AF1865" i="4" s="1"/>
  <c r="AG1865" i="4" s="1"/>
  <c r="Y825" i="4"/>
  <c r="AF825" i="4" s="1"/>
  <c r="AG825" i="4" s="1"/>
  <c r="Z825" i="4"/>
  <c r="X823" i="4" l="1"/>
  <c r="X120" i="4"/>
  <c r="Z823" i="4" l="1"/>
  <c r="Y823" i="4"/>
  <c r="AF823" i="4" s="1"/>
  <c r="AG823" i="4" s="1"/>
  <c r="Y120" i="4"/>
  <c r="AF120" i="4" s="1"/>
  <c r="AG120" i="4" s="1"/>
  <c r="Z120" i="4"/>
  <c r="X1860" i="4" l="1"/>
  <c r="X117" i="4"/>
  <c r="Y1860" i="4" l="1"/>
  <c r="AF1860" i="4" s="1"/>
  <c r="AG1860" i="4" s="1"/>
  <c r="Z1860" i="4"/>
  <c r="Z117" i="4"/>
  <c r="Y117" i="4"/>
  <c r="AF117" i="4" s="1"/>
  <c r="AG117" i="4" s="1"/>
  <c r="X1856" i="4" l="1"/>
  <c r="Z1856" i="4" l="1"/>
  <c r="Y1856" i="4"/>
  <c r="AF1856" i="4" s="1"/>
  <c r="AG1856" i="4" s="1"/>
  <c r="X1853" i="4" l="1"/>
  <c r="X813" i="4"/>
  <c r="Z813" i="4" l="1"/>
  <c r="Y813" i="4"/>
  <c r="AF813" i="4" s="1"/>
  <c r="AG813" i="4" s="1"/>
  <c r="Z1853" i="4"/>
  <c r="Y1853" i="4"/>
  <c r="AF1853" i="4" s="1"/>
  <c r="AG1853" i="4" s="1"/>
  <c r="X1851" i="4" l="1"/>
  <c r="Y1851" i="4" l="1"/>
  <c r="AF1851" i="4" s="1"/>
  <c r="AG1851" i="4" s="1"/>
  <c r="Z1851" i="4"/>
  <c r="X1849" i="4" l="1"/>
  <c r="X105" i="4" l="1"/>
  <c r="Z1849" i="4"/>
  <c r="Y1849" i="4"/>
  <c r="AF1849" i="4" s="1"/>
  <c r="AG1849" i="4" s="1"/>
  <c r="Y105" i="4" l="1"/>
  <c r="AF105" i="4" s="1"/>
  <c r="AG105" i="4" s="1"/>
  <c r="Z105" i="4"/>
  <c r="X803" i="4" l="1"/>
  <c r="Z803" i="4" l="1"/>
  <c r="Y803" i="4"/>
  <c r="AF803" i="4" s="1"/>
  <c r="AG803" i="4" s="1"/>
  <c r="X99" i="4"/>
  <c r="Z99" i="4" l="1"/>
  <c r="Y99" i="4"/>
  <c r="AF99" i="4" s="1"/>
  <c r="AG99" i="4" s="1"/>
  <c r="X1839" i="4" l="1"/>
  <c r="Y1839" i="4" l="1"/>
  <c r="AF1839" i="4" s="1"/>
  <c r="AG1839" i="4" s="1"/>
  <c r="Z1839" i="4"/>
  <c r="X1835" i="4" l="1"/>
  <c r="Y1835" i="4" l="1"/>
  <c r="AF1835" i="4" s="1"/>
  <c r="AG1835" i="4" s="1"/>
  <c r="Z1835" i="4"/>
  <c r="X793" i="4" l="1"/>
  <c r="Y793" i="4" l="1"/>
  <c r="AF793" i="4" s="1"/>
  <c r="AG793" i="4" s="1"/>
  <c r="Z793" i="4"/>
  <c r="X789" i="4" l="1"/>
  <c r="Y789" i="4" l="1"/>
  <c r="AF789" i="4" s="1"/>
  <c r="AG789" i="4" s="1"/>
  <c r="Z789" i="4"/>
  <c r="X79" i="4" l="1"/>
  <c r="X1822" i="4"/>
  <c r="Y1822" i="4" l="1"/>
  <c r="AF1822" i="4" s="1"/>
  <c r="AG1822" i="4" s="1"/>
  <c r="Z1822" i="4"/>
  <c r="Z79" i="4"/>
  <c r="Y79" i="4"/>
  <c r="AF79" i="4" s="1"/>
  <c r="AG79" i="4" s="1"/>
  <c r="X778" i="4" l="1"/>
  <c r="Z778" i="4" l="1"/>
  <c r="Y778" i="4"/>
  <c r="AF778" i="4" s="1"/>
  <c r="AG778" i="4" s="1"/>
  <c r="X1816" i="4" l="1"/>
  <c r="Z1816" i="4" l="1"/>
  <c r="Y1816" i="4"/>
  <c r="AF1816" i="4" s="1"/>
  <c r="AG1816" i="4" s="1"/>
  <c r="X774" i="4" l="1"/>
  <c r="Z774" i="4" l="1"/>
  <c r="Y774" i="4"/>
  <c r="AF774" i="4" s="1"/>
  <c r="AG774" i="4" s="1"/>
  <c r="X771" i="4" l="1"/>
  <c r="X1811" i="4"/>
  <c r="Y1811" i="4" l="1"/>
  <c r="AF1811" i="4" s="1"/>
  <c r="AG1811" i="4" s="1"/>
  <c r="Z1811" i="4"/>
  <c r="Y771" i="4"/>
  <c r="AF771" i="4" s="1"/>
  <c r="AG771" i="4" s="1"/>
  <c r="Z771" i="4"/>
  <c r="X64" i="4" l="1"/>
  <c r="Z64" i="4" l="1"/>
  <c r="Y64" i="4"/>
  <c r="AF64" i="4" s="1"/>
  <c r="AG64" i="4" s="1"/>
  <c r="X61" i="4" l="1"/>
  <c r="X1803" i="4" l="1"/>
  <c r="Y61" i="4"/>
  <c r="AF61" i="4" s="1"/>
  <c r="AG61" i="4" s="1"/>
  <c r="Z61" i="4"/>
  <c r="Y1803" i="4" l="1"/>
  <c r="AF1803" i="4" s="1"/>
  <c r="AG1803" i="4" s="1"/>
  <c r="Z1803" i="4"/>
  <c r="X55" i="4" l="1"/>
  <c r="Z55" i="4" l="1"/>
  <c r="Y55" i="4"/>
  <c r="AF55" i="4" s="1"/>
  <c r="AG55" i="4" s="1"/>
  <c r="X51" i="4" l="1"/>
  <c r="X1898" i="4" s="1"/>
  <c r="Y1898" i="4" l="1"/>
  <c r="AF1898" i="4" s="1"/>
  <c r="AG1898" i="4" s="1"/>
  <c r="Z1898" i="4"/>
  <c r="X1793" i="4"/>
  <c r="Y51" i="4"/>
  <c r="AF51" i="4" s="1"/>
  <c r="AG51" i="4" s="1"/>
  <c r="Z51" i="4"/>
  <c r="Z1793" i="4" l="1"/>
  <c r="Y1793" i="4"/>
  <c r="AF1793" i="4" s="1"/>
  <c r="AG1793" i="4" s="1"/>
  <c r="X751" i="4" l="1"/>
  <c r="X750" i="4" l="1"/>
  <c r="Y751" i="4"/>
  <c r="AF751" i="4" s="1"/>
  <c r="AG751" i="4" s="1"/>
  <c r="Z751" i="4"/>
  <c r="Y750" i="4" l="1"/>
  <c r="Z750" i="4"/>
  <c r="X747" i="4" l="1"/>
  <c r="Y747" i="4" l="1"/>
  <c r="AF747" i="4" s="1"/>
  <c r="AG747" i="4" s="1"/>
  <c r="Z747" i="4"/>
  <c r="X40" i="4" l="1"/>
  <c r="X1782" i="4" l="1"/>
  <c r="Y40" i="4"/>
  <c r="AF40" i="4" s="1"/>
  <c r="AG40" i="4" s="1"/>
  <c r="Z40" i="4"/>
  <c r="X741" i="4" l="1"/>
  <c r="Z1782" i="4"/>
  <c r="Y1782" i="4"/>
  <c r="AF1782" i="4" s="1"/>
  <c r="AG1782" i="4" s="1"/>
  <c r="Z741" i="4" l="1"/>
  <c r="Y741" i="4"/>
  <c r="AF741" i="4" s="1"/>
  <c r="AG741" i="4" s="1"/>
  <c r="X735" i="4" l="1"/>
  <c r="Y735" i="4" l="1"/>
  <c r="AF735" i="4" s="1"/>
  <c r="AG735" i="4" s="1"/>
  <c r="Z735" i="4"/>
  <c r="X732" i="4" l="1"/>
  <c r="Z732" i="4" l="1"/>
  <c r="Y732" i="4"/>
  <c r="AF732" i="4" s="1"/>
  <c r="AG732" i="4" s="1"/>
  <c r="X729" i="4" l="1"/>
  <c r="Z729" i="4" l="1"/>
  <c r="Y729" i="4"/>
  <c r="AF729" i="4" s="1"/>
  <c r="AG729" i="4" s="1"/>
  <c r="X721" i="4" l="1"/>
  <c r="Z721" i="4" l="1"/>
  <c r="Y721" i="4"/>
  <c r="AF721" i="4" s="1"/>
  <c r="AG721" i="4" s="1"/>
  <c r="X709" i="4" l="1"/>
  <c r="Y709" i="4" l="1"/>
  <c r="AF709" i="4" s="1"/>
  <c r="AG709" i="4" s="1"/>
  <c r="Z709" i="4"/>
  <c r="X1740" i="4" l="1"/>
  <c r="Y1740" i="4" l="1"/>
  <c r="AF1740" i="4" s="1"/>
  <c r="AG1740" i="4" s="1"/>
  <c r="Z1740" i="4"/>
  <c r="X1738" i="4" l="1"/>
  <c r="X697" i="4" l="1"/>
  <c r="Y1738" i="4"/>
  <c r="AF1738" i="4" s="1"/>
  <c r="AG1738" i="4" s="1"/>
  <c r="Z1738" i="4"/>
  <c r="X1736" i="4" l="1"/>
  <c r="Y697" i="4"/>
  <c r="AF697" i="4" s="1"/>
  <c r="AG697" i="4" s="1"/>
  <c r="Z697" i="4"/>
  <c r="Z1736" i="4" l="1"/>
  <c r="Y1736" i="4"/>
  <c r="AF1736" i="4" s="1"/>
  <c r="AG1736" i="4" s="1"/>
  <c r="X1730" i="4" l="1"/>
  <c r="X690" i="4"/>
  <c r="Y690" i="4" l="1"/>
  <c r="AF690" i="4" s="1"/>
  <c r="AG690" i="4" s="1"/>
  <c r="Z690" i="4"/>
  <c r="Z1730" i="4"/>
  <c r="Y1730" i="4"/>
  <c r="AF1730" i="4" s="1"/>
  <c r="AG1730" i="4" s="1"/>
  <c r="X1725" i="4" l="1"/>
  <c r="Y1725" i="4" l="1"/>
  <c r="AF1725" i="4" s="1"/>
  <c r="AG1725" i="4" s="1"/>
  <c r="Z1725" i="4"/>
  <c r="X681" i="4" l="1"/>
  <c r="Z681" i="4" l="1"/>
  <c r="Y681" i="4"/>
  <c r="AF681" i="4" s="1"/>
  <c r="AG681" i="4" s="1"/>
  <c r="X1720" i="4"/>
  <c r="Y1720" i="4" l="1"/>
  <c r="AF1720" i="4" s="1"/>
  <c r="AG1720" i="4" s="1"/>
  <c r="Z1720" i="4"/>
  <c r="X1718" i="4" l="1"/>
  <c r="Z1718" i="4" l="1"/>
  <c r="Y1718" i="4"/>
  <c r="AF1718" i="4" s="1"/>
  <c r="AG1718" i="4" s="1"/>
  <c r="X671" i="4" l="1"/>
  <c r="Y671" i="4" l="1"/>
  <c r="AF671" i="4" s="1"/>
  <c r="AG671" i="4" s="1"/>
  <c r="Z671" i="4"/>
  <c r="X1709" i="4" l="1"/>
  <c r="Z1709" i="4" l="1"/>
  <c r="Y1709" i="4"/>
  <c r="AF1709" i="4" s="1"/>
  <c r="AG1709" i="4" s="1"/>
  <c r="X665" i="4" l="1"/>
  <c r="X1705" i="4"/>
  <c r="Y1705" i="4" l="1"/>
  <c r="AF1705" i="4" s="1"/>
  <c r="AG1705" i="4" s="1"/>
  <c r="Z1705" i="4"/>
  <c r="Y665" i="4"/>
  <c r="AF665" i="4" s="1"/>
  <c r="AG665" i="4" s="1"/>
  <c r="Z665" i="4"/>
  <c r="X662" i="4" l="1"/>
  <c r="Z662" i="4" l="1"/>
  <c r="Y662" i="4"/>
  <c r="AF662" i="4" s="1"/>
  <c r="AG662" i="4" s="1"/>
  <c r="X1701" i="4"/>
  <c r="Z1701" i="4" l="1"/>
  <c r="Y1701" i="4"/>
  <c r="AF1701" i="4" s="1"/>
  <c r="AG1701" i="4" s="1"/>
  <c r="X1697" i="4" l="1"/>
  <c r="Y1697" i="4" l="1"/>
  <c r="AF1697" i="4" s="1"/>
  <c r="AG1697" i="4" s="1"/>
  <c r="Z1697" i="4"/>
  <c r="X1693" i="4" l="1"/>
  <c r="Z1693" i="4" l="1"/>
  <c r="Y1693" i="4"/>
  <c r="AF1693" i="4" s="1"/>
  <c r="AG1693" i="4" s="1"/>
  <c r="X648" i="4" l="1"/>
  <c r="Y648" i="4" l="1"/>
  <c r="X647" i="4"/>
  <c r="Z648" i="4"/>
  <c r="Z647" i="4" l="1"/>
  <c r="Y647" i="4"/>
  <c r="AF647" i="4" s="1"/>
  <c r="AG647" i="4" s="1"/>
  <c r="X645" i="4" l="1"/>
  <c r="X1685" i="4"/>
  <c r="Y1685" i="4" l="1"/>
  <c r="AF1685" i="4" s="1"/>
  <c r="AG1685" i="4" s="1"/>
  <c r="Z1685" i="4"/>
  <c r="Z645" i="4"/>
  <c r="Y645" i="4"/>
  <c r="AF645" i="4" s="1"/>
  <c r="AG645" i="4" s="1"/>
  <c r="X1678" i="4" l="1"/>
  <c r="X637" i="4" l="1"/>
  <c r="Z1678" i="4"/>
  <c r="Y1678" i="4"/>
  <c r="AF1678" i="4" s="1"/>
  <c r="AG1678" i="4" s="1"/>
  <c r="Z637" i="4" l="1"/>
  <c r="Y637" i="4"/>
  <c r="AF637" i="4" s="1"/>
  <c r="AG637" i="4" s="1"/>
  <c r="X635" i="4" l="1"/>
  <c r="Y635" i="4" l="1"/>
  <c r="AF635" i="4" s="1"/>
  <c r="AG635" i="4" s="1"/>
  <c r="Z635" i="4"/>
  <c r="X1671" i="4" l="1"/>
  <c r="Z1671" i="4" l="1"/>
  <c r="Y1671" i="4"/>
  <c r="AF1671" i="4" s="1"/>
  <c r="AG1671" i="4" s="1"/>
  <c r="X629" i="4" l="1"/>
  <c r="Z629" i="4" l="1"/>
  <c r="Y629" i="4"/>
  <c r="AF629" i="4" s="1"/>
  <c r="AG629" i="4" s="1"/>
  <c r="X622" i="4" l="1"/>
  <c r="Z622" i="4" l="1"/>
  <c r="Y622" i="4"/>
  <c r="AF622" i="4" s="1"/>
  <c r="AG622" i="4" s="1"/>
  <c r="X1655" i="4" l="1"/>
  <c r="X614" i="4" l="1"/>
  <c r="Y1655" i="4"/>
  <c r="AF1655" i="4" s="1"/>
  <c r="AG1655" i="4" s="1"/>
  <c r="Z1655" i="4"/>
  <c r="Y614" i="4" l="1"/>
  <c r="AF614" i="4" s="1"/>
  <c r="AG614" i="4" s="1"/>
  <c r="Z614" i="4"/>
  <c r="X1650" i="4" l="1"/>
  <c r="Z1650" i="4" l="1"/>
  <c r="Y1650" i="4"/>
  <c r="AF1650" i="4" s="1"/>
  <c r="AG1650" i="4" s="1"/>
  <c r="X605" i="4" l="1"/>
  <c r="Y605" i="4" l="1"/>
  <c r="AF605" i="4" s="1"/>
  <c r="AG605" i="4" s="1"/>
  <c r="Z605" i="4"/>
  <c r="X597" i="4" l="1"/>
  <c r="Z597" i="4" l="1"/>
  <c r="Y597" i="4"/>
  <c r="AF597" i="4" s="1"/>
  <c r="AG597" i="4" s="1"/>
  <c r="X594" i="4" l="1"/>
  <c r="Y594" i="4" l="1"/>
  <c r="AF594" i="4" s="1"/>
  <c r="AG594" i="4" s="1"/>
  <c r="Z594" i="4"/>
  <c r="X1633" i="4"/>
  <c r="X1632" i="4" l="1"/>
  <c r="Y1633" i="4"/>
  <c r="AF1633" i="4" s="1"/>
  <c r="AG1633" i="4" s="1"/>
  <c r="Z1633" i="4"/>
  <c r="Z1632" i="4" l="1"/>
  <c r="Y1632" i="4"/>
  <c r="AF1632" i="4" s="1"/>
  <c r="AG1632" i="4" s="1"/>
  <c r="X590" i="4" l="1"/>
  <c r="Z590" i="4" l="1"/>
  <c r="Y590" i="4"/>
  <c r="AF590" i="4" s="1"/>
  <c r="AG590" i="4" s="1"/>
  <c r="X1624" i="4" l="1"/>
  <c r="Z1624" i="4" l="1"/>
  <c r="Y1624" i="4"/>
  <c r="AF1624" i="4" s="1"/>
  <c r="AG1624" i="4" s="1"/>
  <c r="X1621" i="4" l="1"/>
  <c r="Z1621" i="4" l="1"/>
  <c r="Y1621" i="4"/>
  <c r="AF1621" i="4" s="1"/>
  <c r="AG1621" i="4" s="1"/>
  <c r="X1617" i="4" l="1"/>
  <c r="Y1617" i="4" l="1"/>
  <c r="AF1617" i="4" s="1"/>
  <c r="AG1617" i="4" s="1"/>
  <c r="Z1617" i="4"/>
  <c r="X1614" i="4" l="1"/>
  <c r="Z1614" i="4" l="1"/>
  <c r="Y1614" i="4"/>
  <c r="AF1614" i="4" s="1"/>
  <c r="AG1614" i="4" s="1"/>
  <c r="X1604" i="4" l="1"/>
  <c r="Z1604" i="4" l="1"/>
  <c r="Y1604" i="4"/>
  <c r="AF1604" i="4" s="1"/>
  <c r="AG1604" i="4" s="1"/>
  <c r="X557" i="4" l="1"/>
  <c r="X1596" i="4" l="1"/>
  <c r="X556" i="4"/>
  <c r="Z557" i="4"/>
  <c r="Y557" i="4"/>
  <c r="Z556" i="4" l="1"/>
  <c r="Y556" i="4"/>
  <c r="AF556" i="4" s="1"/>
  <c r="AG556" i="4" s="1"/>
  <c r="X1595" i="4"/>
  <c r="Y1596" i="4"/>
  <c r="AF1596" i="4" s="1"/>
  <c r="AG1596" i="4" s="1"/>
  <c r="Z1596" i="4"/>
  <c r="X554" i="4" l="1"/>
  <c r="X1866" i="4" s="1"/>
  <c r="Y1595" i="4"/>
  <c r="AF1595" i="4" s="1"/>
  <c r="AG1595" i="4" s="1"/>
  <c r="Z1595" i="4"/>
  <c r="Y1866" i="4" l="1"/>
  <c r="AF1866" i="4" s="1"/>
  <c r="AG1866" i="4" s="1"/>
  <c r="Z1866" i="4"/>
  <c r="Z554" i="4"/>
  <c r="Y554" i="4"/>
  <c r="AF554" i="4" s="1"/>
  <c r="AG554" i="4" s="1"/>
  <c r="X548" i="4" l="1"/>
  <c r="Y548" i="4" l="1"/>
  <c r="AF548" i="4" s="1"/>
  <c r="AG548" i="4" s="1"/>
  <c r="Z548" i="4"/>
  <c r="X538" i="4" l="1"/>
  <c r="Z538" i="4" l="1"/>
  <c r="Y538" i="4"/>
  <c r="AF538" i="4" s="1"/>
  <c r="AG538" i="4" s="1"/>
  <c r="X524" i="4" l="1"/>
  <c r="Y524" i="4" l="1"/>
  <c r="AF524" i="4" s="1"/>
  <c r="AG524" i="4" s="1"/>
  <c r="Z524" i="4"/>
  <c r="X1558" i="4" l="1"/>
  <c r="Z1558" i="4" l="1"/>
  <c r="Y1558" i="4"/>
  <c r="AF1558" i="4" s="1"/>
  <c r="AG1558" i="4" s="1"/>
  <c r="X512" i="4" l="1"/>
  <c r="Y512" i="4" l="1"/>
  <c r="AF512" i="4" s="1"/>
  <c r="AG512" i="4" s="1"/>
  <c r="Z512" i="4"/>
  <c r="X1548" i="4" l="1"/>
  <c r="Y1548" i="4" l="1"/>
  <c r="AF1548" i="4" s="1"/>
  <c r="AG1548" i="4" s="1"/>
  <c r="Z1548" i="4"/>
  <c r="X1545" i="4" l="1"/>
  <c r="Z1545" i="4" l="1"/>
  <c r="Y1545" i="4"/>
  <c r="AF1545" i="4" s="1"/>
  <c r="AG1545" i="4" s="1"/>
  <c r="X502" i="4" l="1"/>
  <c r="Y502" i="4" l="1"/>
  <c r="AF502" i="4" s="1"/>
  <c r="AG502" i="4" s="1"/>
  <c r="Z502" i="4"/>
  <c r="X1538" i="4" l="1"/>
  <c r="Z1538" i="4" l="1"/>
  <c r="Y1538" i="4"/>
  <c r="AF1538" i="4" s="1"/>
  <c r="AG1538" i="4" s="1"/>
  <c r="X492" i="4" l="1"/>
  <c r="Y492" i="4" l="1"/>
  <c r="AF492" i="4" s="1"/>
  <c r="AG492" i="4" s="1"/>
  <c r="Z492" i="4"/>
  <c r="X489" i="4" l="1"/>
  <c r="Y489" i="4" l="1"/>
  <c r="AF489" i="4" s="1"/>
  <c r="AG489" i="4" s="1"/>
  <c r="Z489" i="4"/>
  <c r="X481" i="4" l="1"/>
  <c r="Z481" i="4" l="1"/>
  <c r="Y481" i="4"/>
  <c r="AF481" i="4" s="1"/>
  <c r="AG481" i="4" s="1"/>
  <c r="X477" i="4" l="1"/>
  <c r="Z477" i="4" l="1"/>
  <c r="Y477" i="4"/>
  <c r="AF477" i="4" s="1"/>
  <c r="AG477" i="4" s="1"/>
  <c r="X1513" i="4" l="1"/>
  <c r="Z1513" i="4" l="1"/>
  <c r="Y1513" i="4"/>
  <c r="AF1513" i="4" s="1"/>
  <c r="AG1513" i="4" s="1"/>
  <c r="X1509" i="4" l="1"/>
  <c r="Z1509" i="4" l="1"/>
  <c r="Y1509" i="4"/>
  <c r="AF1509" i="4" s="1"/>
  <c r="AG1509" i="4" s="1"/>
  <c r="X1507" i="4" l="1"/>
  <c r="Y1507" i="4" l="1"/>
  <c r="AF1507" i="4" s="1"/>
  <c r="AG1507" i="4" s="1"/>
  <c r="Z1507" i="4"/>
  <c r="X1491" i="4" l="1"/>
  <c r="Y1491" i="4" l="1"/>
  <c r="AF1491" i="4" s="1"/>
  <c r="AG1491" i="4" s="1"/>
  <c r="Z1491" i="4"/>
  <c r="X443" i="4" l="1"/>
  <c r="Z443" i="4" l="1"/>
  <c r="Y443" i="4"/>
  <c r="AF443" i="4" s="1"/>
  <c r="AG443" i="4" s="1"/>
  <c r="X441" i="4" l="1"/>
  <c r="Y441" i="4" l="1"/>
  <c r="AF441" i="4" s="1"/>
  <c r="AG441" i="4" s="1"/>
  <c r="Z441" i="4"/>
  <c r="X1476" i="4" l="1"/>
  <c r="Z1476" i="4" l="1"/>
  <c r="Y1476" i="4"/>
  <c r="AF1476" i="4" s="1"/>
  <c r="AG1476" i="4" s="1"/>
  <c r="X433" i="4" l="1"/>
  <c r="Y433" i="4" l="1"/>
  <c r="AF433" i="4" s="1"/>
  <c r="AG433" i="4" s="1"/>
  <c r="Z433" i="4"/>
  <c r="X431" i="4" l="1"/>
  <c r="Y431" i="4" l="1"/>
  <c r="AF431" i="4" s="1"/>
  <c r="AG431" i="4" s="1"/>
  <c r="Z431" i="4"/>
  <c r="X429" i="4" l="1"/>
  <c r="X428" i="4" l="1"/>
  <c r="Z429" i="4"/>
  <c r="Y429" i="4"/>
  <c r="AF429" i="4" s="1"/>
  <c r="AG429" i="4" s="1"/>
  <c r="Z428" i="4" l="1"/>
  <c r="Y428" i="4"/>
  <c r="AF428" i="4" s="1"/>
  <c r="AG428" i="4" s="1"/>
  <c r="X1464" i="4" l="1"/>
  <c r="X424" i="4"/>
  <c r="Y1464" i="4" l="1"/>
  <c r="AF1464" i="4" s="1"/>
  <c r="AG1464" i="4" s="1"/>
  <c r="Z1464" i="4"/>
  <c r="Z424" i="4"/>
  <c r="Y424" i="4"/>
  <c r="AF424" i="4" s="1"/>
  <c r="AG424" i="4" s="1"/>
  <c r="X422" i="4" l="1"/>
  <c r="X421" i="4" l="1"/>
  <c r="Y422" i="4"/>
  <c r="AF422" i="4" s="1"/>
  <c r="AG422" i="4" s="1"/>
  <c r="Z422" i="4"/>
  <c r="Z421" i="4" l="1"/>
  <c r="Y421" i="4"/>
  <c r="AF421" i="4" s="1"/>
  <c r="AG421" i="4" s="1"/>
  <c r="X420" i="4"/>
  <c r="X1460" i="4"/>
  <c r="Y1460" i="4" l="1"/>
  <c r="AF1460" i="4" s="1"/>
  <c r="AG1460" i="4" s="1"/>
  <c r="Z1460" i="4"/>
  <c r="Y420" i="4"/>
  <c r="AF420" i="4" s="1"/>
  <c r="AG420" i="4" s="1"/>
  <c r="Z420" i="4"/>
  <c r="X1458" i="4" l="1"/>
  <c r="Z1458" i="4" l="1"/>
  <c r="Y1458" i="4"/>
  <c r="AF1458" i="4" s="1"/>
  <c r="AG1458" i="4" s="1"/>
  <c r="X409" i="4" l="1"/>
  <c r="Z409" i="4" l="1"/>
  <c r="Y409" i="4"/>
  <c r="AF409" i="4" s="1"/>
  <c r="AG409" i="4" s="1"/>
  <c r="X1447" i="4" l="1"/>
  <c r="Z1447" i="4" l="1"/>
  <c r="Y1447" i="4"/>
  <c r="AF1447" i="4" s="1"/>
  <c r="AG1447" i="4" s="1"/>
  <c r="X405" i="4" l="1"/>
  <c r="X1444" i="4" l="1"/>
  <c r="Y405" i="4"/>
  <c r="AF405" i="4" s="1"/>
  <c r="AG405" i="4" s="1"/>
  <c r="Z405" i="4"/>
  <c r="Z1444" i="4" l="1"/>
  <c r="Y1444" i="4"/>
  <c r="AF1444" i="4" s="1"/>
  <c r="AG1444" i="4" s="1"/>
  <c r="X1442" i="4" l="1"/>
  <c r="X401" i="4" l="1"/>
  <c r="Z1442" i="4"/>
  <c r="Y1442" i="4"/>
  <c r="AF1442" i="4" s="1"/>
  <c r="AG1442" i="4" s="1"/>
  <c r="Y401" i="4" l="1"/>
  <c r="AF401" i="4" s="1"/>
  <c r="AG401" i="4" s="1"/>
  <c r="Z401" i="4"/>
  <c r="X395" i="4" l="1"/>
  <c r="Z395" i="4" l="1"/>
  <c r="Y395" i="4"/>
  <c r="AF395" i="4" s="1"/>
  <c r="AG395" i="4" s="1"/>
  <c r="X1431" i="4" l="1"/>
  <c r="X390" i="4" l="1"/>
  <c r="Z1431" i="4"/>
  <c r="X1430" i="4"/>
  <c r="Y1431" i="4"/>
  <c r="AF1431" i="4" s="1"/>
  <c r="AG1431" i="4" s="1"/>
  <c r="Y1430" i="4" l="1"/>
  <c r="AF1430" i="4" s="1"/>
  <c r="AG1430" i="4" s="1"/>
  <c r="Z1430" i="4"/>
  <c r="Z390" i="4"/>
  <c r="Y390" i="4"/>
  <c r="AF390" i="4" s="1"/>
  <c r="AG390" i="4" s="1"/>
  <c r="X1418" i="4" l="1"/>
  <c r="Z1418" i="4" l="1"/>
  <c r="Y1418" i="4"/>
  <c r="AF1418" i="4" s="1"/>
  <c r="AG1418" i="4" s="1"/>
  <c r="X1413" i="4" l="1"/>
  <c r="Y1413" i="4" l="1"/>
  <c r="AF1413" i="4" s="1"/>
  <c r="AG1413" i="4" s="1"/>
  <c r="Z1413" i="4"/>
  <c r="X372" i="4"/>
  <c r="Z372" i="4" l="1"/>
  <c r="Y372" i="4"/>
  <c r="AF372" i="4" s="1"/>
  <c r="AG372" i="4" s="1"/>
  <c r="X370" i="4" l="1"/>
  <c r="Y370" i="4" l="1"/>
  <c r="AF370" i="4" s="1"/>
  <c r="AG370" i="4" s="1"/>
  <c r="X369" i="4"/>
  <c r="Z370" i="4"/>
  <c r="Y369" i="4" l="1"/>
  <c r="AF369" i="4" s="1"/>
  <c r="AG369" i="4" s="1"/>
  <c r="Z369" i="4"/>
  <c r="X366" i="4" l="1"/>
  <c r="Z366" i="4" l="1"/>
  <c r="Y366" i="4"/>
  <c r="AF366" i="4" s="1"/>
  <c r="AG366" i="4" s="1"/>
  <c r="X1404" i="4" l="1"/>
  <c r="X364" i="4"/>
  <c r="Y364" i="4" l="1"/>
  <c r="AF364" i="4" s="1"/>
  <c r="AG364" i="4" s="1"/>
  <c r="Z364" i="4"/>
  <c r="Z1404" i="4"/>
  <c r="Y1404" i="4"/>
  <c r="AF1404" i="4" s="1"/>
  <c r="AG1404" i="4" s="1"/>
  <c r="X1400" i="4" l="1"/>
  <c r="Y1400" i="4" l="1"/>
  <c r="AF1400" i="4" s="1"/>
  <c r="AG1400" i="4" s="1"/>
  <c r="Z1400" i="4"/>
  <c r="X1399" i="4"/>
  <c r="X359" i="4"/>
  <c r="Z359" i="4" l="1"/>
  <c r="Y359" i="4"/>
  <c r="AF359" i="4" s="1"/>
  <c r="AG359" i="4" s="1"/>
  <c r="Y1399" i="4"/>
  <c r="AF1399" i="4" s="1"/>
  <c r="AG1399" i="4" s="1"/>
  <c r="Z1399" i="4"/>
  <c r="X348" i="4" l="1"/>
  <c r="Z348" i="4" l="1"/>
  <c r="Y348" i="4"/>
  <c r="AF348" i="4" s="1"/>
  <c r="AG348" i="4" s="1"/>
  <c r="X345" i="4" l="1"/>
  <c r="Y345" i="4" l="1"/>
  <c r="AF345" i="4" s="1"/>
  <c r="AG345" i="4" s="1"/>
  <c r="Z345" i="4"/>
  <c r="X343" i="4" l="1"/>
  <c r="X342" i="4" l="1"/>
  <c r="Z343" i="4"/>
  <c r="Y343" i="4"/>
  <c r="AF343" i="4" s="1"/>
  <c r="AG343" i="4" s="1"/>
  <c r="Z342" i="4" l="1"/>
  <c r="Y342" i="4"/>
  <c r="AF342" i="4" s="1"/>
  <c r="AG342" i="4" s="1"/>
  <c r="X1381" i="4"/>
  <c r="Z1381" i="4" l="1"/>
  <c r="Y1381" i="4"/>
  <c r="AF1381" i="4" s="1"/>
  <c r="AG1381" i="4" s="1"/>
  <c r="X336" i="4" l="1"/>
  <c r="Y336" i="4" l="1"/>
  <c r="AF336" i="4" s="1"/>
  <c r="AG336" i="4" s="1"/>
  <c r="Z336" i="4"/>
  <c r="X330" i="4" l="1"/>
  <c r="Y330" i="4" l="1"/>
  <c r="AF330" i="4" s="1"/>
  <c r="AG330" i="4" s="1"/>
  <c r="Z330" i="4"/>
  <c r="X325" i="4" l="1"/>
  <c r="Y325" i="4" l="1"/>
  <c r="AF325" i="4" s="1"/>
  <c r="AG325" i="4" s="1"/>
  <c r="Z325" i="4"/>
  <c r="X319" i="4" l="1"/>
  <c r="Z319" i="4" l="1"/>
  <c r="Y319" i="4"/>
  <c r="AF319" i="4" s="1"/>
  <c r="AG319" i="4" s="1"/>
  <c r="X313" i="4" l="1"/>
  <c r="X312" i="4" l="1"/>
  <c r="Y313" i="4"/>
  <c r="AF313" i="4" s="1"/>
  <c r="AG313" i="4" s="1"/>
  <c r="Z313" i="4"/>
  <c r="X1352" i="4"/>
  <c r="Y312" i="4" l="1"/>
  <c r="AF312" i="4" s="1"/>
  <c r="AG312" i="4" s="1"/>
  <c r="Z312" i="4"/>
  <c r="Z1352" i="4"/>
  <c r="X1351" i="4"/>
  <c r="Y1352" i="4"/>
  <c r="Y1351" i="4" l="1"/>
  <c r="AF1351" i="4" s="1"/>
  <c r="AG1351" i="4" s="1"/>
  <c r="Z1351" i="4"/>
  <c r="X1347" i="4" l="1"/>
  <c r="Z1347" i="4" l="1"/>
  <c r="Y1347" i="4"/>
  <c r="AF1347" i="4" s="1"/>
  <c r="AG1347" i="4" s="1"/>
  <c r="X302" i="4" l="1"/>
  <c r="Z302" i="4" l="1"/>
  <c r="Y302" i="4"/>
  <c r="X301" i="4"/>
  <c r="X300" i="4" l="1"/>
  <c r="Z301" i="4"/>
  <c r="Y301" i="4"/>
  <c r="AF301" i="4" s="1"/>
  <c r="AG301" i="4" s="1"/>
  <c r="Z300" i="4" l="1"/>
  <c r="Y300" i="4"/>
  <c r="AF300" i="4" s="1"/>
  <c r="AG300" i="4" s="1"/>
  <c r="X1338" i="4" l="1"/>
  <c r="Y1338" i="4" l="1"/>
  <c r="AF1338" i="4" s="1"/>
  <c r="AG1338" i="4" s="1"/>
  <c r="Z1338" i="4"/>
  <c r="X296" i="4" l="1"/>
  <c r="Y296" i="4" l="1"/>
  <c r="AF296" i="4" s="1"/>
  <c r="AG296" i="4" s="1"/>
  <c r="Z296" i="4"/>
  <c r="X289" i="4" l="1"/>
  <c r="Z289" i="4" l="1"/>
  <c r="Y289" i="4"/>
  <c r="AF289" i="4" s="1"/>
  <c r="AG289" i="4" s="1"/>
  <c r="X1328" i="4"/>
  <c r="Y1328" i="4" l="1"/>
  <c r="AF1328" i="4" s="1"/>
  <c r="AG1328" i="4" s="1"/>
  <c r="Z1328" i="4"/>
  <c r="X278" i="4" l="1"/>
  <c r="Y278" i="4" l="1"/>
  <c r="AF278" i="4" s="1"/>
  <c r="AG278" i="4" s="1"/>
  <c r="Z278" i="4"/>
  <c r="X1313" i="4" l="1"/>
  <c r="Z1313" i="4" l="1"/>
  <c r="Y1313" i="4"/>
  <c r="AF1313" i="4" s="1"/>
  <c r="AG1313" i="4" s="1"/>
  <c r="X268" i="4" l="1"/>
  <c r="X1307" i="4" l="1"/>
  <c r="Z268" i="4"/>
  <c r="Y268" i="4"/>
  <c r="AF268" i="4" s="1"/>
  <c r="AG268" i="4" s="1"/>
  <c r="Z1307" i="4" l="1"/>
  <c r="Y1307" i="4"/>
  <c r="AF1307" i="4" s="1"/>
  <c r="AG1307" i="4" s="1"/>
  <c r="X257" i="4" l="1"/>
  <c r="Y257" i="4" l="1"/>
  <c r="AF257" i="4" s="1"/>
  <c r="AG257" i="4" s="1"/>
  <c r="Z257" i="4"/>
  <c r="X1287" i="4" l="1"/>
  <c r="X1286" i="4" l="1"/>
  <c r="Z1287" i="4"/>
  <c r="Y1287" i="4"/>
  <c r="AF1287" i="4" s="1"/>
  <c r="AG1287" i="4" s="1"/>
  <c r="Y1286" i="4" l="1"/>
  <c r="AF1286" i="4" s="1"/>
  <c r="AG1286" i="4" s="1"/>
  <c r="Z1286" i="4"/>
  <c r="X1284" i="4" l="1"/>
  <c r="Y1284" i="4" l="1"/>
  <c r="AF1284" i="4" s="1"/>
  <c r="AG1284" i="4" s="1"/>
  <c r="Z1284" i="4"/>
  <c r="X239" i="4" l="1"/>
  <c r="Z239" i="4" l="1"/>
  <c r="Y239" i="4"/>
  <c r="AF239" i="4" s="1"/>
  <c r="AG239" i="4" s="1"/>
  <c r="X1275" i="4" l="1"/>
  <c r="Y1275" i="4" l="1"/>
  <c r="AF1275" i="4" s="1"/>
  <c r="AG1275" i="4" s="1"/>
  <c r="X1274" i="4"/>
  <c r="Z1275" i="4"/>
  <c r="Z1274" i="4" l="1"/>
  <c r="Y1274" i="4"/>
  <c r="AF1274" i="4" s="1"/>
  <c r="AG1274" i="4" s="1"/>
  <c r="X1270" i="4" l="1"/>
  <c r="Z1270" i="4" l="1"/>
  <c r="Y1270" i="4"/>
  <c r="AF1270" i="4" s="1"/>
  <c r="AG1270" i="4" s="1"/>
  <c r="X1264" i="4" l="1"/>
  <c r="Y1264" i="4" l="1"/>
  <c r="AF1264" i="4" s="1"/>
  <c r="AG1264" i="4" s="1"/>
  <c r="Z1264" i="4"/>
  <c r="X221" i="4" l="1"/>
  <c r="Z221" i="4" l="1"/>
  <c r="Y221" i="4"/>
  <c r="AF221" i="4" s="1"/>
  <c r="AG221" i="4" s="1"/>
  <c r="X1255" i="4" l="1"/>
  <c r="Z1255" i="4" l="1"/>
  <c r="Y1255" i="4"/>
  <c r="AF1255" i="4" s="1"/>
  <c r="AG1255" i="4" s="1"/>
  <c r="X1251" i="4" l="1"/>
  <c r="Y1251" i="4" l="1"/>
  <c r="AF1251" i="4" s="1"/>
  <c r="AG1251" i="4" s="1"/>
  <c r="Z1251" i="4"/>
  <c r="X207" i="4" l="1"/>
  <c r="Y207" i="4" l="1"/>
  <c r="AF207" i="4" s="1"/>
  <c r="AG207" i="4" s="1"/>
  <c r="Z207" i="4"/>
  <c r="X1243" i="4" l="1"/>
  <c r="Z1243" i="4" l="1"/>
  <c r="Y1243" i="4"/>
  <c r="AF1243" i="4" s="1"/>
  <c r="AG1243" i="4" s="1"/>
  <c r="X1226" i="4" l="1"/>
  <c r="Y1226" i="4" l="1"/>
  <c r="AF1226" i="4" s="1"/>
  <c r="AG1226" i="4" s="1"/>
  <c r="Z1226" i="4"/>
  <c r="X1222" i="4" l="1"/>
  <c r="Y1222" i="4" l="1"/>
  <c r="AF1222" i="4" s="1"/>
  <c r="AG1222" i="4" s="1"/>
  <c r="Z1222" i="4"/>
  <c r="X1216" i="4" l="1"/>
  <c r="Y1216" i="4" l="1"/>
  <c r="AF1216" i="4" s="1"/>
  <c r="AG1216" i="4" s="1"/>
  <c r="Z1216" i="4"/>
  <c r="X1212" i="4" l="1"/>
  <c r="Y1212" i="4" l="1"/>
  <c r="AF1212" i="4" s="1"/>
  <c r="AG1212" i="4" s="1"/>
  <c r="Z1212" i="4"/>
  <c r="X1204" i="4" l="1"/>
  <c r="X1203" i="4" l="1"/>
  <c r="Y1204" i="4"/>
  <c r="AF1204" i="4" s="1"/>
  <c r="AG1204" i="4" s="1"/>
  <c r="Z1204" i="4"/>
  <c r="Z1203" i="4" l="1"/>
  <c r="Y1203" i="4"/>
  <c r="AF1203" i="4" s="1"/>
  <c r="AG1203" i="4" s="1"/>
  <c r="X1196" i="4" l="1"/>
  <c r="Y1196" i="4" l="1"/>
  <c r="AF1196" i="4" s="1"/>
  <c r="AG1196" i="4" s="1"/>
  <c r="Z1196" i="4"/>
  <c r="X1195" i="4"/>
  <c r="Y1195" i="4" l="1"/>
  <c r="AF1195" i="4" s="1"/>
  <c r="AG1195" i="4" s="1"/>
  <c r="Z1195" i="4"/>
  <c r="X1190" i="4" l="1"/>
  <c r="Z1190" i="4" l="1"/>
  <c r="Y1190" i="4"/>
  <c r="AF1190" i="4" s="1"/>
  <c r="AG1190" i="4" s="1"/>
  <c r="X1183" i="4" l="1"/>
  <c r="Z1183" i="4" l="1"/>
  <c r="Y1183" i="4"/>
  <c r="AF1183" i="4" s="1"/>
  <c r="AG1183" i="4" s="1"/>
  <c r="X1177" i="4" l="1"/>
  <c r="Z1177" i="4" l="1"/>
  <c r="Y1177" i="4"/>
  <c r="AF1177" i="4" s="1"/>
  <c r="AG1177" i="4" s="1"/>
  <c r="X1173" i="4" l="1"/>
  <c r="Z1173" i="4" l="1"/>
  <c r="Y1173" i="4"/>
  <c r="AF1173" i="4" s="1"/>
  <c r="AG1173" i="4" s="1"/>
  <c r="X1170" i="4" l="1"/>
  <c r="Y1170" i="4" l="1"/>
  <c r="AF1170" i="4" s="1"/>
  <c r="AG1170" i="4" s="1"/>
  <c r="Z1170" i="4"/>
  <c r="X1165" i="4" l="1"/>
  <c r="Z1165" i="4" l="1"/>
  <c r="Y1165" i="4"/>
  <c r="AF1165" i="4" s="1"/>
  <c r="AG1165" i="4" s="1"/>
  <c r="X1159" i="4" l="1"/>
  <c r="Z1159" i="4" l="1"/>
  <c r="Y1159" i="4"/>
  <c r="AF1159" i="4" s="1"/>
  <c r="AG1159" i="4" s="1"/>
  <c r="X1147" i="4" l="1"/>
  <c r="Y1147" i="4" l="1"/>
  <c r="AF1147" i="4" s="1"/>
  <c r="AG1147" i="4" s="1"/>
  <c r="Z1147" i="4"/>
  <c r="X1141" i="4" l="1"/>
  <c r="Z1141" i="4" l="1"/>
  <c r="Y1141" i="4"/>
  <c r="AF1141" i="4" s="1"/>
  <c r="AG1141" i="4" s="1"/>
  <c r="X1135" i="4" l="1"/>
  <c r="Z1135" i="4" l="1"/>
  <c r="Y1135" i="4"/>
  <c r="AF1135" i="4" s="1"/>
  <c r="AG1135" i="4" s="1"/>
  <c r="X1129" i="4" l="1"/>
  <c r="Y1129" i="4" l="1"/>
  <c r="AF1129" i="4" s="1"/>
  <c r="AG1129" i="4" s="1"/>
  <c r="Z1129" i="4"/>
  <c r="X1092" i="4" l="1"/>
  <c r="Z1092" i="4" l="1"/>
  <c r="X1091" i="4"/>
  <c r="Y1092" i="4"/>
  <c r="AF1092" i="4" s="1"/>
  <c r="AG1092" i="4" s="1"/>
  <c r="Z1091" i="4" l="1"/>
  <c r="Y1091" i="4"/>
  <c r="AF1091" i="4" s="1"/>
  <c r="AG1091" i="4" s="1"/>
  <c r="X1089" i="4" l="1"/>
  <c r="Y1089" i="4" l="1"/>
  <c r="AF1089" i="4" s="1"/>
  <c r="AG1089" i="4" s="1"/>
  <c r="Z1089" i="4"/>
  <c r="X1084" i="4" l="1"/>
  <c r="Z1084" i="4" l="1"/>
  <c r="Y1084" i="4"/>
  <c r="AF1084" i="4" s="1"/>
  <c r="AG1084" i="4" s="1"/>
  <c r="X1082" i="4" l="1"/>
  <c r="Z1082" i="4" l="1"/>
  <c r="Y1082" i="4"/>
  <c r="AF1082" i="4" s="1"/>
  <c r="AG1082" i="4" s="1"/>
  <c r="X1076" i="4" l="1"/>
  <c r="Y1076" i="4" l="1"/>
  <c r="AF1076" i="4" s="1"/>
  <c r="AG1076" i="4" s="1"/>
  <c r="Z1076" i="4"/>
  <c r="X1070" i="4" l="1"/>
  <c r="Y1070" i="4" l="1"/>
  <c r="AF1070" i="4" s="1"/>
  <c r="AG1070" i="4" s="1"/>
  <c r="Z1070" i="4"/>
  <c r="X1060" i="4" l="1"/>
  <c r="Z1060" i="4" l="1"/>
  <c r="Y1060" i="4"/>
  <c r="AF1060" i="4" s="1"/>
  <c r="AG1060" i="4" s="1"/>
  <c r="X1046" i="4" l="1"/>
  <c r="Y1046" i="4" l="1"/>
  <c r="AF1046" i="4" s="1"/>
  <c r="AG1046" i="4" s="1"/>
  <c r="Z1046" i="4"/>
  <c r="X1039" i="4" l="1"/>
  <c r="Y1039" i="4" l="1"/>
  <c r="AF1039" i="4" s="1"/>
  <c r="AG1039" i="4" s="1"/>
  <c r="Z1039" i="4"/>
  <c r="X883" i="4" l="1"/>
  <c r="Y883" i="4" l="1"/>
  <c r="AF883" i="4" s="1"/>
  <c r="AG883" i="4" s="1"/>
  <c r="Z883" i="4"/>
  <c r="X1027" i="4" l="1"/>
  <c r="Z1027" i="4" l="1"/>
  <c r="Y1027" i="4"/>
  <c r="AF1027" i="4" s="1"/>
  <c r="AG1027" i="4" s="1"/>
  <c r="X1023" i="4" l="1"/>
  <c r="Y1023" i="4" l="1"/>
  <c r="AF1023" i="4" s="1"/>
  <c r="AG1023" i="4" s="1"/>
  <c r="Z1023" i="4"/>
  <c r="X1020" i="4" l="1"/>
  <c r="Y1020" i="4" l="1"/>
  <c r="AF1020" i="4" s="1"/>
  <c r="AG1020" i="4" s="1"/>
  <c r="Z1020" i="4"/>
  <c r="X1017" i="4" l="1"/>
  <c r="Y1017" i="4" l="1"/>
  <c r="AF1017" i="4" s="1"/>
  <c r="AG1017" i="4" s="1"/>
  <c r="Z1017" i="4"/>
  <c r="X1003" i="4" l="1"/>
  <c r="Z1003" i="4" l="1"/>
  <c r="Y1003" i="4"/>
  <c r="AF1003" i="4" s="1"/>
  <c r="AG1003" i="4" s="1"/>
  <c r="X184" i="4" l="1"/>
  <c r="Z184" i="4" l="1"/>
  <c r="Y184" i="4"/>
  <c r="AF184" i="4" s="1"/>
  <c r="AG184" i="4" s="1"/>
  <c r="X986" i="4" l="1"/>
  <c r="Y986" i="4" l="1"/>
  <c r="AF986" i="4" s="1"/>
  <c r="AG986" i="4" s="1"/>
  <c r="Z986" i="4"/>
  <c r="X978" i="4" l="1"/>
  <c r="Z978" i="4" l="1"/>
  <c r="Y978" i="4"/>
  <c r="AF978" i="4" s="1"/>
  <c r="AG978" i="4" s="1"/>
  <c r="X965" i="4" l="1"/>
  <c r="Z965" i="4" l="1"/>
  <c r="Y965" i="4"/>
  <c r="AF965" i="4" s="1"/>
  <c r="AG965" i="4" s="1"/>
  <c r="X958" i="4" l="1"/>
  <c r="Z958" i="4" l="1"/>
  <c r="Y958" i="4"/>
  <c r="AF958" i="4" s="1"/>
  <c r="AG958" i="4" s="1"/>
  <c r="X939" i="4" l="1"/>
  <c r="Z939" i="4" l="1"/>
  <c r="Y939" i="4"/>
  <c r="X932" i="4" l="1"/>
  <c r="Y932" i="4" l="1"/>
  <c r="AF932" i="4" s="1"/>
  <c r="AG932" i="4" s="1"/>
  <c r="X931" i="4"/>
  <c r="Z932" i="4"/>
  <c r="X930" i="4" l="1"/>
  <c r="Z931" i="4"/>
  <c r="Y931" i="4"/>
  <c r="AF931" i="4" s="1"/>
  <c r="AG931" i="4" s="1"/>
  <c r="Y930" i="4" l="1"/>
  <c r="AF930" i="4" s="1"/>
  <c r="AG930" i="4" s="1"/>
  <c r="Z930" i="4"/>
  <c r="X928" i="4" l="1"/>
  <c r="Z928" i="4" l="1"/>
  <c r="Y928" i="4"/>
  <c r="AF928" i="4" s="1"/>
  <c r="AG928" i="4" s="1"/>
  <c r="X923" i="4" l="1"/>
  <c r="Y923" i="4" l="1"/>
  <c r="AF923" i="4" s="1"/>
  <c r="AG923" i="4" s="1"/>
  <c r="Z923" i="4"/>
  <c r="X912" i="4" l="1"/>
  <c r="Y912" i="4" l="1"/>
  <c r="AF912" i="4" s="1"/>
  <c r="AG912" i="4" s="1"/>
  <c r="Z912" i="4"/>
  <c r="X903" i="4" l="1"/>
  <c r="Y903" i="4" l="1"/>
  <c r="AF903" i="4" s="1"/>
  <c r="AG903" i="4" s="1"/>
  <c r="Z903" i="4"/>
  <c r="X389" i="4" l="1"/>
  <c r="Z389" i="4" l="1"/>
  <c r="Y389" i="4"/>
  <c r="AF389" i="4" s="1"/>
  <c r="AG389" i="4" s="1"/>
  <c r="U1318" i="4" l="1"/>
  <c r="W1318" i="4" l="1"/>
  <c r="U1319" i="4"/>
  <c r="W1319" i="4" s="1"/>
  <c r="U1874" i="4" l="1"/>
  <c r="U1875" i="4" l="1"/>
  <c r="W1874" i="4"/>
  <c r="W1875" i="4" l="1"/>
  <c r="U1747" i="4"/>
  <c r="W1747" i="4" l="1"/>
  <c r="U1748" i="4"/>
  <c r="U3" i="4" s="1"/>
  <c r="U4" i="4" l="1"/>
  <c r="W3" i="4"/>
  <c r="W1748" i="4"/>
  <c r="U1749" i="4"/>
  <c r="U5" i="4" l="1"/>
  <c r="W4" i="4"/>
  <c r="W1749" i="4"/>
  <c r="U1750" i="4"/>
  <c r="W1750" i="4" l="1"/>
  <c r="U1907" i="4"/>
  <c r="U6" i="4"/>
  <c r="W5" i="4"/>
  <c r="W1907" i="4" l="1"/>
  <c r="U1910" i="4"/>
  <c r="U7" i="4"/>
  <c r="W6" i="4"/>
  <c r="U1911" i="4" l="1"/>
  <c r="W1911" i="4" s="1"/>
  <c r="W1910" i="4"/>
  <c r="U8" i="4"/>
  <c r="W7" i="4"/>
  <c r="U9" i="4" l="1"/>
  <c r="W8" i="4"/>
  <c r="W9" i="4" l="1"/>
  <c r="AF9" i="4"/>
  <c r="AG9" i="4" s="1"/>
  <c r="U1455" i="4" l="1"/>
  <c r="U1456" i="4" s="1"/>
  <c r="U630" i="4" s="1"/>
  <c r="X220" i="4"/>
  <c r="U1530" i="4"/>
  <c r="U1531" i="4" s="1"/>
  <c r="X1781" i="4"/>
  <c r="Y1781" i="4" s="1"/>
  <c r="AF1781" i="4" s="1"/>
  <c r="AG1781" i="4" s="1"/>
  <c r="X882" i="4"/>
  <c r="Z882" i="4" s="1"/>
  <c r="X1928" i="4"/>
  <c r="X1398" i="4"/>
  <c r="Y1398" i="4" s="1"/>
  <c r="AF1398" i="4" s="1"/>
  <c r="AG1398" i="4" s="1"/>
  <c r="X1164" i="4"/>
  <c r="Y1164" i="4" s="1"/>
  <c r="AF1164" i="4" s="1"/>
  <c r="AG1164" i="4" s="1"/>
  <c r="X1158" i="4"/>
  <c r="X964" i="4"/>
  <c r="Z964" i="4" s="1"/>
  <c r="X1140" i="4"/>
  <c r="X1380" i="4"/>
  <c r="X363" i="4"/>
  <c r="Y363" i="4" s="1"/>
  <c r="AF363" i="4" s="1"/>
  <c r="AG363" i="4" s="1"/>
  <c r="X1815" i="4"/>
  <c r="X822" i="4"/>
  <c r="Z822" i="4" s="1"/>
  <c r="X427" i="4"/>
  <c r="Z427" i="4" s="1"/>
  <c r="X1446" i="4"/>
  <c r="Z1446" i="4" s="1"/>
  <c r="W630" i="4" l="1"/>
  <c r="U633" i="4"/>
  <c r="W633" i="4" s="1"/>
  <c r="Z1928" i="4"/>
  <c r="X1925" i="4"/>
  <c r="X1670" i="4"/>
  <c r="Z1670" i="4" s="1"/>
  <c r="Z1398" i="4"/>
  <c r="W1455" i="4"/>
  <c r="Y220" i="4"/>
  <c r="AF220" i="4" s="1"/>
  <c r="AG220" i="4" s="1"/>
  <c r="Z1781" i="4"/>
  <c r="Y882" i="4"/>
  <c r="AF882" i="4" s="1"/>
  <c r="AG882" i="4" s="1"/>
  <c r="Y1928" i="4"/>
  <c r="AF1928" i="4" s="1"/>
  <c r="AG1928" i="4" s="1"/>
  <c r="Z1164" i="4"/>
  <c r="Z220" i="4"/>
  <c r="Y1140" i="4"/>
  <c r="AF1140" i="4" s="1"/>
  <c r="AG1140" i="4" s="1"/>
  <c r="X1927" i="4"/>
  <c r="Z1927" i="4" s="1"/>
  <c r="Y1158" i="4"/>
  <c r="AF1158" i="4" s="1"/>
  <c r="AG1158" i="4" s="1"/>
  <c r="Z1158" i="4"/>
  <c r="Y822" i="4"/>
  <c r="AF822" i="4" s="1"/>
  <c r="AG822" i="4" s="1"/>
  <c r="Y964" i="4"/>
  <c r="AF964" i="4" s="1"/>
  <c r="AG964" i="4" s="1"/>
  <c r="Y427" i="4"/>
  <c r="AF427" i="4" s="1"/>
  <c r="AG427" i="4" s="1"/>
  <c r="U1457" i="4"/>
  <c r="W1457" i="4" s="1"/>
  <c r="W1456" i="4"/>
  <c r="Z1140" i="4"/>
  <c r="W1530" i="4"/>
  <c r="Z363" i="4"/>
  <c r="X1379" i="4"/>
  <c r="X1350" i="4" s="1"/>
  <c r="Z1380" i="4"/>
  <c r="Y1380" i="4"/>
  <c r="AF1380" i="4" s="1"/>
  <c r="AG1380" i="4" s="1"/>
  <c r="X1457" i="4"/>
  <c r="Y1446" i="4"/>
  <c r="AF1446" i="4" s="1"/>
  <c r="AG1446" i="4" s="1"/>
  <c r="Z1815" i="4"/>
  <c r="Y1815" i="4"/>
  <c r="AF1815" i="4" s="1"/>
  <c r="AG1815" i="4" s="1"/>
  <c r="U1532" i="4"/>
  <c r="W1531" i="4"/>
  <c r="X419" i="4"/>
  <c r="Y1670" i="4" l="1"/>
  <c r="AF1670" i="4" s="1"/>
  <c r="AG1670" i="4" s="1"/>
  <c r="X1429" i="4"/>
  <c r="X1428" i="4" s="1"/>
  <c r="Y1350" i="4"/>
  <c r="Z1350" i="4"/>
  <c r="Z1925" i="4"/>
  <c r="Y1925" i="4"/>
  <c r="AF1925" i="4" s="1"/>
  <c r="AG1925" i="4" s="1"/>
  <c r="Y1927" i="4"/>
  <c r="AF1927" i="4" s="1"/>
  <c r="AG1927" i="4" s="1"/>
  <c r="Y1457" i="4"/>
  <c r="AF1457" i="4" s="1"/>
  <c r="AG1457" i="4" s="1"/>
  <c r="Z1457" i="4"/>
  <c r="Y1379" i="4"/>
  <c r="AF1379" i="4" s="1"/>
  <c r="AG1379" i="4" s="1"/>
  <c r="Z1379" i="4"/>
  <c r="Z419" i="4"/>
  <c r="Y419" i="4"/>
  <c r="AF419" i="4" s="1"/>
  <c r="AG419" i="4" s="1"/>
  <c r="W1532" i="4"/>
  <c r="U1533" i="4"/>
  <c r="Z1428" i="4" l="1"/>
  <c r="Y1428" i="4"/>
  <c r="AF1428" i="4" s="1"/>
  <c r="AG1428" i="4" s="1"/>
  <c r="X368" i="4"/>
  <c r="Y1429" i="4"/>
  <c r="AF1429" i="4" s="1"/>
  <c r="AG1429" i="4" s="1"/>
  <c r="Z1429" i="4"/>
  <c r="U1534" i="4"/>
  <c r="W1533" i="4"/>
  <c r="Z368" i="4" l="1"/>
  <c r="Y368" i="4"/>
  <c r="AF368" i="4" s="1"/>
  <c r="AG368" i="4" s="1"/>
  <c r="X1537" i="4"/>
  <c r="X1677" i="4"/>
  <c r="U1535" i="4"/>
  <c r="W1534" i="4"/>
  <c r="X1059" i="4" l="1"/>
  <c r="X1058" i="4" s="1"/>
  <c r="Z1537" i="4"/>
  <c r="Y1537" i="4"/>
  <c r="X1676" i="4"/>
  <c r="Z1677" i="4"/>
  <c r="Y1677" i="4"/>
  <c r="AF1677" i="4" s="1"/>
  <c r="AG1677" i="4" s="1"/>
  <c r="U1536" i="4"/>
  <c r="U1543" i="4" s="1"/>
  <c r="W1535" i="4"/>
  <c r="X1821" i="4"/>
  <c r="U1551" i="4" l="1"/>
  <c r="W1543" i="4"/>
  <c r="Z1058" i="4"/>
  <c r="Y1058" i="4"/>
  <c r="AF1058" i="4" s="1"/>
  <c r="AG1058" i="4" s="1"/>
  <c r="X299" i="4"/>
  <c r="Z1059" i="4"/>
  <c r="Y1059" i="4"/>
  <c r="AF1059" i="4" s="1"/>
  <c r="AG1059" i="4" s="1"/>
  <c r="X511" i="4"/>
  <c r="X1675" i="4"/>
  <c r="Y1676" i="4"/>
  <c r="AF1676" i="4" s="1"/>
  <c r="AG1676" i="4" s="1"/>
  <c r="Z1676" i="4"/>
  <c r="X829" i="4"/>
  <c r="Y1821" i="4"/>
  <c r="AF1821" i="4" s="1"/>
  <c r="AG1821" i="4" s="1"/>
  <c r="Z1821" i="4"/>
  <c r="W1536" i="4"/>
  <c r="U1555" i="4" l="1"/>
  <c r="W1551" i="4"/>
  <c r="Z511" i="4"/>
  <c r="Y511" i="4"/>
  <c r="AF511" i="4" s="1"/>
  <c r="AG511" i="4" s="1"/>
  <c r="X188" i="4"/>
  <c r="Z299" i="4"/>
  <c r="Y299" i="4"/>
  <c r="Y829" i="4"/>
  <c r="Z829" i="4"/>
  <c r="X670" i="4"/>
  <c r="Z1675" i="4"/>
  <c r="Y1675" i="4"/>
  <c r="AF1675" i="4" s="1"/>
  <c r="AG1675" i="4" s="1"/>
  <c r="X613" i="4"/>
  <c r="U1556" i="4" l="1"/>
  <c r="W1555" i="4"/>
  <c r="Z670" i="4"/>
  <c r="Y670" i="4"/>
  <c r="AF670" i="4" s="1"/>
  <c r="AG670" i="4" s="1"/>
  <c r="Y188" i="4"/>
  <c r="AF188" i="4" s="1"/>
  <c r="AG188" i="4" s="1"/>
  <c r="Z188" i="4"/>
  <c r="Z613" i="4"/>
  <c r="Y613" i="4"/>
  <c r="AF613" i="4" s="1"/>
  <c r="AG613" i="4" s="1"/>
  <c r="U1560" i="4" l="1"/>
  <c r="W1556" i="4"/>
  <c r="X728" i="4"/>
  <c r="U1561" i="4" l="1"/>
  <c r="W1560" i="4"/>
  <c r="X1022" i="4"/>
  <c r="Y728" i="4"/>
  <c r="AF728" i="4" s="1"/>
  <c r="AG728" i="4" s="1"/>
  <c r="Z728" i="4"/>
  <c r="U1565" i="4" l="1"/>
  <c r="W1561" i="4"/>
  <c r="Y1022" i="4"/>
  <c r="AF1022" i="4" s="1"/>
  <c r="AG1022" i="4" s="1"/>
  <c r="Z1022" i="4"/>
  <c r="X121" i="4"/>
  <c r="U1570" i="4" l="1"/>
  <c r="W1565" i="4"/>
  <c r="Y121" i="4"/>
  <c r="AF121" i="4" s="1"/>
  <c r="AG121" i="4" s="1"/>
  <c r="Z121" i="4"/>
  <c r="U1573" i="4" l="1"/>
  <c r="W1573" i="4" s="1"/>
  <c r="W1570" i="4"/>
  <c r="X1892" i="4"/>
  <c r="X963" i="4"/>
  <c r="X731" i="4"/>
  <c r="X957" i="4"/>
  <c r="X1285" i="4" l="1"/>
  <c r="X1194" i="4"/>
  <c r="X1729" i="4"/>
  <c r="Z963" i="4"/>
  <c r="Y963" i="4"/>
  <c r="AF963" i="4" s="1"/>
  <c r="AG963" i="4" s="1"/>
  <c r="Z731" i="4"/>
  <c r="Y731" i="4"/>
  <c r="AF731" i="4" s="1"/>
  <c r="AG731" i="4" s="1"/>
  <c r="Z1892" i="4"/>
  <c r="Y1892" i="4"/>
  <c r="AF1892" i="4" s="1"/>
  <c r="AG1892" i="4" s="1"/>
  <c r="Y957" i="4"/>
  <c r="Z957" i="4"/>
  <c r="X367" i="4"/>
  <c r="X1728" i="4" l="1"/>
  <c r="Y1729" i="4"/>
  <c r="AF1729" i="4" s="1"/>
  <c r="AG1729" i="4" s="1"/>
  <c r="Z1729" i="4"/>
  <c r="Z1194" i="4"/>
  <c r="Y1194" i="4"/>
  <c r="AF1194" i="4" s="1"/>
  <c r="AG1194" i="4" s="1"/>
  <c r="Z1285" i="4"/>
  <c r="Y1285" i="4"/>
  <c r="AF1285" i="4" s="1"/>
  <c r="AG1285" i="4" s="1"/>
  <c r="Y367" i="4"/>
  <c r="AF367" i="4" s="1"/>
  <c r="AG367" i="4" s="1"/>
  <c r="Z367" i="4"/>
  <c r="X977" i="4" l="1"/>
  <c r="X604" i="4"/>
  <c r="X1075" i="4"/>
  <c r="Y1728" i="4"/>
  <c r="AF1728" i="4" s="1"/>
  <c r="AG1728" i="4" s="1"/>
  <c r="Z1728" i="4"/>
  <c r="X1575" i="4"/>
  <c r="Z1075" i="4" l="1"/>
  <c r="Y1075" i="4"/>
  <c r="AF1075" i="4" s="1"/>
  <c r="AG1075" i="4" s="1"/>
  <c r="Y977" i="4"/>
  <c r="AF977" i="4" s="1"/>
  <c r="AG977" i="4" s="1"/>
  <c r="Z977" i="4"/>
  <c r="Y604" i="4"/>
  <c r="AF604" i="4" s="1"/>
  <c r="AG604" i="4" s="1"/>
  <c r="Z604" i="4"/>
  <c r="Y1575" i="4"/>
  <c r="AF1575" i="4" s="1"/>
  <c r="AG1575" i="4" s="1"/>
  <c r="X1574" i="4"/>
  <c r="Z1575" i="4"/>
  <c r="Y1574" i="4" l="1"/>
  <c r="X1573" i="4"/>
  <c r="Z1574" i="4"/>
  <c r="X880" i="4" l="1"/>
  <c r="Z1573" i="4"/>
  <c r="X1572" i="4"/>
  <c r="Y1573" i="4"/>
  <c r="AF1573" i="4" s="1"/>
  <c r="AG1573" i="4" s="1"/>
  <c r="Z880" i="4" l="1"/>
  <c r="Y880" i="4"/>
  <c r="AF880" i="4" s="1"/>
  <c r="AG880" i="4" s="1"/>
  <c r="X1571" i="4"/>
  <c r="Y1572" i="4"/>
  <c r="AF1572" i="4" s="1"/>
  <c r="AG1572" i="4" s="1"/>
  <c r="Z1572" i="4"/>
  <c r="X669" i="4" l="1"/>
  <c r="Z1571" i="4"/>
  <c r="Y1571" i="4"/>
  <c r="X418" i="4" l="1"/>
  <c r="X1814" i="4"/>
  <c r="Z669" i="4"/>
  <c r="Y669" i="4"/>
  <c r="AF669" i="4" s="1"/>
  <c r="AG669" i="4" s="1"/>
  <c r="Z1814" i="4" l="1"/>
  <c r="Y1814" i="4"/>
  <c r="AF1814" i="4" s="1"/>
  <c r="AG1814" i="4" s="1"/>
  <c r="Z418" i="4"/>
  <c r="Y418" i="4"/>
  <c r="AF418" i="4" s="1"/>
  <c r="AG418" i="4" s="1"/>
  <c r="X1083" i="4" l="1"/>
  <c r="X1169" i="4"/>
  <c r="Z1083" i="4" l="1"/>
  <c r="Y1083" i="4"/>
  <c r="AF1083" i="4" s="1"/>
  <c r="AG1083" i="4" s="1"/>
  <c r="X148" i="4"/>
  <c r="Z1169" i="4"/>
  <c r="Y1169" i="4"/>
  <c r="AF1169" i="4" s="1"/>
  <c r="AG1169" i="4" s="1"/>
  <c r="X1349" i="4" l="1"/>
  <c r="Y148" i="4"/>
  <c r="AF148" i="4" s="1"/>
  <c r="AG148" i="4" s="1"/>
  <c r="Z148" i="4"/>
  <c r="Z1349" i="4" l="1"/>
  <c r="Y1349" i="4"/>
  <c r="X1616" i="4" l="1"/>
  <c r="X430" i="4" l="1"/>
  <c r="Y1616" i="4"/>
  <c r="AF1616" i="4" s="1"/>
  <c r="AG1616" i="4" s="1"/>
  <c r="Z1616" i="4"/>
  <c r="X1081" i="4" l="1"/>
  <c r="Y430" i="4"/>
  <c r="AF430" i="4" s="1"/>
  <c r="AG430" i="4" s="1"/>
  <c r="Z430" i="4"/>
  <c r="X1080" i="4" l="1"/>
  <c r="Z1080" i="4" s="1"/>
  <c r="X1074" i="4"/>
  <c r="Y1081" i="4"/>
  <c r="AF1081" i="4" s="1"/>
  <c r="AG1081" i="4" s="1"/>
  <c r="Z1081" i="4"/>
  <c r="X1613" i="4"/>
  <c r="X644" i="4"/>
  <c r="Y1080" i="4" l="1"/>
  <c r="AF1080" i="4" s="1"/>
  <c r="AG1080" i="4" s="1"/>
  <c r="Y1074" i="4"/>
  <c r="AF1074" i="4" s="1"/>
  <c r="AG1074" i="4" s="1"/>
  <c r="Z1074" i="4"/>
  <c r="Z644" i="4"/>
  <c r="Y644" i="4"/>
  <c r="AF644" i="4" s="1"/>
  <c r="AG644" i="4" s="1"/>
  <c r="X1163" i="4"/>
  <c r="Y1613" i="4"/>
  <c r="AF1613" i="4" s="1"/>
  <c r="AG1613" i="4" s="1"/>
  <c r="Z1613" i="4"/>
  <c r="X311" i="4"/>
  <c r="X510" i="4"/>
  <c r="X1172" i="4" l="1"/>
  <c r="Y510" i="4"/>
  <c r="AF510" i="4" s="1"/>
  <c r="AG510" i="4" s="1"/>
  <c r="Z510" i="4"/>
  <c r="X310" i="4"/>
  <c r="Y311" i="4"/>
  <c r="AF311" i="4" s="1"/>
  <c r="AG311" i="4" s="1"/>
  <c r="Z311" i="4"/>
  <c r="Z1163" i="4"/>
  <c r="Y1163" i="4"/>
  <c r="AF1163" i="4" s="1"/>
  <c r="AG1163" i="4" s="1"/>
  <c r="X628" i="4" l="1"/>
  <c r="Z310" i="4"/>
  <c r="Y310" i="4"/>
  <c r="AF310" i="4" s="1"/>
  <c r="AG310" i="4" s="1"/>
  <c r="Y1172" i="4"/>
  <c r="AF1172" i="4" s="1"/>
  <c r="AG1172" i="4" s="1"/>
  <c r="Z1172" i="4"/>
  <c r="X985" i="4"/>
  <c r="X480" i="4"/>
  <c r="Z480" i="4" l="1"/>
  <c r="Y480" i="4"/>
  <c r="AF480" i="4" s="1"/>
  <c r="AG480" i="4" s="1"/>
  <c r="Y985" i="4"/>
  <c r="AF985" i="4" s="1"/>
  <c r="AG985" i="4" s="1"/>
  <c r="Z985" i="4"/>
  <c r="Y628" i="4"/>
  <c r="AF628" i="4" s="1"/>
  <c r="AG628" i="4" s="1"/>
  <c r="Z628" i="4"/>
  <c r="X1852" i="4" l="1"/>
  <c r="X1810" i="4" l="1"/>
  <c r="Z1852" i="4"/>
  <c r="Y1852" i="4"/>
  <c r="AF1852" i="4" s="1"/>
  <c r="AG1852" i="4" s="1"/>
  <c r="Z1810" i="4" l="1"/>
  <c r="Y1810" i="4"/>
  <c r="AF1810" i="4" s="1"/>
  <c r="AG1810" i="4" s="1"/>
  <c r="U843" i="4" l="1"/>
  <c r="U844" i="4" s="1"/>
  <c r="U845" i="4" s="1"/>
  <c r="U937" i="4"/>
  <c r="U938" i="4" s="1"/>
  <c r="U201" i="4"/>
  <c r="U549" i="4"/>
  <c r="U550" i="4" s="1"/>
  <c r="U1876" i="4"/>
  <c r="U1320" i="4"/>
  <c r="U749" i="4"/>
  <c r="U939" i="4" l="1"/>
  <c r="U940" i="4" s="1"/>
  <c r="U941" i="4" s="1"/>
  <c r="W941" i="4" s="1"/>
  <c r="U1888" i="4"/>
  <c r="W1888" i="4" s="1"/>
  <c r="U202" i="4"/>
  <c r="W937" i="4"/>
  <c r="U551" i="4"/>
  <c r="W551" i="4" s="1"/>
  <c r="W550" i="4"/>
  <c r="W549" i="4"/>
  <c r="W749" i="4"/>
  <c r="W843" i="4"/>
  <c r="U750" i="4"/>
  <c r="W750" i="4" s="1"/>
  <c r="U1321" i="4"/>
  <c r="U1325" i="4" s="1"/>
  <c r="W938" i="4"/>
  <c r="W844" i="4"/>
  <c r="W1320" i="4"/>
  <c r="U846" i="4"/>
  <c r="W846" i="4" s="1"/>
  <c r="W845" i="4"/>
  <c r="W1876" i="4"/>
  <c r="U1877" i="4"/>
  <c r="U1094" i="4" s="1"/>
  <c r="W201" i="4"/>
  <c r="U1326" i="4" l="1"/>
  <c r="W1325" i="4"/>
  <c r="W202" i="4"/>
  <c r="U204" i="4"/>
  <c r="W940" i="4"/>
  <c r="U942" i="4"/>
  <c r="U943" i="4" s="1"/>
  <c r="U944" i="4" s="1"/>
  <c r="W939" i="4"/>
  <c r="AF939" i="4"/>
  <c r="AG939" i="4" s="1"/>
  <c r="U552" i="4"/>
  <c r="W552" i="4" s="1"/>
  <c r="X1792" i="4"/>
  <c r="X1791" i="4" s="1"/>
  <c r="X277" i="4"/>
  <c r="W1094" i="4"/>
  <c r="AF750" i="4"/>
  <c r="AG750" i="4" s="1"/>
  <c r="W1321" i="4"/>
  <c r="U847" i="4"/>
  <c r="U848" i="4" s="1"/>
  <c r="U1878" i="4"/>
  <c r="W1877" i="4"/>
  <c r="W943" i="4" l="1"/>
  <c r="U1329" i="4"/>
  <c r="W1326" i="4"/>
  <c r="U205" i="4"/>
  <c r="W204" i="4"/>
  <c r="W942" i="4"/>
  <c r="U553" i="4"/>
  <c r="U555" i="4" s="1"/>
  <c r="Y1791" i="4"/>
  <c r="AF1791" i="4" s="1"/>
  <c r="AG1791" i="4" s="1"/>
  <c r="Z1791" i="4"/>
  <c r="X1912" i="4"/>
  <c r="Y1792" i="4"/>
  <c r="AF1792" i="4" s="1"/>
  <c r="AG1792" i="4" s="1"/>
  <c r="Z1792" i="4"/>
  <c r="Y277" i="4"/>
  <c r="AF277" i="4" s="1"/>
  <c r="AG277" i="4" s="1"/>
  <c r="Z277" i="4"/>
  <c r="X1403" i="4"/>
  <c r="X1402" i="4" s="1"/>
  <c r="W847" i="4"/>
  <c r="W1878" i="4"/>
  <c r="W848" i="4"/>
  <c r="U945" i="4"/>
  <c r="U952" i="4" s="1"/>
  <c r="W944" i="4"/>
  <c r="W553" i="4" l="1"/>
  <c r="U957" i="4"/>
  <c r="W952" i="4"/>
  <c r="W1329" i="4"/>
  <c r="U1332" i="4"/>
  <c r="U557" i="4"/>
  <c r="W555" i="4"/>
  <c r="U206" i="4"/>
  <c r="W205" i="4"/>
  <c r="Y1402" i="4"/>
  <c r="AF1402" i="4" s="1"/>
  <c r="AG1402" i="4" s="1"/>
  <c r="Z1402" i="4"/>
  <c r="X1401" i="4"/>
  <c r="X1045" i="4"/>
  <c r="X1886" i="4"/>
  <c r="X634" i="4"/>
  <c r="Y1403" i="4"/>
  <c r="AF1403" i="4" s="1"/>
  <c r="AG1403" i="4" s="1"/>
  <c r="Z1403" i="4"/>
  <c r="Z1912" i="4"/>
  <c r="Y1912" i="4"/>
  <c r="AF1912" i="4" s="1"/>
  <c r="AG1912" i="4" s="1"/>
  <c r="W945" i="4"/>
  <c r="W557" i="4" l="1"/>
  <c r="AF557" i="4"/>
  <c r="AG557" i="4" s="1"/>
  <c r="W957" i="4"/>
  <c r="AF957" i="4"/>
  <c r="AG957" i="4" s="1"/>
  <c r="U1334" i="4"/>
  <c r="W1332" i="4"/>
  <c r="U208" i="4"/>
  <c r="W206" i="4"/>
  <c r="Z1045" i="4"/>
  <c r="Y1045" i="4"/>
  <c r="AF1045" i="4" s="1"/>
  <c r="AG1045" i="4" s="1"/>
  <c r="Y1401" i="4"/>
  <c r="AF1401" i="4" s="1"/>
  <c r="AG1401" i="4" s="1"/>
  <c r="Z1401" i="4"/>
  <c r="Z1886" i="4"/>
  <c r="Y1886" i="4"/>
  <c r="AF1886" i="4" s="1"/>
  <c r="AG1886" i="4" s="1"/>
  <c r="Y634" i="4"/>
  <c r="AF634" i="4" s="1"/>
  <c r="AG634" i="4" s="1"/>
  <c r="Z634" i="4"/>
  <c r="U1335" i="4" l="1"/>
  <c r="W1334" i="4"/>
  <c r="U209" i="4"/>
  <c r="W208" i="4"/>
  <c r="X1026" i="4"/>
  <c r="X1025" i="4" s="1"/>
  <c r="X365" i="4"/>
  <c r="W1335" i="4" l="1"/>
  <c r="U1336" i="4"/>
  <c r="U210" i="4"/>
  <c r="W209" i="4"/>
  <c r="Y1025" i="4"/>
  <c r="AF1025" i="4" s="1"/>
  <c r="AG1025" i="4" s="1"/>
  <c r="Z1025" i="4"/>
  <c r="X1024" i="4"/>
  <c r="X1021" i="4" s="1"/>
  <c r="X938" i="4"/>
  <c r="X937" i="4" s="1"/>
  <c r="X329" i="4"/>
  <c r="X328" i="4" s="1"/>
  <c r="Z365" i="4"/>
  <c r="Y365" i="4"/>
  <c r="AF365" i="4" s="1"/>
  <c r="AG365" i="4" s="1"/>
  <c r="Z1026" i="4"/>
  <c r="Y1026" i="4"/>
  <c r="AF1026" i="4" s="1"/>
  <c r="AG1026" i="4" s="1"/>
  <c r="Y1021" i="4" l="1"/>
  <c r="AF1021" i="4" s="1"/>
  <c r="AG1021" i="4" s="1"/>
  <c r="X1019" i="4"/>
  <c r="Z1021" i="4"/>
  <c r="W210" i="4"/>
  <c r="U211" i="4"/>
  <c r="W1336" i="4"/>
  <c r="U1337" i="4"/>
  <c r="Y328" i="4"/>
  <c r="AF328" i="4" s="1"/>
  <c r="AG328" i="4" s="1"/>
  <c r="Z328" i="4"/>
  <c r="Y1024" i="4"/>
  <c r="AF1024" i="4" s="1"/>
  <c r="AG1024" i="4" s="1"/>
  <c r="Z1024" i="4"/>
  <c r="Y937" i="4"/>
  <c r="AF937" i="4" s="1"/>
  <c r="AG937" i="4" s="1"/>
  <c r="Z937" i="4"/>
  <c r="Z329" i="4"/>
  <c r="Y329" i="4"/>
  <c r="AF329" i="4" s="1"/>
  <c r="AG329" i="4" s="1"/>
  <c r="X828" i="4"/>
  <c r="X936" i="4"/>
  <c r="X935" i="4" s="1"/>
  <c r="Z938" i="4"/>
  <c r="Y938" i="4"/>
  <c r="AF938" i="4" s="1"/>
  <c r="AG938" i="4" s="1"/>
  <c r="X523" i="4"/>
  <c r="X324" i="4"/>
  <c r="X621" i="4"/>
  <c r="W211" i="4" l="1"/>
  <c r="U214" i="4"/>
  <c r="U1339" i="4"/>
  <c r="W1337" i="4"/>
  <c r="Y1019" i="4"/>
  <c r="AF1019" i="4" s="1"/>
  <c r="AG1019" i="4" s="1"/>
  <c r="Z1019" i="4"/>
  <c r="X934" i="4"/>
  <c r="Y935" i="4"/>
  <c r="AF935" i="4" s="1"/>
  <c r="AG935" i="4" s="1"/>
  <c r="Z935" i="4"/>
  <c r="Y324" i="4"/>
  <c r="AF324" i="4" s="1"/>
  <c r="AG324" i="4" s="1"/>
  <c r="Z324" i="4"/>
  <c r="Z523" i="4"/>
  <c r="Y523" i="4"/>
  <c r="AF523" i="4" s="1"/>
  <c r="AG523" i="4" s="1"/>
  <c r="Z828" i="4"/>
  <c r="Y828" i="4"/>
  <c r="AF828" i="4" s="1"/>
  <c r="AG828" i="4" s="1"/>
  <c r="Z936" i="4"/>
  <c r="X1225" i="4"/>
  <c r="X1224" i="4" s="1"/>
  <c r="Y936" i="4"/>
  <c r="AF936" i="4" s="1"/>
  <c r="AG936" i="4" s="1"/>
  <c r="Y621" i="4"/>
  <c r="AF621" i="4" s="1"/>
  <c r="AG621" i="4" s="1"/>
  <c r="Z621" i="4"/>
  <c r="U1340" i="4" l="1"/>
  <c r="W1339" i="4"/>
  <c r="U219" i="4"/>
  <c r="W214" i="4"/>
  <c r="Y1224" i="4"/>
  <c r="AF1224" i="4" s="1"/>
  <c r="AG1224" i="4" s="1"/>
  <c r="Z1224" i="4"/>
  <c r="Z934" i="4"/>
  <c r="Y934" i="4"/>
  <c r="AF934" i="4" s="1"/>
  <c r="AG934" i="4" s="1"/>
  <c r="Y1225" i="4"/>
  <c r="AF1225" i="4" s="1"/>
  <c r="AG1225" i="4" s="1"/>
  <c r="Z1225" i="4"/>
  <c r="X612" i="4"/>
  <c r="W1340" i="4" l="1"/>
  <c r="U1343" i="4"/>
  <c r="U222" i="4"/>
  <c r="W219" i="4"/>
  <c r="U469" i="4"/>
  <c r="X388" i="4"/>
  <c r="Y612" i="4"/>
  <c r="AF612" i="4" s="1"/>
  <c r="AG612" i="4" s="1"/>
  <c r="Z612" i="4"/>
  <c r="W222" i="4" l="1"/>
  <c r="U224" i="4"/>
  <c r="U871" i="4"/>
  <c r="W871" i="4" s="1"/>
  <c r="U472" i="4"/>
  <c r="W472" i="4" s="1"/>
  <c r="W469" i="4"/>
  <c r="W1343" i="4"/>
  <c r="U1344" i="4"/>
  <c r="X727" i="4"/>
  <c r="X726" i="4" s="1"/>
  <c r="X689" i="4"/>
  <c r="Z388" i="4"/>
  <c r="Y388" i="4"/>
  <c r="AF388" i="4" s="1"/>
  <c r="AG388" i="4" s="1"/>
  <c r="X627" i="4"/>
  <c r="X327" i="4"/>
  <c r="X1397" i="4"/>
  <c r="U229" i="4" l="1"/>
  <c r="W224" i="4"/>
  <c r="W1344" i="4"/>
  <c r="U1346" i="4"/>
  <c r="Y726" i="4"/>
  <c r="AF726" i="4" s="1"/>
  <c r="AG726" i="4" s="1"/>
  <c r="Z726" i="4"/>
  <c r="X1850" i="4"/>
  <c r="Z327" i="4"/>
  <c r="Y327" i="4"/>
  <c r="AF327" i="4" s="1"/>
  <c r="AG327" i="4" s="1"/>
  <c r="X688" i="4"/>
  <c r="X1908" i="4"/>
  <c r="Z689" i="4"/>
  <c r="Y689" i="4"/>
  <c r="AF689" i="4" s="1"/>
  <c r="AG689" i="4" s="1"/>
  <c r="Y727" i="4"/>
  <c r="AF727" i="4" s="1"/>
  <c r="AG727" i="4" s="1"/>
  <c r="Z727" i="4"/>
  <c r="Z1397" i="4"/>
  <c r="Y1397" i="4"/>
  <c r="AF1397" i="4" s="1"/>
  <c r="AG1397" i="4" s="1"/>
  <c r="Y627" i="4"/>
  <c r="AF627" i="4" s="1"/>
  <c r="AG627" i="4" s="1"/>
  <c r="Z627" i="4"/>
  <c r="U231" i="4" l="1"/>
  <c r="W229" i="4"/>
  <c r="U1348" i="4"/>
  <c r="W1346" i="4"/>
  <c r="X1250" i="4"/>
  <c r="Y1850" i="4"/>
  <c r="AF1850" i="4" s="1"/>
  <c r="AG1850" i="4" s="1"/>
  <c r="Z1850" i="4"/>
  <c r="Z688" i="4"/>
  <c r="Y688" i="4"/>
  <c r="AF688" i="4" s="1"/>
  <c r="AG688" i="4" s="1"/>
  <c r="X1162" i="4"/>
  <c r="X1161" i="4" s="1"/>
  <c r="Z1908" i="4"/>
  <c r="Y1908" i="4"/>
  <c r="AF1908" i="4" s="1"/>
  <c r="AG1908" i="4" s="1"/>
  <c r="X1813" i="4"/>
  <c r="X1812" i="4" s="1"/>
  <c r="X1809" i="4" s="1"/>
  <c r="U232" i="4" l="1"/>
  <c r="W231" i="4"/>
  <c r="Z1809" i="4"/>
  <c r="Y1809" i="4"/>
  <c r="AF1809" i="4" s="1"/>
  <c r="AG1809" i="4" s="1"/>
  <c r="X1808" i="4"/>
  <c r="U1349" i="4"/>
  <c r="W1348" i="4"/>
  <c r="Z1812" i="4"/>
  <c r="Y1812" i="4"/>
  <c r="AF1812" i="4" s="1"/>
  <c r="AG1812" i="4" s="1"/>
  <c r="Z1250" i="4"/>
  <c r="Y1250" i="4"/>
  <c r="AF1250" i="4" s="1"/>
  <c r="AG1250" i="4" s="1"/>
  <c r="X1160" i="4"/>
  <c r="Y1161" i="4"/>
  <c r="AF1161" i="4" s="1"/>
  <c r="AG1161" i="4" s="1"/>
  <c r="Z1161" i="4"/>
  <c r="Z1162" i="4"/>
  <c r="Y1162" i="4"/>
  <c r="AF1162" i="4" s="1"/>
  <c r="AG1162" i="4" s="1"/>
  <c r="Z1813" i="4"/>
  <c r="Y1813" i="4"/>
  <c r="AF1813" i="4" s="1"/>
  <c r="AG1813" i="4" s="1"/>
  <c r="W232" i="4" l="1"/>
  <c r="U235" i="4"/>
  <c r="Z1808" i="4"/>
  <c r="Y1808" i="4"/>
  <c r="AF1808" i="4" s="1"/>
  <c r="AG1808" i="4" s="1"/>
  <c r="U1350" i="4"/>
  <c r="W1349" i="4"/>
  <c r="AF1349" i="4"/>
  <c r="AG1349" i="4" s="1"/>
  <c r="Y1160" i="4"/>
  <c r="AF1160" i="4" s="1"/>
  <c r="AG1160" i="4" s="1"/>
  <c r="Z1160" i="4"/>
  <c r="X509" i="4"/>
  <c r="X508" i="4" s="1"/>
  <c r="X749" i="4"/>
  <c r="W235" i="4" l="1"/>
  <c r="U238" i="4"/>
  <c r="U1352" i="4"/>
  <c r="W1350" i="4"/>
  <c r="AF1350" i="4"/>
  <c r="AG1350" i="4" s="1"/>
  <c r="X507" i="4"/>
  <c r="Y508" i="4"/>
  <c r="AF508" i="4" s="1"/>
  <c r="AG508" i="4" s="1"/>
  <c r="Z508" i="4"/>
  <c r="X1669" i="4"/>
  <c r="X748" i="4"/>
  <c r="Z749" i="4"/>
  <c r="Y749" i="4"/>
  <c r="AF749" i="4" s="1"/>
  <c r="AG749" i="4" s="1"/>
  <c r="Y509" i="4"/>
  <c r="AF509" i="4" s="1"/>
  <c r="AG509" i="4" s="1"/>
  <c r="X362" i="4"/>
  <c r="Z509" i="4"/>
  <c r="U240" i="4" l="1"/>
  <c r="W238" i="4"/>
  <c r="W1352" i="4"/>
  <c r="AF1352" i="4"/>
  <c r="AG1352" i="4" s="1"/>
  <c r="X506" i="4"/>
  <c r="Z507" i="4"/>
  <c r="Y507" i="4"/>
  <c r="AF507" i="4" s="1"/>
  <c r="AG507" i="4" s="1"/>
  <c r="X1417" i="4"/>
  <c r="Z362" i="4"/>
  <c r="Y362" i="4"/>
  <c r="AF362" i="4" s="1"/>
  <c r="AG362" i="4" s="1"/>
  <c r="Z748" i="4"/>
  <c r="Y748" i="4"/>
  <c r="AF748" i="4" s="1"/>
  <c r="AG748" i="4" s="1"/>
  <c r="X1506" i="4"/>
  <c r="Z1669" i="4"/>
  <c r="Y1669" i="4"/>
  <c r="AF1669" i="4" s="1"/>
  <c r="AG1669" i="4" s="1"/>
  <c r="X1654" i="4"/>
  <c r="X1653" i="4" s="1"/>
  <c r="U243" i="4" l="1"/>
  <c r="W240" i="4"/>
  <c r="Y506" i="4"/>
  <c r="AF506" i="4" s="1"/>
  <c r="AG506" i="4" s="1"/>
  <c r="Z506" i="4"/>
  <c r="X505" i="4"/>
  <c r="Y1653" i="4"/>
  <c r="AF1653" i="4" s="1"/>
  <c r="AG1653" i="4" s="1"/>
  <c r="Z1653" i="4"/>
  <c r="Z1654" i="4"/>
  <c r="Y1654" i="4"/>
  <c r="AF1654" i="4" s="1"/>
  <c r="AG1654" i="4" s="1"/>
  <c r="Z1506" i="4"/>
  <c r="Y1506" i="4"/>
  <c r="AF1506" i="4" s="1"/>
  <c r="AG1506" i="4" s="1"/>
  <c r="X1416" i="4"/>
  <c r="X1168" i="4"/>
  <c r="Y1417" i="4"/>
  <c r="AF1417" i="4" s="1"/>
  <c r="AG1417" i="4" s="1"/>
  <c r="Z1417" i="4"/>
  <c r="U244" i="4" l="1"/>
  <c r="W243" i="4"/>
  <c r="Y505" i="4"/>
  <c r="AF505" i="4" s="1"/>
  <c r="AG505" i="4" s="1"/>
  <c r="Z505" i="4"/>
  <c r="Z1168" i="4"/>
  <c r="Y1168" i="4"/>
  <c r="AF1168" i="4" s="1"/>
  <c r="AG1168" i="4" s="1"/>
  <c r="X1415" i="4"/>
  <c r="X1414" i="4" s="1"/>
  <c r="X1412" i="4" s="1"/>
  <c r="Z1416" i="4"/>
  <c r="Y1416" i="4"/>
  <c r="AF1416" i="4" s="1"/>
  <c r="AG1416" i="4" s="1"/>
  <c r="U245" i="4" l="1"/>
  <c r="W244" i="4"/>
  <c r="Z1412" i="4"/>
  <c r="Y1412" i="4"/>
  <c r="AF1412" i="4" s="1"/>
  <c r="AG1412" i="4" s="1"/>
  <c r="X1411" i="4"/>
  <c r="Y1414" i="4"/>
  <c r="AF1414" i="4" s="1"/>
  <c r="AG1414" i="4" s="1"/>
  <c r="Z1414" i="4"/>
  <c r="X1202" i="4"/>
  <c r="Y1415" i="4"/>
  <c r="AF1415" i="4" s="1"/>
  <c r="AG1415" i="4" s="1"/>
  <c r="Z1415" i="4"/>
  <c r="W245" i="4" l="1"/>
  <c r="U246" i="4"/>
  <c r="X1410" i="4"/>
  <c r="Y1411" i="4"/>
  <c r="AF1411" i="4" s="1"/>
  <c r="AG1411" i="4" s="1"/>
  <c r="Z1411" i="4"/>
  <c r="X1146" i="4"/>
  <c r="X1145" i="4" s="1"/>
  <c r="Z1202" i="4"/>
  <c r="Y1202" i="4"/>
  <c r="AF1202" i="4" s="1"/>
  <c r="AG1202" i="4" s="1"/>
  <c r="U247" i="4" l="1"/>
  <c r="W246" i="4"/>
  <c r="Z1410" i="4"/>
  <c r="Y1410" i="4"/>
  <c r="AF1410" i="4" s="1"/>
  <c r="AG1410" i="4" s="1"/>
  <c r="X1409" i="4"/>
  <c r="X1408" i="4" s="1"/>
  <c r="Z1408" i="4" s="1"/>
  <c r="X1144" i="4"/>
  <c r="Z1145" i="4"/>
  <c r="Y1145" i="4"/>
  <c r="AF1145" i="4" s="1"/>
  <c r="AG1145" i="4" s="1"/>
  <c r="Z1146" i="4"/>
  <c r="Y1146" i="4"/>
  <c r="AF1146" i="4" s="1"/>
  <c r="AG1146" i="4" s="1"/>
  <c r="Y1408" i="4" l="1"/>
  <c r="AF1408" i="4" s="1"/>
  <c r="AG1408" i="4" s="1"/>
  <c r="U256" i="4"/>
  <c r="W247" i="4"/>
  <c r="Y1409" i="4"/>
  <c r="AF1409" i="4" s="1"/>
  <c r="AG1409" i="4" s="1"/>
  <c r="Z1409" i="4"/>
  <c r="X1143" i="4"/>
  <c r="Z1144" i="4"/>
  <c r="Y1144" i="4"/>
  <c r="AF1144" i="4" s="1"/>
  <c r="AG1144" i="4" s="1"/>
  <c r="X361" i="4"/>
  <c r="X360" i="4" s="1"/>
  <c r="X358" i="4" s="1"/>
  <c r="X1512" i="4"/>
  <c r="U258" i="4" l="1"/>
  <c r="W256" i="4"/>
  <c r="Z358" i="4"/>
  <c r="Y358" i="4"/>
  <c r="AF358" i="4" s="1"/>
  <c r="AG358" i="4" s="1"/>
  <c r="X357" i="4"/>
  <c r="X356" i="4" s="1"/>
  <c r="Z1143" i="4"/>
  <c r="Y1143" i="4"/>
  <c r="AF1143" i="4" s="1"/>
  <c r="AG1143" i="4" s="1"/>
  <c r="X1142" i="4"/>
  <c r="Z360" i="4"/>
  <c r="Y360" i="4"/>
  <c r="AF360" i="4" s="1"/>
  <c r="AG360" i="4" s="1"/>
  <c r="Y361" i="4"/>
  <c r="AF361" i="4" s="1"/>
  <c r="AG361" i="4" s="1"/>
  <c r="Z361" i="4"/>
  <c r="X1327" i="4"/>
  <c r="Y1512" i="4"/>
  <c r="AF1512" i="4" s="1"/>
  <c r="AG1512" i="4" s="1"/>
  <c r="Z1512" i="4"/>
  <c r="X355" i="4" l="1"/>
  <c r="Y356" i="4"/>
  <c r="AF356" i="4" s="1"/>
  <c r="AG356" i="4" s="1"/>
  <c r="Z356" i="4"/>
  <c r="U260" i="4"/>
  <c r="W258" i="4"/>
  <c r="Y357" i="4"/>
  <c r="AF357" i="4" s="1"/>
  <c r="AG357" i="4" s="1"/>
  <c r="Z357" i="4"/>
  <c r="Y1142" i="4"/>
  <c r="AF1142" i="4" s="1"/>
  <c r="AG1142" i="4" s="1"/>
  <c r="Z1142" i="4"/>
  <c r="Z1327" i="4"/>
  <c r="Y1327" i="4"/>
  <c r="AF1327" i="4" s="1"/>
  <c r="AG1327" i="4" s="1"/>
  <c r="Y355" i="4" l="1"/>
  <c r="AF355" i="4" s="1"/>
  <c r="AG355" i="4" s="1"/>
  <c r="Z355" i="4"/>
  <c r="U261" i="4"/>
  <c r="W260" i="4"/>
  <c r="U262" i="4" l="1"/>
  <c r="W261" i="4"/>
  <c r="W262" i="4" l="1"/>
  <c r="U267" i="4"/>
  <c r="U269" i="4" l="1"/>
  <c r="W267" i="4"/>
  <c r="W269" i="4" l="1"/>
  <c r="U270" i="4"/>
  <c r="X1079" i="4"/>
  <c r="X1078" i="4" s="1"/>
  <c r="W270" i="4" l="1"/>
  <c r="U272" i="4"/>
  <c r="Z1078" i="4"/>
  <c r="Y1078" i="4"/>
  <c r="AF1078" i="4" s="1"/>
  <c r="AG1078" i="4" s="1"/>
  <c r="X1077" i="4"/>
  <c r="Y1079" i="4"/>
  <c r="AF1079" i="4" s="1"/>
  <c r="AG1079" i="4" s="1"/>
  <c r="Z1079" i="4"/>
  <c r="W272" i="4" l="1"/>
  <c r="U276" i="4"/>
  <c r="Y1077" i="4"/>
  <c r="AF1077" i="4" s="1"/>
  <c r="AG1077" i="4" s="1"/>
  <c r="Z1077" i="4"/>
  <c r="W276" i="4" l="1"/>
  <c r="U283" i="4"/>
  <c r="X354" i="4"/>
  <c r="X353" i="4" s="1"/>
  <c r="W283" i="4" l="1"/>
  <c r="U285" i="4"/>
  <c r="Z353" i="4"/>
  <c r="X352" i="4"/>
  <c r="Y353" i="4"/>
  <c r="AF353" i="4" s="1"/>
  <c r="AG353" i="4" s="1"/>
  <c r="Z354" i="4"/>
  <c r="Y354" i="4"/>
  <c r="AF354" i="4" s="1"/>
  <c r="AG354" i="4" s="1"/>
  <c r="W285" i="4" l="1"/>
  <c r="U287" i="4"/>
  <c r="Z352" i="4"/>
  <c r="Y352" i="4"/>
  <c r="AF352" i="4" s="1"/>
  <c r="AG352" i="4" s="1"/>
  <c r="U288" i="4" l="1"/>
  <c r="W287" i="4"/>
  <c r="X1088" i="4"/>
  <c r="X1087" i="4" s="1"/>
  <c r="X1073" i="4" s="1"/>
  <c r="X1072" i="4" s="1"/>
  <c r="X1071" i="4" s="1"/>
  <c r="X547" i="4"/>
  <c r="X546" i="4" s="1"/>
  <c r="X646" i="4"/>
  <c r="X1868" i="4"/>
  <c r="Z1868" i="4" s="1"/>
  <c r="X668" i="4"/>
  <c r="Z668" i="4" s="1"/>
  <c r="X1273" i="4"/>
  <c r="X1272" i="4" s="1"/>
  <c r="X323" i="4"/>
  <c r="X322" i="4" s="1"/>
  <c r="X321" i="4" s="1"/>
  <c r="X320" i="4" s="1"/>
  <c r="X318" i="4"/>
  <c r="X317" i="4" s="1"/>
  <c r="X1594" i="4"/>
  <c r="Y1594" i="4" s="1"/>
  <c r="AF1594" i="4" s="1"/>
  <c r="AG1594" i="4" s="1"/>
  <c r="X1139" i="4"/>
  <c r="Z1139" i="4" s="1"/>
  <c r="X488" i="4"/>
  <c r="Y488" i="4" s="1"/>
  <c r="AF488" i="4" s="1"/>
  <c r="AG488" i="4" s="1"/>
  <c r="X394" i="4"/>
  <c r="X393" i="4" s="1"/>
  <c r="X1924" i="4"/>
  <c r="X1923" i="4" s="1"/>
  <c r="X1922" i="4" s="1"/>
  <c r="X596" i="4"/>
  <c r="Y596" i="4" s="1"/>
  <c r="AF596" i="4" s="1"/>
  <c r="AG596" i="4" s="1"/>
  <c r="X1931" i="4"/>
  <c r="X1930" i="4" s="1"/>
  <c r="X933" i="4"/>
  <c r="Z933" i="4" s="1"/>
  <c r="X1223" i="4"/>
  <c r="Z1223" i="4" s="1"/>
  <c r="X1018" i="4"/>
  <c r="X39" i="4"/>
  <c r="X1674" i="4"/>
  <c r="X1673" i="4" s="1"/>
  <c r="X1193" i="4"/>
  <c r="X927" i="4"/>
  <c r="X926" i="4" s="1"/>
  <c r="X925" i="4" s="1"/>
  <c r="X186" i="4"/>
  <c r="Y186" i="4" s="1"/>
  <c r="AF186" i="4" s="1"/>
  <c r="AG186" i="4" s="1"/>
  <c r="U1356" i="4"/>
  <c r="W1356" i="4" s="1"/>
  <c r="X1570" i="4"/>
  <c r="X1569" i="4" s="1"/>
  <c r="X725" i="4"/>
  <c r="X724" i="4" s="1"/>
  <c r="X687" i="4"/>
  <c r="Z687" i="4" s="1"/>
  <c r="X1396" i="4"/>
  <c r="X1395" i="4" s="1"/>
  <c r="X442" i="4"/>
  <c r="Y442" i="4" s="1"/>
  <c r="AF442" i="4" s="1"/>
  <c r="AG442" i="4" s="1"/>
  <c r="X1167" i="4"/>
  <c r="X1166" i="4" s="1"/>
  <c r="X1069" i="4"/>
  <c r="Y1069" i="4" s="1"/>
  <c r="AF1069" i="4" s="1"/>
  <c r="AG1069" i="4" s="1"/>
  <c r="X827" i="4"/>
  <c r="X826" i="4" s="1"/>
  <c r="X824" i="4" s="1"/>
  <c r="Z824" i="4" s="1"/>
  <c r="X1692" i="4"/>
  <c r="X1691" i="4" s="1"/>
  <c r="X1690" i="4" s="1"/>
  <c r="X1689" i="4" s="1"/>
  <c r="X892" i="4"/>
  <c r="X891" i="4" s="1"/>
  <c r="X1668" i="4"/>
  <c r="X1667" i="4" s="1"/>
  <c r="X1666" i="4" s="1"/>
  <c r="X351" i="4"/>
  <c r="X350" i="4" s="1"/>
  <c r="Y350" i="4" s="1"/>
  <c r="AF350" i="4" s="1"/>
  <c r="AG350" i="4" s="1"/>
  <c r="X871" i="4"/>
  <c r="Y871" i="4" s="1"/>
  <c r="AF871" i="4" s="1"/>
  <c r="AG871" i="4" s="1"/>
  <c r="X1242" i="4"/>
  <c r="X1652" i="4"/>
  <c r="Z1652" i="4" s="1"/>
  <c r="X1631" i="4"/>
  <c r="X1630" i="4" s="1"/>
  <c r="X1603" i="4"/>
  <c r="X1221" i="4"/>
  <c r="X1220" i="4" s="1"/>
  <c r="X1171" i="4"/>
  <c r="Y1171" i="4" s="1"/>
  <c r="AF1171" i="4" s="1"/>
  <c r="AG1171" i="4" s="1"/>
  <c r="X680" i="4"/>
  <c r="Z680" i="4" s="1"/>
  <c r="U1466" i="4"/>
  <c r="X326" i="4"/>
  <c r="Y326" i="4" s="1"/>
  <c r="AF326" i="4" s="1"/>
  <c r="AG326" i="4" s="1"/>
  <c r="X929" i="4"/>
  <c r="Z929" i="4" s="1"/>
  <c r="X298" i="4"/>
  <c r="X297" i="4" s="1"/>
  <c r="X295" i="4" s="1"/>
  <c r="X740" i="4"/>
  <c r="X739" i="4" s="1"/>
  <c r="X738" i="4" s="1"/>
  <c r="X1911" i="4"/>
  <c r="X1910" i="4" s="1"/>
  <c r="X1907" i="4" s="1"/>
  <c r="X1505" i="4"/>
  <c r="X387" i="4"/>
  <c r="Y387" i="4" s="1"/>
  <c r="AF387" i="4" s="1"/>
  <c r="AG387" i="4" s="1"/>
  <c r="X1456" i="4"/>
  <c r="Y1456" i="4" s="1"/>
  <c r="AF1456" i="4" s="1"/>
  <c r="AG1456" i="4" s="1"/>
  <c r="X821" i="4"/>
  <c r="X734" i="4"/>
  <c r="X733" i="4" s="1"/>
  <c r="X1737" i="4"/>
  <c r="Y1737" i="4" s="1"/>
  <c r="AF1737" i="4" s="1"/>
  <c r="AG1737" i="4" s="1"/>
  <c r="U1095" i="4"/>
  <c r="W1095" i="4" s="1"/>
  <c r="U561" i="4"/>
  <c r="W561" i="4" s="1"/>
  <c r="U640" i="4"/>
  <c r="U641" i="4" s="1"/>
  <c r="U643" i="4" s="1"/>
  <c r="U385" i="4"/>
  <c r="W385" i="4" s="1"/>
  <c r="X595" i="4" l="1"/>
  <c r="Y595" i="4" s="1"/>
  <c r="AF595" i="4" s="1"/>
  <c r="AG595" i="4" s="1"/>
  <c r="X1138" i="4"/>
  <c r="X1137" i="4" s="1"/>
  <c r="Y1137" i="4" s="1"/>
  <c r="AF1137" i="4" s="1"/>
  <c r="AG1137" i="4" s="1"/>
  <c r="Y1139" i="4"/>
  <c r="AF1139" i="4" s="1"/>
  <c r="AG1139" i="4" s="1"/>
  <c r="X820" i="4"/>
  <c r="Y820" i="4" s="1"/>
  <c r="Y1088" i="4"/>
  <c r="AF1088" i="4" s="1"/>
  <c r="AG1088" i="4" s="1"/>
  <c r="U290" i="4"/>
  <c r="W288" i="4"/>
  <c r="Z547" i="4"/>
  <c r="X294" i="4"/>
  <c r="X293" i="4" s="1"/>
  <c r="Y293" i="4" s="1"/>
  <c r="AF293" i="4" s="1"/>
  <c r="AG293" i="4" s="1"/>
  <c r="Y295" i="4"/>
  <c r="Y1273" i="4"/>
  <c r="AF1273" i="4" s="1"/>
  <c r="AG1273" i="4" s="1"/>
  <c r="X593" i="4"/>
  <c r="X1905" i="4"/>
  <c r="Y1907" i="4"/>
  <c r="AF1907" i="4" s="1"/>
  <c r="AG1907" i="4" s="1"/>
  <c r="Z1907" i="4"/>
  <c r="Z1018" i="4"/>
  <c r="X1016" i="4"/>
  <c r="U646" i="4"/>
  <c r="W643" i="4"/>
  <c r="Y733" i="4"/>
  <c r="X730" i="4"/>
  <c r="W1466" i="4"/>
  <c r="U1468" i="4"/>
  <c r="Y547" i="4"/>
  <c r="AF547" i="4" s="1"/>
  <c r="AG547" i="4" s="1"/>
  <c r="Z186" i="4"/>
  <c r="Y1396" i="4"/>
  <c r="AF1396" i="4" s="1"/>
  <c r="AG1396" i="4" s="1"/>
  <c r="X1615" i="4"/>
  <c r="Y1615" i="4" s="1"/>
  <c r="AF1615" i="4" s="1"/>
  <c r="AG1615" i="4" s="1"/>
  <c r="Z646" i="4"/>
  <c r="X643" i="4"/>
  <c r="X642" i="4" s="1"/>
  <c r="Y1073" i="4"/>
  <c r="AF1073" i="4" s="1"/>
  <c r="AG1073" i="4" s="1"/>
  <c r="Z1073" i="4"/>
  <c r="X386" i="4"/>
  <c r="Y386" i="4" s="1"/>
  <c r="AF386" i="4" s="1"/>
  <c r="AG386" i="4" s="1"/>
  <c r="X371" i="4"/>
  <c r="Y371" i="4" s="1"/>
  <c r="AF371" i="4" s="1"/>
  <c r="AG371" i="4" s="1"/>
  <c r="Z323" i="4"/>
  <c r="Z295" i="4"/>
  <c r="X1189" i="4"/>
  <c r="Y1189" i="4" s="1"/>
  <c r="AF1189" i="4" s="1"/>
  <c r="AG1189" i="4" s="1"/>
  <c r="Z1273" i="4"/>
  <c r="Y323" i="4"/>
  <c r="AF323" i="4" s="1"/>
  <c r="AG323" i="4" s="1"/>
  <c r="Y39" i="4"/>
  <c r="AF39" i="4" s="1"/>
  <c r="AG39" i="4" s="1"/>
  <c r="Z394" i="4"/>
  <c r="Y1631" i="4"/>
  <c r="AF1631" i="4" s="1"/>
  <c r="AG1631" i="4" s="1"/>
  <c r="Y646" i="4"/>
  <c r="Z871" i="4"/>
  <c r="Y1018" i="4"/>
  <c r="AF1018" i="4" s="1"/>
  <c r="AG1018" i="4" s="1"/>
  <c r="Z488" i="4"/>
  <c r="Y1924" i="4"/>
  <c r="AF1924" i="4" s="1"/>
  <c r="AG1924" i="4" s="1"/>
  <c r="Z326" i="4"/>
  <c r="Z892" i="4"/>
  <c r="Z442" i="4"/>
  <c r="Z1674" i="4"/>
  <c r="Z1171" i="4"/>
  <c r="Z1631" i="4"/>
  <c r="Y725" i="4"/>
  <c r="AF725" i="4" s="1"/>
  <c r="AG725" i="4" s="1"/>
  <c r="Z740" i="4"/>
  <c r="Y1868" i="4"/>
  <c r="AF1868" i="4" s="1"/>
  <c r="AG1868" i="4" s="1"/>
  <c r="Y1167" i="4"/>
  <c r="AF1167" i="4" s="1"/>
  <c r="AG1167" i="4" s="1"/>
  <c r="Y321" i="4"/>
  <c r="AF321" i="4" s="1"/>
  <c r="AG321" i="4" s="1"/>
  <c r="U562" i="4"/>
  <c r="U563" i="4" s="1"/>
  <c r="U564" i="4" s="1"/>
  <c r="U565" i="4" s="1"/>
  <c r="Z1603" i="4"/>
  <c r="Z1167" i="4"/>
  <c r="Y351" i="4"/>
  <c r="AF351" i="4" s="1"/>
  <c r="AG351" i="4" s="1"/>
  <c r="Z1924" i="4"/>
  <c r="Z1456" i="4"/>
  <c r="Z1193" i="4"/>
  <c r="Y933" i="4"/>
  <c r="AF933" i="4" s="1"/>
  <c r="AG933" i="4" s="1"/>
  <c r="X392" i="4"/>
  <c r="Z393" i="4"/>
  <c r="Y393" i="4"/>
  <c r="AF393" i="4" s="1"/>
  <c r="AG393" i="4" s="1"/>
  <c r="Y740" i="4"/>
  <c r="AF740" i="4" s="1"/>
  <c r="AG740" i="4" s="1"/>
  <c r="Z351" i="4"/>
  <c r="Z298" i="4"/>
  <c r="Z596" i="4"/>
  <c r="Z1069" i="4"/>
  <c r="Z318" i="4"/>
  <c r="Z1088" i="4"/>
  <c r="Y394" i="4"/>
  <c r="AF394" i="4" s="1"/>
  <c r="AG394" i="4" s="1"/>
  <c r="Y1505" i="4"/>
  <c r="AF1505" i="4" s="1"/>
  <c r="AG1505" i="4" s="1"/>
  <c r="Z1072" i="4"/>
  <c r="X487" i="4"/>
  <c r="X486" i="4" s="1"/>
  <c r="X485" i="4" s="1"/>
  <c r="X484" i="4" s="1"/>
  <c r="Z484" i="4" s="1"/>
  <c r="X1593" i="4"/>
  <c r="Y1221" i="4"/>
  <c r="AF1221" i="4" s="1"/>
  <c r="AG1221" i="4" s="1"/>
  <c r="Z1594" i="4"/>
  <c r="Y318" i="4"/>
  <c r="AF318" i="4" s="1"/>
  <c r="AG318" i="4" s="1"/>
  <c r="Z725" i="4"/>
  <c r="Z1505" i="4"/>
  <c r="Y1072" i="4"/>
  <c r="AF1072" i="4" s="1"/>
  <c r="AG1072" i="4" s="1"/>
  <c r="Y687" i="4"/>
  <c r="AF687" i="4" s="1"/>
  <c r="AG687" i="4" s="1"/>
  <c r="Y1223" i="4"/>
  <c r="AF1223" i="4" s="1"/>
  <c r="AG1223" i="4" s="1"/>
  <c r="Y734" i="4"/>
  <c r="Y1603" i="4"/>
  <c r="AF1603" i="4" s="1"/>
  <c r="AG1603" i="4" s="1"/>
  <c r="Y1242" i="4"/>
  <c r="AF1242" i="4" s="1"/>
  <c r="AG1242" i="4" s="1"/>
  <c r="Y1911" i="4"/>
  <c r="AF1911" i="4" s="1"/>
  <c r="AG1911" i="4" s="1"/>
  <c r="Y1570" i="4"/>
  <c r="AF1570" i="4" s="1"/>
  <c r="AG1570" i="4" s="1"/>
  <c r="Z1737" i="4"/>
  <c r="Z734" i="4"/>
  <c r="Z1242" i="4"/>
  <c r="Z387" i="4"/>
  <c r="Z1570" i="4"/>
  <c r="W641" i="4"/>
  <c r="X679" i="4"/>
  <c r="Z1221" i="4"/>
  <c r="Y824" i="4"/>
  <c r="Y298" i="4"/>
  <c r="AF298" i="4" s="1"/>
  <c r="AG298" i="4" s="1"/>
  <c r="Z821" i="4"/>
  <c r="Y892" i="4"/>
  <c r="AF892" i="4" s="1"/>
  <c r="AG892" i="4" s="1"/>
  <c r="Y680" i="4"/>
  <c r="AF680" i="4" s="1"/>
  <c r="AG680" i="4" s="1"/>
  <c r="Z1923" i="4"/>
  <c r="Y1668" i="4"/>
  <c r="AF1668" i="4" s="1"/>
  <c r="AG1668" i="4" s="1"/>
  <c r="Z1667" i="4"/>
  <c r="Y821" i="4"/>
  <c r="AF821" i="4" s="1"/>
  <c r="AG821" i="4" s="1"/>
  <c r="W640" i="4"/>
  <c r="U1096" i="4"/>
  <c r="Y1193" i="4"/>
  <c r="AF1193" i="4" s="1"/>
  <c r="AG1193" i="4" s="1"/>
  <c r="Y1674" i="4"/>
  <c r="AF1674" i="4" s="1"/>
  <c r="AG1674" i="4" s="1"/>
  <c r="Z1668" i="4"/>
  <c r="Y1667" i="4"/>
  <c r="AF1667" i="4" s="1"/>
  <c r="AG1667" i="4" s="1"/>
  <c r="X737" i="4"/>
  <c r="Y737" i="4" s="1"/>
  <c r="AF737" i="4" s="1"/>
  <c r="AG737" i="4" s="1"/>
  <c r="Z738" i="4"/>
  <c r="Y738" i="4"/>
  <c r="AF738" i="4" s="1"/>
  <c r="AG738" i="4" s="1"/>
  <c r="X1672" i="4"/>
  <c r="Y1673" i="4"/>
  <c r="AF1673" i="4" s="1"/>
  <c r="AG1673" i="4" s="1"/>
  <c r="Z1673" i="4"/>
  <c r="U1357" i="4"/>
  <c r="Z733" i="4"/>
  <c r="Y929" i="4"/>
  <c r="AF929" i="4" s="1"/>
  <c r="AG929" i="4" s="1"/>
  <c r="Z1692" i="4"/>
  <c r="Y1691" i="4"/>
  <c r="AF1691" i="4" s="1"/>
  <c r="AG1691" i="4" s="1"/>
  <c r="Y1690" i="4"/>
  <c r="AF1690" i="4" s="1"/>
  <c r="AG1690" i="4" s="1"/>
  <c r="Z39" i="4"/>
  <c r="Y927" i="4"/>
  <c r="AF927" i="4" s="1"/>
  <c r="AG927" i="4" s="1"/>
  <c r="Z1396" i="4"/>
  <c r="Z321" i="4"/>
  <c r="Z1691" i="4"/>
  <c r="Z1690" i="4"/>
  <c r="Z927" i="4"/>
  <c r="Y668" i="4"/>
  <c r="AF668" i="4" s="1"/>
  <c r="AG668" i="4" s="1"/>
  <c r="Y1652" i="4"/>
  <c r="AF1652" i="4" s="1"/>
  <c r="AG1652" i="4" s="1"/>
  <c r="Y1692" i="4"/>
  <c r="AF1692" i="4" s="1"/>
  <c r="AG1692" i="4" s="1"/>
  <c r="Z1911" i="4"/>
  <c r="Z595" i="4"/>
  <c r="Y1923" i="4"/>
  <c r="AF1923" i="4" s="1"/>
  <c r="AG1923" i="4" s="1"/>
  <c r="Z827" i="4"/>
  <c r="X349" i="4"/>
  <c r="Z1910" i="4"/>
  <c r="Y1910" i="4"/>
  <c r="AF1910" i="4" s="1"/>
  <c r="AG1910" i="4" s="1"/>
  <c r="Y1922" i="4"/>
  <c r="AF1922" i="4" s="1"/>
  <c r="AG1922" i="4" s="1"/>
  <c r="X1921" i="4"/>
  <c r="Z1922" i="4"/>
  <c r="Z739" i="4"/>
  <c r="Y739" i="4"/>
  <c r="AF739" i="4" s="1"/>
  <c r="AG739" i="4" s="1"/>
  <c r="Z297" i="4"/>
  <c r="Y297" i="4"/>
  <c r="Z1930" i="4"/>
  <c r="Y1930" i="4"/>
  <c r="AF1930" i="4" s="1"/>
  <c r="AG1930" i="4" s="1"/>
  <c r="Z1087" i="4"/>
  <c r="Y1087" i="4"/>
  <c r="AF1087" i="4" s="1"/>
  <c r="AG1087" i="4" s="1"/>
  <c r="Z1166" i="4"/>
  <c r="Y1166" i="4"/>
  <c r="AF1166" i="4" s="1"/>
  <c r="AG1166" i="4" s="1"/>
  <c r="Y1666" i="4"/>
  <c r="AF1666" i="4" s="1"/>
  <c r="AG1666" i="4" s="1"/>
  <c r="Z1666" i="4"/>
  <c r="X1665" i="4"/>
  <c r="X1688" i="4"/>
  <c r="Z1689" i="4"/>
  <c r="Y1689" i="4"/>
  <c r="AF1689" i="4" s="1"/>
  <c r="AG1689" i="4" s="1"/>
  <c r="Z826" i="4"/>
  <c r="Y826" i="4"/>
  <c r="X924" i="4"/>
  <c r="X922" i="4" s="1"/>
  <c r="X921" i="4" s="1"/>
  <c r="Y921" i="4" s="1"/>
  <c r="AF921" i="4" s="1"/>
  <c r="AG921" i="4" s="1"/>
  <c r="Z925" i="4"/>
  <c r="Y925" i="4"/>
  <c r="AF925" i="4" s="1"/>
  <c r="AG925" i="4" s="1"/>
  <c r="Z350" i="4"/>
  <c r="X1219" i="4"/>
  <c r="Z1220" i="4"/>
  <c r="Y1220" i="4"/>
  <c r="AF1220" i="4" s="1"/>
  <c r="AG1220" i="4" s="1"/>
  <c r="Y1630" i="4"/>
  <c r="AF1630" i="4" s="1"/>
  <c r="AG1630" i="4" s="1"/>
  <c r="Z1630" i="4"/>
  <c r="X1629" i="4"/>
  <c r="X890" i="4"/>
  <c r="Z891" i="4"/>
  <c r="Y891" i="4"/>
  <c r="AF891" i="4" s="1"/>
  <c r="AG891" i="4" s="1"/>
  <c r="X1394" i="4"/>
  <c r="Y1395" i="4"/>
  <c r="AF1395" i="4" s="1"/>
  <c r="AG1395" i="4" s="1"/>
  <c r="Z1395" i="4"/>
  <c r="X1568" i="4"/>
  <c r="Z1569" i="4"/>
  <c r="Y827" i="4"/>
  <c r="X723" i="4"/>
  <c r="Y724" i="4"/>
  <c r="AF724" i="4" s="1"/>
  <c r="AG724" i="4" s="1"/>
  <c r="Z724" i="4"/>
  <c r="Y1569" i="4"/>
  <c r="AF1569" i="4" s="1"/>
  <c r="AG1569" i="4" s="1"/>
  <c r="Z1931" i="4"/>
  <c r="Y1931" i="4"/>
  <c r="AF1931" i="4" s="1"/>
  <c r="AG1931" i="4" s="1"/>
  <c r="Z1272" i="4"/>
  <c r="Y1272" i="4"/>
  <c r="AF1272" i="4" s="1"/>
  <c r="AG1272" i="4" s="1"/>
  <c r="X1271" i="4"/>
  <c r="X1269" i="4" s="1"/>
  <c r="Z1269" i="4" s="1"/>
  <c r="Y926" i="4"/>
  <c r="AF926" i="4" s="1"/>
  <c r="AG926" i="4" s="1"/>
  <c r="Z926" i="4"/>
  <c r="Y320" i="4"/>
  <c r="AF320" i="4" s="1"/>
  <c r="AG320" i="4" s="1"/>
  <c r="Z320" i="4"/>
  <c r="Z317" i="4"/>
  <c r="Y317" i="4"/>
  <c r="AF317" i="4" s="1"/>
  <c r="AG317" i="4" s="1"/>
  <c r="X316" i="4"/>
  <c r="X545" i="4"/>
  <c r="Z546" i="4"/>
  <c r="Y546" i="4"/>
  <c r="AF546" i="4" s="1"/>
  <c r="AG546" i="4" s="1"/>
  <c r="X1068" i="4"/>
  <c r="Z1071" i="4"/>
  <c r="Y1071" i="4"/>
  <c r="AF1071" i="4" s="1"/>
  <c r="AG1071" i="4" s="1"/>
  <c r="Z322" i="4"/>
  <c r="Y322" i="4"/>
  <c r="AF322" i="4" s="1"/>
  <c r="AG322" i="4" s="1"/>
  <c r="Z820" i="4" l="1"/>
  <c r="X1136" i="4"/>
  <c r="X292" i="4"/>
  <c r="Z292" i="4" s="1"/>
  <c r="Z1138" i="4"/>
  <c r="Z1189" i="4"/>
  <c r="Z1137" i="4"/>
  <c r="Z294" i="4"/>
  <c r="Y1138" i="4"/>
  <c r="AF1138" i="4" s="1"/>
  <c r="AG1138" i="4" s="1"/>
  <c r="Y642" i="4"/>
  <c r="AF642" i="4" s="1"/>
  <c r="AG642" i="4" s="1"/>
  <c r="Z642" i="4"/>
  <c r="W290" i="4"/>
  <c r="U291" i="4"/>
  <c r="X920" i="4"/>
  <c r="X919" i="4" s="1"/>
  <c r="Z921" i="4"/>
  <c r="Z386" i="4"/>
  <c r="Y922" i="4"/>
  <c r="AF922" i="4" s="1"/>
  <c r="AG922" i="4" s="1"/>
  <c r="Y1269" i="4"/>
  <c r="AF1269" i="4" s="1"/>
  <c r="AG1269" i="4" s="1"/>
  <c r="AF646" i="4"/>
  <c r="AG646" i="4" s="1"/>
  <c r="Y643" i="4"/>
  <c r="AF643" i="4" s="1"/>
  <c r="AG643" i="4" s="1"/>
  <c r="Z643" i="4"/>
  <c r="X641" i="4"/>
  <c r="U648" i="4"/>
  <c r="W646" i="4"/>
  <c r="Y1905" i="4"/>
  <c r="AF1905" i="4" s="1"/>
  <c r="AG1905" i="4" s="1"/>
  <c r="X1904" i="4"/>
  <c r="Z1905" i="4"/>
  <c r="Z293" i="4"/>
  <c r="X385" i="4"/>
  <c r="Y385" i="4" s="1"/>
  <c r="AF385" i="4" s="1"/>
  <c r="AG385" i="4" s="1"/>
  <c r="Y294" i="4"/>
  <c r="AF294" i="4" s="1"/>
  <c r="AG294" i="4" s="1"/>
  <c r="Y730" i="4"/>
  <c r="AF730" i="4" s="1"/>
  <c r="AG730" i="4" s="1"/>
  <c r="Z730" i="4"/>
  <c r="Z1016" i="4"/>
  <c r="Y1016" i="4"/>
  <c r="AF1016" i="4" s="1"/>
  <c r="AG1016" i="4" s="1"/>
  <c r="X1015" i="4"/>
  <c r="X1014" i="4" s="1"/>
  <c r="Z593" i="4"/>
  <c r="Y593" i="4"/>
  <c r="AF593" i="4" s="1"/>
  <c r="AG593" i="4" s="1"/>
  <c r="Z349" i="4"/>
  <c r="X347" i="4"/>
  <c r="Y1136" i="4"/>
  <c r="AF1136" i="4" s="1"/>
  <c r="AG1136" i="4" s="1"/>
  <c r="X1134" i="4"/>
  <c r="Z922" i="4"/>
  <c r="Z1615" i="4"/>
  <c r="X1612" i="4"/>
  <c r="U1470" i="4"/>
  <c r="W1468" i="4"/>
  <c r="X440" i="4"/>
  <c r="Z371" i="4"/>
  <c r="X483" i="4"/>
  <c r="Z483" i="4" s="1"/>
  <c r="W564" i="4"/>
  <c r="Z486" i="4"/>
  <c r="Z737" i="4"/>
  <c r="Y484" i="4"/>
  <c r="AF484" i="4" s="1"/>
  <c r="AG484" i="4" s="1"/>
  <c r="W563" i="4"/>
  <c r="Z485" i="4"/>
  <c r="W562" i="4"/>
  <c r="Y487" i="4"/>
  <c r="AF487" i="4" s="1"/>
  <c r="AG487" i="4" s="1"/>
  <c r="X736" i="4"/>
  <c r="Y736" i="4" s="1"/>
  <c r="AF736" i="4" s="1"/>
  <c r="AG736" i="4" s="1"/>
  <c r="Y486" i="4"/>
  <c r="AF486" i="4" s="1"/>
  <c r="AG486" i="4" s="1"/>
  <c r="Z487" i="4"/>
  <c r="Y485" i="4"/>
  <c r="AF485" i="4" s="1"/>
  <c r="AG485" i="4" s="1"/>
  <c r="X1592" i="4"/>
  <c r="Z1593" i="4"/>
  <c r="Y1593" i="4"/>
  <c r="AF1593" i="4" s="1"/>
  <c r="AG1593" i="4" s="1"/>
  <c r="X391" i="4"/>
  <c r="Z392" i="4"/>
  <c r="Y392" i="4"/>
  <c r="AF392" i="4" s="1"/>
  <c r="AG392" i="4" s="1"/>
  <c r="U1097" i="4"/>
  <c r="W1096" i="4"/>
  <c r="X678" i="4"/>
  <c r="Z679" i="4"/>
  <c r="Y679" i="4"/>
  <c r="AF679" i="4" s="1"/>
  <c r="AG679" i="4" s="1"/>
  <c r="Z1136" i="4"/>
  <c r="Y349" i="4"/>
  <c r="AF349" i="4" s="1"/>
  <c r="AG349" i="4" s="1"/>
  <c r="W1357" i="4"/>
  <c r="U1358" i="4"/>
  <c r="Y1672" i="4"/>
  <c r="AF1672" i="4" s="1"/>
  <c r="AG1672" i="4" s="1"/>
  <c r="Z1672" i="4"/>
  <c r="X185" i="4"/>
  <c r="X183" i="4" s="1"/>
  <c r="Y292" i="4"/>
  <c r="AF292" i="4" s="1"/>
  <c r="AG292" i="4" s="1"/>
  <c r="X1441" i="4"/>
  <c r="Y1219" i="4"/>
  <c r="AF1219" i="4" s="1"/>
  <c r="AG1219" i="4" s="1"/>
  <c r="Z1219" i="4"/>
  <c r="X1218" i="4"/>
  <c r="Y1068" i="4"/>
  <c r="AF1068" i="4" s="1"/>
  <c r="AG1068" i="4" s="1"/>
  <c r="Z1068" i="4"/>
  <c r="Z545" i="4"/>
  <c r="Y545" i="4"/>
  <c r="AF545" i="4" s="1"/>
  <c r="AG545" i="4" s="1"/>
  <c r="X315" i="4"/>
  <c r="Z316" i="4"/>
  <c r="Y316" i="4"/>
  <c r="AF316" i="4" s="1"/>
  <c r="AG316" i="4" s="1"/>
  <c r="Y1271" i="4"/>
  <c r="AF1271" i="4" s="1"/>
  <c r="AG1271" i="4" s="1"/>
  <c r="Z1271" i="4"/>
  <c r="X1393" i="4"/>
  <c r="Y1394" i="4"/>
  <c r="AF1394" i="4" s="1"/>
  <c r="AG1394" i="4" s="1"/>
  <c r="Z1394" i="4"/>
  <c r="X889" i="4"/>
  <c r="Z890" i="4"/>
  <c r="Y890" i="4"/>
  <c r="AF890" i="4" s="1"/>
  <c r="AG890" i="4" s="1"/>
  <c r="W565" i="4"/>
  <c r="U566" i="4"/>
  <c r="Z1665" i="4"/>
  <c r="Y1665" i="4"/>
  <c r="AF1665" i="4" s="1"/>
  <c r="AG1665" i="4" s="1"/>
  <c r="Z723" i="4"/>
  <c r="Y723" i="4"/>
  <c r="AF723" i="4" s="1"/>
  <c r="AG723" i="4" s="1"/>
  <c r="X722" i="4"/>
  <c r="Z1568" i="4"/>
  <c r="X1567" i="4"/>
  <c r="Y1568" i="4"/>
  <c r="X1628" i="4"/>
  <c r="Z1629" i="4"/>
  <c r="Y1629" i="4"/>
  <c r="AF1629" i="4" s="1"/>
  <c r="AG1629" i="4" s="1"/>
  <c r="X504" i="4"/>
  <c r="Y924" i="4"/>
  <c r="AF924" i="4" s="1"/>
  <c r="AG924" i="4" s="1"/>
  <c r="Z924" i="4"/>
  <c r="X1090" i="4"/>
  <c r="X1086" i="4" s="1"/>
  <c r="X1085" i="4" s="1"/>
  <c r="Z1688" i="4"/>
  <c r="Y1688" i="4"/>
  <c r="AF1688" i="4" s="1"/>
  <c r="AG1688" i="4" s="1"/>
  <c r="X1687" i="4"/>
  <c r="X1283" i="4"/>
  <c r="X1920" i="4"/>
  <c r="Y1921" i="4"/>
  <c r="AF1921" i="4" s="1"/>
  <c r="AG1921" i="4" s="1"/>
  <c r="Z1921" i="4"/>
  <c r="Z920" i="4" l="1"/>
  <c r="Y920" i="4"/>
  <c r="AF920" i="4" s="1"/>
  <c r="AG920" i="4" s="1"/>
  <c r="X291" i="4"/>
  <c r="X290" i="4" s="1"/>
  <c r="X288" i="4" s="1"/>
  <c r="Z385" i="4"/>
  <c r="Z1014" i="4"/>
  <c r="X1013" i="4"/>
  <c r="Y1014" i="4"/>
  <c r="AF1014" i="4" s="1"/>
  <c r="AG1014" i="4" s="1"/>
  <c r="U476" i="4"/>
  <c r="W291" i="4"/>
  <c r="U295" i="4"/>
  <c r="Y1086" i="4"/>
  <c r="AF1086" i="4" s="1"/>
  <c r="AG1086" i="4" s="1"/>
  <c r="U1472" i="4"/>
  <c r="W1470" i="4"/>
  <c r="Y347" i="4"/>
  <c r="AF347" i="4" s="1"/>
  <c r="AG347" i="4" s="1"/>
  <c r="Z347" i="4"/>
  <c r="X346" i="4"/>
  <c r="Z1015" i="4"/>
  <c r="Y1015" i="4"/>
  <c r="AF1015" i="4" s="1"/>
  <c r="AG1015" i="4" s="1"/>
  <c r="U649" i="4"/>
  <c r="W648" i="4"/>
  <c r="AF648" i="4"/>
  <c r="AG648" i="4" s="1"/>
  <c r="Z1086" i="4"/>
  <c r="Z1612" i="4"/>
  <c r="Y1612" i="4"/>
  <c r="AF1612" i="4" s="1"/>
  <c r="AG1612" i="4" s="1"/>
  <c r="X1611" i="4"/>
  <c r="Z1904" i="4"/>
  <c r="Y1904" i="4"/>
  <c r="AF1904" i="4" s="1"/>
  <c r="AG1904" i="4" s="1"/>
  <c r="X1903" i="4"/>
  <c r="X1133" i="4"/>
  <c r="Y1134" i="4"/>
  <c r="AF1134" i="4" s="1"/>
  <c r="AG1134" i="4" s="1"/>
  <c r="Z1134" i="4"/>
  <c r="Z641" i="4"/>
  <c r="Y641" i="4"/>
  <c r="AF641" i="4" s="1"/>
  <c r="AG641" i="4" s="1"/>
  <c r="X640" i="4"/>
  <c r="Z183" i="4"/>
  <c r="Y183" i="4"/>
  <c r="AF183" i="4" s="1"/>
  <c r="AG183" i="4" s="1"/>
  <c r="X182" i="4"/>
  <c r="Y440" i="4"/>
  <c r="AF440" i="4" s="1"/>
  <c r="AG440" i="4" s="1"/>
  <c r="Z440" i="4"/>
  <c r="Y483" i="4"/>
  <c r="AF483" i="4" s="1"/>
  <c r="AG483" i="4" s="1"/>
  <c r="X482" i="4"/>
  <c r="Y482" i="4" s="1"/>
  <c r="AF482" i="4" s="1"/>
  <c r="AG482" i="4" s="1"/>
  <c r="Z736" i="4"/>
  <c r="Z391" i="4"/>
  <c r="Y391" i="4"/>
  <c r="AF391" i="4" s="1"/>
  <c r="AG391" i="4" s="1"/>
  <c r="Z1592" i="4"/>
  <c r="X1591" i="4"/>
  <c r="Y1592" i="4"/>
  <c r="AF1592" i="4" s="1"/>
  <c r="AG1592" i="4" s="1"/>
  <c r="U1098" i="4"/>
  <c r="W1097" i="4"/>
  <c r="X677" i="4"/>
  <c r="Y678" i="4"/>
  <c r="AF678" i="4" s="1"/>
  <c r="AG678" i="4" s="1"/>
  <c r="Z678" i="4"/>
  <c r="U1359" i="4"/>
  <c r="W1358" i="4"/>
  <c r="Z1628" i="4"/>
  <c r="X1627" i="4"/>
  <c r="Y1628" i="4"/>
  <c r="AF1628" i="4" s="1"/>
  <c r="AG1628" i="4" s="1"/>
  <c r="X888" i="4"/>
  <c r="Y889" i="4"/>
  <c r="AF889" i="4" s="1"/>
  <c r="AG889" i="4" s="1"/>
  <c r="Z889" i="4"/>
  <c r="Z1283" i="4"/>
  <c r="Y1283" i="4"/>
  <c r="AF1283" i="4" s="1"/>
  <c r="AG1283" i="4" s="1"/>
  <c r="X1282" i="4"/>
  <c r="Z1567" i="4"/>
  <c r="Y1567" i="4"/>
  <c r="AF1567" i="4" s="1"/>
  <c r="AG1567" i="4" s="1"/>
  <c r="X1566" i="4"/>
  <c r="X918" i="4"/>
  <c r="Z919" i="4"/>
  <c r="Y919" i="4"/>
  <c r="AF919" i="4" s="1"/>
  <c r="AG919" i="4" s="1"/>
  <c r="U567" i="4"/>
  <c r="W566" i="4"/>
  <c r="Y315" i="4"/>
  <c r="AF315" i="4" s="1"/>
  <c r="AG315" i="4" s="1"/>
  <c r="X314" i="4"/>
  <c r="X309" i="4" s="1"/>
  <c r="Z315" i="4"/>
  <c r="X1686" i="4"/>
  <c r="X1684" i="4" s="1"/>
  <c r="Z1687" i="4"/>
  <c r="Y1687" i="4"/>
  <c r="AF1687" i="4" s="1"/>
  <c r="AG1687" i="4" s="1"/>
  <c r="Z1920" i="4"/>
  <c r="Y1920" i="4"/>
  <c r="AF1920" i="4" s="1"/>
  <c r="AG1920" i="4" s="1"/>
  <c r="X1919" i="4"/>
  <c r="Y1090" i="4"/>
  <c r="AF1090" i="4" s="1"/>
  <c r="AG1090" i="4" s="1"/>
  <c r="Z1090" i="4"/>
  <c r="Z722" i="4"/>
  <c r="Y722" i="4"/>
  <c r="AF722" i="4" s="1"/>
  <c r="AG722" i="4" s="1"/>
  <c r="Z1085" i="4"/>
  <c r="Y1085" i="4"/>
  <c r="AF1085" i="4" s="1"/>
  <c r="AG1085" i="4" s="1"/>
  <c r="Z1393" i="4"/>
  <c r="Y1393" i="4"/>
  <c r="AF1393" i="4" s="1"/>
  <c r="AG1393" i="4" s="1"/>
  <c r="X1392" i="4"/>
  <c r="X1217" i="4"/>
  <c r="X1215" i="4" s="1"/>
  <c r="Z1218" i="4"/>
  <c r="Y1218" i="4"/>
  <c r="AF1218" i="4" s="1"/>
  <c r="AG1218" i="4" s="1"/>
  <c r="Z1441" i="4"/>
  <c r="Y1441" i="4"/>
  <c r="AF1441" i="4" s="1"/>
  <c r="AG1441" i="4" s="1"/>
  <c r="X1440" i="4"/>
  <c r="Y185" i="4"/>
  <c r="AF185" i="4" s="1"/>
  <c r="AG185" i="4" s="1"/>
  <c r="Z185" i="4"/>
  <c r="Z504" i="4"/>
  <c r="Y504" i="4"/>
  <c r="AF504" i="4" s="1"/>
  <c r="AG504" i="4" s="1"/>
  <c r="X503" i="4"/>
  <c r="X501" i="4" s="1"/>
  <c r="X500" i="4" s="1"/>
  <c r="Y291" i="4"/>
  <c r="AF291" i="4" s="1"/>
  <c r="AG291" i="4" s="1"/>
  <c r="Z291" i="4" l="1"/>
  <c r="Y1013" i="4"/>
  <c r="AF1013" i="4" s="1"/>
  <c r="AG1013" i="4" s="1"/>
  <c r="Z1013" i="4"/>
  <c r="X1012" i="4"/>
  <c r="Z500" i="4"/>
  <c r="Y500" i="4"/>
  <c r="AF500" i="4" s="1"/>
  <c r="AG500" i="4" s="1"/>
  <c r="U297" i="4"/>
  <c r="W295" i="4"/>
  <c r="AF295" i="4"/>
  <c r="AG295" i="4" s="1"/>
  <c r="U478" i="4"/>
  <c r="W478" i="4" s="1"/>
  <c r="W476" i="4"/>
  <c r="Y640" i="4"/>
  <c r="AF640" i="4" s="1"/>
  <c r="AG640" i="4" s="1"/>
  <c r="Z640" i="4"/>
  <c r="X639" i="4"/>
  <c r="X1214" i="4"/>
  <c r="X1211" i="4"/>
  <c r="Y1215" i="4"/>
  <c r="AF1215" i="4" s="1"/>
  <c r="AG1215" i="4" s="1"/>
  <c r="Z1215" i="4"/>
  <c r="Z309" i="4"/>
  <c r="Y309" i="4"/>
  <c r="AF309" i="4" s="1"/>
  <c r="AG309" i="4" s="1"/>
  <c r="X308" i="4"/>
  <c r="Z1133" i="4"/>
  <c r="X1132" i="4"/>
  <c r="Y1133" i="4"/>
  <c r="AF1133" i="4" s="1"/>
  <c r="AG1133" i="4" s="1"/>
  <c r="X1610" i="4"/>
  <c r="X1609" i="4" s="1"/>
  <c r="Y1611" i="4"/>
  <c r="AF1611" i="4" s="1"/>
  <c r="AG1611" i="4" s="1"/>
  <c r="Z1611" i="4"/>
  <c r="X287" i="4"/>
  <c r="Z288" i="4"/>
  <c r="Y288" i="4"/>
  <c r="AF288" i="4" s="1"/>
  <c r="AG288" i="4" s="1"/>
  <c r="Z501" i="4"/>
  <c r="Y501" i="4"/>
  <c r="AF501" i="4" s="1"/>
  <c r="AG501" i="4" s="1"/>
  <c r="X499" i="4"/>
  <c r="X1683" i="4"/>
  <c r="Z1684" i="4"/>
  <c r="Y1684" i="4"/>
  <c r="AF1684" i="4" s="1"/>
  <c r="AG1684" i="4" s="1"/>
  <c r="Y1903" i="4"/>
  <c r="AF1903" i="4" s="1"/>
  <c r="AG1903" i="4" s="1"/>
  <c r="Z1903" i="4"/>
  <c r="X1902" i="4"/>
  <c r="Y182" i="4"/>
  <c r="AF182" i="4" s="1"/>
  <c r="AG182" i="4" s="1"/>
  <c r="Z182" i="4"/>
  <c r="X180" i="4"/>
  <c r="U650" i="4"/>
  <c r="W649" i="4"/>
  <c r="X344" i="4"/>
  <c r="Y346" i="4"/>
  <c r="AF346" i="4" s="1"/>
  <c r="AG346" i="4" s="1"/>
  <c r="Z346" i="4"/>
  <c r="W1472" i="4"/>
  <c r="U1475" i="4"/>
  <c r="Z482" i="4"/>
  <c r="Y1591" i="4"/>
  <c r="AF1591" i="4" s="1"/>
  <c r="AG1591" i="4" s="1"/>
  <c r="Z1591" i="4"/>
  <c r="X1590" i="4"/>
  <c r="Y677" i="4"/>
  <c r="X676" i="4"/>
  <c r="Z677" i="4"/>
  <c r="U1099" i="4"/>
  <c r="W1098" i="4"/>
  <c r="U1360" i="4"/>
  <c r="W1359" i="4"/>
  <c r="Y1686" i="4"/>
  <c r="AF1686" i="4" s="1"/>
  <c r="AG1686" i="4" s="1"/>
  <c r="Z1686" i="4"/>
  <c r="X544" i="4"/>
  <c r="X1565" i="4"/>
  <c r="Y1566" i="4"/>
  <c r="Z1566" i="4"/>
  <c r="X1281" i="4"/>
  <c r="Z1282" i="4"/>
  <c r="Y1282" i="4"/>
  <c r="AF1282" i="4" s="1"/>
  <c r="AG1282" i="4" s="1"/>
  <c r="X1626" i="4"/>
  <c r="Y1627" i="4"/>
  <c r="AF1627" i="4" s="1"/>
  <c r="AG1627" i="4" s="1"/>
  <c r="Z1627" i="4"/>
  <c r="Z290" i="4"/>
  <c r="Y290" i="4"/>
  <c r="AF290" i="4" s="1"/>
  <c r="AG290" i="4" s="1"/>
  <c r="Z1217" i="4"/>
  <c r="Y1217" i="4"/>
  <c r="AF1217" i="4" s="1"/>
  <c r="AG1217" i="4" s="1"/>
  <c r="Z1392" i="4"/>
  <c r="Y1392" i="4"/>
  <c r="AF1392" i="4" s="1"/>
  <c r="AG1392" i="4" s="1"/>
  <c r="X1391" i="4"/>
  <c r="U568" i="4"/>
  <c r="W567" i="4"/>
  <c r="X887" i="4"/>
  <c r="Z888" i="4"/>
  <c r="Y888" i="4"/>
  <c r="AF888" i="4" s="1"/>
  <c r="AG888" i="4" s="1"/>
  <c r="Z314" i="4"/>
  <c r="Y314" i="4"/>
  <c r="AF314" i="4" s="1"/>
  <c r="AG314" i="4" s="1"/>
  <c r="X1848" i="4"/>
  <c r="Z503" i="4"/>
  <c r="Y503" i="4"/>
  <c r="AF503" i="4" s="1"/>
  <c r="AG503" i="4" s="1"/>
  <c r="Y1440" i="4"/>
  <c r="AF1440" i="4" s="1"/>
  <c r="AG1440" i="4" s="1"/>
  <c r="Z1440" i="4"/>
  <c r="X1439" i="4"/>
  <c r="X1918" i="4"/>
  <c r="Z1919" i="4"/>
  <c r="Y1919" i="4"/>
  <c r="AF1919" i="4" s="1"/>
  <c r="AG1919" i="4" s="1"/>
  <c r="X917" i="4"/>
  <c r="Y918" i="4"/>
  <c r="AF918" i="4" s="1"/>
  <c r="AG918" i="4" s="1"/>
  <c r="Z918" i="4"/>
  <c r="Y1012" i="4" l="1"/>
  <c r="AF1012" i="4" s="1"/>
  <c r="AG1012" i="4" s="1"/>
  <c r="X1011" i="4"/>
  <c r="Z1012" i="4"/>
  <c r="Y1609" i="4"/>
  <c r="AF1609" i="4" s="1"/>
  <c r="AG1609" i="4" s="1"/>
  <c r="X1608" i="4"/>
  <c r="Z1609" i="4"/>
  <c r="W297" i="4"/>
  <c r="U299" i="4"/>
  <c r="AF297" i="4"/>
  <c r="AG297" i="4" s="1"/>
  <c r="X179" i="4"/>
  <c r="Z180" i="4"/>
  <c r="Y180" i="4"/>
  <c r="AF180" i="4" s="1"/>
  <c r="AG180" i="4" s="1"/>
  <c r="X1682" i="4"/>
  <c r="Y1683" i="4"/>
  <c r="AF1683" i="4" s="1"/>
  <c r="AG1683" i="4" s="1"/>
  <c r="Z1683" i="4"/>
  <c r="U1477" i="4"/>
  <c r="W1475" i="4"/>
  <c r="Y344" i="4"/>
  <c r="AF344" i="4" s="1"/>
  <c r="AG344" i="4" s="1"/>
  <c r="Z344" i="4"/>
  <c r="X498" i="4"/>
  <c r="Y499" i="4"/>
  <c r="AF499" i="4" s="1"/>
  <c r="AG499" i="4" s="1"/>
  <c r="Z499" i="4"/>
  <c r="Z1610" i="4"/>
  <c r="Y1610" i="4"/>
  <c r="AF1610" i="4" s="1"/>
  <c r="AG1610" i="4" s="1"/>
  <c r="Y308" i="4"/>
  <c r="AF308" i="4" s="1"/>
  <c r="AG308" i="4" s="1"/>
  <c r="Z308" i="4"/>
  <c r="X307" i="4"/>
  <c r="X286" i="4"/>
  <c r="Y287" i="4"/>
  <c r="AF287" i="4" s="1"/>
  <c r="AG287" i="4" s="1"/>
  <c r="Z287" i="4"/>
  <c r="Z1211" i="4"/>
  <c r="Y1211" i="4"/>
  <c r="AF1211" i="4" s="1"/>
  <c r="AG1211" i="4" s="1"/>
  <c r="X1210" i="4"/>
  <c r="U651" i="4"/>
  <c r="W650" i="4"/>
  <c r="X1901" i="4"/>
  <c r="Z1902" i="4"/>
  <c r="Y1902" i="4"/>
  <c r="AF1902" i="4" s="1"/>
  <c r="AG1902" i="4" s="1"/>
  <c r="X1131" i="4"/>
  <c r="Z1132" i="4"/>
  <c r="Y1132" i="4"/>
  <c r="AF1132" i="4" s="1"/>
  <c r="AG1132" i="4" s="1"/>
  <c r="Z1214" i="4"/>
  <c r="Y1214" i="4"/>
  <c r="AF1214" i="4" s="1"/>
  <c r="AG1214" i="4" s="1"/>
  <c r="Z639" i="4"/>
  <c r="Y639" i="4"/>
  <c r="AF639" i="4" s="1"/>
  <c r="AG639" i="4" s="1"/>
  <c r="X638" i="4"/>
  <c r="Z1590" i="4"/>
  <c r="Y1590" i="4"/>
  <c r="AF1590" i="4" s="1"/>
  <c r="AG1590" i="4" s="1"/>
  <c r="X1589" i="4"/>
  <c r="U1100" i="4"/>
  <c r="W1099" i="4"/>
  <c r="Y676" i="4"/>
  <c r="AF676" i="4" s="1"/>
  <c r="AG676" i="4" s="1"/>
  <c r="Z676" i="4"/>
  <c r="X675" i="4"/>
  <c r="U1361" i="4"/>
  <c r="W1360" i="4"/>
  <c r="Y1848" i="4"/>
  <c r="AF1848" i="4" s="1"/>
  <c r="AG1848" i="4" s="1"/>
  <c r="Z1848" i="4"/>
  <c r="X1847" i="4"/>
  <c r="X1280" i="4"/>
  <c r="Y1281" i="4"/>
  <c r="AF1281" i="4" s="1"/>
  <c r="AG1281" i="4" s="1"/>
  <c r="Z1281" i="4"/>
  <c r="Z917" i="4"/>
  <c r="X916" i="4"/>
  <c r="Y917" i="4"/>
  <c r="AF917" i="4" s="1"/>
  <c r="AG917" i="4" s="1"/>
  <c r="Y1918" i="4"/>
  <c r="AF1918" i="4" s="1"/>
  <c r="AG1918" i="4" s="1"/>
  <c r="Z1918" i="4"/>
  <c r="X1917" i="4"/>
  <c r="X1438" i="4"/>
  <c r="Z1439" i="4"/>
  <c r="Y1439" i="4"/>
  <c r="AF1439" i="4" s="1"/>
  <c r="AG1439" i="4" s="1"/>
  <c r="Y887" i="4"/>
  <c r="AF887" i="4" s="1"/>
  <c r="AG887" i="4" s="1"/>
  <c r="Z887" i="4"/>
  <c r="X886" i="4"/>
  <c r="Z1626" i="4"/>
  <c r="Y1626" i="4"/>
  <c r="AF1626" i="4" s="1"/>
  <c r="AG1626" i="4" s="1"/>
  <c r="X1625" i="4"/>
  <c r="X1623" i="4" s="1"/>
  <c r="X1622" i="4" s="1"/>
  <c r="X1564" i="4"/>
  <c r="Z1565" i="4"/>
  <c r="Y1565" i="4"/>
  <c r="AF1565" i="4" s="1"/>
  <c r="AG1565" i="4" s="1"/>
  <c r="X543" i="4"/>
  <c r="Z544" i="4"/>
  <c r="Y544" i="4"/>
  <c r="AF544" i="4" s="1"/>
  <c r="AG544" i="4" s="1"/>
  <c r="X1864" i="4"/>
  <c r="W568" i="4"/>
  <c r="U569" i="4"/>
  <c r="Z1391" i="4"/>
  <c r="Y1391" i="4"/>
  <c r="AF1391" i="4" s="1"/>
  <c r="AG1391" i="4" s="1"/>
  <c r="X1390" i="4"/>
  <c r="Y1622" i="4" l="1"/>
  <c r="AF1622" i="4" s="1"/>
  <c r="AG1622" i="4" s="1"/>
  <c r="Z1622" i="4"/>
  <c r="Y1011" i="4"/>
  <c r="AF1011" i="4" s="1"/>
  <c r="AG1011" i="4" s="1"/>
  <c r="Z1011" i="4"/>
  <c r="X1010" i="4"/>
  <c r="X1607" i="4"/>
  <c r="Z1608" i="4"/>
  <c r="Y1608" i="4"/>
  <c r="AF1608" i="4" s="1"/>
  <c r="AG1608" i="4" s="1"/>
  <c r="U302" i="4"/>
  <c r="W299" i="4"/>
  <c r="AF299" i="4"/>
  <c r="AG299" i="4" s="1"/>
  <c r="Y1131" i="4"/>
  <c r="AF1131" i="4" s="1"/>
  <c r="AG1131" i="4" s="1"/>
  <c r="Z1131" i="4"/>
  <c r="X1130" i="4"/>
  <c r="Y307" i="4"/>
  <c r="AF307" i="4" s="1"/>
  <c r="AG307" i="4" s="1"/>
  <c r="Z307" i="4"/>
  <c r="X306" i="4"/>
  <c r="Z179" i="4"/>
  <c r="Y179" i="4"/>
  <c r="AF179" i="4" s="1"/>
  <c r="AG179" i="4" s="1"/>
  <c r="X178" i="4"/>
  <c r="Z1623" i="4"/>
  <c r="Y1623" i="4"/>
  <c r="AF1623" i="4" s="1"/>
  <c r="AG1623" i="4" s="1"/>
  <c r="X636" i="4"/>
  <c r="Y638" i="4"/>
  <c r="AF638" i="4" s="1"/>
  <c r="AG638" i="4" s="1"/>
  <c r="Z638" i="4"/>
  <c r="U652" i="4"/>
  <c r="W651" i="4"/>
  <c r="Y1210" i="4"/>
  <c r="AF1210" i="4" s="1"/>
  <c r="AG1210" i="4" s="1"/>
  <c r="Z1210" i="4"/>
  <c r="Z1682" i="4"/>
  <c r="Y1682" i="4"/>
  <c r="AF1682" i="4" s="1"/>
  <c r="AG1682" i="4" s="1"/>
  <c r="X1681" i="4"/>
  <c r="X285" i="4"/>
  <c r="X284" i="4" s="1"/>
  <c r="Z286" i="4"/>
  <c r="Y286" i="4"/>
  <c r="AF286" i="4" s="1"/>
  <c r="AG286" i="4" s="1"/>
  <c r="X1900" i="4"/>
  <c r="Z1901" i="4"/>
  <c r="Y1901" i="4"/>
  <c r="AF1901" i="4" s="1"/>
  <c r="AG1901" i="4" s="1"/>
  <c r="Y498" i="4"/>
  <c r="AF498" i="4" s="1"/>
  <c r="AG498" i="4" s="1"/>
  <c r="X497" i="4"/>
  <c r="Z498" i="4"/>
  <c r="U1480" i="4"/>
  <c r="W1477" i="4"/>
  <c r="X1588" i="4"/>
  <c r="Z1589" i="4"/>
  <c r="Y1589" i="4"/>
  <c r="AF1589" i="4" s="1"/>
  <c r="AG1589" i="4" s="1"/>
  <c r="Y675" i="4"/>
  <c r="Z675" i="4"/>
  <c r="X674" i="4"/>
  <c r="U1101" i="4"/>
  <c r="W1100" i="4"/>
  <c r="U1362" i="4"/>
  <c r="W1362" i="4" s="1"/>
  <c r="W1361" i="4"/>
  <c r="X1389" i="4"/>
  <c r="Y1390" i="4"/>
  <c r="AF1390" i="4" s="1"/>
  <c r="AG1390" i="4" s="1"/>
  <c r="Z1390" i="4"/>
  <c r="Z1564" i="4"/>
  <c r="Y1564" i="4"/>
  <c r="X1563" i="4"/>
  <c r="U570" i="4"/>
  <c r="W569" i="4"/>
  <c r="X542" i="4"/>
  <c r="Z543" i="4"/>
  <c r="Y543" i="4"/>
  <c r="AF543" i="4" s="1"/>
  <c r="AG543" i="4" s="1"/>
  <c r="X885" i="4"/>
  <c r="Y886" i="4"/>
  <c r="AF886" i="4" s="1"/>
  <c r="AG886" i="4" s="1"/>
  <c r="Z886" i="4"/>
  <c r="X984" i="4"/>
  <c r="Z1280" i="4"/>
  <c r="Y1280" i="4"/>
  <c r="AF1280" i="4" s="1"/>
  <c r="AG1280" i="4" s="1"/>
  <c r="X1279" i="4"/>
  <c r="Y1864" i="4"/>
  <c r="AF1864" i="4" s="1"/>
  <c r="AG1864" i="4" s="1"/>
  <c r="Z1864" i="4"/>
  <c r="X1863" i="4"/>
  <c r="X1437" i="4"/>
  <c r="Z1438" i="4"/>
  <c r="Y1438" i="4"/>
  <c r="AF1438" i="4" s="1"/>
  <c r="AG1438" i="4" s="1"/>
  <c r="Z1847" i="4"/>
  <c r="Y1847" i="4"/>
  <c r="AF1847" i="4" s="1"/>
  <c r="AG1847" i="4" s="1"/>
  <c r="X1846" i="4"/>
  <c r="Z1625" i="4"/>
  <c r="Y1625" i="4"/>
  <c r="AF1625" i="4" s="1"/>
  <c r="AG1625" i="4" s="1"/>
  <c r="X1916" i="4"/>
  <c r="Z1917" i="4"/>
  <c r="Y1917" i="4"/>
  <c r="AF1917" i="4" s="1"/>
  <c r="AG1917" i="4" s="1"/>
  <c r="Y916" i="4"/>
  <c r="AF916" i="4" s="1"/>
  <c r="AG916" i="4" s="1"/>
  <c r="Z916" i="4"/>
  <c r="X915" i="4"/>
  <c r="Y284" i="4" l="1"/>
  <c r="AF284" i="4" s="1"/>
  <c r="AG284" i="4" s="1"/>
  <c r="Z284" i="4"/>
  <c r="Y1607" i="4"/>
  <c r="AF1607" i="4" s="1"/>
  <c r="AG1607" i="4" s="1"/>
  <c r="X1606" i="4"/>
  <c r="Z1607" i="4"/>
  <c r="Y1010" i="4"/>
  <c r="AF1010" i="4" s="1"/>
  <c r="AG1010" i="4" s="1"/>
  <c r="Z1010" i="4"/>
  <c r="X1009" i="4"/>
  <c r="W302" i="4"/>
  <c r="AF302" i="4"/>
  <c r="AG302" i="4" s="1"/>
  <c r="Y285" i="4"/>
  <c r="AF285" i="4" s="1"/>
  <c r="AG285" i="4" s="1"/>
  <c r="Z285" i="4"/>
  <c r="X283" i="4"/>
  <c r="X282" i="4" s="1"/>
  <c r="X1680" i="4"/>
  <c r="X1679" i="4" s="1"/>
  <c r="Z1681" i="4"/>
  <c r="Y1681" i="4"/>
  <c r="AF1681" i="4" s="1"/>
  <c r="AG1681" i="4" s="1"/>
  <c r="X176" i="4"/>
  <c r="Y178" i="4"/>
  <c r="AF178" i="4" s="1"/>
  <c r="AG178" i="4" s="1"/>
  <c r="Z178" i="4"/>
  <c r="X496" i="4"/>
  <c r="X495" i="4" s="1"/>
  <c r="Z497" i="4"/>
  <c r="Y497" i="4"/>
  <c r="AF497" i="4" s="1"/>
  <c r="AG497" i="4" s="1"/>
  <c r="Y1900" i="4"/>
  <c r="AF1900" i="4" s="1"/>
  <c r="AG1900" i="4" s="1"/>
  <c r="Z1900" i="4"/>
  <c r="Z636" i="4"/>
  <c r="Y636" i="4"/>
  <c r="AF636" i="4" s="1"/>
  <c r="AG636" i="4" s="1"/>
  <c r="U653" i="4"/>
  <c r="W652" i="4"/>
  <c r="X1128" i="4"/>
  <c r="Z1130" i="4"/>
  <c r="Y1130" i="4"/>
  <c r="AF1130" i="4" s="1"/>
  <c r="AG1130" i="4" s="1"/>
  <c r="U1482" i="4"/>
  <c r="W1480" i="4"/>
  <c r="X305" i="4"/>
  <c r="Z306" i="4"/>
  <c r="Y306" i="4"/>
  <c r="AF306" i="4" s="1"/>
  <c r="AG306" i="4" s="1"/>
  <c r="X1587" i="4"/>
  <c r="Z1588" i="4"/>
  <c r="Y1588" i="4"/>
  <c r="AF1588" i="4" s="1"/>
  <c r="AG1588" i="4" s="1"/>
  <c r="W1101" i="4"/>
  <c r="U1102" i="4"/>
  <c r="Z674" i="4"/>
  <c r="Y674" i="4"/>
  <c r="AF674" i="4" s="1"/>
  <c r="AG674" i="4" s="1"/>
  <c r="X673" i="4"/>
  <c r="X1862" i="4"/>
  <c r="Y1863" i="4"/>
  <c r="AF1863" i="4" s="1"/>
  <c r="AG1863" i="4" s="1"/>
  <c r="Z1863" i="4"/>
  <c r="X1278" i="4"/>
  <c r="Z1279" i="4"/>
  <c r="Y1279" i="4"/>
  <c r="AF1279" i="4" s="1"/>
  <c r="AG1279" i="4" s="1"/>
  <c r="X870" i="4"/>
  <c r="Y915" i="4"/>
  <c r="AF915" i="4" s="1"/>
  <c r="AG915" i="4" s="1"/>
  <c r="Z915" i="4"/>
  <c r="X914" i="4"/>
  <c r="X884" i="4"/>
  <c r="Y885" i="4"/>
  <c r="AF885" i="4" s="1"/>
  <c r="AG885" i="4" s="1"/>
  <c r="Z885" i="4"/>
  <c r="U571" i="4"/>
  <c r="W570" i="4"/>
  <c r="Z1389" i="4"/>
  <c r="X1388" i="4"/>
  <c r="Y1389" i="4"/>
  <c r="AF1389" i="4" s="1"/>
  <c r="AG1389" i="4" s="1"/>
  <c r="Z1916" i="4"/>
  <c r="Y1916" i="4"/>
  <c r="AF1916" i="4" s="1"/>
  <c r="AG1916" i="4" s="1"/>
  <c r="X1915" i="4"/>
  <c r="Y1846" i="4"/>
  <c r="AF1846" i="4" s="1"/>
  <c r="AG1846" i="4" s="1"/>
  <c r="X1845" i="4"/>
  <c r="Z1846" i="4"/>
  <c r="Z1437" i="4"/>
  <c r="Y1437" i="4"/>
  <c r="AF1437" i="4" s="1"/>
  <c r="AG1437" i="4" s="1"/>
  <c r="X1436" i="4"/>
  <c r="Y984" i="4"/>
  <c r="AF984" i="4" s="1"/>
  <c r="AG984" i="4" s="1"/>
  <c r="Z984" i="4"/>
  <c r="Z542" i="4"/>
  <c r="Y542" i="4"/>
  <c r="AF542" i="4" s="1"/>
  <c r="AG542" i="4" s="1"/>
  <c r="X541" i="4"/>
  <c r="X1562" i="4"/>
  <c r="Z1563" i="4"/>
  <c r="Y1563" i="4"/>
  <c r="AF1563" i="4" s="1"/>
  <c r="AG1563" i="4" s="1"/>
  <c r="Z1679" i="4" l="1"/>
  <c r="Y1679" i="4"/>
  <c r="AF1679" i="4" s="1"/>
  <c r="AG1679" i="4" s="1"/>
  <c r="X281" i="4"/>
  <c r="Y282" i="4"/>
  <c r="AF282" i="4" s="1"/>
  <c r="AG282" i="4" s="1"/>
  <c r="Z282" i="4"/>
  <c r="Y495" i="4"/>
  <c r="AF495" i="4" s="1"/>
  <c r="AG495" i="4" s="1"/>
  <c r="Z495" i="4"/>
  <c r="X494" i="4"/>
  <c r="X493" i="4" s="1"/>
  <c r="X1008" i="4"/>
  <c r="Y1009" i="4"/>
  <c r="AF1009" i="4" s="1"/>
  <c r="AG1009" i="4" s="1"/>
  <c r="Z1009" i="4"/>
  <c r="Z1606" i="4"/>
  <c r="Y1606" i="4"/>
  <c r="AF1606" i="4" s="1"/>
  <c r="AG1606" i="4" s="1"/>
  <c r="X1605" i="4"/>
  <c r="W571" i="4"/>
  <c r="U579" i="4"/>
  <c r="X304" i="4"/>
  <c r="Y305" i="4"/>
  <c r="AF305" i="4" s="1"/>
  <c r="AG305" i="4" s="1"/>
  <c r="Z305" i="4"/>
  <c r="Y1128" i="4"/>
  <c r="AF1128" i="4" s="1"/>
  <c r="AG1128" i="4" s="1"/>
  <c r="Z1128" i="4"/>
  <c r="Z1680" i="4"/>
  <c r="Y1680" i="4"/>
  <c r="AF1680" i="4" s="1"/>
  <c r="AG1680" i="4" s="1"/>
  <c r="U1487" i="4"/>
  <c r="W1482" i="4"/>
  <c r="Y176" i="4"/>
  <c r="AF176" i="4" s="1"/>
  <c r="AG176" i="4" s="1"/>
  <c r="Z176" i="4"/>
  <c r="X276" i="4"/>
  <c r="Z283" i="4"/>
  <c r="Y283" i="4"/>
  <c r="AF283" i="4" s="1"/>
  <c r="AG283" i="4" s="1"/>
  <c r="U654" i="4"/>
  <c r="W653" i="4"/>
  <c r="Z496" i="4"/>
  <c r="Y496" i="4"/>
  <c r="AF496" i="4" s="1"/>
  <c r="AG496" i="4" s="1"/>
  <c r="Z1587" i="4"/>
  <c r="X1586" i="4"/>
  <c r="Y1587" i="4"/>
  <c r="AF1587" i="4" s="1"/>
  <c r="AG1587" i="4" s="1"/>
  <c r="U1103" i="4"/>
  <c r="W1102" i="4"/>
  <c r="X672" i="4"/>
  <c r="Z673" i="4"/>
  <c r="Y673" i="4"/>
  <c r="AF673" i="4" s="1"/>
  <c r="AG673" i="4" s="1"/>
  <c r="X1176" i="4"/>
  <c r="Y1915" i="4"/>
  <c r="AF1915" i="4" s="1"/>
  <c r="AG1915" i="4" s="1"/>
  <c r="Z1915" i="4"/>
  <c r="X1914" i="4"/>
  <c r="X1387" i="4"/>
  <c r="Z1388" i="4"/>
  <c r="Y1388" i="4"/>
  <c r="AF1388" i="4" s="1"/>
  <c r="AG1388" i="4" s="1"/>
  <c r="Z870" i="4"/>
  <c r="Y870" i="4"/>
  <c r="AF870" i="4" s="1"/>
  <c r="AG870" i="4" s="1"/>
  <c r="X869" i="4"/>
  <c r="Z1278" i="4"/>
  <c r="Y1278" i="4"/>
  <c r="AF1278" i="4" s="1"/>
  <c r="AG1278" i="4" s="1"/>
  <c r="X1277" i="4"/>
  <c r="X1861" i="4"/>
  <c r="X1859" i="4" s="1"/>
  <c r="Y1862" i="4"/>
  <c r="AF1862" i="4" s="1"/>
  <c r="AG1862" i="4" s="1"/>
  <c r="Z1862" i="4"/>
  <c r="Y1562" i="4"/>
  <c r="Z1562" i="4"/>
  <c r="X1561" i="4"/>
  <c r="Z541" i="4"/>
  <c r="Y541" i="4"/>
  <c r="AF541" i="4" s="1"/>
  <c r="AG541" i="4" s="1"/>
  <c r="X540" i="4"/>
  <c r="X589" i="4"/>
  <c r="Z1436" i="4"/>
  <c r="Y1436" i="4"/>
  <c r="AF1436" i="4" s="1"/>
  <c r="AG1436" i="4" s="1"/>
  <c r="X1435" i="4"/>
  <c r="X1844" i="4"/>
  <c r="Z1845" i="4"/>
  <c r="Y1845" i="4"/>
  <c r="AF1845" i="4" s="1"/>
  <c r="AG1845" i="4" s="1"/>
  <c r="Y884" i="4"/>
  <c r="AF884" i="4" s="1"/>
  <c r="AG884" i="4" s="1"/>
  <c r="Z884" i="4"/>
  <c r="Y914" i="4"/>
  <c r="AF914" i="4" s="1"/>
  <c r="AG914" i="4" s="1"/>
  <c r="Z914" i="4"/>
  <c r="X913" i="4"/>
  <c r="Z494" i="4" l="1"/>
  <c r="Y494" i="4"/>
  <c r="AF494" i="4" s="1"/>
  <c r="AG494" i="4" s="1"/>
  <c r="X280" i="4"/>
  <c r="Y281" i="4"/>
  <c r="AF281" i="4" s="1"/>
  <c r="AG281" i="4" s="1"/>
  <c r="Z281" i="4"/>
  <c r="X1602" i="4"/>
  <c r="Z1605" i="4"/>
  <c r="Y1605" i="4"/>
  <c r="AF1605" i="4" s="1"/>
  <c r="AG1605" i="4" s="1"/>
  <c r="Z1008" i="4"/>
  <c r="X1007" i="4"/>
  <c r="Y1008" i="4"/>
  <c r="AF1008" i="4" s="1"/>
  <c r="AG1008" i="4" s="1"/>
  <c r="Z276" i="4"/>
  <c r="X275" i="4"/>
  <c r="Y276" i="4"/>
  <c r="AF276" i="4" s="1"/>
  <c r="AG276" i="4" s="1"/>
  <c r="X1858" i="4"/>
  <c r="Y1859" i="4"/>
  <c r="AF1859" i="4" s="1"/>
  <c r="AG1859" i="4" s="1"/>
  <c r="Z1859" i="4"/>
  <c r="X303" i="4"/>
  <c r="Y304" i="4"/>
  <c r="AF304" i="4" s="1"/>
  <c r="AG304" i="4" s="1"/>
  <c r="Z304" i="4"/>
  <c r="X491" i="4"/>
  <c r="Y493" i="4"/>
  <c r="AF493" i="4" s="1"/>
  <c r="AG493" i="4" s="1"/>
  <c r="Z493" i="4"/>
  <c r="U655" i="4"/>
  <c r="W654" i="4"/>
  <c r="U1490" i="4"/>
  <c r="W1487" i="4"/>
  <c r="W579" i="4"/>
  <c r="Y1586" i="4"/>
  <c r="AF1586" i="4" s="1"/>
  <c r="AG1586" i="4" s="1"/>
  <c r="X1585" i="4"/>
  <c r="Z1586" i="4"/>
  <c r="U1104" i="4"/>
  <c r="W1103" i="4"/>
  <c r="Y672" i="4"/>
  <c r="AF672" i="4" s="1"/>
  <c r="AG672" i="4" s="1"/>
  <c r="Z672" i="4"/>
  <c r="X1843" i="4"/>
  <c r="Y1844" i="4"/>
  <c r="AF1844" i="4" s="1"/>
  <c r="AG1844" i="4" s="1"/>
  <c r="Z1844" i="4"/>
  <c r="X868" i="4"/>
  <c r="Z869" i="4"/>
  <c r="Y869" i="4"/>
  <c r="AF869" i="4" s="1"/>
  <c r="AG869" i="4" s="1"/>
  <c r="Y589" i="4"/>
  <c r="AF589" i="4" s="1"/>
  <c r="AG589" i="4" s="1"/>
  <c r="Z589" i="4"/>
  <c r="X588" i="4"/>
  <c r="X1312" i="4"/>
  <c r="Y1561" i="4"/>
  <c r="AF1561" i="4" s="1"/>
  <c r="AG1561" i="4" s="1"/>
  <c r="Z1561" i="4"/>
  <c r="X1560" i="4"/>
  <c r="X1276" i="4"/>
  <c r="Z1277" i="4"/>
  <c r="Y1277" i="4"/>
  <c r="AF1277" i="4" s="1"/>
  <c r="AG1277" i="4" s="1"/>
  <c r="Y1387" i="4"/>
  <c r="AF1387" i="4" s="1"/>
  <c r="AG1387" i="4" s="1"/>
  <c r="Z1387" i="4"/>
  <c r="X1386" i="4"/>
  <c r="Y1176" i="4"/>
  <c r="AF1176" i="4" s="1"/>
  <c r="AG1176" i="4" s="1"/>
  <c r="Z1176" i="4"/>
  <c r="X1175" i="4"/>
  <c r="Z913" i="4"/>
  <c r="Y913" i="4"/>
  <c r="AF913" i="4" s="1"/>
  <c r="AG913" i="4" s="1"/>
  <c r="Y1435" i="4"/>
  <c r="AF1435" i="4" s="1"/>
  <c r="AG1435" i="4" s="1"/>
  <c r="Z1435" i="4"/>
  <c r="X1434" i="4"/>
  <c r="X539" i="4"/>
  <c r="X537" i="4" s="1"/>
  <c r="Y540" i="4"/>
  <c r="AF540" i="4" s="1"/>
  <c r="AG540" i="4" s="1"/>
  <c r="Z540" i="4"/>
  <c r="Y1861" i="4"/>
  <c r="AF1861" i="4" s="1"/>
  <c r="AG1861" i="4" s="1"/>
  <c r="Z1861" i="4"/>
  <c r="Z1914" i="4"/>
  <c r="Y1914" i="4"/>
  <c r="AF1914" i="4" s="1"/>
  <c r="AG1914" i="4" s="1"/>
  <c r="X279" i="4" l="1"/>
  <c r="Z280" i="4"/>
  <c r="Y280" i="4"/>
  <c r="AF280" i="4" s="1"/>
  <c r="AG280" i="4" s="1"/>
  <c r="Z1007" i="4"/>
  <c r="Y1007" i="4"/>
  <c r="AF1007" i="4" s="1"/>
  <c r="AG1007" i="4" s="1"/>
  <c r="X1006" i="4"/>
  <c r="X1601" i="4"/>
  <c r="Z1602" i="4"/>
  <c r="Y1602" i="4"/>
  <c r="AF1602" i="4" s="1"/>
  <c r="AG1602" i="4" s="1"/>
  <c r="Y1858" i="4"/>
  <c r="AF1858" i="4" s="1"/>
  <c r="AG1858" i="4" s="1"/>
  <c r="X1857" i="4"/>
  <c r="Z1858" i="4"/>
  <c r="U1493" i="4"/>
  <c r="W1490" i="4"/>
  <c r="Z491" i="4"/>
  <c r="Y491" i="4"/>
  <c r="AF491" i="4" s="1"/>
  <c r="AG491" i="4" s="1"/>
  <c r="X490" i="4"/>
  <c r="Y303" i="4"/>
  <c r="AF303" i="4" s="1"/>
  <c r="AG303" i="4" s="1"/>
  <c r="Z303" i="4"/>
  <c r="Y275" i="4"/>
  <c r="AF275" i="4" s="1"/>
  <c r="AG275" i="4" s="1"/>
  <c r="Z275" i="4"/>
  <c r="X274" i="4"/>
  <c r="X273" i="4" s="1"/>
  <c r="Y537" i="4"/>
  <c r="AF537" i="4" s="1"/>
  <c r="AG537" i="4" s="1"/>
  <c r="Z537" i="4"/>
  <c r="X536" i="4"/>
  <c r="U661" i="4"/>
  <c r="W655" i="4"/>
  <c r="Y1585" i="4"/>
  <c r="AF1585" i="4" s="1"/>
  <c r="AG1585" i="4" s="1"/>
  <c r="X1584" i="4"/>
  <c r="Z1585" i="4"/>
  <c r="U1105" i="4"/>
  <c r="W1104" i="4"/>
  <c r="Z1276" i="4"/>
  <c r="Y1276" i="4"/>
  <c r="AF1276" i="4" s="1"/>
  <c r="AG1276" i="4" s="1"/>
  <c r="Y1312" i="4"/>
  <c r="AF1312" i="4" s="1"/>
  <c r="AG1312" i="4" s="1"/>
  <c r="Z1312" i="4"/>
  <c r="Z868" i="4"/>
  <c r="Y868" i="4"/>
  <c r="AF868" i="4" s="1"/>
  <c r="AG868" i="4" s="1"/>
  <c r="X867" i="4"/>
  <c r="X555" i="4"/>
  <c r="X553" i="4" s="1"/>
  <c r="Z539" i="4"/>
  <c r="Y539" i="4"/>
  <c r="AF539" i="4" s="1"/>
  <c r="AG539" i="4" s="1"/>
  <c r="Y588" i="4"/>
  <c r="AF588" i="4" s="1"/>
  <c r="AG588" i="4" s="1"/>
  <c r="Z588" i="4"/>
  <c r="X587" i="4"/>
  <c r="X1433" i="4"/>
  <c r="Z1434" i="4"/>
  <c r="Y1434" i="4"/>
  <c r="AF1434" i="4" s="1"/>
  <c r="AG1434" i="4" s="1"/>
  <c r="X1174" i="4"/>
  <c r="Y1175" i="4"/>
  <c r="AF1175" i="4" s="1"/>
  <c r="AG1175" i="4" s="1"/>
  <c r="Z1175" i="4"/>
  <c r="Z1386" i="4"/>
  <c r="Y1386" i="4"/>
  <c r="AF1386" i="4" s="1"/>
  <c r="AG1386" i="4" s="1"/>
  <c r="X1385" i="4"/>
  <c r="X1559" i="4"/>
  <c r="X1557" i="4" s="1"/>
  <c r="Y1560" i="4"/>
  <c r="AF1560" i="4" s="1"/>
  <c r="AG1560" i="4" s="1"/>
  <c r="Z1560" i="4"/>
  <c r="Z1843" i="4"/>
  <c r="X1842" i="4"/>
  <c r="Y1843" i="4"/>
  <c r="AF1843" i="4" s="1"/>
  <c r="AG1843" i="4" s="1"/>
  <c r="Y1601" i="4" l="1"/>
  <c r="AF1601" i="4" s="1"/>
  <c r="AG1601" i="4" s="1"/>
  <c r="X1600" i="4"/>
  <c r="Z1601" i="4"/>
  <c r="Z273" i="4"/>
  <c r="Y273" i="4"/>
  <c r="AF273" i="4" s="1"/>
  <c r="AG273" i="4" s="1"/>
  <c r="X1005" i="4"/>
  <c r="Y1006" i="4"/>
  <c r="AF1006" i="4" s="1"/>
  <c r="AG1006" i="4" s="1"/>
  <c r="Z1006" i="4"/>
  <c r="Y279" i="4"/>
  <c r="AF279" i="4" s="1"/>
  <c r="AG279" i="4" s="1"/>
  <c r="Z279" i="4"/>
  <c r="Y536" i="4"/>
  <c r="AF536" i="4" s="1"/>
  <c r="AG536" i="4" s="1"/>
  <c r="Z536" i="4"/>
  <c r="X535" i="4"/>
  <c r="Y490" i="4"/>
  <c r="AF490" i="4" s="1"/>
  <c r="AG490" i="4" s="1"/>
  <c r="Z490" i="4"/>
  <c r="U1496" i="4"/>
  <c r="W1493" i="4"/>
  <c r="U663" i="4"/>
  <c r="W661" i="4"/>
  <c r="X1556" i="4"/>
  <c r="Z1557" i="4"/>
  <c r="Y1557" i="4"/>
  <c r="X1855" i="4"/>
  <c r="Y1857" i="4"/>
  <c r="AF1857" i="4" s="1"/>
  <c r="AG1857" i="4" s="1"/>
  <c r="Z1857" i="4"/>
  <c r="X552" i="4"/>
  <c r="Z553" i="4"/>
  <c r="Y553" i="4"/>
  <c r="AF553" i="4" s="1"/>
  <c r="AG553" i="4" s="1"/>
  <c r="Z274" i="4"/>
  <c r="Y274" i="4"/>
  <c r="AF274" i="4" s="1"/>
  <c r="AG274" i="4" s="1"/>
  <c r="X272" i="4"/>
  <c r="X1620" i="4"/>
  <c r="Y1584" i="4"/>
  <c r="AF1584" i="4" s="1"/>
  <c r="AG1584" i="4" s="1"/>
  <c r="Z1584" i="4"/>
  <c r="X1583" i="4"/>
  <c r="U1106" i="4"/>
  <c r="W1106" i="4" s="1"/>
  <c r="W1105" i="4"/>
  <c r="X1427" i="4"/>
  <c r="X879" i="4"/>
  <c r="Y1559" i="4"/>
  <c r="Z1559" i="4"/>
  <c r="Z1842" i="4"/>
  <c r="Y1842" i="4"/>
  <c r="AF1842" i="4" s="1"/>
  <c r="AG1842" i="4" s="1"/>
  <c r="X1841" i="4"/>
  <c r="Y1174" i="4"/>
  <c r="AF1174" i="4" s="1"/>
  <c r="AG1174" i="4" s="1"/>
  <c r="Z1174" i="4"/>
  <c r="Z555" i="4"/>
  <c r="Y555" i="4"/>
  <c r="AF555" i="4" s="1"/>
  <c r="AG555" i="4" s="1"/>
  <c r="Z867" i="4"/>
  <c r="X866" i="4"/>
  <c r="Y867" i="4"/>
  <c r="AF867" i="4" s="1"/>
  <c r="AG867" i="4" s="1"/>
  <c r="X586" i="4"/>
  <c r="X585" i="4" s="1"/>
  <c r="Z587" i="4"/>
  <c r="Y587" i="4"/>
  <c r="AF587" i="4" s="1"/>
  <c r="AG587" i="4" s="1"/>
  <c r="X1384" i="4"/>
  <c r="Y1385" i="4"/>
  <c r="AF1385" i="4" s="1"/>
  <c r="AG1385" i="4" s="1"/>
  <c r="Z1385" i="4"/>
  <c r="Y1433" i="4"/>
  <c r="AF1433" i="4" s="1"/>
  <c r="AG1433" i="4" s="1"/>
  <c r="Z1433" i="4"/>
  <c r="X1432" i="4"/>
  <c r="Y1005" i="4" l="1"/>
  <c r="AF1005" i="4" s="1"/>
  <c r="AG1005" i="4" s="1"/>
  <c r="X1004" i="4"/>
  <c r="Z1005" i="4"/>
  <c r="Z1600" i="4"/>
  <c r="Y1600" i="4"/>
  <c r="AF1600" i="4" s="1"/>
  <c r="AG1600" i="4" s="1"/>
  <c r="X1599" i="4"/>
  <c r="U664" i="4"/>
  <c r="W663" i="4"/>
  <c r="X271" i="4"/>
  <c r="X270" i="4" s="1"/>
  <c r="Y272" i="4"/>
  <c r="AF272" i="4" s="1"/>
  <c r="AG272" i="4" s="1"/>
  <c r="Z272" i="4"/>
  <c r="Z1855" i="4"/>
  <c r="Y1855" i="4"/>
  <c r="AF1855" i="4" s="1"/>
  <c r="AG1855" i="4" s="1"/>
  <c r="X1854" i="4"/>
  <c r="Y535" i="4"/>
  <c r="AF535" i="4" s="1"/>
  <c r="AG535" i="4" s="1"/>
  <c r="Z535" i="4"/>
  <c r="X534" i="4"/>
  <c r="Y552" i="4"/>
  <c r="AF552" i="4" s="1"/>
  <c r="AG552" i="4" s="1"/>
  <c r="Z552" i="4"/>
  <c r="X551" i="4"/>
  <c r="X1555" i="4"/>
  <c r="Y1556" i="4"/>
  <c r="AF1556" i="4" s="1"/>
  <c r="AG1556" i="4" s="1"/>
  <c r="Z1556" i="4"/>
  <c r="U1497" i="4"/>
  <c r="W1496" i="4"/>
  <c r="Z1620" i="4"/>
  <c r="Y1620" i="4"/>
  <c r="AF1620" i="4" s="1"/>
  <c r="AG1620" i="4" s="1"/>
  <c r="X1619" i="4"/>
  <c r="X1582" i="4"/>
  <c r="Z1583" i="4"/>
  <c r="Y1583" i="4"/>
  <c r="AF1583" i="4" s="1"/>
  <c r="AG1583" i="4" s="1"/>
  <c r="Z585" i="4"/>
  <c r="Y585" i="4"/>
  <c r="AF585" i="4" s="1"/>
  <c r="AG585" i="4" s="1"/>
  <c r="Z1432" i="4"/>
  <c r="Y1432" i="4"/>
  <c r="AF1432" i="4" s="1"/>
  <c r="AG1432" i="4" s="1"/>
  <c r="X1455" i="4"/>
  <c r="Z1427" i="4"/>
  <c r="Y1427" i="4"/>
  <c r="AF1427" i="4" s="1"/>
  <c r="AG1427" i="4" s="1"/>
  <c r="X1426" i="4"/>
  <c r="Y586" i="4"/>
  <c r="AF586" i="4" s="1"/>
  <c r="AG586" i="4" s="1"/>
  <c r="Z586" i="4"/>
  <c r="Y879" i="4"/>
  <c r="AF879" i="4" s="1"/>
  <c r="AG879" i="4" s="1"/>
  <c r="Z879" i="4"/>
  <c r="X878" i="4"/>
  <c r="Y1384" i="4"/>
  <c r="AF1384" i="4" s="1"/>
  <c r="AG1384" i="4" s="1"/>
  <c r="Z1384" i="4"/>
  <c r="X1383" i="4"/>
  <c r="Z866" i="4"/>
  <c r="X865" i="4"/>
  <c r="Y866" i="4"/>
  <c r="AF866" i="4" s="1"/>
  <c r="AG866" i="4" s="1"/>
  <c r="X1840" i="4"/>
  <c r="X1838" i="4" s="1"/>
  <c r="Y1841" i="4"/>
  <c r="AF1841" i="4" s="1"/>
  <c r="AG1841" i="4" s="1"/>
  <c r="Z1841" i="4"/>
  <c r="Z1599" i="4" l="1"/>
  <c r="X1598" i="4"/>
  <c r="Y1599" i="4"/>
  <c r="AF1599" i="4" s="1"/>
  <c r="AG1599" i="4" s="1"/>
  <c r="X1002" i="4"/>
  <c r="Y1004" i="4"/>
  <c r="AF1004" i="4" s="1"/>
  <c r="AG1004" i="4" s="1"/>
  <c r="Z1004" i="4"/>
  <c r="U1501" i="4"/>
  <c r="W1497" i="4"/>
  <c r="Y534" i="4"/>
  <c r="AF534" i="4" s="1"/>
  <c r="AG534" i="4" s="1"/>
  <c r="X533" i="4"/>
  <c r="Z534" i="4"/>
  <c r="Y1838" i="4"/>
  <c r="AF1838" i="4" s="1"/>
  <c r="AG1838" i="4" s="1"/>
  <c r="Z1838" i="4"/>
  <c r="X1837" i="4"/>
  <c r="X1739" i="4"/>
  <c r="Y1854" i="4"/>
  <c r="AF1854" i="4" s="1"/>
  <c r="AG1854" i="4" s="1"/>
  <c r="Z1854" i="4"/>
  <c r="Z270" i="4"/>
  <c r="X269" i="4"/>
  <c r="Y270" i="4"/>
  <c r="AF270" i="4" s="1"/>
  <c r="AG270" i="4" s="1"/>
  <c r="U675" i="4"/>
  <c r="U666" i="4"/>
  <c r="W664" i="4"/>
  <c r="X550" i="4"/>
  <c r="Z551" i="4"/>
  <c r="Y551" i="4"/>
  <c r="AF551" i="4" s="1"/>
  <c r="AG551" i="4" s="1"/>
  <c r="Y271" i="4"/>
  <c r="AF271" i="4" s="1"/>
  <c r="AG271" i="4" s="1"/>
  <c r="Z271" i="4"/>
  <c r="X1554" i="4"/>
  <c r="Y1555" i="4"/>
  <c r="AF1555" i="4" s="1"/>
  <c r="AG1555" i="4" s="1"/>
  <c r="Z1555" i="4"/>
  <c r="X1618" i="4"/>
  <c r="Z1619" i="4"/>
  <c r="Y1619" i="4"/>
  <c r="AF1619" i="4" s="1"/>
  <c r="AG1619" i="4" s="1"/>
  <c r="Z1582" i="4"/>
  <c r="Y1582" i="4"/>
  <c r="AF1582" i="4" s="1"/>
  <c r="AG1582" i="4" s="1"/>
  <c r="X1581" i="4"/>
  <c r="X877" i="4"/>
  <c r="Z878" i="4"/>
  <c r="Y878" i="4"/>
  <c r="AF878" i="4" s="1"/>
  <c r="AG878" i="4" s="1"/>
  <c r="Z1455" i="4"/>
  <c r="Y1455" i="4"/>
  <c r="AF1455" i="4" s="1"/>
  <c r="AG1455" i="4" s="1"/>
  <c r="X1454" i="4"/>
  <c r="Z865" i="4"/>
  <c r="Y865" i="4"/>
  <c r="AF865" i="4" s="1"/>
  <c r="AG865" i="4" s="1"/>
  <c r="X864" i="4"/>
  <c r="X1425" i="4"/>
  <c r="Y1426" i="4"/>
  <c r="AF1426" i="4" s="1"/>
  <c r="AG1426" i="4" s="1"/>
  <c r="Z1426" i="4"/>
  <c r="Z1840" i="4"/>
  <c r="Y1840" i="4"/>
  <c r="AF1840" i="4" s="1"/>
  <c r="AG1840" i="4" s="1"/>
  <c r="Z1383" i="4"/>
  <c r="X1382" i="4"/>
  <c r="Y1383" i="4"/>
  <c r="AF1383" i="4" s="1"/>
  <c r="AG1383" i="4" s="1"/>
  <c r="X1597" i="4" l="1"/>
  <c r="Y1598" i="4"/>
  <c r="AF1598" i="4" s="1"/>
  <c r="AG1598" i="4" s="1"/>
  <c r="Z1598" i="4"/>
  <c r="Y1002" i="4"/>
  <c r="AF1002" i="4" s="1"/>
  <c r="AG1002" i="4" s="1"/>
  <c r="Z1002" i="4"/>
  <c r="Z269" i="4"/>
  <c r="X267" i="4"/>
  <c r="Y269" i="4"/>
  <c r="AF269" i="4" s="1"/>
  <c r="AG269" i="4" s="1"/>
  <c r="Y1739" i="4"/>
  <c r="AF1739" i="4" s="1"/>
  <c r="AG1739" i="4" s="1"/>
  <c r="Z1739" i="4"/>
  <c r="U1504" i="4"/>
  <c r="W1501" i="4"/>
  <c r="U677" i="4"/>
  <c r="W666" i="4"/>
  <c r="X1836" i="4"/>
  <c r="Y1837" i="4"/>
  <c r="AF1837" i="4" s="1"/>
  <c r="AG1837" i="4" s="1"/>
  <c r="Z1837" i="4"/>
  <c r="X532" i="4"/>
  <c r="Y533" i="4"/>
  <c r="AF533" i="4" s="1"/>
  <c r="AG533" i="4" s="1"/>
  <c r="Z533" i="4"/>
  <c r="X1553" i="4"/>
  <c r="X1552" i="4" s="1"/>
  <c r="Y1554" i="4"/>
  <c r="AF1554" i="4" s="1"/>
  <c r="AG1554" i="4" s="1"/>
  <c r="Z1554" i="4"/>
  <c r="U770" i="4"/>
  <c r="W675" i="4"/>
  <c r="AF675" i="4"/>
  <c r="AG675" i="4" s="1"/>
  <c r="Z550" i="4"/>
  <c r="Y550" i="4"/>
  <c r="AF550" i="4" s="1"/>
  <c r="AG550" i="4" s="1"/>
  <c r="X549" i="4"/>
  <c r="Y1618" i="4"/>
  <c r="AF1618" i="4" s="1"/>
  <c r="AG1618" i="4" s="1"/>
  <c r="Z1618" i="4"/>
  <c r="Z1581" i="4"/>
  <c r="X1580" i="4"/>
  <c r="Y1581" i="4"/>
  <c r="AF1581" i="4" s="1"/>
  <c r="AG1581" i="4" s="1"/>
  <c r="X1453" i="4"/>
  <c r="Z1454" i="4"/>
  <c r="Y1454" i="4"/>
  <c r="AF1454" i="4" s="1"/>
  <c r="AG1454" i="4" s="1"/>
  <c r="Z1382" i="4"/>
  <c r="Y1382" i="4"/>
  <c r="AF1382" i="4" s="1"/>
  <c r="AG1382" i="4" s="1"/>
  <c r="Y877" i="4"/>
  <c r="AF877" i="4" s="1"/>
  <c r="AG877" i="4" s="1"/>
  <c r="Z877" i="4"/>
  <c r="X876" i="4"/>
  <c r="Y1425" i="4"/>
  <c r="AF1425" i="4" s="1"/>
  <c r="AG1425" i="4" s="1"/>
  <c r="Z1425" i="4"/>
  <c r="X1424" i="4"/>
  <c r="X1820" i="4"/>
  <c r="X863" i="4"/>
  <c r="Y864" i="4"/>
  <c r="AF864" i="4" s="1"/>
  <c r="AG864" i="4" s="1"/>
  <c r="Z864" i="4"/>
  <c r="Y1597" i="4" l="1"/>
  <c r="AF1597" i="4" s="1"/>
  <c r="AG1597" i="4" s="1"/>
  <c r="Z1597" i="4"/>
  <c r="Z549" i="4"/>
  <c r="Y549" i="4"/>
  <c r="AF549" i="4" s="1"/>
  <c r="AG549" i="4" s="1"/>
  <c r="Y1836" i="4"/>
  <c r="AF1836" i="4" s="1"/>
  <c r="AG1836" i="4" s="1"/>
  <c r="X1834" i="4"/>
  <c r="Z1836" i="4"/>
  <c r="U733" i="4"/>
  <c r="U1508" i="4"/>
  <c r="W1504" i="4"/>
  <c r="Z267" i="4"/>
  <c r="X266" i="4"/>
  <c r="Y267" i="4"/>
  <c r="AF267" i="4" s="1"/>
  <c r="AG267" i="4" s="1"/>
  <c r="X1551" i="4"/>
  <c r="X1550" i="4" s="1"/>
  <c r="Y1552" i="4"/>
  <c r="AF1552" i="4" s="1"/>
  <c r="AG1552" i="4" s="1"/>
  <c r="Z1552" i="4"/>
  <c r="Y532" i="4"/>
  <c r="AF532" i="4" s="1"/>
  <c r="AG532" i="4" s="1"/>
  <c r="X531" i="4"/>
  <c r="Z532" i="4"/>
  <c r="W770" i="4"/>
  <c r="U772" i="4"/>
  <c r="Y1553" i="4"/>
  <c r="AF1553" i="4" s="1"/>
  <c r="AG1553" i="4" s="1"/>
  <c r="Z1553" i="4"/>
  <c r="W677" i="4"/>
  <c r="AF677" i="4"/>
  <c r="AG677" i="4" s="1"/>
  <c r="X1579" i="4"/>
  <c r="Y1580" i="4"/>
  <c r="AF1580" i="4" s="1"/>
  <c r="AG1580" i="4" s="1"/>
  <c r="Z1580" i="4"/>
  <c r="Z1820" i="4"/>
  <c r="Y1820" i="4"/>
  <c r="AF1820" i="4" s="1"/>
  <c r="AG1820" i="4" s="1"/>
  <c r="X1819" i="4"/>
  <c r="X1268" i="4"/>
  <c r="X1001" i="4"/>
  <c r="Y1424" i="4"/>
  <c r="AF1424" i="4" s="1"/>
  <c r="AG1424" i="4" s="1"/>
  <c r="Z1424" i="4"/>
  <c r="Y863" i="4"/>
  <c r="AF863" i="4" s="1"/>
  <c r="AG863" i="4" s="1"/>
  <c r="X862" i="4"/>
  <c r="Z863" i="4"/>
  <c r="X1407" i="4"/>
  <c r="X875" i="4"/>
  <c r="Y876" i="4"/>
  <c r="AF876" i="4" s="1"/>
  <c r="AG876" i="4" s="1"/>
  <c r="Z876" i="4"/>
  <c r="Y1453" i="4"/>
  <c r="AF1453" i="4" s="1"/>
  <c r="AG1453" i="4" s="1"/>
  <c r="Z1453" i="4"/>
  <c r="X1452" i="4"/>
  <c r="Y1550" i="4" l="1"/>
  <c r="AF1550" i="4" s="1"/>
  <c r="AG1550" i="4" s="1"/>
  <c r="Z1550" i="4"/>
  <c r="X1549" i="4"/>
  <c r="U773" i="4"/>
  <c r="W772" i="4"/>
  <c r="Z1834" i="4"/>
  <c r="Y1834" i="4"/>
  <c r="AF1834" i="4" s="1"/>
  <c r="AG1834" i="4" s="1"/>
  <c r="X1833" i="4"/>
  <c r="Z531" i="4"/>
  <c r="X530" i="4"/>
  <c r="X529" i="4" s="1"/>
  <c r="Y531" i="4"/>
  <c r="AF531" i="4" s="1"/>
  <c r="AG531" i="4" s="1"/>
  <c r="U1510" i="4"/>
  <c r="W1508" i="4"/>
  <c r="Z1551" i="4"/>
  <c r="Y1551" i="4"/>
  <c r="AF1551" i="4" s="1"/>
  <c r="AG1551" i="4" s="1"/>
  <c r="Y266" i="4"/>
  <c r="AF266" i="4" s="1"/>
  <c r="AG266" i="4" s="1"/>
  <c r="Z266" i="4"/>
  <c r="X265" i="4"/>
  <c r="U734" i="4"/>
  <c r="W733" i="4"/>
  <c r="AF733" i="4"/>
  <c r="AG733" i="4" s="1"/>
  <c r="Y1579" i="4"/>
  <c r="AF1579" i="4" s="1"/>
  <c r="AG1579" i="4" s="1"/>
  <c r="X1578" i="4"/>
  <c r="Z1579" i="4"/>
  <c r="X1451" i="4"/>
  <c r="Z1452" i="4"/>
  <c r="Y1452" i="4"/>
  <c r="AF1452" i="4" s="1"/>
  <c r="AG1452" i="4" s="1"/>
  <c r="Z862" i="4"/>
  <c r="Y862" i="4"/>
  <c r="AF862" i="4" s="1"/>
  <c r="AG862" i="4" s="1"/>
  <c r="X861" i="4"/>
  <c r="Y1001" i="4"/>
  <c r="AF1001" i="4" s="1"/>
  <c r="AG1001" i="4" s="1"/>
  <c r="Z1001" i="4"/>
  <c r="X1000" i="4"/>
  <c r="Y1268" i="4"/>
  <c r="AF1268" i="4" s="1"/>
  <c r="AG1268" i="4" s="1"/>
  <c r="Z1268" i="4"/>
  <c r="X1267" i="4"/>
  <c r="X1818" i="4"/>
  <c r="Z1819" i="4"/>
  <c r="Y1819" i="4"/>
  <c r="AF1819" i="4" s="1"/>
  <c r="AG1819" i="4" s="1"/>
  <c r="X1463" i="4"/>
  <c r="X633" i="4"/>
  <c r="Z875" i="4"/>
  <c r="Y875" i="4"/>
  <c r="AF875" i="4" s="1"/>
  <c r="AG875" i="4" s="1"/>
  <c r="X874" i="4"/>
  <c r="X1406" i="4"/>
  <c r="Y1407" i="4"/>
  <c r="AF1407" i="4" s="1"/>
  <c r="AG1407" i="4" s="1"/>
  <c r="Z1407" i="4"/>
  <c r="Y529" i="4" l="1"/>
  <c r="AF529" i="4" s="1"/>
  <c r="AG529" i="4" s="1"/>
  <c r="Z529" i="4"/>
  <c r="X1536" i="4"/>
  <c r="Y530" i="4"/>
  <c r="AF530" i="4" s="1"/>
  <c r="AG530" i="4" s="1"/>
  <c r="Z530" i="4"/>
  <c r="X528" i="4"/>
  <c r="W734" i="4"/>
  <c r="AF734" i="4"/>
  <c r="AG734" i="4" s="1"/>
  <c r="X1547" i="4"/>
  <c r="Y1549" i="4"/>
  <c r="AF1549" i="4" s="1"/>
  <c r="AG1549" i="4" s="1"/>
  <c r="Z1549" i="4"/>
  <c r="Z265" i="4"/>
  <c r="X264" i="4"/>
  <c r="Y265" i="4"/>
  <c r="AF265" i="4" s="1"/>
  <c r="AG265" i="4" s="1"/>
  <c r="U1511" i="4"/>
  <c r="W1510" i="4"/>
  <c r="Z1833" i="4"/>
  <c r="Y1833" i="4"/>
  <c r="AF1833" i="4" s="1"/>
  <c r="AG1833" i="4" s="1"/>
  <c r="X1832" i="4"/>
  <c r="W773" i="4"/>
  <c r="U775" i="4"/>
  <c r="X1577" i="4"/>
  <c r="X1576" i="4" s="1"/>
  <c r="Z1578" i="4"/>
  <c r="Y1578" i="4"/>
  <c r="AF1578" i="4" s="1"/>
  <c r="AG1578" i="4" s="1"/>
  <c r="Z1406" i="4"/>
  <c r="Y1406" i="4"/>
  <c r="AF1406" i="4" s="1"/>
  <c r="AG1406" i="4" s="1"/>
  <c r="X1405" i="4"/>
  <c r="Y633" i="4"/>
  <c r="AF633" i="4" s="1"/>
  <c r="AG633" i="4" s="1"/>
  <c r="Z633" i="4"/>
  <c r="X632" i="4"/>
  <c r="X1266" i="4"/>
  <c r="Z1267" i="4"/>
  <c r="Y1267" i="4"/>
  <c r="AF1267" i="4" s="1"/>
  <c r="AG1267" i="4" s="1"/>
  <c r="X873" i="4"/>
  <c r="Y874" i="4"/>
  <c r="AF874" i="4" s="1"/>
  <c r="AG874" i="4" s="1"/>
  <c r="Z874" i="4"/>
  <c r="X1735" i="4"/>
  <c r="X1423" i="4"/>
  <c r="Z1818" i="4"/>
  <c r="X1817" i="4"/>
  <c r="Y1818" i="4"/>
  <c r="AF1818" i="4" s="1"/>
  <c r="AG1818" i="4" s="1"/>
  <c r="X860" i="4"/>
  <c r="Z861" i="4"/>
  <c r="Y861" i="4"/>
  <c r="AF861" i="4" s="1"/>
  <c r="AG861" i="4" s="1"/>
  <c r="Y1463" i="4"/>
  <c r="AF1463" i="4" s="1"/>
  <c r="AG1463" i="4" s="1"/>
  <c r="Z1463" i="4"/>
  <c r="X1462" i="4"/>
  <c r="Y1000" i="4"/>
  <c r="AF1000" i="4" s="1"/>
  <c r="AG1000" i="4" s="1"/>
  <c r="Z1000" i="4"/>
  <c r="X999" i="4"/>
  <c r="Y1451" i="4"/>
  <c r="AF1451" i="4" s="1"/>
  <c r="AG1451" i="4" s="1"/>
  <c r="Z1451" i="4"/>
  <c r="X1450" i="4"/>
  <c r="Z1576" i="4" l="1"/>
  <c r="Y1576" i="4"/>
  <c r="Y1832" i="4"/>
  <c r="AF1832" i="4" s="1"/>
  <c r="AG1832" i="4" s="1"/>
  <c r="Z1832" i="4"/>
  <c r="X1831" i="4"/>
  <c r="U1557" i="4"/>
  <c r="U1514" i="4"/>
  <c r="W1511" i="4"/>
  <c r="Y1536" i="4"/>
  <c r="AF1536" i="4" s="1"/>
  <c r="AG1536" i="4" s="1"/>
  <c r="Z1536" i="4"/>
  <c r="X1535" i="4"/>
  <c r="Y264" i="4"/>
  <c r="AF264" i="4" s="1"/>
  <c r="AG264" i="4" s="1"/>
  <c r="X263" i="4"/>
  <c r="Z264" i="4"/>
  <c r="X1546" i="4"/>
  <c r="Y1547" i="4"/>
  <c r="AF1547" i="4" s="1"/>
  <c r="AG1547" i="4" s="1"/>
  <c r="Z1547" i="4"/>
  <c r="Z528" i="4"/>
  <c r="X527" i="4"/>
  <c r="Y528" i="4"/>
  <c r="AF528" i="4" s="1"/>
  <c r="AG528" i="4" s="1"/>
  <c r="X1508" i="4"/>
  <c r="U776" i="4"/>
  <c r="W775" i="4"/>
  <c r="Y1577" i="4"/>
  <c r="AF1577" i="4" s="1"/>
  <c r="AG1577" i="4" s="1"/>
  <c r="Z1577" i="4"/>
  <c r="X1802" i="4"/>
  <c r="Z1817" i="4"/>
  <c r="Y1817" i="4"/>
  <c r="AF1817" i="4" s="1"/>
  <c r="AG1817" i="4" s="1"/>
  <c r="Y1405" i="4"/>
  <c r="AF1405" i="4" s="1"/>
  <c r="AG1405" i="4" s="1"/>
  <c r="Z1405" i="4"/>
  <c r="Z860" i="4"/>
  <c r="Y860" i="4"/>
  <c r="AF860" i="4" s="1"/>
  <c r="AG860" i="4" s="1"/>
  <c r="X859" i="4"/>
  <c r="X1422" i="4"/>
  <c r="Y1423" i="4"/>
  <c r="AF1423" i="4" s="1"/>
  <c r="AG1423" i="4" s="1"/>
  <c r="Z1423" i="4"/>
  <c r="Z1735" i="4"/>
  <c r="Y1735" i="4"/>
  <c r="AF1735" i="4" s="1"/>
  <c r="AG1735" i="4" s="1"/>
  <c r="X1734" i="4"/>
  <c r="X1449" i="4"/>
  <c r="Y1450" i="4"/>
  <c r="AF1450" i="4" s="1"/>
  <c r="AG1450" i="4" s="1"/>
  <c r="Z1450" i="4"/>
  <c r="Y873" i="4"/>
  <c r="AF873" i="4" s="1"/>
  <c r="AG873" i="4" s="1"/>
  <c r="Z873" i="4"/>
  <c r="X998" i="4"/>
  <c r="Z999" i="4"/>
  <c r="Y999" i="4"/>
  <c r="AF999" i="4" s="1"/>
  <c r="AG999" i="4" s="1"/>
  <c r="X584" i="4"/>
  <c r="Z1266" i="4"/>
  <c r="Y1266" i="4"/>
  <c r="AF1266" i="4" s="1"/>
  <c r="AG1266" i="4" s="1"/>
  <c r="X1265" i="4"/>
  <c r="X1263" i="4" s="1"/>
  <c r="X1262" i="4" s="1"/>
  <c r="Z1462" i="4"/>
  <c r="Y1462" i="4"/>
  <c r="AF1462" i="4" s="1"/>
  <c r="AG1462" i="4" s="1"/>
  <c r="X1461" i="4"/>
  <c r="X1459" i="4" s="1"/>
  <c r="X631" i="4"/>
  <c r="X626" i="4" s="1"/>
  <c r="Z632" i="4"/>
  <c r="Y632" i="4"/>
  <c r="AF632" i="4" s="1"/>
  <c r="AG632" i="4" s="1"/>
  <c r="Y1262" i="4" l="1"/>
  <c r="AF1262" i="4" s="1"/>
  <c r="AG1262" i="4" s="1"/>
  <c r="Z1262" i="4"/>
  <c r="Y1459" i="4"/>
  <c r="AF1459" i="4" s="1"/>
  <c r="AG1459" i="4" s="1"/>
  <c r="Z1459" i="4"/>
  <c r="U1559" i="4"/>
  <c r="W1557" i="4"/>
  <c r="AF1557" i="4"/>
  <c r="AG1557" i="4" s="1"/>
  <c r="Z1508" i="4"/>
  <c r="Y1508" i="4"/>
  <c r="AF1508" i="4" s="1"/>
  <c r="AG1508" i="4" s="1"/>
  <c r="X1504" i="4"/>
  <c r="X1503" i="4" s="1"/>
  <c r="Z527" i="4"/>
  <c r="Y527" i="4"/>
  <c r="AF527" i="4" s="1"/>
  <c r="AG527" i="4" s="1"/>
  <c r="X526" i="4"/>
  <c r="Z1546" i="4"/>
  <c r="Y1546" i="4"/>
  <c r="AF1546" i="4" s="1"/>
  <c r="AG1546" i="4" s="1"/>
  <c r="X1544" i="4"/>
  <c r="X1543" i="4" s="1"/>
  <c r="X1830" i="4"/>
  <c r="Y1831" i="4"/>
  <c r="AF1831" i="4" s="1"/>
  <c r="AG1831" i="4" s="1"/>
  <c r="Z1831" i="4"/>
  <c r="U779" i="4"/>
  <c r="W776" i="4"/>
  <c r="X625" i="4"/>
  <c r="Y626" i="4"/>
  <c r="AF626" i="4" s="1"/>
  <c r="AG626" i="4" s="1"/>
  <c r="Z626" i="4"/>
  <c r="Z1263" i="4"/>
  <c r="Y1263" i="4"/>
  <c r="AF1263" i="4" s="1"/>
  <c r="AG1263" i="4" s="1"/>
  <c r="X1261" i="4"/>
  <c r="Y263" i="4"/>
  <c r="AF263" i="4" s="1"/>
  <c r="AG263" i="4" s="1"/>
  <c r="X262" i="4"/>
  <c r="Z263" i="4"/>
  <c r="Z1535" i="4"/>
  <c r="Y1535" i="4"/>
  <c r="AF1535" i="4" s="1"/>
  <c r="AG1535" i="4" s="1"/>
  <c r="X1534" i="4"/>
  <c r="W1514" i="4"/>
  <c r="U1515" i="4"/>
  <c r="Z1422" i="4"/>
  <c r="Y1422" i="4"/>
  <c r="AF1422" i="4" s="1"/>
  <c r="AG1422" i="4" s="1"/>
  <c r="X1421" i="4"/>
  <c r="Z584" i="4"/>
  <c r="Y584" i="4"/>
  <c r="AF584" i="4" s="1"/>
  <c r="AG584" i="4" s="1"/>
  <c r="X583" i="4"/>
  <c r="X858" i="4"/>
  <c r="Z859" i="4"/>
  <c r="Y859" i="4"/>
  <c r="AF859" i="4" s="1"/>
  <c r="AG859" i="4" s="1"/>
  <c r="Y631" i="4"/>
  <c r="AF631" i="4" s="1"/>
  <c r="AG631" i="4" s="1"/>
  <c r="Z631" i="4"/>
  <c r="X630" i="4"/>
  <c r="Z1265" i="4"/>
  <c r="Y1265" i="4"/>
  <c r="AF1265" i="4" s="1"/>
  <c r="AG1265" i="4" s="1"/>
  <c r="Z1461" i="4"/>
  <c r="Y1461" i="4"/>
  <c r="AF1461" i="4" s="1"/>
  <c r="AG1461" i="4" s="1"/>
  <c r="Z998" i="4"/>
  <c r="Y998" i="4"/>
  <c r="AF998" i="4" s="1"/>
  <c r="AG998" i="4" s="1"/>
  <c r="X997" i="4"/>
  <c r="Y1449" i="4"/>
  <c r="AF1449" i="4" s="1"/>
  <c r="AG1449" i="4" s="1"/>
  <c r="Z1449" i="4"/>
  <c r="X1448" i="4"/>
  <c r="X1445" i="4" s="1"/>
  <c r="X1733" i="4"/>
  <c r="Z1734" i="4"/>
  <c r="Y1734" i="4"/>
  <c r="AF1734" i="4" s="1"/>
  <c r="AG1734" i="4" s="1"/>
  <c r="Y1802" i="4"/>
  <c r="AF1802" i="4" s="1"/>
  <c r="AG1802" i="4" s="1"/>
  <c r="Z1802" i="4"/>
  <c r="X1801" i="4"/>
  <c r="X1502" i="4" l="1"/>
  <c r="X1501" i="4" s="1"/>
  <c r="X1500" i="4" s="1"/>
  <c r="Y1503" i="4"/>
  <c r="AF1503" i="4" s="1"/>
  <c r="AG1503" i="4" s="1"/>
  <c r="Z1503" i="4"/>
  <c r="Z1543" i="4"/>
  <c r="Y1543" i="4"/>
  <c r="AF1543" i="4" s="1"/>
  <c r="AG1543" i="4" s="1"/>
  <c r="U1516" i="4"/>
  <c r="W1515" i="4"/>
  <c r="Y1261" i="4"/>
  <c r="AF1261" i="4" s="1"/>
  <c r="AG1261" i="4" s="1"/>
  <c r="Z1261" i="4"/>
  <c r="Y1504" i="4"/>
  <c r="AF1504" i="4" s="1"/>
  <c r="AG1504" i="4" s="1"/>
  <c r="Z1504" i="4"/>
  <c r="X611" i="4"/>
  <c r="X610" i="4" s="1"/>
  <c r="Y1830" i="4"/>
  <c r="AF1830" i="4" s="1"/>
  <c r="AG1830" i="4" s="1"/>
  <c r="Z1830" i="4"/>
  <c r="Y526" i="4"/>
  <c r="AF526" i="4" s="1"/>
  <c r="AG526" i="4" s="1"/>
  <c r="Z526" i="4"/>
  <c r="X525" i="4"/>
  <c r="W1559" i="4"/>
  <c r="U1562" i="4"/>
  <c r="AF1559" i="4"/>
  <c r="AG1559" i="4" s="1"/>
  <c r="Z1445" i="4"/>
  <c r="Y1445" i="4"/>
  <c r="AF1445" i="4" s="1"/>
  <c r="AG1445" i="4" s="1"/>
  <c r="X1443" i="4"/>
  <c r="X1533" i="4"/>
  <c r="Y1534" i="4"/>
  <c r="AF1534" i="4" s="1"/>
  <c r="AG1534" i="4" s="1"/>
  <c r="Z1534" i="4"/>
  <c r="Y262" i="4"/>
  <c r="AF262" i="4" s="1"/>
  <c r="AG262" i="4" s="1"/>
  <c r="X261" i="4"/>
  <c r="Z262" i="4"/>
  <c r="Y625" i="4"/>
  <c r="AF625" i="4" s="1"/>
  <c r="AG625" i="4" s="1"/>
  <c r="X624" i="4"/>
  <c r="Z625" i="4"/>
  <c r="U780" i="4"/>
  <c r="W779" i="4"/>
  <c r="X1542" i="4"/>
  <c r="X1541" i="4" s="1"/>
  <c r="Z1544" i="4"/>
  <c r="Y1544" i="4"/>
  <c r="AF1544" i="4" s="1"/>
  <c r="AG1544" i="4" s="1"/>
  <c r="X1800" i="4"/>
  <c r="Z1801" i="4"/>
  <c r="Y1801" i="4"/>
  <c r="AF1801" i="4" s="1"/>
  <c r="AG1801" i="4" s="1"/>
  <c r="X582" i="4"/>
  <c r="Z583" i="4"/>
  <c r="Y583" i="4"/>
  <c r="AF583" i="4" s="1"/>
  <c r="AG583" i="4" s="1"/>
  <c r="Y1733" i="4"/>
  <c r="AF1733" i="4" s="1"/>
  <c r="AG1733" i="4" s="1"/>
  <c r="X1732" i="4"/>
  <c r="Z1733" i="4"/>
  <c r="Y997" i="4"/>
  <c r="AF997" i="4" s="1"/>
  <c r="AG997" i="4" s="1"/>
  <c r="Z997" i="4"/>
  <c r="X996" i="4"/>
  <c r="Y1421" i="4"/>
  <c r="AF1421" i="4" s="1"/>
  <c r="AG1421" i="4" s="1"/>
  <c r="Z1421" i="4"/>
  <c r="X1420" i="4"/>
  <c r="Y1448" i="4"/>
  <c r="AF1448" i="4" s="1"/>
  <c r="AG1448" i="4" s="1"/>
  <c r="Z1448" i="4"/>
  <c r="Z630" i="4"/>
  <c r="Y630" i="4"/>
  <c r="AF630" i="4" s="1"/>
  <c r="AG630" i="4" s="1"/>
  <c r="X855" i="4"/>
  <c r="Z858" i="4"/>
  <c r="Y858" i="4"/>
  <c r="AF858" i="4" s="1"/>
  <c r="AG858" i="4" s="1"/>
  <c r="X857" i="4"/>
  <c r="X1499" i="4" l="1"/>
  <c r="Z1500" i="4"/>
  <c r="Y1500" i="4"/>
  <c r="AF1500" i="4" s="1"/>
  <c r="AG1500" i="4" s="1"/>
  <c r="Y610" i="4"/>
  <c r="AF610" i="4" s="1"/>
  <c r="AG610" i="4" s="1"/>
  <c r="X609" i="4"/>
  <c r="Z610" i="4"/>
  <c r="Y1541" i="4"/>
  <c r="AF1541" i="4" s="1"/>
  <c r="AG1541" i="4" s="1"/>
  <c r="Z1541" i="4"/>
  <c r="Y1502" i="4"/>
  <c r="AF1502" i="4" s="1"/>
  <c r="AG1502" i="4" s="1"/>
  <c r="Z1502" i="4"/>
  <c r="W780" i="4"/>
  <c r="U784" i="4"/>
  <c r="Z1501" i="4"/>
  <c r="Y1501" i="4"/>
  <c r="AF1501" i="4" s="1"/>
  <c r="AG1501" i="4" s="1"/>
  <c r="Y261" i="4"/>
  <c r="AF261" i="4" s="1"/>
  <c r="AG261" i="4" s="1"/>
  <c r="Z261" i="4"/>
  <c r="X260" i="4"/>
  <c r="X259" i="4" s="1"/>
  <c r="X1532" i="4"/>
  <c r="Z1533" i="4"/>
  <c r="Y1533" i="4"/>
  <c r="AF1533" i="4" s="1"/>
  <c r="AG1533" i="4" s="1"/>
  <c r="Y611" i="4"/>
  <c r="AF611" i="4" s="1"/>
  <c r="AG611" i="4" s="1"/>
  <c r="Z611" i="4"/>
  <c r="X603" i="4"/>
  <c r="U1517" i="4"/>
  <c r="W1516" i="4"/>
  <c r="X522" i="4"/>
  <c r="Z525" i="4"/>
  <c r="Y525" i="4"/>
  <c r="AF525" i="4" s="1"/>
  <c r="AG525" i="4" s="1"/>
  <c r="Z1542" i="4"/>
  <c r="Y1542" i="4"/>
  <c r="AF1542" i="4" s="1"/>
  <c r="AG1542" i="4" s="1"/>
  <c r="X1540" i="4"/>
  <c r="Y624" i="4"/>
  <c r="AF624" i="4" s="1"/>
  <c r="AG624" i="4" s="1"/>
  <c r="Z624" i="4"/>
  <c r="X623" i="4"/>
  <c r="Y1443" i="4"/>
  <c r="AF1443" i="4" s="1"/>
  <c r="AG1443" i="4" s="1"/>
  <c r="Z1443" i="4"/>
  <c r="U1564" i="4"/>
  <c r="W1562" i="4"/>
  <c r="AF1562" i="4"/>
  <c r="AG1562" i="4" s="1"/>
  <c r="Y1800" i="4"/>
  <c r="AF1800" i="4" s="1"/>
  <c r="AG1800" i="4" s="1"/>
  <c r="Z1800" i="4"/>
  <c r="X1799" i="4"/>
  <c r="Y855" i="4"/>
  <c r="AF855" i="4" s="1"/>
  <c r="AG855" i="4" s="1"/>
  <c r="Z855" i="4"/>
  <c r="X854" i="4"/>
  <c r="Y857" i="4"/>
  <c r="AF857" i="4" s="1"/>
  <c r="AG857" i="4" s="1"/>
  <c r="Z857" i="4"/>
  <c r="X995" i="4"/>
  <c r="Z996" i="4"/>
  <c r="Y996" i="4"/>
  <c r="AF996" i="4" s="1"/>
  <c r="AG996" i="4" s="1"/>
  <c r="Z1732" i="4"/>
  <c r="Y1732" i="4"/>
  <c r="AF1732" i="4" s="1"/>
  <c r="AG1732" i="4" s="1"/>
  <c r="X1731" i="4"/>
  <c r="X1727" i="4" s="1"/>
  <c r="Z582" i="4"/>
  <c r="Y582" i="4"/>
  <c r="AF582" i="4" s="1"/>
  <c r="AG582" i="4" s="1"/>
  <c r="X581" i="4"/>
  <c r="X1419" i="4"/>
  <c r="Z1420" i="4"/>
  <c r="Y1420" i="4"/>
  <c r="AF1420" i="4" s="1"/>
  <c r="AG1420" i="4" s="1"/>
  <c r="Y259" i="4" l="1"/>
  <c r="AF259" i="4" s="1"/>
  <c r="AG259" i="4" s="1"/>
  <c r="Z259" i="4"/>
  <c r="X608" i="4"/>
  <c r="Z609" i="4"/>
  <c r="Y609" i="4"/>
  <c r="AF609" i="4" s="1"/>
  <c r="AG609" i="4" s="1"/>
  <c r="Z1499" i="4"/>
  <c r="Y1499" i="4"/>
  <c r="AF1499" i="4" s="1"/>
  <c r="AG1499" i="4" s="1"/>
  <c r="X1498" i="4"/>
  <c r="W784" i="4"/>
  <c r="U786" i="4"/>
  <c r="U1566" i="4"/>
  <c r="W1564" i="4"/>
  <c r="AF1564" i="4"/>
  <c r="AG1564" i="4" s="1"/>
  <c r="Z1532" i="4"/>
  <c r="X1531" i="4"/>
  <c r="Y1532" i="4"/>
  <c r="AF1532" i="4" s="1"/>
  <c r="AG1532" i="4" s="1"/>
  <c r="Y1727" i="4"/>
  <c r="AF1727" i="4" s="1"/>
  <c r="AG1727" i="4" s="1"/>
  <c r="Z1727" i="4"/>
  <c r="X1726" i="4"/>
  <c r="Z260" i="4"/>
  <c r="Y260" i="4"/>
  <c r="AF260" i="4" s="1"/>
  <c r="AG260" i="4" s="1"/>
  <c r="X258" i="4"/>
  <c r="X1539" i="4"/>
  <c r="Z1540" i="4"/>
  <c r="Y1540" i="4"/>
  <c r="AF1540" i="4" s="1"/>
  <c r="AG1540" i="4" s="1"/>
  <c r="W1517" i="4"/>
  <c r="U1518" i="4"/>
  <c r="X620" i="4"/>
  <c r="X619" i="4" s="1"/>
  <c r="Y623" i="4"/>
  <c r="AF623" i="4" s="1"/>
  <c r="AG623" i="4" s="1"/>
  <c r="Z623" i="4"/>
  <c r="Y522" i="4"/>
  <c r="AF522" i="4" s="1"/>
  <c r="AG522" i="4" s="1"/>
  <c r="Z522" i="4"/>
  <c r="X521" i="4"/>
  <c r="Y603" i="4"/>
  <c r="AF603" i="4" s="1"/>
  <c r="AG603" i="4" s="1"/>
  <c r="X602" i="4"/>
  <c r="X601" i="4" s="1"/>
  <c r="Z603" i="4"/>
  <c r="X580" i="4"/>
  <c r="Y581" i="4"/>
  <c r="AF581" i="4" s="1"/>
  <c r="AG581" i="4" s="1"/>
  <c r="Z581" i="4"/>
  <c r="X994" i="4"/>
  <c r="Z995" i="4"/>
  <c r="Y995" i="4"/>
  <c r="AF995" i="4" s="1"/>
  <c r="AG995" i="4" s="1"/>
  <c r="X853" i="4"/>
  <c r="Z854" i="4"/>
  <c r="Y854" i="4"/>
  <c r="AF854" i="4" s="1"/>
  <c r="AG854" i="4" s="1"/>
  <c r="X1798" i="4"/>
  <c r="Y1799" i="4"/>
  <c r="AF1799" i="4" s="1"/>
  <c r="AG1799" i="4" s="1"/>
  <c r="Z1799" i="4"/>
  <c r="Y1419" i="4"/>
  <c r="AF1419" i="4" s="1"/>
  <c r="AG1419" i="4" s="1"/>
  <c r="Z1419" i="4"/>
  <c r="Y1731" i="4"/>
  <c r="AF1731" i="4" s="1"/>
  <c r="AG1731" i="4" s="1"/>
  <c r="Z1731" i="4"/>
  <c r="Y1498" i="4" l="1"/>
  <c r="AF1498" i="4" s="1"/>
  <c r="AG1498" i="4" s="1"/>
  <c r="Z1498" i="4"/>
  <c r="X1497" i="4"/>
  <c r="Y619" i="4"/>
  <c r="AF619" i="4" s="1"/>
  <c r="AG619" i="4" s="1"/>
  <c r="Z619" i="4"/>
  <c r="Z608" i="4"/>
  <c r="Y608" i="4"/>
  <c r="AF608" i="4" s="1"/>
  <c r="AG608" i="4" s="1"/>
  <c r="X607" i="4"/>
  <c r="X600" i="4"/>
  <c r="Y601" i="4"/>
  <c r="AF601" i="4" s="1"/>
  <c r="AG601" i="4" s="1"/>
  <c r="Z601" i="4"/>
  <c r="W786" i="4"/>
  <c r="U788" i="4"/>
  <c r="X256" i="4"/>
  <c r="Z258" i="4"/>
  <c r="Y258" i="4"/>
  <c r="AF258" i="4" s="1"/>
  <c r="AG258" i="4" s="1"/>
  <c r="Z1531" i="4"/>
  <c r="Y1531" i="4"/>
  <c r="AF1531" i="4" s="1"/>
  <c r="AG1531" i="4" s="1"/>
  <c r="X1530" i="4"/>
  <c r="X1529" i="4" s="1"/>
  <c r="U1568" i="4"/>
  <c r="W1566" i="4"/>
  <c r="AF1566" i="4"/>
  <c r="AG1566" i="4" s="1"/>
  <c r="X520" i="4"/>
  <c r="Y521" i="4"/>
  <c r="AF521" i="4" s="1"/>
  <c r="AG521" i="4" s="1"/>
  <c r="Z521" i="4"/>
  <c r="Z620" i="4"/>
  <c r="Y620" i="4"/>
  <c r="AF620" i="4" s="1"/>
  <c r="AG620" i="4" s="1"/>
  <c r="X618" i="4"/>
  <c r="Z1726" i="4"/>
  <c r="X1724" i="4"/>
  <c r="Y1726" i="4"/>
  <c r="AF1726" i="4" s="1"/>
  <c r="AG1726" i="4" s="1"/>
  <c r="Z602" i="4"/>
  <c r="Y602" i="4"/>
  <c r="AF602" i="4" s="1"/>
  <c r="AG602" i="4" s="1"/>
  <c r="X592" i="4"/>
  <c r="X591" i="4" s="1"/>
  <c r="U1519" i="4"/>
  <c r="W1518" i="4"/>
  <c r="Y1539" i="4"/>
  <c r="AF1539" i="4" s="1"/>
  <c r="AG1539" i="4" s="1"/>
  <c r="Z1539" i="4"/>
  <c r="Y994" i="4"/>
  <c r="AF994" i="4" s="1"/>
  <c r="AG994" i="4" s="1"/>
  <c r="Z994" i="4"/>
  <c r="X993" i="4"/>
  <c r="Z1798" i="4"/>
  <c r="Y1798" i="4"/>
  <c r="AF1798" i="4" s="1"/>
  <c r="AG1798" i="4" s="1"/>
  <c r="X1797" i="4"/>
  <c r="Y853" i="4"/>
  <c r="AF853" i="4" s="1"/>
  <c r="AG853" i="4" s="1"/>
  <c r="Z853" i="4"/>
  <c r="X852" i="4"/>
  <c r="X579" i="4"/>
  <c r="Z580" i="4"/>
  <c r="Y580" i="4"/>
  <c r="AF580" i="4" s="1"/>
  <c r="AG580" i="4" s="1"/>
  <c r="X606" i="4" l="1"/>
  <c r="Z607" i="4"/>
  <c r="Y607" i="4"/>
  <c r="AF607" i="4" s="1"/>
  <c r="AG607" i="4" s="1"/>
  <c r="Y1529" i="4"/>
  <c r="X1528" i="4"/>
  <c r="Z1529" i="4"/>
  <c r="X1496" i="4"/>
  <c r="Z1497" i="4"/>
  <c r="Y1497" i="4"/>
  <c r="AF1497" i="4" s="1"/>
  <c r="AG1497" i="4" s="1"/>
  <c r="Z591" i="4"/>
  <c r="Y591" i="4"/>
  <c r="AF591" i="4" s="1"/>
  <c r="AG591" i="4" s="1"/>
  <c r="X599" i="4"/>
  <c r="Z600" i="4"/>
  <c r="Y600" i="4"/>
  <c r="AF600" i="4" s="1"/>
  <c r="AG600" i="4" s="1"/>
  <c r="U790" i="4"/>
  <c r="W788" i="4"/>
  <c r="W1519" i="4"/>
  <c r="U1520" i="4"/>
  <c r="Z592" i="4"/>
  <c r="Y592" i="4"/>
  <c r="AF592" i="4" s="1"/>
  <c r="AG592" i="4" s="1"/>
  <c r="Y1724" i="4"/>
  <c r="AF1724" i="4" s="1"/>
  <c r="AG1724" i="4" s="1"/>
  <c r="Z1724" i="4"/>
  <c r="X255" i="4"/>
  <c r="Y256" i="4"/>
  <c r="AF256" i="4" s="1"/>
  <c r="AG256" i="4" s="1"/>
  <c r="Z256" i="4"/>
  <c r="X1490" i="4"/>
  <c r="Z618" i="4"/>
  <c r="X617" i="4"/>
  <c r="Y618" i="4"/>
  <c r="AF618" i="4" s="1"/>
  <c r="AG618" i="4" s="1"/>
  <c r="U1571" i="4"/>
  <c r="W1568" i="4"/>
  <c r="AF1568" i="4"/>
  <c r="AG1568" i="4" s="1"/>
  <c r="X519" i="4"/>
  <c r="Z520" i="4"/>
  <c r="Y520" i="4"/>
  <c r="AF520" i="4" s="1"/>
  <c r="AG520" i="4" s="1"/>
  <c r="Y1530" i="4"/>
  <c r="AF1530" i="4" s="1"/>
  <c r="AG1530" i="4" s="1"/>
  <c r="Z1530" i="4"/>
  <c r="Z852" i="4"/>
  <c r="Y852" i="4"/>
  <c r="AF852" i="4" s="1"/>
  <c r="AG852" i="4" s="1"/>
  <c r="X578" i="4"/>
  <c r="Z579" i="4"/>
  <c r="Y579" i="4"/>
  <c r="AF579" i="4" s="1"/>
  <c r="AG579" i="4" s="1"/>
  <c r="Y993" i="4"/>
  <c r="AF993" i="4" s="1"/>
  <c r="AG993" i="4" s="1"/>
  <c r="Z993" i="4"/>
  <c r="X992" i="4"/>
  <c r="Y1797" i="4"/>
  <c r="AF1797" i="4" s="1"/>
  <c r="AG1797" i="4" s="1"/>
  <c r="X1796" i="4"/>
  <c r="Z1797" i="4"/>
  <c r="X1495" i="4" l="1"/>
  <c r="Z1496" i="4"/>
  <c r="Y1496" i="4"/>
  <c r="AF1496" i="4" s="1"/>
  <c r="AG1496" i="4" s="1"/>
  <c r="Y599" i="4"/>
  <c r="AF599" i="4" s="1"/>
  <c r="AG599" i="4" s="1"/>
  <c r="Z599" i="4"/>
  <c r="X598" i="4"/>
  <c r="Z1528" i="4"/>
  <c r="Y1528" i="4"/>
  <c r="X1527" i="4"/>
  <c r="Z606" i="4"/>
  <c r="Y606" i="4"/>
  <c r="AF606" i="4" s="1"/>
  <c r="AG606" i="4" s="1"/>
  <c r="W790" i="4"/>
  <c r="U791" i="4"/>
  <c r="U1574" i="4"/>
  <c r="W1571" i="4"/>
  <c r="AF1571" i="4"/>
  <c r="AG1571" i="4" s="1"/>
  <c r="Y255" i="4"/>
  <c r="AF255" i="4" s="1"/>
  <c r="AG255" i="4" s="1"/>
  <c r="Z255" i="4"/>
  <c r="X254" i="4"/>
  <c r="X253" i="4" s="1"/>
  <c r="Y519" i="4"/>
  <c r="AF519" i="4" s="1"/>
  <c r="AG519" i="4" s="1"/>
  <c r="Z519" i="4"/>
  <c r="X518" i="4"/>
  <c r="X616" i="4"/>
  <c r="Y617" i="4"/>
  <c r="AF617" i="4" s="1"/>
  <c r="AG617" i="4" s="1"/>
  <c r="Z617" i="4"/>
  <c r="Z1490" i="4"/>
  <c r="Y1490" i="4"/>
  <c r="AF1490" i="4" s="1"/>
  <c r="AG1490" i="4" s="1"/>
  <c r="W1520" i="4"/>
  <c r="U1521" i="4"/>
  <c r="Y578" i="4"/>
  <c r="AF578" i="4" s="1"/>
  <c r="AG578" i="4" s="1"/>
  <c r="Z578" i="4"/>
  <c r="X577" i="4"/>
  <c r="Z1796" i="4"/>
  <c r="Y1796" i="4"/>
  <c r="AF1796" i="4" s="1"/>
  <c r="AG1796" i="4" s="1"/>
  <c r="X1795" i="4"/>
  <c r="X1897" i="4"/>
  <c r="X1891" i="4" s="1"/>
  <c r="X1890" i="4" s="1"/>
  <c r="Y992" i="4"/>
  <c r="AF992" i="4" s="1"/>
  <c r="AG992" i="4" s="1"/>
  <c r="Z992" i="4"/>
  <c r="X991" i="4"/>
  <c r="Z253" i="4" l="1"/>
  <c r="X252" i="4"/>
  <c r="Y253" i="4"/>
  <c r="AF253" i="4" s="1"/>
  <c r="AG253" i="4" s="1"/>
  <c r="Y598" i="4"/>
  <c r="AF598" i="4" s="1"/>
  <c r="AG598" i="4" s="1"/>
  <c r="Z598" i="4"/>
  <c r="X1889" i="4"/>
  <c r="Y1890" i="4"/>
  <c r="AF1890" i="4" s="1"/>
  <c r="AG1890" i="4" s="1"/>
  <c r="Z1890" i="4"/>
  <c r="Y1527" i="4"/>
  <c r="X1526" i="4"/>
  <c r="Z1527" i="4"/>
  <c r="Z1495" i="4"/>
  <c r="Y1495" i="4"/>
  <c r="AF1495" i="4" s="1"/>
  <c r="AG1495" i="4" s="1"/>
  <c r="X1494" i="4"/>
  <c r="U792" i="4"/>
  <c r="W791" i="4"/>
  <c r="X517" i="4"/>
  <c r="X516" i="4" s="1"/>
  <c r="Z518" i="4"/>
  <c r="Y518" i="4"/>
  <c r="AF518" i="4" s="1"/>
  <c r="AG518" i="4" s="1"/>
  <c r="U1576" i="4"/>
  <c r="W1574" i="4"/>
  <c r="AF1574" i="4"/>
  <c r="AG1574" i="4" s="1"/>
  <c r="U1522" i="4"/>
  <c r="W1521" i="4"/>
  <c r="Y1891" i="4"/>
  <c r="AF1891" i="4" s="1"/>
  <c r="AG1891" i="4" s="1"/>
  <c r="Z1891" i="4"/>
  <c r="X1885" i="4"/>
  <c r="X615" i="4"/>
  <c r="Z616" i="4"/>
  <c r="Y616" i="4"/>
  <c r="AF616" i="4" s="1"/>
  <c r="AG616" i="4" s="1"/>
  <c r="Y254" i="4"/>
  <c r="AF254" i="4" s="1"/>
  <c r="AG254" i="4" s="1"/>
  <c r="Z254" i="4"/>
  <c r="X1896" i="4"/>
  <c r="Z1897" i="4"/>
  <c r="Y1897" i="4"/>
  <c r="AF1897" i="4" s="1"/>
  <c r="AG1897" i="4" s="1"/>
  <c r="X1651" i="4"/>
  <c r="X1649" i="4" s="1"/>
  <c r="X1648" i="4" s="1"/>
  <c r="Y991" i="4"/>
  <c r="AF991" i="4" s="1"/>
  <c r="AG991" i="4" s="1"/>
  <c r="Z991" i="4"/>
  <c r="X990" i="4"/>
  <c r="X576" i="4"/>
  <c r="Y577" i="4"/>
  <c r="AF577" i="4" s="1"/>
  <c r="AG577" i="4" s="1"/>
  <c r="Z577" i="4"/>
  <c r="Z1795" i="4"/>
  <c r="X1794" i="4"/>
  <c r="X1790" i="4" s="1"/>
  <c r="Y1795" i="4"/>
  <c r="AF1795" i="4" s="1"/>
  <c r="AG1795" i="4" s="1"/>
  <c r="Y1648" i="4" l="1"/>
  <c r="AF1648" i="4" s="1"/>
  <c r="AG1648" i="4" s="1"/>
  <c r="Z1648" i="4"/>
  <c r="Z1494" i="4"/>
  <c r="Y1494" i="4"/>
  <c r="AF1494" i="4" s="1"/>
  <c r="AG1494" i="4" s="1"/>
  <c r="X1493" i="4"/>
  <c r="Y1526" i="4"/>
  <c r="X1525" i="4"/>
  <c r="Z1526" i="4"/>
  <c r="X1888" i="4"/>
  <c r="Y1889" i="4"/>
  <c r="AF1889" i="4" s="1"/>
  <c r="AG1889" i="4" s="1"/>
  <c r="Z1889" i="4"/>
  <c r="Y252" i="4"/>
  <c r="AF252" i="4" s="1"/>
  <c r="AG252" i="4" s="1"/>
  <c r="Z252" i="4"/>
  <c r="X251" i="4"/>
  <c r="Z516" i="4"/>
  <c r="Y516" i="4"/>
  <c r="AF516" i="4" s="1"/>
  <c r="AG516" i="4" s="1"/>
  <c r="W792" i="4"/>
  <c r="U794" i="4"/>
  <c r="Z1790" i="4"/>
  <c r="Y1790" i="4"/>
  <c r="AF1790" i="4" s="1"/>
  <c r="AG1790" i="4" s="1"/>
  <c r="X1789" i="4"/>
  <c r="X1884" i="4"/>
  <c r="Z1885" i="4"/>
  <c r="Y1885" i="4"/>
  <c r="AF1885" i="4" s="1"/>
  <c r="AG1885" i="4" s="1"/>
  <c r="Y517" i="4"/>
  <c r="AF517" i="4" s="1"/>
  <c r="AG517" i="4" s="1"/>
  <c r="Z517" i="4"/>
  <c r="X515" i="4"/>
  <c r="W1576" i="4"/>
  <c r="AF1576" i="4"/>
  <c r="AG1576" i="4" s="1"/>
  <c r="U1523" i="4"/>
  <c r="W1522" i="4"/>
  <c r="X1647" i="4"/>
  <c r="X1646" i="4" s="1"/>
  <c r="X1645" i="4" s="1"/>
  <c r="Y1649" i="4"/>
  <c r="AF1649" i="4" s="1"/>
  <c r="AG1649" i="4" s="1"/>
  <c r="Z1649" i="4"/>
  <c r="Z615" i="4"/>
  <c r="Y615" i="4"/>
  <c r="AF615" i="4" s="1"/>
  <c r="AG615" i="4" s="1"/>
  <c r="Y1651" i="4"/>
  <c r="AF1651" i="4" s="1"/>
  <c r="AG1651" i="4" s="1"/>
  <c r="Z1651" i="4"/>
  <c r="Y1794" i="4"/>
  <c r="AF1794" i="4" s="1"/>
  <c r="AG1794" i="4" s="1"/>
  <c r="Z1794" i="4"/>
  <c r="X667" i="4"/>
  <c r="Z576" i="4"/>
  <c r="Y576" i="4"/>
  <c r="AF576" i="4" s="1"/>
  <c r="AG576" i="4" s="1"/>
  <c r="X575" i="4"/>
  <c r="X989" i="4"/>
  <c r="Z990" i="4"/>
  <c r="Y990" i="4"/>
  <c r="AF990" i="4" s="1"/>
  <c r="AG990" i="4" s="1"/>
  <c r="Y1896" i="4"/>
  <c r="AF1896" i="4" s="1"/>
  <c r="AG1896" i="4" s="1"/>
  <c r="Z1896" i="4"/>
  <c r="X1895" i="4"/>
  <c r="Z1645" i="4" l="1"/>
  <c r="Y1645" i="4"/>
  <c r="AF1645" i="4" s="1"/>
  <c r="AG1645" i="4" s="1"/>
  <c r="X1644" i="4"/>
  <c r="Y1888" i="4"/>
  <c r="AF1888" i="4" s="1"/>
  <c r="AG1888" i="4" s="1"/>
  <c r="Z1888" i="4"/>
  <c r="X1492" i="4"/>
  <c r="Z1493" i="4"/>
  <c r="Y1493" i="4"/>
  <c r="AF1493" i="4" s="1"/>
  <c r="AG1493" i="4" s="1"/>
  <c r="Y1646" i="4"/>
  <c r="AF1646" i="4" s="1"/>
  <c r="AG1646" i="4" s="1"/>
  <c r="Z1646" i="4"/>
  <c r="X1524" i="4"/>
  <c r="Y1525" i="4"/>
  <c r="Z1525" i="4"/>
  <c r="Y251" i="4"/>
  <c r="AF251" i="4" s="1"/>
  <c r="AG251" i="4" s="1"/>
  <c r="Z251" i="4"/>
  <c r="X250" i="4"/>
  <c r="W794" i="4"/>
  <c r="U797" i="4"/>
  <c r="Z515" i="4"/>
  <c r="X514" i="4"/>
  <c r="Y515" i="4"/>
  <c r="AF515" i="4" s="1"/>
  <c r="AG515" i="4" s="1"/>
  <c r="X1883" i="4"/>
  <c r="Z1884" i="4"/>
  <c r="Y1884" i="4"/>
  <c r="AF1884" i="4" s="1"/>
  <c r="AG1884" i="4" s="1"/>
  <c r="W1523" i="4"/>
  <c r="U1524" i="4"/>
  <c r="Z1789" i="4"/>
  <c r="X1788" i="4"/>
  <c r="Y1789" i="4"/>
  <c r="AF1789" i="4" s="1"/>
  <c r="AG1789" i="4" s="1"/>
  <c r="Y1647" i="4"/>
  <c r="AF1647" i="4" s="1"/>
  <c r="AG1647" i="4" s="1"/>
  <c r="Z1647" i="4"/>
  <c r="Y575" i="4"/>
  <c r="AF575" i="4" s="1"/>
  <c r="AG575" i="4" s="1"/>
  <c r="Z575" i="4"/>
  <c r="X574" i="4"/>
  <c r="X1894" i="4"/>
  <c r="Z1895" i="4"/>
  <c r="Y1895" i="4"/>
  <c r="AF1895" i="4" s="1"/>
  <c r="AG1895" i="4" s="1"/>
  <c r="X900" i="4"/>
  <c r="Y989" i="4"/>
  <c r="AF989" i="4" s="1"/>
  <c r="AG989" i="4" s="1"/>
  <c r="Z989" i="4"/>
  <c r="X988" i="4"/>
  <c r="Y667" i="4"/>
  <c r="AF667" i="4" s="1"/>
  <c r="AG667" i="4" s="1"/>
  <c r="Z667" i="4"/>
  <c r="X666" i="4"/>
  <c r="X1643" i="4" l="1"/>
  <c r="Z1644" i="4"/>
  <c r="Y1644" i="4"/>
  <c r="AF1644" i="4" s="1"/>
  <c r="AG1644" i="4" s="1"/>
  <c r="X1523" i="4"/>
  <c r="Y1524" i="4"/>
  <c r="AF1524" i="4" s="1"/>
  <c r="AG1524" i="4" s="1"/>
  <c r="Z1524" i="4"/>
  <c r="X1489" i="4"/>
  <c r="Y1492" i="4"/>
  <c r="AF1492" i="4" s="1"/>
  <c r="AG1492" i="4" s="1"/>
  <c r="Z1492" i="4"/>
  <c r="Z250" i="4"/>
  <c r="X249" i="4"/>
  <c r="Y250" i="4"/>
  <c r="AF250" i="4" s="1"/>
  <c r="AG250" i="4" s="1"/>
  <c r="W797" i="4"/>
  <c r="U799" i="4"/>
  <c r="Y1788" i="4"/>
  <c r="AF1788" i="4" s="1"/>
  <c r="AG1788" i="4" s="1"/>
  <c r="Z1788" i="4"/>
  <c r="X1787" i="4"/>
  <c r="Y514" i="4"/>
  <c r="AF514" i="4" s="1"/>
  <c r="AG514" i="4" s="1"/>
  <c r="Z514" i="4"/>
  <c r="X1475" i="4"/>
  <c r="U1525" i="4"/>
  <c r="W1524" i="4"/>
  <c r="Y1883" i="4"/>
  <c r="AF1883" i="4" s="1"/>
  <c r="AG1883" i="4" s="1"/>
  <c r="Z1883" i="4"/>
  <c r="X1882" i="4"/>
  <c r="Y1894" i="4"/>
  <c r="AF1894" i="4" s="1"/>
  <c r="AG1894" i="4" s="1"/>
  <c r="Z1894" i="4"/>
  <c r="X987" i="4"/>
  <c r="X983" i="4" s="1"/>
  <c r="Z988" i="4"/>
  <c r="Y988" i="4"/>
  <c r="AF988" i="4" s="1"/>
  <c r="AG988" i="4" s="1"/>
  <c r="Z666" i="4"/>
  <c r="Y666" i="4"/>
  <c r="AF666" i="4" s="1"/>
  <c r="AG666" i="4" s="1"/>
  <c r="X573" i="4"/>
  <c r="Z574" i="4"/>
  <c r="Y574" i="4"/>
  <c r="AF574" i="4" s="1"/>
  <c r="AG574" i="4" s="1"/>
  <c r="Z900" i="4"/>
  <c r="Y900" i="4"/>
  <c r="AF900" i="4" s="1"/>
  <c r="AG900" i="4" s="1"/>
  <c r="X899" i="4"/>
  <c r="Z1643" i="4" l="1"/>
  <c r="Y1643" i="4"/>
  <c r="AF1643" i="4" s="1"/>
  <c r="AG1643" i="4" s="1"/>
  <c r="X1642" i="4"/>
  <c r="Y1523" i="4"/>
  <c r="AF1523" i="4" s="1"/>
  <c r="AG1523" i="4" s="1"/>
  <c r="X1522" i="4"/>
  <c r="Z1523" i="4"/>
  <c r="Z249" i="4"/>
  <c r="Y249" i="4"/>
  <c r="AF249" i="4" s="1"/>
  <c r="AG249" i="4" s="1"/>
  <c r="X248" i="4"/>
  <c r="X1488" i="4"/>
  <c r="Y1489" i="4"/>
  <c r="AF1489" i="4" s="1"/>
  <c r="AG1489" i="4" s="1"/>
  <c r="Z1489" i="4"/>
  <c r="W799" i="4"/>
  <c r="U802" i="4"/>
  <c r="X1881" i="4"/>
  <c r="Y1882" i="4"/>
  <c r="AF1882" i="4" s="1"/>
  <c r="AG1882" i="4" s="1"/>
  <c r="Z1882" i="4"/>
  <c r="X1474" i="4"/>
  <c r="Y1475" i="4"/>
  <c r="AF1475" i="4" s="1"/>
  <c r="AG1475" i="4" s="1"/>
  <c r="Z1475" i="4"/>
  <c r="U1526" i="4"/>
  <c r="W1525" i="4"/>
  <c r="AF1525" i="4"/>
  <c r="AG1525" i="4" s="1"/>
  <c r="Y983" i="4"/>
  <c r="AF983" i="4" s="1"/>
  <c r="AG983" i="4" s="1"/>
  <c r="Z983" i="4"/>
  <c r="X1786" i="4"/>
  <c r="Z1787" i="4"/>
  <c r="Y1787" i="4"/>
  <c r="AF1787" i="4" s="1"/>
  <c r="AG1787" i="4" s="1"/>
  <c r="Y573" i="4"/>
  <c r="AF573" i="4" s="1"/>
  <c r="AG573" i="4" s="1"/>
  <c r="Z573" i="4"/>
  <c r="X572" i="4"/>
  <c r="Y987" i="4"/>
  <c r="AF987" i="4" s="1"/>
  <c r="AG987" i="4" s="1"/>
  <c r="Z987" i="4"/>
  <c r="Z899" i="4"/>
  <c r="Y899" i="4"/>
  <c r="AF899" i="4" s="1"/>
  <c r="AG899" i="4" s="1"/>
  <c r="X898" i="4"/>
  <c r="X341" i="4"/>
  <c r="X1641" i="4" l="1"/>
  <c r="X1640" i="4" s="1"/>
  <c r="Z1642" i="4"/>
  <c r="Y1642" i="4"/>
  <c r="AF1642" i="4" s="1"/>
  <c r="AG1642" i="4" s="1"/>
  <c r="Z1488" i="4"/>
  <c r="Y1488" i="4"/>
  <c r="AF1488" i="4" s="1"/>
  <c r="AG1488" i="4" s="1"/>
  <c r="X1487" i="4"/>
  <c r="X247" i="4"/>
  <c r="Z248" i="4"/>
  <c r="Y248" i="4"/>
  <c r="AF248" i="4" s="1"/>
  <c r="AG248" i="4" s="1"/>
  <c r="Y1522" i="4"/>
  <c r="AF1522" i="4" s="1"/>
  <c r="AG1522" i="4" s="1"/>
  <c r="Z1522" i="4"/>
  <c r="X1521" i="4"/>
  <c r="W802" i="4"/>
  <c r="U806" i="4"/>
  <c r="Y1881" i="4"/>
  <c r="AF1881" i="4" s="1"/>
  <c r="AG1881" i="4" s="1"/>
  <c r="Z1881" i="4"/>
  <c r="X1880" i="4"/>
  <c r="W1526" i="4"/>
  <c r="U1527" i="4"/>
  <c r="AF1526" i="4"/>
  <c r="AG1526" i="4" s="1"/>
  <c r="X1473" i="4"/>
  <c r="X1472" i="4" s="1"/>
  <c r="X1471" i="4" s="1"/>
  <c r="X1470" i="4" s="1"/>
  <c r="Z1474" i="4"/>
  <c r="Y1474" i="4"/>
  <c r="AF1474" i="4" s="1"/>
  <c r="AG1474" i="4" s="1"/>
  <c r="X1785" i="4"/>
  <c r="Z1786" i="4"/>
  <c r="Y1786" i="4"/>
  <c r="AF1786" i="4" s="1"/>
  <c r="AG1786" i="4" s="1"/>
  <c r="X571" i="4"/>
  <c r="Z572" i="4"/>
  <c r="Y572" i="4"/>
  <c r="AF572" i="4" s="1"/>
  <c r="AG572" i="4" s="1"/>
  <c r="Y341" i="4"/>
  <c r="AF341" i="4" s="1"/>
  <c r="AG341" i="4" s="1"/>
  <c r="Z341" i="4"/>
  <c r="X340" i="4"/>
  <c r="Y898" i="4"/>
  <c r="AF898" i="4" s="1"/>
  <c r="AG898" i="4" s="1"/>
  <c r="Z898" i="4"/>
  <c r="X897" i="4"/>
  <c r="X1639" i="4" l="1"/>
  <c r="Y1640" i="4"/>
  <c r="AF1640" i="4" s="1"/>
  <c r="AG1640" i="4" s="1"/>
  <c r="Z1640" i="4"/>
  <c r="Z1641" i="4"/>
  <c r="Y1641" i="4"/>
  <c r="AF1641" i="4" s="1"/>
  <c r="AG1641" i="4" s="1"/>
  <c r="Z1472" i="4"/>
  <c r="Y1472" i="4"/>
  <c r="AF1472" i="4" s="1"/>
  <c r="AG1472" i="4" s="1"/>
  <c r="Z1521" i="4"/>
  <c r="Y1521" i="4"/>
  <c r="AF1521" i="4" s="1"/>
  <c r="AG1521" i="4" s="1"/>
  <c r="X1520" i="4"/>
  <c r="X246" i="4"/>
  <c r="Z247" i="4"/>
  <c r="Y247" i="4"/>
  <c r="AF247" i="4" s="1"/>
  <c r="AG247" i="4" s="1"/>
  <c r="X1486" i="4"/>
  <c r="Y1487" i="4"/>
  <c r="AF1487" i="4" s="1"/>
  <c r="AG1487" i="4" s="1"/>
  <c r="Z1487" i="4"/>
  <c r="Z1471" i="4"/>
  <c r="Y1471" i="4"/>
  <c r="AF1471" i="4" s="1"/>
  <c r="AG1471" i="4" s="1"/>
  <c r="W806" i="4"/>
  <c r="U808" i="4"/>
  <c r="Y1470" i="4"/>
  <c r="AF1470" i="4" s="1"/>
  <c r="AG1470" i="4" s="1"/>
  <c r="Z1470" i="4"/>
  <c r="Z1473" i="4"/>
  <c r="Y1473" i="4"/>
  <c r="AF1473" i="4" s="1"/>
  <c r="AG1473" i="4" s="1"/>
  <c r="X1469" i="4"/>
  <c r="X1468" i="4" s="1"/>
  <c r="X1467" i="4" s="1"/>
  <c r="X1784" i="4"/>
  <c r="Z1785" i="4"/>
  <c r="Y1785" i="4"/>
  <c r="AF1785" i="4" s="1"/>
  <c r="AG1785" i="4" s="1"/>
  <c r="Z1880" i="4"/>
  <c r="Y1880" i="4"/>
  <c r="AF1880" i="4" s="1"/>
  <c r="AG1880" i="4" s="1"/>
  <c r="X1879" i="4"/>
  <c r="W1527" i="4"/>
  <c r="U1528" i="4"/>
  <c r="AF1527" i="4"/>
  <c r="AG1527" i="4" s="1"/>
  <c r="X896" i="4"/>
  <c r="Y897" i="4"/>
  <c r="AF897" i="4" s="1"/>
  <c r="AG897" i="4" s="1"/>
  <c r="Z897" i="4"/>
  <c r="Y340" i="4"/>
  <c r="AF340" i="4" s="1"/>
  <c r="AG340" i="4" s="1"/>
  <c r="Z340" i="4"/>
  <c r="X339" i="4"/>
  <c r="Z571" i="4"/>
  <c r="Y571" i="4"/>
  <c r="AF571" i="4" s="1"/>
  <c r="AG571" i="4" s="1"/>
  <c r="X570" i="4"/>
  <c r="X1638" i="4" l="1"/>
  <c r="Y1639" i="4"/>
  <c r="AF1639" i="4" s="1"/>
  <c r="AG1639" i="4" s="1"/>
  <c r="Z1639" i="4"/>
  <c r="X245" i="4"/>
  <c r="Y246" i="4"/>
  <c r="AF246" i="4" s="1"/>
  <c r="AG246" i="4" s="1"/>
  <c r="Z246" i="4"/>
  <c r="Y1467" i="4"/>
  <c r="AF1467" i="4" s="1"/>
  <c r="AG1467" i="4" s="1"/>
  <c r="Z1467" i="4"/>
  <c r="Y1486" i="4"/>
  <c r="AF1486" i="4" s="1"/>
  <c r="AG1486" i="4" s="1"/>
  <c r="Z1486" i="4"/>
  <c r="X1485" i="4"/>
  <c r="Y1520" i="4"/>
  <c r="AF1520" i="4" s="1"/>
  <c r="AG1520" i="4" s="1"/>
  <c r="X1519" i="4"/>
  <c r="Z1520" i="4"/>
  <c r="U809" i="4"/>
  <c r="W808" i="4"/>
  <c r="Y1879" i="4"/>
  <c r="AF1879" i="4" s="1"/>
  <c r="AG1879" i="4" s="1"/>
  <c r="Z1879" i="4"/>
  <c r="X1878" i="4"/>
  <c r="Z1784" i="4"/>
  <c r="Y1784" i="4"/>
  <c r="AF1784" i="4" s="1"/>
  <c r="AG1784" i="4" s="1"/>
  <c r="X1783" i="4"/>
  <c r="Z1468" i="4"/>
  <c r="Y1468" i="4"/>
  <c r="AF1468" i="4" s="1"/>
  <c r="AG1468" i="4" s="1"/>
  <c r="X1466" i="4"/>
  <c r="X1465" i="4" s="1"/>
  <c r="X238" i="4"/>
  <c r="U1529" i="4"/>
  <c r="W1528" i="4"/>
  <c r="AF1528" i="4"/>
  <c r="AG1528" i="4" s="1"/>
  <c r="Z1469" i="4"/>
  <c r="Y1469" i="4"/>
  <c r="AF1469" i="4" s="1"/>
  <c r="AG1469" i="4" s="1"/>
  <c r="X569" i="4"/>
  <c r="Z570" i="4"/>
  <c r="Y570" i="4"/>
  <c r="AF570" i="4" s="1"/>
  <c r="AG570" i="4" s="1"/>
  <c r="Y339" i="4"/>
  <c r="AF339" i="4" s="1"/>
  <c r="AG339" i="4" s="1"/>
  <c r="Z339" i="4"/>
  <c r="X338" i="4"/>
  <c r="Y896" i="4"/>
  <c r="AF896" i="4" s="1"/>
  <c r="AG896" i="4" s="1"/>
  <c r="Z896" i="4"/>
  <c r="X895" i="4"/>
  <c r="X1637" i="4" l="1"/>
  <c r="Z1638" i="4"/>
  <c r="Y1638" i="4"/>
  <c r="AF1638" i="4" s="1"/>
  <c r="AG1638" i="4" s="1"/>
  <c r="Y1485" i="4"/>
  <c r="AF1485" i="4" s="1"/>
  <c r="AG1485" i="4" s="1"/>
  <c r="Z1485" i="4"/>
  <c r="X1484" i="4"/>
  <c r="Y1519" i="4"/>
  <c r="AF1519" i="4" s="1"/>
  <c r="AG1519" i="4" s="1"/>
  <c r="Z1519" i="4"/>
  <c r="X1518" i="4"/>
  <c r="Z1465" i="4"/>
  <c r="Y1465" i="4"/>
  <c r="AF1465" i="4" s="1"/>
  <c r="AG1465" i="4" s="1"/>
  <c r="Y245" i="4"/>
  <c r="AF245" i="4" s="1"/>
  <c r="AG245" i="4" s="1"/>
  <c r="X244" i="4"/>
  <c r="Z245" i="4"/>
  <c r="W809" i="4"/>
  <c r="U812" i="4"/>
  <c r="U1537" i="4"/>
  <c r="W1529" i="4"/>
  <c r="AF1529" i="4"/>
  <c r="AG1529" i="4" s="1"/>
  <c r="Y1466" i="4"/>
  <c r="AF1466" i="4" s="1"/>
  <c r="AG1466" i="4" s="1"/>
  <c r="Z1466" i="4"/>
  <c r="Y1878" i="4"/>
  <c r="AF1878" i="4" s="1"/>
  <c r="AG1878" i="4" s="1"/>
  <c r="Z1878" i="4"/>
  <c r="X237" i="4"/>
  <c r="Y238" i="4"/>
  <c r="AF238" i="4" s="1"/>
  <c r="AG238" i="4" s="1"/>
  <c r="Z238" i="4"/>
  <c r="X1780" i="4"/>
  <c r="Z1783" i="4"/>
  <c r="Y1783" i="4"/>
  <c r="AF1783" i="4" s="1"/>
  <c r="AG1783" i="4" s="1"/>
  <c r="Z338" i="4"/>
  <c r="Y338" i="4"/>
  <c r="AF338" i="4" s="1"/>
  <c r="AG338" i="4" s="1"/>
  <c r="X337" i="4"/>
  <c r="X335" i="4" s="1"/>
  <c r="Z569" i="4"/>
  <c r="Y569" i="4"/>
  <c r="AF569" i="4" s="1"/>
  <c r="AG569" i="4" s="1"/>
  <c r="X568" i="4"/>
  <c r="Y895" i="4"/>
  <c r="AF895" i="4" s="1"/>
  <c r="AG895" i="4" s="1"/>
  <c r="Z895" i="4"/>
  <c r="X894" i="4"/>
  <c r="Z1637" i="4" l="1"/>
  <c r="X1636" i="4"/>
  <c r="Y1637" i="4"/>
  <c r="AF1637" i="4" s="1"/>
  <c r="AG1637" i="4" s="1"/>
  <c r="Y1484" i="4"/>
  <c r="AF1484" i="4" s="1"/>
  <c r="AG1484" i="4" s="1"/>
  <c r="Z1484" i="4"/>
  <c r="X1483" i="4"/>
  <c r="Z244" i="4"/>
  <c r="Y244" i="4"/>
  <c r="AF244" i="4" s="1"/>
  <c r="AG244" i="4" s="1"/>
  <c r="X243" i="4"/>
  <c r="X1517" i="4"/>
  <c r="Z1518" i="4"/>
  <c r="Y1518" i="4"/>
  <c r="AF1518" i="4" s="1"/>
  <c r="AG1518" i="4" s="1"/>
  <c r="U814" i="4"/>
  <c r="W812" i="4"/>
  <c r="Z335" i="4"/>
  <c r="Y335" i="4"/>
  <c r="AF335" i="4" s="1"/>
  <c r="AG335" i="4" s="1"/>
  <c r="X334" i="4"/>
  <c r="W1537" i="4"/>
  <c r="AF1537" i="4"/>
  <c r="AG1537" i="4" s="1"/>
  <c r="Y1780" i="4"/>
  <c r="AF1780" i="4" s="1"/>
  <c r="AG1780" i="4" s="1"/>
  <c r="Z1780" i="4"/>
  <c r="X1779" i="4"/>
  <c r="X236" i="4"/>
  <c r="X235" i="4" s="1"/>
  <c r="X234" i="4" s="1"/>
  <c r="Y237" i="4"/>
  <c r="AF237" i="4" s="1"/>
  <c r="AG237" i="4" s="1"/>
  <c r="Z237" i="4"/>
  <c r="Z337" i="4"/>
  <c r="Y337" i="4"/>
  <c r="AF337" i="4" s="1"/>
  <c r="AG337" i="4" s="1"/>
  <c r="Z568" i="4"/>
  <c r="Y568" i="4"/>
  <c r="AF568" i="4" s="1"/>
  <c r="AG568" i="4" s="1"/>
  <c r="X567" i="4"/>
  <c r="Z894" i="4"/>
  <c r="Y894" i="4"/>
  <c r="AF894" i="4" s="1"/>
  <c r="AG894" i="4" s="1"/>
  <c r="Y1636" i="4" l="1"/>
  <c r="AF1636" i="4" s="1"/>
  <c r="AG1636" i="4" s="1"/>
  <c r="Z1636" i="4"/>
  <c r="X1635" i="4"/>
  <c r="Z235" i="4"/>
  <c r="Y235" i="4"/>
  <c r="AF235" i="4" s="1"/>
  <c r="AG235" i="4" s="1"/>
  <c r="X1516" i="4"/>
  <c r="Z1517" i="4"/>
  <c r="Y1517" i="4"/>
  <c r="AF1517" i="4" s="1"/>
  <c r="AG1517" i="4" s="1"/>
  <c r="Z1483" i="4"/>
  <c r="Y1483" i="4"/>
  <c r="AF1483" i="4" s="1"/>
  <c r="AG1483" i="4" s="1"/>
  <c r="X1482" i="4"/>
  <c r="X242" i="4"/>
  <c r="Z243" i="4"/>
  <c r="Y243" i="4"/>
  <c r="AF243" i="4" s="1"/>
  <c r="AG243" i="4" s="1"/>
  <c r="U815" i="4"/>
  <c r="W814" i="4"/>
  <c r="Z236" i="4"/>
  <c r="Y236" i="4"/>
  <c r="AF236" i="4" s="1"/>
  <c r="AG236" i="4" s="1"/>
  <c r="Y234" i="4"/>
  <c r="AF234" i="4" s="1"/>
  <c r="AG234" i="4" s="1"/>
  <c r="X233" i="4"/>
  <c r="Z234" i="4"/>
  <c r="X1778" i="4"/>
  <c r="Y1779" i="4"/>
  <c r="AF1779" i="4" s="1"/>
  <c r="AG1779" i="4" s="1"/>
  <c r="Z1779" i="4"/>
  <c r="Y334" i="4"/>
  <c r="AF334" i="4" s="1"/>
  <c r="AG334" i="4" s="1"/>
  <c r="Z334" i="4"/>
  <c r="X333" i="4"/>
  <c r="X566" i="4"/>
  <c r="Z567" i="4"/>
  <c r="Y567" i="4"/>
  <c r="AF567" i="4" s="1"/>
  <c r="AG567" i="4" s="1"/>
  <c r="Y1635" i="4" l="1"/>
  <c r="AF1635" i="4" s="1"/>
  <c r="AG1635" i="4" s="1"/>
  <c r="Z1635" i="4"/>
  <c r="X1634" i="4"/>
  <c r="Z1516" i="4"/>
  <c r="X1515" i="4"/>
  <c r="Y1516" i="4"/>
  <c r="AF1516" i="4" s="1"/>
  <c r="AG1516" i="4" s="1"/>
  <c r="Y242" i="4"/>
  <c r="AF242" i="4" s="1"/>
  <c r="AG242" i="4" s="1"/>
  <c r="Z242" i="4"/>
  <c r="X241" i="4"/>
  <c r="X1481" i="4"/>
  <c r="Z1482" i="4"/>
  <c r="Y1482" i="4"/>
  <c r="AF1482" i="4" s="1"/>
  <c r="AG1482" i="4" s="1"/>
  <c r="U816" i="4"/>
  <c r="W815" i="4"/>
  <c r="Y233" i="4"/>
  <c r="AF233" i="4" s="1"/>
  <c r="AG233" i="4" s="1"/>
  <c r="X232" i="4"/>
  <c r="Z233" i="4"/>
  <c r="Z333" i="4"/>
  <c r="X332" i="4"/>
  <c r="Y333" i="4"/>
  <c r="AF333" i="4" s="1"/>
  <c r="AG333" i="4" s="1"/>
  <c r="X1777" i="4"/>
  <c r="Z1778" i="4"/>
  <c r="Y1778" i="4"/>
  <c r="AF1778" i="4" s="1"/>
  <c r="AG1778" i="4" s="1"/>
  <c r="X513" i="4"/>
  <c r="Y566" i="4"/>
  <c r="AF566" i="4" s="1"/>
  <c r="AG566" i="4" s="1"/>
  <c r="Z566" i="4"/>
  <c r="X565" i="4"/>
  <c r="Z1634" i="4" l="1"/>
  <c r="Y1634" i="4"/>
  <c r="AF1634" i="4" s="1"/>
  <c r="AG1634" i="4" s="1"/>
  <c r="Z1481" i="4"/>
  <c r="Y1481" i="4"/>
  <c r="AF1481" i="4" s="1"/>
  <c r="AG1481" i="4" s="1"/>
  <c r="X1480" i="4"/>
  <c r="Y241" i="4"/>
  <c r="AF241" i="4" s="1"/>
  <c r="AG241" i="4" s="1"/>
  <c r="Z241" i="4"/>
  <c r="X240" i="4"/>
  <c r="Y1515" i="4"/>
  <c r="AF1515" i="4" s="1"/>
  <c r="AG1515" i="4" s="1"/>
  <c r="Z1515" i="4"/>
  <c r="X1514" i="4"/>
  <c r="U817" i="4"/>
  <c r="W816" i="4"/>
  <c r="X331" i="4"/>
  <c r="Y332" i="4"/>
  <c r="AF332" i="4" s="1"/>
  <c r="AG332" i="4" s="1"/>
  <c r="Z332" i="4"/>
  <c r="X1776" i="4"/>
  <c r="Y1777" i="4"/>
  <c r="AF1777" i="4" s="1"/>
  <c r="AG1777" i="4" s="1"/>
  <c r="Z1777" i="4"/>
  <c r="Y232" i="4"/>
  <c r="AF232" i="4" s="1"/>
  <c r="AG232" i="4" s="1"/>
  <c r="Z232" i="4"/>
  <c r="Z513" i="4"/>
  <c r="Y513" i="4"/>
  <c r="AF513" i="4" s="1"/>
  <c r="AG513" i="4" s="1"/>
  <c r="X479" i="4"/>
  <c r="Y565" i="4"/>
  <c r="AF565" i="4" s="1"/>
  <c r="AG565" i="4" s="1"/>
  <c r="Z565" i="4"/>
  <c r="X1479" i="4" l="1"/>
  <c r="Y1480" i="4"/>
  <c r="AF1480" i="4" s="1"/>
  <c r="AG1480" i="4" s="1"/>
  <c r="Z1480" i="4"/>
  <c r="Y240" i="4"/>
  <c r="AF240" i="4" s="1"/>
  <c r="AG240" i="4" s="1"/>
  <c r="Z240" i="4"/>
  <c r="X1511" i="4"/>
  <c r="Z1514" i="4"/>
  <c r="Y1514" i="4"/>
  <c r="AF1514" i="4" s="1"/>
  <c r="AG1514" i="4" s="1"/>
  <c r="U818" i="4"/>
  <c r="W817" i="4"/>
  <c r="Y331" i="4"/>
  <c r="AF331" i="4" s="1"/>
  <c r="AG331" i="4" s="1"/>
  <c r="Z331" i="4"/>
  <c r="Y1776" i="4"/>
  <c r="AF1776" i="4" s="1"/>
  <c r="AG1776" i="4" s="1"/>
  <c r="Z1776" i="4"/>
  <c r="X1775" i="4"/>
  <c r="Z479" i="4"/>
  <c r="Y479" i="4"/>
  <c r="AF479" i="4" s="1"/>
  <c r="AG479" i="4" s="1"/>
  <c r="X478" i="4"/>
  <c r="X476" i="4" s="1"/>
  <c r="X1510" i="4" l="1"/>
  <c r="Y1511" i="4"/>
  <c r="AF1511" i="4" s="1"/>
  <c r="AG1511" i="4" s="1"/>
  <c r="Z1511" i="4"/>
  <c r="X1478" i="4"/>
  <c r="Y1479" i="4"/>
  <c r="AF1479" i="4" s="1"/>
  <c r="AG1479" i="4" s="1"/>
  <c r="Z1479" i="4"/>
  <c r="U820" i="4"/>
  <c r="W818" i="4"/>
  <c r="Y1775" i="4"/>
  <c r="AF1775" i="4" s="1"/>
  <c r="AG1775" i="4" s="1"/>
  <c r="Z1775" i="4"/>
  <c r="X1774" i="4"/>
  <c r="X475" i="4"/>
  <c r="Z476" i="4"/>
  <c r="Y476" i="4"/>
  <c r="AF476" i="4" s="1"/>
  <c r="AG476" i="4" s="1"/>
  <c r="Y478" i="4"/>
  <c r="AF478" i="4" s="1"/>
  <c r="AG478" i="4" s="1"/>
  <c r="Z478" i="4"/>
  <c r="X777" i="4"/>
  <c r="Y777" i="4" s="1"/>
  <c r="AF777" i="4" s="1"/>
  <c r="AG777" i="4" s="1"/>
  <c r="X564" i="4"/>
  <c r="X563" i="4" s="1"/>
  <c r="X8" i="4"/>
  <c r="Z8" i="4" s="1"/>
  <c r="X1127" i="4"/>
  <c r="X1378" i="4"/>
  <c r="Y1378" i="4" s="1"/>
  <c r="AF1378" i="4" s="1"/>
  <c r="AG1378" i="4" s="1"/>
  <c r="X1664" i="4"/>
  <c r="X1663" i="4" s="1"/>
  <c r="X851" i="4"/>
  <c r="X850" i="4" s="1"/>
  <c r="X439" i="4"/>
  <c r="X438" i="4" s="1"/>
  <c r="X437" i="4" s="1"/>
  <c r="X436" i="4" s="1"/>
  <c r="X664" i="4" s="1"/>
  <c r="X1157" i="4"/>
  <c r="X1156" i="4" s="1"/>
  <c r="Z1156" i="4" s="1"/>
  <c r="X819" i="4"/>
  <c r="X1067" i="4"/>
  <c r="X1066" i="4" s="1"/>
  <c r="Y1066" i="4" s="1"/>
  <c r="AF1066" i="4" s="1"/>
  <c r="AG1066" i="4" s="1"/>
  <c r="X911" i="4"/>
  <c r="X910" i="4" s="1"/>
  <c r="X1877" i="4"/>
  <c r="Y1877" i="4" s="1"/>
  <c r="AF1877" i="4" s="1"/>
  <c r="AG1877" i="4" s="1"/>
  <c r="X982" i="4"/>
  <c r="X981" i="4" s="1"/>
  <c r="X980" i="4" s="1"/>
  <c r="X686" i="4"/>
  <c r="X685" i="4" s="1"/>
  <c r="X1829" i="4"/>
  <c r="Y1829" i="4" s="1"/>
  <c r="AF1829" i="4" s="1"/>
  <c r="AG1829" i="4" s="1"/>
  <c r="X231" i="4"/>
  <c r="X230" i="4" s="1"/>
  <c r="Z230" i="4" s="1"/>
  <c r="X1807" i="4"/>
  <c r="X1806" i="4" s="1"/>
  <c r="X962" i="4"/>
  <c r="X1213" i="4"/>
  <c r="Z1213" i="4" s="1"/>
  <c r="X174" i="4"/>
  <c r="X173" i="4" s="1"/>
  <c r="X1723" i="4"/>
  <c r="X1722" i="4" s="1"/>
  <c r="X1721" i="4" s="1"/>
  <c r="X1719" i="4" s="1"/>
  <c r="X1209" i="4"/>
  <c r="X1348" i="4"/>
  <c r="X1346" i="4" s="1"/>
  <c r="X1345" i="4" s="1"/>
  <c r="X1260" i="4"/>
  <c r="Z1478" i="4" l="1"/>
  <c r="Y1478" i="4"/>
  <c r="AF1478" i="4" s="1"/>
  <c r="AG1478" i="4" s="1"/>
  <c r="X1477" i="4"/>
  <c r="Y1345" i="4"/>
  <c r="AF1345" i="4" s="1"/>
  <c r="AG1345" i="4" s="1"/>
  <c r="Z1345" i="4"/>
  <c r="Z1510" i="4"/>
  <c r="Y1510" i="4"/>
  <c r="AF1510" i="4" s="1"/>
  <c r="AG1510" i="4" s="1"/>
  <c r="U824" i="4"/>
  <c r="W820" i="4"/>
  <c r="AF820" i="4"/>
  <c r="AG820" i="4" s="1"/>
  <c r="Y1719" i="4"/>
  <c r="AF1719" i="4" s="1"/>
  <c r="AG1719" i="4" s="1"/>
  <c r="Z1719" i="4"/>
  <c r="X1717" i="4"/>
  <c r="X818" i="4"/>
  <c r="X817" i="4" s="1"/>
  <c r="X816" i="4" s="1"/>
  <c r="X815" i="4" s="1"/>
  <c r="X814" i="4" s="1"/>
  <c r="X812" i="4" s="1"/>
  <c r="X1208" i="4"/>
  <c r="X1207" i="4" s="1"/>
  <c r="Z1207" i="4" s="1"/>
  <c r="X1201" i="4"/>
  <c r="Z475" i="4"/>
  <c r="Y475" i="4"/>
  <c r="AF475" i="4" s="1"/>
  <c r="AG475" i="4" s="1"/>
  <c r="X474" i="4"/>
  <c r="X1773" i="4"/>
  <c r="Z1774" i="4"/>
  <c r="Y1774" i="4"/>
  <c r="AF1774" i="4" s="1"/>
  <c r="AG1774" i="4" s="1"/>
  <c r="Y1346" i="4"/>
  <c r="AF1346" i="4" s="1"/>
  <c r="AG1346" i="4" s="1"/>
  <c r="Z1346" i="4"/>
  <c r="X1344" i="4"/>
  <c r="X663" i="4"/>
  <c r="X661" i="4" s="1"/>
  <c r="X660" i="4" s="1"/>
  <c r="Z660" i="4" s="1"/>
  <c r="Y664" i="4"/>
  <c r="AF664" i="4" s="1"/>
  <c r="AG664" i="4" s="1"/>
  <c r="Z664" i="4"/>
  <c r="Z1877" i="4"/>
  <c r="X1876" i="4"/>
  <c r="X1875" i="4" s="1"/>
  <c r="X1874" i="4" s="1"/>
  <c r="Y686" i="4"/>
  <c r="AF686" i="4" s="1"/>
  <c r="AG686" i="4" s="1"/>
  <c r="Z911" i="4"/>
  <c r="Z1723" i="4"/>
  <c r="X7" i="4"/>
  <c r="Z7" i="4" s="1"/>
  <c r="Z1807" i="4"/>
  <c r="Y982" i="4"/>
  <c r="AF982" i="4" s="1"/>
  <c r="AG982" i="4" s="1"/>
  <c r="Y1209" i="4"/>
  <c r="AF1209" i="4" s="1"/>
  <c r="AG1209" i="4" s="1"/>
  <c r="X1805" i="4"/>
  <c r="Y1805" i="4" s="1"/>
  <c r="AF1805" i="4" s="1"/>
  <c r="AG1805" i="4" s="1"/>
  <c r="Y1806" i="4"/>
  <c r="AF1806" i="4" s="1"/>
  <c r="AG1806" i="4" s="1"/>
  <c r="Y174" i="4"/>
  <c r="AF174" i="4" s="1"/>
  <c r="AG174" i="4" s="1"/>
  <c r="Z564" i="4"/>
  <c r="Y1807" i="4"/>
  <c r="AF1807" i="4" s="1"/>
  <c r="AG1807" i="4" s="1"/>
  <c r="Z1663" i="4"/>
  <c r="X1662" i="4"/>
  <c r="X1661" i="4" s="1"/>
  <c r="Y1661" i="4" s="1"/>
  <c r="AF1661" i="4" s="1"/>
  <c r="AG1661" i="4" s="1"/>
  <c r="Y563" i="4"/>
  <c r="AF563" i="4" s="1"/>
  <c r="AG563" i="4" s="1"/>
  <c r="X562" i="4"/>
  <c r="Y562" i="4" s="1"/>
  <c r="AF562" i="4" s="1"/>
  <c r="AG562" i="4" s="1"/>
  <c r="X849" i="4"/>
  <c r="X848" i="4" s="1"/>
  <c r="Z848" i="4" s="1"/>
  <c r="Y850" i="4"/>
  <c r="AF850" i="4" s="1"/>
  <c r="AG850" i="4" s="1"/>
  <c r="Y851" i="4"/>
  <c r="AF851" i="4" s="1"/>
  <c r="AG851" i="4" s="1"/>
  <c r="Z851" i="4"/>
  <c r="Y819" i="4"/>
  <c r="AF819" i="4" s="1"/>
  <c r="AG819" i="4" s="1"/>
  <c r="Y8" i="4"/>
  <c r="AF8" i="4" s="1"/>
  <c r="AG8" i="4" s="1"/>
  <c r="Y439" i="4"/>
  <c r="AF439" i="4" s="1"/>
  <c r="AG439" i="4" s="1"/>
  <c r="Y1664" i="4"/>
  <c r="AF1664" i="4" s="1"/>
  <c r="AG1664" i="4" s="1"/>
  <c r="X1065" i="4"/>
  <c r="Z1065" i="4" s="1"/>
  <c r="Z1664" i="4"/>
  <c r="Y564" i="4"/>
  <c r="AF564" i="4" s="1"/>
  <c r="AG564" i="4" s="1"/>
  <c r="Z982" i="4"/>
  <c r="X1377" i="4"/>
  <c r="Z1377" i="4" s="1"/>
  <c r="Z1378" i="4"/>
  <c r="X684" i="4"/>
  <c r="Y684" i="4" s="1"/>
  <c r="AF684" i="4" s="1"/>
  <c r="AG684" i="4" s="1"/>
  <c r="Y685" i="4"/>
  <c r="AF685" i="4" s="1"/>
  <c r="AG685" i="4" s="1"/>
  <c r="Y1157" i="4"/>
  <c r="AF1157" i="4" s="1"/>
  <c r="AG1157" i="4" s="1"/>
  <c r="Z1157" i="4"/>
  <c r="Y1723" i="4"/>
  <c r="AF1723" i="4" s="1"/>
  <c r="AG1723" i="4" s="1"/>
  <c r="Y1207" i="4"/>
  <c r="AF1207" i="4" s="1"/>
  <c r="AG1207" i="4" s="1"/>
  <c r="Z777" i="4"/>
  <c r="Y1663" i="4"/>
  <c r="AF1663" i="4" s="1"/>
  <c r="AG1663" i="4" s="1"/>
  <c r="Z686" i="4"/>
  <c r="Z819" i="4"/>
  <c r="Z563" i="4"/>
  <c r="Z850" i="4"/>
  <c r="Y980" i="4"/>
  <c r="AF980" i="4" s="1"/>
  <c r="AG980" i="4" s="1"/>
  <c r="Z980" i="4"/>
  <c r="X979" i="4"/>
  <c r="Z910" i="4"/>
  <c r="X909" i="4"/>
  <c r="X908" i="4" s="1"/>
  <c r="Y910" i="4"/>
  <c r="AF910" i="4" s="1"/>
  <c r="AG910" i="4" s="1"/>
  <c r="Y1721" i="4"/>
  <c r="AF1721" i="4" s="1"/>
  <c r="AG1721" i="4" s="1"/>
  <c r="Z1721" i="4"/>
  <c r="Z1722" i="4"/>
  <c r="Y231" i="4"/>
  <c r="AF231" i="4" s="1"/>
  <c r="AG231" i="4" s="1"/>
  <c r="Z981" i="4"/>
  <c r="Z1066" i="4"/>
  <c r="Z685" i="4"/>
  <c r="Y1722" i="4"/>
  <c r="AF1722" i="4" s="1"/>
  <c r="AG1722" i="4" s="1"/>
  <c r="Z1806" i="4"/>
  <c r="Y1213" i="4"/>
  <c r="AF1213" i="4" s="1"/>
  <c r="AG1213" i="4" s="1"/>
  <c r="Z231" i="4"/>
  <c r="Y1067" i="4"/>
  <c r="AF1067" i="4" s="1"/>
  <c r="AG1067" i="4" s="1"/>
  <c r="Y911" i="4"/>
  <c r="AF911" i="4" s="1"/>
  <c r="AG911" i="4" s="1"/>
  <c r="Z174" i="4"/>
  <c r="Z439" i="4"/>
  <c r="Y981" i="4"/>
  <c r="AF981" i="4" s="1"/>
  <c r="AG981" i="4" s="1"/>
  <c r="Z1067" i="4"/>
  <c r="Z173" i="4"/>
  <c r="X172" i="4"/>
  <c r="X170" i="4" s="1"/>
  <c r="Y173" i="4"/>
  <c r="AF173" i="4" s="1"/>
  <c r="AG173" i="4" s="1"/>
  <c r="X1259" i="4"/>
  <c r="Z1260" i="4"/>
  <c r="Y1260" i="4"/>
  <c r="AF1260" i="4" s="1"/>
  <c r="AG1260" i="4" s="1"/>
  <c r="Z814" i="4"/>
  <c r="Z962" i="4"/>
  <c r="X961" i="4"/>
  <c r="Y962" i="4"/>
  <c r="AF962" i="4" s="1"/>
  <c r="AG962" i="4" s="1"/>
  <c r="Y1348" i="4"/>
  <c r="AF1348" i="4" s="1"/>
  <c r="AG1348" i="4" s="1"/>
  <c r="Z1348" i="4"/>
  <c r="X1126" i="4"/>
  <c r="Y1127" i="4"/>
  <c r="AF1127" i="4" s="1"/>
  <c r="AG1127" i="4" s="1"/>
  <c r="Y436" i="4"/>
  <c r="AF436" i="4" s="1"/>
  <c r="AG436" i="4" s="1"/>
  <c r="X435" i="4"/>
  <c r="Z1209" i="4"/>
  <c r="Z436" i="4"/>
  <c r="X1828" i="4"/>
  <c r="Z1829" i="4"/>
  <c r="Y1156" i="4"/>
  <c r="AF1156" i="4" s="1"/>
  <c r="AG1156" i="4" s="1"/>
  <c r="X1155" i="4"/>
  <c r="Y437" i="4"/>
  <c r="AF437" i="4" s="1"/>
  <c r="AG437" i="4" s="1"/>
  <c r="Z437" i="4"/>
  <c r="Z1127" i="4"/>
  <c r="Y1208" i="4"/>
  <c r="AF1208" i="4" s="1"/>
  <c r="AG1208" i="4" s="1"/>
  <c r="Y1875" i="4"/>
  <c r="AF1875" i="4" s="1"/>
  <c r="AG1875" i="4" s="1"/>
  <c r="X229" i="4"/>
  <c r="Y230" i="4"/>
  <c r="AF230" i="4" s="1"/>
  <c r="AG230" i="4" s="1"/>
  <c r="Z438" i="4"/>
  <c r="Y438" i="4"/>
  <c r="AF438" i="4" s="1"/>
  <c r="AG438" i="4" s="1"/>
  <c r="Z1208" i="4" l="1"/>
  <c r="X1206" i="4"/>
  <c r="Z1206" i="4" s="1"/>
  <c r="Z1477" i="4"/>
  <c r="Y1477" i="4"/>
  <c r="AF1477" i="4" s="1"/>
  <c r="AG1477" i="4" s="1"/>
  <c r="Y815" i="4"/>
  <c r="AF815" i="4" s="1"/>
  <c r="AG815" i="4" s="1"/>
  <c r="Y817" i="4"/>
  <c r="AF817" i="4" s="1"/>
  <c r="AG817" i="4" s="1"/>
  <c r="X659" i="4"/>
  <c r="X658" i="4" s="1"/>
  <c r="X657" i="4" s="1"/>
  <c r="X656" i="4" s="1"/>
  <c r="Y660" i="4"/>
  <c r="AF660" i="4" s="1"/>
  <c r="AG660" i="4" s="1"/>
  <c r="Z661" i="4"/>
  <c r="U826" i="4"/>
  <c r="W824" i="4"/>
  <c r="AF824" i="4"/>
  <c r="AG824" i="4" s="1"/>
  <c r="Y661" i="4"/>
  <c r="AF661" i="4" s="1"/>
  <c r="AG661" i="4" s="1"/>
  <c r="Y812" i="4"/>
  <c r="AF812" i="4" s="1"/>
  <c r="AG812" i="4" s="1"/>
  <c r="X811" i="4"/>
  <c r="Z812" i="4"/>
  <c r="Z817" i="4"/>
  <c r="Y1773" i="4"/>
  <c r="AF1773" i="4" s="1"/>
  <c r="AG1773" i="4" s="1"/>
  <c r="Z1773" i="4"/>
  <c r="X1772" i="4"/>
  <c r="Z1717" i="4"/>
  <c r="Y1717" i="4"/>
  <c r="AF1717" i="4" s="1"/>
  <c r="AG1717" i="4" s="1"/>
  <c r="X1716" i="4"/>
  <c r="X169" i="4"/>
  <c r="X168" i="4" s="1"/>
  <c r="Y170" i="4"/>
  <c r="AF170" i="4" s="1"/>
  <c r="AG170" i="4" s="1"/>
  <c r="Z170" i="4"/>
  <c r="Z816" i="4"/>
  <c r="Y816" i="4"/>
  <c r="AF816" i="4" s="1"/>
  <c r="AG816" i="4" s="1"/>
  <c r="Z474" i="4"/>
  <c r="Y474" i="4"/>
  <c r="AF474" i="4" s="1"/>
  <c r="AG474" i="4" s="1"/>
  <c r="X473" i="4"/>
  <c r="Z1344" i="4"/>
  <c r="Y1344" i="4"/>
  <c r="AF1344" i="4" s="1"/>
  <c r="AG1344" i="4" s="1"/>
  <c r="X1343" i="4"/>
  <c r="X1342" i="4" s="1"/>
  <c r="Z815" i="4"/>
  <c r="Y814" i="4"/>
  <c r="AF814" i="4" s="1"/>
  <c r="AG814" i="4" s="1"/>
  <c r="Y1201" i="4"/>
  <c r="AF1201" i="4" s="1"/>
  <c r="AG1201" i="4" s="1"/>
  <c r="Z1201" i="4"/>
  <c r="Y979" i="4"/>
  <c r="AF979" i="4" s="1"/>
  <c r="AG979" i="4" s="1"/>
  <c r="X976" i="4"/>
  <c r="Y818" i="4"/>
  <c r="AF818" i="4" s="1"/>
  <c r="AG818" i="4" s="1"/>
  <c r="Z818" i="4"/>
  <c r="Z1876" i="4"/>
  <c r="Y848" i="4"/>
  <c r="AF848" i="4" s="1"/>
  <c r="AG848" i="4" s="1"/>
  <c r="X1804" i="4"/>
  <c r="Z1804" i="4" s="1"/>
  <c r="Y663" i="4"/>
  <c r="AF663" i="4" s="1"/>
  <c r="AG663" i="4" s="1"/>
  <c r="Z663" i="4"/>
  <c r="X6" i="4"/>
  <c r="Y6" i="4" s="1"/>
  <c r="AF6" i="4" s="1"/>
  <c r="AG6" i="4" s="1"/>
  <c r="Y1876" i="4"/>
  <c r="AF1876" i="4" s="1"/>
  <c r="AG1876" i="4" s="1"/>
  <c r="Z1875" i="4"/>
  <c r="X1376" i="4"/>
  <c r="Z1376" i="4" s="1"/>
  <c r="X847" i="4"/>
  <c r="Y847" i="4" s="1"/>
  <c r="AF847" i="4" s="1"/>
  <c r="AG847" i="4" s="1"/>
  <c r="Z849" i="4"/>
  <c r="Z1805" i="4"/>
  <c r="Z1662" i="4"/>
  <c r="X1064" i="4"/>
  <c r="Y849" i="4"/>
  <c r="AF849" i="4" s="1"/>
  <c r="AG849" i="4" s="1"/>
  <c r="Y7" i="4"/>
  <c r="AF7" i="4" s="1"/>
  <c r="AG7" i="4" s="1"/>
  <c r="X683" i="4"/>
  <c r="X682" i="4" s="1"/>
  <c r="Z682" i="4" s="1"/>
  <c r="Y1662" i="4"/>
  <c r="AF1662" i="4" s="1"/>
  <c r="AG1662" i="4" s="1"/>
  <c r="X1660" i="4"/>
  <c r="X1659" i="4" s="1"/>
  <c r="Z684" i="4"/>
  <c r="Z1661" i="4"/>
  <c r="Z562" i="4"/>
  <c r="X561" i="4"/>
  <c r="Y561" i="4" s="1"/>
  <c r="AF561" i="4" s="1"/>
  <c r="AG561" i="4" s="1"/>
  <c r="Y1065" i="4"/>
  <c r="AF1065" i="4" s="1"/>
  <c r="AG1065" i="4" s="1"/>
  <c r="Z909" i="4"/>
  <c r="Y1377" i="4"/>
  <c r="AF1377" i="4" s="1"/>
  <c r="AG1377" i="4" s="1"/>
  <c r="Y909" i="4"/>
  <c r="AF909" i="4" s="1"/>
  <c r="AG909" i="4" s="1"/>
  <c r="Z979" i="4"/>
  <c r="X434" i="4"/>
  <c r="X432" i="4" s="1"/>
  <c r="Z435" i="4"/>
  <c r="Y435" i="4"/>
  <c r="AF435" i="4" s="1"/>
  <c r="AG435" i="4" s="1"/>
  <c r="Z1259" i="4"/>
  <c r="Y1259" i="4"/>
  <c r="AF1259" i="4" s="1"/>
  <c r="AG1259" i="4" s="1"/>
  <c r="X1258" i="4"/>
  <c r="Y1155" i="4"/>
  <c r="AF1155" i="4" s="1"/>
  <c r="AG1155" i="4" s="1"/>
  <c r="Z1155" i="4"/>
  <c r="X1154" i="4"/>
  <c r="Y172" i="4"/>
  <c r="AF172" i="4" s="1"/>
  <c r="AG172" i="4" s="1"/>
  <c r="Z172" i="4"/>
  <c r="X1827" i="4"/>
  <c r="Z1828" i="4"/>
  <c r="Y1828" i="4"/>
  <c r="AF1828" i="4" s="1"/>
  <c r="AG1828" i="4" s="1"/>
  <c r="X960" i="4"/>
  <c r="Z961" i="4"/>
  <c r="Y961" i="4"/>
  <c r="AF961" i="4" s="1"/>
  <c r="AG961" i="4" s="1"/>
  <c r="X1125" i="4"/>
  <c r="Z1126" i="4"/>
  <c r="Y1126" i="4"/>
  <c r="AF1126" i="4" s="1"/>
  <c r="AG1126" i="4" s="1"/>
  <c r="X228" i="4"/>
  <c r="Z229" i="4"/>
  <c r="Y229" i="4"/>
  <c r="AF229" i="4" s="1"/>
  <c r="AG229" i="4" s="1"/>
  <c r="X1873" i="4"/>
  <c r="Y1874" i="4"/>
  <c r="AF1874" i="4" s="1"/>
  <c r="AG1874" i="4" s="1"/>
  <c r="Z1874" i="4"/>
  <c r="Z908" i="4"/>
  <c r="X907" i="4"/>
  <c r="Y908" i="4"/>
  <c r="AF908" i="4" s="1"/>
  <c r="AG908" i="4" s="1"/>
  <c r="X1375" i="4" l="1"/>
  <c r="X5" i="4"/>
  <c r="X1205" i="4"/>
  <c r="Z1205" i="4" s="1"/>
  <c r="Z6" i="4"/>
  <c r="Y1206" i="4"/>
  <c r="AF1206" i="4" s="1"/>
  <c r="AG1206" i="4" s="1"/>
  <c r="Y657" i="4"/>
  <c r="AF657" i="4" s="1"/>
  <c r="AG657" i="4" s="1"/>
  <c r="X846" i="4"/>
  <c r="Y846" i="4" s="1"/>
  <c r="AF846" i="4" s="1"/>
  <c r="AG846" i="4" s="1"/>
  <c r="Y1342" i="4"/>
  <c r="AF1342" i="4" s="1"/>
  <c r="AG1342" i="4" s="1"/>
  <c r="Z1342" i="4"/>
  <c r="X1341" i="4"/>
  <c r="Z657" i="4"/>
  <c r="Z658" i="4"/>
  <c r="Y659" i="4"/>
  <c r="AF659" i="4" s="1"/>
  <c r="AG659" i="4" s="1"/>
  <c r="Z659" i="4"/>
  <c r="Y658" i="4"/>
  <c r="AF658" i="4" s="1"/>
  <c r="AG658" i="4" s="1"/>
  <c r="U827" i="4"/>
  <c r="W826" i="4"/>
  <c r="AF826" i="4"/>
  <c r="AG826" i="4" s="1"/>
  <c r="Y1804" i="4"/>
  <c r="AF1804" i="4" s="1"/>
  <c r="AG1804" i="4" s="1"/>
  <c r="Y1376" i="4"/>
  <c r="AF1376" i="4" s="1"/>
  <c r="AG1376" i="4" s="1"/>
  <c r="X975" i="4"/>
  <c r="Z976" i="4"/>
  <c r="Y976" i="4"/>
  <c r="AF976" i="4" s="1"/>
  <c r="AG976" i="4" s="1"/>
  <c r="Y1064" i="4"/>
  <c r="AF1064" i="4" s="1"/>
  <c r="AG1064" i="4" s="1"/>
  <c r="X1057" i="4"/>
  <c r="X1200" i="4"/>
  <c r="X472" i="4"/>
  <c r="X471" i="4" s="1"/>
  <c r="Z473" i="4"/>
  <c r="Y473" i="4"/>
  <c r="AF473" i="4" s="1"/>
  <c r="AG473" i="4" s="1"/>
  <c r="Z169" i="4"/>
  <c r="Y169" i="4"/>
  <c r="AF169" i="4" s="1"/>
  <c r="AG169" i="4" s="1"/>
  <c r="X1771" i="4"/>
  <c r="Z1772" i="4"/>
  <c r="Y1772" i="4"/>
  <c r="AF1772" i="4" s="1"/>
  <c r="AG1772" i="4" s="1"/>
  <c r="Y1343" i="4"/>
  <c r="AF1343" i="4" s="1"/>
  <c r="AG1343" i="4" s="1"/>
  <c r="Z1343" i="4"/>
  <c r="X1340" i="4"/>
  <c r="Y168" i="4"/>
  <c r="AF168" i="4" s="1"/>
  <c r="AG168" i="4" s="1"/>
  <c r="X166" i="4"/>
  <c r="X165" i="4" s="1"/>
  <c r="Z168" i="4"/>
  <c r="Y1716" i="4"/>
  <c r="AF1716" i="4" s="1"/>
  <c r="AG1716" i="4" s="1"/>
  <c r="Z1716" i="4"/>
  <c r="X1715" i="4"/>
  <c r="X1714" i="4" s="1"/>
  <c r="Z811" i="4"/>
  <c r="Y811" i="4"/>
  <c r="AF811" i="4" s="1"/>
  <c r="AG811" i="4" s="1"/>
  <c r="X810" i="4"/>
  <c r="X426" i="4"/>
  <c r="Y432" i="4"/>
  <c r="AF432" i="4" s="1"/>
  <c r="AG432" i="4" s="1"/>
  <c r="Z432" i="4"/>
  <c r="Z847" i="4"/>
  <c r="Y682" i="4"/>
  <c r="AF682" i="4" s="1"/>
  <c r="AG682" i="4" s="1"/>
  <c r="Z1064" i="4"/>
  <c r="X1063" i="4"/>
  <c r="X1062" i="4" s="1"/>
  <c r="Z1062" i="4" s="1"/>
  <c r="Y683" i="4"/>
  <c r="AF683" i="4" s="1"/>
  <c r="AG683" i="4" s="1"/>
  <c r="Y1660" i="4"/>
  <c r="AF1660" i="4" s="1"/>
  <c r="AG1660" i="4" s="1"/>
  <c r="X560" i="4"/>
  <c r="Y560" i="4" s="1"/>
  <c r="AF560" i="4" s="1"/>
  <c r="AG560" i="4" s="1"/>
  <c r="Z683" i="4"/>
  <c r="Z1660" i="4"/>
  <c r="Z561" i="4"/>
  <c r="X4" i="4"/>
  <c r="Y5" i="4"/>
  <c r="AF5" i="4" s="1"/>
  <c r="AG5" i="4" s="1"/>
  <c r="Z5" i="4"/>
  <c r="Y1375" i="4"/>
  <c r="AF1375" i="4" s="1"/>
  <c r="AG1375" i="4" s="1"/>
  <c r="X1374" i="4"/>
  <c r="Z1375" i="4"/>
  <c r="Z1827" i="4"/>
  <c r="Y1827" i="4"/>
  <c r="AF1827" i="4" s="1"/>
  <c r="AG1827" i="4" s="1"/>
  <c r="X1826" i="4"/>
  <c r="Z1154" i="4"/>
  <c r="X1153" i="4"/>
  <c r="Y1154" i="4"/>
  <c r="AF1154" i="4" s="1"/>
  <c r="AG1154" i="4" s="1"/>
  <c r="Y1258" i="4"/>
  <c r="AF1258" i="4" s="1"/>
  <c r="AG1258" i="4" s="1"/>
  <c r="Z1258" i="4"/>
  <c r="X1257" i="4"/>
  <c r="X1254" i="4" s="1"/>
  <c r="X1253" i="4" s="1"/>
  <c r="Z434" i="4"/>
  <c r="Y434" i="4"/>
  <c r="AF434" i="4" s="1"/>
  <c r="AG434" i="4" s="1"/>
  <c r="X906" i="4"/>
  <c r="Y907" i="4"/>
  <c r="AF907" i="4" s="1"/>
  <c r="AG907" i="4" s="1"/>
  <c r="Z907" i="4"/>
  <c r="Z1659" i="4"/>
  <c r="Y1659" i="4"/>
  <c r="AF1659" i="4" s="1"/>
  <c r="AG1659" i="4" s="1"/>
  <c r="X1658" i="4"/>
  <c r="Z846" i="4"/>
  <c r="Y1125" i="4"/>
  <c r="AF1125" i="4" s="1"/>
  <c r="AG1125" i="4" s="1"/>
  <c r="X1124" i="4"/>
  <c r="Z1125" i="4"/>
  <c r="Y656" i="4"/>
  <c r="AF656" i="4" s="1"/>
  <c r="AG656" i="4" s="1"/>
  <c r="X655" i="4"/>
  <c r="Z656" i="4"/>
  <c r="X1872" i="4"/>
  <c r="Y1873" i="4"/>
  <c r="AF1873" i="4" s="1"/>
  <c r="AG1873" i="4" s="1"/>
  <c r="Z1873" i="4"/>
  <c r="X227" i="4"/>
  <c r="Y228" i="4"/>
  <c r="AF228" i="4" s="1"/>
  <c r="AG228" i="4" s="1"/>
  <c r="Z228" i="4"/>
  <c r="Y960" i="4"/>
  <c r="AF960" i="4" s="1"/>
  <c r="AG960" i="4" s="1"/>
  <c r="X959" i="4"/>
  <c r="Z960" i="4"/>
  <c r="X845" i="4" l="1"/>
  <c r="Y845" i="4" s="1"/>
  <c r="AF845" i="4" s="1"/>
  <c r="AG845" i="4" s="1"/>
  <c r="Y1205" i="4"/>
  <c r="AF1205" i="4" s="1"/>
  <c r="AG1205" i="4" s="1"/>
  <c r="Z1714" i="4"/>
  <c r="Y1714" i="4"/>
  <c r="AF1714" i="4" s="1"/>
  <c r="AG1714" i="4" s="1"/>
  <c r="Z165" i="4"/>
  <c r="X164" i="4"/>
  <c r="X163" i="4" s="1"/>
  <c r="Y165" i="4"/>
  <c r="AF165" i="4" s="1"/>
  <c r="AG165" i="4" s="1"/>
  <c r="Y471" i="4"/>
  <c r="AF471" i="4" s="1"/>
  <c r="AG471" i="4" s="1"/>
  <c r="X470" i="4"/>
  <c r="Z471" i="4"/>
  <c r="Z1341" i="4"/>
  <c r="Y1341" i="4"/>
  <c r="AF1341" i="4" s="1"/>
  <c r="AG1341" i="4" s="1"/>
  <c r="Z1253" i="4"/>
  <c r="Y1253" i="4"/>
  <c r="AF1253" i="4" s="1"/>
  <c r="AG1253" i="4" s="1"/>
  <c r="U829" i="4"/>
  <c r="W827" i="4"/>
  <c r="AF827" i="4"/>
  <c r="AG827" i="4" s="1"/>
  <c r="Z1254" i="4"/>
  <c r="Y1254" i="4"/>
  <c r="AF1254" i="4" s="1"/>
  <c r="AG1254" i="4" s="1"/>
  <c r="X1252" i="4"/>
  <c r="Y810" i="4"/>
  <c r="AF810" i="4" s="1"/>
  <c r="AG810" i="4" s="1"/>
  <c r="X809" i="4"/>
  <c r="Z810" i="4"/>
  <c r="Y975" i="4"/>
  <c r="AF975" i="4" s="1"/>
  <c r="AG975" i="4" s="1"/>
  <c r="Z975" i="4"/>
  <c r="X974" i="4"/>
  <c r="X1339" i="4"/>
  <c r="Y1340" i="4"/>
  <c r="AF1340" i="4" s="1"/>
  <c r="AG1340" i="4" s="1"/>
  <c r="Z1340" i="4"/>
  <c r="X384" i="4"/>
  <c r="Y1771" i="4"/>
  <c r="AF1771" i="4" s="1"/>
  <c r="AG1771" i="4" s="1"/>
  <c r="Z1771" i="4"/>
  <c r="X1770" i="4"/>
  <c r="X125" i="4"/>
  <c r="X423" i="4"/>
  <c r="Y426" i="4"/>
  <c r="AF426" i="4" s="1"/>
  <c r="AG426" i="4" s="1"/>
  <c r="Z426" i="4"/>
  <c r="Y1715" i="4"/>
  <c r="AF1715" i="4" s="1"/>
  <c r="AG1715" i="4" s="1"/>
  <c r="Z1715" i="4"/>
  <c r="X1713" i="4"/>
  <c r="Z166" i="4"/>
  <c r="Y166" i="4"/>
  <c r="AF166" i="4" s="1"/>
  <c r="AG166" i="4" s="1"/>
  <c r="Y472" i="4"/>
  <c r="AF472" i="4" s="1"/>
  <c r="AG472" i="4" s="1"/>
  <c r="Z472" i="4"/>
  <c r="X469" i="4"/>
  <c r="X468" i="4" s="1"/>
  <c r="Z1200" i="4"/>
  <c r="Y1200" i="4"/>
  <c r="AF1200" i="4" s="1"/>
  <c r="AG1200" i="4" s="1"/>
  <c r="X1199" i="4"/>
  <c r="X1198" i="4" s="1"/>
  <c r="X1056" i="4"/>
  <c r="Y1057" i="4"/>
  <c r="AF1057" i="4" s="1"/>
  <c r="AG1057" i="4" s="1"/>
  <c r="Z1057" i="4"/>
  <c r="X1061" i="4"/>
  <c r="Y1061" i="4" s="1"/>
  <c r="AF1061" i="4" s="1"/>
  <c r="AG1061" i="4" s="1"/>
  <c r="Y1062" i="4"/>
  <c r="AF1062" i="4" s="1"/>
  <c r="AG1062" i="4" s="1"/>
  <c r="Y1063" i="4"/>
  <c r="AF1063" i="4" s="1"/>
  <c r="AG1063" i="4" s="1"/>
  <c r="Z1063" i="4"/>
  <c r="Z560" i="4"/>
  <c r="X559" i="4"/>
  <c r="X558" i="4" s="1"/>
  <c r="Z959" i="4"/>
  <c r="Y959" i="4"/>
  <c r="AF959" i="4" s="1"/>
  <c r="AG959" i="4" s="1"/>
  <c r="X226" i="4"/>
  <c r="Y227" i="4"/>
  <c r="AF227" i="4" s="1"/>
  <c r="AG227" i="4" s="1"/>
  <c r="Z227" i="4"/>
  <c r="Y655" i="4"/>
  <c r="AF655" i="4" s="1"/>
  <c r="AG655" i="4" s="1"/>
  <c r="X654" i="4"/>
  <c r="Z655" i="4"/>
  <c r="Y1124" i="4"/>
  <c r="AF1124" i="4" s="1"/>
  <c r="AG1124" i="4" s="1"/>
  <c r="X1123" i="4"/>
  <c r="Z1124" i="4"/>
  <c r="X1657" i="4"/>
  <c r="X1656" i="4" s="1"/>
  <c r="Y1658" i="4"/>
  <c r="AF1658" i="4" s="1"/>
  <c r="AG1658" i="4" s="1"/>
  <c r="Z1658" i="4"/>
  <c r="X1256" i="4"/>
  <c r="X1249" i="4" s="1"/>
  <c r="X1248" i="4" s="1"/>
  <c r="Z1257" i="4"/>
  <c r="Y1257" i="4"/>
  <c r="AF1257" i="4" s="1"/>
  <c r="AG1257" i="4" s="1"/>
  <c r="X1152" i="4"/>
  <c r="Y1153" i="4"/>
  <c r="AF1153" i="4" s="1"/>
  <c r="AG1153" i="4" s="1"/>
  <c r="Z1153" i="4"/>
  <c r="Y1374" i="4"/>
  <c r="AF1374" i="4" s="1"/>
  <c r="AG1374" i="4" s="1"/>
  <c r="X1373" i="4"/>
  <c r="Z1374" i="4"/>
  <c r="X905" i="4"/>
  <c r="Z906" i="4"/>
  <c r="Y906" i="4"/>
  <c r="AF906" i="4" s="1"/>
  <c r="AG906" i="4" s="1"/>
  <c r="Y1872" i="4"/>
  <c r="AF1872" i="4" s="1"/>
  <c r="AG1872" i="4" s="1"/>
  <c r="Z1872" i="4"/>
  <c r="X1871" i="4"/>
  <c r="X844" i="4"/>
  <c r="Y1826" i="4"/>
  <c r="AF1826" i="4" s="1"/>
  <c r="AG1826" i="4" s="1"/>
  <c r="Z1826" i="4"/>
  <c r="X1825" i="4"/>
  <c r="X3" i="4"/>
  <c r="Y4" i="4"/>
  <c r="AF4" i="4" s="1"/>
  <c r="AG4" i="4" s="1"/>
  <c r="Z4" i="4"/>
  <c r="Y1656" i="4" l="1"/>
  <c r="AF1656" i="4" s="1"/>
  <c r="AG1656" i="4" s="1"/>
  <c r="Z1656" i="4"/>
  <c r="Z845" i="4"/>
  <c r="Z559" i="4"/>
  <c r="Y164" i="4"/>
  <c r="AF164" i="4" s="1"/>
  <c r="AG164" i="4" s="1"/>
  <c r="Z164" i="4"/>
  <c r="Z470" i="4"/>
  <c r="Y470" i="4"/>
  <c r="AF470" i="4" s="1"/>
  <c r="AG470" i="4" s="1"/>
  <c r="Y468" i="4"/>
  <c r="AF468" i="4" s="1"/>
  <c r="AG468" i="4" s="1"/>
  <c r="Z468" i="4"/>
  <c r="X1247" i="4"/>
  <c r="Y1248" i="4"/>
  <c r="AF1248" i="4" s="1"/>
  <c r="AG1248" i="4" s="1"/>
  <c r="Z1248" i="4"/>
  <c r="X1197" i="4"/>
  <c r="Y1198" i="4"/>
  <c r="AF1198" i="4" s="1"/>
  <c r="AG1198" i="4" s="1"/>
  <c r="Z1198" i="4"/>
  <c r="U831" i="4"/>
  <c r="W829" i="4"/>
  <c r="AF829" i="4"/>
  <c r="AG829" i="4" s="1"/>
  <c r="X162" i="4"/>
  <c r="X161" i="4" s="1"/>
  <c r="X160" i="4" s="1"/>
  <c r="Y163" i="4"/>
  <c r="AF163" i="4" s="1"/>
  <c r="AG163" i="4" s="1"/>
  <c r="Z163" i="4"/>
  <c r="Y1056" i="4"/>
  <c r="AF1056" i="4" s="1"/>
  <c r="AG1056" i="4" s="1"/>
  <c r="X1055" i="4"/>
  <c r="X1054" i="4" s="1"/>
  <c r="Z1054" i="4" s="1"/>
  <c r="Z1056" i="4"/>
  <c r="Y125" i="4"/>
  <c r="AF125" i="4" s="1"/>
  <c r="AG125" i="4" s="1"/>
  <c r="Z125" i="4"/>
  <c r="X123" i="4"/>
  <c r="Y384" i="4"/>
  <c r="AF384" i="4" s="1"/>
  <c r="AG384" i="4" s="1"/>
  <c r="Z384" i="4"/>
  <c r="X383" i="4"/>
  <c r="Y1252" i="4"/>
  <c r="AF1252" i="4" s="1"/>
  <c r="AG1252" i="4" s="1"/>
  <c r="Z1252" i="4"/>
  <c r="Y1249" i="4"/>
  <c r="AF1249" i="4" s="1"/>
  <c r="AG1249" i="4" s="1"/>
  <c r="Z1249" i="4"/>
  <c r="X1241" i="4"/>
  <c r="X1240" i="4" s="1"/>
  <c r="Z1199" i="4"/>
  <c r="Y1199" i="4"/>
  <c r="AF1199" i="4" s="1"/>
  <c r="AG1199" i="4" s="1"/>
  <c r="X1192" i="4"/>
  <c r="X1337" i="4"/>
  <c r="Z1339" i="4"/>
  <c r="Y1339" i="4"/>
  <c r="AF1339" i="4" s="1"/>
  <c r="AG1339" i="4" s="1"/>
  <c r="Z423" i="4"/>
  <c r="Y423" i="4"/>
  <c r="AF423" i="4" s="1"/>
  <c r="AG423" i="4" s="1"/>
  <c r="X417" i="4"/>
  <c r="X416" i="4" s="1"/>
  <c r="Z469" i="4"/>
  <c r="Y469" i="4"/>
  <c r="AF469" i="4" s="1"/>
  <c r="AG469" i="4" s="1"/>
  <c r="X467" i="4"/>
  <c r="X466" i="4" s="1"/>
  <c r="Z1713" i="4"/>
  <c r="Y1713" i="4"/>
  <c r="AF1713" i="4" s="1"/>
  <c r="AG1713" i="4" s="1"/>
  <c r="X1712" i="4"/>
  <c r="X1769" i="4"/>
  <c r="Y1770" i="4"/>
  <c r="AF1770" i="4" s="1"/>
  <c r="AG1770" i="4" s="1"/>
  <c r="Z1770" i="4"/>
  <c r="Y974" i="4"/>
  <c r="AF974" i="4" s="1"/>
  <c r="AG974" i="4" s="1"/>
  <c r="X973" i="4"/>
  <c r="Z974" i="4"/>
  <c r="X808" i="4"/>
  <c r="X807" i="4" s="1"/>
  <c r="Z809" i="4"/>
  <c r="Y809" i="4"/>
  <c r="AF809" i="4" s="1"/>
  <c r="AG809" i="4" s="1"/>
  <c r="Z1061" i="4"/>
  <c r="Y559" i="4"/>
  <c r="AF559" i="4" s="1"/>
  <c r="AG559" i="4" s="1"/>
  <c r="Y1373" i="4"/>
  <c r="AF1373" i="4" s="1"/>
  <c r="AG1373" i="4" s="1"/>
  <c r="Z1373" i="4"/>
  <c r="X1372" i="4"/>
  <c r="Z3" i="4"/>
  <c r="Y3" i="4"/>
  <c r="AF3" i="4" s="1"/>
  <c r="AG3" i="4" s="1"/>
  <c r="X2" i="4"/>
  <c r="Y1657" i="4"/>
  <c r="AF1657" i="4" s="1"/>
  <c r="AG1657" i="4" s="1"/>
  <c r="Z1657" i="4"/>
  <c r="X653" i="4"/>
  <c r="Y654" i="4"/>
  <c r="AF654" i="4" s="1"/>
  <c r="AG654" i="4" s="1"/>
  <c r="Z654" i="4"/>
  <c r="Z226" i="4"/>
  <c r="X225" i="4"/>
  <c r="Y226" i="4"/>
  <c r="AF226" i="4" s="1"/>
  <c r="AG226" i="4" s="1"/>
  <c r="Y1152" i="4"/>
  <c r="AF1152" i="4" s="1"/>
  <c r="AG1152" i="4" s="1"/>
  <c r="Z1152" i="4"/>
  <c r="X1151" i="4"/>
  <c r="X1122" i="4"/>
  <c r="Y1123" i="4"/>
  <c r="AF1123" i="4" s="1"/>
  <c r="AG1123" i="4" s="1"/>
  <c r="Z1123" i="4"/>
  <c r="Z844" i="4"/>
  <c r="Y844" i="4"/>
  <c r="AF844" i="4" s="1"/>
  <c r="AG844" i="4" s="1"/>
  <c r="X843" i="4"/>
  <c r="X1824" i="4"/>
  <c r="Z1825" i="4"/>
  <c r="Y1825" i="4"/>
  <c r="AF1825" i="4" s="1"/>
  <c r="AG1825" i="4" s="1"/>
  <c r="Y1871" i="4"/>
  <c r="AF1871" i="4" s="1"/>
  <c r="AG1871" i="4" s="1"/>
  <c r="Z1871" i="4"/>
  <c r="X1870" i="4"/>
  <c r="X904" i="4"/>
  <c r="X902" i="4" s="1"/>
  <c r="Z905" i="4"/>
  <c r="Y905" i="4"/>
  <c r="AF905" i="4" s="1"/>
  <c r="AG905" i="4" s="1"/>
  <c r="Z1256" i="4"/>
  <c r="Y1256" i="4"/>
  <c r="AF1256" i="4" s="1"/>
  <c r="AG1256" i="4" s="1"/>
  <c r="Y558" i="4"/>
  <c r="AF558" i="4" s="1"/>
  <c r="AG558" i="4" s="1"/>
  <c r="Z558" i="4"/>
  <c r="X1053" i="4" l="1"/>
  <c r="X1052" i="4" s="1"/>
  <c r="Y807" i="4"/>
  <c r="AF807" i="4" s="1"/>
  <c r="AG807" i="4" s="1"/>
  <c r="Z807" i="4"/>
  <c r="Y1240" i="4"/>
  <c r="AF1240" i="4" s="1"/>
  <c r="AG1240" i="4" s="1"/>
  <c r="X1239" i="4"/>
  <c r="Z1240" i="4"/>
  <c r="Z161" i="4"/>
  <c r="Y161" i="4"/>
  <c r="AF161" i="4" s="1"/>
  <c r="AG161" i="4" s="1"/>
  <c r="X1246" i="4"/>
  <c r="Y1247" i="4"/>
  <c r="AF1247" i="4" s="1"/>
  <c r="AG1247" i="4" s="1"/>
  <c r="Z1247" i="4"/>
  <c r="Y466" i="4"/>
  <c r="AF466" i="4" s="1"/>
  <c r="AG466" i="4" s="1"/>
  <c r="Z466" i="4"/>
  <c r="Y1054" i="4"/>
  <c r="AF1054" i="4" s="1"/>
  <c r="AG1054" i="4" s="1"/>
  <c r="Z1197" i="4"/>
  <c r="Y1197" i="4"/>
  <c r="AF1197" i="4" s="1"/>
  <c r="AG1197" i="4" s="1"/>
  <c r="X415" i="4"/>
  <c r="X414" i="4" s="1"/>
  <c r="X413" i="4" s="1"/>
  <c r="Z416" i="4"/>
  <c r="Y416" i="4"/>
  <c r="AF416" i="4" s="1"/>
  <c r="AG416" i="4" s="1"/>
  <c r="W831" i="4"/>
  <c r="AF831" i="4"/>
  <c r="AG831" i="4" s="1"/>
  <c r="Z808" i="4"/>
  <c r="Y808" i="4"/>
  <c r="AF808" i="4" s="1"/>
  <c r="AG808" i="4" s="1"/>
  <c r="X806" i="4"/>
  <c r="Z1241" i="4"/>
  <c r="Y1241" i="4"/>
  <c r="AF1241" i="4" s="1"/>
  <c r="AG1241" i="4" s="1"/>
  <c r="Z123" i="4"/>
  <c r="Y123" i="4"/>
  <c r="AF123" i="4" s="1"/>
  <c r="AG123" i="4" s="1"/>
  <c r="X119" i="4"/>
  <c r="Z1055" i="4"/>
  <c r="Y1055" i="4"/>
  <c r="AF1055" i="4" s="1"/>
  <c r="AG1055" i="4" s="1"/>
  <c r="X1044" i="4"/>
  <c r="Z162" i="4"/>
  <c r="Y162" i="4"/>
  <c r="AF162" i="4" s="1"/>
  <c r="AG162" i="4" s="1"/>
  <c r="X159" i="4"/>
  <c r="X158" i="4" s="1"/>
  <c r="Z417" i="4"/>
  <c r="Y417" i="4"/>
  <c r="AF417" i="4" s="1"/>
  <c r="AG417" i="4" s="1"/>
  <c r="X382" i="4"/>
  <c r="Z383" i="4"/>
  <c r="Y383" i="4"/>
  <c r="AF383" i="4" s="1"/>
  <c r="AG383" i="4" s="1"/>
  <c r="Z160" i="4"/>
  <c r="Y160" i="4"/>
  <c r="AF160" i="4" s="1"/>
  <c r="AG160" i="4" s="1"/>
  <c r="Z902" i="4"/>
  <c r="Y902" i="4"/>
  <c r="AF902" i="4" s="1"/>
  <c r="AG902" i="4" s="1"/>
  <c r="X972" i="4"/>
  <c r="X971" i="4" s="1"/>
  <c r="Y973" i="4"/>
  <c r="AF973" i="4" s="1"/>
  <c r="AG973" i="4" s="1"/>
  <c r="Z973" i="4"/>
  <c r="Z1769" i="4"/>
  <c r="Y1769" i="4"/>
  <c r="AF1769" i="4" s="1"/>
  <c r="AG1769" i="4" s="1"/>
  <c r="X1768" i="4"/>
  <c r="Z467" i="4"/>
  <c r="Y467" i="4"/>
  <c r="AF467" i="4" s="1"/>
  <c r="AG467" i="4" s="1"/>
  <c r="X465" i="4"/>
  <c r="X1336" i="4"/>
  <c r="Z1337" i="4"/>
  <c r="Y1337" i="4"/>
  <c r="AF1337" i="4" s="1"/>
  <c r="AG1337" i="4" s="1"/>
  <c r="X1191" i="4"/>
  <c r="Y1192" i="4"/>
  <c r="AF1192" i="4" s="1"/>
  <c r="AG1192" i="4" s="1"/>
  <c r="Z1192" i="4"/>
  <c r="Y1712" i="4"/>
  <c r="AF1712" i="4" s="1"/>
  <c r="AG1712" i="4" s="1"/>
  <c r="X1711" i="4"/>
  <c r="Z1712" i="4"/>
  <c r="X1371" i="4"/>
  <c r="Y1372" i="4"/>
  <c r="AF1372" i="4" s="1"/>
  <c r="AG1372" i="4" s="1"/>
  <c r="Z1372" i="4"/>
  <c r="Y904" i="4"/>
  <c r="AF904" i="4" s="1"/>
  <c r="AG904" i="4" s="1"/>
  <c r="Z904" i="4"/>
  <c r="Y1870" i="4"/>
  <c r="AF1870" i="4" s="1"/>
  <c r="AG1870" i="4" s="1"/>
  <c r="Z1870" i="4"/>
  <c r="X842" i="4"/>
  <c r="Z843" i="4"/>
  <c r="Y843" i="4"/>
  <c r="AF843" i="4" s="1"/>
  <c r="AG843" i="4" s="1"/>
  <c r="X1121" i="4"/>
  <c r="Z1122" i="4"/>
  <c r="Y1122" i="4"/>
  <c r="AF1122" i="4" s="1"/>
  <c r="AG1122" i="4" s="1"/>
  <c r="Z2" i="4"/>
  <c r="Y2" i="4"/>
  <c r="AF2" i="4" s="1"/>
  <c r="AG2" i="4" s="1"/>
  <c r="Y1824" i="4"/>
  <c r="AF1824" i="4" s="1"/>
  <c r="AG1824" i="4" s="1"/>
  <c r="X1823" i="4"/>
  <c r="Z1824" i="4"/>
  <c r="Z1151" i="4"/>
  <c r="Y1151" i="4"/>
  <c r="AF1151" i="4" s="1"/>
  <c r="AG1151" i="4" s="1"/>
  <c r="X1150" i="4"/>
  <c r="Z225" i="4"/>
  <c r="Y225" i="4"/>
  <c r="AF225" i="4" s="1"/>
  <c r="AG225" i="4" s="1"/>
  <c r="X224" i="4"/>
  <c r="X652" i="4"/>
  <c r="Y653" i="4"/>
  <c r="AF653" i="4" s="1"/>
  <c r="AG653" i="4" s="1"/>
  <c r="Z653" i="4"/>
  <c r="Z1053" i="4" l="1"/>
  <c r="Y1053" i="4"/>
  <c r="AF1053" i="4" s="1"/>
  <c r="AG1053" i="4" s="1"/>
  <c r="Y415" i="4"/>
  <c r="AF415" i="4" s="1"/>
  <c r="AG415" i="4" s="1"/>
  <c r="Z415" i="4"/>
  <c r="Y1246" i="4"/>
  <c r="AF1246" i="4" s="1"/>
  <c r="AG1246" i="4" s="1"/>
  <c r="X1245" i="4"/>
  <c r="Z1246" i="4"/>
  <c r="Z1239" i="4"/>
  <c r="Y1239" i="4"/>
  <c r="AF1239" i="4" s="1"/>
  <c r="AG1239" i="4" s="1"/>
  <c r="X1238" i="4"/>
  <c r="X970" i="4"/>
  <c r="Z971" i="4"/>
  <c r="Y971" i="4"/>
  <c r="AF971" i="4" s="1"/>
  <c r="AG971" i="4" s="1"/>
  <c r="Z413" i="4"/>
  <c r="Y413" i="4"/>
  <c r="AF413" i="4" s="1"/>
  <c r="AG413" i="4" s="1"/>
  <c r="X1710" i="4"/>
  <c r="Y1711" i="4"/>
  <c r="AF1711" i="4" s="1"/>
  <c r="AG1711" i="4" s="1"/>
  <c r="Z1711" i="4"/>
  <c r="X720" i="4"/>
  <c r="X1188" i="4"/>
  <c r="Z1191" i="4"/>
  <c r="Y1191" i="4"/>
  <c r="AF1191" i="4" s="1"/>
  <c r="AG1191" i="4" s="1"/>
  <c r="Y465" i="4"/>
  <c r="AF465" i="4" s="1"/>
  <c r="AG465" i="4" s="1"/>
  <c r="Z465" i="4"/>
  <c r="X464" i="4"/>
  <c r="X956" i="4"/>
  <c r="Z972" i="4"/>
  <c r="Y972" i="4"/>
  <c r="AF972" i="4" s="1"/>
  <c r="AG972" i="4" s="1"/>
  <c r="Y382" i="4"/>
  <c r="AF382" i="4" s="1"/>
  <c r="AG382" i="4" s="1"/>
  <c r="Z382" i="4"/>
  <c r="X381" i="4"/>
  <c r="Z414" i="4"/>
  <c r="Y414" i="4"/>
  <c r="AF414" i="4" s="1"/>
  <c r="AG414" i="4" s="1"/>
  <c r="X412" i="4"/>
  <c r="X411" i="4" s="1"/>
  <c r="Y119" i="4"/>
  <c r="AF119" i="4" s="1"/>
  <c r="AG119" i="4" s="1"/>
  <c r="Z119" i="4"/>
  <c r="X118" i="4"/>
  <c r="X1043" i="4"/>
  <c r="Y1044" i="4"/>
  <c r="AF1044" i="4" s="1"/>
  <c r="AG1044" i="4" s="1"/>
  <c r="Z1044" i="4"/>
  <c r="Y806" i="4"/>
  <c r="AF806" i="4" s="1"/>
  <c r="AG806" i="4" s="1"/>
  <c r="Z806" i="4"/>
  <c r="X805" i="4"/>
  <c r="X1335" i="4"/>
  <c r="Z1336" i="4"/>
  <c r="Y1336" i="4"/>
  <c r="AF1336" i="4" s="1"/>
  <c r="AG1336" i="4" s="1"/>
  <c r="Z1768" i="4"/>
  <c r="Y1768" i="4"/>
  <c r="AF1768" i="4" s="1"/>
  <c r="AG1768" i="4" s="1"/>
  <c r="X1767" i="4"/>
  <c r="Y158" i="4"/>
  <c r="AF158" i="4" s="1"/>
  <c r="AG158" i="4" s="1"/>
  <c r="Z158" i="4"/>
  <c r="Y1052" i="4"/>
  <c r="AF1052" i="4" s="1"/>
  <c r="AG1052" i="4" s="1"/>
  <c r="X1051" i="4"/>
  <c r="Z1052" i="4"/>
  <c r="Z159" i="4"/>
  <c r="Y159" i="4"/>
  <c r="AF159" i="4" s="1"/>
  <c r="AG159" i="4" s="1"/>
  <c r="X157" i="4"/>
  <c r="X156" i="4" s="1"/>
  <c r="X1149" i="4"/>
  <c r="Y1150" i="4"/>
  <c r="AF1150" i="4" s="1"/>
  <c r="AG1150" i="4" s="1"/>
  <c r="Z1150" i="4"/>
  <c r="Y1121" i="4"/>
  <c r="AF1121" i="4" s="1"/>
  <c r="AG1121" i="4" s="1"/>
  <c r="Z1121" i="4"/>
  <c r="X1120" i="4"/>
  <c r="X223" i="4"/>
  <c r="Z224" i="4"/>
  <c r="Y224" i="4"/>
  <c r="AF224" i="4" s="1"/>
  <c r="AG224" i="4" s="1"/>
  <c r="X841" i="4"/>
  <c r="Y842" i="4"/>
  <c r="AF842" i="4" s="1"/>
  <c r="AG842" i="4" s="1"/>
  <c r="Z842" i="4"/>
  <c r="X1370" i="4"/>
  <c r="Z1371" i="4"/>
  <c r="Y1371" i="4"/>
  <c r="AF1371" i="4" s="1"/>
  <c r="AG1371" i="4" s="1"/>
  <c r="Z652" i="4"/>
  <c r="Y652" i="4"/>
  <c r="AF652" i="4" s="1"/>
  <c r="AG652" i="4" s="1"/>
  <c r="X651" i="4"/>
  <c r="Z1823" i="4"/>
  <c r="Y1823" i="4"/>
  <c r="AF1823" i="4" s="1"/>
  <c r="AG1823" i="4" s="1"/>
  <c r="X1237" i="4" l="1"/>
  <c r="Z1238" i="4"/>
  <c r="Y1238" i="4"/>
  <c r="AF1238" i="4" s="1"/>
  <c r="AG1238" i="4" s="1"/>
  <c r="Z1245" i="4"/>
  <c r="X1244" i="4"/>
  <c r="Y1245" i="4"/>
  <c r="AF1245" i="4" s="1"/>
  <c r="AG1245" i="4" s="1"/>
  <c r="Z411" i="4"/>
  <c r="Y411" i="4"/>
  <c r="AF411" i="4" s="1"/>
  <c r="AG411" i="4" s="1"/>
  <c r="X969" i="4"/>
  <c r="Z970" i="4"/>
  <c r="Y970" i="4"/>
  <c r="AF970" i="4" s="1"/>
  <c r="AG970" i="4" s="1"/>
  <c r="X155" i="4"/>
  <c r="X154" i="4" s="1"/>
  <c r="Y156" i="4"/>
  <c r="AF156" i="4" s="1"/>
  <c r="AG156" i="4" s="1"/>
  <c r="Z156" i="4"/>
  <c r="Z1335" i="4"/>
  <c r="Y1335" i="4"/>
  <c r="AF1335" i="4" s="1"/>
  <c r="AG1335" i="4" s="1"/>
  <c r="X1334" i="4"/>
  <c r="X1187" i="4"/>
  <c r="Z1188" i="4"/>
  <c r="Y1188" i="4"/>
  <c r="AF1188" i="4" s="1"/>
  <c r="AG1188" i="4" s="1"/>
  <c r="X1708" i="4"/>
  <c r="Y1710" i="4"/>
  <c r="AF1710" i="4" s="1"/>
  <c r="AG1710" i="4" s="1"/>
  <c r="Z1710" i="4"/>
  <c r="Y805" i="4"/>
  <c r="AF805" i="4" s="1"/>
  <c r="AG805" i="4" s="1"/>
  <c r="Z805" i="4"/>
  <c r="X804" i="4"/>
  <c r="X380" i="4"/>
  <c r="Y381" i="4"/>
  <c r="AF381" i="4" s="1"/>
  <c r="AG381" i="4" s="1"/>
  <c r="Z381" i="4"/>
  <c r="X719" i="4"/>
  <c r="Z720" i="4"/>
  <c r="Y720" i="4"/>
  <c r="AF720" i="4" s="1"/>
  <c r="AG720" i="4" s="1"/>
  <c r="Z157" i="4"/>
  <c r="Y157" i="4"/>
  <c r="AF157" i="4" s="1"/>
  <c r="AG157" i="4" s="1"/>
  <c r="Z1051" i="4"/>
  <c r="Y1051" i="4"/>
  <c r="AF1051" i="4" s="1"/>
  <c r="AG1051" i="4" s="1"/>
  <c r="X1050" i="4"/>
  <c r="Z1043" i="4"/>
  <c r="Y1043" i="4"/>
  <c r="AF1043" i="4" s="1"/>
  <c r="AG1043" i="4" s="1"/>
  <c r="X1042" i="4"/>
  <c r="Z412" i="4"/>
  <c r="Y412" i="4"/>
  <c r="AF412" i="4" s="1"/>
  <c r="AG412" i="4" s="1"/>
  <c r="X410" i="4"/>
  <c r="X955" i="4"/>
  <c r="Z956" i="4"/>
  <c r="Y956" i="4"/>
  <c r="AF956" i="4" s="1"/>
  <c r="AG956" i="4" s="1"/>
  <c r="Z1767" i="4"/>
  <c r="Y1767" i="4"/>
  <c r="AF1767" i="4" s="1"/>
  <c r="AG1767" i="4" s="1"/>
  <c r="X1766" i="4"/>
  <c r="X116" i="4"/>
  <c r="Y118" i="4"/>
  <c r="AF118" i="4" s="1"/>
  <c r="AG118" i="4" s="1"/>
  <c r="Z118" i="4"/>
  <c r="X463" i="4"/>
  <c r="Y464" i="4"/>
  <c r="AF464" i="4" s="1"/>
  <c r="AG464" i="4" s="1"/>
  <c r="Z464" i="4"/>
  <c r="Z1370" i="4"/>
  <c r="X1369" i="4"/>
  <c r="Y1370" i="4"/>
  <c r="AF1370" i="4" s="1"/>
  <c r="AG1370" i="4" s="1"/>
  <c r="Y223" i="4"/>
  <c r="AF223" i="4" s="1"/>
  <c r="AG223" i="4" s="1"/>
  <c r="X222" i="4"/>
  <c r="X219" i="4" s="1"/>
  <c r="Z223" i="4"/>
  <c r="Y841" i="4"/>
  <c r="AF841" i="4" s="1"/>
  <c r="AG841" i="4" s="1"/>
  <c r="X840" i="4"/>
  <c r="Z841" i="4"/>
  <c r="Y1120" i="4"/>
  <c r="AF1120" i="4" s="1"/>
  <c r="AG1120" i="4" s="1"/>
  <c r="X1119" i="4"/>
  <c r="Z1120" i="4"/>
  <c r="Z651" i="4"/>
  <c r="X650" i="4"/>
  <c r="Y651" i="4"/>
  <c r="AF651" i="4" s="1"/>
  <c r="AG651" i="4" s="1"/>
  <c r="Z1149" i="4"/>
  <c r="Y1149" i="4"/>
  <c r="AF1149" i="4" s="1"/>
  <c r="AG1149" i="4" s="1"/>
  <c r="X1148" i="4"/>
  <c r="X968" i="4" l="1"/>
  <c r="Y969" i="4"/>
  <c r="AF969" i="4" s="1"/>
  <c r="AG969" i="4" s="1"/>
  <c r="Z969" i="4"/>
  <c r="Y1244" i="4"/>
  <c r="AF1244" i="4" s="1"/>
  <c r="AG1244" i="4" s="1"/>
  <c r="Z1244" i="4"/>
  <c r="Y1237" i="4"/>
  <c r="AF1237" i="4" s="1"/>
  <c r="AG1237" i="4" s="1"/>
  <c r="Z1237" i="4"/>
  <c r="X1236" i="4"/>
  <c r="X115" i="4"/>
  <c r="X114" i="4" s="1"/>
  <c r="Z116" i="4"/>
  <c r="Y116" i="4"/>
  <c r="AF116" i="4" s="1"/>
  <c r="AG116" i="4" s="1"/>
  <c r="Y154" i="4"/>
  <c r="AF154" i="4" s="1"/>
  <c r="AG154" i="4" s="1"/>
  <c r="Z154" i="4"/>
  <c r="X153" i="4"/>
  <c r="Z155" i="4"/>
  <c r="Y155" i="4"/>
  <c r="AF155" i="4" s="1"/>
  <c r="AG155" i="4" s="1"/>
  <c r="X462" i="4"/>
  <c r="Y463" i="4"/>
  <c r="AF463" i="4" s="1"/>
  <c r="AG463" i="4" s="1"/>
  <c r="Z463" i="4"/>
  <c r="Y1766" i="4"/>
  <c r="AF1766" i="4" s="1"/>
  <c r="AG1766" i="4" s="1"/>
  <c r="Z1766" i="4"/>
  <c r="X1765" i="4"/>
  <c r="X1049" i="4"/>
  <c r="Z1050" i="4"/>
  <c r="Y1050" i="4"/>
  <c r="AF1050" i="4" s="1"/>
  <c r="AG1050" i="4" s="1"/>
  <c r="X379" i="4"/>
  <c r="X378" i="4" s="1"/>
  <c r="Z380" i="4"/>
  <c r="Y380" i="4"/>
  <c r="AF380" i="4" s="1"/>
  <c r="AG380" i="4" s="1"/>
  <c r="X218" i="4"/>
  <c r="Y219" i="4"/>
  <c r="AF219" i="4" s="1"/>
  <c r="AG219" i="4" s="1"/>
  <c r="Z219" i="4"/>
  <c r="Z955" i="4"/>
  <c r="Y955" i="4"/>
  <c r="AF955" i="4" s="1"/>
  <c r="AG955" i="4" s="1"/>
  <c r="X954" i="4"/>
  <c r="Z1042" i="4"/>
  <c r="Y1042" i="4"/>
  <c r="AF1042" i="4" s="1"/>
  <c r="AG1042" i="4" s="1"/>
  <c r="X718" i="4"/>
  <c r="Z719" i="4"/>
  <c r="Y719" i="4"/>
  <c r="AF719" i="4" s="1"/>
  <c r="AG719" i="4" s="1"/>
  <c r="Z804" i="4"/>
  <c r="Y804" i="4"/>
  <c r="AF804" i="4" s="1"/>
  <c r="AG804" i="4" s="1"/>
  <c r="X802" i="4"/>
  <c r="Y1187" i="4"/>
  <c r="AF1187" i="4" s="1"/>
  <c r="AG1187" i="4" s="1"/>
  <c r="Z1187" i="4"/>
  <c r="X1186" i="4"/>
  <c r="X408" i="4"/>
  <c r="Y410" i="4"/>
  <c r="AF410" i="4" s="1"/>
  <c r="AG410" i="4" s="1"/>
  <c r="Z410" i="4"/>
  <c r="X746" i="4"/>
  <c r="X1707" i="4"/>
  <c r="X1706" i="4" s="1"/>
  <c r="Z1708" i="4"/>
  <c r="Y1708" i="4"/>
  <c r="AF1708" i="4" s="1"/>
  <c r="AG1708" i="4" s="1"/>
  <c r="X1333" i="4"/>
  <c r="X1332" i="4" s="1"/>
  <c r="Z1334" i="4"/>
  <c r="Y1334" i="4"/>
  <c r="AF1334" i="4" s="1"/>
  <c r="AG1334" i="4" s="1"/>
  <c r="Z1369" i="4"/>
  <c r="X1368" i="4"/>
  <c r="Y1369" i="4"/>
  <c r="AF1369" i="4" s="1"/>
  <c r="AG1369" i="4" s="1"/>
  <c r="Z840" i="4"/>
  <c r="X839" i="4"/>
  <c r="Y840" i="4"/>
  <c r="AF840" i="4" s="1"/>
  <c r="AG840" i="4" s="1"/>
  <c r="Y1148" i="4"/>
  <c r="AF1148" i="4" s="1"/>
  <c r="AG1148" i="4" s="1"/>
  <c r="Z1148" i="4"/>
  <c r="X649" i="4"/>
  <c r="Z650" i="4"/>
  <c r="Y650" i="4"/>
  <c r="AF650" i="4" s="1"/>
  <c r="AG650" i="4" s="1"/>
  <c r="X1118" i="4"/>
  <c r="Y1119" i="4"/>
  <c r="AF1119" i="4" s="1"/>
  <c r="AG1119" i="4" s="1"/>
  <c r="Z1119" i="4"/>
  <c r="Z222" i="4"/>
  <c r="Y222" i="4"/>
  <c r="AF222" i="4" s="1"/>
  <c r="AG222" i="4" s="1"/>
  <c r="X1235" i="4" l="1"/>
  <c r="Z1236" i="4"/>
  <c r="Y1236" i="4"/>
  <c r="AF1236" i="4" s="1"/>
  <c r="AG1236" i="4" s="1"/>
  <c r="X377" i="4"/>
  <c r="Z378" i="4"/>
  <c r="Y378" i="4"/>
  <c r="AF378" i="4" s="1"/>
  <c r="AG378" i="4" s="1"/>
  <c r="Y114" i="4"/>
  <c r="AF114" i="4" s="1"/>
  <c r="AG114" i="4" s="1"/>
  <c r="X113" i="4"/>
  <c r="Z114" i="4"/>
  <c r="Y968" i="4"/>
  <c r="AF968" i="4" s="1"/>
  <c r="AG968" i="4" s="1"/>
  <c r="X967" i="4"/>
  <c r="Z968" i="4"/>
  <c r="Z408" i="4"/>
  <c r="Y408" i="4"/>
  <c r="AF408" i="4" s="1"/>
  <c r="AG408" i="4" s="1"/>
  <c r="X407" i="4"/>
  <c r="X745" i="4"/>
  <c r="X744" i="4" s="1"/>
  <c r="Y746" i="4"/>
  <c r="AF746" i="4" s="1"/>
  <c r="AG746" i="4" s="1"/>
  <c r="Z746" i="4"/>
  <c r="Z1186" i="4"/>
  <c r="X1185" i="4"/>
  <c r="X1184" i="4" s="1"/>
  <c r="Y1186" i="4"/>
  <c r="AF1186" i="4" s="1"/>
  <c r="AG1186" i="4" s="1"/>
  <c r="X717" i="4"/>
  <c r="Z718" i="4"/>
  <c r="Y718" i="4"/>
  <c r="AF718" i="4" s="1"/>
  <c r="AG718" i="4" s="1"/>
  <c r="Y1706" i="4"/>
  <c r="AF1706" i="4" s="1"/>
  <c r="AG1706" i="4" s="1"/>
  <c r="Z1706" i="4"/>
  <c r="Y1765" i="4"/>
  <c r="AF1765" i="4" s="1"/>
  <c r="AG1765" i="4" s="1"/>
  <c r="Z1765" i="4"/>
  <c r="X1764" i="4"/>
  <c r="Z802" i="4"/>
  <c r="Y802" i="4"/>
  <c r="AF802" i="4" s="1"/>
  <c r="AG802" i="4" s="1"/>
  <c r="X801" i="4"/>
  <c r="X147" i="4"/>
  <c r="Y115" i="4"/>
  <c r="AF115" i="4" s="1"/>
  <c r="AG115" i="4" s="1"/>
  <c r="Z115" i="4"/>
  <c r="Y1333" i="4"/>
  <c r="AF1333" i="4" s="1"/>
  <c r="AG1333" i="4" s="1"/>
  <c r="Z1333" i="4"/>
  <c r="X1331" i="4"/>
  <c r="X1704" i="4"/>
  <c r="X1703" i="4" s="1"/>
  <c r="Y1707" i="4"/>
  <c r="AF1707" i="4" s="1"/>
  <c r="AG1707" i="4" s="1"/>
  <c r="Z1707" i="4"/>
  <c r="Z954" i="4"/>
  <c r="X953" i="4"/>
  <c r="X952" i="4" s="1"/>
  <c r="Y954" i="4"/>
  <c r="AF954" i="4" s="1"/>
  <c r="AG954" i="4" s="1"/>
  <c r="X1048" i="4"/>
  <c r="X1047" i="4" s="1"/>
  <c r="Y1049" i="4"/>
  <c r="AF1049" i="4" s="1"/>
  <c r="AG1049" i="4" s="1"/>
  <c r="Z1049" i="4"/>
  <c r="Z379" i="4"/>
  <c r="Y379" i="4"/>
  <c r="AF379" i="4" s="1"/>
  <c r="AG379" i="4" s="1"/>
  <c r="Y1332" i="4"/>
  <c r="AF1332" i="4" s="1"/>
  <c r="AG1332" i="4" s="1"/>
  <c r="Z1332" i="4"/>
  <c r="X217" i="4"/>
  <c r="Y218" i="4"/>
  <c r="AF218" i="4" s="1"/>
  <c r="AG218" i="4" s="1"/>
  <c r="Z218" i="4"/>
  <c r="Z462" i="4"/>
  <c r="Y462" i="4"/>
  <c r="AF462" i="4" s="1"/>
  <c r="AG462" i="4" s="1"/>
  <c r="X461" i="4"/>
  <c r="X152" i="4"/>
  <c r="Y153" i="4"/>
  <c r="AF153" i="4" s="1"/>
  <c r="AG153" i="4" s="1"/>
  <c r="Z153" i="4"/>
  <c r="Z649" i="4"/>
  <c r="Y649" i="4"/>
  <c r="AF649" i="4" s="1"/>
  <c r="AG649" i="4" s="1"/>
  <c r="Y839" i="4"/>
  <c r="AF839" i="4" s="1"/>
  <c r="AG839" i="4" s="1"/>
  <c r="X838" i="4"/>
  <c r="Z839" i="4"/>
  <c r="X1367" i="4"/>
  <c r="Y1368" i="4"/>
  <c r="AF1368" i="4" s="1"/>
  <c r="AG1368" i="4" s="1"/>
  <c r="Z1368" i="4"/>
  <c r="X1117" i="4"/>
  <c r="Z1118" i="4"/>
  <c r="Y1118" i="4"/>
  <c r="AF1118" i="4" s="1"/>
  <c r="AG1118" i="4" s="1"/>
  <c r="Z952" i="4" l="1"/>
  <c r="Y952" i="4"/>
  <c r="AF952" i="4" s="1"/>
  <c r="AG952" i="4" s="1"/>
  <c r="X1182" i="4"/>
  <c r="Z1184" i="4"/>
  <c r="Y1184" i="4"/>
  <c r="AF1184" i="4" s="1"/>
  <c r="AG1184" i="4" s="1"/>
  <c r="Z744" i="4"/>
  <c r="Y744" i="4"/>
  <c r="AF744" i="4" s="1"/>
  <c r="AG744" i="4" s="1"/>
  <c r="X951" i="4"/>
  <c r="Y967" i="4"/>
  <c r="AF967" i="4" s="1"/>
  <c r="AG967" i="4" s="1"/>
  <c r="Z967" i="4"/>
  <c r="X966" i="4"/>
  <c r="Z377" i="4"/>
  <c r="Y377" i="4"/>
  <c r="AF377" i="4" s="1"/>
  <c r="AG377" i="4" s="1"/>
  <c r="X376" i="4"/>
  <c r="Z1047" i="4"/>
  <c r="Y1047" i="4"/>
  <c r="AF1047" i="4" s="1"/>
  <c r="AG1047" i="4" s="1"/>
  <c r="Y113" i="4"/>
  <c r="AF113" i="4" s="1"/>
  <c r="AG113" i="4" s="1"/>
  <c r="Z113" i="4"/>
  <c r="X112" i="4"/>
  <c r="X1234" i="4"/>
  <c r="Y1235" i="4"/>
  <c r="AF1235" i="4" s="1"/>
  <c r="AG1235" i="4" s="1"/>
  <c r="Z1235" i="4"/>
  <c r="X1326" i="4"/>
  <c r="Z1704" i="4"/>
  <c r="Y1704" i="4"/>
  <c r="AF1704" i="4" s="1"/>
  <c r="AG1704" i="4" s="1"/>
  <c r="Y1764" i="4"/>
  <c r="AF1764" i="4" s="1"/>
  <c r="AG1764" i="4" s="1"/>
  <c r="Z1764" i="4"/>
  <c r="X1763" i="4"/>
  <c r="Y1185" i="4"/>
  <c r="AF1185" i="4" s="1"/>
  <c r="AG1185" i="4" s="1"/>
  <c r="Z1185" i="4"/>
  <c r="Z745" i="4"/>
  <c r="Y745" i="4"/>
  <c r="AF745" i="4" s="1"/>
  <c r="AG745" i="4" s="1"/>
  <c r="X743" i="4"/>
  <c r="X742" i="4" s="1"/>
  <c r="Y407" i="4"/>
  <c r="AF407" i="4" s="1"/>
  <c r="AG407" i="4" s="1"/>
  <c r="Z407" i="4"/>
  <c r="X406" i="4"/>
  <c r="Y461" i="4"/>
  <c r="AF461" i="4" s="1"/>
  <c r="AG461" i="4" s="1"/>
  <c r="Z461" i="4"/>
  <c r="X460" i="4"/>
  <c r="Y1331" i="4"/>
  <c r="AF1331" i="4" s="1"/>
  <c r="AG1331" i="4" s="1"/>
  <c r="X1330" i="4"/>
  <c r="X1329" i="4" s="1"/>
  <c r="Z1329" i="4" s="1"/>
  <c r="Z1331" i="4"/>
  <c r="Z147" i="4"/>
  <c r="Y147" i="4"/>
  <c r="AF147" i="4" s="1"/>
  <c r="AG147" i="4" s="1"/>
  <c r="X146" i="4"/>
  <c r="Y1703" i="4"/>
  <c r="AF1703" i="4" s="1"/>
  <c r="AG1703" i="4" s="1"/>
  <c r="X1702" i="4"/>
  <c r="Z1703" i="4"/>
  <c r="Z152" i="4"/>
  <c r="Y152" i="4"/>
  <c r="AF152" i="4" s="1"/>
  <c r="AG152" i="4" s="1"/>
  <c r="X151" i="4"/>
  <c r="X150" i="4" s="1"/>
  <c r="Z953" i="4"/>
  <c r="Y953" i="4"/>
  <c r="AF953" i="4" s="1"/>
  <c r="AG953" i="4" s="1"/>
  <c r="X216" i="4"/>
  <c r="Y217" i="4"/>
  <c r="AF217" i="4" s="1"/>
  <c r="AG217" i="4" s="1"/>
  <c r="Z217" i="4"/>
  <c r="X1041" i="4"/>
  <c r="X1040" i="4" s="1"/>
  <c r="Z1048" i="4"/>
  <c r="Y1048" i="4"/>
  <c r="AF1048" i="4" s="1"/>
  <c r="AG1048" i="4" s="1"/>
  <c r="Y801" i="4"/>
  <c r="AF801" i="4" s="1"/>
  <c r="AG801" i="4" s="1"/>
  <c r="X800" i="4"/>
  <c r="Z801" i="4"/>
  <c r="Z717" i="4"/>
  <c r="X716" i="4"/>
  <c r="Y717" i="4"/>
  <c r="AF717" i="4" s="1"/>
  <c r="AG717" i="4" s="1"/>
  <c r="Z1367" i="4"/>
  <c r="X1366" i="4"/>
  <c r="Y1367" i="4"/>
  <c r="AF1367" i="4" s="1"/>
  <c r="AG1367" i="4" s="1"/>
  <c r="X1116" i="4"/>
  <c r="Y1117" i="4"/>
  <c r="AF1117" i="4" s="1"/>
  <c r="AG1117" i="4" s="1"/>
  <c r="Z1117" i="4"/>
  <c r="X837" i="4"/>
  <c r="Z838" i="4"/>
  <c r="Y838" i="4"/>
  <c r="AF838" i="4" s="1"/>
  <c r="AG838" i="4" s="1"/>
  <c r="Y1329" i="4" l="1"/>
  <c r="AF1329" i="4" s="1"/>
  <c r="AG1329" i="4" s="1"/>
  <c r="Y1234" i="4"/>
  <c r="AF1234" i="4" s="1"/>
  <c r="AG1234" i="4" s="1"/>
  <c r="X1233" i="4"/>
  <c r="Z1234" i="4"/>
  <c r="X950" i="4"/>
  <c r="Z951" i="4"/>
  <c r="Y951" i="4"/>
  <c r="AF951" i="4" s="1"/>
  <c r="AG951" i="4" s="1"/>
  <c r="Z1040" i="4"/>
  <c r="Y1040" i="4"/>
  <c r="AF1040" i="4" s="1"/>
  <c r="AG1040" i="4" s="1"/>
  <c r="Y742" i="4"/>
  <c r="AF742" i="4" s="1"/>
  <c r="AG742" i="4" s="1"/>
  <c r="Z742" i="4"/>
  <c r="Y112" i="4"/>
  <c r="AF112" i="4" s="1"/>
  <c r="AG112" i="4" s="1"/>
  <c r="Z112" i="4"/>
  <c r="X111" i="4"/>
  <c r="Z966" i="4"/>
  <c r="Y966" i="4"/>
  <c r="AF966" i="4" s="1"/>
  <c r="AG966" i="4" s="1"/>
  <c r="Z1182" i="4"/>
  <c r="X1181" i="4"/>
  <c r="Y1182" i="4"/>
  <c r="AF1182" i="4" s="1"/>
  <c r="AG1182" i="4" s="1"/>
  <c r="Z150" i="4"/>
  <c r="Y150" i="4"/>
  <c r="AF150" i="4" s="1"/>
  <c r="AG150" i="4" s="1"/>
  <c r="Z376" i="4"/>
  <c r="Y376" i="4"/>
  <c r="AF376" i="4" s="1"/>
  <c r="AG376" i="4" s="1"/>
  <c r="X375" i="4"/>
  <c r="Z716" i="4"/>
  <c r="X715" i="4"/>
  <c r="Y716" i="4"/>
  <c r="AF716" i="4" s="1"/>
  <c r="AG716" i="4" s="1"/>
  <c r="Y151" i="4"/>
  <c r="AF151" i="4" s="1"/>
  <c r="AG151" i="4" s="1"/>
  <c r="Z151" i="4"/>
  <c r="Z146" i="4"/>
  <c r="Y146" i="4"/>
  <c r="AF146" i="4" s="1"/>
  <c r="AG146" i="4" s="1"/>
  <c r="X144" i="4"/>
  <c r="Y1330" i="4"/>
  <c r="AF1330" i="4" s="1"/>
  <c r="AG1330" i="4" s="1"/>
  <c r="Z1330" i="4"/>
  <c r="Y743" i="4"/>
  <c r="AF743" i="4" s="1"/>
  <c r="AG743" i="4" s="1"/>
  <c r="Z743" i="4"/>
  <c r="X404" i="4"/>
  <c r="X403" i="4" s="1"/>
  <c r="Y406" i="4"/>
  <c r="AF406" i="4" s="1"/>
  <c r="AG406" i="4" s="1"/>
  <c r="Z406" i="4"/>
  <c r="X1762" i="4"/>
  <c r="Y1763" i="4"/>
  <c r="AF1763" i="4" s="1"/>
  <c r="AG1763" i="4" s="1"/>
  <c r="Z1763" i="4"/>
  <c r="Y216" i="4"/>
  <c r="AF216" i="4" s="1"/>
  <c r="AG216" i="4" s="1"/>
  <c r="X215" i="4"/>
  <c r="X214" i="4" s="1"/>
  <c r="Z216" i="4"/>
  <c r="X459" i="4"/>
  <c r="Z460" i="4"/>
  <c r="Y460" i="4"/>
  <c r="AF460" i="4" s="1"/>
  <c r="AG460" i="4" s="1"/>
  <c r="Y1326" i="4"/>
  <c r="AF1326" i="4" s="1"/>
  <c r="AG1326" i="4" s="1"/>
  <c r="Z1326" i="4"/>
  <c r="X1325" i="4"/>
  <c r="X799" i="4"/>
  <c r="X798" i="4" s="1"/>
  <c r="Y800" i="4"/>
  <c r="AF800" i="4" s="1"/>
  <c r="AG800" i="4" s="1"/>
  <c r="Z800" i="4"/>
  <c r="X1038" i="4"/>
  <c r="Y1041" i="4"/>
  <c r="AF1041" i="4" s="1"/>
  <c r="AG1041" i="4" s="1"/>
  <c r="Z1041" i="4"/>
  <c r="Y1702" i="4"/>
  <c r="AF1702" i="4" s="1"/>
  <c r="AG1702" i="4" s="1"/>
  <c r="Z1702" i="4"/>
  <c r="X1700" i="4"/>
  <c r="Z1116" i="4"/>
  <c r="Y1116" i="4"/>
  <c r="AF1116" i="4" s="1"/>
  <c r="AG1116" i="4" s="1"/>
  <c r="X1115" i="4"/>
  <c r="X836" i="4"/>
  <c r="Z837" i="4"/>
  <c r="Y837" i="4"/>
  <c r="AF837" i="4" s="1"/>
  <c r="AG837" i="4" s="1"/>
  <c r="Y1366" i="4"/>
  <c r="AF1366" i="4" s="1"/>
  <c r="AG1366" i="4" s="1"/>
  <c r="X1365" i="4"/>
  <c r="Z1366" i="4"/>
  <c r="Y375" i="4" l="1"/>
  <c r="AF375" i="4" s="1"/>
  <c r="AG375" i="4" s="1"/>
  <c r="Z375" i="4"/>
  <c r="X374" i="4"/>
  <c r="Y403" i="4"/>
  <c r="AF403" i="4" s="1"/>
  <c r="AG403" i="4" s="1"/>
  <c r="X402" i="4"/>
  <c r="Z403" i="4"/>
  <c r="X1232" i="4"/>
  <c r="Y1233" i="4"/>
  <c r="AF1233" i="4" s="1"/>
  <c r="AG1233" i="4" s="1"/>
  <c r="Z1233" i="4"/>
  <c r="Y798" i="4"/>
  <c r="AF798" i="4" s="1"/>
  <c r="AG798" i="4" s="1"/>
  <c r="Z798" i="4"/>
  <c r="X213" i="4"/>
  <c r="Z214" i="4"/>
  <c r="Y214" i="4"/>
  <c r="AF214" i="4" s="1"/>
  <c r="AG214" i="4" s="1"/>
  <c r="Z1181" i="4"/>
  <c r="Y1181" i="4"/>
  <c r="AF1181" i="4" s="1"/>
  <c r="AG1181" i="4" s="1"/>
  <c r="X1180" i="4"/>
  <c r="Y111" i="4"/>
  <c r="AF111" i="4" s="1"/>
  <c r="AG111" i="4" s="1"/>
  <c r="Z111" i="4"/>
  <c r="X110" i="4"/>
  <c r="X949" i="4"/>
  <c r="Y950" i="4"/>
  <c r="AF950" i="4" s="1"/>
  <c r="AG950" i="4" s="1"/>
  <c r="Z950" i="4"/>
  <c r="Z1038" i="4"/>
  <c r="Y1038" i="4"/>
  <c r="AF1038" i="4" s="1"/>
  <c r="AG1038" i="4" s="1"/>
  <c r="X1037" i="4"/>
  <c r="X1324" i="4"/>
  <c r="Z1325" i="4"/>
  <c r="Y1325" i="4"/>
  <c r="AF1325" i="4" s="1"/>
  <c r="AG1325" i="4" s="1"/>
  <c r="X458" i="4"/>
  <c r="X457" i="4" s="1"/>
  <c r="Y459" i="4"/>
  <c r="AF459" i="4" s="1"/>
  <c r="AG459" i="4" s="1"/>
  <c r="Z459" i="4"/>
  <c r="X143" i="4"/>
  <c r="X142" i="4" s="1"/>
  <c r="Y144" i="4"/>
  <c r="AF144" i="4" s="1"/>
  <c r="AG144" i="4" s="1"/>
  <c r="Z144" i="4"/>
  <c r="Y404" i="4"/>
  <c r="AF404" i="4" s="1"/>
  <c r="AG404" i="4" s="1"/>
  <c r="Z404" i="4"/>
  <c r="X400" i="4"/>
  <c r="Z1700" i="4"/>
  <c r="Y1700" i="4"/>
  <c r="AF1700" i="4" s="1"/>
  <c r="AG1700" i="4" s="1"/>
  <c r="X1699" i="4"/>
  <c r="Y799" i="4"/>
  <c r="AF799" i="4" s="1"/>
  <c r="AG799" i="4" s="1"/>
  <c r="Z799" i="4"/>
  <c r="X797" i="4"/>
  <c r="X796" i="4" s="1"/>
  <c r="Z215" i="4"/>
  <c r="Y215" i="4"/>
  <c r="AF215" i="4" s="1"/>
  <c r="AG215" i="4" s="1"/>
  <c r="Z1762" i="4"/>
  <c r="Y1762" i="4"/>
  <c r="AF1762" i="4" s="1"/>
  <c r="AG1762" i="4" s="1"/>
  <c r="X1761" i="4"/>
  <c r="X714" i="4"/>
  <c r="Y715" i="4"/>
  <c r="AF715" i="4" s="1"/>
  <c r="AG715" i="4" s="1"/>
  <c r="Z715" i="4"/>
  <c r="X1114" i="4"/>
  <c r="Z1115" i="4"/>
  <c r="Y1115" i="4"/>
  <c r="AF1115" i="4" s="1"/>
  <c r="AG1115" i="4" s="1"/>
  <c r="Y1365" i="4"/>
  <c r="AF1365" i="4" s="1"/>
  <c r="AG1365" i="4" s="1"/>
  <c r="Z1365" i="4"/>
  <c r="X1364" i="4"/>
  <c r="Z836" i="4"/>
  <c r="Y836" i="4"/>
  <c r="AF836" i="4" s="1"/>
  <c r="AG836" i="4" s="1"/>
  <c r="X835" i="4"/>
  <c r="X795" i="4" l="1"/>
  <c r="Z796" i="4"/>
  <c r="Y796" i="4"/>
  <c r="AF796" i="4" s="1"/>
  <c r="AG796" i="4" s="1"/>
  <c r="X109" i="4"/>
  <c r="Z110" i="4"/>
  <c r="Y110" i="4"/>
  <c r="AF110" i="4" s="1"/>
  <c r="AG110" i="4" s="1"/>
  <c r="Z213" i="4"/>
  <c r="Y213" i="4"/>
  <c r="AF213" i="4" s="1"/>
  <c r="AG213" i="4" s="1"/>
  <c r="X212" i="4"/>
  <c r="X1231" i="4"/>
  <c r="Y1232" i="4"/>
  <c r="AF1232" i="4" s="1"/>
  <c r="AG1232" i="4" s="1"/>
  <c r="Z1232" i="4"/>
  <c r="Z374" i="4"/>
  <c r="Y374" i="4"/>
  <c r="AF374" i="4" s="1"/>
  <c r="AG374" i="4" s="1"/>
  <c r="X373" i="4"/>
  <c r="X456" i="4"/>
  <c r="Y457" i="4"/>
  <c r="AF457" i="4" s="1"/>
  <c r="AG457" i="4" s="1"/>
  <c r="Z457" i="4"/>
  <c r="Z949" i="4"/>
  <c r="Y949" i="4"/>
  <c r="AF949" i="4" s="1"/>
  <c r="AG949" i="4" s="1"/>
  <c r="X948" i="4"/>
  <c r="X1179" i="4"/>
  <c r="Z1180" i="4"/>
  <c r="Y1180" i="4"/>
  <c r="AF1180" i="4" s="1"/>
  <c r="AG1180" i="4" s="1"/>
  <c r="Z402" i="4"/>
  <c r="Y402" i="4"/>
  <c r="AF402" i="4" s="1"/>
  <c r="AG402" i="4" s="1"/>
  <c r="Y797" i="4"/>
  <c r="AF797" i="4" s="1"/>
  <c r="AG797" i="4" s="1"/>
  <c r="Z797" i="4"/>
  <c r="X794" i="4"/>
  <c r="Y143" i="4"/>
  <c r="AF143" i="4" s="1"/>
  <c r="AG143" i="4" s="1"/>
  <c r="Z143" i="4"/>
  <c r="X1323" i="4"/>
  <c r="X1322" i="4" s="1"/>
  <c r="Z1324" i="4"/>
  <c r="Y1324" i="4"/>
  <c r="AF1324" i="4" s="1"/>
  <c r="AG1324" i="4" s="1"/>
  <c r="Z714" i="4"/>
  <c r="Y714" i="4"/>
  <c r="AF714" i="4" s="1"/>
  <c r="AG714" i="4" s="1"/>
  <c r="X713" i="4"/>
  <c r="X712" i="4" s="1"/>
  <c r="X399" i="4"/>
  <c r="Z400" i="4"/>
  <c r="Y400" i="4"/>
  <c r="AF400" i="4" s="1"/>
  <c r="AG400" i="4" s="1"/>
  <c r="Y142" i="4"/>
  <c r="AF142" i="4" s="1"/>
  <c r="AG142" i="4" s="1"/>
  <c r="Z142" i="4"/>
  <c r="X141" i="4"/>
  <c r="X140" i="4" s="1"/>
  <c r="Z458" i="4"/>
  <c r="Y458" i="4"/>
  <c r="AF458" i="4" s="1"/>
  <c r="AG458" i="4" s="1"/>
  <c r="Y1037" i="4"/>
  <c r="AF1037" i="4" s="1"/>
  <c r="AG1037" i="4" s="1"/>
  <c r="Z1037" i="4"/>
  <c r="X1036" i="4"/>
  <c r="Z1761" i="4"/>
  <c r="Y1761" i="4"/>
  <c r="AF1761" i="4" s="1"/>
  <c r="AG1761" i="4" s="1"/>
  <c r="X1760" i="4"/>
  <c r="Y1699" i="4"/>
  <c r="AF1699" i="4" s="1"/>
  <c r="AG1699" i="4" s="1"/>
  <c r="X1698" i="4"/>
  <c r="Z1699" i="4"/>
  <c r="X206" i="4"/>
  <c r="X104" i="4"/>
  <c r="Z835" i="4"/>
  <c r="X834" i="4"/>
  <c r="Y835" i="4"/>
  <c r="AF835" i="4" s="1"/>
  <c r="AG835" i="4" s="1"/>
  <c r="X1363" i="4"/>
  <c r="Z1364" i="4"/>
  <c r="Y1364" i="4"/>
  <c r="AF1364" i="4" s="1"/>
  <c r="AG1364" i="4" s="1"/>
  <c r="X1113" i="4"/>
  <c r="Z1114" i="4"/>
  <c r="Y1114" i="4"/>
  <c r="AF1114" i="4" s="1"/>
  <c r="AG1114" i="4" s="1"/>
  <c r="Y140" i="4" l="1"/>
  <c r="AF140" i="4" s="1"/>
  <c r="AG140" i="4" s="1"/>
  <c r="Z140" i="4"/>
  <c r="Y456" i="4"/>
  <c r="AF456" i="4" s="1"/>
  <c r="AG456" i="4" s="1"/>
  <c r="Z456" i="4"/>
  <c r="X455" i="4"/>
  <c r="X108" i="4"/>
  <c r="Y109" i="4"/>
  <c r="AF109" i="4" s="1"/>
  <c r="AG109" i="4" s="1"/>
  <c r="Z109" i="4"/>
  <c r="Z373" i="4"/>
  <c r="Y373" i="4"/>
  <c r="AF373" i="4" s="1"/>
  <c r="AG373" i="4" s="1"/>
  <c r="X711" i="4"/>
  <c r="X710" i="4" s="1"/>
  <c r="Z712" i="4"/>
  <c r="Y712" i="4"/>
  <c r="AF712" i="4" s="1"/>
  <c r="AG712" i="4" s="1"/>
  <c r="X1178" i="4"/>
  <c r="Y1179" i="4"/>
  <c r="AF1179" i="4" s="1"/>
  <c r="AG1179" i="4" s="1"/>
  <c r="Z1179" i="4"/>
  <c r="Z1231" i="4"/>
  <c r="X1230" i="4"/>
  <c r="Y1231" i="4"/>
  <c r="AF1231" i="4" s="1"/>
  <c r="AG1231" i="4" s="1"/>
  <c r="Z1322" i="4"/>
  <c r="Y1322" i="4"/>
  <c r="AF1322" i="4" s="1"/>
  <c r="AG1322" i="4" s="1"/>
  <c r="X1321" i="4"/>
  <c r="Z948" i="4"/>
  <c r="Y948" i="4"/>
  <c r="AF948" i="4" s="1"/>
  <c r="AG948" i="4" s="1"/>
  <c r="X947" i="4"/>
  <c r="Y212" i="4"/>
  <c r="AF212" i="4" s="1"/>
  <c r="AG212" i="4" s="1"/>
  <c r="Z212" i="4"/>
  <c r="X211" i="4"/>
  <c r="Y795" i="4"/>
  <c r="AF795" i="4" s="1"/>
  <c r="AG795" i="4" s="1"/>
  <c r="Z795" i="4"/>
  <c r="Z104" i="4"/>
  <c r="Y104" i="4"/>
  <c r="AF104" i="4" s="1"/>
  <c r="AG104" i="4" s="1"/>
  <c r="X103" i="4"/>
  <c r="Y399" i="4"/>
  <c r="AF399" i="4" s="1"/>
  <c r="AG399" i="4" s="1"/>
  <c r="Z399" i="4"/>
  <c r="X398" i="4"/>
  <c r="X1696" i="4"/>
  <c r="Y1698" i="4"/>
  <c r="AF1698" i="4" s="1"/>
  <c r="AG1698" i="4" s="1"/>
  <c r="Z1698" i="4"/>
  <c r="Z713" i="4"/>
  <c r="Y713" i="4"/>
  <c r="AF713" i="4" s="1"/>
  <c r="AG713" i="4" s="1"/>
  <c r="X1035" i="4"/>
  <c r="Z1036" i="4"/>
  <c r="Y1036" i="4"/>
  <c r="AF1036" i="4" s="1"/>
  <c r="AG1036" i="4" s="1"/>
  <c r="Z1323" i="4"/>
  <c r="Y1323" i="4"/>
  <c r="AF1323" i="4" s="1"/>
  <c r="AG1323" i="4" s="1"/>
  <c r="X792" i="4"/>
  <c r="Y794" i="4"/>
  <c r="AF794" i="4" s="1"/>
  <c r="AG794" i="4" s="1"/>
  <c r="Z794" i="4"/>
  <c r="X205" i="4"/>
  <c r="Y206" i="4"/>
  <c r="AF206" i="4" s="1"/>
  <c r="AG206" i="4" s="1"/>
  <c r="Z206" i="4"/>
  <c r="Z1760" i="4"/>
  <c r="X1759" i="4"/>
  <c r="Y1760" i="4"/>
  <c r="AF1760" i="4" s="1"/>
  <c r="AG1760" i="4" s="1"/>
  <c r="Y141" i="4"/>
  <c r="AF141" i="4" s="1"/>
  <c r="AG141" i="4" s="1"/>
  <c r="Z141" i="4"/>
  <c r="X139" i="4"/>
  <c r="X138" i="4" s="1"/>
  <c r="X137" i="4" s="1"/>
  <c r="Z1113" i="4"/>
  <c r="X1112" i="4"/>
  <c r="Y1113" i="4"/>
  <c r="AF1113" i="4" s="1"/>
  <c r="AG1113" i="4" s="1"/>
  <c r="X833" i="4"/>
  <c r="Y834" i="4"/>
  <c r="AF834" i="4" s="1"/>
  <c r="AG834" i="4" s="1"/>
  <c r="Z834" i="4"/>
  <c r="X1362" i="4"/>
  <c r="Y1363" i="4"/>
  <c r="AF1363" i="4" s="1"/>
  <c r="AG1363" i="4" s="1"/>
  <c r="Z1363" i="4"/>
  <c r="Z138" i="4" l="1"/>
  <c r="Y138" i="4"/>
  <c r="AF138" i="4" s="1"/>
  <c r="AG138" i="4" s="1"/>
  <c r="X210" i="4"/>
  <c r="Z211" i="4"/>
  <c r="Y211" i="4"/>
  <c r="AF211" i="4" s="1"/>
  <c r="AG211" i="4" s="1"/>
  <c r="Z711" i="4"/>
  <c r="Y711" i="4"/>
  <c r="AF711" i="4" s="1"/>
  <c r="AG711" i="4" s="1"/>
  <c r="Z1321" i="4"/>
  <c r="X1320" i="4"/>
  <c r="Y1321" i="4"/>
  <c r="AF1321" i="4" s="1"/>
  <c r="AG1321" i="4" s="1"/>
  <c r="Z1230" i="4"/>
  <c r="Y1230" i="4"/>
  <c r="AF1230" i="4" s="1"/>
  <c r="AG1230" i="4" s="1"/>
  <c r="X1229" i="4"/>
  <c r="Z1178" i="4"/>
  <c r="Y1178" i="4"/>
  <c r="AF1178" i="4" s="1"/>
  <c r="AG1178" i="4" s="1"/>
  <c r="Z108" i="4"/>
  <c r="Y108" i="4"/>
  <c r="AF108" i="4" s="1"/>
  <c r="AG108" i="4" s="1"/>
  <c r="X107" i="4"/>
  <c r="X946" i="4"/>
  <c r="Y947" i="4"/>
  <c r="AF947" i="4" s="1"/>
  <c r="AG947" i="4" s="1"/>
  <c r="Z947" i="4"/>
  <c r="Z455" i="4"/>
  <c r="Y455" i="4"/>
  <c r="AF455" i="4" s="1"/>
  <c r="AG455" i="4" s="1"/>
  <c r="X454" i="4"/>
  <c r="X791" i="4"/>
  <c r="Y792" i="4"/>
  <c r="AF792" i="4" s="1"/>
  <c r="AG792" i="4" s="1"/>
  <c r="Z792" i="4"/>
  <c r="X397" i="4"/>
  <c r="Y398" i="4"/>
  <c r="AF398" i="4" s="1"/>
  <c r="AG398" i="4" s="1"/>
  <c r="Z398" i="4"/>
  <c r="Z139" i="4"/>
  <c r="Y139" i="4"/>
  <c r="AF139" i="4" s="1"/>
  <c r="AG139" i="4" s="1"/>
  <c r="Z1759" i="4"/>
  <c r="X1758" i="4"/>
  <c r="Y1759" i="4"/>
  <c r="AF1759" i="4" s="1"/>
  <c r="AG1759" i="4" s="1"/>
  <c r="Z205" i="4"/>
  <c r="X204" i="4"/>
  <c r="X203" i="4" s="1"/>
  <c r="Y205" i="4"/>
  <c r="AF205" i="4" s="1"/>
  <c r="AG205" i="4" s="1"/>
  <c r="Z1035" i="4"/>
  <c r="Y1035" i="4"/>
  <c r="AF1035" i="4" s="1"/>
  <c r="AG1035" i="4" s="1"/>
  <c r="X1034" i="4"/>
  <c r="X102" i="4"/>
  <c r="Z103" i="4"/>
  <c r="Y103" i="4"/>
  <c r="AF103" i="4" s="1"/>
  <c r="AG103" i="4" s="1"/>
  <c r="Z137" i="4"/>
  <c r="Y137" i="4"/>
  <c r="AF137" i="4" s="1"/>
  <c r="AG137" i="4" s="1"/>
  <c r="X136" i="4"/>
  <c r="X135" i="4" s="1"/>
  <c r="X708" i="4"/>
  <c r="X707" i="4" s="1"/>
  <c r="Z710" i="4"/>
  <c r="Y710" i="4"/>
  <c r="AF710" i="4" s="1"/>
  <c r="AG710" i="4" s="1"/>
  <c r="Y1696" i="4"/>
  <c r="AF1696" i="4" s="1"/>
  <c r="AG1696" i="4" s="1"/>
  <c r="Z1696" i="4"/>
  <c r="X1695" i="4"/>
  <c r="X832" i="4"/>
  <c r="Z833" i="4"/>
  <c r="Y833" i="4"/>
  <c r="AF833" i="4" s="1"/>
  <c r="AG833" i="4" s="1"/>
  <c r="Z1362" i="4"/>
  <c r="X1361" i="4"/>
  <c r="Y1362" i="4"/>
  <c r="AF1362" i="4" s="1"/>
  <c r="AG1362" i="4" s="1"/>
  <c r="Z1112" i="4"/>
  <c r="Y1112" i="4"/>
  <c r="AF1112" i="4" s="1"/>
  <c r="AG1112" i="4" s="1"/>
  <c r="X1111" i="4"/>
  <c r="Z707" i="4" l="1"/>
  <c r="Y707" i="4"/>
  <c r="AF707" i="4" s="1"/>
  <c r="AG707" i="4" s="1"/>
  <c r="Y107" i="4"/>
  <c r="AF107" i="4" s="1"/>
  <c r="AG107" i="4" s="1"/>
  <c r="Z107" i="4"/>
  <c r="X106" i="4"/>
  <c r="Z203" i="4"/>
  <c r="Y203" i="4"/>
  <c r="AF203" i="4" s="1"/>
  <c r="AG203" i="4" s="1"/>
  <c r="Z1229" i="4"/>
  <c r="Y1229" i="4"/>
  <c r="AF1229" i="4" s="1"/>
  <c r="AG1229" i="4" s="1"/>
  <c r="X1228" i="4"/>
  <c r="Z1320" i="4"/>
  <c r="X1319" i="4"/>
  <c r="Y1320" i="4"/>
  <c r="AF1320" i="4" s="1"/>
  <c r="AG1320" i="4" s="1"/>
  <c r="Y454" i="4"/>
  <c r="AF454" i="4" s="1"/>
  <c r="AG454" i="4" s="1"/>
  <c r="Z454" i="4"/>
  <c r="X453" i="4"/>
  <c r="X945" i="4"/>
  <c r="Y946" i="4"/>
  <c r="AF946" i="4" s="1"/>
  <c r="AG946" i="4" s="1"/>
  <c r="Z946" i="4"/>
  <c r="Y210" i="4"/>
  <c r="AF210" i="4" s="1"/>
  <c r="AG210" i="4" s="1"/>
  <c r="Z210" i="4"/>
  <c r="X209" i="4"/>
  <c r="Y136" i="4"/>
  <c r="AF136" i="4" s="1"/>
  <c r="AG136" i="4" s="1"/>
  <c r="Z136" i="4"/>
  <c r="Y204" i="4"/>
  <c r="AF204" i="4" s="1"/>
  <c r="AG204" i="4" s="1"/>
  <c r="Z204" i="4"/>
  <c r="X202" i="4"/>
  <c r="X790" i="4"/>
  <c r="Y791" i="4"/>
  <c r="AF791" i="4" s="1"/>
  <c r="AG791" i="4" s="1"/>
  <c r="Z791" i="4"/>
  <c r="Z102" i="4"/>
  <c r="Y102" i="4"/>
  <c r="AF102" i="4" s="1"/>
  <c r="AG102" i="4" s="1"/>
  <c r="X101" i="4"/>
  <c r="X134" i="4"/>
  <c r="Y135" i="4"/>
  <c r="AF135" i="4" s="1"/>
  <c r="AG135" i="4" s="1"/>
  <c r="Z135" i="4"/>
  <c r="X1694" i="4"/>
  <c r="Y1695" i="4"/>
  <c r="AF1695" i="4" s="1"/>
  <c r="AG1695" i="4" s="1"/>
  <c r="Z1695" i="4"/>
  <c r="X1033" i="4"/>
  <c r="Z1034" i="4"/>
  <c r="Y1034" i="4"/>
  <c r="AF1034" i="4" s="1"/>
  <c r="AG1034" i="4" s="1"/>
  <c r="X396" i="4"/>
  <c r="Y397" i="4"/>
  <c r="AF397" i="4" s="1"/>
  <c r="AG397" i="4" s="1"/>
  <c r="Z397" i="4"/>
  <c r="Z708" i="4"/>
  <c r="Y708" i="4"/>
  <c r="AF708" i="4" s="1"/>
  <c r="AG708" i="4" s="1"/>
  <c r="X706" i="4"/>
  <c r="Y1758" i="4"/>
  <c r="AF1758" i="4" s="1"/>
  <c r="AG1758" i="4" s="1"/>
  <c r="Z1758" i="4"/>
  <c r="X1757" i="4"/>
  <c r="X1110" i="4"/>
  <c r="Z1111" i="4"/>
  <c r="Y1111" i="4"/>
  <c r="AF1111" i="4" s="1"/>
  <c r="AG1111" i="4" s="1"/>
  <c r="Z1361" i="4"/>
  <c r="Y1361" i="4"/>
  <c r="AF1361" i="4" s="1"/>
  <c r="AG1361" i="4" s="1"/>
  <c r="X1360" i="4"/>
  <c r="Z832" i="4"/>
  <c r="Y832" i="4"/>
  <c r="AF832" i="4" s="1"/>
  <c r="AG832" i="4" s="1"/>
  <c r="Y453" i="4" l="1"/>
  <c r="AF453" i="4" s="1"/>
  <c r="AG453" i="4" s="1"/>
  <c r="Z453" i="4"/>
  <c r="X452" i="4"/>
  <c r="X1318" i="4"/>
  <c r="Y1319" i="4"/>
  <c r="AF1319" i="4" s="1"/>
  <c r="AG1319" i="4" s="1"/>
  <c r="Z1319" i="4"/>
  <c r="X208" i="4"/>
  <c r="Z209" i="4"/>
  <c r="Y209" i="4"/>
  <c r="AF209" i="4" s="1"/>
  <c r="AG209" i="4" s="1"/>
  <c r="Z1228" i="4"/>
  <c r="Y1228" i="4"/>
  <c r="AF1228" i="4" s="1"/>
  <c r="AG1228" i="4" s="1"/>
  <c r="X1227" i="4"/>
  <c r="X944" i="4"/>
  <c r="Z945" i="4"/>
  <c r="Y945" i="4"/>
  <c r="AF945" i="4" s="1"/>
  <c r="AG945" i="4" s="1"/>
  <c r="Y106" i="4"/>
  <c r="AF106" i="4" s="1"/>
  <c r="AG106" i="4" s="1"/>
  <c r="Z106" i="4"/>
  <c r="Z1033" i="4"/>
  <c r="X1032" i="4"/>
  <c r="Y1033" i="4"/>
  <c r="AF1033" i="4" s="1"/>
  <c r="AG1033" i="4" s="1"/>
  <c r="X1311" i="4"/>
  <c r="X201" i="4"/>
  <c r="Z202" i="4"/>
  <c r="Y202" i="4"/>
  <c r="AF202" i="4" s="1"/>
  <c r="AG202" i="4" s="1"/>
  <c r="X705" i="4"/>
  <c r="Z706" i="4"/>
  <c r="Y706" i="4"/>
  <c r="AF706" i="4" s="1"/>
  <c r="AG706" i="4" s="1"/>
  <c r="Z134" i="4"/>
  <c r="Y134" i="4"/>
  <c r="AF134" i="4" s="1"/>
  <c r="AG134" i="4" s="1"/>
  <c r="X133" i="4"/>
  <c r="Z396" i="4"/>
  <c r="Y396" i="4"/>
  <c r="AF396" i="4" s="1"/>
  <c r="AG396" i="4" s="1"/>
  <c r="Y101" i="4"/>
  <c r="AF101" i="4" s="1"/>
  <c r="AG101" i="4" s="1"/>
  <c r="Z101" i="4"/>
  <c r="X100" i="4"/>
  <c r="Z1757" i="4"/>
  <c r="Y1757" i="4"/>
  <c r="AF1757" i="4" s="1"/>
  <c r="AG1757" i="4" s="1"/>
  <c r="X1756" i="4"/>
  <c r="X1310" i="4"/>
  <c r="Z1694" i="4"/>
  <c r="Y1694" i="4"/>
  <c r="AF1694" i="4" s="1"/>
  <c r="AG1694" i="4" s="1"/>
  <c r="Y790" i="4"/>
  <c r="AF790" i="4" s="1"/>
  <c r="AG790" i="4" s="1"/>
  <c r="Z790" i="4"/>
  <c r="X788" i="4"/>
  <c r="X787" i="4" s="1"/>
  <c r="X1359" i="4"/>
  <c r="Z1360" i="4"/>
  <c r="Y1360" i="4"/>
  <c r="AF1360" i="4" s="1"/>
  <c r="AG1360" i="4" s="1"/>
  <c r="Y1110" i="4"/>
  <c r="AF1110" i="4" s="1"/>
  <c r="AG1110" i="4" s="1"/>
  <c r="X1109" i="4"/>
  <c r="Z1110" i="4"/>
  <c r="Z1227" i="4" l="1"/>
  <c r="Y1227" i="4"/>
  <c r="AF1227" i="4" s="1"/>
  <c r="AG1227" i="4" s="1"/>
  <c r="X1317" i="4"/>
  <c r="Z1318" i="4"/>
  <c r="Y1318" i="4"/>
  <c r="AF1318" i="4" s="1"/>
  <c r="AG1318" i="4" s="1"/>
  <c r="Z208" i="4"/>
  <c r="Y208" i="4"/>
  <c r="AF208" i="4" s="1"/>
  <c r="AG208" i="4" s="1"/>
  <c r="Z452" i="4"/>
  <c r="X451" i="4"/>
  <c r="Y452" i="4"/>
  <c r="AF452" i="4" s="1"/>
  <c r="AG452" i="4" s="1"/>
  <c r="Z787" i="4"/>
  <c r="Y787" i="4"/>
  <c r="AF787" i="4" s="1"/>
  <c r="AG787" i="4" s="1"/>
  <c r="Z944" i="4"/>
  <c r="Y944" i="4"/>
  <c r="AF944" i="4" s="1"/>
  <c r="AG944" i="4" s="1"/>
  <c r="X943" i="4"/>
  <c r="Z1310" i="4"/>
  <c r="Y1310" i="4"/>
  <c r="AF1310" i="4" s="1"/>
  <c r="AG1310" i="4" s="1"/>
  <c r="Y1311" i="4"/>
  <c r="AF1311" i="4" s="1"/>
  <c r="AG1311" i="4" s="1"/>
  <c r="Z1311" i="4"/>
  <c r="X1309" i="4"/>
  <c r="X98" i="4"/>
  <c r="Z100" i="4"/>
  <c r="Y100" i="4"/>
  <c r="AF100" i="4" s="1"/>
  <c r="AG100" i="4" s="1"/>
  <c r="Y788" i="4"/>
  <c r="AF788" i="4" s="1"/>
  <c r="AG788" i="4" s="1"/>
  <c r="Z788" i="4"/>
  <c r="X786" i="4"/>
  <c r="X785" i="4" s="1"/>
  <c r="Y1756" i="4"/>
  <c r="AF1756" i="4" s="1"/>
  <c r="AG1756" i="4" s="1"/>
  <c r="Z1756" i="4"/>
  <c r="X1755" i="4"/>
  <c r="Z133" i="4"/>
  <c r="X132" i="4"/>
  <c r="Y133" i="4"/>
  <c r="AF133" i="4" s="1"/>
  <c r="AG133" i="4" s="1"/>
  <c r="Y201" i="4"/>
  <c r="AF201" i="4" s="1"/>
  <c r="AG201" i="4" s="1"/>
  <c r="X200" i="4"/>
  <c r="Z201" i="4"/>
  <c r="Z705" i="4"/>
  <c r="Y705" i="4"/>
  <c r="AF705" i="4" s="1"/>
  <c r="AG705" i="4" s="1"/>
  <c r="X704" i="4"/>
  <c r="X703" i="4" s="1"/>
  <c r="X1031" i="4"/>
  <c r="Z1032" i="4"/>
  <c r="Y1032" i="4"/>
  <c r="AF1032" i="4" s="1"/>
  <c r="AG1032" i="4" s="1"/>
  <c r="Z1109" i="4"/>
  <c r="Y1109" i="4"/>
  <c r="AF1109" i="4" s="1"/>
  <c r="AG1109" i="4" s="1"/>
  <c r="X1108" i="4"/>
  <c r="X1358" i="4"/>
  <c r="Z1359" i="4"/>
  <c r="Y1359" i="4"/>
  <c r="AF1359" i="4" s="1"/>
  <c r="AG1359" i="4" s="1"/>
  <c r="X942" i="4" l="1"/>
  <c r="Y943" i="4"/>
  <c r="AF943" i="4" s="1"/>
  <c r="AG943" i="4" s="1"/>
  <c r="Z943" i="4"/>
  <c r="X1316" i="4"/>
  <c r="Z1317" i="4"/>
  <c r="Y1317" i="4"/>
  <c r="AF1317" i="4" s="1"/>
  <c r="AG1317" i="4" s="1"/>
  <c r="Y703" i="4"/>
  <c r="AF703" i="4" s="1"/>
  <c r="AG703" i="4" s="1"/>
  <c r="Z703" i="4"/>
  <c r="Z785" i="4"/>
  <c r="Y785" i="4"/>
  <c r="AF785" i="4" s="1"/>
  <c r="AG785" i="4" s="1"/>
  <c r="Y451" i="4"/>
  <c r="AF451" i="4" s="1"/>
  <c r="AG451" i="4" s="1"/>
  <c r="Z451" i="4"/>
  <c r="X450" i="4"/>
  <c r="Z132" i="4"/>
  <c r="X131" i="4"/>
  <c r="Y132" i="4"/>
  <c r="AF132" i="4" s="1"/>
  <c r="AG132" i="4" s="1"/>
  <c r="Z704" i="4"/>
  <c r="Y704" i="4"/>
  <c r="AF704" i="4" s="1"/>
  <c r="AG704" i="4" s="1"/>
  <c r="X702" i="4"/>
  <c r="X701" i="4" s="1"/>
  <c r="Z786" i="4"/>
  <c r="Y786" i="4"/>
  <c r="AF786" i="4" s="1"/>
  <c r="AG786" i="4" s="1"/>
  <c r="X784" i="4"/>
  <c r="X1308" i="4"/>
  <c r="Y1309" i="4"/>
  <c r="AF1309" i="4" s="1"/>
  <c r="AG1309" i="4" s="1"/>
  <c r="Z1309" i="4"/>
  <c r="X1030" i="4"/>
  <c r="Y1031" i="4"/>
  <c r="AF1031" i="4" s="1"/>
  <c r="AG1031" i="4" s="1"/>
  <c r="Z1031" i="4"/>
  <c r="X97" i="4"/>
  <c r="X96" i="4" s="1"/>
  <c r="Y98" i="4"/>
  <c r="AF98" i="4" s="1"/>
  <c r="AG98" i="4" s="1"/>
  <c r="Z98" i="4"/>
  <c r="X199" i="4"/>
  <c r="Z200" i="4"/>
  <c r="Y200" i="4"/>
  <c r="AF200" i="4" s="1"/>
  <c r="AG200" i="4" s="1"/>
  <c r="Y1755" i="4"/>
  <c r="AF1755" i="4" s="1"/>
  <c r="AG1755" i="4" s="1"/>
  <c r="X1754" i="4"/>
  <c r="Z1755" i="4"/>
  <c r="Z1358" i="4"/>
  <c r="Y1358" i="4"/>
  <c r="AF1358" i="4" s="1"/>
  <c r="AG1358" i="4" s="1"/>
  <c r="X1357" i="4"/>
  <c r="Z1108" i="4"/>
  <c r="Y1108" i="4"/>
  <c r="AF1108" i="4" s="1"/>
  <c r="AG1108" i="4" s="1"/>
  <c r="X1107" i="4"/>
  <c r="Y1316" i="4" l="1"/>
  <c r="AF1316" i="4" s="1"/>
  <c r="AG1316" i="4" s="1"/>
  <c r="Z1316" i="4"/>
  <c r="X1315" i="4"/>
  <c r="Z701" i="4"/>
  <c r="Y701" i="4"/>
  <c r="AF701" i="4" s="1"/>
  <c r="AG701" i="4" s="1"/>
  <c r="Z450" i="4"/>
  <c r="Y450" i="4"/>
  <c r="AF450" i="4" s="1"/>
  <c r="AG450" i="4" s="1"/>
  <c r="X449" i="4"/>
  <c r="Y942" i="4"/>
  <c r="AF942" i="4" s="1"/>
  <c r="AG942" i="4" s="1"/>
  <c r="Z942" i="4"/>
  <c r="X941" i="4"/>
  <c r="X783" i="4"/>
  <c r="Y784" i="4"/>
  <c r="AF784" i="4" s="1"/>
  <c r="AG784" i="4" s="1"/>
  <c r="Z784" i="4"/>
  <c r="Z1754" i="4"/>
  <c r="X1753" i="4"/>
  <c r="Y1754" i="4"/>
  <c r="AF1754" i="4" s="1"/>
  <c r="AG1754" i="4" s="1"/>
  <c r="Y199" i="4"/>
  <c r="AF199" i="4" s="1"/>
  <c r="AG199" i="4" s="1"/>
  <c r="X198" i="4"/>
  <c r="Z199" i="4"/>
  <c r="Y97" i="4"/>
  <c r="AF97" i="4" s="1"/>
  <c r="AG97" i="4" s="1"/>
  <c r="Z97" i="4"/>
  <c r="X95" i="4"/>
  <c r="Y96" i="4"/>
  <c r="AF96" i="4" s="1"/>
  <c r="AG96" i="4" s="1"/>
  <c r="Z96" i="4"/>
  <c r="Z131" i="4"/>
  <c r="X130" i="4"/>
  <c r="Y131" i="4"/>
  <c r="AF131" i="4" s="1"/>
  <c r="AG131" i="4" s="1"/>
  <c r="Y1030" i="4"/>
  <c r="AF1030" i="4" s="1"/>
  <c r="AG1030" i="4" s="1"/>
  <c r="Z1030" i="4"/>
  <c r="X1029" i="4"/>
  <c r="Y1308" i="4"/>
  <c r="AF1308" i="4" s="1"/>
  <c r="AG1308" i="4" s="1"/>
  <c r="Z1308" i="4"/>
  <c r="X1306" i="4"/>
  <c r="X1305" i="4" s="1"/>
  <c r="Z702" i="4"/>
  <c r="Y702" i="4"/>
  <c r="AF702" i="4" s="1"/>
  <c r="AG702" i="4" s="1"/>
  <c r="X700" i="4"/>
  <c r="X1356" i="4"/>
  <c r="Z1357" i="4"/>
  <c r="Y1357" i="4"/>
  <c r="AF1357" i="4" s="1"/>
  <c r="AG1357" i="4" s="1"/>
  <c r="X1106" i="4"/>
  <c r="Z1107" i="4"/>
  <c r="Y1107" i="4"/>
  <c r="AF1107" i="4" s="1"/>
  <c r="AG1107" i="4" s="1"/>
  <c r="X1304" i="4" l="1"/>
  <c r="Y1305" i="4"/>
  <c r="AF1305" i="4" s="1"/>
  <c r="AG1305" i="4" s="1"/>
  <c r="Z1305" i="4"/>
  <c r="X940" i="4"/>
  <c r="Y941" i="4"/>
  <c r="AF941" i="4" s="1"/>
  <c r="AG941" i="4" s="1"/>
  <c r="Z941" i="4"/>
  <c r="X1314" i="4"/>
  <c r="Z1315" i="4"/>
  <c r="Y1315" i="4"/>
  <c r="AF1315" i="4" s="1"/>
  <c r="AG1315" i="4" s="1"/>
  <c r="Y449" i="4"/>
  <c r="AF449" i="4" s="1"/>
  <c r="AG449" i="4" s="1"/>
  <c r="Z449" i="4"/>
  <c r="X448" i="4"/>
  <c r="Y95" i="4"/>
  <c r="AF95" i="4" s="1"/>
  <c r="AG95" i="4" s="1"/>
  <c r="Z95" i="4"/>
  <c r="X94" i="4"/>
  <c r="Y1753" i="4"/>
  <c r="AF1753" i="4" s="1"/>
  <c r="AG1753" i="4" s="1"/>
  <c r="X1752" i="4"/>
  <c r="Z1753" i="4"/>
  <c r="Y198" i="4"/>
  <c r="AF198" i="4" s="1"/>
  <c r="AG198" i="4" s="1"/>
  <c r="Z198" i="4"/>
  <c r="X197" i="4"/>
  <c r="Y1306" i="4"/>
  <c r="AF1306" i="4" s="1"/>
  <c r="AG1306" i="4" s="1"/>
  <c r="Z1306" i="4"/>
  <c r="Y700" i="4"/>
  <c r="AF700" i="4" s="1"/>
  <c r="AG700" i="4" s="1"/>
  <c r="X699" i="4"/>
  <c r="Z700" i="4"/>
  <c r="Y1029" i="4"/>
  <c r="AF1029" i="4" s="1"/>
  <c r="AG1029" i="4" s="1"/>
  <c r="Z1029" i="4"/>
  <c r="X1028" i="4"/>
  <c r="X129" i="4"/>
  <c r="Z130" i="4"/>
  <c r="Y130" i="4"/>
  <c r="AF130" i="4" s="1"/>
  <c r="AG130" i="4" s="1"/>
  <c r="Y783" i="4"/>
  <c r="AF783" i="4" s="1"/>
  <c r="AG783" i="4" s="1"/>
  <c r="Z783" i="4"/>
  <c r="X782" i="4"/>
  <c r="X1355" i="4"/>
  <c r="Y1356" i="4"/>
  <c r="AF1356" i="4" s="1"/>
  <c r="AG1356" i="4" s="1"/>
  <c r="Z1356" i="4"/>
  <c r="X1105" i="4"/>
  <c r="Y1106" i="4"/>
  <c r="AF1106" i="4" s="1"/>
  <c r="AG1106" i="4" s="1"/>
  <c r="Z1106" i="4"/>
  <c r="X447" i="4" l="1"/>
  <c r="Y448" i="4"/>
  <c r="AF448" i="4" s="1"/>
  <c r="AG448" i="4" s="1"/>
  <c r="Z448" i="4"/>
  <c r="Y940" i="4"/>
  <c r="AF940" i="4" s="1"/>
  <c r="AG940" i="4" s="1"/>
  <c r="Z940" i="4"/>
  <c r="Y1314" i="4"/>
  <c r="AF1314" i="4" s="1"/>
  <c r="AG1314" i="4" s="1"/>
  <c r="Z1314" i="4"/>
  <c r="Z1304" i="4"/>
  <c r="X1303" i="4"/>
  <c r="Y1304" i="4"/>
  <c r="AF1304" i="4" s="1"/>
  <c r="AG1304" i="4" s="1"/>
  <c r="Z1028" i="4"/>
  <c r="Y1028" i="4"/>
  <c r="AF1028" i="4" s="1"/>
  <c r="AG1028" i="4" s="1"/>
  <c r="X196" i="4"/>
  <c r="Z197" i="4"/>
  <c r="Y197" i="4"/>
  <c r="AF197" i="4" s="1"/>
  <c r="AG197" i="4" s="1"/>
  <c r="Z699" i="4"/>
  <c r="X698" i="4"/>
  <c r="Y699" i="4"/>
  <c r="AF699" i="4" s="1"/>
  <c r="AG699" i="4" s="1"/>
  <c r="Y94" i="4"/>
  <c r="AF94" i="4" s="1"/>
  <c r="AG94" i="4" s="1"/>
  <c r="Z94" i="4"/>
  <c r="X93" i="4"/>
  <c r="X92" i="4" s="1"/>
  <c r="Y782" i="4"/>
  <c r="AF782" i="4" s="1"/>
  <c r="AG782" i="4" s="1"/>
  <c r="X781" i="4"/>
  <c r="Z782" i="4"/>
  <c r="X128" i="4"/>
  <c r="Y129" i="4"/>
  <c r="AF129" i="4" s="1"/>
  <c r="AG129" i="4" s="1"/>
  <c r="Z129" i="4"/>
  <c r="Y1752" i="4"/>
  <c r="AF1752" i="4" s="1"/>
  <c r="AG1752" i="4" s="1"/>
  <c r="Z1752" i="4"/>
  <c r="X1751" i="4"/>
  <c r="Y1105" i="4"/>
  <c r="AF1105" i="4" s="1"/>
  <c r="AG1105" i="4" s="1"/>
  <c r="Z1105" i="4"/>
  <c r="X1104" i="4"/>
  <c r="Z1355" i="4"/>
  <c r="Y1355" i="4"/>
  <c r="AF1355" i="4" s="1"/>
  <c r="AG1355" i="4" s="1"/>
  <c r="X1354" i="4"/>
  <c r="Y92" i="4" l="1"/>
  <c r="AF92" i="4" s="1"/>
  <c r="AG92" i="4" s="1"/>
  <c r="Z92" i="4"/>
  <c r="X91" i="4"/>
  <c r="Y1303" i="4"/>
  <c r="AF1303" i="4" s="1"/>
  <c r="AG1303" i="4" s="1"/>
  <c r="Z1303" i="4"/>
  <c r="X1302" i="4"/>
  <c r="Z447" i="4"/>
  <c r="Y447" i="4"/>
  <c r="AF447" i="4" s="1"/>
  <c r="AG447" i="4" s="1"/>
  <c r="X446" i="4"/>
  <c r="Y93" i="4"/>
  <c r="AF93" i="4" s="1"/>
  <c r="AG93" i="4" s="1"/>
  <c r="Z93" i="4"/>
  <c r="X780" i="4"/>
  <c r="Z781" i="4"/>
  <c r="Y781" i="4"/>
  <c r="AF781" i="4" s="1"/>
  <c r="AG781" i="4" s="1"/>
  <c r="Z196" i="4"/>
  <c r="Y196" i="4"/>
  <c r="AF196" i="4" s="1"/>
  <c r="AG196" i="4" s="1"/>
  <c r="X195" i="4"/>
  <c r="Z1751" i="4"/>
  <c r="X1750" i="4"/>
  <c r="Y1751" i="4"/>
  <c r="AF1751" i="4" s="1"/>
  <c r="AG1751" i="4" s="1"/>
  <c r="Z128" i="4"/>
  <c r="Y128" i="4"/>
  <c r="AF128" i="4" s="1"/>
  <c r="AG128" i="4" s="1"/>
  <c r="X127" i="4"/>
  <c r="Z698" i="4"/>
  <c r="Y698" i="4"/>
  <c r="AF698" i="4" s="1"/>
  <c r="AG698" i="4" s="1"/>
  <c r="X696" i="4"/>
  <c r="Z1104" i="4"/>
  <c r="Y1104" i="4"/>
  <c r="AF1104" i="4" s="1"/>
  <c r="AG1104" i="4" s="1"/>
  <c r="X1103" i="4"/>
  <c r="X1353" i="4"/>
  <c r="Y1354" i="4"/>
  <c r="AF1354" i="4" s="1"/>
  <c r="AG1354" i="4" s="1"/>
  <c r="Z1354" i="4"/>
  <c r="X90" i="4" l="1"/>
  <c r="Z91" i="4"/>
  <c r="Y91" i="4"/>
  <c r="AF91" i="4" s="1"/>
  <c r="AG91" i="4" s="1"/>
  <c r="X1301" i="4"/>
  <c r="Y1302" i="4"/>
  <c r="AF1302" i="4" s="1"/>
  <c r="AG1302" i="4" s="1"/>
  <c r="Z1302" i="4"/>
  <c r="Z446" i="4"/>
  <c r="X445" i="4"/>
  <c r="Y446" i="4"/>
  <c r="AF446" i="4" s="1"/>
  <c r="AG446" i="4" s="1"/>
  <c r="Y195" i="4"/>
  <c r="AF195" i="4" s="1"/>
  <c r="AG195" i="4" s="1"/>
  <c r="Z195" i="4"/>
  <c r="X194" i="4"/>
  <c r="X779" i="4"/>
  <c r="Y780" i="4"/>
  <c r="AF780" i="4" s="1"/>
  <c r="AG780" i="4" s="1"/>
  <c r="Z780" i="4"/>
  <c r="Z696" i="4"/>
  <c r="Y696" i="4"/>
  <c r="AF696" i="4" s="1"/>
  <c r="AG696" i="4" s="1"/>
  <c r="X695" i="4"/>
  <c r="Z127" i="4"/>
  <c r="Y127" i="4"/>
  <c r="AF127" i="4" s="1"/>
  <c r="AG127" i="4" s="1"/>
  <c r="X1749" i="4"/>
  <c r="Z1750" i="4"/>
  <c r="Y1750" i="4"/>
  <c r="AF1750" i="4" s="1"/>
  <c r="AG1750" i="4" s="1"/>
  <c r="Z1353" i="4"/>
  <c r="Y1353" i="4"/>
  <c r="AF1353" i="4" s="1"/>
  <c r="AG1353" i="4" s="1"/>
  <c r="X1102" i="4"/>
  <c r="Z1103" i="4"/>
  <c r="Y1103" i="4"/>
  <c r="AF1103" i="4" s="1"/>
  <c r="AG1103" i="4" s="1"/>
  <c r="Z445" i="4" l="1"/>
  <c r="Y445" i="4"/>
  <c r="AF445" i="4" s="1"/>
  <c r="AG445" i="4" s="1"/>
  <c r="X444" i="4"/>
  <c r="Z1301" i="4"/>
  <c r="Y1301" i="4"/>
  <c r="AF1301" i="4" s="1"/>
  <c r="AG1301" i="4" s="1"/>
  <c r="X1300" i="4"/>
  <c r="Y90" i="4"/>
  <c r="AF90" i="4" s="1"/>
  <c r="AG90" i="4" s="1"/>
  <c r="Z90" i="4"/>
  <c r="X89" i="4"/>
  <c r="X694" i="4"/>
  <c r="Z695" i="4"/>
  <c r="Y695" i="4"/>
  <c r="AF695" i="4" s="1"/>
  <c r="AG695" i="4" s="1"/>
  <c r="Y779" i="4"/>
  <c r="AF779" i="4" s="1"/>
  <c r="AG779" i="4" s="1"/>
  <c r="Z779" i="4"/>
  <c r="X776" i="4"/>
  <c r="X425" i="4"/>
  <c r="Y194" i="4"/>
  <c r="AF194" i="4" s="1"/>
  <c r="AG194" i="4" s="1"/>
  <c r="Z194" i="4"/>
  <c r="Z1749" i="4"/>
  <c r="X1748" i="4"/>
  <c r="Y1749" i="4"/>
  <c r="AF1749" i="4" s="1"/>
  <c r="AG1749" i="4" s="1"/>
  <c r="X1101" i="4"/>
  <c r="Z1102" i="4"/>
  <c r="Y1102" i="4"/>
  <c r="AF1102" i="4" s="1"/>
  <c r="AG1102" i="4" s="1"/>
  <c r="Z444" i="4" l="1"/>
  <c r="Y444" i="4"/>
  <c r="AF444" i="4" s="1"/>
  <c r="AG444" i="4" s="1"/>
  <c r="X1299" i="4"/>
  <c r="Y1300" i="4"/>
  <c r="AF1300" i="4" s="1"/>
  <c r="AG1300" i="4" s="1"/>
  <c r="Z1300" i="4"/>
  <c r="Y89" i="4"/>
  <c r="AF89" i="4" s="1"/>
  <c r="AG89" i="4" s="1"/>
  <c r="Z89" i="4"/>
  <c r="X88" i="4"/>
  <c r="Z776" i="4"/>
  <c r="X775" i="4"/>
  <c r="Y776" i="4"/>
  <c r="AF776" i="4" s="1"/>
  <c r="AG776" i="4" s="1"/>
  <c r="X693" i="4"/>
  <c r="X692" i="4" s="1"/>
  <c r="Y694" i="4"/>
  <c r="AF694" i="4" s="1"/>
  <c r="AG694" i="4" s="1"/>
  <c r="Z694" i="4"/>
  <c r="X1747" i="4"/>
  <c r="Z1748" i="4"/>
  <c r="Y1748" i="4"/>
  <c r="AF1748" i="4" s="1"/>
  <c r="AG1748" i="4" s="1"/>
  <c r="Y425" i="4"/>
  <c r="AF425" i="4" s="1"/>
  <c r="AG425" i="4" s="1"/>
  <c r="Z425" i="4"/>
  <c r="Z1101" i="4"/>
  <c r="X1100" i="4"/>
  <c r="Y1101" i="4"/>
  <c r="AF1101" i="4" s="1"/>
  <c r="AG1101" i="4" s="1"/>
  <c r="Y88" i="4" l="1"/>
  <c r="AF88" i="4" s="1"/>
  <c r="AG88" i="4" s="1"/>
  <c r="Z88" i="4"/>
  <c r="X87" i="4"/>
  <c r="Z1299" i="4"/>
  <c r="Y1299" i="4"/>
  <c r="AF1299" i="4" s="1"/>
  <c r="AG1299" i="4" s="1"/>
  <c r="X1298" i="4"/>
  <c r="Z692" i="4"/>
  <c r="Y692" i="4"/>
  <c r="AF692" i="4" s="1"/>
  <c r="AG692" i="4" s="1"/>
  <c r="X691" i="4"/>
  <c r="Z693" i="4"/>
  <c r="Y693" i="4"/>
  <c r="AF693" i="4" s="1"/>
  <c r="AG693" i="4" s="1"/>
  <c r="Z775" i="4"/>
  <c r="X773" i="4"/>
  <c r="Y775" i="4"/>
  <c r="AF775" i="4" s="1"/>
  <c r="AG775" i="4" s="1"/>
  <c r="Y1747" i="4"/>
  <c r="AF1747" i="4" s="1"/>
  <c r="AG1747" i="4" s="1"/>
  <c r="X1746" i="4"/>
  <c r="Z1747" i="4"/>
  <c r="Y1100" i="4"/>
  <c r="AF1100" i="4" s="1"/>
  <c r="AG1100" i="4" s="1"/>
  <c r="X1099" i="4"/>
  <c r="Z1100" i="4"/>
  <c r="Z87" i="4" l="1"/>
  <c r="X86" i="4"/>
  <c r="Y87" i="4"/>
  <c r="AF87" i="4" s="1"/>
  <c r="AG87" i="4" s="1"/>
  <c r="X1297" i="4"/>
  <c r="Y1298" i="4"/>
  <c r="AF1298" i="4" s="1"/>
  <c r="AG1298" i="4" s="1"/>
  <c r="Z1298" i="4"/>
  <c r="Y1746" i="4"/>
  <c r="AF1746" i="4" s="1"/>
  <c r="AG1746" i="4" s="1"/>
  <c r="X1745" i="4"/>
  <c r="Z1746" i="4"/>
  <c r="Y691" i="4"/>
  <c r="AF691" i="4" s="1"/>
  <c r="AG691" i="4" s="1"/>
  <c r="Z691" i="4"/>
  <c r="Z773" i="4"/>
  <c r="Y773" i="4"/>
  <c r="AF773" i="4" s="1"/>
  <c r="AG773" i="4" s="1"/>
  <c r="X772" i="4"/>
  <c r="X1098" i="4"/>
  <c r="Y1099" i="4"/>
  <c r="AF1099" i="4" s="1"/>
  <c r="AG1099" i="4" s="1"/>
  <c r="Z1099" i="4"/>
  <c r="Y1297" i="4" l="1"/>
  <c r="AF1297" i="4" s="1"/>
  <c r="AG1297" i="4" s="1"/>
  <c r="X1296" i="4"/>
  <c r="Z1297" i="4"/>
  <c r="Y86" i="4"/>
  <c r="AF86" i="4" s="1"/>
  <c r="AG86" i="4" s="1"/>
  <c r="Z86" i="4"/>
  <c r="X85" i="4"/>
  <c r="Y1745" i="4"/>
  <c r="AF1745" i="4" s="1"/>
  <c r="AG1745" i="4" s="1"/>
  <c r="Z1745" i="4"/>
  <c r="X1744" i="4"/>
  <c r="X78" i="4"/>
  <c r="Z772" i="4"/>
  <c r="Y772" i="4"/>
  <c r="AF772" i="4" s="1"/>
  <c r="AG772" i="4" s="1"/>
  <c r="X770" i="4"/>
  <c r="X769" i="4" s="1"/>
  <c r="Y1098" i="4"/>
  <c r="AF1098" i="4" s="1"/>
  <c r="AG1098" i="4" s="1"/>
  <c r="X1097" i="4"/>
  <c r="Z1098" i="4"/>
  <c r="Y769" i="4" l="1"/>
  <c r="AF769" i="4" s="1"/>
  <c r="AG769" i="4" s="1"/>
  <c r="Z769" i="4"/>
  <c r="Y85" i="4"/>
  <c r="AF85" i="4" s="1"/>
  <c r="AG85" i="4" s="1"/>
  <c r="X84" i="4"/>
  <c r="Z85" i="4"/>
  <c r="X1295" i="4"/>
  <c r="Y1296" i="4"/>
  <c r="AF1296" i="4" s="1"/>
  <c r="AG1296" i="4" s="1"/>
  <c r="Z1296" i="4"/>
  <c r="Y770" i="4"/>
  <c r="AF770" i="4" s="1"/>
  <c r="AG770" i="4" s="1"/>
  <c r="Z770" i="4"/>
  <c r="X768" i="4"/>
  <c r="X767" i="4" s="1"/>
  <c r="Z78" i="4"/>
  <c r="Y78" i="4"/>
  <c r="AF78" i="4" s="1"/>
  <c r="AG78" i="4" s="1"/>
  <c r="X1743" i="4"/>
  <c r="Y1744" i="4"/>
  <c r="AF1744" i="4" s="1"/>
  <c r="AG1744" i="4" s="1"/>
  <c r="Z1744" i="4"/>
  <c r="X1096" i="4"/>
  <c r="Y1097" i="4"/>
  <c r="AF1097" i="4" s="1"/>
  <c r="AG1097" i="4" s="1"/>
  <c r="Z1097" i="4"/>
  <c r="X83" i="4" l="1"/>
  <c r="Y84" i="4"/>
  <c r="AF84" i="4" s="1"/>
  <c r="AG84" i="4" s="1"/>
  <c r="Z84" i="4"/>
  <c r="Z767" i="4"/>
  <c r="X766" i="4"/>
  <c r="Y767" i="4"/>
  <c r="AF767" i="4" s="1"/>
  <c r="AG767" i="4" s="1"/>
  <c r="Z1295" i="4"/>
  <c r="X1294" i="4"/>
  <c r="Y1295" i="4"/>
  <c r="AF1295" i="4" s="1"/>
  <c r="AG1295" i="4" s="1"/>
  <c r="Z768" i="4"/>
  <c r="Y768" i="4"/>
  <c r="AF768" i="4" s="1"/>
  <c r="AG768" i="4" s="1"/>
  <c r="X765" i="4"/>
  <c r="X1742" i="4"/>
  <c r="Z1743" i="4"/>
  <c r="Y1743" i="4"/>
  <c r="AF1743" i="4" s="1"/>
  <c r="AG1743" i="4" s="1"/>
  <c r="Z1096" i="4"/>
  <c r="X1095" i="4"/>
  <c r="Y1096" i="4"/>
  <c r="AF1096" i="4" s="1"/>
  <c r="AG1096" i="4" s="1"/>
  <c r="X1293" i="4" l="1"/>
  <c r="Z1294" i="4"/>
  <c r="Y1294" i="4"/>
  <c r="AF1294" i="4" s="1"/>
  <c r="AG1294" i="4" s="1"/>
  <c r="Y766" i="4"/>
  <c r="AF766" i="4" s="1"/>
  <c r="AG766" i="4" s="1"/>
  <c r="Z766" i="4"/>
  <c r="Z83" i="4"/>
  <c r="X82" i="4"/>
  <c r="Y83" i="4"/>
  <c r="AF83" i="4" s="1"/>
  <c r="AG83" i="4" s="1"/>
  <c r="Y765" i="4"/>
  <c r="AF765" i="4" s="1"/>
  <c r="AG765" i="4" s="1"/>
  <c r="X764" i="4"/>
  <c r="X763" i="4" s="1"/>
  <c r="Z765" i="4"/>
  <c r="X63" i="4"/>
  <c r="Y1742" i="4"/>
  <c r="AF1742" i="4" s="1"/>
  <c r="AG1742" i="4" s="1"/>
  <c r="Z1742" i="4"/>
  <c r="X1741" i="4"/>
  <c r="Y1095" i="4"/>
  <c r="AF1095" i="4" s="1"/>
  <c r="AG1095" i="4" s="1"/>
  <c r="X1094" i="4"/>
  <c r="Z1095" i="4"/>
  <c r="Y763" i="4" l="1"/>
  <c r="AF763" i="4" s="1"/>
  <c r="AG763" i="4" s="1"/>
  <c r="Z763" i="4"/>
  <c r="Y82" i="4"/>
  <c r="AF82" i="4" s="1"/>
  <c r="AG82" i="4" s="1"/>
  <c r="Z82" i="4"/>
  <c r="X81" i="4"/>
  <c r="X1292" i="4"/>
  <c r="Z1293" i="4"/>
  <c r="Y1293" i="4"/>
  <c r="AF1293" i="4" s="1"/>
  <c r="AG1293" i="4" s="1"/>
  <c r="X62" i="4"/>
  <c r="Y63" i="4"/>
  <c r="AF63" i="4" s="1"/>
  <c r="AG63" i="4" s="1"/>
  <c r="Z63" i="4"/>
  <c r="Z764" i="4"/>
  <c r="Y764" i="4"/>
  <c r="AF764" i="4" s="1"/>
  <c r="AG764" i="4" s="1"/>
  <c r="X762" i="4"/>
  <c r="Z1741" i="4"/>
  <c r="Y1741" i="4"/>
  <c r="AF1741" i="4" s="1"/>
  <c r="AG1741" i="4" s="1"/>
  <c r="Z1094" i="4"/>
  <c r="X1093" i="4"/>
  <c r="Y1094" i="4"/>
  <c r="AF1094" i="4" s="1"/>
  <c r="AG1094" i="4" s="1"/>
  <c r="Y1292" i="4" l="1"/>
  <c r="AF1292" i="4" s="1"/>
  <c r="AG1292" i="4" s="1"/>
  <c r="X1291" i="4"/>
  <c r="Z1292" i="4"/>
  <c r="X80" i="4"/>
  <c r="Y81" i="4"/>
  <c r="AF81" i="4" s="1"/>
  <c r="AG81" i="4" s="1"/>
  <c r="Z81" i="4"/>
  <c r="Y762" i="4"/>
  <c r="AF762" i="4" s="1"/>
  <c r="AG762" i="4" s="1"/>
  <c r="Z762" i="4"/>
  <c r="X761" i="4"/>
  <c r="Z62" i="4"/>
  <c r="Y62" i="4"/>
  <c r="AF62" i="4" s="1"/>
  <c r="AG62" i="4" s="1"/>
  <c r="X60" i="4"/>
  <c r="X59" i="4" s="1"/>
  <c r="Z1093" i="4"/>
  <c r="Y1093" i="4"/>
  <c r="AF1093" i="4" s="1"/>
  <c r="AG1093" i="4" s="1"/>
  <c r="X77" i="4" l="1"/>
  <c r="Z80" i="4"/>
  <c r="Y80" i="4"/>
  <c r="AF80" i="4" s="1"/>
  <c r="AG80" i="4" s="1"/>
  <c r="Y59" i="4"/>
  <c r="AF59" i="4" s="1"/>
  <c r="AG59" i="4" s="1"/>
  <c r="Z59" i="4"/>
  <c r="Z1291" i="4"/>
  <c r="Y1291" i="4"/>
  <c r="AF1291" i="4" s="1"/>
  <c r="AG1291" i="4" s="1"/>
  <c r="X1290" i="4"/>
  <c r="Y60" i="4"/>
  <c r="AF60" i="4" s="1"/>
  <c r="AG60" i="4" s="1"/>
  <c r="Z60" i="4"/>
  <c r="X58" i="4"/>
  <c r="X57" i="4" s="1"/>
  <c r="Z761" i="4"/>
  <c r="X760" i="4"/>
  <c r="Y761" i="4"/>
  <c r="AF761" i="4" s="1"/>
  <c r="AG761" i="4" s="1"/>
  <c r="X1289" i="4" l="1"/>
  <c r="Y1290" i="4"/>
  <c r="AF1290" i="4" s="1"/>
  <c r="AG1290" i="4" s="1"/>
  <c r="Z1290" i="4"/>
  <c r="Z57" i="4"/>
  <c r="Y57" i="4"/>
  <c r="AF57" i="4" s="1"/>
  <c r="AG57" i="4" s="1"/>
  <c r="Y77" i="4"/>
  <c r="AF77" i="4" s="1"/>
  <c r="AG77" i="4" s="1"/>
  <c r="Z77" i="4"/>
  <c r="X76" i="4"/>
  <c r="Z58" i="4"/>
  <c r="Y58" i="4"/>
  <c r="AF58" i="4" s="1"/>
  <c r="AG58" i="4" s="1"/>
  <c r="X56" i="4"/>
  <c r="Y760" i="4"/>
  <c r="AF760" i="4" s="1"/>
  <c r="AG760" i="4" s="1"/>
  <c r="Z760" i="4"/>
  <c r="X759" i="4"/>
  <c r="Z76" i="4" l="1"/>
  <c r="X75" i="4"/>
  <c r="Y76" i="4"/>
  <c r="AF76" i="4" s="1"/>
  <c r="AG76" i="4" s="1"/>
  <c r="X1288" i="4"/>
  <c r="Z1289" i="4"/>
  <c r="Y1289" i="4"/>
  <c r="AF1289" i="4" s="1"/>
  <c r="AG1289" i="4" s="1"/>
  <c r="Y56" i="4"/>
  <c r="AF56" i="4" s="1"/>
  <c r="AG56" i="4" s="1"/>
  <c r="Z56" i="4"/>
  <c r="X54" i="4"/>
  <c r="X53" i="4" s="1"/>
  <c r="Z759" i="4"/>
  <c r="Y759" i="4"/>
  <c r="AF759" i="4" s="1"/>
  <c r="AG759" i="4" s="1"/>
  <c r="X758" i="4"/>
  <c r="X74" i="4" l="1"/>
  <c r="Y75" i="4"/>
  <c r="AF75" i="4" s="1"/>
  <c r="AG75" i="4" s="1"/>
  <c r="Z75" i="4"/>
  <c r="Y1288" i="4"/>
  <c r="AF1288" i="4" s="1"/>
  <c r="AG1288" i="4" s="1"/>
  <c r="Z1288" i="4"/>
  <c r="Y53" i="4"/>
  <c r="AF53" i="4" s="1"/>
  <c r="AG53" i="4" s="1"/>
  <c r="Z53" i="4"/>
  <c r="X52" i="4"/>
  <c r="X50" i="4"/>
  <c r="X49" i="4" s="1"/>
  <c r="Y54" i="4"/>
  <c r="AF54" i="4" s="1"/>
  <c r="AG54" i="4" s="1"/>
  <c r="Z54" i="4"/>
  <c r="Z758" i="4"/>
  <c r="Y758" i="4"/>
  <c r="AF758" i="4" s="1"/>
  <c r="AG758" i="4" s="1"/>
  <c r="X757" i="4"/>
  <c r="Y52" i="4" l="1"/>
  <c r="AF52" i="4" s="1"/>
  <c r="AG52" i="4" s="1"/>
  <c r="Z52" i="4"/>
  <c r="Z49" i="4"/>
  <c r="Y49" i="4"/>
  <c r="AF49" i="4" s="1"/>
  <c r="AG49" i="4" s="1"/>
  <c r="X48" i="4"/>
  <c r="X47" i="4" s="1"/>
  <c r="X73" i="4"/>
  <c r="Y74" i="4"/>
  <c r="AF74" i="4" s="1"/>
  <c r="AG74" i="4" s="1"/>
  <c r="Z74" i="4"/>
  <c r="Y757" i="4"/>
  <c r="AF757" i="4" s="1"/>
  <c r="AG757" i="4" s="1"/>
  <c r="Z757" i="4"/>
  <c r="X756" i="4"/>
  <c r="Y50" i="4"/>
  <c r="AF50" i="4" s="1"/>
  <c r="AG50" i="4" s="1"/>
  <c r="Z50" i="4"/>
  <c r="Z73" i="4" l="1"/>
  <c r="Y73" i="4"/>
  <c r="AF73" i="4" s="1"/>
  <c r="AG73" i="4" s="1"/>
  <c r="X72" i="4"/>
  <c r="Y48" i="4"/>
  <c r="AF48" i="4" s="1"/>
  <c r="AG48" i="4" s="1"/>
  <c r="Z48" i="4"/>
  <c r="X755" i="4"/>
  <c r="X754" i="4" s="1"/>
  <c r="Z756" i="4"/>
  <c r="Y756" i="4"/>
  <c r="AF756" i="4" s="1"/>
  <c r="AG756" i="4" s="1"/>
  <c r="Y47" i="4"/>
  <c r="AF47" i="4" s="1"/>
  <c r="AG47" i="4" s="1"/>
  <c r="Z47" i="4"/>
  <c r="X46" i="4"/>
  <c r="Z72" i="4" l="1"/>
  <c r="Y72" i="4"/>
  <c r="AF72" i="4" s="1"/>
  <c r="AG72" i="4" s="1"/>
  <c r="X71" i="4"/>
  <c r="Z754" i="4"/>
  <c r="X753" i="4"/>
  <c r="Y754" i="4"/>
  <c r="AF754" i="4" s="1"/>
  <c r="AG754" i="4" s="1"/>
  <c r="X45" i="4"/>
  <c r="X44" i="4" s="1"/>
  <c r="Y46" i="4"/>
  <c r="AF46" i="4" s="1"/>
  <c r="AG46" i="4" s="1"/>
  <c r="Z46" i="4"/>
  <c r="Z755" i="4"/>
  <c r="Y755" i="4"/>
  <c r="AF755" i="4" s="1"/>
  <c r="AG755" i="4" s="1"/>
  <c r="Z71" i="4" l="1"/>
  <c r="Y71" i="4"/>
  <c r="AF71" i="4" s="1"/>
  <c r="AG71" i="4" s="1"/>
  <c r="X70" i="4"/>
  <c r="X752" i="4"/>
  <c r="Z753" i="4"/>
  <c r="Y753" i="4"/>
  <c r="AF753" i="4" s="1"/>
  <c r="AG753" i="4" s="1"/>
  <c r="X43" i="4"/>
  <c r="Y44" i="4"/>
  <c r="AF44" i="4" s="1"/>
  <c r="AG44" i="4" s="1"/>
  <c r="Z44" i="4"/>
  <c r="Y45" i="4"/>
  <c r="AF45" i="4" s="1"/>
  <c r="AG45" i="4" s="1"/>
  <c r="Z45" i="4"/>
  <c r="Z752" i="4" l="1"/>
  <c r="Y752" i="4"/>
  <c r="AF752" i="4" s="1"/>
  <c r="AG752" i="4" s="1"/>
  <c r="X69" i="4"/>
  <c r="Y70" i="4"/>
  <c r="AF70" i="4" s="1"/>
  <c r="AG70" i="4" s="1"/>
  <c r="Z70" i="4"/>
  <c r="Z43" i="4"/>
  <c r="Y43" i="4"/>
  <c r="AF43" i="4" s="1"/>
  <c r="AG43" i="4" s="1"/>
  <c r="X42" i="4"/>
  <c r="X68" i="4" l="1"/>
  <c r="Z69" i="4"/>
  <c r="Y69" i="4"/>
  <c r="AF69" i="4" s="1"/>
  <c r="AG69" i="4" s="1"/>
  <c r="X41" i="4"/>
  <c r="Z42" i="4"/>
  <c r="Y42" i="4"/>
  <c r="AF42" i="4" s="1"/>
  <c r="AG42" i="4" s="1"/>
  <c r="Z68" i="4" l="1"/>
  <c r="Y68" i="4"/>
  <c r="AF68" i="4" s="1"/>
  <c r="AG68" i="4" s="1"/>
  <c r="X67" i="4"/>
  <c r="X38" i="4"/>
  <c r="X37" i="4" s="1"/>
  <c r="Y41" i="4"/>
  <c r="AF41" i="4" s="1"/>
  <c r="AG41" i="4" s="1"/>
  <c r="Z41" i="4"/>
  <c r="X36" i="4" l="1"/>
  <c r="Y37" i="4"/>
  <c r="AF37" i="4" s="1"/>
  <c r="AG37" i="4" s="1"/>
  <c r="Z37" i="4"/>
  <c r="Y67" i="4"/>
  <c r="AF67" i="4" s="1"/>
  <c r="AG67" i="4" s="1"/>
  <c r="Z67" i="4"/>
  <c r="X66" i="4"/>
  <c r="Y38" i="4"/>
  <c r="AF38" i="4" s="1"/>
  <c r="AG38" i="4" s="1"/>
  <c r="Z38" i="4"/>
  <c r="X65" i="4" l="1"/>
  <c r="Z66" i="4"/>
  <c r="Y66" i="4"/>
  <c r="AF66" i="4" s="1"/>
  <c r="AG66" i="4" s="1"/>
  <c r="Z36" i="4"/>
  <c r="Y36" i="4"/>
  <c r="AF36" i="4" s="1"/>
  <c r="AG36" i="4" s="1"/>
  <c r="X35" i="4"/>
  <c r="Y35" i="4" l="1"/>
  <c r="AF35" i="4" s="1"/>
  <c r="AG35" i="4" s="1"/>
  <c r="Z35" i="4"/>
  <c r="X34" i="4"/>
  <c r="Y65" i="4"/>
  <c r="AF65" i="4" s="1"/>
  <c r="AG65" i="4" s="1"/>
  <c r="Z65" i="4"/>
  <c r="Z34" i="4" l="1"/>
  <c r="Y34" i="4"/>
  <c r="AF34" i="4" s="1"/>
  <c r="AG34" i="4" s="1"/>
  <c r="X33" i="4"/>
  <c r="X32" i="4" l="1"/>
  <c r="Y33" i="4"/>
  <c r="AF33" i="4" s="1"/>
  <c r="AG33" i="4" s="1"/>
  <c r="Z33" i="4"/>
  <c r="X31" i="4" l="1"/>
  <c r="Y32" i="4"/>
  <c r="AF32" i="4" s="1"/>
  <c r="AG32" i="4" s="1"/>
  <c r="Z32" i="4"/>
  <c r="Z31" i="4" l="1"/>
  <c r="Y31" i="4"/>
  <c r="AF31" i="4" s="1"/>
  <c r="AG31" i="4" s="1"/>
  <c r="X30" i="4"/>
  <c r="Z30" i="4" l="1"/>
  <c r="Y30" i="4"/>
  <c r="AF30" i="4" s="1"/>
  <c r="AG30" i="4" s="1"/>
  <c r="X29" i="4"/>
  <c r="X28" i="4" l="1"/>
  <c r="Z29" i="4"/>
  <c r="Y29" i="4"/>
  <c r="AF29" i="4" s="1"/>
  <c r="AG29" i="4" s="1"/>
  <c r="Y28" i="4" l="1"/>
  <c r="AF28" i="4" s="1"/>
  <c r="AG28" i="4" s="1"/>
  <c r="Z28" i="4"/>
  <c r="X27" i="4"/>
  <c r="Y27" i="4" l="1"/>
  <c r="AF27" i="4" s="1"/>
  <c r="AG27" i="4" s="1"/>
  <c r="X26" i="4"/>
  <c r="Z27" i="4"/>
  <c r="Y26" i="4" l="1"/>
  <c r="AF26" i="4" s="1"/>
  <c r="AG26" i="4" s="1"/>
  <c r="Z26" i="4"/>
  <c r="X25" i="4"/>
  <c r="Z25" i="4" l="1"/>
  <c r="Y25" i="4"/>
  <c r="AF25" i="4" s="1"/>
  <c r="AG25" i="4" s="1"/>
  <c r="X24" i="4"/>
  <c r="Z24" i="4" l="1"/>
  <c r="Y24" i="4"/>
  <c r="AF24" i="4" s="1"/>
  <c r="AG24" i="4" s="1"/>
  <c r="X23" i="4"/>
  <c r="X22" i="4" l="1"/>
  <c r="Z23" i="4"/>
  <c r="Y23" i="4"/>
  <c r="AF23" i="4" s="1"/>
  <c r="AG23" i="4" s="1"/>
  <c r="Y22" i="4" l="1"/>
  <c r="AF22" i="4" s="1"/>
  <c r="AG22" i="4" s="1"/>
  <c r="Z22" i="4"/>
  <c r="X21" i="4"/>
  <c r="X20" i="4" l="1"/>
  <c r="Y21" i="4"/>
  <c r="AF21" i="4" s="1"/>
  <c r="AG21" i="4" s="1"/>
  <c r="Z21" i="4"/>
  <c r="Y20" i="4" l="1"/>
  <c r="AF20" i="4" s="1"/>
  <c r="AG20" i="4" s="1"/>
  <c r="X19" i="4"/>
  <c r="Z20" i="4"/>
  <c r="Z19" i="4" l="1"/>
  <c r="X18" i="4"/>
  <c r="Y19" i="4"/>
  <c r="AF19" i="4" s="1"/>
  <c r="AG19" i="4" s="1"/>
  <c r="Y18" i="4" l="1"/>
  <c r="AF18" i="4" s="1"/>
  <c r="AG18" i="4" s="1"/>
  <c r="Z18" i="4"/>
  <c r="X17" i="4"/>
  <c r="Z17" i="4" l="1"/>
  <c r="Y17" i="4"/>
  <c r="AF17" i="4" s="1"/>
  <c r="AG17" i="4" s="1"/>
  <c r="X16" i="4"/>
  <c r="X15" i="4" l="1"/>
  <c r="Z16" i="4"/>
  <c r="Y16" i="4"/>
  <c r="AF16" i="4" s="1"/>
  <c r="AG16" i="4" s="1"/>
  <c r="Z15" i="4" l="1"/>
  <c r="Y15" i="4"/>
  <c r="AF15" i="4" s="1"/>
  <c r="AG15" i="4" s="1"/>
  <c r="X14" i="4"/>
  <c r="Z14" i="4" l="1"/>
  <c r="Y14" i="4"/>
  <c r="AF14" i="4" s="1"/>
  <c r="AG14" i="4" s="1"/>
  <c r="X13" i="4"/>
  <c r="Z13" i="4" l="1"/>
  <c r="X12" i="4"/>
  <c r="Y13" i="4"/>
  <c r="AF13" i="4" s="1"/>
  <c r="AG13" i="4" s="1"/>
  <c r="Y12" i="4" l="1"/>
  <c r="AF12" i="4" s="1"/>
  <c r="AG12" i="4" s="1"/>
  <c r="Z12" i="4"/>
</calcChain>
</file>

<file path=xl/sharedStrings.xml><?xml version="1.0" encoding="utf-8"?>
<sst xmlns="http://schemas.openxmlformats.org/spreadsheetml/2006/main" count="16016" uniqueCount="3466">
  <si>
    <t>Source Url</t>
  </si>
  <si>
    <t>P</t>
  </si>
  <si>
    <t>https://www.rev.com/blog/transcripts/boris-johnson-coronavirus-speech-transcript-announcement-after-release-from-hospital</t>
  </si>
  <si>
    <t>Apr 12, 2020</t>
  </si>
  <si>
    <t>British Prime Minister Boris Johnson released an Easter announcement online after being released from the hospital, recovering from COVID-19. Read the full transcript of his speech.</t>
  </si>
  <si>
    <t>Follow Rev Transcripts</t>
  </si>
  <si>
    <t>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t>
  </si>
  <si>
    <t>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t>
  </si>
  <si>
    <t>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t>
  </si>
  <si>
    <t>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t>
  </si>
  <si>
    <t>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t>
  </si>
  <si>
    <t>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t>
  </si>
  <si>
    <t>Boris Johnson: (04:27);That is why we will defeat this coronavirus and defeat it together. We will win because our NHS is the beating heart of this country. It is the best of this country. It is unconquerable. It is powered by love.</t>
  </si>
  <si>
    <t>Boris Johnson: (04:50);So thank you from me, from all of us to the NHS. Let’s remember to follow the rules on social distancing. Stay at home, protect our NHS and save lives. Thank you and happy Easter.</t>
  </si>
  <si>
    <t>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t>
  </si>
  <si>
    <t>Speaker 2: (05:45);So, that was the latest from the prime minister. He’s now been released St. Thomas’s hospital in London. He is going to continue his convalescence checkers after being in Downing Street this afternoon.</t>
  </si>
  <si>
    <t>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t>
  </si>
  <si>
    <t>Offer valid for new customers only. One coupon per person or business.;Can be used for closed captions, subtitles, foreign subtitles, translations or transcription services.</t>
  </si>
  <si>
    <t>https://www.rev.com/blog/transcripts/great-britain-coronavirus-briefing-transcript-april-14</t>
  </si>
  <si>
    <t>Apr 14, 2020</t>
  </si>
  <si>
    <t>United Kingdom officials held an April 14 press conference on COVID-19. Government official Rishi Sunak led the briefing, saying the number of deaths in the UK has surpassed 12,000.</t>
  </si>
  <si>
    <t>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t>
  </si>
  <si>
    <t>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t>
  </si>
  <si>
    <t>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t>
  </si>
  <si>
    <t>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t>
  </si>
  <si>
    <t>Rishi Sunak: (02:11);The OBR today have been clear that the policies we have set out will do that. The OBR today have been clear that if we had not taken the actions we have, the situation would be much worse. In other words, our plan is the right plan.</t>
  </si>
  <si>
    <t>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t>
  </si>
  <si>
    <t>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t>
  </si>
  <si>
    <t>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t>
  </si>
  <si>
    <t>Rishi Sunak: (04:47);Sadly of those in hospital 12,107 people have now died, an increase of 778 fatalities since yesterday. Our thoughts are with the family and friends of all those who have lost their lives.</t>
  </si>
  <si>
    <t>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t>
  </si>
  <si>
    <t>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t>
  </si>
  <si>
    <t>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t>
  </si>
  <si>
    <t>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t>
  </si>
  <si>
    <t>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t>
  </si>
  <si>
    <t>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t>
  </si>
  <si>
    <t>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t>
  </si>
  <si>
    <t>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t>
  </si>
  <si>
    <t>Rishi Sunak: (08:43);Thank you Steve. If we could turn to some questions, think first, Laura Kuenssberg from the BBC.</t>
  </si>
  <si>
    <t>Laura Kuenssberg: (08:49);Thank you, Chancellor. People are of course devastated by the numbers of people losing their lives, but tonight with warnings of 2 million extra people unemployed, people are also desperately worried about their jobs.</t>
  </si>
  <si>
    <t>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t>
  </si>
  <si>
    <t>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t>
  </si>
  <si>
    <t>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t>
  </si>
  <si>
    <t>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t>
  </si>
  <si>
    <t>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t>
  </si>
  <si>
    <t>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t>
  </si>
  <si>
    <t>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t>
  </si>
  <si>
    <t>Rishi Sunak: (11:39);Does that cover it, Laura?</t>
  </si>
  <si>
    <t>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t>
  </si>
  <si>
    <t>Laura Kuenssberg: (11:56);Do you really think that we could just shake this off within a few months from the economy?</t>
  </si>
  <si>
    <t>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t>
  </si>
  <si>
    <t>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t>
  </si>
  <si>
    <t>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t>
  </si>
  <si>
    <t>Rishi Sunak: (13:03);… to get to a sustainable position in a reasonably soon after we exit. Thank you. The next question is Paul Brand at the ITV. Paul, you there? Brilliant.</t>
  </si>
  <si>
    <t>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t>
  </si>
  <si>
    <t>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t>
  </si>
  <si>
    <t>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t>
  </si>
  <si>
    <t>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t>
  </si>
  <si>
    <t>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t>
  </si>
  <si>
    <t>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t>
  </si>
  <si>
    <t>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t>
  </si>
  <si>
    <t>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t>
  </si>
  <si>
    <t>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t>
  </si>
  <si>
    <t>Rishi Sunak: (17:55);Thank you, Paul. If we could turn next to Kathryn Samson at STV?</t>
  </si>
  <si>
    <t>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t>
  </si>
  <si>
    <t>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t>
  </si>
  <si>
    <t>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t>
  </si>
  <si>
    <t>Rishi Sunak: (19:46);Brilliant. Thank you, Kathryn. Can we turn next to Ed Conway from Sky?</t>
  </si>
  <si>
    <t>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t>
  </si>
  <si>
    <t>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t>
  </si>
  <si>
    <t>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t>
  </si>
  <si>
    <t>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t>
  </si>
  <si>
    <t>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t>
  </si>
  <si>
    <t>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t>
  </si>
  <si>
    <t>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t>
  </si>
  <si>
    <t>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t>
  </si>
  <si>
    <t>Stephen Powis: (25:58);Should I say something about hospital acquired infections? Yvonne might want to comment too, and Yvonne might want to say something about …</t>
  </si>
  <si>
    <t>Stephen Powis: (26:03);… care home infections.</t>
  </si>
  <si>
    <t>Stephen Powis: (26:06);So the first thing I’d say is we take hospital-acquired infections very seriously. We do in normal times, and we absolutely do now. Now, we have a very strong record in the UK of managing hospital-acquired infections.</t>
  </si>
  <si>
    <t>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t>
  </si>
  <si>
    <t>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t>
  </si>
  <si>
    <t>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t>
  </si>
  <si>
    <t>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t>
  </si>
  <si>
    <t>Stephen Powis: (27:58);Yvonne?</t>
  </si>
  <si>
    <t>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t>
  </si>
  <si>
    <t>Yvonne Doyle: (28:40);Bear in mind, it’s a very challenging group, because many of these residents may have dementia. It’s important that it is a humane response as well. So this is a different challenge to hospitals but of equal concern.</t>
  </si>
  <si>
    <t>Stephen Powis: (28:57);And on that R number in hospitals, when I said I know what it is, let me be clear, it’s because the data is not clear enough for us to get a good sight of what it is at the moment. But that work will be ongoing as part of our look at healthcare-associated infections.</t>
  </si>
  <si>
    <t>Rishi Sunak: (29:14);Francis, that answer is comprehensively as they can, hopefully.</t>
  </si>
  <si>
    <t>Francis: (29:18);Well, look, just to be absolutely clear, so there is no number of hospital-acquired infections?</t>
  </si>
  <si>
    <t>Stephen Powis: (29:26);So the data is being looked at at the moment. I think you specifically asked about the R number, which is infection rate. The data is not clear enough yet to be able to give that number or to calculate that number.</t>
  </si>
  <si>
    <t>Rishi Sunak: (29:40);Thank you, Francis. Turn next to Tom Newton Dunn at The Sun.</t>
  </si>
  <si>
    <t>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t>
  </si>
  <si>
    <t>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t>
  </si>
  <si>
    <t>Rishi Sunak: (30:59);Thanks, Tom. You mentioned three different schemes, and you’re absolutely right to do that, and do keep pushing, because we need to make sure that the interventions we’re putting in place reach the people that they’re designed to help.</t>
  </si>
  <si>
    <t>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t>
  </si>
  <si>
    <t>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t>
  </si>
  <si>
    <t>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t>
  </si>
  <si>
    <t>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t>
  </si>
  <si>
    <t>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t>
  </si>
  <si>
    <t>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t>
  </si>
  <si>
    <t>Rishi Sunak: (33:48);Then Steve, did you want to pick up or was it Yvonne?</t>
  </si>
  <si>
    <t>Stephen Powis: (33:49);Yvonne, did you want …</t>
  </si>
  <si>
    <t>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t>
  </si>
  <si>
    <t>Yvonne Doyle: (34:19);In the early stages of this epidemic, it was clear that even for death, we were looking at very different denominator populations. So even there, we weren’t actually able to compare like with like, because it was a much younger population that had been tested.</t>
  </si>
  <si>
    <t>Yvonne Doyle: (34:35);So it would be ideal if we were absolutely clear we were comparing like with like, and that’s what we endeavor to do. But we are always open for learning on that.</t>
  </si>
  <si>
    <t>Rishi Sunak: (34:45);Perfect. Tom, I think covers everything. Right?</t>
  </si>
  <si>
    <t>Tom Newton Dunn: (34:49);Quick followup,-</t>
  </si>
  <si>
    <t>Rishi Sunak: (34:51);Go on.</t>
  </si>
  <si>
    <t>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t>
  </si>
  <si>
    <t>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t>
  </si>
  <si>
    <t>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t>
  </si>
  <si>
    <t>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t>
  </si>
  <si>
    <t>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t>
  </si>
  <si>
    <t>Rishi Sunak: (37:08);Thanks very much. Can we turn next to Dan O’Donoghue from the Press &amp; Journal?</t>
  </si>
  <si>
    <t>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t>
  </si>
  <si>
    <t>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t>
  </si>
  <si>
    <t>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t>
  </si>
  <si>
    <t>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t>
  </si>
  <si>
    <t>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t>
  </si>
  <si>
    <t>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t>
  </si>
  <si>
    <t>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t>
  </si>
  <si>
    <t>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t>
  </si>
  <si>
    <t>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t>
  </si>
  <si>
    <t>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t>
  </si>
  <si>
    <t>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t>
  </si>
  <si>
    <t>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t>
  </si>
  <si>
    <t>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t>
  </si>
  <si>
    <t>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t>
  </si>
  <si>
    <t>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t>
  </si>
  <si>
    <t>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t>
  </si>
  <si>
    <t>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t>
  </si>
  <si>
    <t>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t>
  </si>
  <si>
    <t>Rishi Sunak: (47:55);Thank you. Dan. I think we had one followup that I may have missed so apologies. Emilio, hi.</t>
  </si>
  <si>
    <t>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t>
  </si>
  <si>
    <t>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t>
  </si>
  <si>
    <t>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t>
  </si>
  <si>
    <t>https://www.rev.com/blog/transcripts/united-kingdom-coronavirus-briefing-transcript-april-12</t>
  </si>
  <si>
    <t>British officials gave an Easter coronavirus briefing transcript April 12. Read the full transcript of the press conference here.</t>
  </si>
  <si>
    <t>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t>
  </si>
  <si>
    <t>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t>
  </si>
  <si>
    <t>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t>
  </si>
  <si>
    <t>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t>
  </si>
  <si>
    <t>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t>
  </si>
  <si>
    <t>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t>
  </si>
  <si>
    <t>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t>
  </si>
  <si>
    <t>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t>
  </si>
  <si>
    <t>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t>
  </si>
  <si>
    <t>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t>
  </si>
  <si>
    <t>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t>
  </si>
  <si>
    <t>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t>
  </si>
  <si>
    <t>Matt Hancock: (13:29);Thanks very much indeed, Yvonne. And if we go to the BBC, we’ve got David Shukman.</t>
  </si>
  <si>
    <t>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t>
  </si>
  <si>
    <t>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t>
  </si>
  <si>
    <t>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t>
  </si>
  <si>
    <t>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t>
  </si>
  <si>
    <t>Matt Hancock: (16:04);Thanks very much, David, unless you want to follow up.</t>
  </si>
  <si>
    <t>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t>
  </si>
  <si>
    <t>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t>
  </si>
  <si>
    <t>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t>
  </si>
  <si>
    <t>Martha Farley: (17:55);Thank you, Health Secretary. A question to you if I may. The Royal College of Nursing has issued new guidance to its members, telling them that if they haven’t been given.</t>
  </si>
  <si>
    <t>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t>
  </si>
  <si>
    <t>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t>
  </si>
  <si>
    <t>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t>
  </si>
  <si>
    <t>Nick Martin: (19:33);I spent a full day in a nursing home the other day, which a full floor had been devoted to elderly patients suffering from coronavirus, and I witnessed flimsy PPE, overstretched staff, a lot of illness, and unfortunately some death of some of the residents.</t>
  </si>
  <si>
    <t>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t>
  </si>
  <si>
    <t>Nick Martin: (20:16);And I’ll tell you if my inbox is anything to go by today, the care sector is watching this right now and is desperate for you to tell them that they will get regular tests so they can end this lottery. Can you give that guarantee to them?</t>
  </si>
  <si>
    <t>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t>
  </si>
  <si>
    <t>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t>
  </si>
  <si>
    <t>Nick Martin: (21:38);Can I just follow that question up?</t>
  </si>
  <si>
    <t>Matt Hancock: (21:39);Yes, of course. John, if you don’t mind, we’ll go back to Nick.</t>
  </si>
  <si>
    <t>Nick Martin: (21:42);The care operators are telling me that they need this now or tomorrow. What’s the timescale that you can arrange for regular widespread tests to get into care homes? How long will they have to wait for these tests?</t>
  </si>
  <si>
    <t>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t>
  </si>
  <si>
    <t>Yvonne: (22:39);I think Nick might have had a question. Nick?</t>
  </si>
  <si>
    <t>Nick Martin: (22:42);… speak now. Are you satisfied that care homes have enough support?</t>
  </si>
  <si>
    <t>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t>
  </si>
  <si>
    <t>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t>
  </si>
  <si>
    <t>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t>
  </si>
  <si>
    <t>Matt Hancock: (23:52);Anything more, Nick?</t>
  </si>
  <si>
    <t>Nick Martin: (23:54);No. Thank you very much.</t>
  </si>
  <si>
    <t>Matt Hancock: (23:56);John Stevens at The Mail.</t>
  </si>
  <si>
    <t>John Stevens: (23:59);Thank you, House Secretary. Do you have updated figures on the number of NHS workers who have died after getting coronavirus and what are you doing to establish the reasons why?</t>
  </si>
  <si>
    <t>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t>
  </si>
  <si>
    <t>Yvonne: (24:49);Thank you, Secretary of State. This is of great importance scientifically as well, that we understand why infections occur in hospitals across healthcare staff and what the avoidable factors in that might be. And that is something that is under investigation at the moment.</t>
  </si>
  <si>
    <t>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t>
  </si>
  <si>
    <t>John Stevens: (25:56);Can I just ask a quick follow up?</t>
  </si>
  <si>
    <t>Matt Hancock: (25:56);Yes, of course, yeah.</t>
  </si>
  <si>
    <t>John Stevens: (25:58);I wanted to ask on the prime minister, if you know if he’s been given advice and how long he should rest for before he returns to work?</t>
  </si>
  <si>
    <t>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t>
  </si>
  <si>
    <t>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t>
  </si>
  <si>
    <t>Matt Hancock: (26:54);Thanks for the question. Just to be clear, the two and a half days is the time taken to fulfill a …</t>
  </si>
  <si>
    <t>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t>
  </si>
  <si>
    <t>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t>
  </si>
  <si>
    <t>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t>
  </si>
  <si>
    <t>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t>
  </si>
  <si>
    <t>Matt Hancock: (30:18);Arj Singh from the HuffPost.</t>
  </si>
  <si>
    <t>Arj Singh: (30:22);Good afternoon. The Chief Scientific Adviser, Sir Patrick Vallance, was happy to go on record last month to say the 20,000 deaths or fewer would be in his words, “A good outcome for the UK.” Given that we’ve now hit 10,000, can we still achieve that good outcome?</t>
  </si>
  <si>
    <t>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t>
  </si>
  <si>
    <t>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t>
  </si>
  <si>
    <t>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t>
  </si>
  <si>
    <t>Matt Hancock: (32:54);Thanks very much, Arj. Jill Lawless from the AP.</t>
  </si>
  <si>
    <t>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t>
  </si>
  <si>
    <t>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t>
  </si>
  <si>
    <t>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t>
  </si>
  <si>
    <t>Matt Hancock: (35:19);Thanks very much indeed, that concludes today’s Downing Street briefing and we’ll no doubt see you all again tomorrow.</t>
  </si>
  <si>
    <t>Speaker 4: (35:35);See the headlines as they happen and watch BBC News live in the app and get the full story with bbc.co.uk/news. Follow the story for all the latest with BBC News.</t>
  </si>
  <si>
    <t>https://www.rev.com/blog/transcripts/united-kingdom-coronavirus-briefing-transcript-april-16</t>
  </si>
  <si>
    <t>Apr 16, 2020</t>
  </si>
  <si>
    <t>British officials gave a coronavirus briefing transcript April 16. Dominic Raab said that the UK lockdown could last into June. Read the full transcript of the press conference here.</t>
  </si>
  <si>
    <t>Dominic Raab: (00:00);… and lets defeat the coronavirus for good. Now, Patrick, I don’t know whether you’re going to give us some more detail on both the state of the coronavirus but also SAGE’s advice today.</t>
  </si>
  <si>
    <t>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t>
  </si>
  <si>
    <t>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t>
  </si>
  <si>
    <t>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t>
  </si>
  <si>
    <t>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t>
  </si>
  <si>
    <t>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t>
  </si>
  <si>
    <t>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t>
  </si>
  <si>
    <t>Dominic Raab: (04:11);Patrick, thank you very much.</t>
  </si>
  <si>
    <t>Dominic Raab: (04:13);So we’ll take some questions from the media. Is Laura Kuenssberg there for the BBC?</t>
  </si>
  <si>
    <t>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t>
  </si>
  <si>
    <t>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t>
  </si>
  <si>
    <t>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t>
  </si>
  <si>
    <t>Dominic Raab: (05:34);Do you want to come back?</t>
  </si>
  <si>
    <t>Laura Kuenssberg: (05:35);Yeah, I mean as you say, people have overwhelmingly listened to the government’s guidance and followed it. Why do you think then you can’t share with the public anything about what might be next?</t>
  </si>
  <si>
    <t>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t>
  </si>
  <si>
    <t>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t>
  </si>
  <si>
    <t>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t>
  </si>
  <si>
    <t>Dominic Raab: (07:15);Tom Clarke from ITV.</t>
  </si>
  <si>
    <t>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t>
  </si>
  <si>
    <t>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t>
  </si>
  <si>
    <t>Dominic Raab: (08:18);Thank you, Tom. I’ll let Chris address that.</t>
  </si>
  <si>
    <t>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t>
  </si>
  <si>
    <t>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t>
  </si>
  <si>
    <t>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t>
  </si>
  <si>
    <t>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t>
  </si>
  <si>
    <t>Dominic Raab: (10:48);Tom, I think that gives you a pretty detailed answer. Is there anything you wanted to come back on?</t>
  </si>
  <si>
    <t>Tom Clarke: (10:52);That was a very detailed answer. Can I just have one follow-up though? An interesting addition today to the data, we’ve got this all cases addition to the number of cases, so-</t>
  </si>
  <si>
    <t>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t>
  </si>
  <si>
    <t>Dominic Raab: (11:30);Patrick, I’ll let you address that one.</t>
  </si>
  <si>
    <t>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t>
  </si>
  <si>
    <t>Dominic Raab: (12:34);I think Chris wanted to just add something.</t>
  </si>
  <si>
    <t>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t>
  </si>
  <si>
    <t>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t>
  </si>
  <si>
    <t>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t>
  </si>
  <si>
    <t>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t>
  </si>
  <si>
    <t>Dominic Raab: (15:07);Tom, thanks very much. Sam Coates from Sky News.</t>
  </si>
  <si>
    <t>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t>
  </si>
  <si>
    <t>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t>
  </si>
  <si>
    <t>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t>
  </si>
  <si>
    <t>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t>
  </si>
  <si>
    <t>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t>
  </si>
  <si>
    <t>Dominic Raab: (18:30);Chris, would you like to add on the ethnicity point?</t>
  </si>
  <si>
    <t>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t>
  </si>
  <si>
    <t>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t>
  </si>
  <si>
    <t>Dominic Raab: (20:00);Sam, would you like to come back on any of that?</t>
  </si>
  <si>
    <t>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t>
  </si>
  <si>
    <t>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t>
  </si>
  <si>
    <t>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t>
  </si>
  <si>
    <t>Ben Kentish: (22:03);Thank you.</t>
  </si>
  <si>
    <t>Dominic Raab: (22:05);Thanks. Well, so first of all, the coronavirus doesn’t apply, doesn’t spread in a uniform, consistent way and so your absolutely right, we’ve made progress. I think Patrick and Chris have set that out, but in terms of care homes, we’re absolutely gripping this.</t>
  </si>
  <si>
    <t>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t>
  </si>
  <si>
    <t>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t>
  </si>
  <si>
    <t>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t>
  </si>
  <si>
    <t>Dominic Raab: (23:25);I think Patrick were you… Did you get the second one? Or, was that Chris?</t>
  </si>
  <si>
    <t>Patrick Vallance: (23:28);I think-</t>
  </si>
  <si>
    <t>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t>
  </si>
  <si>
    <t>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t>
  </si>
  <si>
    <t>Chris Whitty: (24:08);But the two other forms are indirect deaths because the NHS is reoriented towards COVID-19 and therefore less able to do other things that are not necessarily so urgent, but are very important.</t>
  </si>
  <si>
    <t>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t>
  </si>
  <si>
    <t>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t>
  </si>
  <si>
    <t>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t>
  </si>
  <si>
    <t>Patrick Vallance: (25:21);So those two things are not in conflict at the moment, but yes, we do absolutely look at those longterm consequences and modeling maps and thinking about what the implications of that is.</t>
  </si>
  <si>
    <t>Dominic Raab: (25:31);And would you like to come back on any of that?</t>
  </si>
  <si>
    <t>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t>
  </si>
  <si>
    <t>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t>
  </si>
  <si>
    <t>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t>
  </si>
  <si>
    <t>Dominic Raab: (26:57);Well, I don’t think the data internationally and Patrick talked through some of it, which shows the international comparisons would bear that out. But I haven’t heard and seen the direct comment, so I’ll pass judgment for the moment on that.</t>
  </si>
  <si>
    <t>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t>
  </si>
  <si>
    <t>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t>
  </si>
  <si>
    <t>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t>
  </si>
  <si>
    <t>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t>
  </si>
  <si>
    <t>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t>
  </si>
  <si>
    <t>Patrick Vallance: (29:20);But vaccines and therapeutics are now being very actively looked at right the way across the world, including in the UK.</t>
  </si>
  <si>
    <t>Dominic Raab: (29:28);Dominic, would you like to follow- up on that?</t>
  </si>
  <si>
    <t>Dominic Yeatman: (29:31);Thank you. And just in terms of lifting the lockdown, can you give us some idea of how many daily tests will have to be available before community testing can begin?</t>
  </si>
  <si>
    <t>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t>
  </si>
  <si>
    <t>Dominic Raab: (30:12);Chris, I don’t know whether you want to say anything further?</t>
  </si>
  <si>
    <t>Chris Whitty: (30:13);No. I think that’s exactly the right thing to say.</t>
  </si>
  <si>
    <t>Dominic Raab: (30:16);Joe Murphy from the Evening Standard.</t>
  </si>
  <si>
    <t>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t>
  </si>
  <si>
    <t>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t>
  </si>
  <si>
    <t>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t>
  </si>
  <si>
    <t>Dominic Raab: (31:32);Joe, would you like to come back on that?</t>
  </si>
  <si>
    <t>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t>
  </si>
  <si>
    <t>Joe Murphy: (31:57);Specifically, can we ask, when the government came to that conclusion, did it consider only the medical evidence about transmission or was it also taking into account the obvious fact that they’re aren’t at the moment, enough masks to go round to the public?</t>
  </si>
  <si>
    <t>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t>
  </si>
  <si>
    <t>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t>
  </si>
  <si>
    <t>Chris Whitty: (32:49);Other scientific groups are re-looking at the evidence. I think my summary to date would be the evidence is weak, but the evidence of a small effect is there under certain circumstances. And what we’re really trying to do is work out under what circumstances, if…</t>
  </si>
  <si>
    <t>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t>
  </si>
  <si>
    <t>Dominic Raab: (33:21);Kitty Donaldson from Bloomberg.</t>
  </si>
  <si>
    <t>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t>
  </si>
  <si>
    <t>Dominic Raab: (33:53);Patrick, do you want to address the first one?</t>
  </si>
  <si>
    <t>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t>
  </si>
  <si>
    <t>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t>
  </si>
  <si>
    <t>Dominic Raab: (35:35);Kitty, do you want to come back on any of that?</t>
  </si>
  <si>
    <t>Kitty Donaldson: (35:38);Yes, just First Secretary, what does that mean in practice? Does that mean tariffs? Or does it mean greater restrictions on Chinese investment in the UK? How do you see that playing out?</t>
  </si>
  <si>
    <t>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t>
  </si>
  <si>
    <t>Dominic Raab: (36:07);Bill Jacobs from The Lancashire Telegraph.</t>
  </si>
  <si>
    <t>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t>
  </si>
  <si>
    <t>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t>
  </si>
  <si>
    <t>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t>
  </si>
  <si>
    <t>Dominic Raab: (37:46);Bill, would you like to come back with the last one?</t>
  </si>
  <si>
    <t>Bill Jacobs: (37:49);Yes. It’s the number of cases in the Northwest remains stubbornly high, could this mean a slower release from a lockdown in the region than elsewhere in the country? And what steps is the government taking to tackle mental health problems as a result of the pandemic?</t>
  </si>
  <si>
    <t>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t>
  </si>
  <si>
    <t>Patrick Vallance: (38:43);Shall I just answer about variation as well.</t>
  </si>
  <si>
    <t>Dominic Raab: (38:46);Yeah.</t>
  </si>
  <si>
    <t>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t>
  </si>
  <si>
    <t>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t>
  </si>
  <si>
    <t>Dominic Raab: (39:59);Thanks, Bill. Thanks everyone. And that brings to a close today’s press conference. Thank you very much.</t>
  </si>
  <si>
    <t>https://www.rev.com/blog/transcripts/united-kingdom-coronavirus-briefing-transcript-april-20</t>
  </si>
  <si>
    <t>Apr 20, 2020</t>
  </si>
  <si>
    <t>British officials gave a coronavirus briefing transcript April 20. UK official Rishi Sunak explained the priority to avoid a second peak of infections when considering reopening. Read the full transcript of the press conference here.</t>
  </si>
  <si>
    <t>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t>
  </si>
  <si>
    <t>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t>
  </si>
  <si>
    <t>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t>
  </si>
  <si>
    <t>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t>
  </si>
  <si>
    <t>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t>
  </si>
  <si>
    <t>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t>
  </si>
  <si>
    <t>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t>
  </si>
  <si>
    <t>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t>
  </si>
  <si>
    <t>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t>
  </si>
  <si>
    <t>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t>
  </si>
  <si>
    <t>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t>
  </si>
  <si>
    <t>Rishi Sunak: (10:43);Brilliant. Thank you, Angela. Can we turn first to Hugh Pym from the BBC?</t>
  </si>
  <si>
    <t>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t>
  </si>
  <si>
    <t>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t>
  </si>
  <si>
    <t>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t>
  </si>
  <si>
    <t>Rishi Sunak: (12:38);Brilliant. Thank you. Does that, Hugh, answer the question?</t>
  </si>
  <si>
    <t>Hugh Pym: (12:42);Yeah. A quick follow up. On a business issue, chancellor, some small businesses say they’re finding difficulty accessing loans. Are you considering extending the scheme and raising the government guarantees?</t>
  </si>
  <si>
    <t>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t>
  </si>
  <si>
    <t>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t>
  </si>
  <si>
    <t>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t>
  </si>
  <si>
    <t>Rishi Sunak: (14:38);Could we go next to Robert Peston from ITV.</t>
  </si>
  <si>
    <t>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t>
  </si>
  <si>
    <t>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t>
  </si>
  <si>
    <t>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t>
  </si>
  <si>
    <t>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t>
  </si>
  <si>
    <t>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t>
  </si>
  <si>
    <t>Rishi Sunak: (17:44);Great. Thank you Yvonne. Thank you. Robert. Could we turn next to Beth Rigby from Sky?</t>
  </si>
  <si>
    <t>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t>
  </si>
  <si>
    <t>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t>
  </si>
  <si>
    <t>Rishi Sunak: (19:12);I think with your specific question on PPE, Yvonne will answer, though I would say, I think in all cases, we’ve taken advice and guidance that is in line with the WHO, the CDC, and Public Health England. But I’ll let Yvonne answer.</t>
  </si>
  <si>
    <t>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t>
  </si>
  <si>
    <t>Yvonne Doyle: (20:03);… it is not to take risks and when it is not right to do certain things in practice with the PPE. So, it’s very important that people understand what that is actually saying and it is advice that guidance has not been downgraded.</t>
  </si>
  <si>
    <t>Rishi Sunak: (20:18);Is that clear, Beth?</t>
  </si>
  <si>
    <t>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t>
  </si>
  <si>
    <t>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t>
  </si>
  <si>
    <t>Rishi Sunak: (21:09);Thank you, everyone. Thanks, Beth. Can we go next to Andy Bell from channel five?</t>
  </si>
  <si>
    <t>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t>
  </si>
  <si>
    <t>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t>
  </si>
  <si>
    <t>Andy Bell: (22:11);Thank you. [crosstalk 00:22:13].</t>
  </si>
  <si>
    <t>Yvonne Doyle: (22:11);Follow up?</t>
  </si>
  <si>
    <t>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t>
  </si>
  <si>
    <t>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t>
  </si>
  <si>
    <t>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t>
  </si>
  <si>
    <t>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t>
  </si>
  <si>
    <t>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t>
  </si>
  <si>
    <t>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t>
  </si>
  <si>
    <t>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t>
  </si>
  <si>
    <t>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t>
  </si>
  <si>
    <t>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t>
  </si>
  <si>
    <t>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t>
  </si>
  <si>
    <t>Liam Thorpe: (30:03);… impact and that they will get a fair funding settlement that won’t put the people that they care for at more risk.</t>
  </si>
  <si>
    <t>Rishi Sunak: (30:10);Angela, did you want to start with the question?</t>
  </si>
  <si>
    <t>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t>
  </si>
  <si>
    <t>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t>
  </si>
  <si>
    <t>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t>
  </si>
  <si>
    <t>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t>
  </si>
  <si>
    <t>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t>
  </si>
  <si>
    <t>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t>
  </si>
  <si>
    <t>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t>
  </si>
  <si>
    <t>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t>
  </si>
  <si>
    <t>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t>
  </si>
  <si>
    <t>Michael S.: (34:44);People are clearly very scared. Do you have any behavioral modeling which could predict how people will respond when the lockdown is eventually relaxed?</t>
  </si>
  <si>
    <t>Rishi Sunak: (34:56);Thanks Michael. Angela, do want to go first and then I can conclude?</t>
  </si>
  <si>
    <t>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t>
  </si>
  <si>
    <t>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t>
  </si>
  <si>
    <t>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t>
  </si>
  <si>
    <t>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t>
  </si>
  <si>
    <t>Rishi Sunak: (38:02);Please do follow the rules. There is, as the First Secretary said, light at the end of the tunnel, but we are not there yet so we must remember to stay at home, protect the NHS and save lives. Thank you.</t>
  </si>
  <si>
    <t>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t>
  </si>
  <si>
    <t>Speaker 3: (39:03);And addressing one of the most pressing issues, the shortage of personal protective equipment for staff in the NHS and in the care sector, the chancellor said it was an international-</t>
  </si>
  <si>
    <t>https://www.rev.com/blog/transcripts/united-kingdom-coronavirus-briefing-transcript-april-21</t>
  </si>
  <si>
    <t>Apr 21, 2020</t>
  </si>
  <si>
    <t>British officials gave a coronavirus briefing transcript April 21. UK official Matt Hancock led the briefing, and said a human clinical trial for a vaccine is starting Thursday. Read the full transcript of the press conference here.</t>
  </si>
  <si>
    <t>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t>
  </si>
  <si>
    <t>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t>
  </si>
  <si>
    <t>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t>
  </si>
  <si>
    <t>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t>
  </si>
  <si>
    <t>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t>
  </si>
  <si>
    <t>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t>
  </si>
  <si>
    <t>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t>
  </si>
  <si>
    <t>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t>
  </si>
  <si>
    <t>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t>
  </si>
  <si>
    <t>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t>
  </si>
  <si>
    <t>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t>
  </si>
  <si>
    <t>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t>
  </si>
  <si>
    <t>Matt Hancock: (22:00);Okay, thanks very much indeed, Jonathan. First question is going to be from Laura Kuenssberg at the BBC.</t>
  </si>
  <si>
    <t>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t>
  </si>
  <si>
    <t>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t>
  </si>
  <si>
    <t>Laura Kuenssberg: (23:29);Can I come back in?</t>
  </si>
  <si>
    <t>Matt Hancock: (23:34);Okay.</t>
  </si>
  <si>
    <t>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t>
  </si>
  <si>
    <t>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t>
  </si>
  <si>
    <t>Matt Hancock: (24:59);You are muted.</t>
  </si>
  <si>
    <t>Robert Peston: (25:02);Okay. Can you hear me now?</t>
  </si>
  <si>
    <t>Matt Hancock: (25:05);Yes.</t>
  </si>
  <si>
    <t>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t>
  </si>
  <si>
    <t>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t>
  </si>
  <si>
    <t>Matt Hancock: (27:11);For whom, exactly as you say, a trip to a drive through testing center might be a difficult thing to do. John.</t>
  </si>
  <si>
    <t>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t>
  </si>
  <si>
    <t>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t>
  </si>
  <si>
    <t>Matt Hancock: (28:21);Does that satisfy you, Robert?</t>
  </si>
  <si>
    <t>Robert: (28:22);If I could just ask, I suppose Jonathan [Van Time 00:28:25] would be best on this. Is the priority when it comes to face masks, frankly, healthcare workers, and although there may be a case for the general public using them at some point, this would just not be the right moment?</t>
  </si>
  <si>
    <t>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t>
  </si>
  <si>
    <t>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t>
  </si>
  <si>
    <t>Matt Hancock: (29:38);Thanks, Robert. Victoria MacDonald, Channel 4.</t>
  </si>
  <si>
    <t>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t>
  </si>
  <si>
    <t>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t>
  </si>
  <si>
    <t>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t>
  </si>
  <si>
    <t>Matt Hancock: (32:44);It is a complicated picture. None of this takes away the importance of delivering on this agenda or the resources and the support that we’re throwing at it. Daniel Woodson, Talk Radio.</t>
  </si>
  <si>
    <t>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t>
  </si>
  <si>
    <t>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t>
  </si>
  <si>
    <t>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t>
  </si>
  <si>
    <t>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t>
  </si>
  <si>
    <t>Professor Jonathan Van-Tam: (35:58);Thank you, Secretary of State. You’re absolutely right, and really the Secretary of State has answered the medical question for me.</t>
  </si>
  <si>
    <t>Matt Hancock: (36:09);Did I get it right?</t>
  </si>
  <si>
    <t>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t>
  </si>
  <si>
    <t>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t>
  </si>
  <si>
    <t>Matt Hancock: (38:32);Thanks. Professor John Newton.</t>
  </si>
  <si>
    <t>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t>
  </si>
  <si>
    <t>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t>
  </si>
  <si>
    <t>Professor Jonathan Van-Tam: (39:46);Does that satisfy you, Chris?</t>
  </si>
  <si>
    <t>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t>
  </si>
  <si>
    <t>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t>
  </si>
  <si>
    <t>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t>
  </si>
  <si>
    <t>Pippa Greer: (41:55);Hello. I’ve actually got a question for Professor Newton, but before I do, Secretary of State, if I could just clarify following on from Laura’s question, the top diplomat at the-</t>
  </si>
  <si>
    <t>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t>
  </si>
  <si>
    <t>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t>
  </si>
  <si>
    <t>John Netwon: (43:22);[crosstalk 00:01:27] asked a question yet.</t>
  </si>
  <si>
    <t>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t>
  </si>
  <si>
    <t>John Netwon: (43:52);It’s a larger question really about how we respond in the future to the pandemic. I think I’m going to pass that one to Jonathan because these are exactly the sort of questions that SAGE are considering.</t>
  </si>
  <si>
    <t>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t>
  </si>
  <si>
    <t>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t>
  </si>
  <si>
    <t>Matt Hancock: (46:31);Thanks very much. Geraldine Scott from the Yorkshire Post.</t>
  </si>
  <si>
    <t>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t>
  </si>
  <si>
    <t>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t>
  </si>
  <si>
    <t>Matt Hancock: (48:37);And finally Alastair [Smout 00:48:40] from Reuters.</t>
  </si>
  <si>
    <t>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t>
  </si>
  <si>
    <t>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t>
  </si>
  <si>
    <t>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t>
  </si>
  <si>
    <t>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t>
  </si>
  <si>
    <t>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t>
  </si>
  <si>
    <t>Speaker 3: (53:17);If I could just come back, I think a lot of people would say that Germany is a comparably sized country to Britain and obviously is fairing fairly well, by comparison.</t>
  </si>
  <si>
    <t>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t>
  </si>
  <si>
    <t>Matt Hancock: (54:20);Thank you very much indeed. That concludes today’s Downing street press conference, and I’m very grateful to Professor Van-Tam and to Professor John Newton for your support. Thanks very much indeed.</t>
  </si>
  <si>
    <t>https://www.rev.com/blog/transcripts/united-kingdom-coronavirus-briefing-transcript-april-22</t>
  </si>
  <si>
    <t>Apr 22, 2020</t>
  </si>
  <si>
    <t>British officials gave a coronavirus briefing transcript April 22. Dominic Raab said that easing social distancing in the UK risks a second peak. Read the full transcript of the press conference here.</t>
  </si>
  <si>
    <t>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t>
  </si>
  <si>
    <t>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t>
  </si>
  <si>
    <t>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t>
  </si>
  <si>
    <t>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t>
  </si>
  <si>
    <t>Dominic Raab: (03:47);And I think I’ll now turn over to Sir Nick to brief us on the latest military involvement in the effort.</t>
  </si>
  <si>
    <t>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t>
  </si>
  <si>
    <t>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t>
  </si>
  <si>
    <t>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t>
  </si>
  <si>
    <t>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t>
  </si>
  <si>
    <t>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t>
  </si>
  <si>
    <t>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t>
  </si>
  <si>
    <t>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t>
  </si>
  <si>
    <t>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t>
  </si>
  <si>
    <t>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t>
  </si>
  <si>
    <t>Dominic Raab: (10:20);Brilliant. Thank you very much, Sir Nick. Chris, would you talk us through some of the latest data please?</t>
  </si>
  <si>
    <t>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t>
  </si>
  <si>
    <t>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t>
  </si>
  <si>
    <t>Chris Whitty: (11:35);And if you look at people in hospital with COVID-19, looking across the country, the situation is either improving, and I think it’s particularly improving, for example, in London, or broadly flat across all four nations. Next slide please.</t>
  </si>
  <si>
    <t>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t>
  </si>
  <si>
    <t>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t>
  </si>
  <si>
    <t>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t>
  </si>
  <si>
    <t>Dominic Raab: (13:32);Thank you very much, Chris. Let’s turn to the media. Have we got Alison Holt there from the BBC?</t>
  </si>
  <si>
    <t>Alison Holt: (13:38);Yes. First Secretary, worrying figures today suggested doubling in care home deaths in England. In a virus that targets the elderly and the vulnerable, do you see that as inevitable?</t>
  </si>
  <si>
    <t>Dominic Raab: (13:53);I didn’t catch the last bit of it. I’ll let Chris Whitty talk about, I think, the CQC.</t>
  </si>
  <si>
    <t>Alison Holt: (13:59);Let me just repeat it.</t>
  </si>
  <si>
    <t>Dominic Raab: (14:00);Why don’t you? Please. Thanks.</t>
  </si>
  <si>
    <t>Alison Holt: (14:03);Okay. So we’ve seen a-</t>
  </si>
  <si>
    <t>Alison Holt: (14:03);… doubling in care home deaths in England. In a virus that targets the elderly and the vulnerable, do you see that as inevitable?</t>
  </si>
  <si>
    <t>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t>
  </si>
  <si>
    <t>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t>
  </si>
  <si>
    <t>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t>
  </si>
  <si>
    <t>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t>
  </si>
  <si>
    <t>Dominic Raab: (17:25);Alison, did you want to follow up on any of that?</t>
  </si>
  <si>
    <t>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t>
  </si>
  <si>
    <t>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t>
  </si>
  <si>
    <t>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t>
  </si>
  <si>
    <t>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t>
  </si>
  <si>
    <t>Robert Peston: (20:12);Well, I just want to … You didn’t really say whether the surcharge would be waived. And just on these union representatives, is it just that their managers have just got it wrong?</t>
  </si>
  <si>
    <t>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t>
  </si>
  <si>
    <t>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t>
  </si>
  <si>
    <t>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t>
  </si>
  <si>
    <t>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t>
  </si>
  <si>
    <t>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t>
  </si>
  <si>
    <t>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t>
  </si>
  <si>
    <t>Dominic Raab: (24:46);Beth did you want to come back?</t>
  </si>
  <si>
    <t>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t>
  </si>
  <si>
    <t>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t>
  </si>
  <si>
    <t>Dominic Raab: (26:15);At the moment right now and I think the vast majority of people in this country recognize it, we’ve got to keep our eye on the ball because we’re coming through the peak, but we’re not done yet. Laura Makin-Isherwood from British Forces News.</t>
  </si>
  <si>
    <t>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t>
  </si>
  <si>
    <t>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t>
  </si>
  <si>
    <t>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t>
  </si>
  <si>
    <t>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t>
  </si>
  <si>
    <t>Dominic Raab: (28:55);Chris, on the last point.</t>
  </si>
  <si>
    <t>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t>
  </si>
  <si>
    <t>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t>
  </si>
  <si>
    <t>Dominic Raab: (30:04);Or, would you like a follow up there?</t>
  </si>
  <si>
    <t>Laura: (30:05);Yeah, if that’s all right.</t>
  </si>
  <si>
    <t>Dominic Raab: (30:07);Sure.</t>
  </si>
  <si>
    <t>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t>
  </si>
  <si>
    <t>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t>
  </si>
  <si>
    <t>Nick Carter: (31:28);Yes. Laura, those military personnel who were deployed alongside healthcare workers and the like, are equipped in the same way that they are for the function that they’re performing.</t>
  </si>
  <si>
    <t>Dominic Raab: (31:39);Tom Newton, down from The Sun.</t>
  </si>
  <si>
    <t>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t>
  </si>
  <si>
    <t>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t>
  </si>
  <si>
    <t>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t>
  </si>
  <si>
    <t>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t>
  </si>
  <si>
    <t>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t>
  </si>
  <si>
    <t>Dominic Raab: (35:19);Tom, would you like to follow up on any of that?</t>
  </si>
  <si>
    <t>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t>
  </si>
  <si>
    <t>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t>
  </si>
  <si>
    <t>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t>
  </si>
  <si>
    <t>Dominic Raab: (37:25);Thanks, Tom. Can we go next to Gordon Rayner, from The Telegraph?</t>
  </si>
  <si>
    <t>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t>
  </si>
  <si>
    <t>Dominic Raab: (38:35);No, I can’t. I think if they were conducted in the circumstances that you described, I’d have to look very carefully at the rules around it. But, I’m happy to take that away and have a look at it. Chris, on the other points.</t>
  </si>
  <si>
    <t>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t>
  </si>
  <si>
    <t>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t>
  </si>
  <si>
    <t>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t>
  </si>
  <si>
    <t>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t>
  </si>
  <si>
    <t>Dominic Raab: (41:32);Gordon, do you want to come back on any of that?</t>
  </si>
  <si>
    <t>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t>
  </si>
  <si>
    <t>Gordon Rayner: (42:02);… available to all of your key scientific advisors?</t>
  </si>
  <si>
    <t>Dominic Raab: (42:02);I would have to go and check, I’m afraid. A huge volume over recent weeks, but it’s not something that immediately springs to mind. Chris, on the-</t>
  </si>
  <si>
    <t>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t>
  </si>
  <si>
    <t>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t>
  </si>
  <si>
    <t>Dominic Raab: (43:20);David Hughes, from PA.</t>
  </si>
  <si>
    <t>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t>
  </si>
  <si>
    <t>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t>
  </si>
  <si>
    <t>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t>
  </si>
  <si>
    <t>Dominic Raab: (44:44);Chris, anything?</t>
  </si>
  <si>
    <t>Chris Whitty: (44:44);There’s a lot of things that you can do with testing. Obviously, patient management. Obviously, allowing people who are in lockdown and they’ve got a relative in the house and that’s the reason they’re there and they’re key workers, to see if they’re able to go to work.</t>
  </si>
  <si>
    <t>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t>
  </si>
  <si>
    <t>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t>
  </si>
  <si>
    <t>Dominic Raab: (45:49);That’s why we set those tests out, the five principles, out last Thursday, because all of those factors inform the proposals and any future decisions we might make.</t>
  </si>
  <si>
    <t>Dominic Raab: (45:57);David, would you like to follow up there?</t>
  </si>
  <si>
    <t>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t>
  </si>
  <si>
    <t>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t>
  </si>
  <si>
    <t>Dominic Raab: (46:50);Kate Wilson, from The Bristol Post.</t>
  </si>
  <si>
    <t>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t>
  </si>
  <si>
    <t>Kate Wilson: (47:20);And secondly for the First Secretary, we know that two-thirds of SMEs in Bristol have stopped trading since lockdown began. If Bristol’s figures have indeed peaked at a lower level, would you consider an earlier exit from lockdown in order to restart the economy here?</t>
  </si>
  <si>
    <t>Dominic Raab: (47:35);Chris, do you want… Thank you very much, Kate. Do you want to go first, Chris?</t>
  </si>
  <si>
    <t>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t>
  </si>
  <si>
    <t>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t>
  </si>
  <si>
    <t>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t>
  </si>
  <si>
    <t>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t>
  </si>
  <si>
    <t>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t>
  </si>
  <si>
    <t>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t>
  </si>
  <si>
    <t>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t>
  </si>
  <si>
    <t>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t>
  </si>
  <si>
    <t>Dominic Raab: (51:27);I take your point that they’re the heart and soul of this country, small businesses. We’ll do everything we can. But I think it will be counterproductive if not dangerous if we eased up too early. Not just for public health, but also for entrepreneurs.</t>
  </si>
  <si>
    <t>Dominic Raab: (51:40);Would you like to come back on any of that, get the last word?</t>
  </si>
  <si>
    <t>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t>
  </si>
  <si>
    <t>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t>
  </si>
  <si>
    <t>Nick Carter: (52:18);Yes. I mean, in Bristol, we have allocated some combat medics to act as nurses and the like, and some sort of general duties personnel to help support it as well.</t>
  </si>
  <si>
    <t>Dominic Raab: (52:28);Thanks very much, Kate. That’s all, I think, for this press conference. Thank you all.</t>
  </si>
  <si>
    <t>https://www.rev.com/blog/transcripts/united-kingdom-coronavirus-briefing-transcript-april-23</t>
  </si>
  <si>
    <t>Apr 23, 2020</t>
  </si>
  <si>
    <t>British officials gave a coronavirus briefing transcript April 23. Matt Hancock says in England, testing will be offered for key workers and their families. Read the full transcript of the press conference here.</t>
  </si>
  <si>
    <t>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t>
  </si>
  <si>
    <t>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t>
  </si>
  <si>
    <t>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t>
  </si>
  <si>
    <t>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t>
  </si>
  <si>
    <t>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t>
  </si>
  <si>
    <t>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t>
  </si>
  <si>
    <t>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t>
  </si>
  <si>
    <t>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t>
  </si>
  <si>
    <t>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t>
  </si>
  <si>
    <t>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t>
  </si>
  <si>
    <t>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t>
  </si>
  <si>
    <t>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t>
  </si>
  <si>
    <t>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t>
  </si>
  <si>
    <t>Matt Hancock: (10:15);I’m now going to ask Sir Patrick to set out the latest data on the charts.</t>
  </si>
  <si>
    <t>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t>
  </si>
  <si>
    <t>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t>
  </si>
  <si>
    <t>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t>
  </si>
  <si>
    <t>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t>
  </si>
  <si>
    <t>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t>
  </si>
  <si>
    <t>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t>
  </si>
  <si>
    <t>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t>
  </si>
  <si>
    <t>Matt Hancock: (14:42);Thanks very much. John, if you’d update us on where we are on on the testing program in a bit more detail.</t>
  </si>
  <si>
    <t>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t>
  </si>
  <si>
    <t>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t>
  </si>
  <si>
    <t>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t>
  </si>
  <si>
    <t>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t>
  </si>
  <si>
    <t>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t>
  </si>
  <si>
    <t>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t>
  </si>
  <si>
    <t>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t>
  </si>
  <si>
    <t>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t>
  </si>
  <si>
    <t>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t>
  </si>
  <si>
    <t>Matt Hancock: (23:08);Thanks very much John, and now we’ll open up to questions. The first question, Laura Coonsburg of the BBC.</t>
  </si>
  <si>
    <t>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t>
  </si>
  <si>
    <t>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t>
  </si>
  <si>
    <t>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t>
  </si>
  <si>
    <t>Matt Hancock: (25:26);Thanks very much. Robert Peston, ITV.</t>
  </si>
  <si>
    <t>Speaker 3: (25:30);[ inaudible 00:12:30].</t>
  </si>
  <si>
    <t>Matt Hancock: (25:32);Thanks Robert.</t>
  </si>
  <si>
    <t>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t>
  </si>
  <si>
    <t>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t>
  </si>
  <si>
    <t>Matt Hancock: (26:27);Thanks Robert. I’ll ask John to answer the first and Patrick to answer the second.</t>
  </si>
  <si>
    <t>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t>
  </si>
  <si>
    <t>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t>
  </si>
  <si>
    <t>Matt Hancock: (27:26);Thanks very much. Patrick.</t>
  </si>
  <si>
    <t>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t>
  </si>
  <si>
    <t>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t>
  </si>
  <si>
    <t>Matt Hancock: (28:27);Thanks very much. Beth Rigby at Sky.</t>
  </si>
  <si>
    <t>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t>
  </si>
  <si>
    <t>Matt Hancock: (29:13);Well, thanks. Both of those questions are ultimately for politicians because they are the big judgments. I’ll ask Patrick to comment on the science of the latter, but ultimately the judgements are made by the Cabinet on the advice of the scientists.</t>
  </si>
  <si>
    <t>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t>
  </si>
  <si>
    <t>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t>
  </si>
  <si>
    <t>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t>
  </si>
  <si>
    <t>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t>
  </si>
  <si>
    <t>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t>
  </si>
  <si>
    <t>Matt Hancock: (32:41);Thanks very much Beth. Ben Kentish from LBC.</t>
  </si>
  <si>
    <t>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t>
  </si>
  <si>
    <t>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t>
  </si>
  <si>
    <t>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t>
  </si>
  <si>
    <t>Matt Hancock: (34:31);On the second question, we’ve discussed the timings many times before. I don’t accept the premise of the question because we followed the science throughout this, building on that science. And the science develops as we learn more about the virus.</t>
  </si>
  <si>
    <t>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t>
  </si>
  <si>
    <t>Matt Hancock: (35:35);Patrick, anything to add on that?</t>
  </si>
  <si>
    <t>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t>
  </si>
  <si>
    <t>Matt Hancock: (35:52);Thanks very much. Macer Hall from the Express.</t>
  </si>
  <si>
    <t>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t>
  </si>
  <si>
    <t>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t>
  </si>
  <si>
    <t>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t>
  </si>
  <si>
    <t>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t>
  </si>
  <si>
    <t>Matt Hancock: (37:44);On the important question that you ask about support for the families of those who’ve lost their lives, of course is something that I’m looking into, and I hope to be able to say something more about it very soon. Patrick.</t>
  </si>
  <si>
    <t>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t>
  </si>
  <si>
    <t>Matt Hancock: (38:39);Final thing I’d say Macer, is that I pay tribute to the support that the Daily Express has shown for our health and care staff throughout this crisis with constant messages of support, which I know that my colleagues appreciate. Joe Murphy from the Evening Standard.</t>
  </si>
  <si>
    <t>Joe Murphy: (39:01);Secretary of State-</t>
  </si>
  <si>
    <t>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t>
  </si>
  <si>
    <t>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t>
  </si>
  <si>
    <t>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t>
  </si>
  <si>
    <t>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t>
  </si>
  <si>
    <t>Matt Hancock: (41:40);Thanks Joe. Did you have another? Sorry? Of course.</t>
  </si>
  <si>
    <t>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t>
  </si>
  <si>
    <t>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t>
  </si>
  <si>
    <t>Matt Hancock: (42:46);Okay. Thanks Joe. I’ve got Dr. Cove from the Brighton Argus.</t>
  </si>
  <si>
    <t>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t>
  </si>
  <si>
    <t>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t>
  </si>
  <si>
    <t>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t>
  </si>
  <si>
    <t>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t>
  </si>
  <si>
    <t>Matt Hancock: (45:37);Finally, Hannah Rodger from the Herald.</t>
  </si>
  <si>
    <t>Hannah Rodger: (45:46);Hello.</t>
  </si>
  <si>
    <t>Matt Hancock: (45:47);Hello.</t>
  </si>
  <si>
    <t>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t>
  </si>
  <si>
    <t>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t>
  </si>
  <si>
    <t>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t>
  </si>
  <si>
    <t>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t>
  </si>
  <si>
    <t>Matt Hancock: (48:53);Thanks very much indeed. That concludes the Downing Street coronavirus briefing for today, and I’ll no doubt see you again soon. Thank you.</t>
  </si>
  <si>
    <t>https://www.rev.com/blog/transcripts/united-kingdom-coronavirus-briefing-transcript-april-27</t>
  </si>
  <si>
    <t>Apr 27, 2020</t>
  </si>
  <si>
    <t>British officials gave a coronavirus briefing transcript April 27. Matt Hancock announced monetary support for families of healthcare staff who pass away. Full transcript here.</t>
  </si>
  <si>
    <t>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t>
  </si>
  <si>
    <t>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t>
  </si>
  <si>
    <t>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t>
  </si>
  <si>
    <t>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t>
  </si>
  <si>
    <t>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t>
  </si>
  <si>
    <t>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t>
  </si>
  <si>
    <t>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t>
  </si>
  <si>
    <t>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t>
  </si>
  <si>
    <t>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t>
  </si>
  <si>
    <t>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t>
  </si>
  <si>
    <t>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t>
  </si>
  <si>
    <t>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t>
  </si>
  <si>
    <t>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t>
  </si>
  <si>
    <t>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t>
  </si>
  <si>
    <t>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t>
  </si>
  <si>
    <t>Matt Hancock: (16:03);… is for people to follow the rules so we can get those five criteria met as soon as possible. I don’t know if you wanted to add anything.</t>
  </si>
  <si>
    <t>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t>
  </si>
  <si>
    <t>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t>
  </si>
  <si>
    <t>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t>
  </si>
  <si>
    <t>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t>
  </si>
  <si>
    <t>Hugh Pym: (18:43);Can I ask a follow up?</t>
  </si>
  <si>
    <t>Matt Hancock: (18:44);Yes, of course.</t>
  </si>
  <si>
    <t>Hugh Pym: (18:45);Beyond this it’s very important to escalate testing capacity significantly to prevent or help prevent a second spike. Where do you want to be with capacity and testing ability in a few months time? How many hundred of thousands a day?</t>
  </si>
  <si>
    <t>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t>
  </si>
  <si>
    <t>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t>
  </si>
  <si>
    <t>Chris Whitty: (21:07);Only thing to add is that the more testing capacity you’ve got them, the more flexibility you have to do different things, with both the patients and in terms of things like care homes as the Secretary of State was saying.</t>
  </si>
  <si>
    <t>Matt Hancock: (21:19);Thanks, Hugh. Robert Peston ITV.</t>
  </si>
  <si>
    <t>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t>
  </si>
  <si>
    <t>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t>
  </si>
  <si>
    <t>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t>
  </si>
  <si>
    <t>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t>
  </si>
  <si>
    <t>Matt Hancock: (23:56);Thanks very much. Yeah, or course.</t>
  </si>
  <si>
    <t>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t>
  </si>
  <si>
    <t>Matt Hancock: (24:31);No. Beth Rigby from SKY.</t>
  </si>
  <si>
    <t>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t>
  </si>
  <si>
    <t>Matt Hancock: (25:24);Yeah, go ahead.</t>
  </si>
  <si>
    <t>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t>
  </si>
  <si>
    <t>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t>
  </si>
  <si>
    <t>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t>
  </si>
  <si>
    <t>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t>
  </si>
  <si>
    <t>Matt Hancock: (28:12);We need to get the track and the trace part of that up and running so that they can be effective as we bring the number of new cases down.</t>
  </si>
  <si>
    <t>Beth Rigby: (28:25);Can I just follow up just on one thing. Professor Whitty, what explains the mismatch between where you thought the death toll would be at the beginning of the lockdown and where we are ending up a month in? What changed over the course of the past few weeks?</t>
  </si>
  <si>
    <t>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t>
  </si>
  <si>
    <t>Matt Hancock: (29:18);Thanks very much, Beth. Gary Gibbon from Channel 4.</t>
  </si>
  <si>
    <t>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t>
  </si>
  <si>
    <t>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t>
  </si>
  <si>
    <t>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t>
  </si>
  <si>
    <t>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t>
  </si>
  <si>
    <t>Gary Gibbon: (31:33);May I ask a quick second? What’s your current estimate of what R naught is measuring in hospitals and care homes?</t>
  </si>
  <si>
    <t>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t>
  </si>
  <si>
    <t>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t>
  </si>
  <si>
    <t>Matt Hancock: (32:22);And maybe Steve could answer on the NHS point.</t>
  </si>
  <si>
    <t>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t>
  </si>
  <si>
    <t>Matt Hancock: (32:55);Thanks very much Garry. Sebastian Payne of the FT.</t>
  </si>
  <si>
    <t>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t>
  </si>
  <si>
    <t>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t>
  </si>
  <si>
    <t>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t>
  </si>
  <si>
    <t>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t>
  </si>
  <si>
    <t>Sebastian Payne: (35:56);Thank you. Mr. Hancock, could I just ask a follow up please?</t>
  </si>
  <si>
    <t>Matt Hancock: (35:58);Sure.</t>
  </si>
  <si>
    <t>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t>
  </si>
  <si>
    <t>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t>
  </si>
  <si>
    <t>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t>
  </si>
  <si>
    <t>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t>
  </si>
  <si>
    <t>Matt Hancock: (38:26);Thanks very much. So Gordon Rayner from The Telegraph.</t>
  </si>
  <si>
    <t>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t>
  </si>
  <si>
    <t>Matt Hancock: (39:27);Great, do you want to take the first one and then I’ll ask Steve to comment on it.</t>
  </si>
  <si>
    <t>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t>
  </si>
  <si>
    <t>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t>
  </si>
  <si>
    <t>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t>
  </si>
  <si>
    <t>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t>
  </si>
  <si>
    <t>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t>
  </si>
  <si>
    <t>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t>
  </si>
  <si>
    <t>Gordon Rayner: (44:33);And can I just ask you a quick follow up?</t>
  </si>
  <si>
    <t>Matt Hancock: (44:34);Of course yeah.</t>
  </si>
  <si>
    <t>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t>
  </si>
  <si>
    <t>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t>
  </si>
  <si>
    <t>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t>
  </si>
  <si>
    <t>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t>
  </si>
  <si>
    <t>Matt Hancock: (47:15);Is that okay, Gordon?</t>
  </si>
  <si>
    <t>Gordon Rayner: (47:17);Yes thank you.</t>
  </si>
  <si>
    <t>Matt Hancock: (47:19);Great. We’ve got David Walsh from the Sheffield Star</t>
  </si>
  <si>
    <t>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t>
  </si>
  <si>
    <t>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t>
  </si>
  <si>
    <t>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t>
  </si>
  <si>
    <t>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t>
  </si>
  <si>
    <t>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t>
  </si>
  <si>
    <t>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t>
  </si>
  <si>
    <t>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t>
  </si>
  <si>
    <t>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t>
  </si>
  <si>
    <t>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t>
  </si>
  <si>
    <t>Matt Hancock: (53:55);Thanks Steve. Chris Whitty.</t>
  </si>
  <si>
    <t>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t>
  </si>
  <si>
    <t>Speaker 6: (54:40);Ask a very quick follow up on the restoration.</t>
  </si>
  <si>
    <t>Matt Hancock: (54:42);Yes.</t>
  </si>
  <si>
    <t>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t>
  </si>
  <si>
    <t>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t>
  </si>
  <si>
    <t>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t>
  </si>
  <si>
    <t>Speaker 6: (56:46);I was just going to say very funnily would you see them all the Nightingale hospitals, all seven or I think it’s seven or eight now to be used in that way?</t>
  </si>
  <si>
    <t>Matt Hancock: (56:55);In the first instance, yes, but as we go through this we always keep things like this open to review to work out what’s the best way to use the resources at the nation’s disposal. Steve.</t>
  </si>
  <si>
    <t>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t>
  </si>
  <si>
    <t>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t>
  </si>
  <si>
    <t>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t>
  </si>
  <si>
    <t>https://www.rev.com/blog/transcripts/united-kingdom-coronavirus-press-conference-transcript-april-10</t>
  </si>
  <si>
    <t>Apr 10, 2020</t>
  </si>
  <si>
    <t>British officials Ruth May and Matt Hancock held a COVID-19 briefing as PM Boris Johnson continues to recover from the disease. They begged U.K. residents to stay at home this weekend to lower infection rates. Read the full transcript here.</t>
  </si>
  <si>
    <t>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t>
  </si>
  <si>
    <t>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t>
  </si>
  <si>
    <t>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t>
  </si>
  <si>
    <t>Matt Hancock: (02:21);I’ll now ask a Professor Van-Tam to take us through the slides and the data that we publish every day.</t>
  </si>
  <si>
    <t>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t>
  </si>
  <si>
    <t>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t>
  </si>
  <si>
    <t>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t>
  </si>
  <si>
    <t>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t>
  </si>
  <si>
    <t>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t>
  </si>
  <si>
    <t>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t>
  </si>
  <si>
    <t>Matt Hancock: (07:07);Thank you very much. So if we now go to questions. The first question we’ve got is from Hugh Pym at the BBC.</t>
  </si>
  <si>
    <t>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t>
  </si>
  <si>
    <t>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t>
  </si>
  <si>
    <t>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t>
  </si>
  <si>
    <t>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t>
  </si>
  <si>
    <t>Ruth May: (09:47);I know also I was yesterday, at the London XL Nightingale Hospital receiving my refresher training about how to put my PPE on and off and it’s a challenge. It’s tough wearing PPE. So I want to also recognize that for all of our staff right now.</t>
  </si>
  <si>
    <t>Matt Hancock: (10:06);Thanks very much. [Sejal Maria 00:10:07] from ITV.</t>
  </si>
  <si>
    <t>Hugh Pym: (10:10);Can I come back?</t>
  </si>
  <si>
    <t>Matt Hancock: (10:11);Sure. Yes, Hugh. Sorry. We’ll go back to Hugh and come back to you Sejal.</t>
  </si>
  <si>
    <t>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t>
  </si>
  <si>
    <t>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t>
  </si>
  <si>
    <t>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t>
  </si>
  <si>
    <t>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t>
  </si>
  <si>
    <t>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t>
  </si>
  <si>
    <t>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t>
  </si>
  <si>
    <t>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t>
  </si>
  <si>
    <t>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t>
  </si>
  <si>
    <t>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t>
  </si>
  <si>
    <t>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t>
  </si>
  <si>
    <t>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t>
  </si>
  <si>
    <t>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t>
  </si>
  <si>
    <t>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t>
  </si>
  <si>
    <t>Matt Hancock: (19:34);Thanks very much. Charlotte at talk radio.</t>
  </si>
  <si>
    <t>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t>
  </si>
  <si>
    <t>Matt Hancock: (20:01);Yes. I think this is a question for you Ruth.</t>
  </si>
  <si>
    <t>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t>
  </si>
  <si>
    <t>Matt Hancock: (21:06);Thanks very much Charlotte. Anna Mikhailova from The Telegraph.</t>
  </si>
  <si>
    <t>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t>
  </si>
  <si>
    <t>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t>
  </si>
  <si>
    <t>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t>
  </si>
  <si>
    <t>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t>
  </si>
  <si>
    <t>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t>
  </si>
  <si>
    <t>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t>
  </si>
  <si>
    <t>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t>
  </si>
  <si>
    <t>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t>
  </si>
  <si>
    <t>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t>
  </si>
  <si>
    <t>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t>
  </si>
  <si>
    <t>Matt Hancock: (28:23);Thanks very much. Professor.</t>
  </si>
  <si>
    <t>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t>
  </si>
  <si>
    <t>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t>
  </si>
  <si>
    <t>Matt Hancock: (30:21);Thank you very much. Does that satisfy you Tom?</t>
  </si>
  <si>
    <t>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t>
  </si>
  <si>
    <t>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t>
  </si>
  <si>
    <t>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t>
  </si>
  <si>
    <t>Matt Hancock: (32:32);Okay, thanks Tom. Hannah Al-Othman from Buzzfeed. Hello.</t>
  </si>
  <si>
    <t>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t>
  </si>
  <si>
    <t>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t>
  </si>
  <si>
    <t>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t>
  </si>
  <si>
    <t>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t>
  </si>
  <si>
    <t>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t>
  </si>
  <si>
    <t>Matt Hancock: (37:18);You might’ve been referring to the challenges that we have in Watford last weekend in the question. I don’t know if there was more detail you wanted to ask about?</t>
  </si>
  <si>
    <t>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t>
  </si>
  <si>
    <t>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t>
  </si>
  <si>
    <t>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t>
  </si>
  <si>
    <t>Matt Hancock: (38:52);On the point about whether an individual patient should be put onto a ventilator, that is a different question. It’s not about the capacity. It’s not about the …</t>
  </si>
  <si>
    <t>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t>
  </si>
  <si>
    <t>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t>
  </si>
  <si>
    <t>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t>
  </si>
  <si>
    <t>Matt Hancock: (40:51);Thanks very much. Dave West from the Health Service Journal.</t>
  </si>
  <si>
    <t>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t>
  </si>
  <si>
    <t>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t>
  </si>
  <si>
    <t>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t>
  </si>
  <si>
    <t>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t>
  </si>
  <si>
    <t>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t>
  </si>
  <si>
    <t>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t>
  </si>
  <si>
    <t>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t>
  </si>
  <si>
    <t>Ruth May: (46:25);[crosstalk 00:00:46:25].</t>
  </si>
  <si>
    <t>Matt Hancock: (46:25);Yes, of course.</t>
  </si>
  <si>
    <t>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t>
  </si>
  <si>
    <t>Matt Hancock: (47:09);Okay. Thanks very much. Well, that concludes our press conference today from Downing street with huge thanks to a Deputy Chief Medical Officer, Jonathan Van-Tam and the Chief Nursing Officer, Ruth May. Thanks very much indeed.</t>
  </si>
  <si>
    <t>https://www.rev.com/blog/transcripts/united-kingdom-covid-19-briefing-transcript-april-9</t>
  </si>
  <si>
    <t>Apr 9, 2020</t>
  </si>
  <si>
    <t>Dominic Raab and other British officials held a coronavirus briefing today, April 9. Raab thanked key workers for their COVID-19 response.</t>
  </si>
  <si>
    <t>Dominic Raab: (00:02);I also want to say big thank you to the carers, the charity workers, all those looking after, or even just keeping an eye on, those in their local neighborhood. You are the lifeline to so many people in our communities.</t>
  </si>
  <si>
    <t>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t>
  </si>
  <si>
    <t>Dominic Raab: (00:39);Thank you to the volunteers who have stepped up across the country, whose big-hearted sense of responsibility defines British community spirit at its very best.</t>
  </si>
  <si>
    <t>Dominic Raab: (00:51);A massive thank you to every single person who stayed home to stop this terrible virus from spreading. You’ve helped protect the NHS and you’ve helped to save lives.</t>
  </si>
  <si>
    <t>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t>
  </si>
  <si>
    <t>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t>
  </si>
  <si>
    <t>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t>
  </si>
  <si>
    <t>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t>
  </si>
  <si>
    <t>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t>
  </si>
  <si>
    <t>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t>
  </si>
  <si>
    <t>Dominic Raab: (04:52);I will turn to Sir Patrick to give us an update on the very latest data. Sir Patrick, over to you.</t>
  </si>
  <si>
    <t>Sir Patrick Vallance: (04:57);Thank you very much.</t>
  </si>
  <si>
    <t>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t>
  </si>
  <si>
    <t>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t>
  </si>
  <si>
    <t>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t>
  </si>
  <si>
    <t>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t>
  </si>
  <si>
    <t>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t>
  </si>
  <si>
    <t>Dominic Raab: (08:39);Thank you, Patrick. Now if we take some questions from the media, I think Hugh Pym from the BBC is first up. Hugh?</t>
  </si>
  <si>
    <t>Hugh Pym: (08:49);Thank you. We’ve heard some harrowing stories of people dying alone because family can’t be with them for understandable reasons to do with the virus risk. What do you say to the British public about how things will-</t>
  </si>
  <si>
    <t>Hugh Pym: (09:03);… develop from here?</t>
  </si>
  <si>
    <t>Dominic Raab: (09:04);Well, the first thing I would say is thank you for all you’re doing, not just the key workers, as essential as they are and we applaud them for the incredible work they’ve done, but also to every individual who’s followed the advice and the guidance.</t>
  </si>
  <si>
    <t>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t>
  </si>
  <si>
    <t>Dominic Raab: (09:52);We recognize the sacrifices so many people have made. It’s a team effort and as a country we need to be united in this mission. We’ve got to keep it up.</t>
  </si>
  <si>
    <t>Dominic Raab: (10:02);Did you want to come back with anything further Hugh?</t>
  </si>
  <si>
    <t>Hugh Pym: (10:06);Maybe to Patrick Vallance. A little bit more on the death projections that you have got. I know it’s difficult, but how long and how fast do you expect the deaths to carry on rising?</t>
  </si>
  <si>
    <t>Patrick Vallance: (10:20);In general, I’d expect the deaths to continue to keep going up for about two weeks after the intensive care picture improves. We’re not there yet in terms of knowing exactly when that will be, but that’s the sort of timeframe I’d expect.</t>
  </si>
  <si>
    <t>Dominic Raab: (10:35);Sam Coates from Sky.</t>
  </si>
  <si>
    <t>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t>
  </si>
  <si>
    <t>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t>
  </si>
  <si>
    <t>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t>
  </si>
  <si>
    <t>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t>
  </si>
  <si>
    <t>Dominic Raab: (11:56);[inaudible 00:11:56] Patrick?</t>
  </si>
  <si>
    <t>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t>
  </si>
  <si>
    <t>Chris Whitty: (12:31);That has only happened because of what everybody has done, what we’ve all done in terms of staying at home and only going out for work, exercise and critical shopping and medical care.</t>
  </si>
  <si>
    <t>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t>
  </si>
  <si>
    <t>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t>
  </si>
  <si>
    <t>Patrick Vallance: (13:52);If I can also come in, if I may?</t>
  </si>
  <si>
    <t>Sam Coates: (13:54);Please.</t>
  </si>
  <si>
    <t>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t>
  </si>
  <si>
    <t>Dominic Raab: (14:25);Sam did you want to follow up?</t>
  </si>
  <si>
    <t>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t>
  </si>
  <si>
    <t>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t>
  </si>
  <si>
    <t>Dominic Raab: (15:23);I think that’s the most important thing right now.</t>
  </si>
  <si>
    <t>Dominic Raab: (15:26);Hannah Miller from ITV Granada.</t>
  </si>
  <si>
    <t>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t>
  </si>
  <si>
    <t>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t>
  </si>
  <si>
    <t>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t>
  </si>
  <si>
    <t>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t>
  </si>
  <si>
    <t>Dominic Raab: (17:15);Did you want to come back again?</t>
  </si>
  <si>
    <t>Hannah Miller: (17:17);Thank you. Yeah, thanks. Just on the furloughing and guidance around people with disabilities. Do you accept that the guidance around social distancing for people with disabilities perhaps needs to be looked at in a bit more detail?</t>
  </si>
  <si>
    <t>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t>
  </si>
  <si>
    <t>Patrick Vallance: (17:51);Ben Kentish from LBC.</t>
  </si>
  <si>
    <t>Ben Kentish: (17:55);Thank you, Foreign Secretary. You talked about the sacrifices that NHS workers are making, and we’re hearing more stories of that today. People losing their lives.</t>
  </si>
  <si>
    <t>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t>
  </si>
  <si>
    <t>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t>
  </si>
  <si>
    <t>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t>
  </si>
  <si>
    <t>Dominic Raab: (19:22);I’ll be taking part in the Clap for Carers this evening. You’re right, there will be a moment where we look at how we formally recognize all of those on the front line who have done so much to pull us through this very difficult period for our country.</t>
  </si>
  <si>
    <t>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t>
  </si>
  <si>
    <t>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t>
  </si>
  <si>
    <t>Sir Patrick Vallance: (20:15);In terms of how many people would you expect to get this before a vaccine or treatment comes along, I think the processes that we’ve got in place are clearly to suppress the number. The idea is to try to keep that number as low as possible.</t>
  </si>
  <si>
    <t>Dominic Raab: (20:28);Did you want to come back on any of that, Ben?</t>
  </si>
  <si>
    <t>Ben Kentish: (20:31);If I may, Foreign Secretary, you said there would be a time to reward NHS workers. I wonder if you might just [inaudible 00:20:37] on a personal level, what form you think that should take?</t>
  </si>
  <si>
    <t>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t>
  </si>
  <si>
    <t>Dominic Raab: (21:15);Oliver Wright, from The Times.</t>
  </si>
  <si>
    <t>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t>
  </si>
  <si>
    <t>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t>
  </si>
  <si>
    <t>Dominic Raab: (22:10);You can go first, Chris.</t>
  </si>
  <si>
    <t>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t>
  </si>
  <si>
    <t>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t>
  </si>
  <si>
    <t>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t>
  </si>
  <si>
    <t>Dominic Raab: (24:00);Do you want to come back on any of that? No?</t>
  </si>
  <si>
    <t>Oliver Wright: (24:02);Just would like to ask you, Mr. Raab, if it’s possible, have you managed to have any contact with the Prime Minister since you took over his responsibilities, at all?</t>
  </si>
  <si>
    <t>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t>
  </si>
  <si>
    <t>Dominic Raab: (24:32);George Parker from the FT.</t>
  </si>
  <si>
    <t>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t>
  </si>
  <si>
    <t>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t>
  </si>
  <si>
    <t>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t>
  </si>
  <si>
    <t>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t>
  </si>
  <si>
    <t>Dominic Raab: (26:24);Did you want to follow up there, George?</t>
  </si>
  <si>
    <t>George Parker: (26:26);Yeah, just a very quick one to Sir Chris Whitty. I mean, doesn’t this really reflect the fact that the problem lies in our laboratories, and not through any, for example, shortage of chemicals, which is something that Michael Gove said last week?</t>
  </si>
  <si>
    <t>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t>
  </si>
  <si>
    <t>Dominic Raab: (26:57);Well, I think the whole point is not to make assumptions, but to be guided by the evidence when we’ve got it. I don’t know, Chris, what do want to…</t>
  </si>
  <si>
    <t>Dominic Raab: (27:03);[crosstalk 00:27:03]</t>
  </si>
  <si>
    <t>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t>
  </si>
  <si>
    <t>Dominic Raab: (27:29);Thanks, George. Hugo Guy from The Eye.</t>
  </si>
  <si>
    <t>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t>
  </si>
  <si>
    <t>Hugo Guy: (28:04);And Sir Patrick, can I just ask, as you pointed out, the mass surveillance testing results are not yet available. Do you have any estimate at all for how many people in the UK have probably been infected with coronavirus, or are we just still flying blind on that one?</t>
  </si>
  <si>
    <t>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t>
  </si>
  <si>
    <t>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t>
  </si>
  <si>
    <t>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t>
  </si>
  <si>
    <t>Dominic Raab: (29:49);Would you like a supplementary there, Hugo?</t>
  </si>
  <si>
    <t>Hugo Guy: (29:52);Well, yeah. Can I just clarify, Sir Patrick? Appreciate the picture is still unclear, but you would expect it to be, for example, well under 10%, probably, of people in the UK have been infected, by comparison to the situation in other countries? Is that fair enough?</t>
  </si>
  <si>
    <t>Sir Patrick: (30:09);I can’t tell you what the answer’s going to be. We need to do the experiment, find out the answer. But from what I’ve seen from other places, it’s mainly single-digit numbers, and it could be a bit higher in some places.</t>
  </si>
  <si>
    <t>Dominic Raab: (30:20);Andrew MacAskill from Reuters.</t>
  </si>
  <si>
    <t>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t>
  </si>
  <si>
    <t>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t>
  </si>
  <si>
    <t>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t>
  </si>
  <si>
    <t>Dominic Raab: (32:22);Andrew, would you like a final question?</t>
  </si>
  <si>
    <t>Andrew MacAskill: (32:25);Yeah, just to follow up on that point, we were told by … This is to Sir Patrick. John Edmunds told us that neither him or Neil Ferguson carried out any modeling for the lockdown until March. I’m just wondering why there’s that discrepancy there.</t>
  </si>
  <si>
    <t>Sir Patrick: (32:39);Well, I don’t know exactly what John said to you and what he didn’t say to you. I know what happened, and I’ve just told you what happened. The modeling came in from a variety of sources.</t>
  </si>
  <si>
    <t>Dominic Raab: (32:49);Thanks, Andrew. Thank you all very much.</t>
  </si>
  <si>
    <t>https://www.rev.com/blog/transcripts/boris-johnson-coronavirus-speech-transcript-announces-uk-lockdown-you-must-stay-at-home</t>
  </si>
  <si>
    <t>Mar 23, 2020</t>
  </si>
  <si>
    <t>Prime Minister Boris Johnson announced a very strict lockdown for the United Kingdom, saying British people should only leave home for basic necessities. The UK is closing all shops selling nonessential goods, and all gatherings of more than 2 people will be stopped. Read the full transcript here.</t>
  </si>
  <si>
    <t>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t>
  </si>
  <si>
    <t>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t>
  </si>
  <si>
    <t>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t>
  </si>
  <si>
    <t>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t>
  </si>
  <si>
    <t>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t>
  </si>
  <si>
    <t>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t>
  </si>
  <si>
    <t>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t>
  </si>
  <si>
    <t>https://www.rev.com/blog/transcripts/boris-johnson-uk-coronavirus-briefing-transcript-march-22-warns-italy-style-lockdown-is-possible</t>
  </si>
  <si>
    <t>Mar 22, 2020</t>
  </si>
  <si>
    <t>United Kingdom Prime Minister Boris Johnson on March 22 warned that an Italy-style lockdown was possible for the UK, and gave further COVID-19 updates. Read the full transcript of the briefing.</t>
  </si>
  <si>
    <t>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t>
  </si>
  <si>
    <t>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t>
  </si>
  <si>
    <t>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t>
  </si>
  <si>
    <t>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t>
  </si>
  <si>
    <t>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t>
  </si>
  <si>
    <t>Boris Johnson: (06:50);So, next Robert Jenrick to outline the shielding measures that we’re going to be bringing forward in the next few days. Robert.</t>
  </si>
  <si>
    <t>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t>
  </si>
  <si>
    <t>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t>
  </si>
  <si>
    <t>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t>
  </si>
  <si>
    <t>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t>
  </si>
  <si>
    <t>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t>
  </si>
  <si>
    <t>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t>
  </si>
  <si>
    <t>Boris Johnson: (13:09);Thanks Robert. Jenny, is there anything you want to add?</t>
  </si>
  <si>
    <t>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t>
  </si>
  <si>
    <t>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t>
  </si>
  <si>
    <t>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t>
  </si>
  <si>
    <t>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t>
  </si>
  <si>
    <t>Boris Johnson: (15:25);Thanks very much. Jenny. Let’s go to some questions now please. Vicki Young, BBC.</t>
  </si>
  <si>
    <t>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t>
  </si>
  <si>
    <t>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t>
  </si>
  <si>
    <t>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t>
  </si>
  <si>
    <t>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t>
  </si>
  <si>
    <t>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t>
  </si>
  <si>
    <t>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t>
  </si>
  <si>
    <t>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t>
  </si>
  <si>
    <t>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t>
  </si>
  <si>
    <t>Boris Johnson: (19:34);You’ll go.</t>
  </si>
  <si>
    <t>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t>
  </si>
  <si>
    <t>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t>
  </si>
  <si>
    <t>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t>
  </si>
  <si>
    <t>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t>
  </si>
  <si>
    <t>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t>
  </si>
  <si>
    <t>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t>
  </si>
  <si>
    <t>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t>
  </si>
  <si>
    <t>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t>
  </si>
  <si>
    <t>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t>
  </si>
  <si>
    <t>Boris Johnson: (24:22);Thanks, Jenny. Jess Savage, ITV. Jess.</t>
  </si>
  <si>
    <t>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t>
  </si>
  <si>
    <t>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t>
  </si>
  <si>
    <t>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t>
  </si>
  <si>
    <t>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t>
  </si>
  <si>
    <t>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t>
  </si>
  <si>
    <t>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t>
  </si>
  <si>
    <t>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t>
  </si>
  <si>
    <t>Boris Johnson: (28:18);Thank you. There we’re working very hard to gt it, to massively to increase it. Be of no doubt about that. Chris Smith, the Times.</t>
  </si>
  <si>
    <t>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t>
  </si>
  <si>
    <t>Chris Smith: (28:55);And to the Prime Minister, you said we’re two weeks behind Italy, two weeks ago tomorrow, Italy imposed a lockdown. You’ve hinted today that you are thinking of that, but given where we are in the epidemic, if not now, then when?</t>
  </si>
  <si>
    <t>Jenny: (29:07);[crosstalk 00:29:11]. Shall I start?</t>
  </si>
  <si>
    <t>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t>
  </si>
  <si>
    <t>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t>
  </si>
  <si>
    <t>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t>
  </si>
  <si>
    <t>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t>
  </si>
  <si>
    <t>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t>
  </si>
  <si>
    <t>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t>
  </si>
  <si>
    <t>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t>
  </si>
  <si>
    <t>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t>
  </si>
  <si>
    <t>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t>
  </si>
  <si>
    <t>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t>
  </si>
  <si>
    <t>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t>
  </si>
  <si>
    <t>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t>
  </si>
  <si>
    <t>Boris Johnson: (34:55);Thanks, Jenny. Larissa Brown, Daily Mail.</t>
  </si>
  <si>
    <t>Larissa Brown: (34:58);Thank you. Prime Minister, people aren’t acting responsibly. So when are you going to get tougher and bring in the police and Mr.-</t>
  </si>
  <si>
    <t>Boris Johnson: (35:07);Bring in the police?</t>
  </si>
  <si>
    <t>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t>
  </si>
  <si>
    <t>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t>
  </si>
  <si>
    <t>Boris Johnson: (36:01);I’ve said it several times now, this afternoon, if people can’t do that, won’t do that, don’t do that, then yes, of course we’re going to have to bring in tougher measures. And we don’t want to do that, of course we don’t, but that may well be necessary.</t>
  </si>
  <si>
    <t>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t>
  </si>
  <si>
    <t>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t>
  </si>
  <si>
    <t>Boris Johnson: (37:29);Thanks Robert. Last question from … Oh sorry.</t>
  </si>
  <si>
    <t>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t>
  </si>
  <si>
    <t>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t>
  </si>
  <si>
    <t>Boris Johnson: (40:00);Thank you. That’s very, very clear. Charles Haim is 10:00.</t>
  </si>
  <si>
    <t>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t>
  </si>
  <si>
    <t>Charles Haim: (40:25);And then Mr. Jendrick, just very simple, straightforward question on the packages. Is the food going to be free and how will they actually order it? Just the precise details of how that process works.</t>
  </si>
  <si>
    <t>Boris Johnson: (40:41);On the technicalities of the size of gathering, if you don’t mind, I’m going to ask Jenny to answer.</t>
  </si>
  <si>
    <t>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t>
  </si>
  <si>
    <t>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t>
  </si>
  <si>
    <t>Charles Haim: (41:43);Will you ban them?</t>
  </si>
  <si>
    <t>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t>
  </si>
  <si>
    <t>Boris Johnson: (42:16);And wash your hands.</t>
  </si>
  <si>
    <t>Jenny: (42:16);And wash your …</t>
  </si>
  <si>
    <t>Boris Johnson: (42:16);Robert.</t>
  </si>
  <si>
    <t>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t>
  </si>
  <si>
    <t>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t>
  </si>
  <si>
    <t>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t>
  </si>
  <si>
    <t>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t>
  </si>
  <si>
    <t>Boris Johnson: (44:49);And the more we comply now, with what Jenny and others have been saying, then the faster we will beat it and the faster we will get through it. That’s not the first time you’ve heard me say it, but it is absolutely true.</t>
  </si>
  <si>
    <t>Boris Johnson: (45:07);Thank you all very much. See you next time. Thank you.</t>
  </si>
  <si>
    <t>https://www.rev.com/blog/transcripts/boris-johnson-uk-coronavirus-daily-briefing-transcript-march-25</t>
  </si>
  <si>
    <t>Mar 25, 2020</t>
  </si>
  <si>
    <t>Boris Johnson provided a COVID-19 update on March 25 for the United Kingdom, which is currently in an unprecedented lockdown. Read the full transcript here.</t>
  </si>
  <si>
    <t>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t>
  </si>
  <si>
    <t>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t>
  </si>
  <si>
    <t>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t>
  </si>
  <si>
    <t>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t>
  </si>
  <si>
    <t>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t>
  </si>
  <si>
    <t>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t>
  </si>
  <si>
    <t>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t>
  </si>
  <si>
    <t>Boris Johnson: (15:09);But on testing, perhaps, Chris, would you like to say some more?</t>
  </si>
  <si>
    <t>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t>
  </si>
  <si>
    <t>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t>
  </si>
  <si>
    <t>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t>
  </si>
  <si>
    <t>Male: (17:53);Patrick [crosstalk 00:17:54]</t>
  </si>
  <si>
    <t>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t>
  </si>
  <si>
    <t>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t>
  </si>
  <si>
    <t>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t>
  </si>
  <si>
    <t>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t>
  </si>
  <si>
    <t>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t>
  </si>
  <si>
    <t>Boris Johnson: (19:49);Thank you. Beth Rigby, Sky News.</t>
  </si>
  <si>
    <t>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t>
  </si>
  <si>
    <t>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t>
  </si>
  <si>
    <t>Chris: (21:49);Well, I can certainly give an answer. Patrick might want to add to this. The first thing is the modeling … Every country does this slightly differently, and every country has got a slightly different epidemic pattern at this point in time, so that’s entirely reasonable.</t>
  </si>
  <si>
    <t>Chris: (22:03);An epidemic pattern at this point in time. So that’s entirely reasonable and all of us of course are dealing with a new infection and therefore are having to take the science from quite a low base very fast in terms of the advice we give.</t>
  </si>
  <si>
    <t>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t>
  </si>
  <si>
    <t>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t>
  </si>
  <si>
    <t>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t>
  </si>
  <si>
    <t>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t>
  </si>
  <si>
    <t>Chris: (23:54);I don’t know whether perhaps you want to add anything on the modeling side?</t>
  </si>
  <si>
    <t>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t>
  </si>
  <si>
    <t>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t>
  </si>
  <si>
    <t>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t>
  </si>
  <si>
    <t>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t>
  </si>
  <si>
    <t>Gary Gibbon: (25:33);Prime Minister, the frontline staff and the National Health Service and in working in social care couldn’t be clearer. They want that test on COVID-19 that tells them whether they got it, they want it now.</t>
  </si>
  <si>
    <t>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t>
  </si>
  <si>
    <t>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t>
  </si>
  <si>
    <t>Boris Johnson: (26:31);The antigen or the antibody tests that have been described. And as, Matt Hancock, the Health Secretary has said, we’re going up from 5,000 to 10,000 tests per day, to 25,000 and so on. Hopefully very soon up to 250,000 a day.</t>
  </si>
  <si>
    <t>Boris Johnson: (26:50);But to answer your question about the types of tests that we have, the differences that you see in between the UK’s provision for testing and other countries, I think it probably would be most helpful if I again pass to Chris and to Patrick to explain. Chris.</t>
  </si>
  <si>
    <t>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t>
  </si>
  <si>
    <t>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t>
  </si>
  <si>
    <t>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t>
  </si>
  <si>
    <t>Chris: (28:04);Clearly we’re doing a lot of testing here though. For example, looking at the numbers we’ve done so far, 97,000 tests already conducted. It’s not that there is no testing going on, what we need, clearly, is to be able to scale it up.</t>
  </si>
  <si>
    <t>Patrick: (28:18);Nothing to add.</t>
  </si>
  <si>
    <t>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t>
  </si>
  <si>
    <t>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t>
  </si>
  <si>
    <t>Boris Johnson: (29:37);Chris.</t>
  </si>
  <si>
    <t>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t>
  </si>
  <si>
    <t>Chris: (30:16);I do not think, and I want to be clear, that this is something we’ll suddenly be ordering on the internet next week. We need to go through the evaluation, then the first critical uses, and then spread it out from that point of view, and we need to do that in a systematic way.</t>
  </si>
  <si>
    <t>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t>
  </si>
  <si>
    <t>Boris Johnson: (30:52);Thanks very much, Patrick. Sam Lister, the State Express.</t>
  </si>
  <si>
    <t>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t>
  </si>
  <si>
    <t>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t>
  </si>
  <si>
    <t>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t>
  </si>
  <si>
    <t>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t>
  </si>
  <si>
    <t>Boris Johnson: (32:47);Is there anything you want to add on any of that?</t>
  </si>
  <si>
    <t>Patrick: (32:53);The most important measures got put in place first and that’s the right thing to do. Washing hands was critical. Isolating, household isolation, get these things, and now we’ve got a very…</t>
  </si>
  <si>
    <t>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t>
  </si>
  <si>
    <t>Boris Johnson: (33:18);That is absolutely right. Thank you. David Hughes, last question. David Hughes, PA.</t>
  </si>
  <si>
    <t>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t>
  </si>
  <si>
    <t>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t>
  </si>
  <si>
    <t>Boris Johnson: (34:47);I genuinely don’t think there’s been a time in our history in the last century, certainly, when the government of this country has put its arms around so many people to get us through a very tough time. We will get through it and we will get through it together.</t>
  </si>
  <si>
    <t>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t>
  </si>
  <si>
    <t>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t>
  </si>
  <si>
    <t>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t>
  </si>
  <si>
    <t>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t>
  </si>
  <si>
    <t>Boris Johnson: (37:46);Thanks, everybody.</t>
  </si>
  <si>
    <t>Boris Johnson: (37:46);(silence)</t>
  </si>
  <si>
    <t>https://www.rev.com/blog/transcripts/boris-johnson-uk-coronavirus-update-transcript-uk-shuts-down-pubs-restaurants</t>
  </si>
  <si>
    <t>Mar 21, 2020</t>
  </si>
  <si>
    <t>Boris Johnson gave another press briefing on March 21 for COVID-19 in the UK. He announced the closure of all pubs and restaurants. Full transcript right here.</t>
  </si>
  <si>
    <t>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t>
  </si>
  <si>
    <t>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t>
  </si>
  <si>
    <t>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t>
  </si>
  <si>
    <t>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t>
  </si>
  <si>
    <t>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t>
  </si>
  <si>
    <t>Boris Johnson: (02:25);And in just a minute, Rishi is going to explain how we’re going to help workers of all kinds to get through this crisis, supporting you directly in a way that government has never done before, in addition to the package that we’ve already set out for business.</t>
  </si>
  <si>
    <t>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t>
  </si>
  <si>
    <t>Boris Johnson: (03:27);And already, people have made a huge effort to comply with those measures for avoiding unnecessary social contact. But we need now to push down further on that curve of transmission between us.</t>
  </si>
  <si>
    <t>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t>
  </si>
  <si>
    <t>Boris Johnson: (04:23);Now, these are places where people come together, and indeed the whole purpose, in many cases, of these businesses is to bring people together. But the sad thing is, I’m afraid, today for now, at least physically, we need to keep people apart.</t>
  </si>
  <si>
    <t>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t>
  </si>
  <si>
    <t>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t>
  </si>
  <si>
    <t>Boris Johnson: (05:55);And to ram that point home: The more effectively we follow the advice that we are given, the faster this country will stage both a medical and an economic recovery in full.</t>
  </si>
  <si>
    <t>Boris Johnson: (06:11);Thank you all very much. I’m going to pass now to Rishi, who’s going to explain the financial support for workers.</t>
  </si>
  <si>
    <t>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t>
  </si>
  <si>
    <t>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t>
  </si>
  <si>
    <t>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t>
  </si>
  <si>
    <t>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t>
  </si>
  <si>
    <t>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t>
  </si>
  <si>
    <t>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t>
  </si>
  <si>
    <t>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t>
  </si>
  <si>
    <t>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t>
  </si>
  <si>
    <t>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t>
  </si>
  <si>
    <t>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t>
  </si>
  <si>
    <t>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t>
  </si>
  <si>
    <t>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t>
  </si>
  <si>
    <t>Rishi Sunak: (12:47);We are launching in the coming days a major national advertising campaign to communicate the available business support for businesses and people. Please look very carefully at that support before making any decisions to lay people off. It’s on all of us.</t>
  </si>
  <si>
    <t>Rishi Sunak: (13:07);We are starting a great national effort to protect jobs. But the truth is, we are already seeing job losses. And there may be more to come. I cannot promise you that no one will face hardship in the weeks ahead. So we will also act to protect you if the worst happens.</t>
  </si>
  <si>
    <t>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t>
  </si>
  <si>
    <t>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t>
  </si>
  <si>
    <t>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t>
  </si>
  <si>
    <t>Rishi Sunak: (15:16);The actions I’ve taken today represent an unprecedented economic intervention to support the jobs and incomes of the British people. A new, comprehensive job retention scheme. And a significantly strengthened safety net. Unprecedented measures, for unprecedented times.</t>
  </si>
  <si>
    <t>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t>
  </si>
  <si>
    <t>Boris Johnson: (16:53);Thank you very much, Rishi. Jenny, is there anything you want to say at this stage?</t>
  </si>
  <si>
    <t>Jenny Harries: (16:58);[crosstalk 00:16:58] have the chance to answer questions on anything [crosstalk 00:16:58] science.</t>
  </si>
  <si>
    <t>Boris Johnson: (16:58);Okay, well, perhaps you can help us field the, any questions from the scientific and medical point of view, as they come. Can I go first to Alex Forsyth from the BBC?</t>
  </si>
  <si>
    <t>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t>
  </si>
  <si>
    <t>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t>
  </si>
  <si>
    <t>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t>
  </si>
  <si>
    <t>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t>
  </si>
  <si>
    <t>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t>
  </si>
  <si>
    <t>Boris Johnson: (20:19);Thanks, Rishi. Larisa Brown, Daily Mail.</t>
  </si>
  <si>
    <t>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t>
  </si>
  <si>
    <t>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t>
  </si>
  <si>
    <t>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t>
  </si>
  <si>
    <t>Boris Johnson: (22:22);And I’m in regular contact with all members of my family, but I’ll be working very hard on Sunday, I can tell you that much. I’ll certainly be sending her my very best wishes and hope to get to see her.</t>
  </si>
  <si>
    <t>Boris Johnson: (22:37);Shahid Khan, ITV.</t>
  </si>
  <si>
    <t>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t>
  </si>
  <si>
    <t>Shahid Khan: (22:55);And to the Chancellor, if I may, will this wage protection scheme cover those on zero-hour contracts? If so, given that so many people on zero-hour contracts do not have a set salary every month, how will their wages be determined, and who will determine them?</t>
  </si>
  <si>
    <t>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t>
  </si>
  <si>
    <t>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t>
  </si>
  <si>
    <t>Boris Johnson: (24:21);Sam Coates, Sky News.</t>
  </si>
  <si>
    <t>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t>
  </si>
  <si>
    <t>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t>
  </si>
  <si>
    <t>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t>
  </si>
  <si>
    <t>Boris Johnson: (25:41);[inaudible 00:00:25:40].</t>
  </si>
  <si>
    <t>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t>
  </si>
  <si>
    <t>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t>
  </si>
  <si>
    <t>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t>
  </si>
  <si>
    <t>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t>
  </si>
  <si>
    <t>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t>
  </si>
  <si>
    <t>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t>
  </si>
  <si>
    <t>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t>
  </si>
  <si>
    <t>Boris Johnson: (30:29);Francis Elliott, The Times.</t>
  </si>
  <si>
    <t>Francis Elliott: (30:34);Thank you. Mr. Sunak, you mentioned shops. Can you clear up whether shops are to be forced to close? It didn’t appear on the list that was mentioned by the Prime Minister.</t>
  </si>
  <si>
    <t>Francis Elliott: (30:45);And Jenny Harries, could you update us on how we are doing with protective personal equipment? That’s obviously something that’s deeply concerning.</t>
  </si>
  <si>
    <t>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t>
  </si>
  <si>
    <t>Boris Johnson: (31:16);Rishi, on the shops.</t>
  </si>
  <si>
    <t>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t>
  </si>
  <si>
    <t>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t>
  </si>
  <si>
    <t>Boris Johnson: (32:26);Yeah, sorry. PPE.</t>
  </si>
  <si>
    <t>Jenny Harries: (32:29);Sorry, PPE, yes. So PPE. So the country has a perfectly adequate supply of personal protective equipment, PPE, at the moment. That encompasses quite a wide range of different gowns, masks, gloves, all sorts of things.</t>
  </si>
  <si>
    <t>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t>
  </si>
  <si>
    <t>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t>
  </si>
  <si>
    <t>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t>
  </si>
  <si>
    <t>Boris Johnson: (34:40);Tom Newton Dunn, The Sun.</t>
  </si>
  <si>
    <t>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t>
  </si>
  <si>
    <t>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t>
  </si>
  <si>
    <t>Boris Johnson: (35:25);You can start. Tom.</t>
  </si>
  <si>
    <t>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t>
  </si>
  <si>
    <t>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t>
  </si>
  <si>
    <t>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t>
  </si>
  <si>
    <t>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t>
  </si>
  <si>
    <t>Boris Johnson: (37:53);But that is why we are also simultaneously announcing a quite exceptional package of support, and not just for businesses, but for individual workers. And our message to business is that we will stand behind you, and we hope that you will stand behind your workers.</t>
  </si>
  <si>
    <t>Boris Johnson: (38:15);And to the country: This time, it is different. We all remember what happened in 2008. This time, we want to make sure, as we heal the economic damage that this is causing, that we put the people first. Thanks all very much.</t>
  </si>
  <si>
    <t>https://www.rev.com/blog/transcripts/transcript-british-officials-give-coronavirus-updates-on-march-29</t>
  </si>
  <si>
    <t>Mar 29, 2020</t>
  </si>
  <si>
    <t>In the absence of Prime Minister Boris Johnson, who has tested positive for COVID-19, British officials Robert Jenrick and Jenny Paris spoke to the press on March 29. They gave updates on the coronavirus threat to the United Kingdom and efforts to combat the virus. Full transcript here.</t>
  </si>
  <si>
    <t>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t>
  </si>
  <si>
    <t>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t>
  </si>
  <si>
    <t>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t>
  </si>
  <si>
    <t>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t>
  </si>
  <si>
    <t>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t>
  </si>
  <si>
    <t>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t>
  </si>
  <si>
    <t>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t>
  </si>
  <si>
    <t>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t>
  </si>
  <si>
    <t>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t>
  </si>
  <si>
    <t>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t>
  </si>
  <si>
    <t>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t>
  </si>
  <si>
    <t>Robert Jenrick: (11:28);Thank you, Jenny. I think that’s very clear. I’ll take the next question from [Pool 00:11:31] brand from ITV. Pool.</t>
  </si>
  <si>
    <t>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t>
  </si>
  <si>
    <t>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t>
  </si>
  <si>
    <t>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t>
  </si>
  <si>
    <t>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t>
  </si>
  <si>
    <t>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t>
  </si>
  <si>
    <t>Robert Jenrick: (15:20);If I could take the next question from David Shukman, who’s from the BBC. David, good afternoon.</t>
  </si>
  <si>
    <t>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t>
  </si>
  <si>
    <t>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t>
  </si>
  <si>
    <t>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t>
  </si>
  <si>
    <t>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t>
  </si>
  <si>
    <t>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t>
  </si>
  <si>
    <t>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t>
  </si>
  <si>
    <t>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t>
  </si>
  <si>
    <t>Sam: (19:54);If I could ask the secretary of state, we’ve seen a number of police forces over the weekend set up hotlines where people can report concerns about-</t>
  </si>
  <si>
    <t>Speaker 3: (20:02);… where people can report concerns about the neighbors or the people they believe how flouted the rules. Would you encourage people to raise their concerns with these hotlines?</t>
  </si>
  <si>
    <t>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t>
  </si>
  <si>
    <t>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t>
  </si>
  <si>
    <t>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t>
  </si>
  <si>
    <t>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t>
  </si>
  <si>
    <t>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t>
  </si>
  <si>
    <t>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t>
  </si>
  <si>
    <t>Robert Jenrick: (24:52);Now, I’ll come down to the last question, which is from Jack Blanchard from POLITICO. Jack, good afternoon.</t>
  </si>
  <si>
    <t>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t>
  </si>
  <si>
    <t>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t>
  </si>
  <si>
    <t>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t>
  </si>
  <si>
    <t>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t>
  </si>
  <si>
    <t>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t>
  </si>
  <si>
    <t>Robert Jenrick: (28:14);Very good. Well, I think there’s… Sorry, I think there’s one further question please from Channel 5.</t>
  </si>
  <si>
    <t>Kate Proctor: (28:25);I think the further question is from Kate Proctor from The Guardian.</t>
  </si>
  <si>
    <t>Robert Jenrick: (28:30);Oh, sorry. I do apologize, Kate. Go ahead.</t>
  </si>
  <si>
    <t>Kate Proctor: (28:31);It’s okay.</t>
  </si>
  <si>
    <t>Robert Jenrick: (28:32);Hi, good evening?</t>
  </si>
  <si>
    <t>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t>
  </si>
  <si>
    <t>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t>
  </si>
  <si>
    <t>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t>
  </si>
  <si>
    <t>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t>
  </si>
  <si>
    <t>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t>
  </si>
  <si>
    <t>https://www.rev.com/blog/transcripts/united-kingdom-coronavirus-briefing-transcript-april-7</t>
  </si>
  <si>
    <t>Apr 7, 2020</t>
  </si>
  <si>
    <t>Dominic Raab and other British officials held a briefing for the U.K. on COVID-19 today. Raab talked about Boris Johnson’s absence and how the government is delegating work while the prime minister is in critical condition, and he is confident that Johnson will recover from coronavirus. Read the full transcript here.</t>
  </si>
  <si>
    <t>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t>
  </si>
  <si>
    <t>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t>
  </si>
  <si>
    <t>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t>
  </si>
  <si>
    <t>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t>
  </si>
  <si>
    <t>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t>
  </si>
  <si>
    <t>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t>
  </si>
  <si>
    <t>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t>
  </si>
  <si>
    <t>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t>
  </si>
  <si>
    <t>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t>
  </si>
  <si>
    <t>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t>
  </si>
  <si>
    <t>Dominic Raab: (09:34);Thank you, Patrick. I’m now happy to take some questions from the media. Laura Kuenssberg from the BBC.</t>
  </si>
  <si>
    <t>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t>
  </si>
  <si>
    <t>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t>
  </si>
  <si>
    <t>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t>
  </si>
  <si>
    <t>Chria Whitty: (11:05);I agree.</t>
  </si>
  <si>
    <t>Dominic Raab: (11:08);Laura, is that okay? Did you want to come back on any of it?</t>
  </si>
  <si>
    <t>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t>
  </si>
  <si>
    <t>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t>
  </si>
  <si>
    <t>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t>
  </si>
  <si>
    <t>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t>
  </si>
  <si>
    <t>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t>
  </si>
  <si>
    <t>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t>
  </si>
  <si>
    <t>Chria Whitty: (14:09);What I think that the one thing I’d add to that is we all know that Germany got ahead in terms of its ability to do testing for the virus. There’s a lot to learn from that and we’ve been trying to learn the lessons from that.</t>
  </si>
  <si>
    <t>Dominic Raab: (14:20);Did you want to follow up there, Rob boy?</t>
  </si>
  <si>
    <t>Robert Peston: (14:22);Well it was just, you didn’t quite say that you feel confident that if you had to make a change of direction and you weren’t able to communicate with the prime minister, would you have the confidence in doing that?</t>
  </si>
  <si>
    <t>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t>
  </si>
  <si>
    <t>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t>
  </si>
  <si>
    <t>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t>
  </si>
  <si>
    <t>Mark Austin: (15:57);Yeah. And Chris, does he have an answer?</t>
  </si>
  <si>
    <t>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t>
  </si>
  <si>
    <t>Dominic Raab: (16:38);Jason Groves from the Daily Mail.</t>
  </si>
  <si>
    <t>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t>
  </si>
  <si>
    <t>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t>
  </si>
  <si>
    <t>Chria Whitty: (18:31);It was Patrick-</t>
  </si>
  <si>
    <t>Dominic Raab: (18:31);Oh, it’s Patrick. Apologies.</t>
  </si>
  <si>
    <t>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t>
  </si>
  <si>
    <t>Dominic Raab: (19:21);Do you want to come back, Jason, on any of that?</t>
  </si>
  <si>
    <t>Jason Groves: (19:24);Well, just to clarify, Mr. Raab, it sounds like the instructions you’re getting from the PM is that this lockdown is going to have to stay. We are going to have to keep our foot on the pedal for a few more weeks at least. Is that a fair interpretation?</t>
  </si>
  <si>
    <t>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t>
  </si>
  <si>
    <t>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t>
  </si>
  <si>
    <t>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t>
  </si>
  <si>
    <t>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t>
  </si>
  <si>
    <t>Dominic Raab: (22:02);Heather, do you want to follow up or anything else you want to-</t>
  </si>
  <si>
    <t>Heather Stewart: (22:05);Yes. In terms of when we might see that review, it depends on when you feel you have enough and relevant enough data? We won’t necessarily see it [inaudible 00:22:17]</t>
  </si>
  <si>
    <t>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t>
  </si>
  <si>
    <t>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t>
  </si>
  <si>
    <t>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t>
  </si>
  <si>
    <t>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t>
  </si>
  <si>
    <t>Joe Murphy: (24:41);So is that on the care homes?</t>
  </si>
  <si>
    <t>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t>
  </si>
  <si>
    <t>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t>
  </si>
  <si>
    <t>Dominic Raab: (26:03);Rob Merrick from the Inde.</t>
  </si>
  <si>
    <t>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t>
  </si>
  <si>
    <t>Dominic Raab: (27:03);Well, just on that, I think the health secretary was very clear on the target. What I’ve tried to set out is the progress that we’ve made. Clearly more work to do, but important that we’ve made the progress we have so far. Chris.</t>
  </si>
  <si>
    <t>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t>
  </si>
  <si>
    <t>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t>
  </si>
  <si>
    <t>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t>
  </si>
  <si>
    <t>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t>
  </si>
  <si>
    <t>Dominic Raab: (30:05);Did you have a follow up, Rob?</t>
  </si>
  <si>
    <t>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t>
  </si>
  <si>
    <t>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t>
  </si>
  <si>
    <t>https://www.rev.com/blog/transcripts/united-kingdom-covid-19-briefing-transcript-april-1</t>
  </si>
  <si>
    <t>Apr 1, 2020</t>
  </si>
  <si>
    <t>The U.K. government confirms virus death toll increase by 563 in a coronavirus press conference on April 1. Read the full transcript of the press conference held for the British.</t>
  </si>
  <si>
    <t>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t>
  </si>
  <si>
    <t>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t>
  </si>
  <si>
    <t>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t>
  </si>
  <si>
    <t>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t>
  </si>
  <si>
    <t>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t>
  </si>
  <si>
    <t>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t>
  </si>
  <si>
    <t>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t>
  </si>
  <si>
    <t>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t>
  </si>
  <si>
    <t>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t>
  </si>
  <si>
    <t>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t>
  </si>
  <si>
    <t>Alok Sharma: (06:19);Just as the taxpayer stepped in to help the banks back in 2008, we will work with the banks to do everything they can to repay that favor and support the businesses and people of the United Kingdom in their time of need.</t>
  </si>
  <si>
    <t>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t>
  </si>
  <si>
    <t>Alok Sharma: (06:59);It is crucial that when we overcome this crisis, as in time we will, that businesses are in a good position to move forward. Times are tough, and we have harder times ahead of us. But I know that together, we will pull through.</t>
  </si>
  <si>
    <t>Alok Sharma: (07:20);Yvonne?</t>
  </si>
  <si>
    <t>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t>
  </si>
  <si>
    <t>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t>
  </si>
  <si>
    <t>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t>
  </si>
  <si>
    <t>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t>
  </si>
  <si>
    <t>Alok Sharma: (09:47);Thank you, Yvonne. I think we’ll now move to the Q&amp;A. The first question is from the BBC, Laura Kuenssberg. Laura?</t>
  </si>
  <si>
    <t>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t>
  </si>
  <si>
    <t>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t>
  </si>
  <si>
    <t>Alok Sharma: (10:49);But Yvonne, if you wanted to comment on this, please?</t>
  </si>
  <si>
    <t>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t>
  </si>
  <si>
    <t>Alok Sharma: (11:45);Thank you, Laura. Next question is from Sky, Beth Rigby. Beth?</t>
  </si>
  <si>
    <t>Beth Rigby: (11:50);Thank you. A question first for Yvonne Doyle. Can you give us the number and proportion of frontline NHS staff who’ve been tested for coronavirus? You said 2,000. Is that out of half a million frontline NHS workers. And how are you intending to scale that up?</t>
  </si>
  <si>
    <t>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t>
  </si>
  <si>
    <t>Alok Sharma: (12:31);Well, Yvonne, could I ask you to take that first?</t>
  </si>
  <si>
    <t>Dr. Yvonne Doyle: (12:31);Thank you, Secretary of State.</t>
  </si>
  <si>
    <t>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t>
  </si>
  <si>
    <t>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t>
  </si>
  <si>
    <t>Alok Sharma: (13:20);Yvonne, thank you for that.</t>
  </si>
  <si>
    <t>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t>
  </si>
  <si>
    <t>Alok Sharma: (13:55);Thank you for that.</t>
  </si>
  <si>
    <t>Alok Sharma: (13:56);The next question is from ITV, Robert Peston. Robert?</t>
  </si>
  <si>
    <t>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t>
  </si>
  <si>
    <t>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t>
  </si>
  <si>
    <t>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t>
  </si>
  <si>
    <t>Alok Sharma: (15:33);Thank you. Thank you, Robert. Thank you, Yvonne.</t>
  </si>
  <si>
    <t>Alok Sharma: (15:36);The next question is from the Evening Standard, from Joe Murphy. Joe?</t>
  </si>
  <si>
    <t>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t>
  </si>
  <si>
    <t>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t>
  </si>
  <si>
    <t>Alok Sharma: (16:42);Yvonne, I’m wondering whether you might take that first.</t>
  </si>
  <si>
    <t>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t>
  </si>
  <si>
    <t>Dr. Yvonne Doyle: (17:15);While I’m speaking, do you wish me to speak about the reagents?</t>
  </si>
  <si>
    <t>Alok Sharma: (17:17);Yes, please.</t>
  </si>
  <si>
    <t>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t>
  </si>
  <si>
    <t>Alok Sharma: (18:01);Joe, I think you made reference to Germany. We, of course, look to see where we can learn throughout this process. Of course, we are working with industry, we’re working with the scientific community to make sure that we have maximum possible supplies.</t>
  </si>
  <si>
    <t>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t>
  </si>
  <si>
    <t>Alok Sharma: (18:53);Thank you very much for that, Joe.</t>
  </si>
  <si>
    <t>Alok Sharma: (18:54);The next question is from Financial Times, from Laura Hughes. Laura?</t>
  </si>
  <si>
    <t>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t>
  </si>
  <si>
    <t>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t>
  </si>
  <si>
    <t>Alok Sharma: (19:59);But I think it may be helpful, Yvonne, if you want to amplify on this particular point.</t>
  </si>
  <si>
    <t>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t>
  </si>
  <si>
    <t>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t>
  </si>
  <si>
    <t>Alok Sharma: (21:16);Thank you for that, Yvonne.</t>
  </si>
  <si>
    <t>Alok Sharma: (21:17);We have one final question, which is from BuzzFeed, from Emily Ashton. Emily?</t>
  </si>
  <si>
    <t>Emily Ashton: (21:22);Hi.</t>
  </si>
  <si>
    <t>Alok Sharma: (21:23);Hi.</t>
  </si>
  <si>
    <t>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t>
  </si>
  <si>
    <t>Alok Sharma: (22:07);Emily, thank you for that. You’re absolutely right. I pay tribute to the amazing work that NHS staff in the front line across the whole of the NHS and across the public service are doing at this time to support us and support the population.</t>
  </si>
  <si>
    <t>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t>
  </si>
  <si>
    <t>Alok Sharma: (23:04);Yvonne?</t>
  </si>
  <si>
    <t>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t>
  </si>
  <si>
    <t>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t>
  </si>
  <si>
    <t>https://www.rev.com/blog/transcripts/united-kingdom-covid-19-briefing-transcript-april-3</t>
  </si>
  <si>
    <t>Apr 3, 2020</t>
  </si>
  <si>
    <t>Great Britain’s Secretary of State for Health, Matt Hancock urged people to stay home in order to protect lives in an April 3 coronavirus press conference. He said they’re aiming for 100,000 tests a day by end of April. Read the full transcript here.</t>
  </si>
  <si>
    <t>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t>
  </si>
  <si>
    <t>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t>
  </si>
  <si>
    <t>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t>
  </si>
  <si>
    <t>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t>
  </si>
  <si>
    <t>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t>
  </si>
  <si>
    <t>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t>
  </si>
  <si>
    <t>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t>
  </si>
  <si>
    <t>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t>
  </si>
  <si>
    <t>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t>
  </si>
  <si>
    <t>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t>
  </si>
  <si>
    <t>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t>
  </si>
  <si>
    <t>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t>
  </si>
  <si>
    <t>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t>
  </si>
  <si>
    <t>Matt Hancock: (13:53);Thank you, Ruth. And Jonathan van Tam, if you could bring us up to speed on the treatments and on the latest data that we have.</t>
  </si>
  <si>
    <t>Jonathan Van-Tam: (14:01);Thank you, Secretary of State. I’ll begin with the data-</t>
  </si>
  <si>
    <t>Jonathan Van-Tam: (14:03);and the first slide I want to show you is a survey which shows the behavioral change as of 29th of March in relation to the social-distancing advice that the government has given.</t>
  </si>
  <si>
    <t>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t>
  </si>
  <si>
    <t>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t>
  </si>
  <si>
    <t>Jonathan Van-Tam: (16:09);You will see a similar picture for hospital admissions, that they are increasing and again, this reinforces the advice we give. The final slide, please.</t>
  </si>
  <si>
    <t>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t>
  </si>
  <si>
    <t>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t>
  </si>
  <si>
    <t>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t>
  </si>
  <si>
    <t>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t>
  </si>
  <si>
    <t>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t>
  </si>
  <si>
    <t>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t>
  </si>
  <si>
    <t>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t>
  </si>
  <si>
    <t>Jonathan Van-Tam: (20:42);Thank you, Secretary.</t>
  </si>
  <si>
    <t>Matt Hancock: (20:43);Thank you very much. If we now go to questions, the first question is going to be from Hugh Pym of the BBC.</t>
  </si>
  <si>
    <t>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t>
  </si>
  <si>
    <t>Jonathan Van-Tam: (21:14);Thank you for the two questions. The first one is about when we will turn this curve round, when we are going to peak, and when we’re going to come down.</t>
  </si>
  <si>
    <t>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t>
  </si>
  <si>
    <t>Jonathan Van-Tam: (22:07);Your second question, is kind of related and about how tall the peak will be and whether there will be enough ventilator capacity across the NHS.</t>
  </si>
  <si>
    <t>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t>
  </si>
  <si>
    <t>Matt Hancock: (22:40);Thanks very much. If we go to Robert Peston of ITV. Hi, Robert.</t>
  </si>
  <si>
    <t>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t>
  </si>
  <si>
    <t>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t>
  </si>
  <si>
    <t>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t>
  </si>
  <si>
    <t>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t>
  </si>
  <si>
    <t>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t>
  </si>
  <si>
    <t>Matt Hancock: (25:07);JVC, do you want to add to those two questions and also answer Robert’s middle question on the rate of infection.</t>
  </si>
  <si>
    <t>Jonathan Van-Tam: (25:13);Yes. Yes. Thank you very much. I will answer those questions.</t>
  </si>
  <si>
    <t>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t>
  </si>
  <si>
    <t>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t>
  </si>
  <si>
    <t>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t>
  </si>
  <si>
    <t>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t>
  </si>
  <si>
    <t>Matt Hancock: (28:00);Any follow-ups to that, Robert?</t>
  </si>
  <si>
    <t>Robert Peston: (28:03);Well, it was simply that-</t>
  </si>
  <si>
    <t>Robert Peston: (28:03);[inaudible 00:28:04] did use a ratio of one to a thousand. I mean, it was a rule of thumb that he thought was useful. Do you have a rule of thumb at the moment? Or do you personally, Jonathan, think that’s not terribly helpful.</t>
  </si>
  <si>
    <t>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t>
  </si>
  <si>
    <t>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t>
  </si>
  <si>
    <t>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t>
  </si>
  <si>
    <t>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t>
  </si>
  <si>
    <t>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t>
  </si>
  <si>
    <t>Matt Hancock: (30:28);On the question of DNRs, I’ll hand over to Ruth.</t>
  </si>
  <si>
    <t>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t>
  </si>
  <si>
    <t>Matt Hancock: (31:12);Thanks very much. If we go to Liz Bates of Channel 4. Hi, Liz.</t>
  </si>
  <si>
    <t>Liz Bates: (31:17);Hi. If I could direct my questions primarily at Matt Hancock. First of all, you hugely based expectations when you said 3.5 million antibody tests had been ordered and would be widely available. Now you’re saying they don’t work? Are these tests ever going to materialize.</t>
  </si>
  <si>
    <t>Liz Bates: (31:37);And secondly, if I may, countries which have carried out more tests and the U.K. Have had fewer deaths per million. Has the decision to carry out fewer tests than places like Germany and South Korea cost lives here?</t>
  </si>
  <si>
    <t>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t>
  </si>
  <si>
    <t>Matt Hancock: (32:41);And on the second point, can you remind me of the second question?</t>
  </si>
  <si>
    <t>Liz Bates: (32:50);That we haven’t tested.</t>
  </si>
  <si>
    <t>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t>
  </si>
  <si>
    <t>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t>
  </si>
  <si>
    <t>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t>
  </si>
  <si>
    <t>Matt Hancock: (34:40);Thanks very much. Andy Bell, Channel 5.</t>
  </si>
  <si>
    <t>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t>
  </si>
  <si>
    <t>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t>
  </si>
  <si>
    <t>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t>
  </si>
  <si>
    <t>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t>
  </si>
  <si>
    <t>Matt Hancock: (36:53);Thanks very much. We’re going to go to Martin Brown of The Express. Hi, Martin.</t>
  </si>
  <si>
    <t>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t>
  </si>
  <si>
    <t>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t>
  </si>
  <si>
    <t>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t>
  </si>
  <si>
    <t>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t>
  </si>
  <si>
    <t>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t>
  </si>
  <si>
    <t>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t>
  </si>
  <si>
    <t>Ruth: (39:48);I didn’t get quite the maternity question, Secretary of State. So, would you mind repeating that one?</t>
  </si>
  <si>
    <t>Martin Brown: (39:55);It was just the same really. What help is being given to the women who are alone in hospital without their loved ones giving birth.</t>
  </si>
  <si>
    <t>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t>
  </si>
  <si>
    <t>Matt Hancock: (40:39);Thanks, Ruth. On the second question, JVT.</t>
  </si>
  <si>
    <t>Jonathan Van-Tam: (40:41);Yeah. I’ll just begin on the first, actually, to say, I realize this is an awful and distressing illness. And I’m very distressed personally when I hear these stories of families separated, when I hear everything that’s going on in that space. It’s really terrible.</t>
  </si>
  <si>
    <t>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t>
  </si>
  <si>
    <t>Jonathan Van-Tam: (42:03);…and it is entirely wired into some cultures that masks are worn quite frequently in open spaces. So it’s very different, but in terms of the hard evidence and what the UK government recommends, we do not recommend face masks for general wearing by the public.</t>
  </si>
  <si>
    <t>Matt Hancock: (42:24);Thanks very much. I hope that answers the question, Martin. Pretty clear. Dan Martin from The Mail.</t>
  </si>
  <si>
    <t>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t>
  </si>
  <si>
    <t>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t>
  </si>
  <si>
    <t>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t>
  </si>
  <si>
    <t>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t>
  </si>
  <si>
    <t>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t>
  </si>
  <si>
    <t>Jonathan Van-Tam: (44:47);No, Secretary of State. I think you’ve answered the question.</t>
  </si>
  <si>
    <t>Matt Hancock: (44:50);Have you got any follow-up, Dan? Is that okay?</t>
  </si>
  <si>
    <t>Dan Martin: (44:53);That’s fine. Thanks.</t>
  </si>
  <si>
    <t>Matt Hancock: (44:54);Okay, good stuff. Martin Bagot from The Mirror. Hello.</t>
  </si>
  <si>
    <t>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t>
  </si>
  <si>
    <t>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t>
  </si>
  <si>
    <t>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t>
  </si>
  <si>
    <t>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t>
  </si>
  <si>
    <t>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t>
  </si>
  <si>
    <t>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t>
  </si>
  <si>
    <t>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t>
  </si>
  <si>
    <t>Jen Williams: (48:33);Just finally, on PPE as a whole, how many units do we have in the national stockpile, and how many are we expected to need during the course of the outbreak?</t>
  </si>
  <si>
    <t>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t>
  </si>
  <si>
    <t>Matt Hancock: (49:31);So there is capacity in the hospitals right now to deal with COVID-19, and there is no blanket rule. It is a clinical judgment about when somebody goes to hospital. I don’t know if Ruth might want to add something on that.</t>
  </si>
  <si>
    <t>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t>
  </si>
  <si>
    <t>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t>
  </si>
  <si>
    <t>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t>
  </si>
  <si>
    <t>Matt Hancock: (51:35);Okay. Does that answer the question, Jen?</t>
  </si>
  <si>
    <t>Jen Williams: (51:35);Yeah, it does. But on the PPE, I mean, obviously you said you’d come back on the numbers in terms of how many you’ve got in the stockpile. But do you know how many you’re going to need over the course of the pandemic?</t>
  </si>
  <si>
    <t>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t>
  </si>
  <si>
    <t>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t>
  </si>
  <si>
    <t>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t>
  </si>
  <si>
    <t>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t>
  </si>
  <si>
    <t>https://www.rev.com/blog/transcripts/united-kingdom-covid-19-briefing-transcript-april-5</t>
  </si>
  <si>
    <t>Apr 6, 2020</t>
  </si>
  <si>
    <t>British officials gave their daily coronavirus briefing on April 5, led by Matt Hancock and Jenny Harries. Read the full transcript here</t>
  </si>
  <si>
    <t>Alex Thomson: (00:08);What exactly does that mean? So if people continued to ignore your social distancing rule, what does tightening up the measures actually in practical terms mean?</t>
  </si>
  <si>
    <t>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t>
  </si>
  <si>
    <t>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t>
  </si>
  <si>
    <t>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t>
  </si>
  <si>
    <t>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t>
  </si>
  <si>
    <t>Matt Hancock: (03:37);Okay, great. Charlotte Ivers from talkRADIO.</t>
  </si>
  <si>
    <t>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t>
  </si>
  <si>
    <t>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t>
  </si>
  <si>
    <t>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t>
  </si>
  <si>
    <t>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t>
  </si>
  <si>
    <t>Matt Hancock: (07:22);Did you have a follow-up? You put your hand up?</t>
  </si>
  <si>
    <t>Charlotte Ivers: (07:25);Yes. I was just going to ask you talks about us now knowing more about the disease. So knowing what we know now, should we have had these higher levels of protection from the beginning? Were people at risk?</t>
  </si>
  <si>
    <t>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</si>
  <si>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</si>
  <si>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</si>
  <si>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Matt Hancock: (09:41);Thanks very much Jane Merrick at the i.</t>
  </si>
  <si>
    <t>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t>
  </si>
  <si>
    <t>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t>
  </si>
  <si>
    <t>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t>
  </si>
  <si>
    <t>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</si>
  <si>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Jim: (13:22);Thanks very much. Jim at the FT.</t>
  </si>
  <si>
    <t>Jane Merrick: (13:25);Sorry.</t>
  </si>
  <si>
    <t>Matt Hancock: (13:25);Oh sorry. You wanted to come back Jane, sorry.</t>
  </si>
  <si>
    <t>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t>
  </si>
  <si>
    <t>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t>
  </si>
  <si>
    <t>Matt Hancock: (14:49);Does that answer the question Jane?</t>
  </si>
  <si>
    <t>Jane Merrick: (14:54);I think it was just to get clarity on when that testing would take place for those workers. If there’s no specific timing.</t>
  </si>
  <si>
    <t>Jenny Harries: (15:00);So the outbreaks happen already and the other workers will be falling into the expanding program which has been ramping up as you’ve heard and I think has been reported on a daily basis this week.</t>
  </si>
  <si>
    <t>Matt Hancock: (15:12);Thanks Jim from the FT.</t>
  </si>
  <si>
    <t>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t>
  </si>
  <si>
    <t>Jim: (16:03);… and different regions coming out of the lockdown before others. Is that possible?</t>
  </si>
  <si>
    <t>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t>
  </si>
  <si>
    <t>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t>
  </si>
  <si>
    <t>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t>
  </si>
  <si>
    <t>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t>
  </si>
  <si>
    <t>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t>
  </si>
  <si>
    <t>Matt Hancock: (19:23);Thanks Jim. The next question from Harriet at the PA. Hi.</t>
  </si>
  <si>
    <t>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t>
  </si>
  <si>
    <t>Harriet: (19:51);And to Dr. Harrie, as we know that the testing isn’t showing the true picture of the current spread of the virus. How many people do you estimate have had or currently have the Corona virus in the UK?</t>
  </si>
  <si>
    <t>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t>
  </si>
  <si>
    <t>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t>
  </si>
  <si>
    <t>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t>
  </si>
  <si>
    <t>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t>
  </si>
  <si>
    <t>Matt Hancock: (23:56);Does that answer your question, Harriet? Or at least explain why we’re not able to answer it?</t>
  </si>
  <si>
    <t>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t>
  </si>
  <si>
    <t>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t>
  </si>
  <si>
    <t>Matt Hancock: (25:18);Final question. Paris from the Scotsman.</t>
  </si>
  <si>
    <t>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t>
  </si>
  <si>
    <t>Paris: (25:50);And can I ask Dr. Harries, is she still an effective spokes person for the public information campaign and do you have a second home that you’ve visited since movement restrictions came into place?</t>
  </si>
  <si>
    <t>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t>
  </si>
  <si>
    <t>Matt Hancock: (26:55);(silence)</t>
  </si>
  <si>
    <t>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t>
  </si>
  <si>
    <t>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t>
  </si>
  <si>
    <t>Matt Hancock: (32:03);We mourn their passing, and we offer our profound sympathies to their families and friends. I’ve lost two people that I was fond of, so I understand what a difficult time this is for the country.</t>
  </si>
  <si>
    <t>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t>
  </si>
  <si>
    <t>Matt Hancock: (33:04);So I say this to the small minority of people who are breaking the rules or pushing the boundaries. You’re risking your own life and the lives of others, and you’re making it harder for us all.</t>
  </si>
  <si>
    <t>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t>
  </si>
  <si>
    <t>Matt Hancock: (33:45);To you, to all those at home, to all those who are following the rules, I want to say thank you on behalf of us all and especially on behalf of the doctors, nurses, and other colleagues who put their lives on the line to care for you in the NHS.</t>
  </si>
  <si>
    <t>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t>
  </si>
  <si>
    <t>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t>
  </si>
  <si>
    <t>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t>
  </si>
  <si>
    <t>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t>
  </si>
  <si>
    <t>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t>
  </si>
  <si>
    <t>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t>
  </si>
  <si>
    <t>Matt Hancock: (37:39);I’ll now handover to Jenny to take us through the daily statistics charts.</t>
  </si>
  <si>
    <t>Jenny Harries: (37:43);Thank you,. Thank you.</t>
  </si>
  <si>
    <t>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t>
  </si>
  <si>
    <t>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t>
  </si>
  <si>
    <t>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t>
  </si>
  <si>
    <t>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t>
  </si>
  <si>
    <t>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t>
  </si>
  <si>
    <t>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t>
  </si>
  <si>
    <t>Matt Hancock: (41:45);Thanks very much. If we now go to questions. First question, Hugh Pym from the BBC.</t>
  </si>
  <si>
    <t>Hugh Pym: (41:51);Thank you very much. Secretary of State, you’ve said there are just over 9,000 ventilators in the system, and in due course, 18, 000 should be in place. How many will there be there next week at a time when experts say the NHS will be close to or at the peak of demand?</t>
  </si>
  <si>
    <t>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t>
  </si>
  <si>
    <t>Matt Hancock: (43:34);Shehab Khan from ITV.</t>
  </si>
  <si>
    <t>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t>
  </si>
  <si>
    <t>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t>
  </si>
  <si>
    <t>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t>
  </si>
  <si>
    <t>Matt Hancock: (45:39);Thanks very much. Does that answer your question? Would you like a …</t>
  </si>
  <si>
    <t>Shehab Khan: (45:44);Yeah. You mentioned that you were considering tightening up the measures. What exactly does that mean? So if people continued to ignore your social distancing rule, what does tightening up the measures actually in practical terms mean?</t>
  </si>
  <si>
    <t>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t>
  </si>
  <si>
    <t>Matt Hancock: (46:57);Alex Thomson from Channel four.</t>
  </si>
  <si>
    <t>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t>
  </si>
  <si>
    <t>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t>
  </si>
  <si>
    <t>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t>
  </si>
  <si>
    <t>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t>
  </si>
  <si>
    <t>Matt Hancock: (49:17);Okay, great. Charlotte Ives from talk radio.</t>
  </si>
  <si>
    <t>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t>
  </si>
  <si>
    <t>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t>
  </si>
  <si>
    <t>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t>
  </si>
  <si>
    <t>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t>
  </si>
  <si>
    <t>Matt Hancock: (53:02);Did you have a follow up? You put your hand up?</t>
  </si>
  <si>
    <t>Charlotte I.: (53:06);Yes. I was just going to ask, you talked about us now knowing more about the disease. So knowing what we know now, should we have had these higher levels of protection from the beginning were people at risk?</t>
  </si>
  <si>
    <t>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</si>
  <si>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</si>
  <si>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</si>
  <si>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Matt Hancock: (55:21);Thanks very much. Jane Merrick at the i.</t>
  </si>
  <si>
    <t>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t>
  </si>
  <si>
    <t>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t>
  </si>
  <si>
    <t>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</si>
  <si>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Matt Hancock: (59:03);Thanks very much Jim at the FT.</t>
  </si>
  <si>
    <t>Jane M: (59:05);Sorry.</t>
  </si>
  <si>
    <t>Matt Hancock: (59:06);Oh sorry. You wanted to come back Jane, sorry.</t>
  </si>
  <si>
    <t>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t>
  </si>
  <si>
    <t>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t>
  </si>
  <si>
    <t>Matt Hancock: (01:00:30);Does that answer the question, Jane?</t>
  </si>
  <si>
    <t>Jane M: (01:00:34);I think it was just to get clarity on when that testing would take place for those workers. There’s no specific timing.</t>
  </si>
  <si>
    <t>Jenny Harries: (01:00:41);The outbreaks happen already and the other workers will be falling into the expanding program, which has been ramping up as you’ve heard and I think has been reported on a daily basis this week.</t>
  </si>
  <si>
    <t>Matt Hancock: (01:00:53);Thanks. Jim from the FT.</t>
  </si>
  <si>
    <t>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t>
  </si>
  <si>
    <t>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t>
  </si>
  <si>
    <t>https://www.rev.com/blog/transcripts/united-kingdom-covid-19-briefing-transcript-april-6</t>
  </si>
  <si>
    <t>British officials held a coronavirus press conference for the UK today, April 6. Secretary of State for Foreign Affairs Dominic Raab says it’s too early to think about to consider exit strategy for the coronavirus lockdown. He briefly commented on Boris Johnson’s current medical condition. Full transcript here</t>
  </si>
  <si>
    <t>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t>
  </si>
  <si>
    <t>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t>
  </si>
  <si>
    <t>Dominic Raab: (00:38);The FCO is supporting all of these operational priorities, so we’re deployed the diplomatic network right around the world to source and buy ventilators and protective equipment so that we can reinforce the NHS frontline here at home.</t>
  </si>
  <si>
    <t>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t>
  </si>
  <si>
    <t>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t>
  </si>
  <si>
    <t>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t>
  </si>
  <si>
    <t>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t>
  </si>
  <si>
    <t>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t>
  </si>
  <si>
    <t>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t>
  </si>
  <si>
    <t>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t>
  </si>
  <si>
    <t>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t>
  </si>
  <si>
    <t>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t>
  </si>
  <si>
    <t>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t>
  </si>
  <si>
    <t>Dominic Raab: (06:11);Angela, thank you very much. So I’m very happy to take questions. Laura Kuenssberg from the BBC.</t>
  </si>
  <si>
    <t>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t>
  </si>
  <si>
    <t>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t>
  </si>
  <si>
    <t>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t>
  </si>
  <si>
    <t>Dominic Raab: (07:50);Does that give you the answers you need or do you want to come back?</t>
  </si>
  <si>
    <t>Laura Kuenssberg: (07:54);I’m just wondering, there is increasing discussion about what the exit strategy from these restrictions should be. I would be interested to hear Angela or professor, what’s his view on what they might anticipate given all the-</t>
  </si>
  <si>
    <t>Laura: (08:03);… uncertainties around?</t>
  </si>
  <si>
    <t>Angela McLean: (08:05);Again, our suggestion has been completely clear. We need to know how well the current restrictions are working before we can say anything sensible about what the next stage might be.</t>
  </si>
  <si>
    <t>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t>
  </si>
  <si>
    <t>Dominic Raab: (08:38);Beth Rigby from Skye.</t>
  </si>
  <si>
    <t>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t>
  </si>
  <si>
    <t>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t>
  </si>
  <si>
    <t>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t>
  </si>
  <si>
    <t>Dominic Raab: (10:26);Robert Peston, ITV. Oh sorry Beth, did you want to come back?</t>
  </si>
  <si>
    <t>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t>
  </si>
  <si>
    <t>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t>
  </si>
  <si>
    <t>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t>
  </si>
  <si>
    <t>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t>
  </si>
  <si>
    <t>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t>
  </si>
  <si>
    <t>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t>
  </si>
  <si>
    <t>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t>
  </si>
  <si>
    <t>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t>
  </si>
  <si>
    <t>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t>
  </si>
  <si>
    <t>Dominic Raab: (15:51);Does that address your questions Rob?</t>
  </si>
  <si>
    <t>Robert Peston: (15:54);Except, I’m just being thick I suppose, but I don’t really understand why talking about, even if it’s in the long term, the way we’re going to exit, it somehow distracts-</t>
  </si>
  <si>
    <t>Professor Whitty: (16:03);… from the imperative of social distancing. I think everyone accepts that social distancing is absolutely vital. But why do people hope that there is a plan to exit? Why would this act reduce the urgency for people who are doing what they’re doing now?</t>
  </si>
  <si>
    <t>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t>
  </si>
  <si>
    <t>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t>
  </si>
  <si>
    <t>Dominic Raab: (17:06);Thanks, Angela. Victoria McDonald, Channel Four</t>
  </si>
  <si>
    <t>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t>
  </si>
  <si>
    <t>Dominic Raab: (17:30);I don’t know whether Angela or Chris, you want to …</t>
  </si>
  <si>
    <t>Speaker 1: (17:34);[crosstalk 00:17:33].</t>
  </si>
  <si>
    <t>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t>
  </si>
  <si>
    <t>Dominic Raab: (18:30);Of course, that’s got to take into account the regional distribution of the need, which is why as well as HMS Nightingale in London, we’ve got the other plans to build in Birmingham, Manchester, Bristol and Harrow Gate. Did you want to come back?</t>
  </si>
  <si>
    <t>Victoria McDonald: (18:46);Well, I just wondered where we are at the moment. If you look at the modeling and you refer back to some of the slides you’ve just shown, is it the case that ITU is performing better now than you had actually expected at this point?</t>
  </si>
  <si>
    <t>Dominic Raab: (19:00);Well, we’re not remotely complacent and we’re doing everything we can to make sure we’ve not only got the capacity but a bit of room for maneuver as Chris has mentioned.</t>
  </si>
  <si>
    <t>Dominic Raab: (19:11);Tom Newton Dunn from The Sun.</t>
  </si>
  <si>
    <t>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t>
  </si>
  <si>
    <t>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t>
  </si>
  <si>
    <t>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t>
  </si>
  <si>
    <t>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t>
  </si>
  <si>
    <t>Dominic Raab: (20:33);Tom, do you want a come back?</t>
  </si>
  <si>
    <t>Tom Newton Dunn: (20:36);Yeah, please. I mean, clearly the country is in some doubt over exactly how well the prime minister is. Mr. [Whitty 00:00:20:42], can you possibly explain, is he in risk of catching pneumonia? Does he have pneumonia? Or is there no chance of that at all?</t>
  </si>
  <si>
    <t>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t>
  </si>
  <si>
    <t>Dominic Raab: (21:25);Chris Smyth from The Times.</t>
  </si>
  <si>
    <t>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t>
  </si>
  <si>
    <t>Chris Smyth: (21:59);Can I also ask, foreign secretary, you chaired the coronavirus meeting this morning, you’re here this afternoon, if the country and the prime minister needs it, do you feel ready to take charge of government?</t>
  </si>
  <si>
    <t>Dominic Raab: (22:12);Chris, you want to go first?</t>
  </si>
  <si>
    <t>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t>
  </si>
  <si>
    <t>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t>
  </si>
  <si>
    <t>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t>
  </si>
  <si>
    <t>Chris Witty: (24:03);… sense to get started early on this, because this is clearly something which, in the long run is going to be very important for how we manage this epidemic.</t>
  </si>
  <si>
    <t>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t>
  </si>
  <si>
    <t>Chris Smyth: (24:31);[crosstalk 00:24:30]. Professor [Witty 00:00:32], you talked about the lab based tests. Does that suggest that we may have to give up on an idea of a home based, instant reading test, and just go back to a system where you have to send results back to a lab?</t>
  </si>
  <si>
    <t>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t>
  </si>
  <si>
    <t>Chris Smyth: (25:13);Anna from the telegraph.</t>
  </si>
  <si>
    <t>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t>
  </si>
  <si>
    <t>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t>
  </si>
  <si>
    <t>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t>
  </si>
  <si>
    <t>Dominic Raab: (27:07);Did you want to come back on either of those points?</t>
  </si>
  <si>
    <t>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t>
  </si>
  <si>
    <t>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t>
  </si>
  <si>
    <t>Dominic Raab: (28:02);[Stephan 00:28:02] from [inaudible 00:04:02].</t>
  </si>
  <si>
    <t>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t>
  </si>
  <si>
    <t>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t>
  </si>
  <si>
    <t>Stephan: (29:10);Just as a follow-up, I do understand that have said this to banks and you have said that it is important to act on this, but is there anything you can actually do to twist the arms of banks to ensure they do act in this way?</t>
  </si>
  <si>
    <t>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t>
  </si>
  <si>
    <t>https://www.rev.com/blog/transcripts/united-kingdom-covid-19-briefing-transcript-april-8</t>
  </si>
  <si>
    <t>Apr 8, 2020</t>
  </si>
  <si>
    <t>British officials, led by Rishi Sunak the Chancellor of the Exchequer, held a coronavirus update on April 8. Sunak says Boris Johnson’s condition is improving. Read the full transcript of the press conference here.</t>
  </si>
  <si>
    <t>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t>
  </si>
  <si>
    <t>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t>
  </si>
  <si>
    <t>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t>
  </si>
  <si>
    <t>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t>
  </si>
  <si>
    <t>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t>
  </si>
  <si>
    <t>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t>
  </si>
  <si>
    <t>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t>
  </si>
  <si>
    <t>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t>
  </si>
  <si>
    <t>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t>
  </si>
  <si>
    <t>Angela McLean: (06:37);If I may.</t>
  </si>
  <si>
    <t>Rishi Sunak: (06:37);Perfect.</t>
  </si>
  <si>
    <t>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t>
  </si>
  <si>
    <t>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t>
  </si>
  <si>
    <t>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t>
  </si>
  <si>
    <t>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t>
  </si>
  <si>
    <t>Rishi Sunak: (09:54);Thank you. Stephen, anything you wanted to add?</t>
  </si>
  <si>
    <t>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t>
  </si>
  <si>
    <t>Stephen Powis: (11:03);… services just as you always have done. They are there for you and although we are focusing on Coronavirus, it’s important that we also continue to focus on other emergency conditions.</t>
  </si>
  <si>
    <t>Rishi Sunak: (11:18);Thank you, Steve. If we take some questions, I think first up is Laura Kuenssberg from BBC.</t>
  </si>
  <si>
    <t>Laura Kuenssberg: (11:24);Thank you, Chancellor. You keep saying whatever it takes to help people through this time and with support from the economy. But do you accept, Chancellor, that under the lockdown there is a tradeoff between protecting people’s health and protecting people’s jobs?</t>
  </si>
  <si>
    <t>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t>
  </si>
  <si>
    <t>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t>
  </si>
  <si>
    <t>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t>
  </si>
  <si>
    <t>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t>
  </si>
  <si>
    <t>Rishi Sunak: (14:10);Would you comment to testing?</t>
  </si>
  <si>
    <t>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t>
  </si>
  <si>
    <t>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t>
  </si>
  <si>
    <t>Rishi Sunak: (15:31);Thank you, Tom. I hope, I hope that …</t>
  </si>
  <si>
    <t>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t>
  </si>
  <si>
    <t>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t>
  </si>
  <si>
    <t>Rishi Sunak: (17:12);Brilliant. Thank you. Tom. Can we turn to Andy Bell from Channel 5?</t>
  </si>
  <si>
    <t>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t>
  </si>
  <si>
    <t>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t>
  </si>
  <si>
    <t>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t>
  </si>
  <si>
    <t>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t>
  </si>
  <si>
    <t>Rishi Sunak: (19:31);Brilliant. And I hope, does that answer your question?</t>
  </si>
  <si>
    <t>Andy Bell: (19:34);I’d just like to come back to the idea of whether different parts of the country could theoretically emerge at different times from lockdown. Whether that’s, first of all, politically possible, and secondly, whether that’s in any way scientifically or medically desirable.</t>
  </si>
  <si>
    <t>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t>
  </si>
  <si>
    <t>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t>
  </si>
  <si>
    <t>Rishi Sunak: (20:39);Thank you, Andy. Gary Gibbon from Channel 4.</t>
  </si>
  <si>
    <t>Andy Gibbon: (20:44);Thank you. Chancellor, can I ask you. We’ve had unemployment figures from one European country so far, post-COVID crisis: Norway. Unemployment, well over 10%. From the data you look at in the Treasury, can you hand on heart say we’re not going to see something like that here?</t>
  </si>
  <si>
    <t>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t>
  </si>
  <si>
    <t>Rishi Sunak: (21:51);I think that’s what other commentators have said as well. That if we weren’t doing all the things that we’re doing, if we won’t put in place these unprecedented measures, it would certainly be worse. I believe we’re doing the right things. I can’t-</t>
  </si>
  <si>
    <t>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t>
  </si>
  <si>
    <t>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t>
  </si>
  <si>
    <t>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t>
  </si>
  <si>
    <t>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t>
  </si>
  <si>
    <t>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t>
  </si>
  <si>
    <t>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t>
  </si>
  <si>
    <t>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t>
  </si>
  <si>
    <t>Piper Quier: (26:24);Can I come back?</t>
  </si>
  <si>
    <t>Rishi Sunak: (26:25);Yeah, of course.</t>
  </si>
  <si>
    <t>Piper Quier: (26:27);I mean, I can understand that obviously the data and the science suggested it’s too soon to see. But Mr. Paris was talking just days ago about green shoots and so the beginnings of signs of the curve flattening, was that premature?</t>
  </si>
  <si>
    <t>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t>
  </si>
  <si>
    <t>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t>
  </si>
  <si>
    <t>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t>
  </si>
  <si>
    <t>Rishi Sunak: (28:46);Great. Thank you Piper. Could we go next to … Is it Nathan Hall from The Express or no?</t>
  </si>
  <si>
    <t>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t>
  </si>
  <si>
    <t>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t>
  </si>
  <si>
    <t>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t>
  </si>
  <si>
    <t>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t>
  </si>
  <si>
    <t>Nathan Hall: (31:13);Thank you.</t>
  </si>
  <si>
    <t>Rishi Sunak: (31:13);Perfect. Thank you. James Taxfield, Mail Online?</t>
  </si>
  <si>
    <t>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t>
  </si>
  <si>
    <t>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t>
  </si>
  <si>
    <t>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t>
  </si>
  <si>
    <t>Stephen Powis: (33:03);… renowned for its critical care capacity. So I’m absolutely confident, absolutely confident, that my colleagues, all the clinical staff, doctors, nurses, and everybody else at Saint Thomas’s is providing exceptional world-class care.</t>
  </si>
  <si>
    <t>Rishi Sunak: (33:20);Brilliant. Thank you, Steve. Does that answer your question?</t>
  </si>
  <si>
    <t>Press Corps: (33:24);I was just going to say the point on the Downing Street social distancing, in hindsight, do you think that that could have been more rigorously observed there?</t>
  </si>
  <si>
    <t>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t>
  </si>
  <si>
    <t>Rishi Sunak: (34:24);Thank you. Can we turn to Tim Ross from Bloomberg? Tim, are you there?</t>
  </si>
  <si>
    <t>Tim Ross: (34:30);Hello, yes. Chancellor, you say the prime minister is improving. Do you expect to see him able to leave hospital next week sometime? What are your expectations there?</t>
  </si>
  <si>
    <t>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t>
  </si>
  <si>
    <t>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t>
  </si>
  <si>
    <t>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t>
  </si>
  <si>
    <t>Rishi Sunak: (36:22);Angela, do want to take the question on that?</t>
  </si>
  <si>
    <t>Angela: (36:24);Yes, very happy to take that question.</t>
  </si>
  <si>
    <t>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t>
  </si>
  <si>
    <t>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t>
  </si>
  <si>
    <t>Angela: (37:27);But I’m not going to do that right now because that’s something that we do in a rather formal process. The model has come to Sage, and then Sage puts that together, and we send it over to our politicians in order to make decisions.</t>
  </si>
  <si>
    <t>Rishi Sunak: (37:43);Do you have anything you wanted to add finally?</t>
  </si>
  <si>
    <t>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t>
  </si>
  <si>
    <t>Rishi Sunak: (38:01);Brilliant. Thank you. Well if I could possibly wrap up. Thank you Tim for that, and just say thank you to Angela. Thank you, Steve, for answering all the questions.</t>
  </si>
  <si>
    <t>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t>
  </si>
  <si>
    <t>https://www.rev.com/blog/transcript-tag/united-kingdom-coronavirus-briefing-transcripts/page/3</t>
  </si>
  <si>
    <t>https://www.rev.com/blog/transcripts/boris-johnson-coronavirus-speech-transcript-uk-pm-tells-uk-to-avoid-non-essential-travel-contact</t>
  </si>
  <si>
    <t>Mar 17, 2020</t>
  </si>
  <si>
    <t>British Prime Minister Boris Johnson gave a speech on COVID-19 on March 16, encouraging Britons to stop all non-essential travel and contact. He encouraged everyone to avoid pubs, restaurants, and the office if possible. Read the full transcript here.</t>
  </si>
  <si>
    <t>Boris Johnson: (00:00);As we said last week, our objective is to delay and flatten the peak of the epidemic by bringing forward the right measures at the right time so that we minimize suffering and save life, and everything we do is based scrupulously on the best scientific advice.</t>
  </si>
  <si>
    <t>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t>
  </si>
  <si>
    <t>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t>
  </si>
  <si>
    <t>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t>
  </si>
  <si>
    <t>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t>
  </si>
  <si>
    <t>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t>
  </si>
  <si>
    <t>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t>
  </si>
  <si>
    <t>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t>
  </si>
  <si>
    <t>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t>
  </si>
  <si>
    <t>Boris Johnson: (07:45);Our chief scientific advisor will now update us on where we are. Over to you, Patrick.</t>
  </si>
  <si>
    <t>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t>
  </si>
  <si>
    <t>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t>
  </si>
  <si>
    <t>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t>
  </si>
  <si>
    <t>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t>
  </si>
  <si>
    <t>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t>
  </si>
  <si>
    <t>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t>
  </si>
  <si>
    <t>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t>
  </si>
  <si>
    <t>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t>
  </si>
  <si>
    <t>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t>
  </si>
  <si>
    <t>Chris Whitty: (12:40);And the second point is the obvious point again, that in this country, this disease is now accelerating up the curve, but it is still at a low level, but it will accelerate up now really quite rapidly.</t>
  </si>
  <si>
    <t>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t>
  </si>
  <si>
    <t>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t>
  </si>
  <si>
    <t>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t>
  </si>
  <si>
    <t>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t>
  </si>
  <si>
    <t>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t>
  </si>
  <si>
    <t>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t>
  </si>
  <si>
    <t>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t>
  </si>
  <si>
    <t>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t>
  </si>
  <si>
    <t>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t>
  </si>
  <si>
    <t>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t>
  </si>
  <si>
    <t>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t>
  </si>
  <si>
    <t>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t>
  </si>
  <si>
    <t>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t>
  </si>
  <si>
    <t>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t>
  </si>
  <si>
    <t>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t>
  </si>
  <si>
    <t>Chris Whitty: (20:54);But, really important distress, if anybody’s health starts to deteriorate significantly, then they should phone 111, or contact the health services, in the way they usually would. So this is if people deteriorate, we’d want to make it clear they should then do so.</t>
  </si>
  <si>
    <t>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t>
  </si>
  <si>
    <t>Chris Whitty: (21:33);The next few weeks and months are going to be extraordinarily difficult for the NHS in all four nations. We know that our colleagues will rise to this challenge, but we know it is going to be very hard, indeed, but we have enormous faith in them. Thank you very much.</t>
  </si>
  <si>
    <t>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t>
  </si>
  <si>
    <t>Boris Johnson: (22:05);I do think that would be valuable, so that we can have, as as I said from the beginning, as much transparency as possible, and really try and show our working and our thinking as clearly as possible to the British public. Questions. Now please, Vicki Young, BBC.</t>
  </si>
  <si>
    <t>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t>
  </si>
  <si>
    <t>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t>
  </si>
  <si>
    <t>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t>
  </si>
  <si>
    <t>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t>
  </si>
  <si>
    <t>Boris Johnson: (23:48);You know, a really strong advice that we’re giving out to people, to avoid unnecessary contact with the over seventies, those with particular health conditions, absolutely. We don’t want to see people unnecessarily visiting care homes.</t>
  </si>
  <si>
    <t>Chris Whitty: (24:04);Actually, as to the testing?</t>
  </si>
  <si>
    <t>Boris Johnson: (24:04);Yes, and on the testing. Yeah, absolutely.</t>
  </si>
  <si>
    <t>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t>
  </si>
  <si>
    <t>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t>
  </si>
  <si>
    <t>Boris Johnson: (25:27);Thanks. Beth Ruby’s going to do something on that.</t>
  </si>
  <si>
    <t>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t>
  </si>
  <si>
    <t>Beth Ruby: (25:52);Are these are sorts of measures you think the public should expect in the next few days? And if I may, Sir Patrick, a question for you, you just talked about London, when do you think London will hit the peak? What’s the timeframe?</t>
  </si>
  <si>
    <t>Beth Ruby: (26:06);And in terms of cases of coronavirus across the country now, last week, you said up to 10,000 people last Thursday, how many people now do you think are carrying the virus? Thank you.</t>
  </si>
  <si>
    <t>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t>
  </si>
  <si>
    <t>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t>
  </si>
  <si>
    <t>Boris Johnson: (27:10);We think, at the moment, on balance, it’s much better if we can keep schools open, for all sorts of reasons. But I appreciate this is again something that we need to keep under review.</t>
  </si>
  <si>
    <t>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t>
  </si>
  <si>
    <t>Patrick Vallance: (27:48);Numbers? Well, the epidemic you’d expect to double every five days or so. So you can work out, there are many more, as from last week, and you can do calculations as to how many you think you may have.</t>
  </si>
  <si>
    <t>Patrick Vallance: (28:02);The absolutely key thing, to reiterate what Chris Whitty has said, is testing, and ramping up our ability to test. And in that, this ability to test who has had the disease, rather than who has just got it now.</t>
  </si>
  <si>
    <t>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t>
  </si>
  <si>
    <t>Boris Johnson: (28:34);Thanks. Robert Peston, ITV.</t>
  </si>
  <si>
    <t>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t>
  </si>
  <si>
    <t>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t>
  </si>
  <si>
    <t>Boris Johnson: (29:46);I’ll ask Chris to deal with that, with testing. But on powers, actually, Robert, you may be amazed to know that this country already, has government already has tremendous powers in this field.</t>
  </si>
  <si>
    <t>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t>
  </si>
  <si>
    <t>Boris Johnson: (30:19);And I think they also understand that what we’re saying obviously helps the NHS and helps them. It helps us all as individuals, but it helps the whole community as well. I think the British public do understand that.</t>
  </si>
  <si>
    <t>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t>
  </si>
  <si>
    <t>Chris Whitty: (31:08);If they have got it, at least you know they’ve got it, and they’re not going to get it again. And so that, for a positive or a negative, are therefore useful for the service. So there’s a very strong incentive to get this out as fast as we can practically manage it.</t>
  </si>
  <si>
    <t>Boris Johnson: (31:22);Jason Gross, Daily Mail.</t>
  </si>
  <si>
    <t>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t>
  </si>
  <si>
    <t>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t>
  </si>
  <si>
    <t>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t>
  </si>
  <si>
    <t>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t>
  </si>
  <si>
    <t>Patrick Vallance: (33:05);And that’s really why we, and importantly, it looks like we’re on the sort of fast upswing, or just about to get there. And that’s the reason to want to come in quite quickly with these measures.</t>
  </si>
  <si>
    <t>Boris Johnson: (33:17);Thanks. George Parker, Financial Times.</t>
  </si>
  <si>
    <t>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t>
  </si>
  <si>
    <t>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t>
  </si>
  <si>
    <t>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t>
  </si>
  <si>
    <t>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t>
  </si>
  <si>
    <t>Gordon Rayner: (35:08);Thank you, Prime Minister. Gordon Rayner from The Telegraph.</t>
  </si>
  <si>
    <t>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t>
  </si>
  <si>
    <t>Gordon Rayner: (35:33);And Chris Witty was saying just now, I think, that if you test people and they have had the disease, that means they can’t get it again, and they can go back to work. Are you absolutely sure about that, in the light of what we’ve heard today from Japan?</t>
  </si>
  <si>
    <t>Patrick Vallance: (35:47);So don’t-</t>
  </si>
  <si>
    <t>Boris Johnson: (35:47);Go ahead.</t>
  </si>
  <si>
    <t>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t>
  </si>
  <si>
    <t>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t>
  </si>
  <si>
    <t>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t>
  </si>
  <si>
    <t>Chris Whitty: (37:10);I think the final thing is, I haven’t seen the details of this report. If people have got immunosuppression or various other things, they can make this more likely, but it’s an involved area.</t>
  </si>
  <si>
    <t>Boris Johnson: (37:21);And it’s always worth stressing what, I think we’ve said continuously, which is our objective, our overriding objective, in all cases, is to reduce suffering to minimize the incidence of this disease, and to save life. That’s the the absolute priority.</t>
  </si>
  <si>
    <t>Patrick Vallance: (37:38);Can I just make-</t>
  </si>
  <si>
    <t>Boris Johnson: (37:38);Yeah, certainly.</t>
  </si>
  <si>
    <t>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t>
  </si>
  <si>
    <t>Patrick Vallance: (38:03);Part of an important international effort to make sure that we get on top of this.</t>
  </si>
  <si>
    <t>Boris Johnson: (38:05);Thanks. Tom [inaudible 00:38:06].</t>
  </si>
  <si>
    <t>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t>
  </si>
  <si>
    <t>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t>
  </si>
  <si>
    <t>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t>
  </si>
  <si>
    <t>Boris Johnson: (40:49);Victoria Donald, channel four.</t>
  </si>
  <si>
    <t>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t>
  </si>
  <si>
    <t>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t>
  </si>
  <si>
    <t>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t>
  </si>
  <si>
    <t>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t>
  </si>
  <si>
    <t>Boris Johnson: (43:10);Heather?</t>
  </si>
  <si>
    <t>Patrick Vallance: (43:11);Shall I answer the other part?</t>
  </si>
  <si>
    <t>Boris Johnson: (43:11);Sorry. Yes, forgive me. Forgive me. The seven days.</t>
  </si>
  <si>
    <t>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t>
  </si>
  <si>
    <t>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t>
  </si>
  <si>
    <t>Boris Johnson: (44:10);Have you got that? It’s a difference between individual isolation and household isolation. Heather Stewart?</t>
  </si>
  <si>
    <t>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t>
  </si>
  <si>
    <t>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t>
  </si>
  <si>
    <t>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t>
  </si>
  <si>
    <t>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t>
  </si>
  <si>
    <t>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t>
  </si>
  <si>
    <t>Chris Whitty: (46:23);The one thing I think it is worth just adding to that, it’s just to reiterate the point that there that thankfully this virus seems to spare children relative to other ages.</t>
  </si>
  <si>
    <t>Boris Johnson: (46:34);Dennis, we are in daily contact with our counterparts and with the teacher’s office and so on to make sure that we’re coordinating things as much as we reasonably can. Yes, sir?</t>
  </si>
  <si>
    <t>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t>
  </si>
  <si>
    <t>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t>
  </si>
  <si>
    <t>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t>
  </si>
  <si>
    <t>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t>
  </si>
  <si>
    <t>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t>
  </si>
  <si>
    <t>Boris Johnson: (50:01);I’m going to … In terms of your first question, Paul, about parliamentarians, you can take this as a universal announcement intended for everybody. There are no exceptions. Chris, on the precision of the advice for instance, to people visiting care homes?</t>
  </si>
  <si>
    <t>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t>
  </si>
  <si>
    <t>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t>
  </si>
  <si>
    <t>Boris Johnson: (51:28);Okay. Yes?</t>
  </si>
  <si>
    <t>Harriet Line: (51:35);Harriet Line from the Press Association. What are the kinds of underlying health conditions that those people who died after contracting coronavirus had?</t>
  </si>
  <si>
    <t>Boris Johnson: (51:45);Chris?</t>
  </si>
  <si>
    <t>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t>
  </si>
  <si>
    <t>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t>
  </si>
  <si>
    <t>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t>
  </si>
  <si>
    <t>https://www.rev.com/blog/transcripts/transcript-boris-johnson-says-uk-schools-will-close-indefinitely-due-to-coronavirus</t>
  </si>
  <si>
    <t>Mar 18, 2020</t>
  </si>
  <si>
    <t>Prime Minister Boris Johnson gave a speech today, informing the British people that United Kingdom schools would close indefinitely. Read the full transcript of his full update on COVID-19.</t>
  </si>
  <si>
    <t>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t>
  </si>
  <si>
    <t>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t>
  </si>
  <si>
    <t>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t>
  </si>
  <si>
    <t>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t>
  </si>
  <si>
    <t>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t>
  </si>
  <si>
    <t>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t>
  </si>
  <si>
    <t>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t>
  </si>
  <si>
    <t>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t>
  </si>
  <si>
    <t>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t>
  </si>
  <si>
    <t>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t>
  </si>
  <si>
    <t>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t>
  </si>
  <si>
    <t>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t>
  </si>
  <si>
    <t>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t>
  </si>
  <si>
    <t>Boris Johnson: (09:44);Thanks so much, Patrick. Jenney, from your point of view.</t>
  </si>
  <si>
    <t>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t>
  </si>
  <si>
    <t>Jenney Harries: (10:03);… as both the Prime Minister and Sir Patrick has indicated, but very happy to answer any clinical questions that come up.</t>
  </si>
  <si>
    <t>Boris Johnson: (10:06);Okay, excellent. Well, thank you very much, Jenney. Let’s go straight to to you for your questions on this. Beth Rigby, Sky News.</t>
  </si>
  <si>
    <t>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t>
  </si>
  <si>
    <t>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t>
  </si>
  <si>
    <t>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t>
  </si>
  <si>
    <t>Boris Johnson: (12:53);Jenney, I think you had a little on that as well.</t>
  </si>
  <si>
    <t>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t>
  </si>
  <si>
    <t>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t>
  </si>
  <si>
    <t>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t>
  </si>
  <si>
    <t>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t>
  </si>
  <si>
    <t>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t>
  </si>
  <si>
    <t>Boris Johnson: (16:10);Thanks. Jenney, anything you want to add on?</t>
  </si>
  <si>
    <t>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t>
  </si>
  <si>
    <t>Boris Johnson: (16:41);Thanks. Shehab Khan, ITV.</t>
  </si>
  <si>
    <t>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t>
  </si>
  <si>
    <t>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t>
  </si>
  <si>
    <t>Patrick Vallance: (18:03);Do-</t>
  </si>
  <si>
    <t>Boris Johnson: (18:04);On-</t>
  </si>
  <si>
    <t>Patrick Vallance: (18:04);On testing?</t>
  </si>
  <si>
    <t>Boris Johnson: (18:05);I think that’s a very good question about where … Shehab asked about where the testing would take place and I mean I think there’s a lot of progress we’re going to be making on that.</t>
  </si>
  <si>
    <t>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t>
  </si>
  <si>
    <t>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t>
  </si>
  <si>
    <t>Boris Johnson: (19:45);Thanks. I got a Jim Picard down here. Is Jim Picard here? Thank you. Jim.</t>
  </si>
  <si>
    <t>Jim Picard: (19:50);Prime Minister, you’ve got the emergency legislation coming out tomorrow and it’s reported that there’s a plan to lift the current cap on how much money you can invest in struggling industries, currently at 12 billion pounds. Is that the case? And does that signal-</t>
  </si>
  <si>
    <t>Jim Picard: (20:03);… near 12 billion pounds. Is that the case and does that signal that there’s going to be another multi billion pound investment in industries such as airlines?</t>
  </si>
  <si>
    <t>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t>
  </si>
  <si>
    <t>Boris Johnson: (21:28);Heather Stewart, The Guardian.</t>
  </si>
  <si>
    <t>Heather Stewart: (21:30);Hello, Heather Stewart from The Guardian.</t>
  </si>
  <si>
    <t>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t>
  </si>
  <si>
    <t>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t>
  </si>
  <si>
    <t>Boris Johnson: (22:51);Wow, you’ve got a lot of questions here. Okay, Tom?</t>
  </si>
  <si>
    <t>Tom: (22:56);Tom [inaudible 00:00:22:55]. Thank you, Prime Minister. On the closing of the schools, can you say is this a mandatory thing you are doing? Are they-</t>
  </si>
  <si>
    <t>Boris Johnson: (23:02);Yeah.</t>
  </si>
  <si>
    <t>Tom: (23:02);Will they be required by law to do this, and what about the schools that have already closed, will they be required to reopen if, to teach the key workers you just [crosstalk 00:23:11]?</t>
  </si>
  <si>
    <t>Boris Johnson: (23:10);Yes, [crosstalk 00:23:13].</t>
  </si>
  <si>
    <t>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t>
  </si>
  <si>
    <t>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t>
  </si>
  <si>
    <t>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t>
  </si>
  <si>
    <t>Boris Johnson: (25:28);And you had another question, what was it about?</t>
  </si>
  <si>
    <t>Tom: (25:30);[crosstalk 00:25:33]-</t>
  </si>
  <si>
    <t>Boris Johnson: (25:31);It was another subject, what was it? It was a subject that’s been banished, it’s been done.</t>
  </si>
  <si>
    <t>Tom: (25:35);[crosstalk 00:25:36]-</t>
  </si>
  <si>
    <t>Boris Johnson: (25:37);It’s been, it’s been … I feel, it’s not a subject that’s being regularly discussed, I can tell you in Downey Street at the moment, and we’re getting on with, there are, legislation, there’s legislation in place that I have no intention of changing.</t>
  </si>
  <si>
    <t>Boris Johnson: (25:56);Hugo Guy from inews.</t>
  </si>
  <si>
    <t>Hugo Guy: (26:00);Thank you, Prime Minister. Following on from Beth’s question, is there any intention to bring in legal restrictions on when, where or how people can travel around, whether that’s specifically in London or more broadly?</t>
  </si>
  <si>
    <t>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t>
  </si>
  <si>
    <t>Boris Johnson: (26:54);Anyone? I don’t know. Okay, thank you. Okay, this is the last question I’m afraid for this round, folks, but there are going to be more of these sessions, as you know. So the last question goes to Charlotte Ivers of Talk Radio.</t>
  </si>
  <si>
    <t>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t>
  </si>
  <si>
    <t>Boris Johnson: (27:28);No. Well, I’ll ask Patrick to answer first, but, go.</t>
  </si>
  <si>
    <t>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t>
  </si>
  <si>
    <t>Boris Johnson: (28:27);Anything you want to say on that?</t>
  </si>
  <si>
    <t>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t>
  </si>
  <si>
    <t>Boris Johnson: (29:49);Thank you all very much for coming along this evening. Thank you.</t>
  </si>
  <si>
    <t>LEN</t>
  </si>
  <si>
    <t>Datestamp</t>
  </si>
  <si>
    <t>INDEX</t>
  </si>
  <si>
    <t>Timestamp</t>
  </si>
  <si>
    <t>Speaker</t>
  </si>
  <si>
    <t>lineisdate</t>
  </si>
  <si>
    <t>Row Labels</t>
  </si>
  <si>
    <t>Grand Total</t>
  </si>
  <si>
    <t>Alex Forsyth</t>
  </si>
  <si>
    <t>Alex Thomson</t>
  </si>
  <si>
    <t>Alison Holt</t>
  </si>
  <si>
    <t>Alok Sharma</t>
  </si>
  <si>
    <t>Andrew MacAskill</t>
  </si>
  <si>
    <t>Andy Bell</t>
  </si>
  <si>
    <t>Andy Gibbon</t>
  </si>
  <si>
    <t>Angela</t>
  </si>
  <si>
    <t>Angela Maclean</t>
  </si>
  <si>
    <t>Angela McLean</t>
  </si>
  <si>
    <t>Anna</t>
  </si>
  <si>
    <t>Anna Mikhailova</t>
  </si>
  <si>
    <t>Arj Singh</t>
  </si>
  <si>
    <t>Ben Kentish</t>
  </si>
  <si>
    <t>Beth</t>
  </si>
  <si>
    <t>Beth Rigby</t>
  </si>
  <si>
    <t>Beth Ruby</t>
  </si>
  <si>
    <t>Bill Jacobs</t>
  </si>
  <si>
    <t>Boris Johnson</t>
  </si>
  <si>
    <t>Charles Haim</t>
  </si>
  <si>
    <t>Charlotte</t>
  </si>
  <si>
    <t>Charlotte I.</t>
  </si>
  <si>
    <t>Charlotte Ivers</t>
  </si>
  <si>
    <t>Chria Whitty</t>
  </si>
  <si>
    <t>Chris</t>
  </si>
  <si>
    <t>Chris Smith</t>
  </si>
  <si>
    <t>Chris Smyth</t>
  </si>
  <si>
    <t>Chris Whitty</t>
  </si>
  <si>
    <t>Chris Witty</t>
  </si>
  <si>
    <t>Dan</t>
  </si>
  <si>
    <t>Dan Martin</t>
  </si>
  <si>
    <t>Dan O’Donoghue</t>
  </si>
  <si>
    <t>Daniel Woodson</t>
  </si>
  <si>
    <t>Dave West</t>
  </si>
  <si>
    <t>David</t>
  </si>
  <si>
    <t>David Hughes</t>
  </si>
  <si>
    <t>David Shukman</t>
  </si>
  <si>
    <t>David Walsh</t>
  </si>
  <si>
    <t>Dennis Staunton</t>
  </si>
  <si>
    <t>Dominic Raab</t>
  </si>
  <si>
    <t>Dominic Yeatman</t>
  </si>
  <si>
    <t>Dr. Cove</t>
  </si>
  <si>
    <t>Dr. Jenny Harries</t>
  </si>
  <si>
    <t>Dr. Yvonne Doyle</t>
  </si>
  <si>
    <t>Ed Conway</t>
  </si>
  <si>
    <t>Emilio</t>
  </si>
  <si>
    <t>Emily Ashton</t>
  </si>
  <si>
    <t>Francis</t>
  </si>
  <si>
    <t>Francis Elliott</t>
  </si>
  <si>
    <t>Gary Gibbon</t>
  </si>
  <si>
    <t>George Parker</t>
  </si>
  <si>
    <t>Geraldine Scott</t>
  </si>
  <si>
    <t>Gordon Rayner</t>
  </si>
  <si>
    <t>Hannah Al-Othman</t>
  </si>
  <si>
    <t>Hannah Miller</t>
  </si>
  <si>
    <t>Hannah Rodger</t>
  </si>
  <si>
    <t>Harriet</t>
  </si>
  <si>
    <t>Harriet Line</t>
  </si>
  <si>
    <t>Heather Stewart</t>
  </si>
  <si>
    <t>Hugh Pym</t>
  </si>
  <si>
    <t>Hugo Guy</t>
  </si>
  <si>
    <t>Jack Blanchard</t>
  </si>
  <si>
    <t>James Taxfield</t>
  </si>
  <si>
    <t>Jane M</t>
  </si>
  <si>
    <t>Jane Merrick</t>
  </si>
  <si>
    <t>Jason Gross</t>
  </si>
  <si>
    <t>Jason Groves</t>
  </si>
  <si>
    <t>Jen Williams</t>
  </si>
  <si>
    <t>Jenney Harries</t>
  </si>
  <si>
    <t>Jenny</t>
  </si>
  <si>
    <t>Jenny Harries</t>
  </si>
  <si>
    <t>Jenny Paris</t>
  </si>
  <si>
    <t>Jess Savage</t>
  </si>
  <si>
    <t>Jill Lawless</t>
  </si>
  <si>
    <t>Jim</t>
  </si>
  <si>
    <t>Jim Picard</t>
  </si>
  <si>
    <t>Joe Murphy</t>
  </si>
  <si>
    <t>John Netwon</t>
  </si>
  <si>
    <t>John Newton</t>
  </si>
  <si>
    <t>John Stevens</t>
  </si>
  <si>
    <t>Jonathan</t>
  </si>
  <si>
    <t>Jonathan Van-Tam</t>
  </si>
  <si>
    <t>Kate Proctor</t>
  </si>
  <si>
    <t>Kate Wilson</t>
  </si>
  <si>
    <t>Kathryn Samson</t>
  </si>
  <si>
    <t>Kitty Donaldson</t>
  </si>
  <si>
    <t>Larisa Brown</t>
  </si>
  <si>
    <t>Larissa Brown</t>
  </si>
  <si>
    <t>Laura</t>
  </si>
  <si>
    <t>Laura Coonsburg</t>
  </si>
  <si>
    <t>Laura Hughes</t>
  </si>
  <si>
    <t>Laura Kuenssberg</t>
  </si>
  <si>
    <t>Laura Makin-Isherwood</t>
  </si>
  <si>
    <t>Liam Thorpe</t>
  </si>
  <si>
    <t>Liz Bates</t>
  </si>
  <si>
    <t>Macer Hall</t>
  </si>
  <si>
    <t>Male</t>
  </si>
  <si>
    <t>Mark Austin</t>
  </si>
  <si>
    <t>Martha Farley</t>
  </si>
  <si>
    <t>Martin Bagot</t>
  </si>
  <si>
    <t>Martin Brown</t>
  </si>
  <si>
    <t>Matt Hancock</t>
  </si>
  <si>
    <t>Michael</t>
  </si>
  <si>
    <t>Michael S.</t>
  </si>
  <si>
    <t>Nathan Hall</t>
  </si>
  <si>
    <t>Nick Carter</t>
  </si>
  <si>
    <t>Nick Martin</t>
  </si>
  <si>
    <t>Nicola Bartlett</t>
  </si>
  <si>
    <t>Oliver Wright</t>
  </si>
  <si>
    <t>Paris</t>
  </si>
  <si>
    <t>Patrick</t>
  </si>
  <si>
    <t>Patrick Vallance</t>
  </si>
  <si>
    <t>Paul</t>
  </si>
  <si>
    <t>Paul Brand</t>
  </si>
  <si>
    <t>Piper Quier</t>
  </si>
  <si>
    <t>Pippa Greer</t>
  </si>
  <si>
    <t>Press Corps</t>
  </si>
  <si>
    <t>Professor Chris Whitty</t>
  </si>
  <si>
    <t>Professor Jonathan Van-Tam</t>
  </si>
  <si>
    <t>Professor Whitty</t>
  </si>
  <si>
    <t>Richard Partington</t>
  </si>
  <si>
    <t>Rishi Sunak</t>
  </si>
  <si>
    <t>Rob Merrick</t>
  </si>
  <si>
    <t>Robert</t>
  </si>
  <si>
    <t>Robert Jenrick</t>
  </si>
  <si>
    <t>Robert Peston</t>
  </si>
  <si>
    <t>Ruth</t>
  </si>
  <si>
    <t>Ruth May</t>
  </si>
  <si>
    <t>Sam</t>
  </si>
  <si>
    <t>Sam Coates</t>
  </si>
  <si>
    <t>Sebastian Payne</t>
  </si>
  <si>
    <t>Sejal Maria</t>
  </si>
  <si>
    <t>Shahid Khan</t>
  </si>
  <si>
    <t>Shehab Khan</t>
  </si>
  <si>
    <t>Simon Israel</t>
  </si>
  <si>
    <t>Sir Patrick</t>
  </si>
  <si>
    <t>Sir Patrick Vallance</t>
  </si>
  <si>
    <t>Speaker 1</t>
  </si>
  <si>
    <t>Speaker 2</t>
  </si>
  <si>
    <t>Speaker 3</t>
  </si>
  <si>
    <t>Speaker 4</t>
  </si>
  <si>
    <t>Speaker 6</t>
  </si>
  <si>
    <t>Stephan</t>
  </si>
  <si>
    <t>Stephen Powis</t>
  </si>
  <si>
    <t>Steve</t>
  </si>
  <si>
    <t>Tim Ross</t>
  </si>
  <si>
    <t>Tom</t>
  </si>
  <si>
    <t>Tom Clark</t>
  </si>
  <si>
    <t>Tom Clarke</t>
  </si>
  <si>
    <t>Tom Newton</t>
  </si>
  <si>
    <t>Tom Newton Dunn</t>
  </si>
  <si>
    <t>Torcuil Crighton</t>
  </si>
  <si>
    <t>Vicki Young</t>
  </si>
  <si>
    <t>Victoria Donald</t>
  </si>
  <si>
    <t>Victoria MacDonald</t>
  </si>
  <si>
    <t>Victoria McDonald</t>
  </si>
  <si>
    <t>Yvonne</t>
  </si>
  <si>
    <t>Yvonne Doyle</t>
  </si>
  <si>
    <t>Start time</t>
  </si>
  <si>
    <t>Timestamp as time</t>
  </si>
  <si>
    <t>Start time text</t>
  </si>
  <si>
    <t>(blank)</t>
  </si>
  <si>
    <t>Sum of Period time</t>
  </si>
  <si>
    <t>Last time</t>
  </si>
  <si>
    <t>Period time (not including last sentence)</t>
  </si>
  <si>
    <t>00:00</t>
  </si>
  <si>
    <t>05:13</t>
  </si>
  <si>
    <t>05:26</t>
  </si>
  <si>
    <t>06:58</t>
  </si>
  <si>
    <t>07:18</t>
  </si>
  <si>
    <t>08:43</t>
  </si>
  <si>
    <t>08:49</t>
  </si>
  <si>
    <t>09:20</t>
  </si>
  <si>
    <t>10:41</t>
  </si>
  <si>
    <t>11:39</t>
  </si>
  <si>
    <t>11:41</t>
  </si>
  <si>
    <t>11:56</t>
  </si>
  <si>
    <t>12:01</t>
  </si>
  <si>
    <t>12:42</t>
  </si>
  <si>
    <t>13:03</t>
  </si>
  <si>
    <t>13:13</t>
  </si>
  <si>
    <t>13:34</t>
  </si>
  <si>
    <t>14:39</t>
  </si>
  <si>
    <t>15:26</t>
  </si>
  <si>
    <t>16:17</t>
  </si>
  <si>
    <t>16:38</t>
  </si>
  <si>
    <t>16:56</t>
  </si>
  <si>
    <t>17:33</t>
  </si>
  <si>
    <t>17:55</t>
  </si>
  <si>
    <t>18:01</t>
  </si>
  <si>
    <t>18:27</t>
  </si>
  <si>
    <t>19:11</t>
  </si>
  <si>
    <t>19:46</t>
  </si>
  <si>
    <t>19:53</t>
  </si>
  <si>
    <t>20:30</t>
  </si>
  <si>
    <t>21:33</t>
  </si>
  <si>
    <t>22:01</t>
  </si>
  <si>
    <t>22:47</t>
  </si>
  <si>
    <t>23:21</t>
  </si>
  <si>
    <t>24:05</t>
  </si>
  <si>
    <t>25:01</t>
  </si>
  <si>
    <t>25:58</t>
  </si>
  <si>
    <t>26:03</t>
  </si>
  <si>
    <t>27:59</t>
  </si>
  <si>
    <t>28:57</t>
  </si>
  <si>
    <t>29:14</t>
  </si>
  <si>
    <t>29:18</t>
  </si>
  <si>
    <t>29:26</t>
  </si>
  <si>
    <t>29:40</t>
  </si>
  <si>
    <t>29:46</t>
  </si>
  <si>
    <t>30:59</t>
  </si>
  <si>
    <t>32:44</t>
  </si>
  <si>
    <t>33:17</t>
  </si>
  <si>
    <t>33:48</t>
  </si>
  <si>
    <t>33:49</t>
  </si>
  <si>
    <t>33:53</t>
  </si>
  <si>
    <t>34:45</t>
  </si>
  <si>
    <t>34:49</t>
  </si>
  <si>
    <t>34:51</t>
  </si>
  <si>
    <t>35:10</t>
  </si>
  <si>
    <t>36:48</t>
  </si>
  <si>
    <t>37:14</t>
  </si>
  <si>
    <t>38:11</t>
  </si>
  <si>
    <t>38:41</t>
  </si>
  <si>
    <t>39:42</t>
  </si>
  <si>
    <t>40:09</t>
  </si>
  <si>
    <t>40:53</t>
  </si>
  <si>
    <t>42:06</t>
  </si>
  <si>
    <t>43:01</t>
  </si>
  <si>
    <t>43:27</t>
  </si>
  <si>
    <t>44:05</t>
  </si>
  <si>
    <t>44:45</t>
  </si>
  <si>
    <t>45:49</t>
  </si>
  <si>
    <t>46:35</t>
  </si>
  <si>
    <t>47:55</t>
  </si>
  <si>
    <t>48:03</t>
  </si>
  <si>
    <t>48:21</t>
  </si>
  <si>
    <t>49:18</t>
  </si>
  <si>
    <t>00:01</t>
  </si>
  <si>
    <t>07:21</t>
  </si>
  <si>
    <t>11:07</t>
  </si>
  <si>
    <t>12:34</t>
  </si>
  <si>
    <t>13:29</t>
  </si>
  <si>
    <t>13:36</t>
  </si>
  <si>
    <t>14:03</t>
  </si>
  <si>
    <t>15:35</t>
  </si>
  <si>
    <t>16:04</t>
  </si>
  <si>
    <t>16:07</t>
  </si>
  <si>
    <t>16:33</t>
  </si>
  <si>
    <t>18:03</t>
  </si>
  <si>
    <t>18:29</t>
  </si>
  <si>
    <t>19:12</t>
  </si>
  <si>
    <t>20:16</t>
  </si>
  <si>
    <t>20:59</t>
  </si>
  <si>
    <t>21:38</t>
  </si>
  <si>
    <t>21:39</t>
  </si>
  <si>
    <t>21:42</t>
  </si>
  <si>
    <t>21:58</t>
  </si>
  <si>
    <t>22:39</t>
  </si>
  <si>
    <t>22:42</t>
  </si>
  <si>
    <t>23:05</t>
  </si>
  <si>
    <t>23:52</t>
  </si>
  <si>
    <t>23:54</t>
  </si>
  <si>
    <t>23:56</t>
  </si>
  <si>
    <t>23:59</t>
  </si>
  <si>
    <t>24:09</t>
  </si>
  <si>
    <t>24:49</t>
  </si>
  <si>
    <t>25:07</t>
  </si>
  <si>
    <t>25:56</t>
  </si>
  <si>
    <t>26:05</t>
  </si>
  <si>
    <t>26:33</t>
  </si>
  <si>
    <t>26:54</t>
  </si>
  <si>
    <t>27:03</t>
  </si>
  <si>
    <t>27:48</t>
  </si>
  <si>
    <t>28:38</t>
  </si>
  <si>
    <t>29:02</t>
  </si>
  <si>
    <t>30:22</t>
  </si>
  <si>
    <t>30:39</t>
  </si>
  <si>
    <t>32:06</t>
  </si>
  <si>
    <t>32:54</t>
  </si>
  <si>
    <t>33:25</t>
  </si>
  <si>
    <t>35:19</t>
  </si>
  <si>
    <t>35:35</t>
  </si>
  <si>
    <t>00:10</t>
  </si>
  <si>
    <t>04:11</t>
  </si>
  <si>
    <t>04:19</t>
  </si>
  <si>
    <t>04:42</t>
  </si>
  <si>
    <t>05:35</t>
  </si>
  <si>
    <t>05:48</t>
  </si>
  <si>
    <t>08:18</t>
  </si>
  <si>
    <t>08:21</t>
  </si>
  <si>
    <t>09:58</t>
  </si>
  <si>
    <t>10:48</t>
  </si>
  <si>
    <t>10:52</t>
  </si>
  <si>
    <t>11:03</t>
  </si>
  <si>
    <t>11:30</t>
  </si>
  <si>
    <t>11:32</t>
  </si>
  <si>
    <t>12:36</t>
  </si>
  <si>
    <t>14:02</t>
  </si>
  <si>
    <t>14:37</t>
  </si>
  <si>
    <t>15:07</t>
  </si>
  <si>
    <t>15:12</t>
  </si>
  <si>
    <t>16:03</t>
  </si>
  <si>
    <t>17:12</t>
  </si>
  <si>
    <t>18:30</t>
  </si>
  <si>
    <t>18:32</t>
  </si>
  <si>
    <t>20:00</t>
  </si>
  <si>
    <t>20:03</t>
  </si>
  <si>
    <t>20:27</t>
  </si>
  <si>
    <t>21:08</t>
  </si>
  <si>
    <t>22:05</t>
  </si>
  <si>
    <t>22:21</t>
  </si>
  <si>
    <t>23:28</t>
  </si>
  <si>
    <t>23:29</t>
  </si>
  <si>
    <t>24:22</t>
  </si>
  <si>
    <t>24:42</t>
  </si>
  <si>
    <t>25:31</t>
  </si>
  <si>
    <t>25:34</t>
  </si>
  <si>
    <t>25:50</t>
  </si>
  <si>
    <t>26:23</t>
  </si>
  <si>
    <t>26:57</t>
  </si>
  <si>
    <t>27:28</t>
  </si>
  <si>
    <t>29:28</t>
  </si>
  <si>
    <t>29:31</t>
  </si>
  <si>
    <t>29:44</t>
  </si>
  <si>
    <t>30:13</t>
  </si>
  <si>
    <t>30:16</t>
  </si>
  <si>
    <t>30:19</t>
  </si>
  <si>
    <t>30:51</t>
  </si>
  <si>
    <t>31:32</t>
  </si>
  <si>
    <t>31:36</t>
  </si>
  <si>
    <t>32:12</t>
  </si>
  <si>
    <t>32:32</t>
  </si>
  <si>
    <t>32:49</t>
  </si>
  <si>
    <t>33:21</t>
  </si>
  <si>
    <t>33:24</t>
  </si>
  <si>
    <t>33:54</t>
  </si>
  <si>
    <t>34:30</t>
  </si>
  <si>
    <t>35:38</t>
  </si>
  <si>
    <t>35:50</t>
  </si>
  <si>
    <t>36:10</t>
  </si>
  <si>
    <t>36:40</t>
  </si>
  <si>
    <t>37:46</t>
  </si>
  <si>
    <t>37:49</t>
  </si>
  <si>
    <t>38:07</t>
  </si>
  <si>
    <t>38:43</t>
  </si>
  <si>
    <t>38:46</t>
  </si>
  <si>
    <t>39:09</t>
  </si>
  <si>
    <t>39:59</t>
  </si>
  <si>
    <t>00:07</t>
  </si>
  <si>
    <t>07:50</t>
  </si>
  <si>
    <t>10:03</t>
  </si>
  <si>
    <t>10:43</t>
  </si>
  <si>
    <t>10:49</t>
  </si>
  <si>
    <t>11:14</t>
  </si>
  <si>
    <t>11:51</t>
  </si>
  <si>
    <t>12:38</t>
  </si>
  <si>
    <t>12:56</t>
  </si>
  <si>
    <t>13:25</t>
  </si>
  <si>
    <t>14:42</t>
  </si>
  <si>
    <t>15:16</t>
  </si>
  <si>
    <t>15:41</t>
  </si>
  <si>
    <t>16:59</t>
  </si>
  <si>
    <t>17:44</t>
  </si>
  <si>
    <t>17:49</t>
  </si>
  <si>
    <t>19:25</t>
  </si>
  <si>
    <t>20:18</t>
  </si>
  <si>
    <t>20:20</t>
  </si>
  <si>
    <t>20:42</t>
  </si>
  <si>
    <t>21:09</t>
  </si>
  <si>
    <t>21:11</t>
  </si>
  <si>
    <t>21:35</t>
  </si>
  <si>
    <t>22:11</t>
  </si>
  <si>
    <t>22:13</t>
  </si>
  <si>
    <t>22:29</t>
  </si>
  <si>
    <t>23:15</t>
  </si>
  <si>
    <t>25:37</t>
  </si>
  <si>
    <t>26:16</t>
  </si>
  <si>
    <t>27:24</t>
  </si>
  <si>
    <t>28:32</t>
  </si>
  <si>
    <t>30:10</t>
  </si>
  <si>
    <t>30:11</t>
  </si>
  <si>
    <t>31:01</t>
  </si>
  <si>
    <t>31:39</t>
  </si>
  <si>
    <t>32:01</t>
  </si>
  <si>
    <t>32:18</t>
  </si>
  <si>
    <t>32:55</t>
  </si>
  <si>
    <t>33:14</t>
  </si>
  <si>
    <t>34:44</t>
  </si>
  <si>
    <t>34:56</t>
  </si>
  <si>
    <t>35:01</t>
  </si>
  <si>
    <t>36:01</t>
  </si>
  <si>
    <t>38:14</t>
  </si>
  <si>
    <t>06:29</t>
  </si>
  <si>
    <t>15:04</t>
  </si>
  <si>
    <t>16:12</t>
  </si>
  <si>
    <t>22:00</t>
  </si>
  <si>
    <t>22:09</t>
  </si>
  <si>
    <t>23:34</t>
  </si>
  <si>
    <t>23:36</t>
  </si>
  <si>
    <t>24:04</t>
  </si>
  <si>
    <t>24:59</t>
  </si>
  <si>
    <t>25:02</t>
  </si>
  <si>
    <t>25:05</t>
  </si>
  <si>
    <t>25:06</t>
  </si>
  <si>
    <t>25:48</t>
  </si>
  <si>
    <t>27:18</t>
  </si>
  <si>
    <t>28:03</t>
  </si>
  <si>
    <t>28:21</t>
  </si>
  <si>
    <t>28:22</t>
  </si>
  <si>
    <t>29:38</t>
  </si>
  <si>
    <t>29:42</t>
  </si>
  <si>
    <t>30:34</t>
  </si>
  <si>
    <t>32:58</t>
  </si>
  <si>
    <t>33:37</t>
  </si>
  <si>
    <t>34:40</t>
  </si>
  <si>
    <t>35:14</t>
  </si>
  <si>
    <t>35:58</t>
  </si>
  <si>
    <t>36:09</t>
  </si>
  <si>
    <t>36:11</t>
  </si>
  <si>
    <t>37:18</t>
  </si>
  <si>
    <t>38:32</t>
  </si>
  <si>
    <t>38:36</t>
  </si>
  <si>
    <t>39:46</t>
  </si>
  <si>
    <t>39:48</t>
  </si>
  <si>
    <t>40:05</t>
  </si>
  <si>
    <t>41:20</t>
  </si>
  <si>
    <t>41:55</t>
  </si>
  <si>
    <t>42:03</t>
  </si>
  <si>
    <t>42:25</t>
  </si>
  <si>
    <t>43:22</t>
  </si>
  <si>
    <t>43:31</t>
  </si>
  <si>
    <t>43:52</t>
  </si>
  <si>
    <t>44:04</t>
  </si>
  <si>
    <t>46:31</t>
  </si>
  <si>
    <t>46:41</t>
  </si>
  <si>
    <t>47:20</t>
  </si>
  <si>
    <t>48:43</t>
  </si>
  <si>
    <t>53:17</t>
  </si>
  <si>
    <t>53:29</t>
  </si>
  <si>
    <t>03:53</t>
  </si>
  <si>
    <t>09:34</t>
  </si>
  <si>
    <t>10:20</t>
  </si>
  <si>
    <t>10:24</t>
  </si>
  <si>
    <t>13:32</t>
  </si>
  <si>
    <t>13:38</t>
  </si>
  <si>
    <t>13:53</t>
  </si>
  <si>
    <t>13:59</t>
  </si>
  <si>
    <t>14:00</t>
  </si>
  <si>
    <t>14:17</t>
  </si>
  <si>
    <t>15:06</t>
  </si>
  <si>
    <t>17:25</t>
  </si>
  <si>
    <t>17:28</t>
  </si>
  <si>
    <t>17:46</t>
  </si>
  <si>
    <t>18:35</t>
  </si>
  <si>
    <t>19:24</t>
  </si>
  <si>
    <t>20:12</t>
  </si>
  <si>
    <t>20:22</t>
  </si>
  <si>
    <t>21:48</t>
  </si>
  <si>
    <t>22:30</t>
  </si>
  <si>
    <t>24:46</t>
  </si>
  <si>
    <t>24:47</t>
  </si>
  <si>
    <t>25:24</t>
  </si>
  <si>
    <t>26:29</t>
  </si>
  <si>
    <t>27:16</t>
  </si>
  <si>
    <t>27:47</t>
  </si>
  <si>
    <t>28:55</t>
  </si>
  <si>
    <t>28:56</t>
  </si>
  <si>
    <t>30:04</t>
  </si>
  <si>
    <t>30:05</t>
  </si>
  <si>
    <t>30:07</t>
  </si>
  <si>
    <t>30:29</t>
  </si>
  <si>
    <t>31:28</t>
  </si>
  <si>
    <t>31:43</t>
  </si>
  <si>
    <t>32:46</t>
  </si>
  <si>
    <t>33:02</t>
  </si>
  <si>
    <t>35:20</t>
  </si>
  <si>
    <t>36:00</t>
  </si>
  <si>
    <t>37:25</t>
  </si>
  <si>
    <t>37:30</t>
  </si>
  <si>
    <t>38:35</t>
  </si>
  <si>
    <t>38:48</t>
  </si>
  <si>
    <t>40:34</t>
  </si>
  <si>
    <t>41:32</t>
  </si>
  <si>
    <t>41:36</t>
  </si>
  <si>
    <t>42:02</t>
  </si>
  <si>
    <t>42:13</t>
  </si>
  <si>
    <t>42:59</t>
  </si>
  <si>
    <t>43:45</t>
  </si>
  <si>
    <t>44:44</t>
  </si>
  <si>
    <t>44:59</t>
  </si>
  <si>
    <t>45:25</t>
  </si>
  <si>
    <t>46:00</t>
  </si>
  <si>
    <t>46:18</t>
  </si>
  <si>
    <t>46:52</t>
  </si>
  <si>
    <t>47:35</t>
  </si>
  <si>
    <t>47:39</t>
  </si>
  <si>
    <t>49:51</t>
  </si>
  <si>
    <t>50:24</t>
  </si>
  <si>
    <t>51:44</t>
  </si>
  <si>
    <t>51:57</t>
  </si>
  <si>
    <t>52:18</t>
  </si>
  <si>
    <t>52:28</t>
  </si>
  <si>
    <t>01:54</t>
  </si>
  <si>
    <t>10:15</t>
  </si>
  <si>
    <t>11:24</t>
  </si>
  <si>
    <t>13:50</t>
  </si>
  <si>
    <t>14:48</t>
  </si>
  <si>
    <t>16:44</t>
  </si>
  <si>
    <t>21:19</t>
  </si>
  <si>
    <t>23:08</t>
  </si>
  <si>
    <t>23:16</t>
  </si>
  <si>
    <t>23:46</t>
  </si>
  <si>
    <t>25:26</t>
  </si>
  <si>
    <t>25:30</t>
  </si>
  <si>
    <t>25:32</t>
  </si>
  <si>
    <t>26:27</t>
  </si>
  <si>
    <t>26:32</t>
  </si>
  <si>
    <t>27:26</t>
  </si>
  <si>
    <t>28:27</t>
  </si>
  <si>
    <t>28:31</t>
  </si>
  <si>
    <t>29:13</t>
  </si>
  <si>
    <t>30:58</t>
  </si>
  <si>
    <t>31:59</t>
  </si>
  <si>
    <t>32:41</t>
  </si>
  <si>
    <t>33:58</t>
  </si>
  <si>
    <t>35:36</t>
  </si>
  <si>
    <t>35:52</t>
  </si>
  <si>
    <t>35:56</t>
  </si>
  <si>
    <t>36:24</t>
  </si>
  <si>
    <t>37:59</t>
  </si>
  <si>
    <t>38:39</t>
  </si>
  <si>
    <t>39:01</t>
  </si>
  <si>
    <t>40:01</t>
  </si>
  <si>
    <t>40:38</t>
  </si>
  <si>
    <t>41:40</t>
  </si>
  <si>
    <t>41:44</t>
  </si>
  <si>
    <t>42:46</t>
  </si>
  <si>
    <t>42:55</t>
  </si>
  <si>
    <t>43:30</t>
  </si>
  <si>
    <t>45:46</t>
  </si>
  <si>
    <t>45:47</t>
  </si>
  <si>
    <t>45:48</t>
  </si>
  <si>
    <t>46:59</t>
  </si>
  <si>
    <t>48:10</t>
  </si>
  <si>
    <t>48:53</t>
  </si>
  <si>
    <t>01:18</t>
  </si>
  <si>
    <t>08:56</t>
  </si>
  <si>
    <t>09:44</t>
  </si>
  <si>
    <t>13:14</t>
  </si>
  <si>
    <t>16:43</t>
  </si>
  <si>
    <t>17:11</t>
  </si>
  <si>
    <t>17:35</t>
  </si>
  <si>
    <t>18:43</t>
  </si>
  <si>
    <t>18:44</t>
  </si>
  <si>
    <t>18:45</t>
  </si>
  <si>
    <t>19:01</t>
  </si>
  <si>
    <t>21:07</t>
  </si>
  <si>
    <t>21:23</t>
  </si>
  <si>
    <t>22:24</t>
  </si>
  <si>
    <t>22:52</t>
  </si>
  <si>
    <t>24:31</t>
  </si>
  <si>
    <t>24:36</t>
  </si>
  <si>
    <t>25:27</t>
  </si>
  <si>
    <t>26:39</t>
  </si>
  <si>
    <t>28:25</t>
  </si>
  <si>
    <t>28:43</t>
  </si>
  <si>
    <t>29:23</t>
  </si>
  <si>
    <t>29:49</t>
  </si>
  <si>
    <t>31:33</t>
  </si>
  <si>
    <t>31:42</t>
  </si>
  <si>
    <t>32:22</t>
  </si>
  <si>
    <t>32:24</t>
  </si>
  <si>
    <t>33:00</t>
  </si>
  <si>
    <t>33:30</t>
  </si>
  <si>
    <t>35:06</t>
  </si>
  <si>
    <t>35:59</t>
  </si>
  <si>
    <t>36:20</t>
  </si>
  <si>
    <t>36:46</t>
  </si>
  <si>
    <t>38:26</t>
  </si>
  <si>
    <t>38:31</t>
  </si>
  <si>
    <t>39:27</t>
  </si>
  <si>
    <t>39:32</t>
  </si>
  <si>
    <t>43:02</t>
  </si>
  <si>
    <t>44:09</t>
  </si>
  <si>
    <t>44:33</t>
  </si>
  <si>
    <t>44:34</t>
  </si>
  <si>
    <t>44:36</t>
  </si>
  <si>
    <t>44:55</t>
  </si>
  <si>
    <t>47:15</t>
  </si>
  <si>
    <t>47:17</t>
  </si>
  <si>
    <t>47:19</t>
  </si>
  <si>
    <t>47:23</t>
  </si>
  <si>
    <t>48:02</t>
  </si>
  <si>
    <t>48:28</t>
  </si>
  <si>
    <t>50:17</t>
  </si>
  <si>
    <t>51:20</t>
  </si>
  <si>
    <t>52:10</t>
  </si>
  <si>
    <t>53:16</t>
  </si>
  <si>
    <t>53:55</t>
  </si>
  <si>
    <t>53:57</t>
  </si>
  <si>
    <t>54:40</t>
  </si>
  <si>
    <t>54:42</t>
  </si>
  <si>
    <t>54:44</t>
  </si>
  <si>
    <t>55:09</t>
  </si>
  <si>
    <t>56:46</t>
  </si>
  <si>
    <t>56:55</t>
  </si>
  <si>
    <t>57:08</t>
  </si>
  <si>
    <t>58:38</t>
  </si>
  <si>
    <t>02:21</t>
  </si>
  <si>
    <t>02:29</t>
  </si>
  <si>
    <t>07:07</t>
  </si>
  <si>
    <t>07:16</t>
  </si>
  <si>
    <t>07:39</t>
  </si>
  <si>
    <t>08:29</t>
  </si>
  <si>
    <t>09:07</t>
  </si>
  <si>
    <t>09:47</t>
  </si>
  <si>
    <t>10:06</t>
  </si>
  <si>
    <t>10:10</t>
  </si>
  <si>
    <t>10:11</t>
  </si>
  <si>
    <t>10:33</t>
  </si>
  <si>
    <t>12:02</t>
  </si>
  <si>
    <t>12:35</t>
  </si>
  <si>
    <t>14:05</t>
  </si>
  <si>
    <t>15:14</t>
  </si>
  <si>
    <t>16:47</t>
  </si>
  <si>
    <t>19:34</t>
  </si>
  <si>
    <t>19:39</t>
  </si>
  <si>
    <t>20:01</t>
  </si>
  <si>
    <t>20:05</t>
  </si>
  <si>
    <t>21:06</t>
  </si>
  <si>
    <t>21:14</t>
  </si>
  <si>
    <t>25:12</t>
  </si>
  <si>
    <t>25:45</t>
  </si>
  <si>
    <t>26:48</t>
  </si>
  <si>
    <t>27:30</t>
  </si>
  <si>
    <t>28:23</t>
  </si>
  <si>
    <t>30:21</t>
  </si>
  <si>
    <t>30:26</t>
  </si>
  <si>
    <t>30:43</t>
  </si>
  <si>
    <t>32:38</t>
  </si>
  <si>
    <t>35:22</t>
  </si>
  <si>
    <t>37:48</t>
  </si>
  <si>
    <t>40:27</t>
  </si>
  <si>
    <t>40:51</t>
  </si>
  <si>
    <t>40:55</t>
  </si>
  <si>
    <t>43:12</t>
  </si>
  <si>
    <t>44:02</t>
  </si>
  <si>
    <t>45:07</t>
  </si>
  <si>
    <t>46:25</t>
  </si>
  <si>
    <t>46:26</t>
  </si>
  <si>
    <t>47:09</t>
  </si>
  <si>
    <t>00:02</t>
  </si>
  <si>
    <t>00:17</t>
  </si>
  <si>
    <t>04:57</t>
  </si>
  <si>
    <t>08:39</t>
  </si>
  <si>
    <t>09:04</t>
  </si>
  <si>
    <t>10:35</t>
  </si>
  <si>
    <t>10:39</t>
  </si>
  <si>
    <t>11:23</t>
  </si>
  <si>
    <t>11:38</t>
  </si>
  <si>
    <t>12:31</t>
  </si>
  <si>
    <t>13:52</t>
  </si>
  <si>
    <t>13:54</t>
  </si>
  <si>
    <t>14:25</t>
  </si>
  <si>
    <t>14:28</t>
  </si>
  <si>
    <t>14:47</t>
  </si>
  <si>
    <t>15:30</t>
  </si>
  <si>
    <t>16:06</t>
  </si>
  <si>
    <t>17:17</t>
  </si>
  <si>
    <t>17:31</t>
  </si>
  <si>
    <t>17:51</t>
  </si>
  <si>
    <t>18:55</t>
  </si>
  <si>
    <t>19:36</t>
  </si>
  <si>
    <t>19:50</t>
  </si>
  <si>
    <t>20:28</t>
  </si>
  <si>
    <t>20:31</t>
  </si>
  <si>
    <t>20:40</t>
  </si>
  <si>
    <t>21:17</t>
  </si>
  <si>
    <t>22:10</t>
  </si>
  <si>
    <t>23:32</t>
  </si>
  <si>
    <t>24:00</t>
  </si>
  <si>
    <t>24:02</t>
  </si>
  <si>
    <t>24:10</t>
  </si>
  <si>
    <t>24:33</t>
  </si>
  <si>
    <t>25:19</t>
  </si>
  <si>
    <t>26:24</t>
  </si>
  <si>
    <t>26:26</t>
  </si>
  <si>
    <t>27:29</t>
  </si>
  <si>
    <t>27:34</t>
  </si>
  <si>
    <t>28:30</t>
  </si>
  <si>
    <t>29:52</t>
  </si>
  <si>
    <t>30:09</t>
  </si>
  <si>
    <t>30:20</t>
  </si>
  <si>
    <t>30:24</t>
  </si>
  <si>
    <t>30:52</t>
  </si>
  <si>
    <t>31:50</t>
  </si>
  <si>
    <t>32:25</t>
  </si>
  <si>
    <t>32:39</t>
  </si>
  <si>
    <t>00:16</t>
  </si>
  <si>
    <t>07:00</t>
  </si>
  <si>
    <t>13:09</t>
  </si>
  <si>
    <t>13:11</t>
  </si>
  <si>
    <t>13:46</t>
  </si>
  <si>
    <t>15:25</t>
  </si>
  <si>
    <t>15:32</t>
  </si>
  <si>
    <t>16:00</t>
  </si>
  <si>
    <t>21:18</t>
  </si>
  <si>
    <t>22:27</t>
  </si>
  <si>
    <t>23:27</t>
  </si>
  <si>
    <t>24:25</t>
  </si>
  <si>
    <t>25:15</t>
  </si>
  <si>
    <t>27:00</t>
  </si>
  <si>
    <t>28:18</t>
  </si>
  <si>
    <t>28:29</t>
  </si>
  <si>
    <t>29:07</t>
  </si>
  <si>
    <t>29:12</t>
  </si>
  <si>
    <t>33:43</t>
  </si>
  <si>
    <t>34:55</t>
  </si>
  <si>
    <t>34:58</t>
  </si>
  <si>
    <t>35:07</t>
  </si>
  <si>
    <t>35:08</t>
  </si>
  <si>
    <t>35:33</t>
  </si>
  <si>
    <t>36:16</t>
  </si>
  <si>
    <t>37:29</t>
  </si>
  <si>
    <t>37:34</t>
  </si>
  <si>
    <t>40:00</t>
  </si>
  <si>
    <t>40:07</t>
  </si>
  <si>
    <t>40:41</t>
  </si>
  <si>
    <t>40:47</t>
  </si>
  <si>
    <t>41:43</t>
  </si>
  <si>
    <t>41:45</t>
  </si>
  <si>
    <t>42:16</t>
  </si>
  <si>
    <t>42:20</t>
  </si>
  <si>
    <t>09:10</t>
  </si>
  <si>
    <t>15:15</t>
  </si>
  <si>
    <t>16:41</t>
  </si>
  <si>
    <t>17:53</t>
  </si>
  <si>
    <t>18:19</t>
  </si>
  <si>
    <t>18:36</t>
  </si>
  <si>
    <t>19:00</t>
  </si>
  <si>
    <t>19:21</t>
  </si>
  <si>
    <t>19:49</t>
  </si>
  <si>
    <t>20:48</t>
  </si>
  <si>
    <t>21:49</t>
  </si>
  <si>
    <t>23:57</t>
  </si>
  <si>
    <t>24:40</t>
  </si>
  <si>
    <t>25:33</t>
  </si>
  <si>
    <t>26:07</t>
  </si>
  <si>
    <t>27:08</t>
  </si>
  <si>
    <t>28:19</t>
  </si>
  <si>
    <t>28:50</t>
  </si>
  <si>
    <t>29:37</t>
  </si>
  <si>
    <t>30:30</t>
  </si>
  <si>
    <t>31:30</t>
  </si>
  <si>
    <t>31:52</t>
  </si>
  <si>
    <t>32:53</t>
  </si>
  <si>
    <t>33:18</t>
  </si>
  <si>
    <t>35:05</t>
  </si>
  <si>
    <t>37:10</t>
  </si>
  <si>
    <t>03:41</t>
  </si>
  <si>
    <t>06:11</t>
  </si>
  <si>
    <t>06:19</t>
  </si>
  <si>
    <t>07:25</t>
  </si>
  <si>
    <t>16:53</t>
  </si>
  <si>
    <t>16:58</t>
  </si>
  <si>
    <t>17:09</t>
  </si>
  <si>
    <t>17:39</t>
  </si>
  <si>
    <t>19:09</t>
  </si>
  <si>
    <t>20:19</t>
  </si>
  <si>
    <t>20:21</t>
  </si>
  <si>
    <t>22:41</t>
  </si>
  <si>
    <t>23:10</t>
  </si>
  <si>
    <t>24:21</t>
  </si>
  <si>
    <t>24:23</t>
  </si>
  <si>
    <t>25:41</t>
  </si>
  <si>
    <t>26:13</t>
  </si>
  <si>
    <t>27:50</t>
  </si>
  <si>
    <t>31:16</t>
  </si>
  <si>
    <t>31:17</t>
  </si>
  <si>
    <t>32:26</t>
  </si>
  <si>
    <t>32:29</t>
  </si>
  <si>
    <t>33:47</t>
  </si>
  <si>
    <t>35:25</t>
  </si>
  <si>
    <t>35:28</t>
  </si>
  <si>
    <t>36:32</t>
  </si>
  <si>
    <t>07:43</t>
  </si>
  <si>
    <t>11:28</t>
  </si>
  <si>
    <t>11:31</t>
  </si>
  <si>
    <t>11:52</t>
  </si>
  <si>
    <t>15:28</t>
  </si>
  <si>
    <t>15:58</t>
  </si>
  <si>
    <t>16:42</t>
  </si>
  <si>
    <t>17:29</t>
  </si>
  <si>
    <t>19:35</t>
  </si>
  <si>
    <t>20:02</t>
  </si>
  <si>
    <t>20:13</t>
  </si>
  <si>
    <t>22:46</t>
  </si>
  <si>
    <t>25:00</t>
  </si>
  <si>
    <t>28:14</t>
  </si>
  <si>
    <t>28:35</t>
  </si>
  <si>
    <t>29:09</t>
  </si>
  <si>
    <t>03:37</t>
  </si>
  <si>
    <t>04:39</t>
  </si>
  <si>
    <t>09:41</t>
  </si>
  <si>
    <t>10:05</t>
  </si>
  <si>
    <t>10:30</t>
  </si>
  <si>
    <t>11:05</t>
  </si>
  <si>
    <t>11:08</t>
  </si>
  <si>
    <t>11:11</t>
  </si>
  <si>
    <t>12:12</t>
  </si>
  <si>
    <t>13:19</t>
  </si>
  <si>
    <t>14:09</t>
  </si>
  <si>
    <t>14:20</t>
  </si>
  <si>
    <t>14:22</t>
  </si>
  <si>
    <t>14:52</t>
  </si>
  <si>
    <t>15:57</t>
  </si>
  <si>
    <t>17:27</t>
  </si>
  <si>
    <t>18:31</t>
  </si>
  <si>
    <t>21:02</t>
  </si>
  <si>
    <t>21:31</t>
  </si>
  <si>
    <t>22:02</t>
  </si>
  <si>
    <t>22:16</t>
  </si>
  <si>
    <t>22:45</t>
  </si>
  <si>
    <t>23:40</t>
  </si>
  <si>
    <t>24:16</t>
  </si>
  <si>
    <t>24:41</t>
  </si>
  <si>
    <t>26:04</t>
  </si>
  <si>
    <t>27:14</t>
  </si>
  <si>
    <t>30:23</t>
  </si>
  <si>
    <t>09:54</t>
  </si>
  <si>
    <t>10:16</t>
  </si>
  <si>
    <t>11:45</t>
  </si>
  <si>
    <t>11:50</t>
  </si>
  <si>
    <t>13:20</t>
  </si>
  <si>
    <t>14:01</t>
  </si>
  <si>
    <t>14:43</t>
  </si>
  <si>
    <t>15:33</t>
  </si>
  <si>
    <t>16:46</t>
  </si>
  <si>
    <t>17:18</t>
  </si>
  <si>
    <t>18:53</t>
  </si>
  <si>
    <t>18:54</t>
  </si>
  <si>
    <t>18:59</t>
  </si>
  <si>
    <t>19:20</t>
  </si>
  <si>
    <t>19:59</t>
  </si>
  <si>
    <t>21:16</t>
  </si>
  <si>
    <t>21:22</t>
  </si>
  <si>
    <t>22:07</t>
  </si>
  <si>
    <t>23:39</t>
  </si>
  <si>
    <t>01:50</t>
  </si>
  <si>
    <t>11:15</t>
  </si>
  <si>
    <t>20:43</t>
  </si>
  <si>
    <t>20:54</t>
  </si>
  <si>
    <t>22:40</t>
  </si>
  <si>
    <t>24:01</t>
  </si>
  <si>
    <t>25:13</t>
  </si>
  <si>
    <t>28:00</t>
  </si>
  <si>
    <t>28:33</t>
  </si>
  <si>
    <t>28:58</t>
  </si>
  <si>
    <t>30:35</t>
  </si>
  <si>
    <t>31:12</t>
  </si>
  <si>
    <t>32:50</t>
  </si>
  <si>
    <t>32:52</t>
  </si>
  <si>
    <t>35:09</t>
  </si>
  <si>
    <t>36:53</t>
  </si>
  <si>
    <t>36:59</t>
  </si>
  <si>
    <t>37:45</t>
  </si>
  <si>
    <t>39:55</t>
  </si>
  <si>
    <t>40:06</t>
  </si>
  <si>
    <t>40:39</t>
  </si>
  <si>
    <t>42:24</t>
  </si>
  <si>
    <t>42:32</t>
  </si>
  <si>
    <t>44:47</t>
  </si>
  <si>
    <t>44:50</t>
  </si>
  <si>
    <t>44:53</t>
  </si>
  <si>
    <t>44:54</t>
  </si>
  <si>
    <t>45:52</t>
  </si>
  <si>
    <t>47:50</t>
  </si>
  <si>
    <t>50:48</t>
  </si>
  <si>
    <t>51:35</t>
  </si>
  <si>
    <t>51:45</t>
  </si>
  <si>
    <t>00:08</t>
  </si>
  <si>
    <t>02:00</t>
  </si>
  <si>
    <t>02:45</t>
  </si>
  <si>
    <t>05:14</t>
  </si>
  <si>
    <t>07:22</t>
  </si>
  <si>
    <t>07:36</t>
  </si>
  <si>
    <t>08:22</t>
  </si>
  <si>
    <t>09:46</t>
  </si>
  <si>
    <t>11:10</t>
  </si>
  <si>
    <t>13:22</t>
  </si>
  <si>
    <t>13:28</t>
  </si>
  <si>
    <t>13:42</t>
  </si>
  <si>
    <t>14:49</t>
  </si>
  <si>
    <t>14:54</t>
  </si>
  <si>
    <t>15:00</t>
  </si>
  <si>
    <t>15:17</t>
  </si>
  <si>
    <t>16:05</t>
  </si>
  <si>
    <t>17:14</t>
  </si>
  <si>
    <t>19:23</t>
  </si>
  <si>
    <t>19:30</t>
  </si>
  <si>
    <t>21:30</t>
  </si>
  <si>
    <t>25:18</t>
  </si>
  <si>
    <t>25:22</t>
  </si>
  <si>
    <t>32:15</t>
  </si>
  <si>
    <t>37:39</t>
  </si>
  <si>
    <t>37:43</t>
  </si>
  <si>
    <t>41:51</t>
  </si>
  <si>
    <t>42:11</t>
  </si>
  <si>
    <t>43:37</t>
  </si>
  <si>
    <t>44:57</t>
  </si>
  <si>
    <t>45:39</t>
  </si>
  <si>
    <t>45:44</t>
  </si>
  <si>
    <t>45:58</t>
  </si>
  <si>
    <t>47:00</t>
  </si>
  <si>
    <t>47:40</t>
  </si>
  <si>
    <t>48:26</t>
  </si>
  <si>
    <t>49:17</t>
  </si>
  <si>
    <t>49:21</t>
  </si>
  <si>
    <t>50:54</t>
  </si>
  <si>
    <t>53:02</t>
  </si>
  <si>
    <t>53:06</t>
  </si>
  <si>
    <t>54:03</t>
  </si>
  <si>
    <t>55:21</t>
  </si>
  <si>
    <t>55:26</t>
  </si>
  <si>
    <t>55:56</t>
  </si>
  <si>
    <t>56:50</t>
  </si>
  <si>
    <t>59:03</t>
  </si>
  <si>
    <t>59:05</t>
  </si>
  <si>
    <t>59:06</t>
  </si>
  <si>
    <t>59:08</t>
  </si>
  <si>
    <t>59:23</t>
  </si>
  <si>
    <t>01:00</t>
  </si>
  <si>
    <t>01:01</t>
  </si>
  <si>
    <t>03:08</t>
  </si>
  <si>
    <t>06:17</t>
  </si>
  <si>
    <t>06:48</t>
  </si>
  <si>
    <t>07:19</t>
  </si>
  <si>
    <t>07:54</t>
  </si>
  <si>
    <t>08:03</t>
  </si>
  <si>
    <t>08:05</t>
  </si>
  <si>
    <t>08:19</t>
  </si>
  <si>
    <t>08:41</t>
  </si>
  <si>
    <t>09:27</t>
  </si>
  <si>
    <t>10:26</t>
  </si>
  <si>
    <t>10:29</t>
  </si>
  <si>
    <t>10:45</t>
  </si>
  <si>
    <t>11:21</t>
  </si>
  <si>
    <t>12:54</t>
  </si>
  <si>
    <t>15:51</t>
  </si>
  <si>
    <t>15:54</t>
  </si>
  <si>
    <t>16:18</t>
  </si>
  <si>
    <t>17:06</t>
  </si>
  <si>
    <t>17:30</t>
  </si>
  <si>
    <t>17:34</t>
  </si>
  <si>
    <t>18:46</t>
  </si>
  <si>
    <t>19:16</t>
  </si>
  <si>
    <t>19:52</t>
  </si>
  <si>
    <t>20:33</t>
  </si>
  <si>
    <t>20:36</t>
  </si>
  <si>
    <t>20:50</t>
  </si>
  <si>
    <t>21:25</t>
  </si>
  <si>
    <t>21:26</t>
  </si>
  <si>
    <t>21:59</t>
  </si>
  <si>
    <t>22:12</t>
  </si>
  <si>
    <t>22:14</t>
  </si>
  <si>
    <t>23:02</t>
  </si>
  <si>
    <t>24:11</t>
  </si>
  <si>
    <t>24:43</t>
  </si>
  <si>
    <t>25:57</t>
  </si>
  <si>
    <t>26:45</t>
  </si>
  <si>
    <t>27:07</t>
  </si>
  <si>
    <t>27:12</t>
  </si>
  <si>
    <t>28:05</t>
  </si>
  <si>
    <t>28:42</t>
  </si>
  <si>
    <t>29:10</t>
  </si>
  <si>
    <t>06:37</t>
  </si>
  <si>
    <t>06:38</t>
  </si>
  <si>
    <t>09:57</t>
  </si>
  <si>
    <t>11:18</t>
  </si>
  <si>
    <t>11:40</t>
  </si>
  <si>
    <t>12:26</t>
  </si>
  <si>
    <t>14:10</t>
  </si>
  <si>
    <t>14:11</t>
  </si>
  <si>
    <t>14:58</t>
  </si>
  <si>
    <t>15:31</t>
  </si>
  <si>
    <t>16:27</t>
  </si>
  <si>
    <t>17:16</t>
  </si>
  <si>
    <t>17:52</t>
  </si>
  <si>
    <t>19:31</t>
  </si>
  <si>
    <t>20:39</t>
  </si>
  <si>
    <t>20:44</t>
  </si>
  <si>
    <t>21:05</t>
  </si>
  <si>
    <t>22:44</t>
  </si>
  <si>
    <t>24:24</t>
  </si>
  <si>
    <t>26:25</t>
  </si>
  <si>
    <t>26:41</t>
  </si>
  <si>
    <t>28:46</t>
  </si>
  <si>
    <t>28:52</t>
  </si>
  <si>
    <t>31:13</t>
  </si>
  <si>
    <t>31:19</t>
  </si>
  <si>
    <t>31:46</t>
  </si>
  <si>
    <t>33:20</t>
  </si>
  <si>
    <t>33:32</t>
  </si>
  <si>
    <t>35:26</t>
  </si>
  <si>
    <t>38:01</t>
  </si>
  <si>
    <t>22:26</t>
  </si>
  <si>
    <t>24:06</t>
  </si>
  <si>
    <t>26:19</t>
  </si>
  <si>
    <t>28:34</t>
  </si>
  <si>
    <t>28:39</t>
  </si>
  <si>
    <t>30:37</t>
  </si>
  <si>
    <t>31:22</t>
  </si>
  <si>
    <t>31:25</t>
  </si>
  <si>
    <t>33:23</t>
  </si>
  <si>
    <t>35:47</t>
  </si>
  <si>
    <t>35:48</t>
  </si>
  <si>
    <t>36:42</t>
  </si>
  <si>
    <t>37:21</t>
  </si>
  <si>
    <t>37:38</t>
  </si>
  <si>
    <t>38:05</t>
  </si>
  <si>
    <t>38:10</t>
  </si>
  <si>
    <t>38:47</t>
  </si>
  <si>
    <t>40:13</t>
  </si>
  <si>
    <t>40:49</t>
  </si>
  <si>
    <t>40:54</t>
  </si>
  <si>
    <t>41:23</t>
  </si>
  <si>
    <t>43:10</t>
  </si>
  <si>
    <t>43:11</t>
  </si>
  <si>
    <t>44:10</t>
  </si>
  <si>
    <t>44:22</t>
  </si>
  <si>
    <t>44:42</t>
  </si>
  <si>
    <t>46:09</t>
  </si>
  <si>
    <t>46:23</t>
  </si>
  <si>
    <t>46:34</t>
  </si>
  <si>
    <t>46:53</t>
  </si>
  <si>
    <t>47:25</t>
  </si>
  <si>
    <t>48:17</t>
  </si>
  <si>
    <t>48:41</t>
  </si>
  <si>
    <t>49:11</t>
  </si>
  <si>
    <t>50:01</t>
  </si>
  <si>
    <t>50:20</t>
  </si>
  <si>
    <t>51:28</t>
  </si>
  <si>
    <t>51:47</t>
  </si>
  <si>
    <t>52:29</t>
  </si>
  <si>
    <t>10:17</t>
  </si>
  <si>
    <t>12:53</t>
  </si>
  <si>
    <t>14:36</t>
  </si>
  <si>
    <t>15:22</t>
  </si>
  <si>
    <t>16:10</t>
  </si>
  <si>
    <t>18:04</t>
  </si>
  <si>
    <t>18:05</t>
  </si>
  <si>
    <t>18:16</t>
  </si>
  <si>
    <t>19:45</t>
  </si>
  <si>
    <t>20:09</t>
  </si>
  <si>
    <t>22:56</t>
  </si>
  <si>
    <t>23:11</t>
  </si>
  <si>
    <t>25:35</t>
  </si>
  <si>
    <t>26:00</t>
  </si>
  <si>
    <t>27:32</t>
  </si>
  <si>
    <t>Last time (step 1)</t>
  </si>
  <si>
    <t>Last time (incuding last speech)</t>
  </si>
  <si>
    <t>Last speech</t>
  </si>
  <si>
    <t>Period time (including last sentence)</t>
  </si>
  <si>
    <t>Sum of Period time (including last sentence)</t>
  </si>
  <si>
    <t>Negative time</t>
  </si>
  <si>
    <t>Latest time for event</t>
  </si>
  <si>
    <t>Hour</t>
  </si>
  <si>
    <t>Max. of Timestamp as time</t>
  </si>
  <si>
    <t>dateasdate</t>
  </si>
  <si>
    <t>01-Apr</t>
  </si>
  <si>
    <t>10-Apr</t>
  </si>
  <si>
    <t>12-Apr</t>
  </si>
  <si>
    <t>14-Apr</t>
  </si>
  <si>
    <t>16-Apr</t>
  </si>
  <si>
    <t>20-Apr</t>
  </si>
  <si>
    <t>21-Apr</t>
  </si>
  <si>
    <t>22-Apr</t>
  </si>
  <si>
    <t>23-Apr</t>
  </si>
  <si>
    <t>27-Apr</t>
  </si>
  <si>
    <t>03-Apr</t>
  </si>
  <si>
    <t>06-Apr</t>
  </si>
  <si>
    <t>07-Apr</t>
  </si>
  <si>
    <t>08-Apr</t>
  </si>
  <si>
    <t>09-Apr</t>
  </si>
  <si>
    <t>17-Mar</t>
  </si>
  <si>
    <t>18-Mar</t>
  </si>
  <si>
    <t>21-Mar</t>
  </si>
  <si>
    <t>22-Mar</t>
  </si>
  <si>
    <t>23-Mar</t>
  </si>
  <si>
    <t>25-Mar</t>
  </si>
  <si>
    <t>29-Mar</t>
  </si>
  <si>
    <t>Sentence lasted</t>
  </si>
  <si>
    <t>Last sentence</t>
  </si>
  <si>
    <t>Word count</t>
  </si>
  <si>
    <t>Words only</t>
  </si>
  <si>
    <t>Words per minute</t>
  </si>
  <si>
    <t>Time based on average wpm</t>
  </si>
  <si>
    <t>Date (first)</t>
  </si>
  <si>
    <t>Entered by</t>
  </si>
  <si>
    <t>Definitive name if misspelt or partial</t>
  </si>
  <si>
    <t>Organisation</t>
  </si>
  <si>
    <t>Job title</t>
  </si>
  <si>
    <t>PB</t>
  </si>
  <si>
    <t>Alistair Smout</t>
  </si>
  <si>
    <t>Reuters</t>
  </si>
  <si>
    <t>Reporter</t>
  </si>
  <si>
    <t>Ministry of Defence</t>
  </si>
  <si>
    <t>Chief Scientific Adviser</t>
  </si>
  <si>
    <t>The Telegraph</t>
  </si>
  <si>
    <t>Political Correspondent</t>
  </si>
  <si>
    <t>Sky News</t>
  </si>
  <si>
    <t>Political Editor</t>
  </si>
  <si>
    <t>talkRADIO</t>
  </si>
  <si>
    <t>The Times</t>
  </si>
  <si>
    <t>Journalist</t>
  </si>
  <si>
    <t>Department of Health and Social Care (DHSC)</t>
  </si>
  <si>
    <t>Chief Medical Adviser</t>
  </si>
  <si>
    <t>Press Association</t>
  </si>
  <si>
    <t>Westminster Correspondent</t>
  </si>
  <si>
    <t>Health Service Journal</t>
  </si>
  <si>
    <t>Deputy Editor</t>
  </si>
  <si>
    <t>Sheffield Star</t>
  </si>
  <si>
    <t>Business Editor</t>
  </si>
  <si>
    <t>Deputy Chief Medical Officer</t>
  </si>
  <si>
    <t>Public Health England</t>
  </si>
  <si>
    <t>Director for Health Protection and Medical Director</t>
  </si>
  <si>
    <t>Emilio Casalicchio</t>
  </si>
  <si>
    <t>Politico</t>
  </si>
  <si>
    <t>UK Reporter</t>
  </si>
  <si>
    <t>Channel 4 News</t>
  </si>
  <si>
    <t>OL</t>
  </si>
  <si>
    <t>General Sir Nick Carter</t>
  </si>
  <si>
    <t>Chief of the Defence Staff</t>
  </si>
  <si>
    <t>Deputy Political Editor</t>
  </si>
  <si>
    <t>Hugo Gye</t>
  </si>
  <si>
    <t>The i Paper</t>
  </si>
  <si>
    <t>IGNORE. ONE WORD</t>
  </si>
  <si>
    <t>James Tapsfield</t>
  </si>
  <si>
    <t>Mail Online</t>
  </si>
  <si>
    <t>Policy Editor</t>
  </si>
  <si>
    <t>The Daily Mail</t>
  </si>
  <si>
    <t>Jessica Savage</t>
  </si>
  <si>
    <t>ITV News</t>
  </si>
  <si>
    <t>chief political correspondent</t>
  </si>
  <si>
    <t>Jody Doherty-Cove</t>
  </si>
  <si>
    <t>Brighton Argus</t>
  </si>
  <si>
    <t>Director of Health Improvement</t>
  </si>
  <si>
    <t>Political and Defence Correspondent</t>
  </si>
  <si>
    <t>BBC News</t>
  </si>
  <si>
    <t>Forces News</t>
  </si>
  <si>
    <t>Liam Thorp</t>
  </si>
  <si>
    <t>Liverpool Echo</t>
  </si>
  <si>
    <t>Daily Express</t>
  </si>
  <si>
    <t>Martha Fairlie</t>
  </si>
  <si>
    <t>News Reporter</t>
  </si>
  <si>
    <t>Michael Settle</t>
  </si>
  <si>
    <t>The Herald Scotland</t>
  </si>
  <si>
    <t>UK Political Editor</t>
  </si>
  <si>
    <t>Michael Stothard</t>
  </si>
  <si>
    <t>Sifted</t>
  </si>
  <si>
    <t>Editor</t>
  </si>
  <si>
    <t>The Daily Mirror</t>
  </si>
  <si>
    <t>Paris Gourtsoyannis</t>
  </si>
  <si>
    <t>The Scotsman</t>
  </si>
  <si>
    <t>Government</t>
  </si>
  <si>
    <t>Paul Waugh</t>
  </si>
  <si>
    <t>HuffPost</t>
  </si>
  <si>
    <t>Executive Editor, Politics</t>
  </si>
  <si>
    <t>Pippa Crerar</t>
  </si>
  <si>
    <t>Daily Mirror</t>
  </si>
  <si>
    <t>Presenter (ignore)</t>
  </si>
  <si>
    <t>Chancellor of the Exchequer</t>
  </si>
  <si>
    <t>Secretary of State for Housing, Communities and Local Government</t>
  </si>
  <si>
    <t>NHS England</t>
  </si>
  <si>
    <t>Chief Nursing Officer</t>
  </si>
  <si>
    <t>Deputy political editor</t>
  </si>
  <si>
    <t>Sam Lister</t>
  </si>
  <si>
    <t>The Daily Express</t>
  </si>
  <si>
    <t>Sejal Karia</t>
  </si>
  <si>
    <t>Political Reporter</t>
  </si>
  <si>
    <t>National Medical Director</t>
  </si>
  <si>
    <t>Science Editor</t>
  </si>
  <si>
    <t>The Sun</t>
  </si>
  <si>
    <t>UNCLEAR FROM TRANSCRIPT</t>
  </si>
  <si>
    <t>Unknown</t>
  </si>
  <si>
    <t>Health and Social Care Correspondent</t>
  </si>
  <si>
    <t>Social Affairs Correspondent</t>
  </si>
  <si>
    <t>Health editor</t>
  </si>
  <si>
    <t>Chief Correspondent</t>
  </si>
  <si>
    <t>Senior Home Affairs Correspondent</t>
  </si>
  <si>
    <t>Daily Record</t>
  </si>
  <si>
    <t>Westminster Editor</t>
  </si>
  <si>
    <t>Five News</t>
  </si>
  <si>
    <t>Whitehall correspondent</t>
  </si>
  <si>
    <t>Secretary of State for Business, Energy and Industrial Strategy</t>
  </si>
  <si>
    <t>Prime Minister</t>
  </si>
  <si>
    <t>Secretary of State for Foreign and Commonwealth Affairs</t>
  </si>
  <si>
    <t>Secretary of State for Health and Social Care</t>
  </si>
  <si>
    <t>Irish Times</t>
  </si>
  <si>
    <t>London Editor</t>
  </si>
  <si>
    <t>Lancashire Telegraph</t>
  </si>
  <si>
    <t>Politics reporter</t>
  </si>
  <si>
    <t>LBC</t>
  </si>
  <si>
    <t>Leicester Mercury</t>
  </si>
  <si>
    <t>Politics Correspondent</t>
  </si>
  <si>
    <t>Manchester Evening News</t>
  </si>
  <si>
    <t>Social affairs editor</t>
  </si>
  <si>
    <t>Metro</t>
  </si>
  <si>
    <t>News reporter</t>
  </si>
  <si>
    <t>Presenter</t>
  </si>
  <si>
    <t>TalkRADIO</t>
  </si>
  <si>
    <t>The Guardian</t>
  </si>
  <si>
    <t>Economics correspondent</t>
  </si>
  <si>
    <t>The Independent</t>
  </si>
  <si>
    <t>Economics Editor</t>
  </si>
  <si>
    <t>Buzzfeed UK News</t>
  </si>
  <si>
    <t>Senior political correspondent</t>
  </si>
  <si>
    <t>Financial Times</t>
  </si>
  <si>
    <t>Yorkshire Post</t>
  </si>
  <si>
    <t>ITV Granada Reports</t>
  </si>
  <si>
    <t>London Playbook Editor</t>
  </si>
  <si>
    <t>Associated Press</t>
  </si>
  <si>
    <t>London Correspondent</t>
  </si>
  <si>
    <t>London Evening Standard</t>
  </si>
  <si>
    <t>Daily Mail</t>
  </si>
  <si>
    <t>Bristol Live</t>
  </si>
  <si>
    <t>Politics Editor</t>
  </si>
  <si>
    <t>STV News</t>
  </si>
  <si>
    <t>Bloomberg News</t>
  </si>
  <si>
    <t>Politics and National Security Reporter</t>
  </si>
  <si>
    <t>Health and Science Editor</t>
  </si>
  <si>
    <t>People and Politics Correspondent</t>
  </si>
  <si>
    <t>Leading UK Politics coverage and lobby team</t>
  </si>
  <si>
    <t>Chief Political Correspondent</t>
  </si>
  <si>
    <t>Media</t>
  </si>
  <si>
    <t>Agency</t>
  </si>
  <si>
    <t>TV</t>
  </si>
  <si>
    <t>Specialist</t>
  </si>
  <si>
    <t>Regional</t>
  </si>
  <si>
    <t>Online</t>
  </si>
  <si>
    <t>National</t>
  </si>
  <si>
    <t>Health</t>
  </si>
  <si>
    <t>Central govt</t>
  </si>
  <si>
    <t>Radio</t>
  </si>
  <si>
    <t>Defence</t>
  </si>
  <si>
    <t>N/A</t>
  </si>
  <si>
    <t>Dup</t>
  </si>
  <si>
    <t>Lookupname (duplicates)</t>
  </si>
  <si>
    <t>Alex ForsythMar 21, 2020</t>
  </si>
  <si>
    <t>Alex ThomsonApr 6, 2020</t>
  </si>
  <si>
    <t>Alison HoltApr 22, 2020</t>
  </si>
  <si>
    <t>Alok SharmaApr 1, 2020</t>
  </si>
  <si>
    <t>Andrew MacAskillApr 9, 2020</t>
  </si>
  <si>
    <t>Andy BellApr 20, 2020</t>
  </si>
  <si>
    <t>Andy GibbonApr 8, 2020</t>
  </si>
  <si>
    <t>AngelaApr 20, 2020</t>
  </si>
  <si>
    <t>Angela MacleanApr 20, 2020</t>
  </si>
  <si>
    <t>Angela McLeanApr 20, 2020</t>
  </si>
  <si>
    <t>AnnaApr 6, 2020</t>
  </si>
  <si>
    <t>Anna MikhailovaApr 10, 2020</t>
  </si>
  <si>
    <t>Arj SinghApr 12, 2020</t>
  </si>
  <si>
    <t>Ben KentishApr 10, 2020</t>
  </si>
  <si>
    <t>BethApr 20, 2020</t>
  </si>
  <si>
    <t>Beth RigbyApr 1, 2020</t>
  </si>
  <si>
    <t>Beth RubyMar 17, 2020</t>
  </si>
  <si>
    <t>Bill JacobsApr 16, 2020</t>
  </si>
  <si>
    <t>Boris JohnsonApr 12, 2020</t>
  </si>
  <si>
    <t>Charles HaimMar 22, 2020</t>
  </si>
  <si>
    <t>CharlotteApr 10, 2020</t>
  </si>
  <si>
    <t>Charlotte I.Apr 6, 2020</t>
  </si>
  <si>
    <t>Charlotte IversApr 6, 2020</t>
  </si>
  <si>
    <t>Chria WhittyApr 7, 2020</t>
  </si>
  <si>
    <t>ChrisMar 25, 2020</t>
  </si>
  <si>
    <t>Chris SmithApr 21, 2020</t>
  </si>
  <si>
    <t>Chris SmythApr 6, 2020</t>
  </si>
  <si>
    <t>Chris WhittyApr 16, 2020</t>
  </si>
  <si>
    <t>Chris WittyApr 6, 2020</t>
  </si>
  <si>
    <t>DanApr 14, 2020</t>
  </si>
  <si>
    <t>Dan MartinApr 3, 2020</t>
  </si>
  <si>
    <t>Dan O’DonoghueApr 14, 2020</t>
  </si>
  <si>
    <t>Daniel WoodsonApr 21, 2020</t>
  </si>
  <si>
    <t>Dave WestApr 10, 2020</t>
  </si>
  <si>
    <t>DavidApr 27, 2020</t>
  </si>
  <si>
    <t>David HughesApr 22, 2020</t>
  </si>
  <si>
    <t>David ShukmanApr 12, 2020</t>
  </si>
  <si>
    <t>David WalshApr 27, 2020</t>
  </si>
  <si>
    <t>Dennis StauntonMar 17, 2020</t>
  </si>
  <si>
    <t>Dominic RaabApr 16, 2020</t>
  </si>
  <si>
    <t>Dominic YeatmanApr 16, 2020</t>
  </si>
  <si>
    <t>Dr. CoveApr 23, 2020</t>
  </si>
  <si>
    <t>Dr. Jenny HarriesApr 6, 2020</t>
  </si>
  <si>
    <t>Dr. Yvonne DoyleApr 1, 2020</t>
  </si>
  <si>
    <t>Ed ConwayApr 14, 2020</t>
  </si>
  <si>
    <t>EmilioApr 14, 2020</t>
  </si>
  <si>
    <t>Emily AshtonApr 1, 2020</t>
  </si>
  <si>
    <t>FrancisApr 14, 2020</t>
  </si>
  <si>
    <t>Francis ElliottApr 14, 2020</t>
  </si>
  <si>
    <t>Gary GibbonApr 27, 2020</t>
  </si>
  <si>
    <t>George ParkerApr 9, 2020</t>
  </si>
  <si>
    <t>Geraldine ScottApr 21, 2020</t>
  </si>
  <si>
    <t>Gordon RaynerApr 22, 2020</t>
  </si>
  <si>
    <t>Hannah Al-OthmanApr 10, 2020</t>
  </si>
  <si>
    <t>Hannah MillerApr 9, 2020</t>
  </si>
  <si>
    <t>Hannah RodgerApr 23, 2020</t>
  </si>
  <si>
    <t>HarrietApr 6, 2020</t>
  </si>
  <si>
    <t>Harriet LineMar 17, 2020</t>
  </si>
  <si>
    <t>Heather StewartApr 7, 2020</t>
  </si>
  <si>
    <t>Hugh PymApr 10, 2020</t>
  </si>
  <si>
    <t>Hugo GuyApr 9, 2020</t>
  </si>
  <si>
    <t>Jack BlanchardMar 29, 2020</t>
  </si>
  <si>
    <t>James TaxfieldApr 8, 2020</t>
  </si>
  <si>
    <t>Jane MApr 6, 2020</t>
  </si>
  <si>
    <t>Jane MerrickApr 6, 2020</t>
  </si>
  <si>
    <t>Jason GrossMar 17, 2020</t>
  </si>
  <si>
    <t>Jason GrovesApr 7, 2020</t>
  </si>
  <si>
    <t>Jen WilliamsApr 3, 2020</t>
  </si>
  <si>
    <t>Jenney HarriesMar 18, 2020</t>
  </si>
  <si>
    <t>JennyMar 22, 2020</t>
  </si>
  <si>
    <t>Jenny HarriesApr 6, 2020</t>
  </si>
  <si>
    <t>Jenny ParisMar 29, 2020</t>
  </si>
  <si>
    <t>Jess SavageMar 22, 2020</t>
  </si>
  <si>
    <t>Jill LawlessApr 12, 2020</t>
  </si>
  <si>
    <t>JimApr 6, 2020</t>
  </si>
  <si>
    <t>Jim PicardMar 18, 2020</t>
  </si>
  <si>
    <t>Joe MurphyApr 16, 2020</t>
  </si>
  <si>
    <t>John NetwonApr 21, 2020</t>
  </si>
  <si>
    <t>John NewtonApr 21, 2020</t>
  </si>
  <si>
    <t>John StevensApr 12, 2020</t>
  </si>
  <si>
    <t>JonathanApr 21, 2020</t>
  </si>
  <si>
    <t>Jonathan Van-TamApr 10, 2020</t>
  </si>
  <si>
    <t>Kate ProctorMar 29, 2020</t>
  </si>
  <si>
    <t>Kate WilsonApr 22, 2020</t>
  </si>
  <si>
    <t>Kathryn SamsonApr 14, 2020</t>
  </si>
  <si>
    <t>Kitty DonaldsonApr 16, 2020</t>
  </si>
  <si>
    <t>Larisa BrownMar 21, 2020</t>
  </si>
  <si>
    <t>Larissa BrownMar 22, 2020</t>
  </si>
  <si>
    <t>LauraApr 6, 2020</t>
  </si>
  <si>
    <t>LauraApr 22, 2020</t>
  </si>
  <si>
    <t>Laura CoonsburgApr 23, 2020</t>
  </si>
  <si>
    <t>Laura HughesApr 1, 2020</t>
  </si>
  <si>
    <t>Laura KuenssbergApr 1, 2020</t>
  </si>
  <si>
    <t>Laura Makin-IsherwoodApr 22, 2020</t>
  </si>
  <si>
    <t>Liam ThorpeApr 20, 2020</t>
  </si>
  <si>
    <t>Liz BatesApr 3, 2020</t>
  </si>
  <si>
    <t>Macer HallApr 23, 2020</t>
  </si>
  <si>
    <t>MaleMar 25, 2020</t>
  </si>
  <si>
    <t>Mark AustinApr 7, 2020</t>
  </si>
  <si>
    <t>Martha FarleyApr 12, 2020</t>
  </si>
  <si>
    <t>Martin BagotApr 3, 2020</t>
  </si>
  <si>
    <t>Martin BrownApr 3, 2020</t>
  </si>
  <si>
    <t>Matt HancockApr 10, 2020</t>
  </si>
  <si>
    <t>MichaelMar 17, 2020</t>
  </si>
  <si>
    <t>Michael S.Apr 20, 2020</t>
  </si>
  <si>
    <t>Nathan HallApr 8, 2020</t>
  </si>
  <si>
    <t>Nick CarterApr 22, 2020</t>
  </si>
  <si>
    <t>Nick MartinApr 12, 2020</t>
  </si>
  <si>
    <t>Nicola BartlettApr 12, 2020</t>
  </si>
  <si>
    <t>Oliver WrightApr 9, 2020</t>
  </si>
  <si>
    <t>ParisApr 6, 2020</t>
  </si>
  <si>
    <t>PatrickMar 25, 2020</t>
  </si>
  <si>
    <t>Patrick VallanceApr 16, 2020</t>
  </si>
  <si>
    <t>PaulMar 17, 2020</t>
  </si>
  <si>
    <t>Paul BrandApr 14, 2020</t>
  </si>
  <si>
    <t>Piper QuierApr 8, 2020</t>
  </si>
  <si>
    <t>Pippa GreerApr 21, 2020</t>
  </si>
  <si>
    <t>Press CorpsApr 8, 2020</t>
  </si>
  <si>
    <t>Professor Chris WhittyApr 27, 2020</t>
  </si>
  <si>
    <t>Professor Jonathan Van-TamApr 21, 2020</t>
  </si>
  <si>
    <t>Professor WhittyApr 6, 2020</t>
  </si>
  <si>
    <t>Richard PartingtonApr 20, 2020</t>
  </si>
  <si>
    <t>Rishi SunakApr 14, 2020</t>
  </si>
  <si>
    <t>Rob MerrickApr 7, 2020</t>
  </si>
  <si>
    <t>RobertApr 21, 2020</t>
  </si>
  <si>
    <t>Robert JenrickMar 22, 2020</t>
  </si>
  <si>
    <t>Robert PestonApr 1, 2020</t>
  </si>
  <si>
    <t>RuthApr 3, 2020</t>
  </si>
  <si>
    <t>Ruth MayApr 10, 2020</t>
  </si>
  <si>
    <t>SamMar 29, 2020</t>
  </si>
  <si>
    <t>Sam CoatesApr 16, 2020</t>
  </si>
  <si>
    <t>Sebastian PayneApr 27, 2020</t>
  </si>
  <si>
    <t>Sejal MariaApr 10, 2020</t>
  </si>
  <si>
    <t>Shahid KhanMar 21, 2020</t>
  </si>
  <si>
    <t>Shehab KhanApr 6, 2020</t>
  </si>
  <si>
    <t>Simon IsraelMar 29, 2020</t>
  </si>
  <si>
    <t>Sir PatrickApr 7, 2020</t>
  </si>
  <si>
    <t>Sir Patrick VallanceApr 23, 2020</t>
  </si>
  <si>
    <t>Speaker 1Apr 6, 2020</t>
  </si>
  <si>
    <t>Speaker 2Apr 8, 2020</t>
  </si>
  <si>
    <t>Speaker 2Apr 27, 2020</t>
  </si>
  <si>
    <t>Speaker 2Mar 29, 2020</t>
  </si>
  <si>
    <t>Speaker 2Apr 12, 2020</t>
  </si>
  <si>
    <t>Speaker 2Apr 21, 2020</t>
  </si>
  <si>
    <t>Speaker 3Apr 8, 2020</t>
  </si>
  <si>
    <t>Speaker 3Apr 23, 2020</t>
  </si>
  <si>
    <t>Speaker 3Apr 20, 2020</t>
  </si>
  <si>
    <t>Speaker 3Apr 21, 2020</t>
  </si>
  <si>
    <t>Speaker 3Mar 29, 2020</t>
  </si>
  <si>
    <t>Speaker 3Apr 12, 2020</t>
  </si>
  <si>
    <t>Speaker 4Apr 12, 2020</t>
  </si>
  <si>
    <t>Speaker 4Apr 27, 2020</t>
  </si>
  <si>
    <t>Speaker 6Apr 27, 2020</t>
  </si>
  <si>
    <t>StephanApr 6, 2020</t>
  </si>
  <si>
    <t>Stephen PowisApr 14, 2020</t>
  </si>
  <si>
    <t>SteveApr 27, 2020</t>
  </si>
  <si>
    <t>Tim RossApr 8, 2020</t>
  </si>
  <si>
    <t>TomMar 17, 2020</t>
  </si>
  <si>
    <t>Tom ClarkApr 8, 2020</t>
  </si>
  <si>
    <t>Tom ClarkeApr 16, 2020</t>
  </si>
  <si>
    <t>Tom NewtonApr 10, 2020</t>
  </si>
  <si>
    <t>Tom Newton DunnApr 14, 2020</t>
  </si>
  <si>
    <t>Torcuil CrightonApr 20, 2020</t>
  </si>
  <si>
    <t>Vicki YoungMar 17, 2020</t>
  </si>
  <si>
    <t>Victoria DonaldMar 17, 2020</t>
  </si>
  <si>
    <t>Victoria MacDonaldApr 21, 2020</t>
  </si>
  <si>
    <t>Victoria McDonaldApr 6, 2020</t>
  </si>
  <si>
    <t>YvonneApr 12, 2020</t>
  </si>
  <si>
    <t>Yvonne DoyleApr 12, 2020</t>
  </si>
  <si>
    <t>speaker+date</t>
  </si>
  <si>
    <t>lookupname</t>
  </si>
  <si>
    <t>lookuporg</t>
  </si>
  <si>
    <t>lookupcategory</t>
  </si>
  <si>
    <t>UK</t>
  </si>
  <si>
    <t>England</t>
  </si>
  <si>
    <t>International</t>
  </si>
  <si>
    <t>Newspaper</t>
  </si>
  <si>
    <t>Ireland</t>
  </si>
  <si>
    <t>US</t>
  </si>
  <si>
    <t>Scotland</t>
  </si>
  <si>
    <t>London</t>
  </si>
  <si>
    <t>Brighton</t>
  </si>
  <si>
    <t>Bristol</t>
  </si>
  <si>
    <t>Preston</t>
  </si>
  <si>
    <t>Leicester</t>
  </si>
  <si>
    <t>Liverpool</t>
  </si>
  <si>
    <t>Manchester</t>
  </si>
  <si>
    <t>Sheffield</t>
  </si>
  <si>
    <t>Yorkshire</t>
  </si>
  <si>
    <t>North West</t>
  </si>
  <si>
    <t>category</t>
  </si>
  <si>
    <t>industry</t>
  </si>
  <si>
    <t>geocategory</t>
  </si>
  <si>
    <t>geoarea</t>
  </si>
  <si>
    <t>lookupindustry</t>
  </si>
  <si>
    <t>lookupgeocat</t>
  </si>
  <si>
    <t>lookupgeoarea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</si>
</sst>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hh:mm:ss;@"/>
    <numFmt numFmtId="165" formatCode="h:mm:ss;@"/>
    <numFmt numFmtId="166" formatCode="[$-F400]h:mm:ss\ AM/PM"/>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164" fontId="0" fillId="0" borderId="0" xfId="0" applyNumberFormat="1"/>
    <xf numFmtId="165" fontId="0" fillId="0" borderId="0" xfId="0" applyNumberFormat="1"/>
    <xf numFmtId="14" fontId="0" fillId="0" borderId="0" xfId="0" applyNumberFormat="1"/>
    <xf numFmtId="165" fontId="16" fillId="0" borderId="0" xfId="0" applyNumberFormat="1" applyFont="1"/>
    <xf numFmtId="1" fontId="0" fillId="0" borderId="0" xfId="0" applyNumberFormat="1"/>
    <xf numFmtId="166" fontId="0" fillId="0" borderId="0" xfId="42" applyNumberFormat="1" applyFont="1"/>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 by date'!$B$1</c:f>
              <c:strCache>
                <c:ptCount val="1"/>
                <c:pt idx="0">
                  <c:v>Max. of Timestamp as time</c:v>
                </c:pt>
              </c:strCache>
            </c:strRef>
          </c:tx>
          <c:spPr>
            <a:solidFill>
              <a:schemeClr val="accent1"/>
            </a:solidFill>
            <a:ln>
              <a:noFill/>
            </a:ln>
            <a:effectLst/>
          </c:spPr>
          <c:invertIfNegative val="0"/>
          <c:cat>
            <c:strRef>
              <c:f>'time by date'!$A$2:$A$23</c:f>
              <c:strCache>
                <c:ptCount val="22"/>
                <c:pt idx="0">
                  <c:v>17-Mar</c:v>
                </c:pt>
                <c:pt idx="1">
                  <c:v>18-Mar</c:v>
                </c:pt>
                <c:pt idx="2">
                  <c:v>21-Mar</c:v>
                </c:pt>
                <c:pt idx="3">
                  <c:v>22-Mar</c:v>
                </c:pt>
                <c:pt idx="4">
                  <c:v>23-Mar</c:v>
                </c:pt>
                <c:pt idx="5">
                  <c:v>25-Mar</c:v>
                </c:pt>
                <c:pt idx="6">
                  <c:v>29-Mar</c:v>
                </c:pt>
                <c:pt idx="7">
                  <c:v>01-Apr</c:v>
                </c:pt>
                <c:pt idx="8">
                  <c:v>03-Apr</c:v>
                </c:pt>
                <c:pt idx="9">
                  <c:v>06-Apr</c:v>
                </c:pt>
                <c:pt idx="10">
                  <c:v>07-Apr</c:v>
                </c:pt>
                <c:pt idx="11">
                  <c:v>08-Apr</c:v>
                </c:pt>
                <c:pt idx="12">
                  <c:v>09-Apr</c:v>
                </c:pt>
                <c:pt idx="13">
                  <c:v>10-Apr</c:v>
                </c:pt>
                <c:pt idx="14">
                  <c:v>12-Apr</c:v>
                </c:pt>
                <c:pt idx="15">
                  <c:v>14-Apr</c:v>
                </c:pt>
                <c:pt idx="16">
                  <c:v>16-Apr</c:v>
                </c:pt>
                <c:pt idx="17">
                  <c:v>20-Apr</c:v>
                </c:pt>
                <c:pt idx="18">
                  <c:v>21-Apr</c:v>
                </c:pt>
                <c:pt idx="19">
                  <c:v>22-Apr</c:v>
                </c:pt>
                <c:pt idx="20">
                  <c:v>23-Apr</c:v>
                </c:pt>
                <c:pt idx="21">
                  <c:v>27-Apr</c:v>
                </c:pt>
              </c:strCache>
            </c:strRef>
          </c:cat>
          <c:val>
            <c:numRef>
              <c:f>'time by date'!$B$2:$B$23</c:f>
              <c:numCache>
                <c:formatCode>h:mm:ss;@</c:formatCode>
                <c:ptCount val="22"/>
                <c:pt idx="0">
                  <c:v>3.72337962962963E-2</c:v>
                </c:pt>
                <c:pt idx="1">
                  <c:v>2.0706018518518519E-2</c:v>
                </c:pt>
                <c:pt idx="2">
                  <c:v>2.6562499999999999E-2</c:v>
                </c:pt>
                <c:pt idx="3">
                  <c:v>3.1331018518518515E-2</c:v>
                </c:pt>
                <c:pt idx="4">
                  <c:v>3.7615740740740739E-3</c:v>
                </c:pt>
                <c:pt idx="5">
                  <c:v>2.6226851851851852E-2</c:v>
                </c:pt>
                <c:pt idx="6">
                  <c:v>2.148148148148148E-2</c:v>
                </c:pt>
                <c:pt idx="7">
                  <c:v>1.6423611111111111E-2</c:v>
                </c:pt>
                <c:pt idx="8">
                  <c:v>3.6990740740740741E-2</c:v>
                </c:pt>
                <c:pt idx="9">
                  <c:v>6.2071759259259257E-2</c:v>
                </c:pt>
                <c:pt idx="10">
                  <c:v>2.1099537037037038E-2</c:v>
                </c:pt>
                <c:pt idx="11">
                  <c:v>2.6527777777777779E-2</c:v>
                </c:pt>
                <c:pt idx="12">
                  <c:v>2.2789351851851852E-2</c:v>
                </c:pt>
                <c:pt idx="13">
                  <c:v>3.2743055555555553E-2</c:v>
                </c:pt>
                <c:pt idx="14">
                  <c:v>2.4710648148148148E-2</c:v>
                </c:pt>
                <c:pt idx="15">
                  <c:v>3.4236111111111113E-2</c:v>
                </c:pt>
                <c:pt idx="16">
                  <c:v>2.7766203703703706E-2</c:v>
                </c:pt>
                <c:pt idx="17">
                  <c:v>2.7118055555555552E-2</c:v>
                </c:pt>
                <c:pt idx="18">
                  <c:v>3.7731481481481484E-2</c:v>
                </c:pt>
                <c:pt idx="19">
                  <c:v>3.6435185185185189E-2</c:v>
                </c:pt>
                <c:pt idx="20">
                  <c:v>3.394675925925926E-2</c:v>
                </c:pt>
                <c:pt idx="21">
                  <c:v>4.071759259259259E-2</c:v>
                </c:pt>
              </c:numCache>
            </c:numRef>
          </c:val>
          <c:extLst>
            <c:ext xmlns:c16="http://schemas.microsoft.com/office/drawing/2014/chart" uri="{C3380CC4-5D6E-409C-BE32-E72D297353CC}">
              <c16:uniqueId val="{00000000-05CF-1643-B50F-6D072FC0266F}"/>
            </c:ext>
          </c:extLst>
        </c:ser>
        <c:dLbls>
          <c:showLegendKey val="0"/>
          <c:showVal val="0"/>
          <c:showCatName val="0"/>
          <c:showSerName val="0"/>
          <c:showPercent val="0"/>
          <c:showBubbleSize val="0"/>
        </c:dLbls>
        <c:gapWidth val="219"/>
        <c:overlap val="-27"/>
        <c:axId val="1335437296"/>
        <c:axId val="1392227984"/>
      </c:barChart>
      <c:catAx>
        <c:axId val="133543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227984"/>
        <c:crosses val="autoZero"/>
        <c:auto val="1"/>
        <c:lblAlgn val="ctr"/>
        <c:lblOffset val="100"/>
        <c:noMultiLvlLbl val="0"/>
      </c:catAx>
      <c:valAx>
        <c:axId val="1392227984"/>
        <c:scaling>
          <c:orientation val="minMax"/>
        </c:scaling>
        <c:delete val="0"/>
        <c:axPos val="l"/>
        <c:majorGridlines>
          <c:spPr>
            <a:ln w="9525" cap="flat" cmpd="sng" algn="ctr">
              <a:solidFill>
                <a:schemeClr val="tx1">
                  <a:lumMod val="15000"/>
                  <a:lumOff val="85000"/>
                </a:schemeClr>
              </a:solidFill>
              <a:round/>
            </a:ln>
            <a:effectLst/>
          </c:spPr>
        </c:majorGridlines>
        <c:numFmt formatCode="h:mm:ss;@"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4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330200</xdr:colOff>
      <xdr:row>2</xdr:row>
      <xdr:rowOff>38100</xdr:rowOff>
    </xdr:from>
    <xdr:to>
      <xdr:col>13</xdr:col>
      <xdr:colOff>311150</xdr:colOff>
      <xdr:row>25</xdr:row>
      <xdr:rowOff>95250</xdr:rowOff>
    </xdr:to>
    <xdr:graphicFrame macro="">
      <xdr:nvGraphicFramePr>
        <xdr:cNvPr id="2" name="Chart 1">
          <a:extLst>
            <a:ext uri="{FF2B5EF4-FFF2-40B4-BE49-F238E27FC236}">
              <a16:creationId xmlns:a16="http://schemas.microsoft.com/office/drawing/2014/main" id="{A7A6451D-80EF-BD4A-8FCE-55B4ED7C3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49.62555034722" createdVersion="6" refreshedVersion="6" minRefreshableVersion="3" recordCount="2051" xr:uid="{00000000-000A-0000-FFFF-FFFF07000000}">
  <cacheSource type="worksheet">
    <worksheetSource ref="A1:M2052" sheet="United_Kingdom_Coronavirus_Brie"/>
  </cacheSource>
  <cacheFields count="13">
    <cacheField name="INDEX" numFmtId="0">
      <sharedItems containsSemiMixedTypes="0" containsString="0" containsNumber="1" containsInteger="1" minValue="1" maxValue="2051"/>
    </cacheField>
    <cacheField name="Source Url" numFmtId="0">
      <sharedItems/>
    </cacheField>
    <cacheField name="P" numFmtId="0">
      <sharedItems longText="1"/>
    </cacheField>
    <cacheField name="Speaker" numFmtId="0">
      <sharedItems containsBlank="1" count="159">
        <m/>
        <s v="Boris Johnson"/>
        <s v="Speaker 2"/>
        <s v="Rishi Sunak"/>
        <s v="Stephen Powis"/>
        <s v="Laura Kuenssberg"/>
        <s v="Yvonne Doyle"/>
        <s v="Paul Brand"/>
        <s v="Kathryn Samson"/>
        <s v="Ed Conway"/>
        <s v="Francis Elliott"/>
        <s v="Francis"/>
        <s v="Tom Newton Dunn"/>
        <s v="Dan O’Donoghue"/>
        <s v="Emilio"/>
        <s v="Dan"/>
        <s v="Matt Hancock"/>
        <s v="David Shukman"/>
        <s v="Martha Farley"/>
        <s v="Nick Martin"/>
        <s v="Yvonne"/>
        <s v="John Stevens"/>
        <s v="Nicola Bartlett"/>
        <s v="Speaker 3"/>
        <s v="Arj Singh"/>
        <s v="Jill Lawless"/>
        <s v="Speaker 4"/>
        <s v="Dominic Raab"/>
        <s v="Patrick Vallance"/>
        <s v="Tom Clarke"/>
        <s v="Chris Whitty"/>
        <s v="Sam Coates"/>
        <s v="Ben Kentish"/>
        <s v="Dominic Yeatman"/>
        <s v="Joe Murphy"/>
        <s v="Kitty Donaldson"/>
        <s v="Bill Jacobs"/>
        <s v="Angela McLean"/>
        <s v="Angela"/>
        <s v="Hugh Pym"/>
        <s v="Robert Peston"/>
        <s v="Beth Rigby"/>
        <s v="Beth"/>
        <s v="Andy Bell"/>
        <s v="Richard Partington"/>
        <s v="Torcuil Crighton"/>
        <s v="Liam Thorpe"/>
        <s v="Angela Maclean"/>
        <s v="Michael S."/>
        <s v="Professor Jonathan Van-Tam"/>
        <s v="John Newton"/>
        <s v="Robert"/>
        <s v="Victoria MacDonald"/>
        <s v="Daniel Woodson"/>
        <s v="Chris Smith"/>
        <s v="Pippa Greer"/>
        <s v="John Netwon"/>
        <s v="Jonathan"/>
        <s v="Geraldine Scott"/>
        <s v="Nick Carter"/>
        <s v="Alison Holt"/>
        <s v="Laura Makin-Isherwood"/>
        <s v="Laura"/>
        <s v="Tom Newton"/>
        <s v="Gordon Rayner"/>
        <s v="David Hughes"/>
        <s v="Kate Wilson"/>
        <s v="Sir Patrick Vallance"/>
        <s v="Laura Coonsburg"/>
        <s v="Macer Hall"/>
        <s v="Dr. Cove"/>
        <s v="Hannah Rodger"/>
        <s v="Professor Chris Whitty"/>
        <s v="Gary Gibbon"/>
        <s v="Sebastian Payne"/>
        <s v="David Walsh"/>
        <s v="David"/>
        <s v="Dave West"/>
        <s v="Steve"/>
        <s v="Speaker 6"/>
        <s v="Ruth May"/>
        <s v="Jonathan Van-Tam"/>
        <s v="Sejal Maria"/>
        <s v="Charlotte"/>
        <s v="Anna Mikhailova"/>
        <s v="Hannah Al-Othman"/>
        <s v="Hannah Miller"/>
        <s v="Oliver Wright"/>
        <s v="George Parker"/>
        <s v="Hugo Guy"/>
        <s v="Sir Patrick"/>
        <s v="Andrew MacAskill"/>
        <s v="Robert Jenrick"/>
        <s v="Jenny"/>
        <s v="Vicki Young"/>
        <s v="Jess Savage"/>
        <s v="Larissa Brown"/>
        <s v="Charles Haim"/>
        <s v="Chris"/>
        <s v="Male"/>
        <s v="Patrick"/>
        <s v="Jenny Harries"/>
        <s v="Alex Forsyth"/>
        <s v="Larisa Brown"/>
        <s v="Shahid Khan"/>
        <s v="Simon Israel"/>
        <s v="Jenny Paris"/>
        <s v="Sam"/>
        <s v="Jack Blanchard"/>
        <s v="Kate Proctor"/>
        <s v="Chria Whitty"/>
        <s v="Mark Austin"/>
        <s v="Jason Groves"/>
        <s v="Heather Stewart"/>
        <s v="Rob Merrick"/>
        <s v="Alok Sharma"/>
        <s v="Dr. Yvonne Doyle"/>
        <s v="Laura Hughes"/>
        <s v="Emily Ashton"/>
        <s v="Ruth"/>
        <s v="Liz Bates"/>
        <s v="Martin Brown"/>
        <s v="Dan Martin"/>
        <s v="Martin Bagot"/>
        <s v="Jen Williams"/>
        <s v="Alex Thomson"/>
        <s v="Charlotte Ivers"/>
        <s v="Jane Merrick"/>
        <s v="Jim"/>
        <s v="Dr. Jenny Harries"/>
        <s v="Harriet"/>
        <s v="Paris"/>
        <s v="Shehab Khan"/>
        <s v="Charlotte I."/>
        <s v="Jane M"/>
        <s v="Chris Witty"/>
        <s v="Professor Whitty"/>
        <s v="Victoria McDonald"/>
        <s v="Speaker 1"/>
        <s v="Chris Smyth"/>
        <s v="Anna"/>
        <s v="Stephan"/>
        <s v="Tom Clark"/>
        <s v="Andy Gibbon"/>
        <s v="Piper Quier"/>
        <s v="Nathan Hall"/>
        <s v="James Taxfield"/>
        <s v="Press Corps"/>
        <s v="Tim Ross"/>
        <s v="Beth Ruby"/>
        <s v="Jason Gross"/>
        <s v="Tom"/>
        <s v="Victoria Donald"/>
        <s v="Dennis Staunton"/>
        <s v="Michael"/>
        <s v="Paul"/>
        <s v="Harriet Line"/>
        <s v="Jenney Harries"/>
        <s v="Jim Picard"/>
      </sharedItems>
    </cacheField>
    <cacheField name="Timestamp" numFmtId="0">
      <sharedItems containsBlank="1"/>
    </cacheField>
    <cacheField name="LEN" numFmtId="0">
      <sharedItems containsSemiMixedTypes="0" containsString="0" containsNumber="1" containsInteger="1" minValue="11" maxValue="2142"/>
    </cacheField>
    <cacheField name="lineisdate" numFmtId="0">
      <sharedItems containsBlank="1"/>
    </cacheField>
    <cacheField name="Datestamp" numFmtId="0">
      <sharedItems/>
    </cacheField>
    <cacheField name="Start time text" numFmtId="0">
      <sharedItems containsMixedTypes="1" containsNumber="1" containsInteger="1" minValue="0" maxValue="0"/>
    </cacheField>
    <cacheField name="Timestamp as time" numFmtId="0">
      <sharedItems containsMixedTypes="1" containsNumber="1" minValue="0" maxValue="0.99930555555555556"/>
    </cacheField>
    <cacheField name="Start time" numFmtId="0">
      <sharedItems containsSemiMixedTypes="0" containsString="0" containsNumber="1" minValue="0" maxValue="0.97430555555555554"/>
    </cacheField>
    <cacheField name="End time" numFmtId="0">
      <sharedItems containsSemiMixedTypes="0" containsString="0" containsNumber="1" minValue="0" maxValue="0.99930555555555556"/>
    </cacheField>
    <cacheField name="Period time" numFmtId="0">
      <sharedItems containsSemiMixedTypes="0" containsString="0" containsNumber="1" minValue="0" maxValue="0.99722222222222223" count="193">
        <n v="0"/>
        <n v="0.20138888888888887"/>
        <n v="2.2222222222222227E-2"/>
        <n v="0.99652777777777768"/>
        <n v="0.88055555555555576"/>
        <n v="0.12986111111111115"/>
        <n v="0.7430555555555558"/>
        <n v="0.14236111111111105"/>
        <n v="6.9444444444444531E-2"/>
        <n v="0.21180555555555558"/>
        <n v="0.625"/>
        <n v="0.99652777777777779"/>
        <n v="0.31180555555555545"/>
        <n v="0.10486111111111118"/>
        <n v="5.5555555555555358E-3"/>
        <n v="0.1958333333333333"/>
        <n v="0.93680555555555556"/>
        <n v="0.91875000000000007"/>
        <n v="0.97569444444444453"/>
        <n v="0.97083333333333333"/>
        <n v="5.2777777777777757E-2"/>
        <n v="0.15625000000000006"/>
        <n v="0.9868055555555556"/>
        <n v="0.20208333333333339"/>
        <n v="0.8534722222222223"/>
        <n v="0.13055555555555554"/>
        <n v="6.8055555555555536E-2"/>
        <n v="9.3055555555555669E-2"/>
        <n v="6.8750000000000089E-2"/>
        <n v="0.98958333333333337"/>
        <n v="6.3194444444444442E-2"/>
        <n v="7.8472222222222221E-2"/>
        <n v="0.43055555555555564"/>
        <n v="2.3611111111111249E-2"/>
        <n v="4.3055555555555514E-2"/>
        <n v="0.14513888888888893"/>
        <n v="0.20138888888888884"/>
        <n v="6.25E-2"/>
        <n v="3.4027777777777546E-2"/>
        <n v="0.97916666666666663"/>
        <n v="0.69027777777777777"/>
        <n v="6.0416666666666785E-2"/>
        <n v="2.7777777777777679E-3"/>
        <n v="0.53263888888888911"/>
        <n v="0.2138888888888888"/>
        <n v="6.1111111111111116E-2"/>
        <n v="2.0833333333333259E-2"/>
        <n v="5.1388888888888706E-2"/>
        <n v="0.19027777777777732"/>
        <n v="0.98263888888888906"/>
        <n v="0.2409722222222222"/>
        <n v="0.9756944444444442"/>
        <n v="0.15972222222222221"/>
        <n v="6.7361111111111205E-2"/>
        <n v="0.84166666666666667"/>
        <n v="1.388888888889106E-3"/>
        <n v="0.15069444444444469"/>
        <n v="0.18888888888888888"/>
        <n v="0.10624999999999996"/>
        <n v="0.81666666666666687"/>
        <n v="0.9902777777777777"/>
        <n v="0.70416666666666705"/>
        <n v="0.82291666666666663"/>
        <n v="1.9444444444444597E-2"/>
        <n v="1.8055555555555713E-2"/>
        <n v="2.083333333333659E-3"/>
        <n v="2.9166666666666785E-2"/>
        <n v="0.99722222222222223"/>
        <n v="0.21041666666666659"/>
        <n v="6.5277777777777768E-2"/>
        <n v="0.9208333333333335"/>
        <n v="0.10833333333333339"/>
        <n v="0.15902777777777777"/>
        <n v="9.0277777777777901E-2"/>
        <n v="0.48958333333333348"/>
        <n v="0.12430555555555567"/>
        <n v="0.36527777777777781"/>
        <n v="0.23958333333333304"/>
        <n v="8.7499999999999911E-2"/>
        <n v="0.93472222222222201"/>
        <n v="0.95555555555555571"/>
        <n v="0.73124999999999996"/>
        <n v="0.12430555555555556"/>
        <n v="3.5416666666666652E-2"/>
        <n v="0.78472222222222221"/>
        <n v="0.19513888888888875"/>
        <n v="0.1993055555555554"/>
        <n v="5.6944444444444464E-2"/>
        <n v="0.92361111111111116"/>
        <n v="0.77430555555555558"/>
        <n v="5.3472222222222254E-2"/>
        <n v="0.31319444444444444"/>
        <n v="0.15902777777777771"/>
        <n v="0.875"/>
        <n v="7.4305555555555625E-2"/>
        <n v="0.10833333333333328"/>
        <n v="0.90277777777777779"/>
        <n v="9.5833333333333437E-2"/>
        <n v="0.15416666666666656"/>
        <n v="8.4027777777777812E-2"/>
        <n v="0.21458333333333335"/>
        <n v="0.89791666666666681"/>
        <n v="0.56944444444444442"/>
        <n v="0.97499999999999987"/>
        <n v="5.2777777777777812E-2"/>
        <n v="1.8750000000000044E-2"/>
        <n v="1.8055555555555491E-2"/>
        <n v="6.9444444444441977E-3"/>
        <n v="6.6666666666666874E-2"/>
        <n v="0.82569444444444451"/>
        <n v="0.23402777777777795"/>
        <n v="0.96805555555555534"/>
        <n v="0.98472222222222217"/>
        <n v="7.6388888888887507E-3"/>
        <n v="0.96527777777777779"/>
        <n v="0.91180555555555542"/>
        <n v="0.61458333333333326"/>
        <n v="9.7222222222222987E-3"/>
        <n v="3.125E-2"/>
        <n v="1.4583333333333393E-2"/>
        <n v="1.5972222222222276E-2"/>
        <n v="0.94861111111111107"/>
        <n v="0.86805555555555547"/>
        <n v="1.3194444444444398E-2"/>
        <n v="0.98611111111111116"/>
        <n v="0.76111111111111118"/>
        <n v="0.86736111111111114"/>
        <n v="9.027777777777779E-2"/>
        <n v="4.513888888888884E-2"/>
        <n v="0.11180555555555549"/>
        <n v="7.7777777777777835E-2"/>
        <n v="0.9194444444444444"/>
        <n v="0.16875000000000018"/>
        <n v="0.98541666666666661"/>
        <n v="0.65555555555555545"/>
        <n v="1.1805555555555514E-2"/>
        <n v="8.8888888888888795E-2"/>
        <n v="6.9444444444433095E-4"/>
        <n v="0.96458333333333335"/>
        <n v="0.44305555555555554"/>
        <n v="0.87916666666666676"/>
        <n v="0.80902777777777779"/>
        <n v="1.2499999999999956E-2"/>
        <n v="0.39652777777777781"/>
        <n v="6.4583333333333215E-2"/>
        <n v="0.12222222222222223"/>
        <n v="9.7916666666666652E-2"/>
        <n v="2.3611111111110805E-2"/>
        <n v="0.98333333333333317"/>
        <n v="0.95277777777777772"/>
        <n v="0.99513888888888902"/>
        <n v="0.85486111111111152"/>
        <n v="0.15555555555555556"/>
        <n v="0.21388888888888885"/>
        <n v="0.62708333333333344"/>
        <n v="0.24513888888888891"/>
        <n v="0.82638888888888906"/>
        <n v="1.9444444444444375E-2"/>
        <n v="8.8194444444444464E-2"/>
        <n v="0.15625"/>
        <n v="0.42222222222222233"/>
        <n v="0.92499999999999993"/>
        <n v="0.56666666666666676"/>
        <n v="6.7361111111111094E-2"/>
        <n v="7.4999999999999956E-2"/>
        <n v="0.97361111111111109"/>
        <n v="0.18958333333333333"/>
        <n v="5.5555555555555691E-2"/>
        <n v="0.89444444444444449"/>
        <n v="7.9166666666666607E-2"/>
        <n v="4.5138888888889062E-2"/>
        <n v="0.97499999999999998"/>
        <n v="0.10555555555555557"/>
        <n v="0.57361111111111118"/>
        <n v="4.3055555555555569E-2"/>
        <n v="8.2638888888888928E-2"/>
        <n v="0.32777777777777783"/>
        <n v="9.5833333333333326E-2"/>
        <n v="8.5416666666666696E-2"/>
        <n v="2.1527777777777812E-2"/>
        <n v="0.9916666666666667"/>
        <n v="0.78125"/>
        <n v="0.92986111111111103"/>
        <n v="1.2500000000000067E-2"/>
        <n v="2.4305555555555802E-2"/>
        <n v="2.0138888888888928E-2"/>
        <n v="1.1805555555555403E-2"/>
        <n v="1.736111111111116E-2"/>
        <n v="0.9770833333333333"/>
        <n v="0.61388888888888871"/>
        <n v="0.37986111111111109"/>
        <n v="9.0277777777778567E-3"/>
        <n v="0.903472222222222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49.691684490739" createdVersion="6" refreshedVersion="6" minRefreshableVersion="3" recordCount="1936" xr:uid="{00000000-000A-0000-FFFF-FFFF25000000}">
  <cacheSource type="worksheet">
    <worksheetSource ref="A1:AH1937" sheet="Speechonly"/>
  </cacheSource>
  <cacheFields count="22">
    <cacheField name="INDEX" numFmtId="0">
      <sharedItems containsSemiMixedTypes="0" containsString="0" containsNumber="1" containsInteger="1" minValue="4" maxValue="2049"/>
    </cacheField>
    <cacheField name="Source Url" numFmtId="0">
      <sharedItems/>
    </cacheField>
    <cacheField name="P" numFmtId="0">
      <sharedItems longText="1"/>
    </cacheField>
    <cacheField name="Speaker" numFmtId="0">
      <sharedItems count="157">
        <s v="Boris Johnson"/>
        <s v="Speaker 2"/>
        <s v="Rishi Sunak"/>
        <s v="Stephen Powis"/>
        <s v="Laura Kuenssberg"/>
        <s v="Yvonne Doyle"/>
        <s v="Paul Brand"/>
        <s v="Kathryn Samson"/>
        <s v="Ed Conway"/>
        <s v="Francis Elliott"/>
        <s v="Francis"/>
        <s v="Tom Newton Dunn"/>
        <s v="Dan O’Donoghue"/>
        <s v="Emilio"/>
        <s v="Dan"/>
        <s v="Matt Hancock"/>
        <s v="David Shukman"/>
        <s v="Martha Farley"/>
        <s v="Nick Martin"/>
        <s v="Yvonne"/>
        <s v="John Stevens"/>
        <s v="Nicola Bartlett"/>
        <s v="Speaker 3"/>
        <s v="Arj Singh"/>
        <s v="Jill Lawless"/>
        <s v="Speaker 4"/>
        <s v="Dominic Raab"/>
        <s v="Patrick Vallance"/>
        <s v="Tom Clarke"/>
        <s v="Chris Whitty"/>
        <s v="Sam Coates"/>
        <s v="Ben Kentish"/>
        <s v="Dominic Yeatman"/>
        <s v="Joe Murphy"/>
        <s v="Kitty Donaldson"/>
        <s v="Bill Jacobs"/>
        <s v="Angela McLean"/>
        <s v="Angela"/>
        <s v="Hugh Pym"/>
        <s v="Robert Peston"/>
        <s v="Beth Rigby"/>
        <s v="Beth"/>
        <s v="Andy Bell"/>
        <s v="Richard Partington"/>
        <s v="Torcuil Crighton"/>
        <s v="Liam Thorpe"/>
        <s v="Angela Maclean"/>
        <s v="Michael S."/>
        <s v="Professor Jonathan Van-Tam"/>
        <s v="John Newton"/>
        <s v="Robert"/>
        <s v="Victoria MacDonald"/>
        <s v="Daniel Woodson"/>
        <s v="Chris Smith"/>
        <s v="Pippa Greer"/>
        <s v="John Netwon"/>
        <s v="Jonathan"/>
        <s v="Geraldine Scott"/>
        <s v="Nick Carter"/>
        <s v="Alison Holt"/>
        <s v="Laura Makin-Isherwood"/>
        <s v="Laura"/>
        <s v="Tom Newton"/>
        <s v="Gordon Rayner"/>
        <s v="David Hughes"/>
        <s v="Kate Wilson"/>
        <s v="Sir Patrick Vallance"/>
        <s v="Laura Coonsburg"/>
        <s v="Macer Hall"/>
        <s v="Dr. Cove"/>
        <s v="Hannah Rodger"/>
        <s v="Professor Chris Whitty"/>
        <s v="Gary Gibbon"/>
        <s v="Sebastian Payne"/>
        <s v="David Walsh"/>
        <s v="Dave West"/>
        <s v="Steve"/>
        <s v="Speaker 6"/>
        <s v="Ruth May"/>
        <s v="Jonathan Van-Tam"/>
        <s v="Sejal Maria"/>
        <s v="Charlotte"/>
        <s v="Anna Mikhailova"/>
        <s v="Hannah Al-Othman"/>
        <s v="Hannah Miller"/>
        <s v="Oliver Wright"/>
        <s v="George Parker"/>
        <s v="Hugo Guy"/>
        <s v="Sir Patrick"/>
        <s v="Andrew MacAskill"/>
        <s v="Robert Jenrick"/>
        <s v="Jenny"/>
        <s v="Vicki Young"/>
        <s v="Jess Savage"/>
        <s v="Larissa Brown"/>
        <s v="Charles Haim"/>
        <s v="Chris"/>
        <s v="Male"/>
        <s v="Patrick"/>
        <s v="Jenny Harries"/>
        <s v="Alex Forsyth"/>
        <s v="Larisa Brown"/>
        <s v="Shahid Khan"/>
        <s v="Simon Israel"/>
        <s v="Jenny Paris"/>
        <s v="Sam"/>
        <s v="Jack Blanchard"/>
        <s v="Kate Proctor"/>
        <s v="Chria Whitty"/>
        <s v="Mark Austin"/>
        <s v="Jason Groves"/>
        <s v="Heather Stewart"/>
        <s v="Rob Merrick"/>
        <s v="Alok Sharma"/>
        <s v="Dr. Yvonne Doyle"/>
        <s v="Laura Hughes"/>
        <s v="Emily Ashton"/>
        <s v="Ruth"/>
        <s v="Liz Bates"/>
        <s v="Martin Brown"/>
        <s v="Dan Martin"/>
        <s v="Martin Bagot"/>
        <s v="Jen Williams"/>
        <s v="Alex Thomson"/>
        <s v="Charlotte Ivers"/>
        <s v="Jane Merrick"/>
        <s v="Jim"/>
        <s v="Dr. Jenny Harries"/>
        <s v="Harriet"/>
        <s v="Paris"/>
        <s v="Shehab Khan"/>
        <s v="Charlotte I."/>
        <s v="Jane M"/>
        <s v="Chris Witty"/>
        <s v="Professor Whitty"/>
        <s v="Victoria McDonald"/>
        <s v="Speaker 1"/>
        <s v="Chris Smyth"/>
        <s v="Anna"/>
        <s v="Stephan"/>
        <s v="Tom Clark"/>
        <s v="Andy Gibbon"/>
        <s v="Piper Quier"/>
        <s v="Nathan Hall"/>
        <s v="James Taxfield"/>
        <s v="Press Corps"/>
        <s v="Tim Ross"/>
        <s v="Beth Ruby"/>
        <s v="Jason Gross"/>
        <s v="Tom"/>
        <s v="Victoria Donald"/>
        <s v="Dennis Staunton"/>
        <s v="Michael"/>
        <s v="Paul"/>
        <s v="Harriet Line"/>
        <s v="Jenney Harries"/>
        <s v="Jim Picard"/>
      </sharedItems>
    </cacheField>
    <cacheField name="Timestamp" numFmtId="0">
      <sharedItems/>
    </cacheField>
    <cacheField name="Hour" numFmtId="0">
      <sharedItems containsString="0" containsBlank="1" containsNumber="1" containsInteger="1" minValue="0" maxValue="1"/>
    </cacheField>
    <cacheField name="LEN" numFmtId="0">
      <sharedItems containsSemiMixedTypes="0" containsString="0" containsNumber="1" containsInteger="1" minValue="22" maxValue="2142"/>
    </cacheField>
    <cacheField name="lineisdate" numFmtId="0">
      <sharedItems containsNonDate="0" containsString="0" containsBlank="1"/>
    </cacheField>
    <cacheField name="Datestamp" numFmtId="0">
      <sharedItems/>
    </cacheField>
    <cacheField name="dateasdate" numFmtId="14">
      <sharedItems containsSemiMixedTypes="0" containsNonDate="0" containsDate="1" containsString="0" minDate="2020-03-17T00:00:00" maxDate="2020-04-28T00:00:00" count="22">
        <d v="2020-04-12T00:00:00"/>
        <d v="2020-04-14T00:00:00"/>
        <d v="2020-04-16T00:00:00"/>
        <d v="2020-04-20T00:00:00"/>
        <d v="2020-04-21T00:00:00"/>
        <d v="2020-04-22T00:00:00"/>
        <d v="2020-04-23T00:00:00"/>
        <d v="2020-04-27T00:00:00"/>
        <d v="2020-04-10T00:00:00"/>
        <d v="2020-04-09T00:00:00"/>
        <d v="2020-03-23T00:00:00"/>
        <d v="2020-03-22T00:00:00"/>
        <d v="2020-03-25T00:00:00"/>
        <d v="2020-03-21T00:00:00"/>
        <d v="2020-03-29T00:00:00"/>
        <d v="2020-04-07T00:00:00"/>
        <d v="2020-04-01T00:00:00"/>
        <d v="2020-04-03T00:00:00"/>
        <d v="2020-04-06T00:00:00"/>
        <d v="2020-04-08T00:00:00"/>
        <d v="2020-03-17T00:00:00"/>
        <d v="2020-03-18T00:00:00"/>
      </sharedItems>
      <fieldGroup par="21" base="9">
        <rangePr groupBy="days" startDate="2020-03-17T00:00:00" endDate="2020-04-28T00:00:00"/>
        <groupItems count="368">
          <s v="&lt;17/03/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8/04/2020"/>
        </groupItems>
      </fieldGroup>
    </cacheField>
    <cacheField name="Start time text" numFmtId="0">
      <sharedItems/>
    </cacheField>
    <cacheField name="Timestamp as time" numFmtId="165">
      <sharedItems containsSemiMixedTypes="0" containsNonDate="0" containsDate="1" containsString="0" minDate="1899-12-30T00:00:00" maxDate="1899-12-31T00:00:00"/>
    </cacheField>
    <cacheField name="Start time" numFmtId="0">
      <sharedItems containsSemiMixedTypes="0" containsString="0" containsNumber="1" minValue="0" maxValue="6.2071759259259257E-2"/>
    </cacheField>
    <cacheField name="Last time" numFmtId="0">
      <sharedItems containsSemiMixedTypes="0" containsString="0" containsNumber="1" minValue="3.3564814814814811E-3" maxValue="6.2071759259259257E-2"/>
    </cacheField>
    <cacheField name="Period time (not including last sentence)" numFmtId="0">
      <sharedItems containsSemiMixedTypes="0" containsString="0" containsNumber="1" minValue="-1.5740740740740743E-2" maxValue="4.2175925925925929E-2"/>
    </cacheField>
    <cacheField name="Last time (step 1)" numFmtId="0">
      <sharedItems containsString="0" containsBlank="1" containsNumber="1" minValue="0" maxValue="6.2071759259259257E-2"/>
    </cacheField>
    <cacheField name="Last time (incuding last speech)" numFmtId="0">
      <sharedItems containsSemiMixedTypes="0" containsString="0" containsNumber="1" minValue="0" maxValue="6.2071759259259257E-2"/>
    </cacheField>
    <cacheField name="Last speech" numFmtId="0">
      <sharedItems/>
    </cacheField>
    <cacheField name="Period time (including last sentence)" numFmtId="0">
      <sharedItems containsSemiMixedTypes="0" containsString="0" containsNumber="1" minValue="-6.2071759259259257E-2" maxValue="1.650462962962963E-2"/>
    </cacheField>
    <cacheField name="Negative time" numFmtId="0">
      <sharedItems/>
    </cacheField>
    <cacheField name="Latest time for event" numFmtId="0">
      <sharedItems containsSemiMixedTypes="0" containsString="0" containsNumber="1" minValue="3.7615740740740739E-3" maxValue="6.2071759259259257E-2"/>
    </cacheField>
    <cacheField name="Months" numFmtId="0" databaseField="0">
      <fieldGroup base="9">
        <rangePr groupBy="months" startDate="2020-03-17T00:00:00" endDate="2020-04-28T00:00:00"/>
        <groupItems count="14">
          <s v="&lt;17/03/2020"/>
          <s v="Jan"/>
          <s v="Feb"/>
          <s v="Mar"/>
          <s v="Apr"/>
          <s v="May"/>
          <s v="Jun"/>
          <s v="Jul"/>
          <s v="Aug"/>
          <s v="Sep"/>
          <s v="Oct"/>
          <s v="Nov"/>
          <s v="Dec"/>
          <s v="&gt;28/04/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1">
  <r>
    <n v="1"/>
    <s v="https://www.rev.com/blog/transcripts/boris-johnson-coronavirus-speech-transcript-announcement-after-release-from-hospital"/>
    <s v="Apr 12, 2020"/>
    <x v="0"/>
    <m/>
    <n v="12"/>
    <b v="1"/>
    <s v="Apr 12, 2020"/>
    <n v="0"/>
    <e v="#VALUE!"/>
    <n v="0"/>
    <n v="0"/>
    <x v="0"/>
  </r>
  <r>
    <n v="2"/>
    <s v="https://www.rev.com/blog/transcripts/boris-johnson-coronavirus-speech-transcript-announcement-after-release-from-hospital"/>
    <s v="British Prime Minister Boris Johnson released an Easter announcement online after being released from the hospital, recovering from COVID-19. Read the full transcript of his speech."/>
    <x v="0"/>
    <m/>
    <n v="181"/>
    <m/>
    <s v="Apr 12, 2020"/>
    <n v="0"/>
    <e v="#VALUE!"/>
    <n v="0"/>
    <n v="0"/>
    <x v="0"/>
  </r>
  <r>
    <n v="3"/>
    <s v="https://www.rev.com/blog/transcripts/boris-johnson-coronavirus-speech-transcript-announcement-after-release-from-hospital"/>
    <s v="Follow Rev Transcripts"/>
    <x v="0"/>
    <m/>
    <n v="22"/>
    <m/>
    <s v="Apr 12, 2020"/>
    <n v="0"/>
    <e v="#VALUE!"/>
    <n v="0"/>
    <n v="0"/>
    <x v="0"/>
  </r>
  <r>
    <n v="4"/>
    <s v="https://www.rev.com/blog/transcripts/boris-johnson-coronavirus-speech-transcript-announcement-after-release-from-hospital"/>
    <s v="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x v="1"/>
    <s v="00:00"/>
    <n v="520"/>
    <m/>
    <s v="Apr 12, 2020"/>
    <s v="00:00"/>
    <n v="0"/>
    <n v="0"/>
    <n v="0.20138888888888887"/>
    <x v="1"/>
  </r>
  <r>
    <n v="5"/>
    <s v="https://www.rev.com/blog/transcripts/boris-johnson-coronavirus-speech-transcript-announcement-after-release-from-hospital"/>
    <s v="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x v="1"/>
    <s v="00:40"/>
    <n v="604"/>
    <m/>
    <s v="Apr 12, 2020"/>
    <s v="00:00"/>
    <n v="2.7777777777777776E-2"/>
    <n v="0"/>
    <n v="0.20138888888888887"/>
    <x v="1"/>
  </r>
  <r>
    <n v="6"/>
    <s v="https://www.rev.com/blog/transcripts/boris-johnson-coronavirus-speech-transcript-announcement-after-release-from-hospital"/>
    <s v="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x v="1"/>
    <s v="01:25"/>
    <n v="539"/>
    <m/>
    <s v="Apr 12, 2020"/>
    <s v="00:00"/>
    <n v="5.9027777777777783E-2"/>
    <n v="0"/>
    <n v="0.20138888888888887"/>
    <x v="1"/>
  </r>
  <r>
    <n v="7"/>
    <s v="https://www.rev.com/blog/transcripts/boris-johnson-coronavirus-speech-transcript-announcement-after-release-from-hospital"/>
    <s v="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x v="1"/>
    <s v="02:07"/>
    <n v="391"/>
    <m/>
    <s v="Apr 12, 2020"/>
    <s v="00:00"/>
    <n v="8.819444444444445E-2"/>
    <n v="0"/>
    <n v="0.20138888888888887"/>
    <x v="1"/>
  </r>
  <r>
    <n v="8"/>
    <s v="https://www.rev.com/blog/transcripts/boris-johnson-coronavirus-speech-transcript-announcement-after-release-from-hospital"/>
    <s v="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x v="1"/>
    <s v="02:35"/>
    <n v="873"/>
    <m/>
    <s v="Apr 12, 2020"/>
    <s v="00:00"/>
    <n v="0.1076388888888889"/>
    <n v="0"/>
    <n v="0.20138888888888887"/>
    <x v="1"/>
  </r>
  <r>
    <n v="9"/>
    <s v="https://www.rev.com/blog/transcripts/boris-johnson-coronavirus-speech-transcript-announcement-after-release-from-hospital"/>
    <s v="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x v="1"/>
    <s v="03:45"/>
    <n v="457"/>
    <m/>
    <s v="Apr 12, 2020"/>
    <s v="00:00"/>
    <n v="0.15625"/>
    <n v="0"/>
    <n v="0.20138888888888887"/>
    <x v="1"/>
  </r>
  <r>
    <n v="10"/>
    <s v="https://www.rev.com/blog/transcripts/boris-johnson-coronavirus-speech-transcript-announcement-after-release-from-hospital"/>
    <s v="Boris Johnson: (04:27);That is why we will defeat this coronavirus and defeat it together. We will win because our NHS is the beating heart of this country. It is the best of this country. It is unconquerable. It is powered by love."/>
    <x v="1"/>
    <s v="04:27"/>
    <n v="232"/>
    <m/>
    <s v="Apr 12, 2020"/>
    <s v="00:00"/>
    <n v="0.18541666666666667"/>
    <n v="0"/>
    <n v="0.20138888888888887"/>
    <x v="1"/>
  </r>
  <r>
    <n v="11"/>
    <s v="https://www.rev.com/blog/transcripts/boris-johnson-coronavirus-speech-transcript-announcement-after-release-from-hospital"/>
    <s v="Boris Johnson: (04:50);So thank you from me, from all of us to the NHS. Let’s remember to follow the rules on social distancing. Stay at home, protect our NHS and save lives. Thank you and happy Easter."/>
    <x v="1"/>
    <s v="04:50"/>
    <n v="202"/>
    <m/>
    <s v="Apr 12, 2020"/>
    <s v="00:00"/>
    <n v="0.20138888888888887"/>
    <n v="0"/>
    <n v="0.20138888888888887"/>
    <x v="1"/>
  </r>
  <r>
    <n v="12"/>
    <s v="https://www.rev.com/blog/transcripts/boris-johnson-coronavirus-speech-transcript-announcement-after-release-from-hospital"/>
    <s v="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x v="2"/>
    <s v="05:13"/>
    <n v="522"/>
    <m/>
    <s v="Apr 12, 2020"/>
    <s v="05:13"/>
    <n v="0.21736111111111112"/>
    <n v="0.21736111111111112"/>
    <n v="0.23958333333333334"/>
    <x v="2"/>
  </r>
  <r>
    <n v="13"/>
    <s v="https://www.rev.com/blog/transcripts/boris-johnson-coronavirus-speech-transcript-announcement-after-release-from-hospital"/>
    <s v="Speaker 2: (05:45);So, that was the latest from the prime minister. He’s now been released St. Thomas’s hospital in London. He is going to continue his convalescence checkers after being in Downing Street this afternoon."/>
    <x v="2"/>
    <s v="05:45"/>
    <n v="220"/>
    <m/>
    <s v="Apr 12, 2020"/>
    <s v="05:13"/>
    <n v="0.23958333333333334"/>
    <n v="0.21736111111111112"/>
    <n v="0.23958333333333334"/>
    <x v="2"/>
  </r>
  <r>
    <n v="14"/>
    <s v="https://www.rev.com/blog/transcripts/boris-johnson-coronavirus-speech-transcript-announcement-after-release-from-hospital"/>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2, 2020"/>
    <n v="0"/>
    <e v="#VALUE!"/>
    <n v="0"/>
    <n v="0"/>
    <x v="0"/>
  </r>
  <r>
    <n v="15"/>
    <s v="https://www.rev.com/blog/transcripts/boris-johnson-coronavirus-speech-transcript-announcement-after-release-from-hospital"/>
    <s v="Offer valid for new customers only. One coupon per person or business.;Can be used for closed captions, subtitles, foreign subtitles, translations or transcription services."/>
    <x v="0"/>
    <m/>
    <n v="173"/>
    <m/>
    <s v="Apr 12, 2020"/>
    <n v="0"/>
    <e v="#VALUE!"/>
    <n v="0"/>
    <n v="0"/>
    <x v="0"/>
  </r>
  <r>
    <n v="16"/>
    <s v="https://www.rev.com/blog/transcripts/great-britain-coronavirus-briefing-transcript-april-14"/>
    <s v="Apr 14, 2020"/>
    <x v="0"/>
    <m/>
    <n v="12"/>
    <b v="1"/>
    <s v="Apr 14, 2020"/>
    <n v="0"/>
    <e v="#VALUE!"/>
    <n v="0"/>
    <n v="0"/>
    <x v="0"/>
  </r>
  <r>
    <n v="17"/>
    <s v="https://www.rev.com/blog/transcripts/great-britain-coronavirus-briefing-transcript-april-14"/>
    <s v="United Kingdom officials held an April 14 press conference on COVID-19. Government official Rishi Sunak led the briefing, saying the number of deaths in the UK has surpassed 12,000."/>
    <x v="0"/>
    <m/>
    <n v="181"/>
    <m/>
    <s v="Apr 14, 2020"/>
    <n v="0"/>
    <e v="#VALUE!"/>
    <n v="0"/>
    <n v="0"/>
    <x v="0"/>
  </r>
  <r>
    <n v="18"/>
    <s v="https://www.rev.com/blog/transcripts/great-britain-coronavirus-briefing-transcript-april-14"/>
    <s v="Follow Rev Transcripts"/>
    <x v="0"/>
    <m/>
    <n v="22"/>
    <m/>
    <s v="Apr 14, 2020"/>
    <n v="0"/>
    <e v="#VALUE!"/>
    <n v="0"/>
    <n v="0"/>
    <x v="0"/>
  </r>
  <r>
    <n v="19"/>
    <s v="https://www.rev.com/blog/transcripts/great-britain-coronavirus-briefing-transcript-april-14"/>
    <s v="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x v="3"/>
    <s v="00:00"/>
    <n v="518"/>
    <m/>
    <s v="Apr 14, 2020"/>
    <s v="00:00"/>
    <n v="0"/>
    <n v="0"/>
    <n v="0.99652777777777768"/>
    <x v="3"/>
  </r>
  <r>
    <n v="20"/>
    <s v="https://www.rev.com/blog/transcripts/great-britain-coronavirus-briefing-transcript-april-14"/>
    <s v="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x v="3"/>
    <s v="00:35"/>
    <n v="404"/>
    <m/>
    <s v="Apr 14, 2020"/>
    <s v="00:00"/>
    <n v="2.4305555555555556E-2"/>
    <n v="0"/>
    <n v="0.99652777777777768"/>
    <x v="3"/>
  </r>
  <r>
    <n v="21"/>
    <s v="https://www.rev.com/blog/transcripts/great-britain-coronavirus-briefing-transcript-april-14"/>
    <s v="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x v="3"/>
    <s v="01:03"/>
    <n v="420"/>
    <m/>
    <s v="Apr 14, 2020"/>
    <s v="00:00"/>
    <n v="4.3750000000000004E-2"/>
    <n v="0"/>
    <n v="0.99652777777777768"/>
    <x v="3"/>
  </r>
  <r>
    <n v="22"/>
    <s v="https://www.rev.com/blog/transcripts/great-britain-coronavirus-briefing-transcript-april-14"/>
    <s v="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x v="3"/>
    <s v="01:37"/>
    <n v="498"/>
    <m/>
    <s v="Apr 14, 2020"/>
    <s v="00:00"/>
    <n v="6.7361111111111108E-2"/>
    <n v="0"/>
    <n v="0.99652777777777768"/>
    <x v="3"/>
  </r>
  <r>
    <n v="23"/>
    <s v="https://www.rev.com/blog/transcripts/great-britain-coronavirus-briefing-transcript-april-14"/>
    <s v="Rishi Sunak: (02:11);The OBR today have been clear that the policies we have set out will do that. The OBR today have been clear that if we had not taken the actions we have, the situation would be much worse. In other words, our plan is the right plan."/>
    <x v="3"/>
    <s v="02:11"/>
    <n v="253"/>
    <m/>
    <s v="Apr 14, 2020"/>
    <s v="00:00"/>
    <n v="9.0972222222222218E-2"/>
    <n v="0"/>
    <n v="0.99652777777777768"/>
    <x v="3"/>
  </r>
  <r>
    <n v="24"/>
    <s v="https://www.rev.com/blog/transcripts/great-britain-coronavirus-briefing-transcript-april-14"/>
    <s v="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x v="3"/>
    <s v="02:32"/>
    <n v="824"/>
    <m/>
    <s v="Apr 14, 2020"/>
    <s v="00:00"/>
    <n v="0.10555555555555556"/>
    <n v="0"/>
    <n v="0.99652777777777768"/>
    <x v="3"/>
  </r>
  <r>
    <n v="25"/>
    <s v="https://www.rev.com/blog/transcripts/great-britain-coronavirus-briefing-transcript-april-14"/>
    <s v="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x v="3"/>
    <s v="03:32"/>
    <n v="586"/>
    <m/>
    <s v="Apr 14, 2020"/>
    <s v="00:00"/>
    <n v="0.14722222222222223"/>
    <n v="0"/>
    <n v="0.99652777777777768"/>
    <x v="3"/>
  </r>
  <r>
    <n v="26"/>
    <s v="https://www.rev.com/blog/transcripts/great-britain-coronavirus-briefing-transcript-april-14"/>
    <s v="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x v="3"/>
    <s v="04:17"/>
    <n v="323"/>
    <m/>
    <s v="Apr 14, 2020"/>
    <s v="00:00"/>
    <n v="0.17847222222222223"/>
    <n v="0"/>
    <n v="0.99652777777777768"/>
    <x v="3"/>
  </r>
  <r>
    <n v="27"/>
    <s v="https://www.rev.com/blog/transcripts/great-britain-coronavirus-briefing-transcript-april-14"/>
    <s v="Rishi Sunak: (04:47);Sadly of those in hospital 12,107 people have now died, an increase of 778 fatalities since yesterday. Our thoughts are with the family and friends of all those who have lost their lives."/>
    <x v="3"/>
    <s v="04:47"/>
    <n v="208"/>
    <m/>
    <s v="Apr 14, 2020"/>
    <s v="00:00"/>
    <n v="0.19930555555555554"/>
    <n v="0"/>
    <n v="0.99652777777777768"/>
    <x v="3"/>
  </r>
  <r>
    <n v="28"/>
    <s v="https://www.rev.com/blog/transcripts/great-britain-coronavirus-briefing-transcript-april-14"/>
    <s v="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
    <x v="3"/>
    <s v="05:05"/>
    <n v="306"/>
    <m/>
    <s v="Apr 14, 2020"/>
    <s v="00:00"/>
    <n v="0.21180555555555555"/>
    <n v="0"/>
    <n v="0.99652777777777768"/>
    <x v="3"/>
  </r>
  <r>
    <n v="29"/>
    <s v="https://www.rev.com/blog/transcripts/great-britain-coronavirus-briefing-transcript-april-14"/>
    <s v="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x v="4"/>
    <s v="05:26"/>
    <n v="387"/>
    <m/>
    <s v="Apr 14, 2020"/>
    <s v="05:26"/>
    <n v="0.22638888888888889"/>
    <n v="8.1944444444444375E-2"/>
    <n v="0.96250000000000013"/>
    <x v="4"/>
  </r>
  <r>
    <n v="30"/>
    <s v="https://www.rev.com/blog/transcripts/great-britain-coronavirus-briefing-transcript-april-14"/>
    <s v="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x v="4"/>
    <s v="05:52"/>
    <n v="595"/>
    <m/>
    <s v="Apr 14, 2020"/>
    <s v="05:26"/>
    <n v="0.24444444444444446"/>
    <n v="8.1944444444444375E-2"/>
    <n v="0.96250000000000013"/>
    <x v="4"/>
  </r>
  <r>
    <n v="31"/>
    <s v="https://www.rev.com/blog/transcripts/great-britain-coronavirus-briefing-transcript-april-14"/>
    <s v="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x v="4"/>
    <s v="06:33"/>
    <n v="357"/>
    <m/>
    <s v="Apr 14, 2020"/>
    <s v="05:26"/>
    <n v="0.27291666666666664"/>
    <n v="8.1944444444444375E-2"/>
    <n v="0.96250000000000013"/>
    <x v="4"/>
  </r>
  <r>
    <n v="32"/>
    <s v="https://www.rev.com/blog/transcripts/great-britain-coronavirus-briefing-transcript-april-14"/>
    <s v="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
    <x v="4"/>
    <s v="06:58"/>
    <n v="294"/>
    <m/>
    <s v="Apr 14, 2020"/>
    <s v="05:26"/>
    <n v="0.2902777777777778"/>
    <n v="8.1944444444444375E-2"/>
    <n v="0.96250000000000013"/>
    <x v="4"/>
  </r>
  <r>
    <n v="33"/>
    <s v="https://www.rev.com/blog/transcripts/great-britain-coronavirus-briefing-transcript-april-14"/>
    <s v="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x v="4"/>
    <s v="07:18"/>
    <n v="489"/>
    <m/>
    <s v="Apr 14, 2020"/>
    <s v="05:26"/>
    <n v="0.30416666666666664"/>
    <n v="8.1944444444444375E-2"/>
    <n v="0.96250000000000013"/>
    <x v="4"/>
  </r>
  <r>
    <n v="34"/>
    <s v="https://www.rev.com/blog/transcripts/great-britain-coronavirus-briefing-transcript-april-14"/>
    <s v="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x v="4"/>
    <s v="07:48"/>
    <n v="370"/>
    <m/>
    <s v="Apr 14, 2020"/>
    <s v="05:26"/>
    <n v="0.32500000000000001"/>
    <n v="8.1944444444444375E-2"/>
    <n v="0.96250000000000013"/>
    <x v="4"/>
  </r>
  <r>
    <n v="35"/>
    <s v="https://www.rev.com/blog/transcripts/great-britain-coronavirus-briefing-transcript-april-14"/>
    <s v="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x v="4"/>
    <s v="08:15"/>
    <n v="406"/>
    <m/>
    <s v="Apr 14, 2020"/>
    <s v="05:26"/>
    <n v="0.34375"/>
    <n v="8.1944444444444375E-2"/>
    <n v="0.96250000000000013"/>
    <x v="4"/>
  </r>
  <r>
    <n v="36"/>
    <s v="https://www.rev.com/blog/transcripts/great-britain-coronavirus-briefing-transcript-april-14"/>
    <s v="Rishi Sunak: (08:43);Thank you Steve. If we could turn to some questions, think first, Laura Kuenssberg from the BBC."/>
    <x v="3"/>
    <s v="08:43"/>
    <n v="117"/>
    <m/>
    <s v="Apr 14, 2020"/>
    <s v="08:43"/>
    <n v="0.36319444444444443"/>
    <n v="0"/>
    <n v="0.99652777777777768"/>
    <x v="3"/>
  </r>
  <r>
    <n v="37"/>
    <s v="https://www.rev.com/blog/transcripts/great-britain-coronavirus-briefing-transcript-april-14"/>
    <s v="Laura Kuenssberg: (08:49);Thank you, Chancellor. People are of course devastated by the numbers of people losing their lives, but tonight with warnings of 2 million extra people unemployed, people are also desperately worried about their jobs."/>
    <x v="5"/>
    <s v="08:49"/>
    <n v="243"/>
    <m/>
    <s v="Apr 14, 2020"/>
    <s v="08:49"/>
    <n v="0.36736111111111108"/>
    <n v="0.36736111111111108"/>
    <n v="0.49722222222222223"/>
    <x v="5"/>
  </r>
  <r>
    <n v="38"/>
    <s v="https://www.rev.com/blog/transcripts/great-britain-coronavirus-briefing-transcript-april-14"/>
    <s v="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x v="5"/>
    <s v="09:01"/>
    <n v="354"/>
    <m/>
    <s v="Apr 14, 2020"/>
    <s v="08:49"/>
    <n v="0.3756944444444445"/>
    <n v="0.36736111111111108"/>
    <n v="0.49722222222222223"/>
    <x v="5"/>
  </r>
  <r>
    <n v="39"/>
    <s v="https://www.rev.com/blog/transcripts/great-britain-coronavirus-briefing-transcript-april-14"/>
    <s v="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x v="3"/>
    <s v="09:20"/>
    <n v="386"/>
    <m/>
    <s v="Apr 14, 2020"/>
    <s v="09:20"/>
    <n v="0.3888888888888889"/>
    <n v="0"/>
    <n v="0.99652777777777768"/>
    <x v="3"/>
  </r>
  <r>
    <n v="40"/>
    <s v="https://www.rev.com/blog/transcripts/great-britain-coronavirus-briefing-transcript-april-14"/>
    <s v="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x v="3"/>
    <s v="09:40"/>
    <n v="801"/>
    <m/>
    <s v="Apr 14, 2020"/>
    <s v="09:20"/>
    <n v="0.40277777777777773"/>
    <n v="0"/>
    <n v="0.99652777777777768"/>
    <x v="3"/>
  </r>
  <r>
    <n v="41"/>
    <s v="https://www.rev.com/blog/transcripts/great-britain-coronavirus-briefing-transcript-april-14"/>
    <s v="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x v="3"/>
    <s v="10:22"/>
    <n v="379"/>
    <m/>
    <s v="Apr 14, 2020"/>
    <s v="09:20"/>
    <n v="0.43194444444444446"/>
    <n v="0"/>
    <n v="0.99652777777777768"/>
    <x v="3"/>
  </r>
  <r>
    <n v="42"/>
    <s v="https://www.rev.com/blog/transcripts/great-britain-coronavirus-briefing-transcript-april-14"/>
    <s v="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x v="6"/>
    <s v="10:41"/>
    <n v="319"/>
    <m/>
    <s v="Apr 14, 2020"/>
    <s v="10:41"/>
    <n v="0.44513888888888892"/>
    <n v="0.16597222222222219"/>
    <n v="0.90902777777777799"/>
    <x v="6"/>
  </r>
  <r>
    <n v="43"/>
    <s v="https://www.rev.com/blog/transcripts/great-britain-coronavirus-briefing-transcript-april-14"/>
    <s v="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x v="6"/>
    <s v="10:58"/>
    <n v="354"/>
    <m/>
    <s v="Apr 14, 2020"/>
    <s v="10:41"/>
    <n v="0.45694444444444443"/>
    <n v="0.16597222222222219"/>
    <n v="0.90902777777777799"/>
    <x v="6"/>
  </r>
  <r>
    <n v="44"/>
    <s v="https://www.rev.com/blog/transcripts/great-britain-coronavirus-briefing-transcript-april-14"/>
    <s v="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x v="6"/>
    <s v="11:19"/>
    <n v="324"/>
    <m/>
    <s v="Apr 14, 2020"/>
    <s v="10:41"/>
    <n v="0.47152777777777777"/>
    <n v="0.16597222222222219"/>
    <n v="0.90902777777777799"/>
    <x v="6"/>
  </r>
  <r>
    <n v="45"/>
    <s v="https://www.rev.com/blog/transcripts/great-britain-coronavirus-briefing-transcript-april-14"/>
    <s v="Rishi Sunak: (11:39);Does that cover it, Laura?"/>
    <x v="3"/>
    <s v="11:39"/>
    <n v="47"/>
    <m/>
    <s v="Apr 14, 2020"/>
    <s v="11:39"/>
    <n v="0.48541666666666666"/>
    <n v="0"/>
    <n v="0.99652777777777768"/>
    <x v="3"/>
  </r>
  <r>
    <n v="46"/>
    <s v="https://www.rev.com/blog/transcripts/great-britain-coronavirus-briefing-transcript-april-14"/>
    <s v="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x v="5"/>
    <s v="11:41"/>
    <n v="378"/>
    <m/>
    <s v="Apr 14, 2020"/>
    <s v="11:41"/>
    <n v="0.48680555555555555"/>
    <n v="0.36736111111111108"/>
    <n v="0.49722222222222223"/>
    <x v="5"/>
  </r>
  <r>
    <n v="47"/>
    <s v="https://www.rev.com/blog/transcripts/great-britain-coronavirus-briefing-transcript-april-14"/>
    <s v="Laura Kuenssberg: (11:56);Do you really think that we could just shake this off within a few months from the economy?"/>
    <x v="5"/>
    <s v="11:56"/>
    <n v="117"/>
    <m/>
    <s v="Apr 14, 2020"/>
    <s v="11:41"/>
    <n v="0.49722222222222223"/>
    <n v="0.36736111111111108"/>
    <n v="0.49722222222222223"/>
    <x v="5"/>
  </r>
  <r>
    <n v="48"/>
    <s v="https://www.rev.com/blog/transcripts/great-britain-coronavirus-briefing-transcript-april-14"/>
    <s v="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x v="3"/>
    <s v="12:01"/>
    <n v="383"/>
    <m/>
    <s v="Apr 14, 2020"/>
    <s v="12:01"/>
    <n v="0.50069444444444444"/>
    <n v="0"/>
    <n v="0.99652777777777768"/>
    <x v="3"/>
  </r>
  <r>
    <n v="49"/>
    <s v="https://www.rev.com/blog/transcripts/great-britain-coronavirus-briefing-transcript-april-14"/>
    <s v="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x v="3"/>
    <s v="12:20"/>
    <n v="466"/>
    <m/>
    <s v="Apr 14, 2020"/>
    <s v="12:01"/>
    <n v="0.51388888888888895"/>
    <n v="0"/>
    <n v="0.99652777777777768"/>
    <x v="3"/>
  </r>
  <r>
    <n v="50"/>
    <s v="https://www.rev.com/blog/transcripts/great-britain-coronavirus-briefing-transcript-april-14"/>
    <s v="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x v="3"/>
    <s v="12:42"/>
    <n v="417"/>
    <m/>
    <s v="Apr 14, 2020"/>
    <s v="12:01"/>
    <n v="0.52916666666666667"/>
    <n v="0"/>
    <n v="0.99652777777777768"/>
    <x v="3"/>
  </r>
  <r>
    <n v="51"/>
    <s v="https://www.rev.com/blog/transcripts/great-britain-coronavirus-briefing-transcript-april-14"/>
    <s v="Rishi Sunak: (13:03);… to get to a sustainable position in a reasonably soon after we exit. Thank you. The next question is Paul Brand at the ITV. Paul, you there? Brilliant."/>
    <x v="3"/>
    <s v="13:03"/>
    <n v="174"/>
    <m/>
    <s v="Apr 14, 2020"/>
    <s v="12:01"/>
    <n v="0.54375000000000007"/>
    <n v="0"/>
    <n v="0.99652777777777768"/>
    <x v="3"/>
  </r>
  <r>
    <n v="52"/>
    <s v="https://www.rev.com/blog/transcripts/great-britain-coronavirus-briefing-transcript-april-14"/>
    <s v="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x v="7"/>
    <s v="13:13"/>
    <n v="413"/>
    <m/>
    <s v="Apr 14, 2020"/>
    <s v="13:13"/>
    <n v="0.55069444444444449"/>
    <n v="0.55069444444444449"/>
    <n v="0.69305555555555554"/>
    <x v="7"/>
  </r>
  <r>
    <n v="53"/>
    <s v="https://www.rev.com/blog/transcripts/great-britain-coronavirus-briefing-transcript-april-14"/>
    <s v="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x v="3"/>
    <s v="13:34"/>
    <n v="692"/>
    <m/>
    <s v="Apr 14, 2020"/>
    <s v="13:34"/>
    <n v="0.56527777777777777"/>
    <n v="0"/>
    <n v="0.99652777777777768"/>
    <x v="3"/>
  </r>
  <r>
    <n v="54"/>
    <s v="https://www.rev.com/blog/transcripts/great-britain-coronavirus-briefing-transcript-april-14"/>
    <s v="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x v="3"/>
    <s v="14:06"/>
    <n v="614"/>
    <m/>
    <s v="Apr 14, 2020"/>
    <s v="13:34"/>
    <n v="0.58750000000000002"/>
    <n v="0"/>
    <n v="0.99652777777777768"/>
    <x v="3"/>
  </r>
  <r>
    <n v="55"/>
    <s v="https://www.rev.com/blog/transcripts/great-britain-coronavirus-briefing-transcript-april-14"/>
    <s v="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x v="6"/>
    <s v="14:39"/>
    <n v="762"/>
    <m/>
    <s v="Apr 14, 2020"/>
    <s v="14:39"/>
    <n v="0.61041666666666672"/>
    <n v="0.16597222222222219"/>
    <n v="0.90902777777777799"/>
    <x v="6"/>
  </r>
  <r>
    <n v="56"/>
    <s v="https://www.rev.com/blog/transcripts/great-britain-coronavirus-briefing-transcript-april-14"/>
    <s v="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x v="4"/>
    <s v="15:26"/>
    <n v="869"/>
    <m/>
    <s v="Apr 14, 2020"/>
    <s v="15:26"/>
    <n v="0.6430555555555556"/>
    <n v="8.1944444444444375E-2"/>
    <n v="0.96250000000000013"/>
    <x v="4"/>
  </r>
  <r>
    <n v="57"/>
    <s v="https://www.rev.com/blog/transcripts/great-britain-coronavirus-briefing-transcript-april-14"/>
    <s v="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x v="3"/>
    <s v="16:17"/>
    <n v="357"/>
    <m/>
    <s v="Apr 14, 2020"/>
    <s v="16:17"/>
    <n v="0.67847222222222225"/>
    <n v="0"/>
    <n v="0.99652777777777768"/>
    <x v="3"/>
  </r>
  <r>
    <n v="58"/>
    <s v="https://www.rev.com/blog/transcripts/great-britain-coronavirus-briefing-transcript-april-14"/>
    <s v="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x v="7"/>
    <s v="16:38"/>
    <n v="362"/>
    <m/>
    <s v="Apr 14, 2020"/>
    <s v="16:38"/>
    <n v="0.69305555555555554"/>
    <n v="0.55069444444444449"/>
    <n v="0.69305555555555554"/>
    <x v="7"/>
  </r>
  <r>
    <n v="59"/>
    <s v="https://www.rev.com/blog/transcripts/great-britain-coronavirus-briefing-transcript-april-14"/>
    <s v="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x v="6"/>
    <s v="16:56"/>
    <n v="608"/>
    <m/>
    <s v="Apr 14, 2020"/>
    <s v="16:56"/>
    <n v="0.7055555555555556"/>
    <n v="0.16597222222222219"/>
    <n v="0.90902777777777799"/>
    <x v="6"/>
  </r>
  <r>
    <n v="60"/>
    <s v="https://www.rev.com/blog/transcripts/great-britain-coronavirus-briefing-transcript-april-14"/>
    <s v="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x v="4"/>
    <s v="17:33"/>
    <n v="402"/>
    <m/>
    <s v="Apr 14, 2020"/>
    <s v="17:33"/>
    <n v="0.73125000000000007"/>
    <n v="8.1944444444444375E-2"/>
    <n v="0.96250000000000013"/>
    <x v="4"/>
  </r>
  <r>
    <n v="61"/>
    <s v="https://www.rev.com/blog/transcripts/great-britain-coronavirus-briefing-transcript-april-14"/>
    <s v="Rishi Sunak: (17:55);Thank you, Paul. If we could turn next to Kathryn Samson at STV?"/>
    <x v="3"/>
    <s v="17:55"/>
    <n v="85"/>
    <m/>
    <s v="Apr 14, 2020"/>
    <s v="17:55"/>
    <n v="0.74652777777777779"/>
    <n v="0"/>
    <n v="0.99652777777777768"/>
    <x v="3"/>
  </r>
  <r>
    <n v="62"/>
    <s v="https://www.rev.com/blog/transcripts/great-britain-coronavirus-briefing-transcript-april-14"/>
    <s v="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x v="8"/>
    <s v="18:01"/>
    <n v="470"/>
    <m/>
    <s v="Apr 14, 2020"/>
    <s v="18:01"/>
    <n v="0.75069444444444444"/>
    <n v="0.75069444444444444"/>
    <n v="0.75069444444444444"/>
    <x v="0"/>
  </r>
  <r>
    <n v="63"/>
    <s v="https://www.rev.com/blog/transcripts/great-britain-coronavirus-briefing-transcript-april-14"/>
    <s v="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x v="3"/>
    <s v="18:27"/>
    <n v="798"/>
    <m/>
    <s v="Apr 14, 2020"/>
    <s v="18:27"/>
    <n v="0.76874999999999993"/>
    <n v="0"/>
    <n v="0.99652777777777768"/>
    <x v="3"/>
  </r>
  <r>
    <n v="64"/>
    <s v="https://www.rev.com/blog/transcripts/great-britain-coronavirus-briefing-transcript-april-14"/>
    <s v="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x v="6"/>
    <s v="19:11"/>
    <n v="578"/>
    <m/>
    <s v="Apr 14, 2020"/>
    <s v="19:11"/>
    <n v="0.7993055555555556"/>
    <n v="0.16597222222222219"/>
    <n v="0.90902777777777799"/>
    <x v="6"/>
  </r>
  <r>
    <n v="65"/>
    <s v="https://www.rev.com/blog/transcripts/great-britain-coronavirus-briefing-transcript-april-14"/>
    <s v="Rishi Sunak: (19:46);Brilliant. Thank you, Kathryn. Can we turn next to Ed Conway from Sky?"/>
    <x v="3"/>
    <s v="19:46"/>
    <n v="91"/>
    <m/>
    <s v="Apr 14, 2020"/>
    <s v="19:46"/>
    <n v="0.82361111111111107"/>
    <n v="0"/>
    <n v="0.99652777777777768"/>
    <x v="3"/>
  </r>
  <r>
    <n v="66"/>
    <s v="https://www.rev.com/blog/transcripts/great-britain-coronavirus-briefing-transcript-april-14"/>
    <s v="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x v="9"/>
    <s v="19:53"/>
    <n v="558"/>
    <m/>
    <s v="Apr 14, 2020"/>
    <s v="19:53"/>
    <n v="0.82847222222222217"/>
    <n v="0.82847222222222217"/>
    <n v="0.8979166666666667"/>
    <x v="8"/>
  </r>
  <r>
    <n v="67"/>
    <s v="https://www.rev.com/blog/transcripts/great-britain-coronavirus-briefing-transcript-april-14"/>
    <s v="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x v="3"/>
    <s v="20:30"/>
    <n v="1107"/>
    <m/>
    <s v="Apr 14, 2020"/>
    <s v="20:30"/>
    <n v="0.85416666666666663"/>
    <n v="0"/>
    <n v="0.99652777777777768"/>
    <x v="3"/>
  </r>
  <r>
    <n v="68"/>
    <s v="https://www.rev.com/blog/transcripts/great-britain-coronavirus-briefing-transcript-april-14"/>
    <s v="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x v="9"/>
    <s v="21:33"/>
    <n v="407"/>
    <m/>
    <s v="Apr 14, 2020"/>
    <s v="21:33"/>
    <n v="0.8979166666666667"/>
    <n v="0.82847222222222217"/>
    <n v="0.8979166666666667"/>
    <x v="8"/>
  </r>
  <r>
    <n v="69"/>
    <s v="https://www.rev.com/blog/transcripts/great-britain-coronavirus-briefing-transcript-april-14"/>
    <s v="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x v="3"/>
    <s v="22:01"/>
    <n v="875"/>
    <m/>
    <s v="Apr 14, 2020"/>
    <s v="22:01"/>
    <n v="0.91736111111111107"/>
    <n v="0"/>
    <n v="0.99652777777777768"/>
    <x v="3"/>
  </r>
  <r>
    <n v="70"/>
    <s v="https://www.rev.com/blog/transcripts/great-britain-coronavirus-briefing-transcript-april-14"/>
    <s v="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x v="3"/>
    <s v="22:47"/>
    <n v="548"/>
    <m/>
    <s v="Apr 14, 2020"/>
    <s v="22:01"/>
    <n v="0.94930555555555562"/>
    <n v="0"/>
    <n v="0.99652777777777768"/>
    <x v="3"/>
  </r>
  <r>
    <n v="71"/>
    <s v="https://www.rev.com/blog/transcripts/great-britain-coronavirus-briefing-transcript-april-14"/>
    <s v="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x v="10"/>
    <s v="23:21"/>
    <n v="754"/>
    <m/>
    <s v="Apr 14, 2020"/>
    <s v="23:21"/>
    <n v="0.97291666666666676"/>
    <n v="0.97291666666666676"/>
    <n v="0.97291666666666676"/>
    <x v="0"/>
  </r>
  <r>
    <n v="72"/>
    <s v="https://www.rev.com/blog/transcripts/great-britain-coronavirus-briefing-transcript-april-14"/>
    <s v="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x v="3"/>
    <s v="24:05"/>
    <n v="1039"/>
    <m/>
    <s v="Apr 14, 2020"/>
    <s v="24:05"/>
    <n v="3.4722222222220989E-3"/>
    <n v="0"/>
    <n v="0.99652777777777768"/>
    <x v="3"/>
  </r>
  <r>
    <n v="73"/>
    <s v="https://www.rev.com/blog/transcripts/great-britain-coronavirus-briefing-transcript-april-14"/>
    <s v="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x v="3"/>
    <s v="25:01"/>
    <n v="1172"/>
    <m/>
    <s v="Apr 14, 2020"/>
    <s v="24:05"/>
    <n v="4.2361111111111072E-2"/>
    <n v="0"/>
    <n v="0.99652777777777768"/>
    <x v="3"/>
  </r>
  <r>
    <n v="74"/>
    <s v="https://www.rev.com/blog/transcripts/great-britain-coronavirus-briefing-transcript-april-14"/>
    <s v="Stephen Powis: (25:58);Should I say something about hospital acquired infections? Yvonne might want to comment too, and Yvonne might want to say something about …"/>
    <x v="4"/>
    <s v="25:58"/>
    <n v="162"/>
    <m/>
    <s v="Apr 14, 2020"/>
    <s v="25:58"/>
    <n v="8.1944444444444375E-2"/>
    <n v="8.1944444444444375E-2"/>
    <n v="0.96250000000000013"/>
    <x v="4"/>
  </r>
  <r>
    <n v="75"/>
    <s v="https://www.rev.com/blog/transcripts/great-britain-coronavirus-briefing-transcript-april-14"/>
    <s v="Stephen Powis: (26:03);… care home infections."/>
    <x v="4"/>
    <s v="26:03"/>
    <n v="46"/>
    <m/>
    <s v="Apr 14, 2020"/>
    <s v="25:58"/>
    <n v="8.5416666666666696E-2"/>
    <n v="8.1944444444444375E-2"/>
    <n v="0.96250000000000013"/>
    <x v="4"/>
  </r>
  <r>
    <n v="76"/>
    <s v="https://www.rev.com/blog/transcripts/great-britain-coronavirus-briefing-transcript-april-14"/>
    <s v="Stephen Powis: (26:06);So the first thing I’d say is we take hospital-acquired infections very seriously. We do in normal times, and we absolutely do now. Now, we have a very strong record in the UK of managing hospital-acquired infections."/>
    <x v="4"/>
    <s v="26:06"/>
    <n v="240"/>
    <m/>
    <s v="Apr 14, 2020"/>
    <s v="25:58"/>
    <n v="8.7500000000000133E-2"/>
    <n v="8.1944444444444375E-2"/>
    <n v="0.96250000000000013"/>
    <x v="4"/>
  </r>
  <r>
    <n v="77"/>
    <s v="https://www.rev.com/blog/transcripts/great-britain-coronavirus-briefing-transcript-april-14"/>
    <s v="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x v="4"/>
    <s v="26:20"/>
    <n v="376"/>
    <m/>
    <s v="Apr 14, 2020"/>
    <s v="25:58"/>
    <n v="9.7222222222222099E-2"/>
    <n v="8.1944444444444375E-2"/>
    <n v="0.96250000000000013"/>
    <x v="4"/>
  </r>
  <r>
    <n v="78"/>
    <s v="https://www.rev.com/blog/transcripts/great-britain-coronavirus-briefing-transcript-april-14"/>
    <s v="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x v="4"/>
    <s v="26:42"/>
    <n v="414"/>
    <m/>
    <s v="Apr 14, 2020"/>
    <s v="25:58"/>
    <n v="0.11250000000000004"/>
    <n v="8.1944444444444375E-2"/>
    <n v="0.96250000000000013"/>
    <x v="4"/>
  </r>
  <r>
    <n v="79"/>
    <s v="https://www.rev.com/blog/transcripts/great-britain-coronavirus-briefing-transcript-april-14"/>
    <s v="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x v="4"/>
    <s v="27:04"/>
    <n v="594"/>
    <m/>
    <s v="Apr 14, 2020"/>
    <s v="25:58"/>
    <n v="0.12777777777777777"/>
    <n v="8.1944444444444375E-2"/>
    <n v="0.96250000000000013"/>
    <x v="4"/>
  </r>
  <r>
    <n v="80"/>
    <s v="https://www.rev.com/blog/transcripts/great-britain-coronavirus-briefing-transcript-april-14"/>
    <s v="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x v="4"/>
    <s v="27:37"/>
    <n v="362"/>
    <m/>
    <s v="Apr 14, 2020"/>
    <s v="25:58"/>
    <n v="0.15069444444444446"/>
    <n v="8.1944444444444375E-2"/>
    <n v="0.96250000000000013"/>
    <x v="4"/>
  </r>
  <r>
    <n v="81"/>
    <s v="https://www.rev.com/blog/transcripts/great-britain-coronavirus-briefing-transcript-april-14"/>
    <s v="Stephen Powis: (27:58);Yvonne?"/>
    <x v="4"/>
    <s v="27:58"/>
    <n v="30"/>
    <m/>
    <s v="Apr 14, 2020"/>
    <s v="25:58"/>
    <n v="0.16527777777777763"/>
    <n v="8.1944444444444375E-2"/>
    <n v="0.96250000000000013"/>
    <x v="4"/>
  </r>
  <r>
    <n v="82"/>
    <s v="https://www.rev.com/blog/transcripts/great-britain-coronavirus-briefing-transcript-april-14"/>
    <s v="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x v="6"/>
    <s v="27:59"/>
    <n v="652"/>
    <m/>
    <s v="Apr 14, 2020"/>
    <s v="27:59"/>
    <n v="0.16597222222222219"/>
    <n v="0.16597222222222219"/>
    <n v="0.90902777777777799"/>
    <x v="6"/>
  </r>
  <r>
    <n v="83"/>
    <s v="https://www.rev.com/blog/transcripts/great-britain-coronavirus-briefing-transcript-april-14"/>
    <s v="Yvonne Doyle: (28:40);Bear in mind, it’s a very challenging group, because many of these residents may have dementia. It’s important that it is a humane response as well. So this is a different challenge to hospitals but of equal concern."/>
    <x v="6"/>
    <s v="28:40"/>
    <n v="238"/>
    <m/>
    <s v="Apr 14, 2020"/>
    <s v="27:59"/>
    <n v="0.19444444444444442"/>
    <n v="0.16597222222222219"/>
    <n v="0.90902777777777799"/>
    <x v="6"/>
  </r>
  <r>
    <n v="84"/>
    <s v="https://www.rev.com/blog/transcripts/great-britain-coronavirus-briefing-transcript-april-14"/>
    <s v="Stephen Powis: (28:57);And on that R number in hospitals, when I said I know what it is, let me be clear, it’s because the data is not clear enough for us to get a good sight of what it is at the moment. But that work will be ongoing as part of our look at healthcare-associated infections."/>
    <x v="4"/>
    <s v="28:57"/>
    <n v="290"/>
    <m/>
    <s v="Apr 14, 2020"/>
    <s v="28:57"/>
    <n v="0.20625000000000004"/>
    <n v="8.1944444444444375E-2"/>
    <n v="0.96250000000000013"/>
    <x v="4"/>
  </r>
  <r>
    <n v="85"/>
    <s v="https://www.rev.com/blog/transcripts/great-britain-coronavirus-briefing-transcript-april-14"/>
    <s v="Rishi Sunak: (29:14);Francis, that answer is comprehensively as they can, hopefully."/>
    <x v="3"/>
    <s v="29:14"/>
    <n v="84"/>
    <m/>
    <s v="Apr 14, 2020"/>
    <s v="29:14"/>
    <n v="0.21805555555555567"/>
    <n v="0"/>
    <n v="0.99652777777777768"/>
    <x v="3"/>
  </r>
  <r>
    <n v="86"/>
    <s v="https://www.rev.com/blog/transcripts/great-britain-coronavirus-briefing-transcript-april-14"/>
    <s v="Francis: (29:18);Well, look, just to be absolutely clear, so there is no number of hospital-acquired infections?"/>
    <x v="11"/>
    <s v="29:18"/>
    <n v="112"/>
    <m/>
    <s v="Apr 14, 2020"/>
    <s v="29:18"/>
    <n v="0.22083333333333344"/>
    <n v="0.22083333333333344"/>
    <n v="0.22083333333333344"/>
    <x v="0"/>
  </r>
  <r>
    <n v="87"/>
    <s v="https://www.rev.com/blog/transcripts/great-britain-coronavirus-briefing-transcript-april-14"/>
    <s v="Stephen Powis: (29:26);So the data is being looked at at the moment. I think you specifically asked about the R number, which is infection rate. The data is not clear enough yet to be able to give that number or to calculate that number."/>
    <x v="4"/>
    <s v="29:26"/>
    <n v="237"/>
    <m/>
    <s v="Apr 14, 2020"/>
    <s v="29:26"/>
    <n v="0.22638888888888897"/>
    <n v="8.1944444444444375E-2"/>
    <n v="0.96250000000000013"/>
    <x v="4"/>
  </r>
  <r>
    <n v="88"/>
    <s v="https://www.rev.com/blog/transcripts/great-britain-coronavirus-briefing-transcript-april-14"/>
    <s v="Rishi Sunak: (29:40);Thank you, Francis. Turn next to Tom Newton Dunn at The Sun."/>
    <x v="3"/>
    <s v="29:40"/>
    <n v="81"/>
    <m/>
    <s v="Apr 14, 2020"/>
    <s v="29:40"/>
    <n v="0.23611111111111116"/>
    <n v="0"/>
    <n v="0.99652777777777768"/>
    <x v="3"/>
  </r>
  <r>
    <n v="89"/>
    <s v="https://www.rev.com/blog/transcripts/great-britain-coronavirus-briefing-transcript-april-14"/>
    <s v="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x v="12"/>
    <s v="29:46"/>
    <n v="680"/>
    <m/>
    <s v="Apr 14, 2020"/>
    <s v="29:46"/>
    <n v="0.24027777777777781"/>
    <n v="0.24027777777777781"/>
    <n v="0.45208333333333339"/>
    <x v="9"/>
  </r>
  <r>
    <n v="90"/>
    <s v="https://www.rev.com/blog/transcripts/great-britain-coronavirus-briefing-transcript-april-14"/>
    <s v="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x v="12"/>
    <s v="30:27"/>
    <n v="465"/>
    <m/>
    <s v="Apr 14, 2020"/>
    <s v="29:46"/>
    <n v="0.26875000000000004"/>
    <n v="0.24027777777777781"/>
    <n v="0.45208333333333339"/>
    <x v="9"/>
  </r>
  <r>
    <n v="91"/>
    <s v="https://www.rev.com/blog/transcripts/great-britain-coronavirus-briefing-transcript-april-14"/>
    <s v="Rishi Sunak: (30:59);Thanks, Tom. You mentioned three different schemes, and you’re absolutely right to do that, and do keep pushing, because we need to make sure that the interventions we’re putting in place reach the people that they’re designed to help."/>
    <x v="3"/>
    <s v="30:59"/>
    <n v="256"/>
    <m/>
    <s v="Apr 14, 2020"/>
    <s v="30:59"/>
    <n v="0.29097222222222219"/>
    <n v="0"/>
    <n v="0.99652777777777768"/>
    <x v="3"/>
  </r>
  <r>
    <n v="92"/>
    <s v="https://www.rev.com/blog/transcripts/great-britain-coronavirus-briefing-transcript-april-14"/>
    <s v="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x v="3"/>
    <s v="31:10"/>
    <n v="547"/>
    <m/>
    <s v="Apr 14, 2020"/>
    <s v="30:59"/>
    <n v="0.29861111111111116"/>
    <n v="0"/>
    <n v="0.99652777777777768"/>
    <x v="3"/>
  </r>
  <r>
    <n v="93"/>
    <s v="https://www.rev.com/blog/transcripts/great-britain-coronavirus-briefing-transcript-april-14"/>
    <s v="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x v="3"/>
    <s v="31:38"/>
    <n v="424"/>
    <m/>
    <s v="Apr 14, 2020"/>
    <s v="30:59"/>
    <n v="0.31805555555555554"/>
    <n v="0"/>
    <n v="0.99652777777777768"/>
    <x v="3"/>
  </r>
  <r>
    <n v="94"/>
    <s v="https://www.rev.com/blog/transcripts/great-britain-coronavirus-briefing-transcript-april-14"/>
    <s v="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x v="3"/>
    <s v="31:58"/>
    <n v="439"/>
    <m/>
    <s v="Apr 14, 2020"/>
    <s v="30:59"/>
    <n v="0.33194444444444438"/>
    <n v="0"/>
    <n v="0.99652777777777768"/>
    <x v="3"/>
  </r>
  <r>
    <n v="95"/>
    <s v="https://www.rev.com/blog/transcripts/great-britain-coronavirus-briefing-transcript-april-14"/>
    <s v="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x v="3"/>
    <s v="32:20"/>
    <n v="366"/>
    <m/>
    <s v="Apr 14, 2020"/>
    <s v="30:59"/>
    <n v="0.34722222222222232"/>
    <n v="0"/>
    <n v="0.99652777777777768"/>
    <x v="3"/>
  </r>
  <r>
    <n v="96"/>
    <s v="https://www.rev.com/blog/transcripts/great-britain-coronavirus-briefing-transcript-april-14"/>
    <s v="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x v="3"/>
    <s v="32:44"/>
    <n v="607"/>
    <m/>
    <s v="Apr 14, 2020"/>
    <s v="30:59"/>
    <n v="0.36388888888888893"/>
    <n v="0"/>
    <n v="0.99652777777777768"/>
    <x v="3"/>
  </r>
  <r>
    <n v="97"/>
    <s v="https://www.rev.com/blog/transcripts/great-britain-coronavirus-briefing-transcript-april-14"/>
    <s v="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x v="3"/>
    <s v="33:17"/>
    <n v="597"/>
    <m/>
    <s v="Apr 14, 2020"/>
    <s v="30:59"/>
    <n v="0.3868055555555554"/>
    <n v="0"/>
    <n v="0.99652777777777768"/>
    <x v="3"/>
  </r>
  <r>
    <n v="98"/>
    <s v="https://www.rev.com/blog/transcripts/great-britain-coronavirus-briefing-transcript-april-14"/>
    <s v="Rishi Sunak: (33:48);Then Steve, did you want to pick up or was it Yvonne?"/>
    <x v="3"/>
    <s v="33:48"/>
    <n v="74"/>
    <m/>
    <s v="Apr 14, 2020"/>
    <s v="30:59"/>
    <n v="0.40833333333333321"/>
    <n v="0"/>
    <n v="0.99652777777777768"/>
    <x v="3"/>
  </r>
  <r>
    <n v="99"/>
    <s v="https://www.rev.com/blog/transcripts/great-britain-coronavirus-briefing-transcript-april-14"/>
    <s v="Stephen Powis: (33:49);Yvonne, did you want …"/>
    <x v="4"/>
    <s v="33:49"/>
    <n v="45"/>
    <m/>
    <s v="Apr 14, 2020"/>
    <s v="33:49"/>
    <n v="0.40902777777777799"/>
    <n v="8.1944444444444375E-2"/>
    <n v="0.96250000000000013"/>
    <x v="4"/>
  </r>
  <r>
    <n v="100"/>
    <s v="https://www.rev.com/blog/transcripts/great-britain-coronavirus-briefing-transcript-april-14"/>
    <s v="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x v="6"/>
    <s v="33:53"/>
    <n v="513"/>
    <m/>
    <s v="Apr 14, 2020"/>
    <s v="33:53"/>
    <n v="0.41180555555555554"/>
    <n v="0.16597222222222219"/>
    <n v="0.90902777777777799"/>
    <x v="6"/>
  </r>
  <r>
    <n v="101"/>
    <s v="https://www.rev.com/blog/transcripts/great-britain-coronavirus-briefing-transcript-april-14"/>
    <s v="Yvonne Doyle: (34:19);In the early stages of this epidemic, it was clear that even for death, we were looking at very different denominator populations. So even there, we weren’t actually able to compare like with like, because it was a much younger population that had been tested."/>
    <x v="6"/>
    <s v="34:19"/>
    <n v="282"/>
    <m/>
    <s v="Apr 14, 2020"/>
    <s v="33:53"/>
    <n v="0.42986111111111125"/>
    <n v="0.16597222222222219"/>
    <n v="0.90902777777777799"/>
    <x v="6"/>
  </r>
  <r>
    <n v="102"/>
    <s v="https://www.rev.com/blog/transcripts/great-britain-coronavirus-briefing-transcript-april-14"/>
    <s v="Yvonne Doyle: (34:35);So it would be ideal if we were absolutely clear we were comparing like with like, and that’s what we endeavor to do. But we are always open for learning on that."/>
    <x v="6"/>
    <s v="34:35"/>
    <n v="184"/>
    <m/>
    <s v="Apr 14, 2020"/>
    <s v="33:53"/>
    <n v="0.44097222222222232"/>
    <n v="0.16597222222222219"/>
    <n v="0.90902777777777799"/>
    <x v="6"/>
  </r>
  <r>
    <n v="103"/>
    <s v="https://www.rev.com/blog/transcripts/great-britain-coronavirus-briefing-transcript-april-14"/>
    <s v="Rishi Sunak: (34:45);Perfect. Tom, I think covers everything. Right?"/>
    <x v="3"/>
    <s v="34:45"/>
    <n v="68"/>
    <m/>
    <s v="Apr 14, 2020"/>
    <s v="34:45"/>
    <n v="0.44791666666666674"/>
    <n v="0"/>
    <n v="0.99652777777777768"/>
    <x v="3"/>
  </r>
  <r>
    <n v="104"/>
    <s v="https://www.rev.com/blog/transcripts/great-britain-coronavirus-briefing-transcript-april-14"/>
    <s v="Tom Newton Dunn: (34:49);Quick followup,-"/>
    <x v="12"/>
    <s v="34:49"/>
    <n v="41"/>
    <m/>
    <s v="Apr 14, 2020"/>
    <s v="34:49"/>
    <n v="0.45069444444444451"/>
    <n v="0.24027777777777781"/>
    <n v="0.45208333333333339"/>
    <x v="9"/>
  </r>
  <r>
    <n v="105"/>
    <s v="https://www.rev.com/blog/transcripts/great-britain-coronavirus-briefing-transcript-april-14"/>
    <s v="Rishi Sunak: (34:51);Go on."/>
    <x v="3"/>
    <s v="34:51"/>
    <n v="27"/>
    <m/>
    <s v="Apr 14, 2020"/>
    <s v="34:51"/>
    <n v="0.45208333333333339"/>
    <n v="0"/>
    <n v="0.99652777777777768"/>
    <x v="3"/>
  </r>
  <r>
    <n v="106"/>
    <s v="https://www.rev.com/blog/transcripts/great-britain-coronavirus-briefing-transcript-april-14"/>
    <s v="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x v="12"/>
    <s v="34:51"/>
    <n v="349"/>
    <m/>
    <s v="Apr 14, 2020"/>
    <s v="34:51"/>
    <n v="0.45208333333333339"/>
    <n v="0.24027777777777781"/>
    <n v="0.45208333333333339"/>
    <x v="9"/>
  </r>
  <r>
    <n v="107"/>
    <s v="https://www.rev.com/blog/transcripts/great-britain-coronavirus-briefing-transcript-april-14"/>
    <s v="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x v="3"/>
    <s v="35:10"/>
    <n v="650"/>
    <m/>
    <s v="Apr 14, 2020"/>
    <s v="35:10"/>
    <n v="0.46527777777777768"/>
    <n v="0"/>
    <n v="0.99652777777777768"/>
    <x v="3"/>
  </r>
  <r>
    <n v="108"/>
    <s v="https://www.rev.com/blog/transcripts/great-britain-coronavirus-briefing-transcript-april-14"/>
    <s v="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x v="3"/>
    <s v="35:46"/>
    <n v="617"/>
    <m/>
    <s v="Apr 14, 2020"/>
    <s v="35:10"/>
    <n v="0.49027777777777781"/>
    <n v="0"/>
    <n v="0.99652777777777768"/>
    <x v="3"/>
  </r>
  <r>
    <n v="109"/>
    <s v="https://www.rev.com/blog/transcripts/great-britain-coronavirus-briefing-transcript-april-14"/>
    <s v="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x v="3"/>
    <s v="36:18"/>
    <n v="533"/>
    <m/>
    <s v="Apr 14, 2020"/>
    <s v="35:10"/>
    <n v="0.51249999999999996"/>
    <n v="0"/>
    <n v="0.99652777777777768"/>
    <x v="3"/>
  </r>
  <r>
    <n v="110"/>
    <s v="https://www.rev.com/blog/transcripts/great-britain-coronavirus-briefing-transcript-april-14"/>
    <s v="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x v="3"/>
    <s v="36:48"/>
    <n v="401"/>
    <m/>
    <s v="Apr 14, 2020"/>
    <s v="35:10"/>
    <n v="0.53333333333333321"/>
    <n v="0"/>
    <n v="0.99652777777777768"/>
    <x v="3"/>
  </r>
  <r>
    <n v="111"/>
    <s v="https://www.rev.com/blog/transcripts/great-britain-coronavirus-briefing-transcript-april-14"/>
    <s v="Rishi Sunak: (37:08);Thanks very much. Can we turn next to Dan O’Donoghue from the Press &amp; Journal?"/>
    <x v="3"/>
    <s v="37:08"/>
    <n v="99"/>
    <m/>
    <s v="Apr 14, 2020"/>
    <s v="35:10"/>
    <n v="0.54722222222222228"/>
    <n v="0"/>
    <n v="0.99652777777777768"/>
    <x v="3"/>
  </r>
  <r>
    <n v="112"/>
    <s v="https://www.rev.com/blog/transcripts/great-britain-coronavirus-briefing-transcript-april-14"/>
    <s v="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x v="13"/>
    <s v="37:14"/>
    <n v="568"/>
    <m/>
    <s v="Apr 14, 2020"/>
    <s v="37:14"/>
    <n v="0.55138888888888893"/>
    <n v="0.55138888888888893"/>
    <n v="0.55138888888888893"/>
    <x v="0"/>
  </r>
  <r>
    <n v="113"/>
    <s v="https://www.rev.com/blog/transcripts/great-britain-coronavirus-briefing-transcript-april-14"/>
    <s v="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
    <x v="3"/>
    <s v="38:11"/>
    <n v="305"/>
    <m/>
    <s v="Apr 14, 2020"/>
    <s v="38:11"/>
    <n v="0.59097222222222201"/>
    <n v="0"/>
    <n v="0.99652777777777768"/>
    <x v="3"/>
  </r>
  <r>
    <n v="114"/>
    <s v="https://www.rev.com/blog/transcripts/great-britain-coronavirus-briefing-transcript-april-14"/>
    <s v="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x v="14"/>
    <s v="38:41"/>
    <n v="475"/>
    <m/>
    <s v="Apr 14, 2020"/>
    <s v="38:41"/>
    <n v="0.61180555555555549"/>
    <n v="2.0833333333332149E-3"/>
    <n v="0.62708333333333321"/>
    <x v="10"/>
  </r>
  <r>
    <n v="115"/>
    <s v="https://www.rev.com/blog/transcripts/great-britain-coronavirus-briefing-transcript-april-14"/>
    <s v="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x v="14"/>
    <s v="39:03"/>
    <n v="746"/>
    <m/>
    <s v="Apr 14, 2020"/>
    <s v="38:41"/>
    <n v="0.62708333333333321"/>
    <n v="2.0833333333332149E-3"/>
    <n v="0.62708333333333321"/>
    <x v="10"/>
  </r>
  <r>
    <n v="116"/>
    <s v="https://www.rev.com/blog/transcripts/great-britain-coronavirus-briefing-transcript-april-14"/>
    <s v="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x v="3"/>
    <s v="39:42"/>
    <n v="459"/>
    <m/>
    <s v="Apr 14, 2020"/>
    <s v="39:42"/>
    <n v="0.65416666666666679"/>
    <n v="0"/>
    <n v="0.99652777777777768"/>
    <x v="3"/>
  </r>
  <r>
    <n v="117"/>
    <s v="https://www.rev.com/blog/transcripts/great-britain-coronavirus-briefing-transcript-april-14"/>
    <s v="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x v="3"/>
    <s v="40:09"/>
    <n v="466"/>
    <m/>
    <s v="Apr 14, 2020"/>
    <s v="39:42"/>
    <n v="0.67291666666666661"/>
    <n v="0"/>
    <n v="0.99652777777777768"/>
    <x v="3"/>
  </r>
  <r>
    <n v="118"/>
    <s v="https://www.rev.com/blog/transcripts/great-britain-coronavirus-briefing-transcript-april-14"/>
    <s v="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x v="3"/>
    <s v="40:32"/>
    <n v="416"/>
    <m/>
    <s v="Apr 14, 2020"/>
    <s v="39:42"/>
    <n v="0.68888888888888888"/>
    <n v="0"/>
    <n v="0.99652777777777768"/>
    <x v="3"/>
  </r>
  <r>
    <n v="119"/>
    <s v="https://www.rev.com/blog/transcripts/great-britain-coronavirus-briefing-transcript-april-14"/>
    <s v="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x v="6"/>
    <s v="40:53"/>
    <n v="455"/>
    <m/>
    <s v="Apr 14, 2020"/>
    <s v="40:53"/>
    <n v="0.70347222222222228"/>
    <n v="0.16597222222222219"/>
    <n v="0.90902777777777799"/>
    <x v="6"/>
  </r>
  <r>
    <n v="120"/>
    <s v="https://www.rev.com/blog/transcripts/great-britain-coronavirus-briefing-transcript-april-14"/>
    <s v="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x v="6"/>
    <s v="41:24"/>
    <n v="676"/>
    <m/>
    <s v="Apr 14, 2020"/>
    <s v="40:53"/>
    <n v="0.72499999999999987"/>
    <n v="0.16597222222222219"/>
    <n v="0.90902777777777799"/>
    <x v="6"/>
  </r>
  <r>
    <n v="121"/>
    <s v="https://www.rev.com/blog/transcripts/great-britain-coronavirus-briefing-transcript-april-14"/>
    <s v="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x v="4"/>
    <s v="42:06"/>
    <n v="923"/>
    <m/>
    <s v="Apr 14, 2020"/>
    <s v="42:06"/>
    <n v="0.75416666666666665"/>
    <n v="8.1944444444444375E-2"/>
    <n v="0.96250000000000013"/>
    <x v="4"/>
  </r>
  <r>
    <n v="122"/>
    <s v="https://www.rev.com/blog/transcripts/great-britain-coronavirus-briefing-transcript-april-14"/>
    <s v="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x v="3"/>
    <s v="43:01"/>
    <n v="502"/>
    <m/>
    <s v="Apr 14, 2020"/>
    <s v="43:01"/>
    <n v="0.79236111111111107"/>
    <n v="0"/>
    <n v="0.99652777777777768"/>
    <x v="3"/>
  </r>
  <r>
    <n v="123"/>
    <s v="https://www.rev.com/blog/transcripts/great-britain-coronavirus-briefing-transcript-april-14"/>
    <s v="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x v="3"/>
    <s v="43:27"/>
    <n v="684"/>
    <m/>
    <s v="Apr 14, 2020"/>
    <s v="43:01"/>
    <n v="0.81041666666666679"/>
    <n v="0"/>
    <n v="0.99652777777777768"/>
    <x v="3"/>
  </r>
  <r>
    <n v="124"/>
    <s v="https://www.rev.com/blog/transcripts/great-britain-coronavirus-briefing-transcript-april-14"/>
    <s v="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x v="15"/>
    <s v="44:05"/>
    <n v="643"/>
    <m/>
    <s v="Apr 14, 2020"/>
    <s v="44:05"/>
    <n v="0.83680555555555558"/>
    <n v="0.83680555555555558"/>
    <n v="0.83680555555555558"/>
    <x v="0"/>
  </r>
  <r>
    <n v="125"/>
    <s v="https://www.rev.com/blog/transcripts/great-britain-coronavirus-briefing-transcript-april-14"/>
    <s v="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x v="3"/>
    <s v="44:45"/>
    <n v="550"/>
    <m/>
    <s v="Apr 14, 2020"/>
    <s v="44:45"/>
    <n v="0.86458333333333326"/>
    <n v="0"/>
    <n v="0.99652777777777768"/>
    <x v="3"/>
  </r>
  <r>
    <n v="126"/>
    <s v="https://www.rev.com/blog/transcripts/great-britain-coronavirus-briefing-transcript-april-14"/>
    <s v="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x v="3"/>
    <s v="45:17"/>
    <n v="586"/>
    <m/>
    <s v="Apr 14, 2020"/>
    <s v="44:45"/>
    <n v="0.8868055555555554"/>
    <n v="0"/>
    <n v="0.99652777777777768"/>
    <x v="3"/>
  </r>
  <r>
    <n v="127"/>
    <s v="https://www.rev.com/blog/transcripts/great-britain-coronavirus-briefing-transcript-april-14"/>
    <s v="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x v="6"/>
    <s v="45:49"/>
    <n v="714"/>
    <m/>
    <s v="Apr 14, 2020"/>
    <s v="45:49"/>
    <n v="0.90902777777777799"/>
    <n v="0.16597222222222219"/>
    <n v="0.90902777777777799"/>
    <x v="6"/>
  </r>
  <r>
    <n v="128"/>
    <s v="https://www.rev.com/blog/transcripts/great-britain-coronavirus-briefing-transcript-april-14"/>
    <s v="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x v="4"/>
    <s v="46:35"/>
    <n v="519"/>
    <m/>
    <s v="Apr 14, 2020"/>
    <s v="46:35"/>
    <n v="0.94097222222222232"/>
    <n v="8.1944444444444375E-2"/>
    <n v="0.96250000000000013"/>
    <x v="4"/>
  </r>
  <r>
    <n v="129"/>
    <s v="https://www.rev.com/blog/transcripts/great-britain-coronavirus-briefing-transcript-april-14"/>
    <s v="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x v="4"/>
    <s v="47:06"/>
    <n v="786"/>
    <m/>
    <s v="Apr 14, 2020"/>
    <s v="46:35"/>
    <n v="0.96250000000000013"/>
    <n v="8.1944444444444375E-2"/>
    <n v="0.96250000000000013"/>
    <x v="4"/>
  </r>
  <r>
    <n v="130"/>
    <s v="https://www.rev.com/blog/transcripts/great-britain-coronavirus-briefing-transcript-april-14"/>
    <s v="Rishi Sunak: (47:55);Thank you. Dan. I think we had one followup that I may have missed so apologies. Emilio, hi."/>
    <x v="3"/>
    <s v="47:55"/>
    <n v="113"/>
    <m/>
    <s v="Apr 14, 2020"/>
    <s v="47:55"/>
    <n v="0.99652777777777768"/>
    <n v="0"/>
    <n v="0.99652777777777768"/>
    <x v="3"/>
  </r>
  <r>
    <n v="131"/>
    <s v="https://www.rev.com/blog/transcripts/great-britain-coronavirus-briefing-transcript-april-14"/>
    <s v="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x v="14"/>
    <s v="48:03"/>
    <n v="355"/>
    <m/>
    <s v="Apr 14, 2020"/>
    <s v="48:03"/>
    <n v="2.0833333333332149E-3"/>
    <n v="2.0833333333332149E-3"/>
    <n v="0.62708333333333321"/>
    <x v="10"/>
  </r>
  <r>
    <n v="132"/>
    <s v="https://www.rev.com/blog/transcripts/great-britain-coronavirus-briefing-transcript-april-14"/>
    <s v="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x v="3"/>
    <s v="48:21"/>
    <n v="962"/>
    <m/>
    <s v="Apr 14, 2020"/>
    <s v="48:21"/>
    <n v="1.4583333333333393E-2"/>
    <n v="0"/>
    <n v="0.99652777777777768"/>
    <x v="3"/>
  </r>
  <r>
    <n v="133"/>
    <s v="https://www.rev.com/blog/transcripts/great-britain-coronavirus-briefing-transcript-april-14"/>
    <s v="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x v="3"/>
    <s v="49:18"/>
    <n v="534"/>
    <m/>
    <s v="Apr 14, 2020"/>
    <s v="48:21"/>
    <n v="5.4166666666666696E-2"/>
    <n v="0"/>
    <n v="0.99652777777777768"/>
    <x v="3"/>
  </r>
  <r>
    <n v="134"/>
    <s v="https://www.rev.com/blog/transcripts/great-britain-coronavirus-briefing-transcript-april-14"/>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4, 2020"/>
    <n v="0"/>
    <e v="#VALUE!"/>
    <n v="0"/>
    <n v="0"/>
    <x v="0"/>
  </r>
  <r>
    <n v="135"/>
    <s v="https://www.rev.com/blog/transcripts/great-britain-coronavirus-briefing-transcript-april-14"/>
    <s v="Offer valid for new customers only. One coupon per person or business.;Can be used for closed captions, subtitles, foreign subtitles, translations or transcription services."/>
    <x v="0"/>
    <m/>
    <n v="173"/>
    <m/>
    <s v="Apr 14, 2020"/>
    <n v="0"/>
    <e v="#VALUE!"/>
    <n v="0"/>
    <n v="0"/>
    <x v="0"/>
  </r>
  <r>
    <n v="136"/>
    <s v="https://www.rev.com/blog/transcripts/united-kingdom-coronavirus-briefing-transcript-april-12"/>
    <s v="Apr 12, 2020"/>
    <x v="0"/>
    <m/>
    <n v="12"/>
    <b v="1"/>
    <s v="Apr 12, 2020"/>
    <n v="0"/>
    <e v="#VALUE!"/>
    <n v="0"/>
    <n v="0"/>
    <x v="0"/>
  </r>
  <r>
    <n v="137"/>
    <s v="https://www.rev.com/blog/transcripts/united-kingdom-coronavirus-briefing-transcript-april-12"/>
    <s v="British officials gave an Easter coronavirus briefing transcript April 12. Read the full transcript of the press conference here."/>
    <x v="0"/>
    <m/>
    <n v="129"/>
    <m/>
    <s v="Apr 12, 2020"/>
    <n v="0"/>
    <e v="#VALUE!"/>
    <n v="0"/>
    <n v="0"/>
    <x v="0"/>
  </r>
  <r>
    <n v="138"/>
    <s v="https://www.rev.com/blog/transcripts/united-kingdom-coronavirus-briefing-transcript-april-12"/>
    <s v="Follow Rev Transcripts"/>
    <x v="0"/>
    <m/>
    <n v="22"/>
    <m/>
    <s v="Apr 12, 2020"/>
    <n v="0"/>
    <e v="#VALUE!"/>
    <n v="0"/>
    <n v="0"/>
    <x v="0"/>
  </r>
  <r>
    <n v="139"/>
    <s v="https://www.rev.com/blog/transcripts/united-kingdom-coronavirus-briefing-transcript-april-12"/>
    <s v="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x v="16"/>
    <s v="00:01"/>
    <n v="949"/>
    <m/>
    <s v="Apr 12, 2020"/>
    <s v="00:01"/>
    <n v="6.9444444444444447E-4"/>
    <n v="6.9444444444444447E-4"/>
    <n v="0.99722222222222223"/>
    <x v="11"/>
  </r>
  <r>
    <n v="140"/>
    <s v="https://www.rev.com/blog/transcripts/united-kingdom-coronavirus-briefing-transcript-april-12"/>
    <s v="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x v="16"/>
    <s v="01:11"/>
    <n v="904"/>
    <m/>
    <s v="Apr 12, 2020"/>
    <s v="00:01"/>
    <n v="4.9305555555555554E-2"/>
    <n v="6.9444444444444447E-4"/>
    <n v="0.99722222222222223"/>
    <x v="11"/>
  </r>
  <r>
    <n v="141"/>
    <s v="https://www.rev.com/blog/transcripts/united-kingdom-coronavirus-briefing-transcript-april-12"/>
    <s v="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x v="16"/>
    <s v="02:26"/>
    <n v="946"/>
    <m/>
    <s v="Apr 12, 2020"/>
    <s v="00:01"/>
    <n v="0.1013888888888889"/>
    <n v="6.9444444444444447E-4"/>
    <n v="0.99722222222222223"/>
    <x v="11"/>
  </r>
  <r>
    <n v="142"/>
    <s v="https://www.rev.com/blog/transcripts/united-kingdom-coronavirus-briefing-transcript-april-12"/>
    <s v="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x v="16"/>
    <s v="03:46"/>
    <n v="1125"/>
    <m/>
    <s v="Apr 12, 2020"/>
    <s v="00:01"/>
    <n v="0.15694444444444444"/>
    <n v="6.9444444444444447E-4"/>
    <n v="0.99722222222222223"/>
    <x v="11"/>
  </r>
  <r>
    <n v="143"/>
    <s v="https://www.rev.com/blog/transcripts/united-kingdom-coronavirus-briefing-transcript-april-12"/>
    <s v="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x v="16"/>
    <s v="05:09"/>
    <n v="1027"/>
    <m/>
    <s v="Apr 12, 2020"/>
    <s v="00:01"/>
    <n v="0.21458333333333335"/>
    <n v="6.9444444444444447E-4"/>
    <n v="0.99722222222222223"/>
    <x v="11"/>
  </r>
  <r>
    <n v="144"/>
    <s v="https://www.rev.com/blog/transcripts/united-kingdom-coronavirus-briefing-transcript-april-12"/>
    <s v="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x v="16"/>
    <s v="06:25"/>
    <n v="918"/>
    <m/>
    <s v="Apr 12, 2020"/>
    <s v="00:01"/>
    <n v="0.2673611111111111"/>
    <n v="6.9444444444444447E-4"/>
    <n v="0.99722222222222223"/>
    <x v="11"/>
  </r>
  <r>
    <n v="145"/>
    <s v="https://www.rev.com/blog/transcripts/united-kingdom-coronavirus-briefing-transcript-april-12"/>
    <s v="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x v="16"/>
    <s v="07:21"/>
    <n v="831"/>
    <m/>
    <s v="Apr 12, 2020"/>
    <s v="00:01"/>
    <n v="0.30624999999999997"/>
    <n v="6.9444444444444447E-4"/>
    <n v="0.99722222222222223"/>
    <x v="11"/>
  </r>
  <r>
    <n v="146"/>
    <s v="https://www.rev.com/blog/transcripts/united-kingdom-coronavirus-briefing-transcript-april-12"/>
    <s v="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x v="16"/>
    <s v="08:11"/>
    <n v="766"/>
    <m/>
    <s v="Apr 12, 2020"/>
    <s v="00:01"/>
    <n v="0.34097222222222223"/>
    <n v="6.9444444444444447E-4"/>
    <n v="0.99722222222222223"/>
    <x v="11"/>
  </r>
  <r>
    <n v="147"/>
    <s v="https://www.rev.com/blog/transcripts/united-kingdom-coronavirus-briefing-transcript-april-12"/>
    <s v="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x v="16"/>
    <s v="09:03"/>
    <n v="1768"/>
    <m/>
    <s v="Apr 12, 2020"/>
    <s v="00:01"/>
    <n v="0.37708333333333338"/>
    <n v="6.9444444444444447E-4"/>
    <n v="0.99722222222222223"/>
    <x v="11"/>
  </r>
  <r>
    <n v="148"/>
    <s v="https://www.rev.com/blog/transcripts/united-kingdom-coronavirus-briefing-transcript-april-12"/>
    <s v="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x v="6"/>
    <s v="11:07"/>
    <n v="534"/>
    <m/>
    <s v="Apr 12, 2020"/>
    <s v="11:07"/>
    <n v="0.46319444444444446"/>
    <n v="0.33750000000000013"/>
    <n v="0.64930555555555558"/>
    <x v="12"/>
  </r>
  <r>
    <n v="149"/>
    <s v="https://www.rev.com/blog/transcripts/united-kingdom-coronavirus-briefing-transcript-april-12"/>
    <s v="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x v="6"/>
    <s v="11:49"/>
    <n v="527"/>
    <m/>
    <s v="Apr 12, 2020"/>
    <s v="11:07"/>
    <n v="0.49236111111111108"/>
    <n v="0.33750000000000013"/>
    <n v="0.64930555555555558"/>
    <x v="12"/>
  </r>
  <r>
    <n v="150"/>
    <s v="https://www.rev.com/blog/transcripts/united-kingdom-coronavirus-briefing-transcript-april-12"/>
    <s v="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x v="6"/>
    <s v="12:34"/>
    <n v="776"/>
    <m/>
    <s v="Apr 12, 2020"/>
    <s v="11:07"/>
    <n v="0.52361111111111114"/>
    <n v="0.33750000000000013"/>
    <n v="0.64930555555555558"/>
    <x v="12"/>
  </r>
  <r>
    <n v="151"/>
    <s v="https://www.rev.com/blog/transcripts/united-kingdom-coronavirus-briefing-transcript-april-12"/>
    <s v="Matt Hancock: (13:29);Thanks very much indeed, Yvonne. And if we go to the BBC, we’ve got David Shukman."/>
    <x v="16"/>
    <s v="13:29"/>
    <n v="104"/>
    <m/>
    <s v="Apr 12, 2020"/>
    <s v="13:29"/>
    <n v="0.56180555555555556"/>
    <n v="6.9444444444444447E-4"/>
    <n v="0.99722222222222223"/>
    <x v="11"/>
  </r>
  <r>
    <n v="152"/>
    <s v="https://www.rev.com/blog/transcripts/united-kingdom-coronavirus-briefing-transcript-april-12"/>
    <s v="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x v="17"/>
    <s v="13:36"/>
    <n v="402"/>
    <m/>
    <s v="Apr 12, 2020"/>
    <s v="13:36"/>
    <n v="0.56666666666666665"/>
    <n v="0.56666666666666665"/>
    <n v="0.67152777777777783"/>
    <x v="13"/>
  </r>
  <r>
    <n v="153"/>
    <s v="https://www.rev.com/blog/transcripts/united-kingdom-coronavirus-briefing-transcript-april-12"/>
    <s v="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x v="16"/>
    <s v="14:03"/>
    <n v="446"/>
    <m/>
    <s v="Apr 12, 2020"/>
    <s v="14:03"/>
    <n v="0.5854166666666667"/>
    <n v="6.9444444444444447E-4"/>
    <n v="0.99722222222222223"/>
    <x v="11"/>
  </r>
  <r>
    <n v="154"/>
    <s v="https://www.rev.com/blog/transcripts/united-kingdom-coronavirus-briefing-transcript-april-12"/>
    <s v="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x v="16"/>
    <s v="14:40"/>
    <n v="712"/>
    <m/>
    <s v="Apr 12, 2020"/>
    <s v="14:03"/>
    <n v="0.61111111111111105"/>
    <n v="6.9444444444444447E-4"/>
    <n v="0.99722222222222223"/>
    <x v="11"/>
  </r>
  <r>
    <n v="155"/>
    <s v="https://www.rev.com/blog/transcripts/united-kingdom-coronavirus-briefing-transcript-april-12"/>
    <s v="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x v="6"/>
    <s v="15:35"/>
    <n v="458"/>
    <m/>
    <s v="Apr 12, 2020"/>
    <s v="15:35"/>
    <n v="0.64930555555555558"/>
    <n v="0.33750000000000013"/>
    <n v="0.64930555555555558"/>
    <x v="12"/>
  </r>
  <r>
    <n v="156"/>
    <s v="https://www.rev.com/blog/transcripts/united-kingdom-coronavirus-briefing-transcript-april-12"/>
    <s v="Matt Hancock: (16:04);Thanks very much, David, unless you want to follow up."/>
    <x v="16"/>
    <s v="16:04"/>
    <n v="76"/>
    <m/>
    <s v="Apr 12, 2020"/>
    <s v="16:04"/>
    <n v="0.6694444444444444"/>
    <n v="6.9444444444444447E-4"/>
    <n v="0.99722222222222223"/>
    <x v="11"/>
  </r>
  <r>
    <n v="157"/>
    <s v="https://www.rev.com/blog/transcripts/united-kingdom-coronavirus-briefing-transcript-april-12"/>
    <s v="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x v="17"/>
    <s v="16:07"/>
    <n v="415"/>
    <m/>
    <s v="Apr 12, 2020"/>
    <s v="16:07"/>
    <n v="0.67152777777777783"/>
    <n v="0.56666666666666665"/>
    <n v="0.67152777777777783"/>
    <x v="13"/>
  </r>
  <r>
    <n v="158"/>
    <s v="https://www.rev.com/blog/transcripts/united-kingdom-coronavirus-briefing-transcript-april-12"/>
    <s v="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x v="16"/>
    <s v="16:33"/>
    <n v="582"/>
    <m/>
    <s v="Apr 12, 2020"/>
    <s v="16:33"/>
    <n v="0.68958333333333333"/>
    <n v="6.9444444444444447E-4"/>
    <n v="0.99722222222222223"/>
    <x v="11"/>
  </r>
  <r>
    <n v="159"/>
    <s v="https://www.rev.com/blog/transcripts/united-kingdom-coronavirus-briefing-transcript-april-12"/>
    <s v="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x v="16"/>
    <s v="17:19"/>
    <n v="525"/>
    <m/>
    <s v="Apr 12, 2020"/>
    <s v="16:33"/>
    <n v="0.72152777777777777"/>
    <n v="6.9444444444444447E-4"/>
    <n v="0.99722222222222223"/>
    <x v="11"/>
  </r>
  <r>
    <n v="160"/>
    <s v="https://www.rev.com/blog/transcripts/united-kingdom-coronavirus-briefing-transcript-april-12"/>
    <s v="Martha Farley: (17:55);Thank you, Health Secretary. A question to you if I may. The Royal College of Nursing has issued new guidance to its members, telling them that if they haven’t been given."/>
    <x v="18"/>
    <s v="17:55"/>
    <n v="194"/>
    <m/>
    <s v="Apr 12, 2020"/>
    <s v="17:55"/>
    <n v="0.74652777777777779"/>
    <n v="0.74652777777777779"/>
    <n v="0.75208333333333333"/>
    <x v="14"/>
  </r>
  <r>
    <n v="161"/>
    <s v="https://www.rev.com/blog/transcripts/united-kingdom-coronavirus-briefing-transcript-april-12"/>
    <s v="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x v="18"/>
    <s v="18:03"/>
    <n v="505"/>
    <m/>
    <s v="Apr 12, 2020"/>
    <s v="17:55"/>
    <n v="0.75208333333333333"/>
    <n v="0.74652777777777779"/>
    <n v="0.75208333333333333"/>
    <x v="14"/>
  </r>
  <r>
    <n v="162"/>
    <s v="https://www.rev.com/blog/transcripts/united-kingdom-coronavirus-briefing-transcript-april-12"/>
    <s v="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x v="16"/>
    <s v="18:29"/>
    <n v="596"/>
    <m/>
    <s v="Apr 12, 2020"/>
    <s v="18:29"/>
    <n v="0.77013888888888893"/>
    <n v="6.9444444444444447E-4"/>
    <n v="0.99722222222222223"/>
    <x v="11"/>
  </r>
  <r>
    <n v="163"/>
    <s v="https://www.rev.com/blog/transcripts/united-kingdom-coronavirus-briefing-transcript-april-12"/>
    <s v="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
    <x v="19"/>
    <s v="19:12"/>
    <n v="295"/>
    <m/>
    <s v="Apr 12, 2020"/>
    <s v="19:12"/>
    <n v="0.79999999999999993"/>
    <n v="0.79999999999999993"/>
    <n v="0.99583333333333324"/>
    <x v="15"/>
  </r>
  <r>
    <n v="164"/>
    <s v="https://www.rev.com/blog/transcripts/united-kingdom-coronavirus-briefing-transcript-april-12"/>
    <s v="Nick Martin: (19:33);I spent a full day in a nursing home the other day, which a full floor had been devoted to elderly patients suffering from coronavirus, and I witnessed flimsy PPE, overstretched staff, a lot of illness, and unfortunately some death of some of the residents."/>
    <x v="19"/>
    <s v="19:33"/>
    <n v="278"/>
    <m/>
    <s v="Apr 12, 2020"/>
    <s v="19:12"/>
    <n v="0.81458333333333333"/>
    <n v="0.79999999999999993"/>
    <n v="0.99583333333333324"/>
    <x v="15"/>
  </r>
  <r>
    <n v="165"/>
    <s v="https://www.rev.com/blog/transcripts/united-kingdom-coronavirus-briefing-transcript-april-12"/>
    <s v="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x v="19"/>
    <s v="19:54"/>
    <n v="344"/>
    <m/>
    <s v="Apr 12, 2020"/>
    <s v="19:12"/>
    <n v="0.82916666666666661"/>
    <n v="0.79999999999999993"/>
    <n v="0.99583333333333324"/>
    <x v="15"/>
  </r>
  <r>
    <n v="166"/>
    <s v="https://www.rev.com/blog/transcripts/united-kingdom-coronavirus-briefing-transcript-april-12"/>
    <s v="Nick Martin: (20:16);And I’ll tell you if my inbox is anything to go by today, the care sector is watching this right now and is desperate for you to tell them that they will get regular tests so they can end this lottery. Can you give that guarantee to them?"/>
    <x v="19"/>
    <s v="20:16"/>
    <n v="259"/>
    <m/>
    <s v="Apr 12, 2020"/>
    <s v="19:12"/>
    <n v="0.84444444444444444"/>
    <n v="0.79999999999999993"/>
    <n v="0.99583333333333324"/>
    <x v="15"/>
  </r>
  <r>
    <n v="167"/>
    <s v="https://www.rev.com/blog/transcripts/united-kingdom-coronavirus-briefing-transcript-april-12"/>
    <s v="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x v="16"/>
    <s v="20:30"/>
    <n v="414"/>
    <m/>
    <s v="Apr 12, 2020"/>
    <s v="20:30"/>
    <n v="0.85416666666666663"/>
    <n v="6.9444444444444447E-4"/>
    <n v="0.99722222222222223"/>
    <x v="11"/>
  </r>
  <r>
    <n v="168"/>
    <s v="https://www.rev.com/blog/transcripts/united-kingdom-coronavirus-briefing-transcript-april-12"/>
    <s v="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x v="16"/>
    <s v="20:59"/>
    <n v="552"/>
    <m/>
    <s v="Apr 12, 2020"/>
    <s v="20:30"/>
    <n v="0.87430555555555556"/>
    <n v="6.9444444444444447E-4"/>
    <n v="0.99722222222222223"/>
    <x v="11"/>
  </r>
  <r>
    <n v="169"/>
    <s v="https://www.rev.com/blog/transcripts/united-kingdom-coronavirus-briefing-transcript-april-12"/>
    <s v="Nick Martin: (21:38);Can I just follow that question up?"/>
    <x v="19"/>
    <s v="21:38"/>
    <n v="56"/>
    <m/>
    <s v="Apr 12, 2020"/>
    <s v="21:38"/>
    <n v="0.90138888888888891"/>
    <n v="0.79999999999999993"/>
    <n v="0.99583333333333324"/>
    <x v="15"/>
  </r>
  <r>
    <n v="170"/>
    <s v="https://www.rev.com/blog/transcripts/united-kingdom-coronavirus-briefing-transcript-april-12"/>
    <s v="Matt Hancock: (21:39);Yes, of course. John, if you don’t mind, we’ll go back to Nick."/>
    <x v="16"/>
    <s v="21:39"/>
    <n v="85"/>
    <m/>
    <s v="Apr 12, 2020"/>
    <s v="21:39"/>
    <n v="0.90208333333333324"/>
    <n v="6.9444444444444447E-4"/>
    <n v="0.99722222222222223"/>
    <x v="11"/>
  </r>
  <r>
    <n v="171"/>
    <s v="https://www.rev.com/blog/transcripts/united-kingdom-coronavirus-briefing-transcript-april-12"/>
    <s v="Nick Martin: (21:42);The care operators are telling me that they need this now or tomorrow. What’s the timescale that you can arrange for regular widespread tests to get into care homes? How long will they have to wait for these tests?"/>
    <x v="19"/>
    <s v="21:42"/>
    <n v="235"/>
    <m/>
    <s v="Apr 12, 2020"/>
    <s v="21:42"/>
    <n v="0.90416666666666667"/>
    <n v="0.79999999999999993"/>
    <n v="0.99583333333333324"/>
    <x v="15"/>
  </r>
  <r>
    <n v="172"/>
    <s v="https://www.rev.com/blog/transcripts/united-kingdom-coronavirus-briefing-transcript-april-12"/>
    <s v="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x v="16"/>
    <s v="21:58"/>
    <n v="559"/>
    <m/>
    <s v="Apr 12, 2020"/>
    <s v="21:58"/>
    <n v="0.91527777777777775"/>
    <n v="6.9444444444444447E-4"/>
    <n v="0.99722222222222223"/>
    <x v="11"/>
  </r>
  <r>
    <n v="173"/>
    <s v="https://www.rev.com/blog/transcripts/united-kingdom-coronavirus-briefing-transcript-april-12"/>
    <s v="Yvonne: (22:39);I think Nick might have had a question. Nick?"/>
    <x v="20"/>
    <s v="22:39"/>
    <n v="61"/>
    <m/>
    <s v="Apr 12, 2020"/>
    <s v="22:39"/>
    <n v="0.94374999999999998"/>
    <n v="3.4027777777777768E-2"/>
    <n v="0.97083333333333333"/>
    <x v="16"/>
  </r>
  <r>
    <n v="174"/>
    <s v="https://www.rev.com/blog/transcripts/united-kingdom-coronavirus-briefing-transcript-april-12"/>
    <s v="Nick Martin: (22:42);… speak now. Are you satisfied that care homes have enough support?"/>
    <x v="19"/>
    <s v="22:42"/>
    <n v="88"/>
    <m/>
    <s v="Apr 12, 2020"/>
    <s v="22:42"/>
    <n v="0.9458333333333333"/>
    <n v="0.79999999999999993"/>
    <n v="0.99583333333333324"/>
    <x v="15"/>
  </r>
  <r>
    <n v="175"/>
    <s v="https://www.rev.com/blog/transcripts/united-kingdom-coronavirus-briefing-transcript-april-12"/>
    <s v="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x v="16"/>
    <s v="22:47"/>
    <n v="321"/>
    <m/>
    <s v="Apr 12, 2020"/>
    <s v="22:47"/>
    <n v="0.94930555555555562"/>
    <n v="6.9444444444444447E-4"/>
    <n v="0.99722222222222223"/>
    <x v="11"/>
  </r>
  <r>
    <n v="176"/>
    <s v="https://www.rev.com/blog/transcripts/united-kingdom-coronavirus-briefing-transcript-april-12"/>
    <s v="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x v="20"/>
    <s v="23:05"/>
    <n v="330"/>
    <m/>
    <s v="Apr 12, 2020"/>
    <s v="23:05"/>
    <n v="0.96180555555555547"/>
    <n v="3.4027777777777768E-2"/>
    <n v="0.97083333333333333"/>
    <x v="16"/>
  </r>
  <r>
    <n v="177"/>
    <s v="https://www.rev.com/blog/transcripts/united-kingdom-coronavirus-briefing-transcript-april-12"/>
    <s v="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x v="20"/>
    <s v="23:18"/>
    <n v="529"/>
    <m/>
    <s v="Apr 12, 2020"/>
    <s v="23:05"/>
    <n v="0.97083333333333333"/>
    <n v="3.4027777777777768E-2"/>
    <n v="0.97083333333333333"/>
    <x v="16"/>
  </r>
  <r>
    <n v="178"/>
    <s v="https://www.rev.com/blog/transcripts/united-kingdom-coronavirus-briefing-transcript-april-12"/>
    <s v="Matt Hancock: (23:52);Anything more, Nick?"/>
    <x v="16"/>
    <s v="23:52"/>
    <n v="42"/>
    <m/>
    <s v="Apr 12, 2020"/>
    <s v="23:52"/>
    <n v="0.99444444444444446"/>
    <n v="6.9444444444444447E-4"/>
    <n v="0.99722222222222223"/>
    <x v="11"/>
  </r>
  <r>
    <n v="179"/>
    <s v="https://www.rev.com/blog/transcripts/united-kingdom-coronavirus-briefing-transcript-april-12"/>
    <s v="Nick Martin: (23:54);No. Thank you very much."/>
    <x v="19"/>
    <s v="23:54"/>
    <n v="45"/>
    <m/>
    <s v="Apr 12, 2020"/>
    <s v="23:54"/>
    <n v="0.99583333333333324"/>
    <n v="0.79999999999999993"/>
    <n v="0.99583333333333324"/>
    <x v="15"/>
  </r>
  <r>
    <n v="180"/>
    <s v="https://www.rev.com/blog/transcripts/united-kingdom-coronavirus-briefing-transcript-april-12"/>
    <s v="Matt Hancock: (23:56);John Stevens at The Mail."/>
    <x v="16"/>
    <s v="23:56"/>
    <n v="47"/>
    <m/>
    <s v="Apr 12, 2020"/>
    <s v="23:56"/>
    <n v="0.99722222222222223"/>
    <n v="6.9444444444444447E-4"/>
    <n v="0.99722222222222223"/>
    <x v="11"/>
  </r>
  <r>
    <n v="181"/>
    <s v="https://www.rev.com/blog/transcripts/united-kingdom-coronavirus-briefing-transcript-april-12"/>
    <s v="John Stevens: (23:59);Thank you, House Secretary. Do you have updated figures on the number of NHS workers who have died after getting coronavirus and what are you doing to establish the reasons why?"/>
    <x v="21"/>
    <s v="23:59"/>
    <n v="199"/>
    <m/>
    <s v="Apr 12, 2020"/>
    <s v="23:59"/>
    <n v="0.99930555555555556"/>
    <n v="8.0555555555555491E-2"/>
    <n v="0.99930555555555556"/>
    <x v="17"/>
  </r>
  <r>
    <n v="182"/>
    <s v="https://www.rev.com/blog/transcripts/united-kingdom-coronavirus-briefing-transcript-april-12"/>
    <s v="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x v="16"/>
    <s v="24:09"/>
    <n v="521"/>
    <m/>
    <s v="Apr 12, 2020"/>
    <s v="24:09"/>
    <n v="6.2499999999998668E-3"/>
    <n v="6.9444444444444447E-4"/>
    <n v="0.99722222222222223"/>
    <x v="11"/>
  </r>
  <r>
    <n v="183"/>
    <s v="https://www.rev.com/blog/transcripts/united-kingdom-coronavirus-briefing-transcript-april-12"/>
    <s v="Yvonne: (24:49);Thank you, Secretary of State. This is of great importance scientifically as well, that we understand why infections occur in hospitals across healthcare staff and what the avoidable factors in that might be. And that is something that is under investigation at the moment."/>
    <x v="20"/>
    <s v="24:49"/>
    <n v="289"/>
    <m/>
    <s v="Apr 12, 2020"/>
    <s v="24:49"/>
    <n v="3.4027777777777768E-2"/>
    <n v="3.4027777777777768E-2"/>
    <n v="0.97083333333333333"/>
    <x v="16"/>
  </r>
  <r>
    <n v="184"/>
    <s v="https://www.rev.com/blog/transcripts/united-kingdom-coronavirus-briefing-transcript-april-12"/>
    <s v="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x v="16"/>
    <s v="25:07"/>
    <n v="612"/>
    <m/>
    <s v="Apr 12, 2020"/>
    <s v="25:07"/>
    <n v="4.6527777777777724E-2"/>
    <n v="6.9444444444444447E-4"/>
    <n v="0.99722222222222223"/>
    <x v="11"/>
  </r>
  <r>
    <n v="185"/>
    <s v="https://www.rev.com/blog/transcripts/united-kingdom-coronavirus-briefing-transcript-april-12"/>
    <s v="John Stevens: (25:56);Can I just ask a quick follow up?"/>
    <x v="21"/>
    <s v="25:56"/>
    <n v="55"/>
    <m/>
    <s v="Apr 12, 2020"/>
    <s v="25:56"/>
    <n v="8.0555555555555491E-2"/>
    <n v="8.0555555555555491E-2"/>
    <n v="0.99930555555555556"/>
    <x v="17"/>
  </r>
  <r>
    <n v="186"/>
    <s v="https://www.rev.com/blog/transcripts/united-kingdom-coronavirus-briefing-transcript-april-12"/>
    <s v="Matt Hancock: (25:56);Yes, of course, yeah."/>
    <x v="16"/>
    <s v="25:56"/>
    <n v="43"/>
    <m/>
    <s v="Apr 12, 2020"/>
    <s v="25:56"/>
    <n v="8.0555555555555491E-2"/>
    <n v="6.9444444444444447E-4"/>
    <n v="0.99722222222222223"/>
    <x v="11"/>
  </r>
  <r>
    <n v="187"/>
    <s v="https://www.rev.com/blog/transcripts/united-kingdom-coronavirus-briefing-transcript-april-12"/>
    <s v="John Stevens: (25:58);I wanted to ask on the prime minister, if you know if he’s been given advice and how long he should rest for before he returns to work?"/>
    <x v="21"/>
    <s v="25:58"/>
    <n v="157"/>
    <m/>
    <s v="Apr 12, 2020"/>
    <s v="25:58"/>
    <n v="8.1944444444444375E-2"/>
    <n v="8.0555555555555491E-2"/>
    <n v="0.99930555555555556"/>
    <x v="17"/>
  </r>
  <r>
    <n v="188"/>
    <s v="https://www.rev.com/blog/transcripts/united-kingdom-coronavirus-briefing-transcript-april-12"/>
    <s v="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x v="16"/>
    <s v="26:05"/>
    <n v="342"/>
    <m/>
    <s v="Apr 12, 2020"/>
    <s v="26:05"/>
    <n v="8.680555555555558E-2"/>
    <n v="6.9444444444444447E-4"/>
    <n v="0.99722222222222223"/>
    <x v="11"/>
  </r>
  <r>
    <n v="189"/>
    <s v="https://www.rev.com/blog/transcripts/united-kingdom-coronavirus-briefing-transcript-april-12"/>
    <s v="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x v="22"/>
    <s v="26:33"/>
    <n v="341"/>
    <m/>
    <s v="Apr 12, 2020"/>
    <s v="26:33"/>
    <n v="0.10624999999999996"/>
    <n v="0.10624999999999996"/>
    <n v="0.10624999999999996"/>
    <x v="0"/>
  </r>
  <r>
    <n v="190"/>
    <s v="https://www.rev.com/blog/transcripts/united-kingdom-coronavirus-briefing-transcript-april-12"/>
    <s v="Matt Hancock: (26:54);Thanks for the question. Just to be clear, the two and a half days is the time taken to fulfill a …"/>
    <x v="16"/>
    <s v="26:54"/>
    <n v="121"/>
    <m/>
    <s v="Apr 12, 2020"/>
    <s v="26:54"/>
    <n v="0.12083333333333335"/>
    <n v="6.9444444444444447E-4"/>
    <n v="0.99722222222222223"/>
    <x v="11"/>
  </r>
  <r>
    <n v="191"/>
    <s v="https://www.rev.com/blog/transcripts/united-kingdom-coronavirus-briefing-transcript-april-12"/>
    <s v="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x v="16"/>
    <s v="27:03"/>
    <n v="657"/>
    <m/>
    <s v="Apr 12, 2020"/>
    <s v="26:54"/>
    <n v="0.12708333333333344"/>
    <n v="6.9444444444444447E-4"/>
    <n v="0.99722222222222223"/>
    <x v="11"/>
  </r>
  <r>
    <n v="192"/>
    <s v="https://www.rev.com/blog/transcripts/united-kingdom-coronavirus-briefing-transcript-april-12"/>
    <s v="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x v="16"/>
    <s v="27:48"/>
    <n v="726"/>
    <m/>
    <s v="Apr 12, 2020"/>
    <s v="26:54"/>
    <n v="0.15833333333333344"/>
    <n v="6.9444444444444447E-4"/>
    <n v="0.99722222222222223"/>
    <x v="11"/>
  </r>
  <r>
    <n v="193"/>
    <s v="https://www.rev.com/blog/transcripts/united-kingdom-coronavirus-briefing-transcript-april-12"/>
    <s v="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x v="23"/>
    <s v="28:38"/>
    <n v="433"/>
    <m/>
    <s v="Apr 12, 2020"/>
    <s v="28:38"/>
    <n v="0.19305555555555554"/>
    <n v="0.19305555555555554"/>
    <n v="0.19305555555555554"/>
    <x v="0"/>
  </r>
  <r>
    <n v="194"/>
    <s v="https://www.rev.com/blog/transcripts/united-kingdom-coronavirus-briefing-transcript-april-12"/>
    <s v="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x v="16"/>
    <s v="29:02"/>
    <n v="1030"/>
    <m/>
    <s v="Apr 12, 2020"/>
    <s v="29:02"/>
    <n v="0.20972222222222237"/>
    <n v="6.9444444444444447E-4"/>
    <n v="0.99722222222222223"/>
    <x v="11"/>
  </r>
  <r>
    <n v="195"/>
    <s v="https://www.rev.com/blog/transcripts/united-kingdom-coronavirus-briefing-transcript-april-12"/>
    <s v="Matt Hancock: (30:18);Arj Singh from the HuffPost."/>
    <x v="16"/>
    <s v="30:18"/>
    <n v="50"/>
    <m/>
    <s v="Apr 12, 2020"/>
    <s v="29:02"/>
    <n v="0.26249999999999996"/>
    <n v="6.9444444444444447E-4"/>
    <n v="0.99722222222222223"/>
    <x v="11"/>
  </r>
  <r>
    <n v="196"/>
    <s v="https://www.rev.com/blog/transcripts/united-kingdom-coronavirus-briefing-transcript-april-12"/>
    <s v="Arj Singh: (30:22);Good afternoon. The Chief Scientific Adviser, Sir Patrick Vallance, was happy to go on record last month to say the 20,000 deaths or fewer would be in his words, “A good outcome for the UK.” Given that we’ve now hit 10,000, can we still achieve that good outcome?"/>
    <x v="24"/>
    <s v="30:22"/>
    <n v="282"/>
    <m/>
    <s v="Apr 12, 2020"/>
    <s v="30:22"/>
    <n v="0.26527777777777772"/>
    <n v="0.26527777777777772"/>
    <n v="0.26527777777777772"/>
    <x v="0"/>
  </r>
  <r>
    <n v="197"/>
    <s v="https://www.rev.com/blog/transcripts/united-kingdom-coronavirus-briefing-transcript-april-12"/>
    <s v="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x v="16"/>
    <s v="30:39"/>
    <n v="458"/>
    <m/>
    <s v="Apr 12, 2020"/>
    <s v="30:39"/>
    <n v="0.27708333333333335"/>
    <n v="6.9444444444444447E-4"/>
    <n v="0.99722222222222223"/>
    <x v="11"/>
  </r>
  <r>
    <n v="198"/>
    <s v="https://www.rev.com/blog/transcripts/united-kingdom-coronavirus-briefing-transcript-april-12"/>
    <s v="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x v="16"/>
    <s v="31:09"/>
    <n v="805"/>
    <m/>
    <s v="Apr 12, 2020"/>
    <s v="30:39"/>
    <n v="0.29791666666666661"/>
    <n v="6.9444444444444447E-4"/>
    <n v="0.99722222222222223"/>
    <x v="11"/>
  </r>
  <r>
    <n v="199"/>
    <s v="https://www.rev.com/blog/transcripts/united-kingdom-coronavirus-briefing-transcript-april-12"/>
    <s v="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x v="6"/>
    <s v="32:06"/>
    <n v="716"/>
    <m/>
    <s v="Apr 12, 2020"/>
    <s v="32:06"/>
    <n v="0.33750000000000013"/>
    <n v="0.33750000000000013"/>
    <n v="0.64930555555555558"/>
    <x v="12"/>
  </r>
  <r>
    <n v="200"/>
    <s v="https://www.rev.com/blog/transcripts/united-kingdom-coronavirus-briefing-transcript-april-12"/>
    <s v="Matt Hancock: (32:54);Thanks very much, Arj. Jill Lawless from the AP."/>
    <x v="16"/>
    <s v="32:54"/>
    <n v="70"/>
    <m/>
    <s v="Apr 12, 2020"/>
    <s v="32:54"/>
    <n v="0.37083333333333335"/>
    <n v="6.9444444444444447E-4"/>
    <n v="0.99722222222222223"/>
    <x v="11"/>
  </r>
  <r>
    <n v="201"/>
    <s v="https://www.rev.com/blog/transcripts/united-kingdom-coronavirus-briefing-transcript-april-12"/>
    <s v="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x v="25"/>
    <s v="32:54"/>
    <n v="603"/>
    <m/>
    <s v="Apr 12, 2020"/>
    <s v="32:54"/>
    <n v="0.37083333333333335"/>
    <n v="0.37083333333333335"/>
    <n v="0.37083333333333335"/>
    <x v="0"/>
  </r>
  <r>
    <n v="202"/>
    <s v="https://www.rev.com/blog/transcripts/united-kingdom-coronavirus-briefing-transcript-april-12"/>
    <s v="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x v="16"/>
    <s v="33:25"/>
    <n v="897"/>
    <m/>
    <s v="Apr 12, 2020"/>
    <s v="33:25"/>
    <n v="0.39236111111111094"/>
    <n v="6.9444444444444447E-4"/>
    <n v="0.99722222222222223"/>
    <x v="11"/>
  </r>
  <r>
    <n v="203"/>
    <s v="https://www.rev.com/blog/transcripts/united-kingdom-coronavirus-briefing-transcript-april-12"/>
    <s v="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x v="16"/>
    <s v="34:29"/>
    <n v="667"/>
    <m/>
    <s v="Apr 12, 2020"/>
    <s v="33:25"/>
    <n v="0.43680555555555567"/>
    <n v="6.9444444444444447E-4"/>
    <n v="0.99722222222222223"/>
    <x v="11"/>
  </r>
  <r>
    <n v="204"/>
    <s v="https://www.rev.com/blog/transcripts/united-kingdom-coronavirus-briefing-transcript-april-12"/>
    <s v="Matt Hancock: (35:19);Thanks very much indeed, that concludes today’s Downing Street briefing and we’ll no doubt see you all again tomorrow."/>
    <x v="16"/>
    <s v="35:19"/>
    <n v="140"/>
    <m/>
    <s v="Apr 12, 2020"/>
    <s v="33:25"/>
    <n v="0.47152777777777799"/>
    <n v="6.9444444444444447E-4"/>
    <n v="0.99722222222222223"/>
    <x v="11"/>
  </r>
  <r>
    <n v="205"/>
    <s v="https://www.rev.com/blog/transcripts/united-kingdom-coronavirus-briefing-transcript-april-12"/>
    <s v="Speaker 4: (35:35);See the headlines as they happen and watch BBC News live in the app and get the full story with bbc.co.uk/news. Follow the story for all the latest with BBC News."/>
    <x v="26"/>
    <s v="35:35"/>
    <n v="181"/>
    <m/>
    <s v="Apr 12, 2020"/>
    <s v="35:35"/>
    <n v="0.48263888888888906"/>
    <n v="0.48263888888888906"/>
    <n v="0.48263888888888906"/>
    <x v="0"/>
  </r>
  <r>
    <n v="206"/>
    <s v="https://www.rev.com/blog/transcripts/united-kingdom-coronavirus-briefing-transcript-april-12"/>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2, 2020"/>
    <n v="0"/>
    <e v="#VALUE!"/>
    <n v="0"/>
    <n v="0"/>
    <x v="0"/>
  </r>
  <r>
    <n v="207"/>
    <s v="https://www.rev.com/blog/transcripts/united-kingdom-coronavirus-briefing-transcript-april-12"/>
    <s v="Offer valid for new customers only. One coupon per person or business.;Can be used for closed captions, subtitles, foreign subtitles, translations or transcription services."/>
    <x v="0"/>
    <m/>
    <n v="173"/>
    <m/>
    <s v="Apr 12, 2020"/>
    <n v="0"/>
    <e v="#VALUE!"/>
    <n v="0"/>
    <n v="0"/>
    <x v="0"/>
  </r>
  <r>
    <n v="208"/>
    <s v="https://www.rev.com/blog/transcripts/united-kingdom-coronavirus-briefing-transcript-april-16"/>
    <s v="Apr 16, 2020"/>
    <x v="0"/>
    <m/>
    <n v="12"/>
    <b v="1"/>
    <s v="Apr 16, 2020"/>
    <n v="0"/>
    <e v="#VALUE!"/>
    <n v="0"/>
    <n v="0"/>
    <x v="0"/>
  </r>
  <r>
    <n v="209"/>
    <s v="https://www.rev.com/blog/transcripts/united-kingdom-coronavirus-briefing-transcript-april-16"/>
    <s v="British officials gave a coronavirus briefing transcript April 16. Dominic Raab said that the UK lockdown could last into June. Read the full transcript of the press conference here."/>
    <x v="0"/>
    <m/>
    <n v="182"/>
    <m/>
    <s v="Apr 16, 2020"/>
    <n v="0"/>
    <e v="#VALUE!"/>
    <n v="0"/>
    <n v="0"/>
    <x v="0"/>
  </r>
  <r>
    <n v="210"/>
    <s v="https://www.rev.com/blog/transcripts/united-kingdom-coronavirus-briefing-transcript-april-16"/>
    <s v="Follow Rev Transcripts"/>
    <x v="0"/>
    <m/>
    <n v="22"/>
    <m/>
    <s v="Apr 16, 2020"/>
    <n v="0"/>
    <e v="#VALUE!"/>
    <n v="0"/>
    <n v="0"/>
    <x v="0"/>
  </r>
  <r>
    <n v="211"/>
    <s v="https://www.rev.com/blog/transcripts/united-kingdom-coronavirus-briefing-transcript-april-16"/>
    <s v="Dominic Raab: (00:00);… and lets defeat the coronavirus for good. Now, Patrick, I don’t know whether you’re going to give us some more detail on both the state of the coronavirus but also SAGE’s advice today."/>
    <x v="27"/>
    <s v="00:00"/>
    <n v="208"/>
    <m/>
    <s v="Apr 16, 2020"/>
    <s v="00:00"/>
    <n v="0"/>
    <n v="0"/>
    <n v="0.97569444444444453"/>
    <x v="18"/>
  </r>
  <r>
    <n v="212"/>
    <s v="https://www.rev.com/blog/transcripts/united-kingdom-coronavirus-briefing-transcript-april-16"/>
    <s v="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x v="28"/>
    <s v="00:10"/>
    <n v="490"/>
    <m/>
    <s v="Apr 16, 2020"/>
    <s v="00:10"/>
    <n v="6.9444444444444441E-3"/>
    <n v="6.9444444444444441E-3"/>
    <n v="0.97777777777777775"/>
    <x v="19"/>
  </r>
  <r>
    <n v="213"/>
    <s v="https://www.rev.com/blog/transcripts/united-kingdom-coronavirus-briefing-transcript-april-16"/>
    <s v="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x v="28"/>
    <s v="00:39"/>
    <n v="473"/>
    <m/>
    <s v="Apr 16, 2020"/>
    <s v="00:10"/>
    <n v="2.7083333333333334E-2"/>
    <n v="6.9444444444444441E-3"/>
    <n v="0.97777777777777775"/>
    <x v="19"/>
  </r>
  <r>
    <n v="214"/>
    <s v="https://www.rev.com/blog/transcripts/united-kingdom-coronavirus-briefing-transcript-april-16"/>
    <s v="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x v="28"/>
    <s v="01:11"/>
    <n v="576"/>
    <m/>
    <s v="Apr 16, 2020"/>
    <s v="00:10"/>
    <n v="4.9305555555555554E-2"/>
    <n v="6.9444444444444441E-3"/>
    <n v="0.97777777777777775"/>
    <x v="19"/>
  </r>
  <r>
    <n v="215"/>
    <s v="https://www.rev.com/blog/transcripts/united-kingdom-coronavirus-briefing-transcript-april-16"/>
    <s v="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x v="28"/>
    <s v="01:53"/>
    <n v="507"/>
    <m/>
    <s v="Apr 16, 2020"/>
    <s v="00:10"/>
    <n v="7.8472222222222221E-2"/>
    <n v="6.9444444444444441E-3"/>
    <n v="0.97777777777777775"/>
    <x v="19"/>
  </r>
  <r>
    <n v="216"/>
    <s v="https://www.rev.com/blog/transcripts/united-kingdom-coronavirus-briefing-transcript-april-16"/>
    <s v="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x v="28"/>
    <s v="02:36"/>
    <n v="545"/>
    <m/>
    <s v="Apr 16, 2020"/>
    <s v="00:10"/>
    <n v="0.10833333333333334"/>
    <n v="6.9444444444444441E-3"/>
    <n v="0.97777777777777775"/>
    <x v="19"/>
  </r>
  <r>
    <n v="217"/>
    <s v="https://www.rev.com/blog/transcripts/united-kingdom-coronavirus-briefing-transcript-april-16"/>
    <s v="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x v="28"/>
    <s v="03:13"/>
    <n v="737"/>
    <m/>
    <s v="Apr 16, 2020"/>
    <s v="00:10"/>
    <n v="0.13402777777777777"/>
    <n v="6.9444444444444441E-3"/>
    <n v="0.97777777777777775"/>
    <x v="19"/>
  </r>
  <r>
    <n v="218"/>
    <s v="https://www.rev.com/blog/transcripts/united-kingdom-coronavirus-briefing-transcript-april-16"/>
    <s v="Dominic Raab: (04:11);Patrick, thank you very much."/>
    <x v="27"/>
    <s v="04:11"/>
    <n v="51"/>
    <m/>
    <s v="Apr 16, 2020"/>
    <s v="04:11"/>
    <n v="0.17430555555555557"/>
    <n v="0"/>
    <n v="0.97569444444444453"/>
    <x v="18"/>
  </r>
  <r>
    <n v="219"/>
    <s v="https://www.rev.com/blog/transcripts/united-kingdom-coronavirus-briefing-transcript-april-16"/>
    <s v="Dominic Raab: (04:13);So we’ll take some questions from the media. Is Laura Kuenssberg there for the BBC?"/>
    <x v="27"/>
    <s v="04:13"/>
    <n v="105"/>
    <m/>
    <s v="Apr 16, 2020"/>
    <s v="04:11"/>
    <n v="0.17569444444444446"/>
    <n v="0"/>
    <n v="0.97569444444444453"/>
    <x v="18"/>
  </r>
  <r>
    <n v="220"/>
    <s v="https://www.rev.com/blog/transcripts/united-kingdom-coronavirus-briefing-transcript-april-16"/>
    <s v="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x v="5"/>
    <s v="04:19"/>
    <n v="433"/>
    <m/>
    <s v="Apr 16, 2020"/>
    <s v="04:19"/>
    <n v="0.17986111111111111"/>
    <n v="0.17986111111111111"/>
    <n v="0.23263888888888887"/>
    <x v="20"/>
  </r>
  <r>
    <n v="221"/>
    <s v="https://www.rev.com/blog/transcripts/united-kingdom-coronavirus-briefing-transcript-april-16"/>
    <s v="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x v="27"/>
    <s v="04:42"/>
    <n v="398"/>
    <m/>
    <s v="Apr 16, 2020"/>
    <s v="04:42"/>
    <n v="0.19583333333333333"/>
    <n v="0"/>
    <n v="0.97569444444444453"/>
    <x v="18"/>
  </r>
  <r>
    <n v="222"/>
    <s v="https://www.rev.com/blog/transcripts/united-kingdom-coronavirus-briefing-transcript-april-16"/>
    <s v="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x v="27"/>
    <s v="05:02"/>
    <n v="669"/>
    <m/>
    <s v="Apr 16, 2020"/>
    <s v="04:42"/>
    <n v="0.20972222222222223"/>
    <n v="0"/>
    <n v="0.97569444444444453"/>
    <x v="18"/>
  </r>
  <r>
    <n v="223"/>
    <s v="https://www.rev.com/blog/transcripts/united-kingdom-coronavirus-briefing-transcript-april-16"/>
    <s v="Dominic Raab: (05:34);Do you want to come back?"/>
    <x v="27"/>
    <s v="05:34"/>
    <n v="47"/>
    <m/>
    <s v="Apr 16, 2020"/>
    <s v="04:42"/>
    <n v="0.23194444444444443"/>
    <n v="0"/>
    <n v="0.97569444444444453"/>
    <x v="18"/>
  </r>
  <r>
    <n v="224"/>
    <s v="https://www.rev.com/blog/transcripts/united-kingdom-coronavirus-briefing-transcript-april-16"/>
    <s v="Laura Kuenssberg: (05:35);Yeah, I mean as you say, people have overwhelmingly listened to the government’s guidance and followed it. Why do you think then you can’t share with the public anything about what might be next?"/>
    <x v="5"/>
    <s v="05:35"/>
    <n v="221"/>
    <m/>
    <s v="Apr 16, 2020"/>
    <s v="05:35"/>
    <n v="0.23263888888888887"/>
    <n v="0.17986111111111111"/>
    <n v="0.23263888888888887"/>
    <x v="20"/>
  </r>
  <r>
    <n v="225"/>
    <s v="https://www.rev.com/blog/transcripts/united-kingdom-coronavirus-briefing-transcript-april-16"/>
    <s v="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x v="27"/>
    <s v="05:48"/>
    <n v="549"/>
    <m/>
    <s v="Apr 16, 2020"/>
    <s v="05:48"/>
    <n v="0.24166666666666667"/>
    <n v="0"/>
    <n v="0.97569444444444453"/>
    <x v="18"/>
  </r>
  <r>
    <n v="226"/>
    <s v="https://www.rev.com/blog/transcripts/united-kingdom-coronavirus-briefing-transcript-april-16"/>
    <s v="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x v="27"/>
    <s v="06:23"/>
    <n v="543"/>
    <m/>
    <s v="Apr 16, 2020"/>
    <s v="05:48"/>
    <n v="0.26597222222222222"/>
    <n v="0"/>
    <n v="0.97569444444444453"/>
    <x v="18"/>
  </r>
  <r>
    <n v="227"/>
    <s v="https://www.rev.com/blog/transcripts/united-kingdom-coronavirus-briefing-transcript-april-16"/>
    <s v="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x v="27"/>
    <s v="06:51"/>
    <n v="440"/>
    <m/>
    <s v="Apr 16, 2020"/>
    <s v="05:48"/>
    <n v="0.28541666666666665"/>
    <n v="0"/>
    <n v="0.97569444444444453"/>
    <x v="18"/>
  </r>
  <r>
    <n v="228"/>
    <s v="https://www.rev.com/blog/transcripts/united-kingdom-coronavirus-briefing-transcript-april-16"/>
    <s v="Dominic Raab: (07:15);Tom Clarke from ITV."/>
    <x v="27"/>
    <s v="07:15"/>
    <n v="42"/>
    <m/>
    <s v="Apr 16, 2020"/>
    <s v="05:48"/>
    <n v="0.30208333333333331"/>
    <n v="0"/>
    <n v="0.97569444444444453"/>
    <x v="18"/>
  </r>
  <r>
    <n v="229"/>
    <s v="https://www.rev.com/blog/transcripts/united-kingdom-coronavirus-briefing-transcript-april-16"/>
    <s v="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x v="29"/>
    <s v="07:18"/>
    <n v="509"/>
    <m/>
    <s v="Apr 16, 2020"/>
    <s v="07:18"/>
    <n v="0.30416666666666664"/>
    <n v="0.30416666666666664"/>
    <n v="0.4604166666666667"/>
    <x v="21"/>
  </r>
  <r>
    <n v="230"/>
    <s v="https://www.rev.com/blog/transcripts/united-kingdom-coronavirus-briefing-transcript-april-16"/>
    <s v="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x v="29"/>
    <s v="07:46"/>
    <n v="594"/>
    <m/>
    <s v="Apr 16, 2020"/>
    <s v="07:18"/>
    <n v="0.32361111111111113"/>
    <n v="0.30416666666666664"/>
    <n v="0.4604166666666667"/>
    <x v="21"/>
  </r>
  <r>
    <n v="231"/>
    <s v="https://www.rev.com/blog/transcripts/united-kingdom-coronavirus-briefing-transcript-april-16"/>
    <s v="Dominic Raab: (08:18);Thank you, Tom. I’ll let Chris address that."/>
    <x v="27"/>
    <s v="08:18"/>
    <n v="66"/>
    <m/>
    <s v="Apr 16, 2020"/>
    <s v="08:18"/>
    <n v="0.34583333333333338"/>
    <n v="0"/>
    <n v="0.97569444444444453"/>
    <x v="18"/>
  </r>
  <r>
    <n v="232"/>
    <s v="https://www.rev.com/blog/transcripts/united-kingdom-coronavirus-briefing-transcript-april-16"/>
    <s v="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x v="30"/>
    <s v="08:21"/>
    <n v="603"/>
    <m/>
    <s v="Apr 16, 2020"/>
    <s v="08:21"/>
    <n v="0.34791666666666665"/>
    <n v="5.5555555555555358E-3"/>
    <n v="0.99236111111111114"/>
    <x v="22"/>
  </r>
  <r>
    <n v="233"/>
    <s v="https://www.rev.com/blog/transcripts/united-kingdom-coronavirus-briefing-transcript-april-16"/>
    <s v="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x v="30"/>
    <s v="08:55"/>
    <n v="431"/>
    <m/>
    <s v="Apr 16, 2020"/>
    <s v="08:21"/>
    <n v="0.37152777777777773"/>
    <n v="5.5555555555555358E-3"/>
    <n v="0.99236111111111114"/>
    <x v="22"/>
  </r>
  <r>
    <n v="234"/>
    <s v="https://www.rev.com/blog/transcripts/united-kingdom-coronavirus-briefing-transcript-april-16"/>
    <s v="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x v="30"/>
    <s v="09:21"/>
    <n v="592"/>
    <m/>
    <s v="Apr 16, 2020"/>
    <s v="08:21"/>
    <n v="0.38958333333333334"/>
    <n v="5.5555555555555358E-3"/>
    <n v="0.99236111111111114"/>
    <x v="22"/>
  </r>
  <r>
    <n v="235"/>
    <s v="https://www.rev.com/blog/transcripts/united-kingdom-coronavirus-briefing-transcript-april-16"/>
    <s v="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x v="30"/>
    <s v="09:58"/>
    <n v="796"/>
    <m/>
    <s v="Apr 16, 2020"/>
    <s v="08:21"/>
    <n v="0.4152777777777778"/>
    <n v="5.5555555555555358E-3"/>
    <n v="0.99236111111111114"/>
    <x v="22"/>
  </r>
  <r>
    <n v="236"/>
    <s v="https://www.rev.com/blog/transcripts/united-kingdom-coronavirus-briefing-transcript-april-16"/>
    <s v="Dominic Raab: (10:48);Tom, I think that gives you a pretty detailed answer. Is there anything you wanted to come back on?"/>
    <x v="27"/>
    <s v="10:48"/>
    <n v="121"/>
    <m/>
    <s v="Apr 16, 2020"/>
    <s v="10:48"/>
    <n v="0.45"/>
    <n v="0"/>
    <n v="0.97569444444444453"/>
    <x v="18"/>
  </r>
  <r>
    <n v="237"/>
    <s v="https://www.rev.com/blog/transcripts/united-kingdom-coronavirus-briefing-transcript-april-16"/>
    <s v="Tom Clarke: (10:52);That was a very detailed answer. Can I just have one follow-up though? An interesting addition today to the data, we’ve got this all cases addition to the number of cases, so-"/>
    <x v="29"/>
    <s v="10:52"/>
    <n v="195"/>
    <m/>
    <s v="Apr 16, 2020"/>
    <s v="10:52"/>
    <n v="0.45277777777777778"/>
    <n v="0.30416666666666664"/>
    <n v="0.4604166666666667"/>
    <x v="21"/>
  </r>
  <r>
    <n v="238"/>
    <s v="https://www.rev.com/blog/transcripts/united-kingdom-coronavirus-briefing-transcript-april-16"/>
    <s v="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x v="29"/>
    <s v="11:03"/>
    <n v="410"/>
    <m/>
    <s v="Apr 16, 2020"/>
    <s v="10:52"/>
    <n v="0.4604166666666667"/>
    <n v="0.30416666666666664"/>
    <n v="0.4604166666666667"/>
    <x v="21"/>
  </r>
  <r>
    <n v="239"/>
    <s v="https://www.rev.com/blog/transcripts/united-kingdom-coronavirus-briefing-transcript-april-16"/>
    <s v="Dominic Raab: (11:30);Patrick, I’ll let you address that one."/>
    <x v="27"/>
    <s v="11:30"/>
    <n v="61"/>
    <m/>
    <s v="Apr 16, 2020"/>
    <s v="11:30"/>
    <n v="0.47916666666666669"/>
    <n v="0"/>
    <n v="0.97569444444444453"/>
    <x v="18"/>
  </r>
  <r>
    <n v="240"/>
    <s v="https://www.rev.com/blog/transcripts/united-kingdom-coronavirus-briefing-transcript-april-16"/>
    <s v="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x v="28"/>
    <s v="11:32"/>
    <n v="964"/>
    <m/>
    <s v="Apr 16, 2020"/>
    <s v="11:32"/>
    <n v="0.48055555555555557"/>
    <n v="6.9444444444444441E-3"/>
    <n v="0.97777777777777775"/>
    <x v="19"/>
  </r>
  <r>
    <n v="241"/>
    <s v="https://www.rev.com/blog/transcripts/united-kingdom-coronavirus-briefing-transcript-april-16"/>
    <s v="Dominic Raab: (12:34);I think Chris wanted to just add something."/>
    <x v="27"/>
    <s v="12:34"/>
    <n v="65"/>
    <m/>
    <s v="Apr 16, 2020"/>
    <s v="12:34"/>
    <n v="0.52361111111111114"/>
    <n v="0"/>
    <n v="0.97569444444444453"/>
    <x v="18"/>
  </r>
  <r>
    <n v="242"/>
    <s v="https://www.rev.com/blog/transcripts/united-kingdom-coronavirus-briefing-transcript-april-16"/>
    <s v="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x v="30"/>
    <s v="12:36"/>
    <n v="991"/>
    <m/>
    <s v="Apr 16, 2020"/>
    <s v="12:36"/>
    <n v="0.52500000000000002"/>
    <n v="5.5555555555555358E-3"/>
    <n v="0.99236111111111114"/>
    <x v="22"/>
  </r>
  <r>
    <n v="243"/>
    <s v="https://www.rev.com/blog/transcripts/united-kingdom-coronavirus-briefing-transcript-april-16"/>
    <s v="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x v="30"/>
    <s v="13:36"/>
    <n v="484"/>
    <m/>
    <s v="Apr 16, 2020"/>
    <s v="12:36"/>
    <n v="0.56666666666666665"/>
    <n v="5.5555555555555358E-3"/>
    <n v="0.99236111111111114"/>
    <x v="22"/>
  </r>
  <r>
    <n v="244"/>
    <s v="https://www.rev.com/blog/transcripts/united-kingdom-coronavirus-briefing-transcript-april-16"/>
    <s v="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x v="30"/>
    <s v="14:02"/>
    <n v="689"/>
    <m/>
    <s v="Apr 16, 2020"/>
    <s v="12:36"/>
    <n v="0.58472222222222225"/>
    <n v="5.5555555555555358E-3"/>
    <n v="0.99236111111111114"/>
    <x v="22"/>
  </r>
  <r>
    <n v="245"/>
    <s v="https://www.rev.com/blog/transcripts/united-kingdom-coronavirus-briefing-transcript-april-16"/>
    <s v="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x v="30"/>
    <s v="14:37"/>
    <n v="468"/>
    <m/>
    <s v="Apr 16, 2020"/>
    <s v="12:36"/>
    <n v="0.60902777777777783"/>
    <n v="5.5555555555555358E-3"/>
    <n v="0.99236111111111114"/>
    <x v="22"/>
  </r>
  <r>
    <n v="246"/>
    <s v="https://www.rev.com/blog/transcripts/united-kingdom-coronavirus-briefing-transcript-april-16"/>
    <s v="Dominic Raab: (15:07);Tom, thanks very much. Sam Coates from Sky News."/>
    <x v="27"/>
    <s v="15:07"/>
    <n v="70"/>
    <m/>
    <s v="Apr 16, 2020"/>
    <s v="15:07"/>
    <n v="0.62986111111111109"/>
    <n v="0"/>
    <n v="0.97569444444444453"/>
    <x v="18"/>
  </r>
  <r>
    <n v="247"/>
    <s v="https://www.rev.com/blog/transcripts/united-kingdom-coronavirus-briefing-transcript-april-16"/>
    <s v="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x v="31"/>
    <s v="15:12"/>
    <n v="930"/>
    <m/>
    <s v="Apr 16, 2020"/>
    <s v="15:12"/>
    <n v="0.6333333333333333"/>
    <n v="0.6333333333333333"/>
    <n v="0.8354166666666667"/>
    <x v="23"/>
  </r>
  <r>
    <n v="248"/>
    <s v="https://www.rev.com/blog/transcripts/united-kingdom-coronavirus-briefing-transcript-april-16"/>
    <s v="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x v="27"/>
    <s v="16:03"/>
    <n v="936"/>
    <m/>
    <s v="Apr 16, 2020"/>
    <s v="16:03"/>
    <n v="0.66875000000000007"/>
    <n v="0"/>
    <n v="0.97569444444444453"/>
    <x v="18"/>
  </r>
  <r>
    <n v="249"/>
    <s v="https://www.rev.com/blog/transcripts/united-kingdom-coronavirus-briefing-transcript-april-16"/>
    <s v="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x v="27"/>
    <s v="16:57"/>
    <n v="317"/>
    <m/>
    <s v="Apr 16, 2020"/>
    <s v="16:03"/>
    <n v="0.70624999999999993"/>
    <n v="0"/>
    <n v="0.97569444444444453"/>
    <x v="18"/>
  </r>
  <r>
    <n v="250"/>
    <s v="https://www.rev.com/blog/transcripts/united-kingdom-coronavirus-briefing-transcript-april-16"/>
    <s v="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x v="28"/>
    <s v="17:12"/>
    <n v="919"/>
    <m/>
    <s v="Apr 16, 2020"/>
    <s v="17:12"/>
    <n v="0.71666666666666667"/>
    <n v="6.9444444444444441E-3"/>
    <n v="0.97777777777777775"/>
    <x v="19"/>
  </r>
  <r>
    <n v="251"/>
    <s v="https://www.rev.com/blog/transcripts/united-kingdom-coronavirus-briefing-transcript-april-16"/>
    <s v="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x v="28"/>
    <s v="18:07"/>
    <n v="414"/>
    <m/>
    <s v="Apr 16, 2020"/>
    <s v="17:12"/>
    <n v="0.75486111111111109"/>
    <n v="6.9444444444444441E-3"/>
    <n v="0.97777777777777775"/>
    <x v="19"/>
  </r>
  <r>
    <n v="252"/>
    <s v="https://www.rev.com/blog/transcripts/united-kingdom-coronavirus-briefing-transcript-april-16"/>
    <s v="Dominic Raab: (18:30);Chris, would you like to add on the ethnicity point?"/>
    <x v="27"/>
    <s v="18:30"/>
    <n v="74"/>
    <m/>
    <s v="Apr 16, 2020"/>
    <s v="18:30"/>
    <n v="0.77083333333333337"/>
    <n v="0"/>
    <n v="0.97569444444444453"/>
    <x v="18"/>
  </r>
  <r>
    <n v="253"/>
    <s v="https://www.rev.com/blog/transcripts/united-kingdom-coronavirus-briefing-transcript-april-16"/>
    <s v="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x v="30"/>
    <s v="18:32"/>
    <n v="703"/>
    <m/>
    <s v="Apr 16, 2020"/>
    <s v="18:32"/>
    <n v="0.77222222222222225"/>
    <n v="5.5555555555555358E-3"/>
    <n v="0.99236111111111114"/>
    <x v="22"/>
  </r>
  <r>
    <n v="254"/>
    <s v="https://www.rev.com/blog/transcripts/united-kingdom-coronavirus-briefing-transcript-april-16"/>
    <s v="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x v="30"/>
    <s v="19:13"/>
    <n v="786"/>
    <m/>
    <s v="Apr 16, 2020"/>
    <s v="18:32"/>
    <n v="0.80069444444444438"/>
    <n v="5.5555555555555358E-3"/>
    <n v="0.99236111111111114"/>
    <x v="22"/>
  </r>
  <r>
    <n v="255"/>
    <s v="https://www.rev.com/blog/transcripts/united-kingdom-coronavirus-briefing-transcript-april-16"/>
    <s v="Dominic Raab: (20:00);Sam, would you like to come back on any of that?"/>
    <x v="27"/>
    <s v="20:00"/>
    <n v="70"/>
    <m/>
    <s v="Apr 16, 2020"/>
    <s v="20:00"/>
    <n v="0.83333333333333337"/>
    <n v="0"/>
    <n v="0.97569444444444453"/>
    <x v="18"/>
  </r>
  <r>
    <n v="256"/>
    <s v="https://www.rev.com/blog/transcripts/united-kingdom-coronavirus-briefing-transcript-april-16"/>
    <s v="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x v="31"/>
    <s v="20:03"/>
    <n v="442"/>
    <m/>
    <s v="Apr 16, 2020"/>
    <s v="20:03"/>
    <n v="0.8354166666666667"/>
    <n v="0.6333333333333333"/>
    <n v="0.8354166666666667"/>
    <x v="23"/>
  </r>
  <r>
    <n v="257"/>
    <s v="https://www.rev.com/blog/transcripts/united-kingdom-coronavirus-briefing-transcript-april-16"/>
    <s v="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x v="27"/>
    <s v="20:27"/>
    <n v="745"/>
    <m/>
    <s v="Apr 16, 2020"/>
    <s v="20:27"/>
    <n v="0.8520833333333333"/>
    <n v="0"/>
    <n v="0.97569444444444453"/>
    <x v="18"/>
  </r>
  <r>
    <n v="258"/>
    <s v="https://www.rev.com/blog/transcripts/united-kingdom-coronavirus-briefing-transcript-april-16"/>
    <s v="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x v="32"/>
    <s v="21:08"/>
    <n v="1064"/>
    <m/>
    <s v="Apr 16, 2020"/>
    <s v="21:08"/>
    <n v="0.88055555555555554"/>
    <n v="6.5277777777777768E-2"/>
    <n v="0.91875000000000007"/>
    <x v="24"/>
  </r>
  <r>
    <n v="259"/>
    <s v="https://www.rev.com/blog/transcripts/united-kingdom-coronavirus-briefing-transcript-april-16"/>
    <s v="Ben Kentish: (22:03);Thank you."/>
    <x v="32"/>
    <s v="22:03"/>
    <n v="31"/>
    <m/>
    <s v="Apr 16, 2020"/>
    <s v="21:08"/>
    <n v="0.91875000000000007"/>
    <n v="6.5277777777777768E-2"/>
    <n v="0.91875000000000007"/>
    <x v="24"/>
  </r>
  <r>
    <n v="260"/>
    <s v="https://www.rev.com/blog/transcripts/united-kingdom-coronavirus-briefing-transcript-april-16"/>
    <s v="Dominic Raab: (22:05);Thanks. Well, so first of all, the coronavirus doesn’t apply, doesn’t spread in a uniform, consistent way and so your absolutely right, we’ve made progress. I think Patrick and Chris have set that out, but in terms of care homes, we’re absolutely gripping this."/>
    <x v="27"/>
    <s v="22:05"/>
    <n v="283"/>
    <m/>
    <s v="Apr 16, 2020"/>
    <s v="22:05"/>
    <n v="0.92013888888888884"/>
    <n v="0"/>
    <n v="0.97569444444444453"/>
    <x v="18"/>
  </r>
  <r>
    <n v="261"/>
    <s v="https://www.rev.com/blog/transcripts/united-kingdom-coronavirus-briefing-transcript-april-16"/>
    <s v="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x v="27"/>
    <s v="22:21"/>
    <n v="334"/>
    <m/>
    <s v="Apr 16, 2020"/>
    <s v="22:05"/>
    <n v="0.93125000000000002"/>
    <n v="0"/>
    <n v="0.97569444444444453"/>
    <x v="18"/>
  </r>
  <r>
    <n v="262"/>
    <s v="https://www.rev.com/blog/transcripts/united-kingdom-coronavirus-briefing-transcript-april-16"/>
    <s v="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x v="27"/>
    <s v="22:38"/>
    <n v="390"/>
    <m/>
    <s v="Apr 16, 2020"/>
    <s v="22:05"/>
    <n v="0.94305555555555554"/>
    <n v="0"/>
    <n v="0.97569444444444453"/>
    <x v="18"/>
  </r>
  <r>
    <n v="263"/>
    <s v="https://www.rev.com/blog/transcripts/united-kingdom-coronavirus-briefing-transcript-april-16"/>
    <s v="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x v="27"/>
    <s v="23:01"/>
    <n v="376"/>
    <m/>
    <s v="Apr 16, 2020"/>
    <s v="22:05"/>
    <n v="0.9590277777777777"/>
    <n v="0"/>
    <n v="0.97569444444444453"/>
    <x v="18"/>
  </r>
  <r>
    <n v="264"/>
    <s v="https://www.rev.com/blog/transcripts/united-kingdom-coronavirus-briefing-transcript-april-16"/>
    <s v="Dominic Raab: (23:25);I think Patrick were you… Did you get the second one? Or, was that Chris?"/>
    <x v="27"/>
    <s v="23:25"/>
    <n v="95"/>
    <m/>
    <s v="Apr 16, 2020"/>
    <s v="22:05"/>
    <n v="0.97569444444444453"/>
    <n v="0"/>
    <n v="0.97569444444444453"/>
    <x v="18"/>
  </r>
  <r>
    <n v="265"/>
    <s v="https://www.rev.com/blog/transcripts/united-kingdom-coronavirus-briefing-transcript-april-16"/>
    <s v="Patrick Vallance: (23:28);I think-"/>
    <x v="28"/>
    <s v="23:28"/>
    <n v="34"/>
    <m/>
    <s v="Apr 16, 2020"/>
    <s v="23:28"/>
    <n v="0.97777777777777775"/>
    <n v="6.9444444444444441E-3"/>
    <n v="0.97777777777777775"/>
    <x v="19"/>
  </r>
  <r>
    <n v="266"/>
    <s v="https://www.rev.com/blog/transcripts/united-kingdom-coronavirus-briefing-transcript-april-16"/>
    <s v="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x v="30"/>
    <s v="23:29"/>
    <n v="358"/>
    <m/>
    <s v="Apr 16, 2020"/>
    <s v="23:29"/>
    <n v="0.9784722222222223"/>
    <n v="5.5555555555555358E-3"/>
    <n v="0.99236111111111114"/>
    <x v="22"/>
  </r>
  <r>
    <n v="267"/>
    <s v="https://www.rev.com/blog/transcripts/united-kingdom-coronavirus-briefing-transcript-april-16"/>
    <s v="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x v="30"/>
    <s v="23:49"/>
    <n v="366"/>
    <m/>
    <s v="Apr 16, 2020"/>
    <s v="23:29"/>
    <n v="0.99236111111111114"/>
    <n v="5.5555555555555358E-3"/>
    <n v="0.99236111111111114"/>
    <x v="22"/>
  </r>
  <r>
    <n v="268"/>
    <s v="https://www.rev.com/blog/transcripts/united-kingdom-coronavirus-briefing-transcript-april-16"/>
    <s v="Chris Whitty: (24:08);But the two other forms are indirect deaths because the NHS is reoriented towards COVID-19 and therefore less able to do other things that are not necessarily so urgent, but are very important."/>
    <x v="30"/>
    <s v="24:08"/>
    <n v="215"/>
    <m/>
    <s v="Apr 16, 2020"/>
    <s v="23:29"/>
    <n v="5.5555555555555358E-3"/>
    <n v="5.5555555555555358E-3"/>
    <n v="0.99236111111111114"/>
    <x v="22"/>
  </r>
  <r>
    <n v="269"/>
    <s v="https://www.rev.com/blog/transcripts/united-kingdom-coronavirus-briefing-transcript-april-16"/>
    <s v="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x v="30"/>
    <s v="24:22"/>
    <n v="335"/>
    <m/>
    <s v="Apr 16, 2020"/>
    <s v="23:29"/>
    <n v="1.5277777777777724E-2"/>
    <n v="5.5555555555555358E-3"/>
    <n v="0.99236111111111114"/>
    <x v="22"/>
  </r>
  <r>
    <n v="270"/>
    <s v="https://www.rev.com/blog/transcripts/united-kingdom-coronavirus-briefing-transcript-april-16"/>
    <s v="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x v="30"/>
    <s v="24:42"/>
    <n v="357"/>
    <m/>
    <s v="Apr 16, 2020"/>
    <s v="23:29"/>
    <n v="2.9166666666666563E-2"/>
    <n v="5.5555555555555358E-3"/>
    <n v="0.99236111111111114"/>
    <x v="22"/>
  </r>
  <r>
    <n v="271"/>
    <s v="https://www.rev.com/blog/transcripts/united-kingdom-coronavirus-briefing-transcript-april-16"/>
    <s v="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x v="28"/>
    <s v="25:01"/>
    <n v="411"/>
    <m/>
    <s v="Apr 16, 2020"/>
    <s v="25:01"/>
    <n v="4.2361111111111072E-2"/>
    <n v="6.9444444444444441E-3"/>
    <n v="0.97777777777777775"/>
    <x v="19"/>
  </r>
  <r>
    <n v="272"/>
    <s v="https://www.rev.com/blog/transcripts/united-kingdom-coronavirus-briefing-transcript-april-16"/>
    <s v="Patrick Vallance: (25:21);So those two things are not in conflict at the moment, but yes, we do absolutely look at those longterm consequences and modeling maps and thinking about what the implications of that is."/>
    <x v="28"/>
    <s v="25:21"/>
    <n v="213"/>
    <m/>
    <s v="Apr 16, 2020"/>
    <s v="25:01"/>
    <n v="5.6250000000000133E-2"/>
    <n v="6.9444444444444441E-3"/>
    <n v="0.97777777777777775"/>
    <x v="19"/>
  </r>
  <r>
    <n v="273"/>
    <s v="https://www.rev.com/blog/transcripts/united-kingdom-coronavirus-briefing-transcript-april-16"/>
    <s v="Dominic Raab: (25:31);And would you like to come back on any of that?"/>
    <x v="27"/>
    <s v="25:31"/>
    <n v="69"/>
    <m/>
    <s v="Apr 16, 2020"/>
    <s v="25:31"/>
    <n v="6.3194444444444331E-2"/>
    <n v="0"/>
    <n v="0.97569444444444453"/>
    <x v="18"/>
  </r>
  <r>
    <n v="274"/>
    <s v="https://www.rev.com/blog/transcripts/united-kingdom-coronavirus-briefing-transcript-april-16"/>
    <s v="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x v="32"/>
    <s v="25:34"/>
    <n v="341"/>
    <m/>
    <s v="Apr 16, 2020"/>
    <s v="25:34"/>
    <n v="6.5277777777777768E-2"/>
    <n v="6.5277777777777768E-2"/>
    <n v="0.91875000000000007"/>
    <x v="24"/>
  </r>
  <r>
    <n v="275"/>
    <s v="https://www.rev.com/blog/transcripts/united-kingdom-coronavirus-briefing-transcript-april-16"/>
    <s v="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x v="27"/>
    <s v="25:50"/>
    <n v="612"/>
    <m/>
    <s v="Apr 16, 2020"/>
    <s v="25:50"/>
    <n v="7.638888888888884E-2"/>
    <n v="0"/>
    <n v="0.97569444444444453"/>
    <x v="18"/>
  </r>
  <r>
    <n v="276"/>
    <s v="https://www.rev.com/blog/transcripts/united-kingdom-coronavirus-briefing-transcript-april-16"/>
    <s v="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x v="33"/>
    <s v="26:23"/>
    <n v="518"/>
    <m/>
    <s v="Apr 16, 2020"/>
    <s v="26:23"/>
    <n v="9.9305555555555536E-2"/>
    <n v="9.9305555555555536E-2"/>
    <n v="0.22986111111111107"/>
    <x v="25"/>
  </r>
  <r>
    <n v="277"/>
    <s v="https://www.rev.com/blog/transcripts/united-kingdom-coronavirus-briefing-transcript-april-16"/>
    <s v="Dominic Raab: (26:57);Well, I don’t think the data internationally and Patrick talked through some of it, which shows the international comparisons would bear that out. But I haven’t heard and seen the direct comment, so I’ll pass judgment for the moment on that."/>
    <x v="27"/>
    <s v="26:57"/>
    <n v="263"/>
    <m/>
    <s v="Apr 16, 2020"/>
    <s v="26:57"/>
    <n v="0.12291666666666656"/>
    <n v="0"/>
    <n v="0.97569444444444453"/>
    <x v="18"/>
  </r>
  <r>
    <n v="278"/>
    <s v="https://www.rev.com/blog/transcripts/united-kingdom-coronavirus-briefing-transcript-april-16"/>
    <s v="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x v="27"/>
    <s v="27:10"/>
    <n v="340"/>
    <m/>
    <s v="Apr 16, 2020"/>
    <s v="26:57"/>
    <n v="0.13194444444444442"/>
    <n v="0"/>
    <n v="0.97569444444444453"/>
    <x v="18"/>
  </r>
  <r>
    <n v="279"/>
    <s v="https://www.rev.com/blog/transcripts/united-kingdom-coronavirus-briefing-transcript-april-16"/>
    <s v="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
    <x v="27"/>
    <s v="27:28"/>
    <n v="296"/>
    <m/>
    <s v="Apr 16, 2020"/>
    <s v="26:57"/>
    <n v="0.14444444444444438"/>
    <n v="0"/>
    <n v="0.97569444444444453"/>
    <x v="18"/>
  </r>
  <r>
    <n v="280"/>
    <s v="https://www.rev.com/blog/transcripts/united-kingdom-coronavirus-briefing-transcript-april-16"/>
    <s v="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x v="28"/>
    <s v="27:48"/>
    <n v="478"/>
    <m/>
    <s v="Apr 16, 2020"/>
    <s v="27:48"/>
    <n v="0.15833333333333344"/>
    <n v="6.9444444444444441E-3"/>
    <n v="0.97777777777777775"/>
    <x v="19"/>
  </r>
  <r>
    <n v="281"/>
    <s v="https://www.rev.com/blog/transcripts/united-kingdom-coronavirus-briefing-transcript-april-16"/>
    <s v="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x v="28"/>
    <s v="28:15"/>
    <n v="587"/>
    <m/>
    <s v="Apr 16, 2020"/>
    <s v="27:48"/>
    <n v="0.17708333333333326"/>
    <n v="6.9444444444444441E-3"/>
    <n v="0.97777777777777775"/>
    <x v="19"/>
  </r>
  <r>
    <n v="282"/>
    <s v="https://www.rev.com/blog/transcripts/united-kingdom-coronavirus-briefing-transcript-april-16"/>
    <s v="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x v="28"/>
    <s v="28:51"/>
    <n v="521"/>
    <m/>
    <s v="Apr 16, 2020"/>
    <s v="27:48"/>
    <n v="0.20208333333333339"/>
    <n v="6.9444444444444441E-3"/>
    <n v="0.97777777777777775"/>
    <x v="19"/>
  </r>
  <r>
    <n v="283"/>
    <s v="https://www.rev.com/blog/transcripts/united-kingdom-coronavirus-briefing-transcript-april-16"/>
    <s v="Patrick Vallance: (29:20);But vaccines and therapeutics are now being very actively looked at right the way across the world, including in the UK."/>
    <x v="28"/>
    <s v="29:20"/>
    <n v="146"/>
    <m/>
    <s v="Apr 16, 2020"/>
    <s v="27:48"/>
    <n v="0.2222222222222221"/>
    <n v="6.9444444444444441E-3"/>
    <n v="0.97777777777777775"/>
    <x v="19"/>
  </r>
  <r>
    <n v="284"/>
    <s v="https://www.rev.com/blog/transcripts/united-kingdom-coronavirus-briefing-transcript-april-16"/>
    <s v="Dominic Raab: (29:28);Dominic, would you like to follow- up on that?"/>
    <x v="27"/>
    <s v="29:28"/>
    <n v="68"/>
    <m/>
    <s v="Apr 16, 2020"/>
    <s v="29:28"/>
    <n v="0.22777777777777763"/>
    <n v="0"/>
    <n v="0.97569444444444453"/>
    <x v="18"/>
  </r>
  <r>
    <n v="285"/>
    <s v="https://www.rev.com/blog/transcripts/united-kingdom-coronavirus-briefing-transcript-april-16"/>
    <s v="Dominic Yeatman: (29:31);Thank you. And just in terms of lifting the lockdown, can you give us some idea of how many daily tests will have to be available before community testing can begin?"/>
    <x v="33"/>
    <s v="29:31"/>
    <n v="190"/>
    <m/>
    <s v="Apr 16, 2020"/>
    <s v="29:31"/>
    <n v="0.22986111111111107"/>
    <n v="9.9305555555555536E-2"/>
    <n v="0.22986111111111107"/>
    <x v="25"/>
  </r>
  <r>
    <n v="286"/>
    <s v="https://www.rev.com/blog/transcripts/united-kingdom-coronavirus-briefing-transcript-april-16"/>
    <s v="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x v="27"/>
    <s v="29:44"/>
    <n v="510"/>
    <m/>
    <s v="Apr 16, 2020"/>
    <s v="29:44"/>
    <n v="0.23888888888888893"/>
    <n v="0"/>
    <n v="0.97569444444444453"/>
    <x v="18"/>
  </r>
  <r>
    <n v="287"/>
    <s v="https://www.rev.com/blog/transcripts/united-kingdom-coronavirus-briefing-transcript-april-16"/>
    <s v="Dominic Raab: (30:12);Chris, I don’t know whether you want to say anything further?"/>
    <x v="27"/>
    <s v="30:12"/>
    <n v="83"/>
    <m/>
    <s v="Apr 16, 2020"/>
    <s v="29:44"/>
    <n v="0.2583333333333333"/>
    <n v="0"/>
    <n v="0.97569444444444453"/>
    <x v="18"/>
  </r>
  <r>
    <n v="288"/>
    <s v="https://www.rev.com/blog/transcripts/united-kingdom-coronavirus-briefing-transcript-april-16"/>
    <s v="Chris Whitty: (30:13);No. I think that’s exactly the right thing to say."/>
    <x v="30"/>
    <s v="30:13"/>
    <n v="72"/>
    <m/>
    <s v="Apr 16, 2020"/>
    <s v="30:13"/>
    <n v="0.25902777777777763"/>
    <n v="5.5555555555555358E-3"/>
    <n v="0.99236111111111114"/>
    <x v="22"/>
  </r>
  <r>
    <n v="289"/>
    <s v="https://www.rev.com/blog/transcripts/united-kingdom-coronavirus-briefing-transcript-april-16"/>
    <s v="Dominic Raab: (30:16);Joe Murphy from the Evening Standard."/>
    <x v="27"/>
    <s v="30:16"/>
    <n v="59"/>
    <m/>
    <s v="Apr 16, 2020"/>
    <s v="30:16"/>
    <n v="0.26111111111111107"/>
    <n v="0"/>
    <n v="0.97569444444444453"/>
    <x v="18"/>
  </r>
  <r>
    <n v="290"/>
    <s v="https://www.rev.com/blog/transcripts/united-kingdom-coronavirus-briefing-transcript-april-16"/>
    <s v="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x v="34"/>
    <s v="30:19"/>
    <n v="512"/>
    <m/>
    <s v="Apr 16, 2020"/>
    <s v="30:19"/>
    <n v="0.26319444444444451"/>
    <n v="0.26319444444444451"/>
    <n v="0.33125000000000004"/>
    <x v="26"/>
  </r>
  <r>
    <n v="291"/>
    <s v="https://www.rev.com/blog/transcripts/united-kingdom-coronavirus-briefing-transcript-april-16"/>
    <s v="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x v="28"/>
    <s v="30:51"/>
    <n v="341"/>
    <m/>
    <s v="Apr 16, 2020"/>
    <s v="30:51"/>
    <n v="0.28541666666666665"/>
    <n v="6.9444444444444441E-3"/>
    <n v="0.97777777777777775"/>
    <x v="19"/>
  </r>
  <r>
    <n v="292"/>
    <s v="https://www.rev.com/blog/transcripts/united-kingdom-coronavirus-briefing-transcript-april-16"/>
    <s v="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x v="28"/>
    <s v="31:11"/>
    <n v="369"/>
    <m/>
    <s v="Apr 16, 2020"/>
    <s v="30:51"/>
    <n v="0.29930555555555549"/>
    <n v="6.9444444444444441E-3"/>
    <n v="0.97777777777777775"/>
    <x v="19"/>
  </r>
  <r>
    <n v="293"/>
    <s v="https://www.rev.com/blog/transcripts/united-kingdom-coronavirus-briefing-transcript-april-16"/>
    <s v="Dominic Raab: (31:32);Joe, would you like to come back on that?"/>
    <x v="27"/>
    <s v="31:32"/>
    <n v="63"/>
    <m/>
    <s v="Apr 16, 2020"/>
    <s v="31:32"/>
    <n v="0.31388888888888888"/>
    <n v="0"/>
    <n v="0.97569444444444453"/>
    <x v="18"/>
  </r>
  <r>
    <n v="294"/>
    <s v="https://www.rev.com/blog/transcripts/united-kingdom-coronavirus-briefing-transcript-april-16"/>
    <s v="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x v="34"/>
    <s v="31:36"/>
    <n v="390"/>
    <m/>
    <s v="Apr 16, 2020"/>
    <s v="31:36"/>
    <n v="0.31666666666666665"/>
    <n v="0.26319444444444451"/>
    <n v="0.33125000000000004"/>
    <x v="26"/>
  </r>
  <r>
    <n v="295"/>
    <s v="https://www.rev.com/blog/transcripts/united-kingdom-coronavirus-briefing-transcript-april-16"/>
    <s v="Joe Murphy: (31:57);Specifically, can we ask, when the government came to that conclusion, did it consider only the medical evidence about transmission or was it also taking into account the obvious fact that they’re aren’t at the moment, enough masks to go round to the public?"/>
    <x v="34"/>
    <s v="31:57"/>
    <n v="278"/>
    <m/>
    <s v="Apr 16, 2020"/>
    <s v="31:36"/>
    <n v="0.33125000000000004"/>
    <n v="0.26319444444444451"/>
    <n v="0.33125000000000004"/>
    <x v="26"/>
  </r>
  <r>
    <n v="296"/>
    <s v="https://www.rev.com/blog/transcripts/united-kingdom-coronavirus-briefing-transcript-april-16"/>
    <s v="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x v="30"/>
    <s v="32:12"/>
    <n v="326"/>
    <m/>
    <s v="Apr 16, 2020"/>
    <s v="32:12"/>
    <n v="0.34166666666666679"/>
    <n v="5.5555555555555358E-3"/>
    <n v="0.99236111111111114"/>
    <x v="22"/>
  </r>
  <r>
    <n v="297"/>
    <s v="https://www.rev.com/blog/transcripts/united-kingdom-coronavirus-briefing-transcript-april-16"/>
    <s v="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
    <x v="30"/>
    <s v="32:32"/>
    <n v="294"/>
    <m/>
    <s v="Apr 16, 2020"/>
    <s v="32:12"/>
    <n v="0.3555555555555554"/>
    <n v="5.5555555555555358E-3"/>
    <n v="0.99236111111111114"/>
    <x v="22"/>
  </r>
  <r>
    <n v="298"/>
    <s v="https://www.rev.com/blog/transcripts/united-kingdom-coronavirus-briefing-transcript-april-16"/>
    <s v="Chris Whitty: (32:49);Other scientific groups are re-looking at the evidence. I think my summary to date would be the evidence is weak, but the evidence of a small effect is there under certain circumstances. And what we’re really trying to do is work out under what circumstances, if…"/>
    <x v="30"/>
    <s v="32:49"/>
    <n v="285"/>
    <m/>
    <s v="Apr 16, 2020"/>
    <s v="32:12"/>
    <n v="0.36736111111111125"/>
    <n v="5.5555555555555358E-3"/>
    <n v="0.99236111111111114"/>
    <x v="22"/>
  </r>
  <r>
    <n v="299"/>
    <s v="https://www.rev.com/blog/transcripts/united-kingdom-coronavirus-briefing-transcript-april-16"/>
    <s v="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x v="30"/>
    <s v="33:03"/>
    <n v="375"/>
    <m/>
    <s v="Apr 16, 2020"/>
    <s v="32:12"/>
    <n v="0.37708333333333321"/>
    <n v="5.5555555555555358E-3"/>
    <n v="0.99236111111111114"/>
    <x v="22"/>
  </r>
  <r>
    <n v="300"/>
    <s v="https://www.rev.com/blog/transcripts/united-kingdom-coronavirus-briefing-transcript-april-16"/>
    <s v="Dominic Raab: (33:21);Kitty Donaldson from Bloomberg."/>
    <x v="27"/>
    <s v="33:21"/>
    <n v="53"/>
    <m/>
    <s v="Apr 16, 2020"/>
    <s v="33:21"/>
    <n v="0.38958333333333339"/>
    <n v="0"/>
    <n v="0.97569444444444453"/>
    <x v="18"/>
  </r>
  <r>
    <n v="301"/>
    <s v="https://www.rev.com/blog/transcripts/united-kingdom-coronavirus-briefing-transcript-april-16"/>
    <s v="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x v="35"/>
    <s v="33:24"/>
    <n v="547"/>
    <m/>
    <s v="Apr 16, 2020"/>
    <s v="33:24"/>
    <n v="0.39166666666666661"/>
    <n v="0.39166666666666661"/>
    <n v="0.48472222222222228"/>
    <x v="27"/>
  </r>
  <r>
    <n v="302"/>
    <s v="https://www.rev.com/blog/transcripts/united-kingdom-coronavirus-briefing-transcript-april-16"/>
    <s v="Dominic Raab: (33:53);Patrick, do you want to address the first one?"/>
    <x v="27"/>
    <s v="33:53"/>
    <n v="68"/>
    <m/>
    <s v="Apr 16, 2020"/>
    <s v="33:53"/>
    <n v="0.41180555555555554"/>
    <n v="0"/>
    <n v="0.97569444444444453"/>
    <x v="18"/>
  </r>
  <r>
    <n v="303"/>
    <s v="https://www.rev.com/blog/transcripts/united-kingdom-coronavirus-briefing-transcript-april-16"/>
    <s v="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x v="28"/>
    <s v="33:54"/>
    <n v="560"/>
    <m/>
    <s v="Apr 16, 2020"/>
    <s v="33:54"/>
    <n v="0.41249999999999987"/>
    <n v="6.9444444444444441E-3"/>
    <n v="0.97777777777777775"/>
    <x v="19"/>
  </r>
  <r>
    <n v="304"/>
    <s v="https://www.rev.com/blog/transcripts/united-kingdom-coronavirus-briefing-transcript-april-16"/>
    <s v="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x v="27"/>
    <s v="34:30"/>
    <n v="1140"/>
    <m/>
    <s v="Apr 16, 2020"/>
    <s v="34:30"/>
    <n v="0.4375"/>
    <n v="0"/>
    <n v="0.97569444444444453"/>
    <x v="18"/>
  </r>
  <r>
    <n v="305"/>
    <s v="https://www.rev.com/blog/transcripts/united-kingdom-coronavirus-briefing-transcript-april-16"/>
    <s v="Dominic Raab: (35:35);Kitty, do you want to come back on any of that?"/>
    <x v="27"/>
    <s v="35:35"/>
    <n v="69"/>
    <m/>
    <s v="Apr 16, 2020"/>
    <s v="34:30"/>
    <n v="0.48263888888888906"/>
    <n v="0"/>
    <n v="0.97569444444444453"/>
    <x v="18"/>
  </r>
  <r>
    <n v="306"/>
    <s v="https://www.rev.com/blog/transcripts/united-kingdom-coronavirus-briefing-transcript-april-16"/>
    <s v="Kitty Donaldson: (35:38);Yes, just First Secretary, what does that mean in practice? Does that mean tariffs? Or does it mean greater restrictions on Chinese investment in the UK? How do you see that playing out?"/>
    <x v="35"/>
    <s v="35:38"/>
    <n v="211"/>
    <m/>
    <s v="Apr 16, 2020"/>
    <s v="35:38"/>
    <n v="0.48472222222222228"/>
    <n v="0.39166666666666661"/>
    <n v="0.48472222222222228"/>
    <x v="27"/>
  </r>
  <r>
    <n v="307"/>
    <s v="https://www.rev.com/blog/transcripts/united-kingdom-coronavirus-briefing-transcript-april-16"/>
    <s v="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x v="27"/>
    <s v="35:50"/>
    <n v="355"/>
    <m/>
    <s v="Apr 16, 2020"/>
    <s v="35:50"/>
    <n v="0.49305555555555558"/>
    <n v="0"/>
    <n v="0.97569444444444453"/>
    <x v="18"/>
  </r>
  <r>
    <n v="308"/>
    <s v="https://www.rev.com/blog/transcripts/united-kingdom-coronavirus-briefing-transcript-april-16"/>
    <s v="Dominic Raab: (36:07);Bill Jacobs from The Lancashire Telegraph."/>
    <x v="27"/>
    <s v="36:07"/>
    <n v="64"/>
    <m/>
    <s v="Apr 16, 2020"/>
    <s v="35:50"/>
    <n v="0.5048611111111112"/>
    <n v="0"/>
    <n v="0.97569444444444453"/>
    <x v="18"/>
  </r>
  <r>
    <n v="309"/>
    <s v="https://www.rev.com/blog/transcripts/united-kingdom-coronavirus-briefing-transcript-april-16"/>
    <s v="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x v="36"/>
    <s v="36:10"/>
    <n v="332"/>
    <m/>
    <s v="Apr 16, 2020"/>
    <s v="36:10"/>
    <n v="0.50694444444444442"/>
    <n v="0.50694444444444442"/>
    <n v="0.57569444444444451"/>
    <x v="28"/>
  </r>
  <r>
    <n v="310"/>
    <s v="https://www.rev.com/blog/transcripts/united-kingdom-coronavirus-briefing-transcript-april-16"/>
    <s v="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x v="30"/>
    <s v="36:40"/>
    <n v="571"/>
    <m/>
    <s v="Apr 16, 2020"/>
    <s v="36:40"/>
    <n v="0.52777777777777768"/>
    <n v="5.5555555555555358E-3"/>
    <n v="0.99236111111111114"/>
    <x v="22"/>
  </r>
  <r>
    <n v="311"/>
    <s v="https://www.rev.com/blog/transcripts/united-kingdom-coronavirus-briefing-transcript-april-16"/>
    <s v="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x v="30"/>
    <s v="37:16"/>
    <n v="552"/>
    <m/>
    <s v="Apr 16, 2020"/>
    <s v="36:40"/>
    <n v="0.55277777777777781"/>
    <n v="5.5555555555555358E-3"/>
    <n v="0.99236111111111114"/>
    <x v="22"/>
  </r>
  <r>
    <n v="312"/>
    <s v="https://www.rev.com/blog/transcripts/united-kingdom-coronavirus-briefing-transcript-april-16"/>
    <s v="Dominic Raab: (37:46);Bill, would you like to come back with the last one?"/>
    <x v="27"/>
    <s v="37:46"/>
    <n v="74"/>
    <m/>
    <s v="Apr 16, 2020"/>
    <s v="37:46"/>
    <n v="0.57361111111111107"/>
    <n v="0"/>
    <n v="0.97569444444444453"/>
    <x v="18"/>
  </r>
  <r>
    <n v="313"/>
    <s v="https://www.rev.com/blog/transcripts/united-kingdom-coronavirus-briefing-transcript-april-16"/>
    <s v="Bill Jacobs: (37:49);Yes. It’s the number of cases in the Northwest remains stubbornly high, could this mean a slower release from a lockdown in the region than elsewhere in the country? And what steps is the government taking to tackle mental health problems as a result of the pandemic?"/>
    <x v="36"/>
    <s v="37:49"/>
    <n v="288"/>
    <m/>
    <s v="Apr 16, 2020"/>
    <s v="37:49"/>
    <n v="0.57569444444444451"/>
    <n v="0.50694444444444442"/>
    <n v="0.57569444444444451"/>
    <x v="28"/>
  </r>
  <r>
    <n v="314"/>
    <s v="https://www.rev.com/blog/transcripts/united-kingdom-coronavirus-briefing-transcript-april-16"/>
    <s v="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x v="27"/>
    <s v="38:07"/>
    <n v="702"/>
    <m/>
    <s v="Apr 16, 2020"/>
    <s v="38:07"/>
    <n v="0.58819444444444446"/>
    <n v="0"/>
    <n v="0.97569444444444453"/>
    <x v="18"/>
  </r>
  <r>
    <n v="315"/>
    <s v="https://www.rev.com/blog/transcripts/united-kingdom-coronavirus-briefing-transcript-april-16"/>
    <s v="Patrick Vallance: (38:43);Shall I just answer about variation as well."/>
    <x v="28"/>
    <s v="38:43"/>
    <n v="70"/>
    <m/>
    <s v="Apr 16, 2020"/>
    <s v="38:43"/>
    <n v="0.6131944444444446"/>
    <n v="6.9444444444444441E-3"/>
    <n v="0.97777777777777775"/>
    <x v="19"/>
  </r>
  <r>
    <n v="316"/>
    <s v="https://www.rev.com/blog/transcripts/united-kingdom-coronavirus-briefing-transcript-april-16"/>
    <s v="Dominic Raab: (38:46);Yeah."/>
    <x v="27"/>
    <s v="38:46"/>
    <n v="27"/>
    <m/>
    <s v="Apr 16, 2020"/>
    <s v="38:46"/>
    <n v="0.61527777777777781"/>
    <n v="0"/>
    <n v="0.97569444444444453"/>
    <x v="18"/>
  </r>
  <r>
    <n v="317"/>
    <s v="https://www.rev.com/blog/transcripts/united-kingdom-coronavirus-briefing-transcript-april-16"/>
    <s v="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x v="28"/>
    <s v="38:46"/>
    <n v="440"/>
    <m/>
    <s v="Apr 16, 2020"/>
    <s v="38:46"/>
    <n v="0.61527777777777781"/>
    <n v="6.9444444444444441E-3"/>
    <n v="0.97777777777777775"/>
    <x v="19"/>
  </r>
  <r>
    <n v="318"/>
    <s v="https://www.rev.com/blog/transcripts/united-kingdom-coronavirus-briefing-transcript-april-16"/>
    <s v="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x v="30"/>
    <s v="39:09"/>
    <n v="863"/>
    <m/>
    <s v="Apr 16, 2020"/>
    <s v="39:09"/>
    <n v="0.63124999999999987"/>
    <n v="5.5555555555555358E-3"/>
    <n v="0.99236111111111114"/>
    <x v="22"/>
  </r>
  <r>
    <n v="319"/>
    <s v="https://www.rev.com/blog/transcripts/united-kingdom-coronavirus-briefing-transcript-april-16"/>
    <s v="Dominic Raab: (39:59);Thanks, Bill. Thanks everyone. And that brings to a close today’s press conference. Thank you very much."/>
    <x v="27"/>
    <s v="39:59"/>
    <n v="126"/>
    <m/>
    <s v="Apr 16, 2020"/>
    <s v="39:59"/>
    <n v="0.66597222222222219"/>
    <n v="0"/>
    <n v="0.97569444444444453"/>
    <x v="18"/>
  </r>
  <r>
    <n v="320"/>
    <s v="https://www.rev.com/blog/transcripts/united-kingdom-coronavirus-briefing-transcript-april-16"/>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6, 2020"/>
    <n v="0"/>
    <e v="#VALUE!"/>
    <n v="0"/>
    <n v="0"/>
    <x v="0"/>
  </r>
  <r>
    <n v="321"/>
    <s v="https://www.rev.com/blog/transcripts/united-kingdom-coronavirus-briefing-transcript-april-16"/>
    <s v="Offer valid for new customers only. One coupon per person or business.;Can be used for closed captions, subtitles, foreign subtitles, translations or transcription services."/>
    <x v="0"/>
    <m/>
    <n v="173"/>
    <m/>
    <s v="Apr 16, 2020"/>
    <n v="0"/>
    <e v="#VALUE!"/>
    <n v="0"/>
    <n v="0"/>
    <x v="0"/>
  </r>
  <r>
    <n v="322"/>
    <s v="https://www.rev.com/blog/transcripts/united-kingdom-coronavirus-briefing-transcript-april-20"/>
    <s v="Apr 20, 2020"/>
    <x v="0"/>
    <m/>
    <n v="12"/>
    <b v="1"/>
    <s v="Apr 20, 2020"/>
    <n v="0"/>
    <e v="#VALUE!"/>
    <n v="0"/>
    <n v="0"/>
    <x v="0"/>
  </r>
  <r>
    <n v="323"/>
    <s v="https://www.rev.com/blog/transcripts/united-kingdom-coronavirus-briefing-transcript-april-20"/>
    <s v="British officials gave a coronavirus briefing transcript April 20. UK official Rishi Sunak explained the priority to avoid a second peak of infections when considering reopening. Read the full transcript of the press conference here."/>
    <x v="0"/>
    <m/>
    <n v="233"/>
    <m/>
    <s v="Apr 20, 2020"/>
    <n v="0"/>
    <e v="#VALUE!"/>
    <n v="0"/>
    <n v="0"/>
    <x v="0"/>
  </r>
  <r>
    <n v="324"/>
    <s v="https://www.rev.com/blog/transcripts/united-kingdom-coronavirus-briefing-transcript-april-20"/>
    <s v="Follow Rev Transcripts"/>
    <x v="0"/>
    <m/>
    <n v="22"/>
    <m/>
    <s v="Apr 20, 2020"/>
    <n v="0"/>
    <e v="#VALUE!"/>
    <n v="0"/>
    <n v="0"/>
    <x v="0"/>
  </r>
  <r>
    <n v="325"/>
    <s v="https://www.rev.com/blog/transcripts/united-kingdom-coronavirus-briefing-transcript-april-20"/>
    <s v="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x v="3"/>
    <s v="00:07"/>
    <n v="1103"/>
    <m/>
    <s v="Apr 20, 2020"/>
    <s v="00:07"/>
    <n v="4.8611111111111112E-3"/>
    <n v="4.8611111111111112E-3"/>
    <n v="0.99444444444444446"/>
    <x v="29"/>
  </r>
  <r>
    <n v="326"/>
    <s v="https://www.rev.com/blog/transcripts/united-kingdom-coronavirus-briefing-transcript-april-20"/>
    <s v="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x v="3"/>
    <s v="01:22"/>
    <n v="1017"/>
    <m/>
    <s v="Apr 20, 2020"/>
    <s v="00:07"/>
    <n v="5.6944444444444443E-2"/>
    <n v="4.8611111111111112E-3"/>
    <n v="0.99444444444444446"/>
    <x v="29"/>
  </r>
  <r>
    <n v="327"/>
    <s v="https://www.rev.com/blog/transcripts/united-kingdom-coronavirus-briefing-transcript-april-20"/>
    <s v="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x v="3"/>
    <s v="02:37"/>
    <n v="913"/>
    <m/>
    <s v="Apr 20, 2020"/>
    <s v="00:07"/>
    <n v="0.10902777777777778"/>
    <n v="4.8611111111111112E-3"/>
    <n v="0.99444444444444446"/>
    <x v="29"/>
  </r>
  <r>
    <n v="328"/>
    <s v="https://www.rev.com/blog/transcripts/united-kingdom-coronavirus-briefing-transcript-april-20"/>
    <s v="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x v="3"/>
    <s v="03:43"/>
    <n v="1007"/>
    <m/>
    <s v="Apr 20, 2020"/>
    <s v="00:07"/>
    <n v="0.15486111111111112"/>
    <n v="4.8611111111111112E-3"/>
    <n v="0.99444444444444446"/>
    <x v="29"/>
  </r>
  <r>
    <n v="329"/>
    <s v="https://www.rev.com/blog/transcripts/united-kingdom-coronavirus-briefing-transcript-april-20"/>
    <s v="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x v="3"/>
    <s v="04:51"/>
    <n v="985"/>
    <m/>
    <s v="Apr 20, 2020"/>
    <s v="00:07"/>
    <n v="0.20208333333333331"/>
    <n v="4.8611111111111112E-3"/>
    <n v="0.99444444444444446"/>
    <x v="29"/>
  </r>
  <r>
    <n v="330"/>
    <s v="https://www.rev.com/blog/transcripts/united-kingdom-coronavirus-briefing-transcript-april-20"/>
    <s v="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x v="3"/>
    <s v="06:04"/>
    <n v="868"/>
    <m/>
    <s v="Apr 20, 2020"/>
    <s v="00:07"/>
    <n v="0.25277777777777777"/>
    <n v="4.8611111111111112E-3"/>
    <n v="0.99444444444444446"/>
    <x v="29"/>
  </r>
  <r>
    <n v="331"/>
    <s v="https://www.rev.com/blog/transcripts/united-kingdom-coronavirus-briefing-transcript-april-20"/>
    <s v="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x v="3"/>
    <s v="07:15"/>
    <n v="518"/>
    <m/>
    <s v="Apr 20, 2020"/>
    <s v="00:07"/>
    <n v="0.30208333333333331"/>
    <n v="4.8611111111111112E-3"/>
    <n v="0.99444444444444446"/>
    <x v="29"/>
  </r>
  <r>
    <n v="332"/>
    <s v="https://www.rev.com/blog/transcripts/united-kingdom-coronavirus-briefing-transcript-april-20"/>
    <s v="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x v="37"/>
    <s v="07:50"/>
    <n v="774"/>
    <m/>
    <s v="Apr 20, 2020"/>
    <s v="07:50"/>
    <n v="0.3263888888888889"/>
    <n v="0.3263888888888889"/>
    <n v="0.38958333333333334"/>
    <x v="30"/>
  </r>
  <r>
    <n v="333"/>
    <s v="https://www.rev.com/blog/transcripts/united-kingdom-coronavirus-briefing-transcript-april-20"/>
    <s v="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x v="37"/>
    <s v="08:42"/>
    <n v="520"/>
    <m/>
    <s v="Apr 20, 2020"/>
    <s v="07:50"/>
    <n v="0.36249999999999999"/>
    <n v="0.3263888888888889"/>
    <n v="0.38958333333333334"/>
    <x v="30"/>
  </r>
  <r>
    <n v="334"/>
    <s v="https://www.rev.com/blog/transcripts/united-kingdom-coronavirus-briefing-transcript-april-20"/>
    <s v="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x v="37"/>
    <s v="09:21"/>
    <n v="690"/>
    <m/>
    <s v="Apr 20, 2020"/>
    <s v="07:50"/>
    <n v="0.38958333333333334"/>
    <n v="0.3263888888888889"/>
    <n v="0.38958333333333334"/>
    <x v="30"/>
  </r>
  <r>
    <n v="335"/>
    <s v="https://www.rev.com/blog/transcripts/united-kingdom-coronavirus-briefing-transcript-april-20"/>
    <s v="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x v="38"/>
    <s v="10:03"/>
    <n v="595"/>
    <m/>
    <s v="Apr 20, 2020"/>
    <s v="10:03"/>
    <n v="0.41875000000000001"/>
    <n v="0.41875000000000001"/>
    <n v="0.41875000000000001"/>
    <x v="0"/>
  </r>
  <r>
    <n v="336"/>
    <s v="https://www.rev.com/blog/transcripts/united-kingdom-coronavirus-briefing-transcript-april-20"/>
    <s v="Rishi Sunak: (10:43);Brilliant. Thank you, Angela. Can we turn first to Hugh Pym from the BBC?"/>
    <x v="3"/>
    <s v="10:43"/>
    <n v="94"/>
    <m/>
    <s v="Apr 20, 2020"/>
    <s v="10:43"/>
    <n v="0.4465277777777778"/>
    <n v="4.8611111111111112E-3"/>
    <n v="0.99444444444444446"/>
    <x v="29"/>
  </r>
  <r>
    <n v="337"/>
    <s v="https://www.rev.com/blog/transcripts/united-kingdom-coronavirus-briefing-transcript-april-20"/>
    <s v="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x v="39"/>
    <s v="10:49"/>
    <n v="359"/>
    <m/>
    <s v="Apr 20, 2020"/>
    <s v="10:49"/>
    <n v="0.45069444444444445"/>
    <n v="0.45069444444444445"/>
    <n v="0.52916666666666667"/>
    <x v="31"/>
  </r>
  <r>
    <n v="338"/>
    <s v="https://www.rev.com/blog/transcripts/united-kingdom-coronavirus-briefing-transcript-april-20"/>
    <s v="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x v="3"/>
    <s v="11:14"/>
    <n v="737"/>
    <m/>
    <s v="Apr 20, 2020"/>
    <s v="11:14"/>
    <n v="0.4680555555555555"/>
    <n v="4.8611111111111112E-3"/>
    <n v="0.99444444444444446"/>
    <x v="29"/>
  </r>
  <r>
    <n v="339"/>
    <s v="https://www.rev.com/blog/transcripts/united-kingdom-coronavirus-briefing-transcript-april-20"/>
    <s v="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x v="6"/>
    <s v="11:51"/>
    <n v="701"/>
    <m/>
    <s v="Apr 20, 2020"/>
    <s v="11:51"/>
    <n v="0.49374999999999997"/>
    <n v="0.49374999999999997"/>
    <n v="0.9243055555555556"/>
    <x v="32"/>
  </r>
  <r>
    <n v="340"/>
    <s v="https://www.rev.com/blog/transcripts/united-kingdom-coronavirus-briefing-transcript-april-20"/>
    <s v="Rishi Sunak: (12:38);Brilliant. Thank you. Does that, Hugh, answer the question?"/>
    <x v="3"/>
    <s v="12:38"/>
    <n v="80"/>
    <m/>
    <s v="Apr 20, 2020"/>
    <s v="12:38"/>
    <n v="0.52638888888888891"/>
    <n v="4.8611111111111112E-3"/>
    <n v="0.99444444444444446"/>
    <x v="29"/>
  </r>
  <r>
    <n v="341"/>
    <s v="https://www.rev.com/blog/transcripts/united-kingdom-coronavirus-briefing-transcript-april-20"/>
    <s v="Hugh Pym: (12:42);Yeah. A quick follow up. On a business issue, chancellor, some small businesses say they’re finding difficulty accessing loans. Are you considering extending the scheme and raising the government guarantees?"/>
    <x v="39"/>
    <s v="12:42"/>
    <n v="225"/>
    <m/>
    <s v="Apr 20, 2020"/>
    <s v="12:42"/>
    <n v="0.52916666666666667"/>
    <n v="0.45069444444444445"/>
    <n v="0.52916666666666667"/>
    <x v="31"/>
  </r>
  <r>
    <n v="342"/>
    <s v="https://www.rev.com/blog/transcripts/united-kingdom-coronavirus-briefing-transcript-april-20"/>
    <s v="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x v="3"/>
    <s v="12:56"/>
    <n v="615"/>
    <m/>
    <s v="Apr 20, 2020"/>
    <s v="12:56"/>
    <n v="0.53888888888888886"/>
    <n v="4.8611111111111112E-3"/>
    <n v="0.99444444444444446"/>
    <x v="29"/>
  </r>
  <r>
    <n v="343"/>
    <s v="https://www.rev.com/blog/transcripts/united-kingdom-coronavirus-briefing-transcript-april-20"/>
    <s v="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x v="3"/>
    <s v="13:25"/>
    <n v="620"/>
    <m/>
    <s v="Apr 20, 2020"/>
    <s v="12:56"/>
    <n v="0.55902777777777779"/>
    <n v="4.8611111111111112E-3"/>
    <n v="0.99444444444444446"/>
    <x v="29"/>
  </r>
  <r>
    <n v="344"/>
    <s v="https://www.rev.com/blog/transcripts/united-kingdom-coronavirus-briefing-transcript-april-20"/>
    <s v="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x v="3"/>
    <s v="13:56"/>
    <n v="810"/>
    <m/>
    <s v="Apr 20, 2020"/>
    <s v="12:56"/>
    <n v="0.5805555555555556"/>
    <n v="4.8611111111111112E-3"/>
    <n v="0.99444444444444446"/>
    <x v="29"/>
  </r>
  <r>
    <n v="345"/>
    <s v="https://www.rev.com/blog/transcripts/united-kingdom-coronavirus-briefing-transcript-april-20"/>
    <s v="Rishi Sunak: (14:38);Could we go next to Robert Peston from ITV."/>
    <x v="3"/>
    <s v="14:38"/>
    <n v="64"/>
    <m/>
    <s v="Apr 20, 2020"/>
    <s v="12:56"/>
    <n v="0.60972222222222217"/>
    <n v="4.8611111111111112E-3"/>
    <n v="0.99444444444444446"/>
    <x v="29"/>
  </r>
  <r>
    <n v="346"/>
    <s v="https://www.rev.com/blog/transcripts/united-kingdom-coronavirus-briefing-transcript-april-20"/>
    <s v="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x v="40"/>
    <s v="14:42"/>
    <n v="390"/>
    <m/>
    <s v="Apr 20, 2020"/>
    <s v="14:42"/>
    <n v="0.61249999999999993"/>
    <n v="0.61249999999999993"/>
    <n v="0.63611111111111118"/>
    <x v="33"/>
  </r>
  <r>
    <n v="347"/>
    <s v="https://www.rev.com/blog/transcripts/united-kingdom-coronavirus-briefing-transcript-april-20"/>
    <s v="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x v="40"/>
    <s v="15:16"/>
    <n v="443"/>
    <m/>
    <s v="Apr 20, 2020"/>
    <s v="14:42"/>
    <n v="0.63611111111111118"/>
    <n v="0.61249999999999993"/>
    <n v="0.63611111111111118"/>
    <x v="33"/>
  </r>
  <r>
    <n v="348"/>
    <s v="https://www.rev.com/blog/transcripts/united-kingdom-coronavirus-briefing-transcript-april-20"/>
    <s v="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x v="3"/>
    <s v="15:41"/>
    <n v="872"/>
    <m/>
    <s v="Apr 20, 2020"/>
    <s v="15:41"/>
    <n v="0.65347222222222223"/>
    <n v="4.8611111111111112E-3"/>
    <n v="0.99444444444444446"/>
    <x v="29"/>
  </r>
  <r>
    <n v="349"/>
    <s v="https://www.rev.com/blog/transcripts/united-kingdom-coronavirus-briefing-transcript-april-20"/>
    <s v="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x v="3"/>
    <s v="16:26"/>
    <n v="598"/>
    <m/>
    <s v="Apr 20, 2020"/>
    <s v="15:41"/>
    <n v="0.68472222222222223"/>
    <n v="4.8611111111111112E-3"/>
    <n v="0.99444444444444446"/>
    <x v="29"/>
  </r>
  <r>
    <n v="350"/>
    <s v="https://www.rev.com/blog/transcripts/united-kingdom-coronavirus-briefing-transcript-april-20"/>
    <s v="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x v="6"/>
    <s v="16:59"/>
    <n v="755"/>
    <m/>
    <s v="Apr 20, 2020"/>
    <s v="16:59"/>
    <n v="0.70763888888888893"/>
    <n v="0.49374999999999997"/>
    <n v="0.9243055555555556"/>
    <x v="32"/>
  </r>
  <r>
    <n v="351"/>
    <s v="https://www.rev.com/blog/transcripts/united-kingdom-coronavirus-briefing-transcript-april-20"/>
    <s v="Rishi Sunak: (17:44);Great. Thank you Yvonne. Thank you. Robert. Could we turn next to Beth Rigby from Sky?"/>
    <x v="3"/>
    <s v="17:44"/>
    <n v="107"/>
    <m/>
    <s v="Apr 20, 2020"/>
    <s v="17:44"/>
    <n v="0.73888888888888893"/>
    <n v="4.8611111111111112E-3"/>
    <n v="0.99444444444444446"/>
    <x v="29"/>
  </r>
  <r>
    <n v="352"/>
    <s v="https://www.rev.com/blog/transcripts/united-kingdom-coronavirus-briefing-transcript-april-20"/>
    <s v="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x v="41"/>
    <s v="17:49"/>
    <n v="584"/>
    <m/>
    <s v="Apr 20, 2020"/>
    <s v="17:49"/>
    <n v="0.74236111111111114"/>
    <n v="0.74236111111111114"/>
    <n v="0.74236111111111114"/>
    <x v="0"/>
  </r>
  <r>
    <n v="353"/>
    <s v="https://www.rev.com/blog/transcripts/united-kingdom-coronavirus-briefing-transcript-april-20"/>
    <s v="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x v="3"/>
    <s v="18:30"/>
    <n v="800"/>
    <m/>
    <s v="Apr 20, 2020"/>
    <s v="18:30"/>
    <n v="0.77083333333333337"/>
    <n v="4.8611111111111112E-3"/>
    <n v="0.99444444444444446"/>
    <x v="29"/>
  </r>
  <r>
    <n v="354"/>
    <s v="https://www.rev.com/blog/transcripts/united-kingdom-coronavirus-briefing-transcript-april-20"/>
    <s v="Rishi Sunak: (19:12);I think with your specific question on PPE, Yvonne will answer, though I would say, I think in all cases, we’ve taken advice and guidance that is in line with the WHO, the CDC, and Public Health England. But I’ll let Yvonne answer."/>
    <x v="3"/>
    <s v="19:12"/>
    <n v="252"/>
    <m/>
    <s v="Apr 20, 2020"/>
    <s v="18:30"/>
    <n v="0.79999999999999993"/>
    <n v="4.8611111111111112E-3"/>
    <n v="0.99444444444444446"/>
    <x v="29"/>
  </r>
  <r>
    <n v="355"/>
    <s v="https://www.rev.com/blog/transcripts/united-kingdom-coronavirus-briefing-transcript-april-20"/>
    <s v="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x v="6"/>
    <s v="19:25"/>
    <n v="621"/>
    <m/>
    <s v="Apr 20, 2020"/>
    <s v="19:25"/>
    <n v="0.80902777777777779"/>
    <n v="0.49374999999999997"/>
    <n v="0.9243055555555556"/>
    <x v="32"/>
  </r>
  <r>
    <n v="356"/>
    <s v="https://www.rev.com/blog/transcripts/united-kingdom-coronavirus-briefing-transcript-april-20"/>
    <s v="Yvonne Doyle: (20:03);… it is not to take risks and when it is not right to do certain things in practice with the PPE. So, it’s very important that people understand what that is actually saying and it is advice that guidance has not been downgraded."/>
    <x v="6"/>
    <s v="20:03"/>
    <n v="251"/>
    <m/>
    <s v="Apr 20, 2020"/>
    <s v="19:25"/>
    <n v="0.8354166666666667"/>
    <n v="0.49374999999999997"/>
    <n v="0.9243055555555556"/>
    <x v="32"/>
  </r>
  <r>
    <n v="357"/>
    <s v="https://www.rev.com/blog/transcripts/united-kingdom-coronavirus-briefing-transcript-april-20"/>
    <s v="Rishi Sunak: (20:18);Is that clear, Beth?"/>
    <x v="3"/>
    <s v="20:18"/>
    <n v="41"/>
    <m/>
    <s v="Apr 20, 2020"/>
    <s v="20:18"/>
    <n v="0.84583333333333333"/>
    <n v="4.8611111111111112E-3"/>
    <n v="0.99444444444444446"/>
    <x v="29"/>
  </r>
  <r>
    <n v="358"/>
    <s v="https://www.rev.com/blog/transcripts/united-kingdom-coronavirus-briefing-transcript-april-20"/>
    <s v="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x v="42"/>
    <s v="20:20"/>
    <n v="365"/>
    <m/>
    <s v="Apr 20, 2020"/>
    <s v="20:20"/>
    <n v="0.84722222222222221"/>
    <n v="0.84722222222222221"/>
    <n v="0.84722222222222221"/>
    <x v="0"/>
  </r>
  <r>
    <n v="359"/>
    <s v="https://www.rev.com/blog/transcripts/united-kingdom-coronavirus-briefing-transcript-april-20"/>
    <s v="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x v="6"/>
    <s v="20:42"/>
    <n v="456"/>
    <m/>
    <s v="Apr 20, 2020"/>
    <s v="20:42"/>
    <n v="0.86249999999999993"/>
    <n v="0.49374999999999997"/>
    <n v="0.9243055555555556"/>
    <x v="32"/>
  </r>
  <r>
    <n v="360"/>
    <s v="https://www.rev.com/blog/transcripts/united-kingdom-coronavirus-briefing-transcript-april-20"/>
    <s v="Rishi Sunak: (21:09);Thank you, everyone. Thanks, Beth. Can we go next to Andy Bell from channel five?"/>
    <x v="3"/>
    <s v="21:09"/>
    <n v="102"/>
    <m/>
    <s v="Apr 20, 2020"/>
    <s v="21:09"/>
    <n v="0.88124999999999998"/>
    <n v="4.8611111111111112E-3"/>
    <n v="0.99444444444444446"/>
    <x v="29"/>
  </r>
  <r>
    <n v="361"/>
    <s v="https://www.rev.com/blog/transcripts/united-kingdom-coronavirus-briefing-transcript-april-20"/>
    <s v="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x v="43"/>
    <s v="21:11"/>
    <n v="326"/>
    <m/>
    <s v="Apr 20, 2020"/>
    <s v="21:11"/>
    <n v="0.88263888888888886"/>
    <n v="0.88263888888888886"/>
    <n v="0.92569444444444438"/>
    <x v="34"/>
  </r>
  <r>
    <n v="362"/>
    <s v="https://www.rev.com/blog/transcripts/united-kingdom-coronavirus-briefing-transcript-april-20"/>
    <s v="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x v="6"/>
    <s v="21:35"/>
    <n v="610"/>
    <m/>
    <s v="Apr 20, 2020"/>
    <s v="21:35"/>
    <n v="0.89930555555555547"/>
    <n v="0.49374999999999997"/>
    <n v="0.9243055555555556"/>
    <x v="32"/>
  </r>
  <r>
    <n v="363"/>
    <s v="https://www.rev.com/blog/transcripts/united-kingdom-coronavirus-briefing-transcript-april-20"/>
    <s v="Andy Bell: (22:11);Thank you. [crosstalk 00:22:13]."/>
    <x v="43"/>
    <s v="22:11"/>
    <n v="51"/>
    <m/>
    <s v="Apr 20, 2020"/>
    <s v="22:11"/>
    <n v="0.9243055555555556"/>
    <n v="0.88263888888888886"/>
    <n v="0.92569444444444438"/>
    <x v="34"/>
  </r>
  <r>
    <n v="364"/>
    <s v="https://www.rev.com/blog/transcripts/united-kingdom-coronavirus-briefing-transcript-april-20"/>
    <s v="Yvonne Doyle: (22:11);Follow up?"/>
    <x v="6"/>
    <s v="22:11"/>
    <n v="32"/>
    <m/>
    <s v="Apr 20, 2020"/>
    <s v="22:11"/>
    <n v="0.9243055555555556"/>
    <n v="0.49374999999999997"/>
    <n v="0.9243055555555556"/>
    <x v="32"/>
  </r>
  <r>
    <n v="365"/>
    <s v="https://www.rev.com/blog/transcripts/united-kingdom-coronavirus-briefing-transcript-april-20"/>
    <s v="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x v="43"/>
    <s v="22:13"/>
    <n v="320"/>
    <m/>
    <s v="Apr 20, 2020"/>
    <s v="22:13"/>
    <n v="0.92569444444444438"/>
    <n v="0.88263888888888886"/>
    <n v="0.92569444444444438"/>
    <x v="34"/>
  </r>
  <r>
    <n v="366"/>
    <s v="https://www.rev.com/blog/transcripts/united-kingdom-coronavirus-briefing-transcript-april-20"/>
    <s v="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x v="3"/>
    <s v="22:29"/>
    <n v="850"/>
    <m/>
    <s v="Apr 20, 2020"/>
    <s v="22:29"/>
    <n v="0.93680555555555556"/>
    <n v="4.8611111111111112E-3"/>
    <n v="0.99444444444444446"/>
    <x v="29"/>
  </r>
  <r>
    <n v="367"/>
    <s v="https://www.rev.com/blog/transcripts/united-kingdom-coronavirus-briefing-transcript-april-20"/>
    <s v="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x v="44"/>
    <s v="23:15"/>
    <n v="619"/>
    <m/>
    <s v="Apr 20, 2020"/>
    <s v="23:15"/>
    <n v="0.96875"/>
    <n v="0.96875"/>
    <n v="0.96875"/>
    <x v="0"/>
  </r>
  <r>
    <n v="368"/>
    <s v="https://www.rev.com/blog/transcripts/united-kingdom-coronavirus-briefing-transcript-april-20"/>
    <s v="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x v="3"/>
    <s v="23:52"/>
    <n v="768"/>
    <m/>
    <s v="Apr 20, 2020"/>
    <s v="23:52"/>
    <n v="0.99444444444444446"/>
    <n v="4.8611111111111112E-3"/>
    <n v="0.99444444444444446"/>
    <x v="29"/>
  </r>
  <r>
    <n v="369"/>
    <s v="https://www.rev.com/blog/transcripts/united-kingdom-coronavirus-briefing-transcript-april-20"/>
    <s v="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x v="3"/>
    <s v="24:32"/>
    <n v="1174"/>
    <m/>
    <s v="Apr 20, 2020"/>
    <s v="23:52"/>
    <n v="2.2222222222222365E-2"/>
    <n v="4.8611111111111112E-3"/>
    <n v="0.99444444444444446"/>
    <x v="29"/>
  </r>
  <r>
    <n v="370"/>
    <s v="https://www.rev.com/blog/transcripts/united-kingdom-coronavirus-briefing-transcript-april-20"/>
    <s v="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x v="45"/>
    <s v="25:37"/>
    <n v="669"/>
    <m/>
    <s v="Apr 20, 2020"/>
    <s v="25:37"/>
    <n v="6.7361111111111205E-2"/>
    <n v="6.7361111111111205E-2"/>
    <n v="6.7361111111111205E-2"/>
    <x v="0"/>
  </r>
  <r>
    <n v="371"/>
    <s v="https://www.rev.com/blog/transcripts/united-kingdom-coronavirus-briefing-transcript-april-20"/>
    <s v="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x v="3"/>
    <s v="26:16"/>
    <n v="1286"/>
    <m/>
    <s v="Apr 20, 2020"/>
    <s v="26:16"/>
    <n v="9.4444444444444331E-2"/>
    <n v="4.8611111111111112E-3"/>
    <n v="0.99444444444444446"/>
    <x v="29"/>
  </r>
  <r>
    <n v="372"/>
    <s v="https://www.rev.com/blog/transcripts/united-kingdom-coronavirus-briefing-transcript-april-20"/>
    <s v="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x v="3"/>
    <s v="27:24"/>
    <n v="1223"/>
    <m/>
    <s v="Apr 20, 2020"/>
    <s v="26:16"/>
    <n v="0.14166666666666661"/>
    <n v="4.8611111111111112E-3"/>
    <n v="0.99444444444444446"/>
    <x v="29"/>
  </r>
  <r>
    <n v="373"/>
    <s v="https://www.rev.com/blog/transcripts/united-kingdom-coronavirus-briefing-transcript-april-20"/>
    <s v="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x v="46"/>
    <s v="28:32"/>
    <n v="1126"/>
    <m/>
    <s v="Apr 20, 2020"/>
    <s v="28:32"/>
    <n v="0.18888888888888888"/>
    <n v="0.18888888888888888"/>
    <n v="0.33402777777777781"/>
    <x v="35"/>
  </r>
  <r>
    <n v="374"/>
    <s v="https://www.rev.com/blog/transcripts/united-kingdom-coronavirus-briefing-transcript-april-20"/>
    <s v="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x v="46"/>
    <s v="29:33"/>
    <n v="596"/>
    <m/>
    <s v="Apr 20, 2020"/>
    <s v="28:32"/>
    <n v="0.23124999999999996"/>
    <n v="0.18888888888888888"/>
    <n v="0.33402777777777781"/>
    <x v="35"/>
  </r>
  <r>
    <n v="375"/>
    <s v="https://www.rev.com/blog/transcripts/united-kingdom-coronavirus-briefing-transcript-april-20"/>
    <s v="Liam Thorpe: (30:03);… impact and that they will get a fair funding settlement that won’t put the people that they care for at more risk."/>
    <x v="46"/>
    <s v="30:03"/>
    <n v="137"/>
    <m/>
    <s v="Apr 20, 2020"/>
    <s v="28:32"/>
    <n v="0.25208333333333344"/>
    <n v="0.18888888888888888"/>
    <n v="0.33402777777777781"/>
    <x v="35"/>
  </r>
  <r>
    <n v="376"/>
    <s v="https://www.rev.com/blog/transcripts/united-kingdom-coronavirus-briefing-transcript-april-20"/>
    <s v="Rishi Sunak: (30:10);Angela, did you want to start with the question?"/>
    <x v="3"/>
    <s v="30:10"/>
    <n v="69"/>
    <m/>
    <s v="Apr 20, 2020"/>
    <s v="30:10"/>
    <n v="0.25694444444444442"/>
    <n v="4.8611111111111112E-3"/>
    <n v="0.99444444444444446"/>
    <x v="29"/>
  </r>
  <r>
    <n v="377"/>
    <s v="https://www.rev.com/blog/transcripts/united-kingdom-coronavirus-briefing-transcript-april-20"/>
    <s v="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x v="47"/>
    <s v="30:11"/>
    <n v="655"/>
    <m/>
    <s v="Apr 20, 2020"/>
    <s v="30:11"/>
    <n v="0.25763888888888897"/>
    <n v="0.25763888888888897"/>
    <n v="0.45902777777777781"/>
    <x v="36"/>
  </r>
  <r>
    <n v="378"/>
    <s v="https://www.rev.com/blog/transcripts/united-kingdom-coronavirus-briefing-transcript-april-20"/>
    <s v="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
    <x v="47"/>
    <s v="30:48"/>
    <n v="300"/>
    <m/>
    <s v="Apr 20, 2020"/>
    <s v="30:11"/>
    <n v="0.28333333333333344"/>
    <n v="0.25763888888888897"/>
    <n v="0.45902777777777781"/>
    <x v="36"/>
  </r>
  <r>
    <n v="379"/>
    <s v="https://www.rev.com/blog/transcripts/united-kingdom-coronavirus-briefing-transcript-april-20"/>
    <s v="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x v="3"/>
    <s v="31:01"/>
    <n v="706"/>
    <m/>
    <s v="Apr 20, 2020"/>
    <s v="31:01"/>
    <n v="0.29236111111111107"/>
    <n v="4.8611111111111112E-3"/>
    <n v="0.99444444444444446"/>
    <x v="29"/>
  </r>
  <r>
    <n v="380"/>
    <s v="https://www.rev.com/blog/transcripts/united-kingdom-coronavirus-briefing-transcript-april-20"/>
    <s v="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x v="3"/>
    <s v="31:39"/>
    <n v="365"/>
    <m/>
    <s v="Apr 20, 2020"/>
    <s v="31:01"/>
    <n v="0.31874999999999987"/>
    <n v="4.8611111111111112E-3"/>
    <n v="0.99444444444444446"/>
    <x v="29"/>
  </r>
  <r>
    <n v="381"/>
    <s v="https://www.rev.com/blog/transcripts/united-kingdom-coronavirus-briefing-transcript-april-20"/>
    <s v="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x v="46"/>
    <s v="32:01"/>
    <n v="355"/>
    <m/>
    <s v="Apr 20, 2020"/>
    <s v="32:01"/>
    <n v="0.33402777777777781"/>
    <n v="0.18888888888888888"/>
    <n v="0.33402777777777781"/>
    <x v="35"/>
  </r>
  <r>
    <n v="382"/>
    <s v="https://www.rev.com/blog/transcripts/united-kingdom-coronavirus-briefing-transcript-april-20"/>
    <s v="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x v="3"/>
    <s v="32:18"/>
    <n v="662"/>
    <m/>
    <s v="Apr 20, 2020"/>
    <s v="32:18"/>
    <n v="0.34583333333333321"/>
    <n v="4.8611111111111112E-3"/>
    <n v="0.99444444444444446"/>
    <x v="29"/>
  </r>
  <r>
    <n v="383"/>
    <s v="https://www.rev.com/blog/transcripts/united-kingdom-coronavirus-briefing-transcript-april-20"/>
    <s v="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x v="3"/>
    <s v="32:55"/>
    <n v="307"/>
    <m/>
    <s v="Apr 20, 2020"/>
    <s v="32:18"/>
    <n v="0.37152777777777768"/>
    <n v="4.8611111111111112E-3"/>
    <n v="0.99444444444444446"/>
    <x v="29"/>
  </r>
  <r>
    <n v="384"/>
    <s v="https://www.rev.com/blog/transcripts/united-kingdom-coronavirus-briefing-transcript-april-20"/>
    <s v="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x v="48"/>
    <s v="33:14"/>
    <n v="693"/>
    <m/>
    <s v="Apr 20, 2020"/>
    <s v="33:14"/>
    <n v="0.38472222222222219"/>
    <n v="0.38472222222222219"/>
    <n v="0.44722222222222219"/>
    <x v="37"/>
  </r>
  <r>
    <n v="385"/>
    <s v="https://www.rev.com/blog/transcripts/united-kingdom-coronavirus-briefing-transcript-april-20"/>
    <s v="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x v="48"/>
    <s v="33:55"/>
    <n v="717"/>
    <m/>
    <s v="Apr 20, 2020"/>
    <s v="33:14"/>
    <n v="0.41319444444444442"/>
    <n v="0.38472222222222219"/>
    <n v="0.44722222222222219"/>
    <x v="37"/>
  </r>
  <r>
    <n v="386"/>
    <s v="https://www.rev.com/blog/transcripts/united-kingdom-coronavirus-briefing-transcript-april-20"/>
    <s v="Michael S.: (34:44);People are clearly very scared. Do you have any behavioral modeling which could predict how people will respond when the lockdown is eventually relaxed?"/>
    <x v="48"/>
    <s v="34:44"/>
    <n v="172"/>
    <m/>
    <s v="Apr 20, 2020"/>
    <s v="33:14"/>
    <n v="0.44722222222222219"/>
    <n v="0.38472222222222219"/>
    <n v="0.44722222222222219"/>
    <x v="37"/>
  </r>
  <r>
    <n v="387"/>
    <s v="https://www.rev.com/blog/transcripts/united-kingdom-coronavirus-briefing-transcript-april-20"/>
    <s v="Rishi Sunak: (34:56);Thanks Michael. Angela, do want to go first and then I can conclude?"/>
    <x v="3"/>
    <s v="34:56"/>
    <n v="89"/>
    <m/>
    <s v="Apr 20, 2020"/>
    <s v="34:56"/>
    <n v="0.45555555555555549"/>
    <n v="4.8611111111111112E-3"/>
    <n v="0.99444444444444446"/>
    <x v="29"/>
  </r>
  <r>
    <n v="388"/>
    <s v="https://www.rev.com/blog/transcripts/united-kingdom-coronavirus-briefing-transcript-april-20"/>
    <s v="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x v="47"/>
    <s v="35:01"/>
    <n v="897"/>
    <m/>
    <s v="Apr 20, 2020"/>
    <s v="35:01"/>
    <n v="0.45902777777777781"/>
    <n v="0.25763888888888897"/>
    <n v="0.45902777777777781"/>
    <x v="36"/>
  </r>
  <r>
    <n v="389"/>
    <s v="https://www.rev.com/blog/transcripts/united-kingdom-coronavirus-briefing-transcript-april-20"/>
    <s v="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x v="3"/>
    <s v="36:01"/>
    <n v="764"/>
    <m/>
    <s v="Apr 20, 2020"/>
    <s v="36:01"/>
    <n v="0.50069444444444433"/>
    <n v="4.8611111111111112E-3"/>
    <n v="0.99444444444444446"/>
    <x v="29"/>
  </r>
  <r>
    <n v="390"/>
    <s v="https://www.rev.com/blog/transcripts/united-kingdom-coronavirus-briefing-transcript-april-20"/>
    <s v="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x v="3"/>
    <s v="36:39"/>
    <n v="705"/>
    <m/>
    <s v="Apr 20, 2020"/>
    <s v="36:01"/>
    <n v="0.52708333333333335"/>
    <n v="4.8611111111111112E-3"/>
    <n v="0.99444444444444446"/>
    <x v="29"/>
  </r>
  <r>
    <n v="391"/>
    <s v="https://www.rev.com/blog/transcripts/united-kingdom-coronavirus-briefing-transcript-april-20"/>
    <s v="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x v="3"/>
    <s v="37:15"/>
    <n v="780"/>
    <m/>
    <s v="Apr 20, 2020"/>
    <s v="36:01"/>
    <n v="0.55208333333333326"/>
    <n v="4.8611111111111112E-3"/>
    <n v="0.99444444444444446"/>
    <x v="29"/>
  </r>
  <r>
    <n v="392"/>
    <s v="https://www.rev.com/blog/transcripts/united-kingdom-coronavirus-briefing-transcript-april-20"/>
    <s v="Rishi Sunak: (38:02);Please do follow the rules. There is, as the First Secretary said, light at the end of the tunnel, but we are not there yet so we must remember to stay at home, protect the NHS and save lives. Thank you."/>
    <x v="3"/>
    <s v="38:02"/>
    <n v="224"/>
    <m/>
    <s v="Apr 20, 2020"/>
    <s v="36:01"/>
    <n v="0.58472222222222214"/>
    <n v="4.8611111111111112E-3"/>
    <n v="0.99444444444444446"/>
    <x v="29"/>
  </r>
  <r>
    <n v="393"/>
    <s v="https://www.rev.com/blog/transcripts/united-kingdom-coronavirus-briefing-transcript-april-20"/>
    <s v="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x v="23"/>
    <s v="38:14"/>
    <n v="664"/>
    <m/>
    <s v="Apr 20, 2020"/>
    <s v="38:14"/>
    <n v="0.59305555555555567"/>
    <n v="0.59305555555555567"/>
    <n v="0.62708333333333321"/>
    <x v="38"/>
  </r>
  <r>
    <n v="394"/>
    <s v="https://www.rev.com/blog/transcripts/united-kingdom-coronavirus-briefing-transcript-april-20"/>
    <s v="Speaker 3: (39:03);And addressing one of the most pressing issues, the shortage of personal protective equipment for staff in the NHS and in the care sector, the chancellor said it was an international-"/>
    <x v="23"/>
    <s v="39:03"/>
    <n v="202"/>
    <m/>
    <s v="Apr 20, 2020"/>
    <s v="38:14"/>
    <n v="0.62708333333333321"/>
    <n v="0.59305555555555567"/>
    <n v="0.62708333333333321"/>
    <x v="38"/>
  </r>
  <r>
    <n v="395"/>
    <s v="https://www.rev.com/blog/transcripts/united-kingdom-coronavirus-briefing-transcript-april-20"/>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20, 2020"/>
    <n v="0"/>
    <e v="#VALUE!"/>
    <n v="0"/>
    <n v="0"/>
    <x v="0"/>
  </r>
  <r>
    <n v="396"/>
    <s v="https://www.rev.com/blog/transcripts/united-kingdom-coronavirus-briefing-transcript-april-20"/>
    <s v="Offer valid for new customers only. One coupon per person or business.;Can be used for closed captions, subtitles, foreign subtitles, translations or transcription services."/>
    <x v="0"/>
    <m/>
    <n v="173"/>
    <m/>
    <s v="Apr 20, 2020"/>
    <n v="0"/>
    <e v="#VALUE!"/>
    <n v="0"/>
    <n v="0"/>
    <x v="0"/>
  </r>
  <r>
    <n v="397"/>
    <s v="https://www.rev.com/blog/transcripts/united-kingdom-coronavirus-briefing-transcript-april-21"/>
    <s v="Apr 21, 2020"/>
    <x v="0"/>
    <m/>
    <n v="12"/>
    <b v="1"/>
    <s v="Apr 21, 2020"/>
    <n v="0"/>
    <e v="#VALUE!"/>
    <n v="0"/>
    <n v="0"/>
    <x v="0"/>
  </r>
  <r>
    <n v="398"/>
    <s v="https://www.rev.com/blog/transcripts/united-kingdom-coronavirus-briefing-transcript-april-21"/>
    <s v="British officials gave a coronavirus briefing transcript April 21. UK official Matt Hancock led the briefing, and said a human clinical trial for a vaccine is starting Thursday. Read the full transcript of the press conference here."/>
    <x v="0"/>
    <m/>
    <n v="232"/>
    <m/>
    <s v="Apr 21, 2020"/>
    <n v="0"/>
    <e v="#VALUE!"/>
    <n v="0"/>
    <n v="0"/>
    <x v="0"/>
  </r>
  <r>
    <n v="399"/>
    <s v="https://www.rev.com/blog/transcripts/united-kingdom-coronavirus-briefing-transcript-april-21"/>
    <s v="Follow Rev Transcripts"/>
    <x v="0"/>
    <m/>
    <n v="22"/>
    <m/>
    <s v="Apr 21, 2020"/>
    <n v="0"/>
    <e v="#VALUE!"/>
    <n v="0"/>
    <n v="0"/>
    <x v="0"/>
  </r>
  <r>
    <n v="400"/>
    <s v="https://www.rev.com/blog/transcripts/united-kingdom-coronavirus-briefing-transcript-april-21"/>
    <s v="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x v="16"/>
    <s v="06:29"/>
    <n v="1019"/>
    <m/>
    <s v="Apr 21, 2020"/>
    <s v="06:29"/>
    <n v="0.27013888888888887"/>
    <n v="2.7777777777777679E-3"/>
    <n v="0.9819444444444444"/>
    <x v="39"/>
  </r>
  <r>
    <n v="401"/>
    <s v="https://www.rev.com/blog/transcripts/united-kingdom-coronavirus-briefing-transcript-april-21"/>
    <s v="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x v="16"/>
    <s v="07:51"/>
    <n v="978"/>
    <m/>
    <s v="Apr 21, 2020"/>
    <s v="06:29"/>
    <n v="0.32708333333333334"/>
    <n v="2.7777777777777679E-3"/>
    <n v="0.9819444444444444"/>
    <x v="39"/>
  </r>
  <r>
    <n v="402"/>
    <s v="https://www.rev.com/blog/transcripts/united-kingdom-coronavirus-briefing-transcript-april-21"/>
    <s v="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x v="16"/>
    <s v="09:26"/>
    <n v="2142"/>
    <m/>
    <s v="Apr 21, 2020"/>
    <s v="06:29"/>
    <n v="0.39305555555555555"/>
    <n v="2.7777777777777679E-3"/>
    <n v="0.9819444444444444"/>
    <x v="39"/>
  </r>
  <r>
    <n v="403"/>
    <s v="https://www.rev.com/blog/transcripts/united-kingdom-coronavirus-briefing-transcript-april-21"/>
    <s v="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x v="16"/>
    <s v="11:47"/>
    <n v="962"/>
    <m/>
    <s v="Apr 21, 2020"/>
    <s v="06:29"/>
    <n v="0.4909722222222222"/>
    <n v="2.7777777777777679E-3"/>
    <n v="0.9819444444444444"/>
    <x v="39"/>
  </r>
  <r>
    <n v="404"/>
    <s v="https://www.rev.com/blog/transcripts/united-kingdom-coronavirus-briefing-transcript-april-21"/>
    <s v="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x v="16"/>
    <s v="12:57"/>
    <n v="855"/>
    <m/>
    <s v="Apr 21, 2020"/>
    <s v="06:29"/>
    <n v="0.5395833333333333"/>
    <n v="2.7777777777777679E-3"/>
    <n v="0.9819444444444444"/>
    <x v="39"/>
  </r>
  <r>
    <n v="405"/>
    <s v="https://www.rev.com/blog/transcripts/united-kingdom-coronavirus-briefing-transcript-april-21"/>
    <s v="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x v="16"/>
    <s v="14:03"/>
    <n v="817"/>
    <m/>
    <s v="Apr 21, 2020"/>
    <s v="06:29"/>
    <n v="0.5854166666666667"/>
    <n v="2.7777777777777679E-3"/>
    <n v="0.9819444444444444"/>
    <x v="39"/>
  </r>
  <r>
    <n v="406"/>
    <s v="https://www.rev.com/blog/transcripts/united-kingdom-coronavirus-briefing-transcript-april-21"/>
    <s v="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x v="49"/>
    <s v="15:04"/>
    <n v="890"/>
    <m/>
    <s v="Apr 21, 2020"/>
    <s v="15:04"/>
    <n v="0.62777777777777777"/>
    <n v="0.19305555555555554"/>
    <n v="0.8833333333333333"/>
    <x v="40"/>
  </r>
  <r>
    <n v="407"/>
    <s v="https://www.rev.com/blog/transcripts/united-kingdom-coronavirus-briefing-transcript-april-21"/>
    <s v="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x v="49"/>
    <s v="16:12"/>
    <n v="846"/>
    <m/>
    <s v="Apr 21, 2020"/>
    <s v="15:04"/>
    <n v="0.67499999999999993"/>
    <n v="0.19305555555555554"/>
    <n v="0.8833333333333333"/>
    <x v="40"/>
  </r>
  <r>
    <n v="408"/>
    <s v="https://www.rev.com/blog/transcripts/united-kingdom-coronavirus-briefing-transcript-april-21"/>
    <s v="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x v="49"/>
    <s v="17:19"/>
    <n v="751"/>
    <m/>
    <s v="Apr 21, 2020"/>
    <s v="15:04"/>
    <n v="0.72152777777777777"/>
    <n v="0.19305555555555554"/>
    <n v="0.8833333333333333"/>
    <x v="40"/>
  </r>
  <r>
    <n v="409"/>
    <s v="https://www.rev.com/blog/transcripts/united-kingdom-coronavirus-briefing-transcript-april-21"/>
    <s v="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x v="49"/>
    <s v="18:14"/>
    <n v="1553"/>
    <m/>
    <s v="Apr 21, 2020"/>
    <s v="15:04"/>
    <n v="0.7597222222222223"/>
    <n v="0.19305555555555554"/>
    <n v="0.8833333333333333"/>
    <x v="40"/>
  </r>
  <r>
    <n v="410"/>
    <s v="https://www.rev.com/blog/transcripts/united-kingdom-coronavirus-briefing-transcript-april-21"/>
    <s v="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x v="49"/>
    <s v="20:16"/>
    <n v="637"/>
    <m/>
    <s v="Apr 21, 2020"/>
    <s v="15:04"/>
    <n v="0.84444444444444444"/>
    <n v="0.19305555555555554"/>
    <n v="0.8833333333333333"/>
    <x v="40"/>
  </r>
  <r>
    <n v="411"/>
    <s v="https://www.rev.com/blog/transcripts/united-kingdom-coronavirus-briefing-transcript-april-21"/>
    <s v="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x v="49"/>
    <s v="21:12"/>
    <n v="697"/>
    <m/>
    <s v="Apr 21, 2020"/>
    <s v="15:04"/>
    <n v="0.8833333333333333"/>
    <n v="0.19305555555555554"/>
    <n v="0.8833333333333333"/>
    <x v="40"/>
  </r>
  <r>
    <n v="412"/>
    <s v="https://www.rev.com/blog/transcripts/united-kingdom-coronavirus-briefing-transcript-april-21"/>
    <s v="Matt Hancock: (22:00);Okay, thanks very much indeed, Jonathan. First question is going to be from Laura Kuenssberg at the BBC."/>
    <x v="16"/>
    <s v="22:00"/>
    <n v="126"/>
    <m/>
    <s v="Apr 21, 2020"/>
    <s v="22:00"/>
    <n v="0.91666666666666663"/>
    <n v="2.7777777777777679E-3"/>
    <n v="0.9819444444444444"/>
    <x v="39"/>
  </r>
  <r>
    <n v="413"/>
    <s v="https://www.rev.com/blog/transcripts/united-kingdom-coronavirus-briefing-transcript-april-21"/>
    <s v="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x v="5"/>
    <s v="22:09"/>
    <n v="355"/>
    <m/>
    <s v="Apr 21, 2020"/>
    <s v="22:09"/>
    <n v="0.92291666666666661"/>
    <n v="0.92291666666666661"/>
    <n v="0.98333333333333339"/>
    <x v="41"/>
  </r>
  <r>
    <n v="414"/>
    <s v="https://www.rev.com/blog/transcripts/united-kingdom-coronavirus-briefing-transcript-april-21"/>
    <s v="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x v="16"/>
    <s v="22:29"/>
    <n v="737"/>
    <m/>
    <s v="Apr 21, 2020"/>
    <s v="22:29"/>
    <n v="0.93680555555555556"/>
    <n v="2.7777777777777679E-3"/>
    <n v="0.9819444444444444"/>
    <x v="39"/>
  </r>
  <r>
    <n v="415"/>
    <s v="https://www.rev.com/blog/transcripts/united-kingdom-coronavirus-briefing-transcript-april-21"/>
    <s v="Laura Kuenssberg: (23:29);Can I come back in?"/>
    <x v="5"/>
    <s v="23:29"/>
    <n v="45"/>
    <m/>
    <s v="Apr 21, 2020"/>
    <s v="23:29"/>
    <n v="0.9784722222222223"/>
    <n v="0.92291666666666661"/>
    <n v="0.98333333333333339"/>
    <x v="41"/>
  </r>
  <r>
    <n v="416"/>
    <s v="https://www.rev.com/blog/transcripts/united-kingdom-coronavirus-briefing-transcript-april-21"/>
    <s v="Matt Hancock: (23:34);Okay."/>
    <x v="16"/>
    <s v="23:34"/>
    <n v="27"/>
    <m/>
    <s v="Apr 21, 2020"/>
    <s v="23:34"/>
    <n v="0.9819444444444444"/>
    <n v="2.7777777777777679E-3"/>
    <n v="0.9819444444444444"/>
    <x v="39"/>
  </r>
  <r>
    <n v="417"/>
    <s v="https://www.rev.com/blog/transcripts/united-kingdom-coronavirus-briefing-transcript-april-21"/>
    <s v="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x v="5"/>
    <s v="23:36"/>
    <n v="549"/>
    <m/>
    <s v="Apr 21, 2020"/>
    <s v="23:36"/>
    <n v="0.98333333333333339"/>
    <n v="0.92291666666666661"/>
    <n v="0.98333333333333339"/>
    <x v="41"/>
  </r>
  <r>
    <n v="418"/>
    <s v="https://www.rev.com/blog/transcripts/united-kingdom-coronavirus-briefing-transcript-april-21"/>
    <s v="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x v="16"/>
    <s v="24:04"/>
    <n v="790"/>
    <m/>
    <s v="Apr 21, 2020"/>
    <s v="24:04"/>
    <n v="2.7777777777777679E-3"/>
    <n v="2.7777777777777679E-3"/>
    <n v="0.9819444444444444"/>
    <x v="39"/>
  </r>
  <r>
    <n v="419"/>
    <s v="https://www.rev.com/blog/transcripts/united-kingdom-coronavirus-briefing-transcript-april-21"/>
    <s v="Matt Hancock: (24:59);You are muted."/>
    <x v="16"/>
    <s v="24:59"/>
    <n v="36"/>
    <m/>
    <s v="Apr 21, 2020"/>
    <s v="24:04"/>
    <n v="4.0972222222222188E-2"/>
    <n v="2.7777777777777679E-3"/>
    <n v="0.9819444444444444"/>
    <x v="39"/>
  </r>
  <r>
    <n v="420"/>
    <s v="https://www.rev.com/blog/transcripts/united-kingdom-coronavirus-briefing-transcript-april-21"/>
    <s v="Robert Peston: (25:02);Okay. Can you hear me now?"/>
    <x v="40"/>
    <s v="25:02"/>
    <n v="49"/>
    <m/>
    <s v="Apr 21, 2020"/>
    <s v="25:02"/>
    <n v="4.3055555555555625E-2"/>
    <n v="4.3055555555555625E-2"/>
    <n v="4.5833333333333393E-2"/>
    <x v="42"/>
  </r>
  <r>
    <n v="421"/>
    <s v="https://www.rev.com/blog/transcripts/united-kingdom-coronavirus-briefing-transcript-april-21"/>
    <s v="Matt Hancock: (25:05);Yes."/>
    <x v="16"/>
    <s v="25:05"/>
    <n v="26"/>
    <m/>
    <s v="Apr 21, 2020"/>
    <s v="25:05"/>
    <n v="4.513888888888884E-2"/>
    <n v="2.7777777777777679E-3"/>
    <n v="0.9819444444444444"/>
    <x v="39"/>
  </r>
  <r>
    <n v="422"/>
    <s v="https://www.rev.com/blog/transcripts/united-kingdom-coronavirus-briefing-transcript-april-21"/>
    <s v="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x v="40"/>
    <s v="25:06"/>
    <n v="628"/>
    <m/>
    <s v="Apr 21, 2020"/>
    <s v="25:06"/>
    <n v="4.5833333333333393E-2"/>
    <n v="4.3055555555555625E-2"/>
    <n v="4.5833333333333393E-2"/>
    <x v="42"/>
  </r>
  <r>
    <n v="423"/>
    <s v="https://www.rev.com/blog/transcripts/united-kingdom-coronavirus-briefing-transcript-april-21"/>
    <s v="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x v="16"/>
    <s v="25:48"/>
    <n v="1068"/>
    <m/>
    <s v="Apr 21, 2020"/>
    <s v="25:48"/>
    <n v="7.4999999999999956E-2"/>
    <n v="2.7777777777777679E-3"/>
    <n v="0.9819444444444444"/>
    <x v="39"/>
  </r>
  <r>
    <n v="424"/>
    <s v="https://www.rev.com/blog/transcripts/united-kingdom-coronavirus-briefing-transcript-april-21"/>
    <s v="Matt Hancock: (27:11);For whom, exactly as you say, a trip to a drive through testing center might be a difficult thing to do. John."/>
    <x v="16"/>
    <s v="27:11"/>
    <n v="132"/>
    <m/>
    <s v="Apr 21, 2020"/>
    <s v="25:48"/>
    <n v="0.13263888888888897"/>
    <n v="2.7777777777777679E-3"/>
    <n v="0.9819444444444444"/>
    <x v="39"/>
  </r>
  <r>
    <n v="425"/>
    <s v="https://www.rev.com/blog/transcripts/united-kingdom-coronavirus-briefing-transcript-april-21"/>
    <s v="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x v="50"/>
    <s v="27:18"/>
    <n v="791"/>
    <m/>
    <s v="Apr 21, 2020"/>
    <s v="27:18"/>
    <n v="0.13749999999999996"/>
    <n v="0.13749999999999996"/>
    <n v="0.67013888888888906"/>
    <x v="43"/>
  </r>
  <r>
    <n v="426"/>
    <s v="https://www.rev.com/blog/transcripts/united-kingdom-coronavirus-briefing-transcript-april-21"/>
    <s v="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x v="50"/>
    <s v="28:03"/>
    <n v="370"/>
    <m/>
    <s v="Apr 21, 2020"/>
    <s v="27:18"/>
    <n v="0.16874999999999996"/>
    <n v="0.13749999999999996"/>
    <n v="0.67013888888888906"/>
    <x v="43"/>
  </r>
  <r>
    <n v="427"/>
    <s v="https://www.rev.com/blog/transcripts/united-kingdom-coronavirus-briefing-transcript-april-21"/>
    <s v="Matt Hancock: (28:21);Does that satisfy you, Robert?"/>
    <x v="16"/>
    <s v="28:21"/>
    <n v="52"/>
    <m/>
    <s v="Apr 21, 2020"/>
    <s v="28:21"/>
    <n v="0.18125000000000013"/>
    <n v="2.7777777777777679E-3"/>
    <n v="0.9819444444444444"/>
    <x v="39"/>
  </r>
  <r>
    <n v="428"/>
    <s v="https://www.rev.com/blog/transcripts/united-kingdom-coronavirus-briefing-transcript-april-21"/>
    <s v="Robert: (28:22);If I could just ask, I suppose Jonathan [Van Time 00:28:25] would be best on this. Is the priority when it comes to face masks, frankly, healthcare workers, and although there may be a case for the general public using them at some point, this would just not be the right moment?"/>
    <x v="51"/>
    <s v="28:22"/>
    <n v="295"/>
    <m/>
    <s v="Apr 21, 2020"/>
    <s v="28:22"/>
    <n v="0.18194444444444446"/>
    <n v="0.18194444444444446"/>
    <n v="0.18194444444444446"/>
    <x v="0"/>
  </r>
  <r>
    <n v="429"/>
    <s v="https://www.rev.com/blog/transcripts/united-kingdom-coronavirus-briefing-transcript-april-21"/>
    <s v="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x v="49"/>
    <s v="28:38"/>
    <n v="575"/>
    <m/>
    <s v="Apr 21, 2020"/>
    <s v="28:38"/>
    <n v="0.19305555555555554"/>
    <n v="0.19305555555555554"/>
    <n v="0.8833333333333333"/>
    <x v="40"/>
  </r>
  <r>
    <n v="430"/>
    <s v="https://www.rev.com/blog/transcripts/united-kingdom-coronavirus-briefing-transcript-april-21"/>
    <s v="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
    <x v="49"/>
    <s v="29:15"/>
    <n v="309"/>
    <m/>
    <s v="Apr 21, 2020"/>
    <s v="28:38"/>
    <n v="0.21875"/>
    <n v="0.19305555555555554"/>
    <n v="0.8833333333333333"/>
    <x v="40"/>
  </r>
  <r>
    <n v="431"/>
    <s v="https://www.rev.com/blog/transcripts/united-kingdom-coronavirus-briefing-transcript-april-21"/>
    <s v="Matt Hancock: (29:38);Thanks, Robert. Victoria MacDonald, Channel 4."/>
    <x v="16"/>
    <s v="29:38"/>
    <n v="68"/>
    <m/>
    <s v="Apr 21, 2020"/>
    <s v="29:38"/>
    <n v="0.23472222222222228"/>
    <n v="2.7777777777777679E-3"/>
    <n v="0.9819444444444444"/>
    <x v="39"/>
  </r>
  <r>
    <n v="432"/>
    <s v="https://www.rev.com/blog/transcripts/united-kingdom-coronavirus-briefing-transcript-april-21"/>
    <s v="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x v="52"/>
    <s v="29:42"/>
    <n v="717"/>
    <m/>
    <s v="Apr 21, 2020"/>
    <s v="29:42"/>
    <n v="0.23750000000000004"/>
    <n v="0.23750000000000004"/>
    <n v="0.23750000000000004"/>
    <x v="0"/>
  </r>
  <r>
    <n v="433"/>
    <s v="https://www.rev.com/blog/transcripts/united-kingdom-coronavirus-briefing-transcript-april-21"/>
    <s v="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x v="16"/>
    <s v="30:34"/>
    <n v="882"/>
    <m/>
    <s v="Apr 21, 2020"/>
    <s v="30:34"/>
    <n v="0.27361111111111103"/>
    <n v="2.7777777777777679E-3"/>
    <n v="0.9819444444444444"/>
    <x v="39"/>
  </r>
  <r>
    <n v="434"/>
    <s v="https://www.rev.com/blog/transcripts/united-kingdom-coronavirus-briefing-transcript-april-21"/>
    <s v="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x v="16"/>
    <s v="31:40"/>
    <n v="832"/>
    <m/>
    <s v="Apr 21, 2020"/>
    <s v="30:34"/>
    <n v="0.31944444444444442"/>
    <n v="2.7777777777777679E-3"/>
    <n v="0.9819444444444444"/>
    <x v="39"/>
  </r>
  <r>
    <n v="435"/>
    <s v="https://www.rev.com/blog/transcripts/united-kingdom-coronavirus-briefing-transcript-april-21"/>
    <s v="Matt Hancock: (32:44);It is a complicated picture. None of this takes away the importance of delivering on this agenda or the resources and the support that we’re throwing at it. Daniel Woodson, Talk Radio."/>
    <x v="16"/>
    <s v="32:44"/>
    <n v="206"/>
    <m/>
    <s v="Apr 21, 2020"/>
    <s v="30:34"/>
    <n v="0.36388888888888893"/>
    <n v="2.7777777777777679E-3"/>
    <n v="0.9819444444444444"/>
    <x v="39"/>
  </r>
  <r>
    <n v="436"/>
    <s v="https://www.rev.com/blog/transcripts/united-kingdom-coronavirus-briefing-transcript-april-21"/>
    <s v="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x v="53"/>
    <s v="32:58"/>
    <n v="521"/>
    <m/>
    <s v="Apr 21, 2020"/>
    <s v="32:58"/>
    <n v="0.37361111111111112"/>
    <n v="0.37361111111111112"/>
    <n v="0.37361111111111112"/>
    <x v="0"/>
  </r>
  <r>
    <n v="437"/>
    <s v="https://www.rev.com/blog/transcripts/united-kingdom-coronavirus-briefing-transcript-april-21"/>
    <s v="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x v="16"/>
    <s v="33:37"/>
    <n v="849"/>
    <m/>
    <s v="Apr 21, 2020"/>
    <s v="33:37"/>
    <n v="0.40069444444444446"/>
    <n v="2.7777777777777679E-3"/>
    <n v="0.9819444444444444"/>
    <x v="39"/>
  </r>
  <r>
    <n v="438"/>
    <s v="https://www.rev.com/blog/transcripts/united-kingdom-coronavirus-briefing-transcript-april-21"/>
    <s v="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x v="54"/>
    <s v="34:40"/>
    <n v="646"/>
    <m/>
    <s v="Apr 21, 2020"/>
    <s v="34:40"/>
    <n v="0.44444444444444442"/>
    <n v="0.44444444444444442"/>
    <n v="0.65833333333333321"/>
    <x v="44"/>
  </r>
  <r>
    <n v="439"/>
    <s v="https://www.rev.com/blog/transcripts/united-kingdom-coronavirus-briefing-transcript-april-21"/>
    <s v="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x v="16"/>
    <s v="35:14"/>
    <n v="561"/>
    <m/>
    <s v="Apr 21, 2020"/>
    <s v="35:14"/>
    <n v="0.46805555555555567"/>
    <n v="2.7777777777777679E-3"/>
    <n v="0.9819444444444444"/>
    <x v="39"/>
  </r>
  <r>
    <n v="440"/>
    <s v="https://www.rev.com/blog/transcripts/united-kingdom-coronavirus-briefing-transcript-april-21"/>
    <s v="Professor Jonathan Van-Tam: (35:58);Thank you, Secretary of State. You’re absolutely right, and really the Secretary of State has answered the medical question for me."/>
    <x v="49"/>
    <s v="35:58"/>
    <n v="167"/>
    <m/>
    <s v="Apr 21, 2020"/>
    <s v="35:58"/>
    <n v="0.49861111111111112"/>
    <n v="0.19305555555555554"/>
    <n v="0.8833333333333333"/>
    <x v="40"/>
  </r>
  <r>
    <n v="441"/>
    <s v="https://www.rev.com/blog/transcripts/united-kingdom-coronavirus-briefing-transcript-april-21"/>
    <s v="Matt Hancock: (36:09);Did I get it right?"/>
    <x v="16"/>
    <s v="36:09"/>
    <n v="41"/>
    <m/>
    <s v="Apr 21, 2020"/>
    <s v="36:09"/>
    <n v="0.50624999999999987"/>
    <n v="2.7777777777777679E-3"/>
    <n v="0.9819444444444444"/>
    <x v="39"/>
  </r>
  <r>
    <n v="442"/>
    <s v="https://www.rev.com/blog/transcripts/united-kingdom-coronavirus-briefing-transcript-april-21"/>
    <s v="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x v="49"/>
    <s v="36:11"/>
    <n v="838"/>
    <m/>
    <s v="Apr 21, 2020"/>
    <s v="36:11"/>
    <n v="0.50763888888888875"/>
    <n v="0.19305555555555554"/>
    <n v="0.8833333333333333"/>
    <x v="40"/>
  </r>
  <r>
    <n v="443"/>
    <s v="https://www.rev.com/blog/transcripts/united-kingdom-coronavirus-briefing-transcript-april-21"/>
    <s v="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x v="49"/>
    <s v="37:18"/>
    <n v="973"/>
    <m/>
    <s v="Apr 21, 2020"/>
    <s v="36:11"/>
    <n v="0.55416666666666647"/>
    <n v="0.19305555555555554"/>
    <n v="0.8833333333333333"/>
    <x v="40"/>
  </r>
  <r>
    <n v="444"/>
    <s v="https://www.rev.com/blog/transcripts/united-kingdom-coronavirus-briefing-transcript-april-21"/>
    <s v="Matt Hancock: (38:32);Thanks. Professor John Newton."/>
    <x v="16"/>
    <s v="38:32"/>
    <n v="52"/>
    <m/>
    <s v="Apr 21, 2020"/>
    <s v="38:32"/>
    <n v="0.6055555555555554"/>
    <n v="2.7777777777777679E-3"/>
    <n v="0.9819444444444444"/>
    <x v="39"/>
  </r>
  <r>
    <n v="445"/>
    <s v="https://www.rev.com/blog/transcripts/united-kingdom-coronavirus-briefing-transcript-april-21"/>
    <s v="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x v="50"/>
    <s v="38:36"/>
    <n v="867"/>
    <m/>
    <s v="Apr 21, 2020"/>
    <s v="38:36"/>
    <n v="0.60833333333333339"/>
    <n v="0.13749999999999996"/>
    <n v="0.67013888888888906"/>
    <x v="43"/>
  </r>
  <r>
    <n v="446"/>
    <s v="https://www.rev.com/blog/transcripts/united-kingdom-coronavirus-briefing-transcript-april-21"/>
    <s v="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x v="50"/>
    <s v="39:24"/>
    <n v="354"/>
    <m/>
    <s v="Apr 21, 2020"/>
    <s v="38:36"/>
    <n v="0.64166666666666661"/>
    <n v="0.13749999999999996"/>
    <n v="0.67013888888888906"/>
    <x v="43"/>
  </r>
  <r>
    <n v="447"/>
    <s v="https://www.rev.com/blog/transcripts/united-kingdom-coronavirus-briefing-transcript-april-21"/>
    <s v="Professor Jonathan Van-Tam: (39:46);Does that satisfy you, Chris?"/>
    <x v="49"/>
    <s v="39:46"/>
    <n v="65"/>
    <m/>
    <s v="Apr 21, 2020"/>
    <s v="39:46"/>
    <n v="0.65694444444444433"/>
    <n v="0.19305555555555554"/>
    <n v="0.8833333333333333"/>
    <x v="40"/>
  </r>
  <r>
    <n v="448"/>
    <s v="https://www.rev.com/blog/transcripts/united-kingdom-coronavirus-briefing-transcript-april-21"/>
    <s v="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x v="54"/>
    <s v="39:48"/>
    <n v="313"/>
    <m/>
    <s v="Apr 21, 2020"/>
    <s v="39:48"/>
    <n v="0.65833333333333321"/>
    <n v="0.44444444444444442"/>
    <n v="0.65833333333333321"/>
    <x v="44"/>
  </r>
  <r>
    <n v="449"/>
    <s v="https://www.rev.com/blog/transcripts/united-kingdom-coronavirus-briefing-transcript-april-21"/>
    <s v="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x v="50"/>
    <s v="40:05"/>
    <n v="1245"/>
    <m/>
    <s v="Apr 21, 2020"/>
    <s v="40:05"/>
    <n v="0.67013888888888906"/>
    <n v="0.13749999999999996"/>
    <n v="0.67013888888888906"/>
    <x v="43"/>
  </r>
  <r>
    <n v="450"/>
    <s v="https://www.rev.com/blog/transcripts/united-kingdom-coronavirus-briefing-transcript-april-21"/>
    <s v="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x v="16"/>
    <s v="41:20"/>
    <n v="449"/>
    <m/>
    <s v="Apr 21, 2020"/>
    <s v="41:20"/>
    <n v="0.72222222222222232"/>
    <n v="2.7777777777777679E-3"/>
    <n v="0.9819444444444444"/>
    <x v="39"/>
  </r>
  <r>
    <n v="451"/>
    <s v="https://www.rev.com/blog/transcripts/united-kingdom-coronavirus-briefing-transcript-april-21"/>
    <s v="Pippa Greer: (41:55);Hello. I’ve actually got a question for Professor Newton, but before I do, Secretary of State, if I could just clarify following on from Laura’s question, the top diplomat at the-"/>
    <x v="55"/>
    <s v="41:55"/>
    <n v="200"/>
    <m/>
    <s v="Apr 21, 2020"/>
    <s v="41:55"/>
    <n v="0.74652777777777768"/>
    <n v="0.74652777777777768"/>
    <n v="0.74652777777777768"/>
    <x v="0"/>
  </r>
  <r>
    <n v="452"/>
    <s v="https://www.rev.com/blog/transcripts/united-kingdom-coronavirus-briefing-transcript-april-21"/>
    <s v="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x v="2"/>
    <s v="42:03"/>
    <n v="401"/>
    <m/>
    <s v="Apr 21, 2020"/>
    <s v="42:03"/>
    <n v="0.75208333333333321"/>
    <n v="0.75208333333333321"/>
    <n v="0.81319444444444433"/>
    <x v="45"/>
  </r>
  <r>
    <n v="453"/>
    <s v="https://www.rev.com/blog/transcripts/united-kingdom-coronavirus-briefing-transcript-april-21"/>
    <s v="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x v="16"/>
    <s v="42:25"/>
    <n v="782"/>
    <m/>
    <s v="Apr 21, 2020"/>
    <s v="42:25"/>
    <n v="0.76736111111111094"/>
    <n v="2.7777777777777679E-3"/>
    <n v="0.9819444444444444"/>
    <x v="39"/>
  </r>
  <r>
    <n v="454"/>
    <s v="https://www.rev.com/blog/transcripts/united-kingdom-coronavirus-briefing-transcript-april-21"/>
    <s v="John Netwon: (43:22);[crosstalk 00:01:27] asked a question yet."/>
    <x v="56"/>
    <s v="43:22"/>
    <n v="63"/>
    <m/>
    <s v="Apr 21, 2020"/>
    <s v="43:22"/>
    <n v="0.80694444444444446"/>
    <n v="0.80694444444444446"/>
    <n v="0.82777777777777772"/>
    <x v="46"/>
  </r>
  <r>
    <n v="455"/>
    <s v="https://www.rev.com/blog/transcripts/united-kingdom-coronavirus-briefing-transcript-april-21"/>
    <s v="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x v="2"/>
    <s v="43:31"/>
    <n v="496"/>
    <m/>
    <s v="Apr 21, 2020"/>
    <s v="43:31"/>
    <n v="0.81319444444444433"/>
    <n v="0.75208333333333321"/>
    <n v="0.81319444444444433"/>
    <x v="45"/>
  </r>
  <r>
    <n v="456"/>
    <s v="https://www.rev.com/blog/transcripts/united-kingdom-coronavirus-briefing-transcript-april-21"/>
    <s v="John Netwon: (43:52);It’s a larger question really about how we respond in the future to the pandemic. I think I’m going to pass that one to Jonathan because these are exactly the sort of questions that SAGE are considering."/>
    <x v="56"/>
    <s v="43:52"/>
    <n v="224"/>
    <m/>
    <s v="Apr 21, 2020"/>
    <s v="43:52"/>
    <n v="0.82777777777777772"/>
    <n v="0.80694444444444446"/>
    <n v="0.82777777777777772"/>
    <x v="46"/>
  </r>
  <r>
    <n v="457"/>
    <s v="https://www.rev.com/blog/transcripts/united-kingdom-coronavirus-briefing-transcript-april-21"/>
    <s v="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x v="57"/>
    <s v="44:04"/>
    <n v="950"/>
    <m/>
    <s v="Apr 21, 2020"/>
    <s v="44:04"/>
    <n v="0.83611111111111125"/>
    <n v="0.83611111111111125"/>
    <n v="0.88749999999999996"/>
    <x v="47"/>
  </r>
  <r>
    <n v="458"/>
    <s v="https://www.rev.com/blog/transcripts/united-kingdom-coronavirus-briefing-transcript-april-21"/>
    <s v="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x v="57"/>
    <s v="45:18"/>
    <n v="964"/>
    <m/>
    <s v="Apr 21, 2020"/>
    <s v="44:04"/>
    <n v="0.88749999999999996"/>
    <n v="0.83611111111111125"/>
    <n v="0.88749999999999996"/>
    <x v="47"/>
  </r>
  <r>
    <n v="459"/>
    <s v="https://www.rev.com/blog/transcripts/united-kingdom-coronavirus-briefing-transcript-april-21"/>
    <s v="Matt Hancock: (46:31);Thanks very much. Geraldine Scott from the Yorkshire Post."/>
    <x v="16"/>
    <s v="46:31"/>
    <n v="80"/>
    <m/>
    <s v="Apr 21, 2020"/>
    <s v="46:31"/>
    <n v="0.93819444444444433"/>
    <n v="2.7777777777777679E-3"/>
    <n v="0.9819444444444444"/>
    <x v="39"/>
  </r>
  <r>
    <n v="460"/>
    <s v="https://www.rev.com/blog/transcripts/united-kingdom-coronavirus-briefing-transcript-april-21"/>
    <s v="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x v="58"/>
    <s v="46:41"/>
    <n v="718"/>
    <m/>
    <s v="Apr 21, 2020"/>
    <s v="46:41"/>
    <n v="0.94513888888888875"/>
    <n v="0.94513888888888875"/>
    <n v="0.94513888888888875"/>
    <x v="0"/>
  </r>
  <r>
    <n v="461"/>
    <s v="https://www.rev.com/blog/transcripts/united-kingdom-coronavirus-briefing-transcript-april-21"/>
    <s v="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x v="16"/>
    <s v="47:20"/>
    <n v="1032"/>
    <m/>
    <s v="Apr 21, 2020"/>
    <s v="47:20"/>
    <n v="0.97222222222222232"/>
    <n v="2.7777777777777679E-3"/>
    <n v="0.9819444444444444"/>
    <x v="39"/>
  </r>
  <r>
    <n v="462"/>
    <s v="https://www.rev.com/blog/transcripts/united-kingdom-coronavirus-briefing-transcript-april-21"/>
    <s v="Matt Hancock: (48:37);And finally Alastair [Smout 00:48:40] from Reuters."/>
    <x v="16"/>
    <s v="48:37"/>
    <n v="73"/>
    <m/>
    <s v="Apr 21, 2020"/>
    <s v="47:20"/>
    <n v="2.5694444444444464E-2"/>
    <n v="2.7777777777777679E-3"/>
    <n v="0.9819444444444444"/>
    <x v="39"/>
  </r>
  <r>
    <n v="463"/>
    <s v="https://www.rev.com/blog/transcripts/united-kingdom-coronavirus-briefing-transcript-april-21"/>
    <s v="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x v="23"/>
    <s v="48:43"/>
    <n v="567"/>
    <m/>
    <s v="Apr 21, 2020"/>
    <s v="48:43"/>
    <n v="2.9861111111111338E-2"/>
    <n v="2.9861111111111338E-2"/>
    <n v="0.22013888888888866"/>
    <x v="48"/>
  </r>
  <r>
    <n v="464"/>
    <s v="https://www.rev.com/blog/transcripts/united-kingdom-coronavirus-briefing-transcript-april-21"/>
    <s v="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x v="16"/>
    <s v="49:18"/>
    <n v="1185"/>
    <m/>
    <s v="Apr 21, 2020"/>
    <s v="49:18"/>
    <n v="5.4166666666666696E-2"/>
    <n v="2.7777777777777679E-3"/>
    <n v="0.9819444444444444"/>
    <x v="39"/>
  </r>
  <r>
    <n v="465"/>
    <s v="https://www.rev.com/blog/transcripts/united-kingdom-coronavirus-briefing-transcript-april-21"/>
    <s v="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x v="16"/>
    <s v="50:50"/>
    <n v="521"/>
    <m/>
    <s v="Apr 21, 2020"/>
    <s v="49:18"/>
    <n v="0.1180555555555558"/>
    <n v="2.7777777777777679E-3"/>
    <n v="0.9819444444444444"/>
    <x v="39"/>
  </r>
  <r>
    <n v="466"/>
    <s v="https://www.rev.com/blog/transcripts/united-kingdom-coronavirus-briefing-transcript-april-21"/>
    <s v="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x v="16"/>
    <s v="51:29"/>
    <n v="648"/>
    <m/>
    <s v="Apr 21, 2020"/>
    <s v="49:18"/>
    <n v="0.14513888888888893"/>
    <n v="2.7777777777777679E-3"/>
    <n v="0.9819444444444444"/>
    <x v="39"/>
  </r>
  <r>
    <n v="467"/>
    <s v="https://www.rev.com/blog/transcripts/united-kingdom-coronavirus-briefing-transcript-april-21"/>
    <s v="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x v="16"/>
    <s v="52:11"/>
    <n v="828"/>
    <m/>
    <s v="Apr 21, 2020"/>
    <s v="49:18"/>
    <n v="0.17430555555555527"/>
    <n v="2.7777777777777679E-3"/>
    <n v="0.9819444444444444"/>
    <x v="39"/>
  </r>
  <r>
    <n v="468"/>
    <s v="https://www.rev.com/blog/transcripts/united-kingdom-coronavirus-briefing-transcript-april-21"/>
    <s v="Speaker 3: (53:17);If I could just come back, I think a lot of people would say that Germany is a comparably sized country to Britain and obviously is fairing fairly well, by comparison."/>
    <x v="23"/>
    <s v="53:17"/>
    <n v="186"/>
    <m/>
    <s v="Apr 21, 2020"/>
    <s v="53:17"/>
    <n v="0.22013888888888866"/>
    <n v="2.9861111111111338E-2"/>
    <n v="0.22013888888888866"/>
    <x v="48"/>
  </r>
  <r>
    <n v="469"/>
    <s v="https://www.rev.com/blog/transcripts/united-kingdom-coronavirus-briefing-transcript-april-21"/>
    <s v="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x v="16"/>
    <s v="53:29"/>
    <n v="757"/>
    <m/>
    <s v="Apr 21, 2020"/>
    <s v="53:29"/>
    <n v="0.22847222222222241"/>
    <n v="2.7777777777777679E-3"/>
    <n v="0.9819444444444444"/>
    <x v="39"/>
  </r>
  <r>
    <n v="470"/>
    <s v="https://www.rev.com/blog/transcripts/united-kingdom-coronavirus-briefing-transcript-april-21"/>
    <s v="Matt Hancock: (54:20);Thank you very much indeed. That concludes today’s Downing street press conference, and I’m very grateful to Professor Van-Tam and to Professor John Newton for your support. Thanks very much indeed."/>
    <x v="16"/>
    <s v="54:20"/>
    <n v="220"/>
    <m/>
    <s v="Apr 21, 2020"/>
    <s v="53:29"/>
    <n v="0.26388888888888884"/>
    <n v="2.7777777777777679E-3"/>
    <n v="0.9819444444444444"/>
    <x v="39"/>
  </r>
  <r>
    <n v="471"/>
    <s v="https://www.rev.com/blog/transcripts/united-kingdom-coronavirus-briefing-transcript-april-21"/>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21, 2020"/>
    <n v="0"/>
    <e v="#VALUE!"/>
    <n v="0"/>
    <n v="0"/>
    <x v="0"/>
  </r>
  <r>
    <n v="472"/>
    <s v="https://www.rev.com/blog/transcripts/united-kingdom-coronavirus-briefing-transcript-april-21"/>
    <s v="Offer valid for new customers only. One coupon per person or business.;Can be used for closed captions, subtitles, foreign subtitles, translations or transcription services."/>
    <x v="0"/>
    <m/>
    <n v="173"/>
    <m/>
    <s v="Apr 21, 2020"/>
    <n v="0"/>
    <e v="#VALUE!"/>
    <n v="0"/>
    <n v="0"/>
    <x v="0"/>
  </r>
  <r>
    <n v="473"/>
    <s v="https://www.rev.com/blog/transcripts/united-kingdom-coronavirus-briefing-transcript-april-22"/>
    <s v="Apr 22, 2020"/>
    <x v="0"/>
    <m/>
    <n v="12"/>
    <b v="1"/>
    <s v="Apr 22, 2020"/>
    <n v="0"/>
    <e v="#VALUE!"/>
    <n v="0"/>
    <n v="0"/>
    <x v="0"/>
  </r>
  <r>
    <n v="474"/>
    <s v="https://www.rev.com/blog/transcripts/united-kingdom-coronavirus-briefing-transcript-april-22"/>
    <s v="British officials gave a coronavirus briefing transcript April 22. Dominic Raab said that easing social distancing in the UK risks a second peak. Read the full transcript of the press conference here."/>
    <x v="0"/>
    <m/>
    <n v="200"/>
    <m/>
    <s v="Apr 22, 2020"/>
    <n v="0"/>
    <e v="#VALUE!"/>
    <n v="0"/>
    <n v="0"/>
    <x v="0"/>
  </r>
  <r>
    <n v="475"/>
    <s v="https://www.rev.com/blog/transcripts/united-kingdom-coronavirus-briefing-transcript-april-22"/>
    <s v="Follow Rev Transcripts"/>
    <x v="0"/>
    <m/>
    <n v="22"/>
    <m/>
    <s v="Apr 22, 2020"/>
    <n v="0"/>
    <e v="#VALUE!"/>
    <n v="0"/>
    <n v="0"/>
    <x v="0"/>
  </r>
  <r>
    <n v="476"/>
    <s v="https://www.rev.com/blog/transcripts/united-kingdom-coronavirus-briefing-transcript-april-22"/>
    <s v="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x v="27"/>
    <s v="00:00"/>
    <n v="667"/>
    <m/>
    <s v="Apr 22, 2020"/>
    <s v="00:00"/>
    <n v="0"/>
    <n v="0"/>
    <n v="0.98263888888888906"/>
    <x v="49"/>
  </r>
  <r>
    <n v="477"/>
    <s v="https://www.rev.com/blog/transcripts/united-kingdom-coronavirus-briefing-transcript-april-22"/>
    <s v="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x v="27"/>
    <s v="00:42"/>
    <n v="1188"/>
    <m/>
    <s v="Apr 22, 2020"/>
    <s v="00:00"/>
    <n v="2.9166666666666664E-2"/>
    <n v="0"/>
    <n v="0.98263888888888906"/>
    <x v="49"/>
  </r>
  <r>
    <n v="478"/>
    <s v="https://www.rev.com/blog/transcripts/united-kingdom-coronavirus-briefing-transcript-april-22"/>
    <s v="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x v="27"/>
    <s v="01:58"/>
    <n v="735"/>
    <m/>
    <s v="Apr 22, 2020"/>
    <s v="00:00"/>
    <n v="8.1944444444444445E-2"/>
    <n v="0"/>
    <n v="0.98263888888888906"/>
    <x v="49"/>
  </r>
  <r>
    <n v="479"/>
    <s v="https://www.rev.com/blog/transcripts/united-kingdom-coronavirus-briefing-transcript-april-22"/>
    <s v="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x v="27"/>
    <s v="02:40"/>
    <n v="1101"/>
    <m/>
    <s v="Apr 22, 2020"/>
    <s v="00:00"/>
    <n v="0.1111111111111111"/>
    <n v="0"/>
    <n v="0.98263888888888906"/>
    <x v="49"/>
  </r>
  <r>
    <n v="480"/>
    <s v="https://www.rev.com/blog/transcripts/united-kingdom-coronavirus-briefing-transcript-april-22"/>
    <s v="Dominic Raab: (03:47);And I think I’ll now turn over to Sir Nick to brief us on the latest military involvement in the effort."/>
    <x v="27"/>
    <s v="03:47"/>
    <n v="126"/>
    <m/>
    <s v="Apr 22, 2020"/>
    <s v="00:00"/>
    <n v="0.15763888888888888"/>
    <n v="0"/>
    <n v="0.98263888888888906"/>
    <x v="49"/>
  </r>
  <r>
    <n v="481"/>
    <s v="https://www.rev.com/blog/transcripts/united-kingdom-coronavirus-briefing-transcript-april-22"/>
    <s v="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x v="59"/>
    <s v="03:53"/>
    <n v="788"/>
    <m/>
    <s v="Apr 22, 2020"/>
    <s v="03:53"/>
    <n v="0.16180555555555556"/>
    <n v="0.15763888888888888"/>
    <n v="0.39861111111111108"/>
    <x v="50"/>
  </r>
  <r>
    <n v="482"/>
    <s v="https://www.rev.com/blog/transcripts/united-kingdom-coronavirus-briefing-transcript-april-22"/>
    <s v="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x v="59"/>
    <s v="04:35"/>
    <n v="959"/>
    <m/>
    <s v="Apr 22, 2020"/>
    <s v="03:53"/>
    <n v="0.19097222222222221"/>
    <n v="0.15763888888888888"/>
    <n v="0.39861111111111108"/>
    <x v="50"/>
  </r>
  <r>
    <n v="483"/>
    <s v="https://www.rev.com/blog/transcripts/united-kingdom-coronavirus-briefing-transcript-april-22"/>
    <s v="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x v="59"/>
    <s v="05:25"/>
    <n v="671"/>
    <m/>
    <s v="Apr 22, 2020"/>
    <s v="03:53"/>
    <n v="0.22569444444444445"/>
    <n v="0.15763888888888888"/>
    <n v="0.39861111111111108"/>
    <x v="50"/>
  </r>
  <r>
    <n v="484"/>
    <s v="https://www.rev.com/blog/transcripts/united-kingdom-coronavirus-briefing-transcript-april-22"/>
    <s v="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x v="59"/>
    <s v="06:07"/>
    <n v="666"/>
    <m/>
    <s v="Apr 22, 2020"/>
    <s v="03:53"/>
    <n v="0.25486111111111109"/>
    <n v="0.15763888888888888"/>
    <n v="0.39861111111111108"/>
    <x v="50"/>
  </r>
  <r>
    <n v="485"/>
    <s v="https://www.rev.com/blog/transcripts/united-kingdom-coronavirus-briefing-transcript-april-22"/>
    <s v="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x v="59"/>
    <s v="06:44"/>
    <n v="798"/>
    <m/>
    <s v="Apr 22, 2020"/>
    <s v="03:53"/>
    <n v="0.28055555555555556"/>
    <n v="0.15763888888888888"/>
    <n v="0.39861111111111108"/>
    <x v="50"/>
  </r>
  <r>
    <n v="486"/>
    <s v="https://www.rev.com/blog/transcripts/united-kingdom-coronavirus-briefing-transcript-april-22"/>
    <s v="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x v="59"/>
    <s v="07:27"/>
    <n v="787"/>
    <m/>
    <s v="Apr 22, 2020"/>
    <s v="03:53"/>
    <n v="0.31041666666666667"/>
    <n v="0.15763888888888888"/>
    <n v="0.39861111111111108"/>
    <x v="50"/>
  </r>
  <r>
    <n v="487"/>
    <s v="https://www.rev.com/blog/transcripts/united-kingdom-coronavirus-briefing-transcript-april-22"/>
    <s v="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x v="59"/>
    <s v="08:14"/>
    <n v="837"/>
    <m/>
    <s v="Apr 22, 2020"/>
    <s v="03:53"/>
    <n v="0.3430555555555555"/>
    <n v="0.15763888888888888"/>
    <n v="0.39861111111111108"/>
    <x v="50"/>
  </r>
  <r>
    <n v="488"/>
    <s v="https://www.rev.com/blog/transcripts/united-kingdom-coronavirus-briefing-transcript-april-22"/>
    <s v="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x v="59"/>
    <s v="09:05"/>
    <n v="521"/>
    <m/>
    <s v="Apr 22, 2020"/>
    <s v="03:53"/>
    <n v="0.37847222222222227"/>
    <n v="0.15763888888888888"/>
    <n v="0.39861111111111108"/>
    <x v="50"/>
  </r>
  <r>
    <n v="489"/>
    <s v="https://www.rev.com/blog/transcripts/united-kingdom-coronavirus-briefing-transcript-april-22"/>
    <s v="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x v="59"/>
    <s v="09:34"/>
    <n v="678"/>
    <m/>
    <s v="Apr 22, 2020"/>
    <s v="03:53"/>
    <n v="0.39861111111111108"/>
    <n v="0.15763888888888888"/>
    <n v="0.39861111111111108"/>
    <x v="50"/>
  </r>
  <r>
    <n v="490"/>
    <s v="https://www.rev.com/blog/transcripts/united-kingdom-coronavirus-briefing-transcript-april-22"/>
    <s v="Dominic Raab: (10:20);Brilliant. Thank you very much, Sir Nick. Chris, would you talk us through some of the latest data please?"/>
    <x v="27"/>
    <s v="10:20"/>
    <n v="128"/>
    <m/>
    <s v="Apr 22, 2020"/>
    <s v="10:20"/>
    <n v="0.43055555555555558"/>
    <n v="0"/>
    <n v="0.98263888888888906"/>
    <x v="49"/>
  </r>
  <r>
    <n v="491"/>
    <s v="https://www.rev.com/blog/transcripts/united-kingdom-coronavirus-briefing-transcript-april-22"/>
    <s v="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x v="30"/>
    <s v="10:24"/>
    <n v="764"/>
    <m/>
    <s v="Apr 22, 2020"/>
    <s v="10:24"/>
    <n v="0.43333333333333335"/>
    <n v="9.7222222222224097E-3"/>
    <n v="0.98541666666666661"/>
    <x v="51"/>
  </r>
  <r>
    <n v="492"/>
    <s v="https://www.rev.com/blog/transcripts/united-kingdom-coronavirus-briefing-transcript-april-22"/>
    <s v="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x v="30"/>
    <s v="11:13"/>
    <n v="319"/>
    <m/>
    <s v="Apr 22, 2020"/>
    <s v="10:24"/>
    <n v="0.46736111111111112"/>
    <n v="9.7222222222224097E-3"/>
    <n v="0.98541666666666661"/>
    <x v="51"/>
  </r>
  <r>
    <n v="493"/>
    <s v="https://www.rev.com/blog/transcripts/united-kingdom-coronavirus-briefing-transcript-april-22"/>
    <s v="Chris Whitty: (11:35);And if you look at people in hospital with COVID-19, looking across the country, the situation is either improving, and I think it’s particularly improving, for example, in London, or broadly flat across all four nations. Next slide please."/>
    <x v="30"/>
    <s v="11:35"/>
    <n v="262"/>
    <m/>
    <s v="Apr 22, 2020"/>
    <s v="10:24"/>
    <n v="0.4826388888888889"/>
    <n v="9.7222222222224097E-3"/>
    <n v="0.98541666666666661"/>
    <x v="51"/>
  </r>
  <r>
    <n v="494"/>
    <s v="https://www.rev.com/blog/transcripts/united-kingdom-coronavirus-briefing-transcript-april-22"/>
    <s v="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x v="30"/>
    <s v="11:53"/>
    <n v="358"/>
    <m/>
    <s v="Apr 22, 2020"/>
    <s v="10:24"/>
    <n v="0.49513888888888885"/>
    <n v="9.7222222222224097E-3"/>
    <n v="0.98541666666666661"/>
    <x v="51"/>
  </r>
  <r>
    <n v="495"/>
    <s v="https://www.rev.com/blog/transcripts/united-kingdom-coronavirus-briefing-transcript-april-22"/>
    <s v="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x v="30"/>
    <s v="12:19"/>
    <n v="399"/>
    <m/>
    <s v="Apr 22, 2020"/>
    <s v="10:24"/>
    <n v="0.5131944444444444"/>
    <n v="9.7222222222224097E-3"/>
    <n v="0.98541666666666661"/>
    <x v="51"/>
  </r>
  <r>
    <n v="496"/>
    <s v="https://www.rev.com/blog/transcripts/united-kingdom-coronavirus-briefing-transcript-april-22"/>
    <s v="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x v="30"/>
    <s v="12:45"/>
    <n v="702"/>
    <m/>
    <s v="Apr 22, 2020"/>
    <s v="10:24"/>
    <n v="0.53125"/>
    <n v="9.7222222222224097E-3"/>
    <n v="0.98541666666666661"/>
    <x v="51"/>
  </r>
  <r>
    <n v="497"/>
    <s v="https://www.rev.com/blog/transcripts/united-kingdom-coronavirus-briefing-transcript-april-22"/>
    <s v="Dominic Raab: (13:32);Thank you very much, Chris. Let’s turn to the media. Have we got Alison Holt there from the BBC?"/>
    <x v="27"/>
    <s v="13:32"/>
    <n v="118"/>
    <m/>
    <s v="Apr 22, 2020"/>
    <s v="13:32"/>
    <n v="0.56388888888888888"/>
    <n v="0"/>
    <n v="0.98263888888888906"/>
    <x v="49"/>
  </r>
  <r>
    <n v="498"/>
    <s v="https://www.rev.com/blog/transcripts/united-kingdom-coronavirus-briefing-transcript-april-22"/>
    <s v="Alison Holt: (13:38);Yes. First Secretary, worrying figures today suggested doubling in care home deaths in England. In a virus that targets the elderly and the vulnerable, do you see that as inevitable?"/>
    <x v="60"/>
    <s v="13:38"/>
    <n v="203"/>
    <m/>
    <s v="Apr 22, 2020"/>
    <s v="13:38"/>
    <n v="0.56805555555555554"/>
    <n v="0.56805555555555554"/>
    <n v="0.72777777777777775"/>
    <x v="52"/>
  </r>
  <r>
    <n v="499"/>
    <s v="https://www.rev.com/blog/transcripts/united-kingdom-coronavirus-briefing-transcript-april-22"/>
    <s v="Dominic Raab: (13:53);I didn’t catch the last bit of it. I’ll let Chris Whitty talk about, I think, the CQC."/>
    <x v="27"/>
    <s v="13:53"/>
    <n v="108"/>
    <m/>
    <s v="Apr 22, 2020"/>
    <s v="13:53"/>
    <n v="0.57847222222222217"/>
    <n v="0"/>
    <n v="0.98263888888888906"/>
    <x v="49"/>
  </r>
  <r>
    <n v="500"/>
    <s v="https://www.rev.com/blog/transcripts/united-kingdom-coronavirus-briefing-transcript-april-22"/>
    <s v="Alison Holt: (13:59);Let me just repeat it."/>
    <x v="60"/>
    <s v="13:59"/>
    <n v="43"/>
    <m/>
    <s v="Apr 22, 2020"/>
    <s v="13:59"/>
    <n v="0.58263888888888882"/>
    <n v="0.56805555555555554"/>
    <n v="0.72777777777777775"/>
    <x v="52"/>
  </r>
  <r>
    <n v="501"/>
    <s v="https://www.rev.com/blog/transcripts/united-kingdom-coronavirus-briefing-transcript-april-22"/>
    <s v="Dominic Raab: (14:00);Why don’t you? Please. Thanks."/>
    <x v="27"/>
    <s v="14:00"/>
    <n v="52"/>
    <m/>
    <s v="Apr 22, 2020"/>
    <s v="14:00"/>
    <n v="0.58333333333333337"/>
    <n v="0"/>
    <n v="0.98263888888888906"/>
    <x v="49"/>
  </r>
  <r>
    <n v="502"/>
    <s v="https://www.rev.com/blog/transcripts/united-kingdom-coronavirus-briefing-transcript-april-22"/>
    <s v="Alison Holt: (14:03);Okay. So we’ve seen a-"/>
    <x v="60"/>
    <s v="14:03"/>
    <n v="43"/>
    <m/>
    <s v="Apr 22, 2020"/>
    <s v="14:03"/>
    <n v="0.5854166666666667"/>
    <n v="0.56805555555555554"/>
    <n v="0.72777777777777775"/>
    <x v="52"/>
  </r>
  <r>
    <n v="503"/>
    <s v="https://www.rev.com/blog/transcripts/united-kingdom-coronavirus-briefing-transcript-april-22"/>
    <s v="Alison Holt: (14:03);… doubling in care home deaths in England. In a virus that targets the elderly and the vulnerable, do you see that as inevitable?"/>
    <x v="60"/>
    <s v="14:03"/>
    <n v="150"/>
    <m/>
    <s v="Apr 22, 2020"/>
    <s v="14:03"/>
    <n v="0.5854166666666667"/>
    <n v="0.56805555555555554"/>
    <n v="0.72777777777777775"/>
    <x v="52"/>
  </r>
  <r>
    <n v="504"/>
    <s v="https://www.rev.com/blog/transcripts/united-kingdom-coronavirus-briefing-transcript-april-22"/>
    <s v="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x v="27"/>
    <s v="14:17"/>
    <n v="853"/>
    <m/>
    <s v="Apr 22, 2020"/>
    <s v="14:17"/>
    <n v="0.59513888888888888"/>
    <n v="0"/>
    <n v="0.98263888888888906"/>
    <x v="49"/>
  </r>
  <r>
    <n v="505"/>
    <s v="https://www.rev.com/blog/transcripts/united-kingdom-coronavirus-briefing-transcript-april-22"/>
    <s v="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x v="30"/>
    <s v="15:06"/>
    <n v="921"/>
    <m/>
    <s v="Apr 22, 2020"/>
    <s v="15:06"/>
    <n v="0.62916666666666665"/>
    <n v="9.7222222222224097E-3"/>
    <n v="0.98541666666666661"/>
    <x v="51"/>
  </r>
  <r>
    <n v="506"/>
    <s v="https://www.rev.com/blog/transcripts/united-kingdom-coronavirus-briefing-transcript-april-22"/>
    <s v="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x v="30"/>
    <s v="16:09"/>
    <n v="847"/>
    <m/>
    <s v="Apr 22, 2020"/>
    <s v="15:06"/>
    <n v="0.67291666666666661"/>
    <n v="9.7222222222224097E-3"/>
    <n v="0.98541666666666661"/>
    <x v="51"/>
  </r>
  <r>
    <n v="507"/>
    <s v="https://www.rev.com/blog/transcripts/united-kingdom-coronavirus-briefing-transcript-april-22"/>
    <s v="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x v="30"/>
    <s v="17:01"/>
    <n v="415"/>
    <m/>
    <s v="Apr 22, 2020"/>
    <s v="15:06"/>
    <n v="0.7090277777777777"/>
    <n v="9.7222222222224097E-3"/>
    <n v="0.98541666666666661"/>
    <x v="51"/>
  </r>
  <r>
    <n v="508"/>
    <s v="https://www.rev.com/blog/transcripts/united-kingdom-coronavirus-briefing-transcript-april-22"/>
    <s v="Dominic Raab: (17:25);Alison, did you want to follow up on any of that?"/>
    <x v="27"/>
    <s v="17:25"/>
    <n v="71"/>
    <m/>
    <s v="Apr 22, 2020"/>
    <s v="17:25"/>
    <n v="0.72569444444444453"/>
    <n v="0"/>
    <n v="0.98263888888888906"/>
    <x v="49"/>
  </r>
  <r>
    <n v="509"/>
    <s v="https://www.rev.com/blog/transcripts/united-kingdom-coronavirus-briefing-transcript-april-22"/>
    <s v="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x v="60"/>
    <s v="17:28"/>
    <n v="317"/>
    <m/>
    <s v="Apr 22, 2020"/>
    <s v="17:28"/>
    <n v="0.72777777777777775"/>
    <n v="0.56805555555555554"/>
    <n v="0.72777777777777775"/>
    <x v="52"/>
  </r>
  <r>
    <n v="510"/>
    <s v="https://www.rev.com/blog/transcripts/united-kingdom-coronavirus-briefing-transcript-april-22"/>
    <s v="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x v="27"/>
    <s v="17:46"/>
    <n v="823"/>
    <m/>
    <s v="Apr 22, 2020"/>
    <s v="17:46"/>
    <n v="0.7402777777777777"/>
    <n v="0"/>
    <n v="0.98263888888888906"/>
    <x v="49"/>
  </r>
  <r>
    <n v="511"/>
    <s v="https://www.rev.com/blog/transcripts/united-kingdom-coronavirus-briefing-transcript-april-22"/>
    <s v="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x v="40"/>
    <s v="18:35"/>
    <n v="589"/>
    <m/>
    <s v="Apr 22, 2020"/>
    <s v="18:35"/>
    <n v="0.77430555555555547"/>
    <n v="0.77430555555555547"/>
    <n v="0.84166666666666667"/>
    <x v="53"/>
  </r>
  <r>
    <n v="512"/>
    <s v="https://www.rev.com/blog/transcripts/united-kingdom-coronavirus-briefing-transcript-april-22"/>
    <s v="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x v="27"/>
    <s v="19:24"/>
    <n v="909"/>
    <m/>
    <s v="Apr 22, 2020"/>
    <s v="19:24"/>
    <n v="0.80833333333333324"/>
    <n v="0"/>
    <n v="0.98263888888888906"/>
    <x v="49"/>
  </r>
  <r>
    <n v="513"/>
    <s v="https://www.rev.com/blog/transcripts/united-kingdom-coronavirus-briefing-transcript-april-22"/>
    <s v="Robert Peston: (20:12);Well, I just want to … You didn’t really say whether the surcharge would be waived. And just on these union representatives, is it just that their managers have just got it wrong?"/>
    <x v="40"/>
    <s v="20:12"/>
    <n v="202"/>
    <m/>
    <s v="Apr 22, 2020"/>
    <s v="20:12"/>
    <n v="0.84166666666666667"/>
    <n v="0.77430555555555547"/>
    <n v="0.84166666666666667"/>
    <x v="53"/>
  </r>
  <r>
    <n v="514"/>
    <s v="https://www.rev.com/blog/transcripts/united-kingdom-coronavirus-briefing-transcript-april-22"/>
    <s v="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x v="27"/>
    <s v="20:22"/>
    <n v="655"/>
    <m/>
    <s v="Apr 22, 2020"/>
    <s v="20:22"/>
    <n v="0.84861111111111109"/>
    <n v="0"/>
    <n v="0.98263888888888906"/>
    <x v="49"/>
  </r>
  <r>
    <n v="515"/>
    <s v="https://www.rev.com/blog/transcripts/united-kingdom-coronavirus-briefing-transcript-april-22"/>
    <s v="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x v="41"/>
    <s v="20:59"/>
    <n v="741"/>
    <m/>
    <s v="Apr 22, 2020"/>
    <s v="20:59"/>
    <n v="0.87430555555555556"/>
    <n v="3.2638888888888884E-2"/>
    <n v="0.87430555555555556"/>
    <x v="54"/>
  </r>
  <r>
    <n v="516"/>
    <s v="https://www.rev.com/blog/transcripts/united-kingdom-coronavirus-briefing-transcript-april-22"/>
    <s v="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x v="27"/>
    <s v="21:48"/>
    <n v="740"/>
    <m/>
    <s v="Apr 22, 2020"/>
    <s v="21:48"/>
    <n v="0.90833333333333333"/>
    <n v="0"/>
    <n v="0.98263888888888906"/>
    <x v="49"/>
  </r>
  <r>
    <n v="517"/>
    <s v="https://www.rev.com/blog/transcripts/united-kingdom-coronavirus-briefing-transcript-april-22"/>
    <s v="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x v="30"/>
    <s v="22:30"/>
    <n v="828"/>
    <m/>
    <s v="Apr 22, 2020"/>
    <s v="22:30"/>
    <n v="0.9375"/>
    <n v="9.7222222222224097E-3"/>
    <n v="0.98541666666666661"/>
    <x v="51"/>
  </r>
  <r>
    <n v="518"/>
    <s v="https://www.rev.com/blog/transcripts/united-kingdom-coronavirus-briefing-transcript-april-22"/>
    <s v="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x v="30"/>
    <s v="23:20"/>
    <n v="1088"/>
    <m/>
    <s v="Apr 22, 2020"/>
    <s v="22:30"/>
    <n v="0.97222222222222221"/>
    <n v="9.7222222222224097E-3"/>
    <n v="0.98541666666666661"/>
    <x v="51"/>
  </r>
  <r>
    <n v="519"/>
    <s v="https://www.rev.com/blog/transcripts/united-kingdom-coronavirus-briefing-transcript-april-22"/>
    <s v="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x v="30"/>
    <s v="24:22"/>
    <n v="449"/>
    <m/>
    <s v="Apr 22, 2020"/>
    <s v="22:30"/>
    <n v="1.5277777777777724E-2"/>
    <n v="9.7222222222224097E-3"/>
    <n v="0.98541666666666661"/>
    <x v="51"/>
  </r>
  <r>
    <n v="520"/>
    <s v="https://www.rev.com/blog/transcripts/united-kingdom-coronavirus-briefing-transcript-april-22"/>
    <s v="Dominic Raab: (24:46);Beth did you want to come back?"/>
    <x v="27"/>
    <s v="24:46"/>
    <n v="53"/>
    <m/>
    <s v="Apr 22, 2020"/>
    <s v="24:46"/>
    <n v="3.1944444444444331E-2"/>
    <n v="0"/>
    <n v="0.98263888888888906"/>
    <x v="49"/>
  </r>
  <r>
    <n v="521"/>
    <s v="https://www.rev.com/blog/transcripts/united-kingdom-coronavirus-briefing-transcript-april-22"/>
    <s v="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x v="41"/>
    <s v="24:47"/>
    <n v="576"/>
    <m/>
    <s v="Apr 22, 2020"/>
    <s v="24:47"/>
    <n v="3.2638888888888884E-2"/>
    <n v="3.2638888888888884E-2"/>
    <n v="0.87430555555555556"/>
    <x v="54"/>
  </r>
  <r>
    <n v="522"/>
    <s v="https://www.rev.com/blog/transcripts/united-kingdom-coronavirus-briefing-transcript-april-22"/>
    <s v="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x v="27"/>
    <s v="25:24"/>
    <n v="951"/>
    <m/>
    <s v="Apr 22, 2020"/>
    <s v="25:24"/>
    <n v="5.8333333333333348E-2"/>
    <n v="0"/>
    <n v="0.98263888888888906"/>
    <x v="49"/>
  </r>
  <r>
    <n v="523"/>
    <s v="https://www.rev.com/blog/transcripts/united-kingdom-coronavirus-briefing-transcript-april-22"/>
    <s v="Dominic Raab: (26:15);At the moment right now and I think the vast majority of people in this country recognize it, we’ve got to keep our eye on the ball because we’re coming through the peak, but we’re not done yet. Laura Makin-Isherwood from British Forces News."/>
    <x v="27"/>
    <s v="26:15"/>
    <n v="264"/>
    <m/>
    <s v="Apr 22, 2020"/>
    <s v="25:24"/>
    <n v="9.375E-2"/>
    <n v="0"/>
    <n v="0.98263888888888906"/>
    <x v="49"/>
  </r>
  <r>
    <n v="524"/>
    <s v="https://www.rev.com/blog/transcripts/united-kingdom-coronavirus-briefing-transcript-april-22"/>
    <s v="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x v="61"/>
    <s v="26:29"/>
    <n v="882"/>
    <m/>
    <s v="Apr 22, 2020"/>
    <s v="26:29"/>
    <n v="0.10347222222222219"/>
    <n v="0.10347222222222219"/>
    <n v="0.10347222222222219"/>
    <x v="0"/>
  </r>
  <r>
    <n v="525"/>
    <s v="https://www.rev.com/blog/transcripts/united-kingdom-coronavirus-briefing-transcript-april-22"/>
    <s v="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x v="27"/>
    <s v="27:16"/>
    <n v="680"/>
    <m/>
    <s v="Apr 22, 2020"/>
    <s v="27:16"/>
    <n v="0.13611111111111107"/>
    <n v="0"/>
    <n v="0.98263888888888906"/>
    <x v="49"/>
  </r>
  <r>
    <n v="526"/>
    <s v="https://www.rev.com/blog/transcripts/united-kingdom-coronavirus-briefing-transcript-april-22"/>
    <s v="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x v="59"/>
    <s v="27:47"/>
    <n v="398"/>
    <m/>
    <s v="Apr 22, 2020"/>
    <s v="27:47"/>
    <n v="0.15763888888888888"/>
    <n v="0.15763888888888888"/>
    <n v="0.39861111111111108"/>
    <x v="50"/>
  </r>
  <r>
    <n v="527"/>
    <s v="https://www.rev.com/blog/transcripts/united-kingdom-coronavirus-briefing-transcript-april-22"/>
    <s v="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x v="59"/>
    <s v="28:03"/>
    <n v="969"/>
    <m/>
    <s v="Apr 22, 2020"/>
    <s v="27:47"/>
    <n v="0.16874999999999996"/>
    <n v="0.15763888888888888"/>
    <n v="0.39861111111111108"/>
    <x v="50"/>
  </r>
  <r>
    <n v="528"/>
    <s v="https://www.rev.com/blog/transcripts/united-kingdom-coronavirus-briefing-transcript-april-22"/>
    <s v="Dominic Raab: (28:55);Chris, on the last point."/>
    <x v="27"/>
    <s v="28:55"/>
    <n v="47"/>
    <m/>
    <s v="Apr 22, 2020"/>
    <s v="28:55"/>
    <n v="0.20486111111111116"/>
    <n v="0"/>
    <n v="0.98263888888888906"/>
    <x v="49"/>
  </r>
  <r>
    <n v="529"/>
    <s v="https://www.rev.com/blog/transcripts/united-kingdom-coronavirus-briefing-transcript-april-22"/>
    <s v="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x v="30"/>
    <s v="28:56"/>
    <n v="687"/>
    <m/>
    <s v="Apr 22, 2020"/>
    <s v="28:56"/>
    <n v="0.20555555555555549"/>
    <n v="9.7222222222224097E-3"/>
    <n v="0.98541666666666661"/>
    <x v="51"/>
  </r>
  <r>
    <n v="530"/>
    <s v="https://www.rev.com/blog/transcripts/united-kingdom-coronavirus-briefing-transcript-april-22"/>
    <s v="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x v="30"/>
    <s v="29:33"/>
    <n v="539"/>
    <m/>
    <s v="Apr 22, 2020"/>
    <s v="28:56"/>
    <n v="0.23124999999999996"/>
    <n v="9.7222222222224097E-3"/>
    <n v="0.98541666666666661"/>
    <x v="51"/>
  </r>
  <r>
    <n v="531"/>
    <s v="https://www.rev.com/blog/transcripts/united-kingdom-coronavirus-briefing-transcript-april-22"/>
    <s v="Dominic Raab: (30:04);Or, would you like a follow up there?"/>
    <x v="27"/>
    <s v="30:04"/>
    <n v="59"/>
    <m/>
    <s v="Apr 22, 2020"/>
    <s v="30:04"/>
    <n v="0.25277777777777777"/>
    <n v="0"/>
    <n v="0.98263888888888906"/>
    <x v="49"/>
  </r>
  <r>
    <n v="532"/>
    <s v="https://www.rev.com/blog/transcripts/united-kingdom-coronavirus-briefing-transcript-april-22"/>
    <s v="Laura: (30:05);Yeah, if that’s all right."/>
    <x v="62"/>
    <s v="30:05"/>
    <n v="41"/>
    <m/>
    <s v="Apr 22, 2020"/>
    <s v="30:05"/>
    <n v="0.2534722222222221"/>
    <n v="0.2534722222222221"/>
    <n v="0.2548611111111112"/>
    <x v="55"/>
  </r>
  <r>
    <n v="533"/>
    <s v="https://www.rev.com/blog/transcripts/united-kingdom-coronavirus-briefing-transcript-april-22"/>
    <s v="Dominic Raab: (30:07);Sure."/>
    <x v="27"/>
    <s v="30:07"/>
    <n v="27"/>
    <m/>
    <s v="Apr 22, 2020"/>
    <s v="30:07"/>
    <n v="0.2548611111111112"/>
    <n v="0"/>
    <n v="0.98263888888888906"/>
    <x v="49"/>
  </r>
  <r>
    <n v="534"/>
    <s v="https://www.rev.com/blog/transcripts/united-kingdom-coronavirus-briefing-transcript-april-22"/>
    <s v="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x v="62"/>
    <s v="30:07"/>
    <n v="412"/>
    <m/>
    <s v="Apr 22, 2020"/>
    <s v="30:07"/>
    <n v="0.2548611111111112"/>
    <n v="0.2534722222222221"/>
    <n v="0.2548611111111112"/>
    <x v="55"/>
  </r>
  <r>
    <n v="535"/>
    <s v="https://www.rev.com/blog/transcripts/united-kingdom-coronavirus-briefing-transcript-april-22"/>
    <s v="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x v="27"/>
    <s v="30:29"/>
    <n v="1137"/>
    <m/>
    <s v="Apr 22, 2020"/>
    <s v="30:29"/>
    <n v="0.27013888888888893"/>
    <n v="0"/>
    <n v="0.98263888888888906"/>
    <x v="49"/>
  </r>
  <r>
    <n v="536"/>
    <s v="https://www.rev.com/blog/transcripts/united-kingdom-coronavirus-briefing-transcript-april-22"/>
    <s v="Nick Carter: (31:28);Yes. Laura, those military personnel who were deployed alongside healthcare workers and the like, are equipped in the same way that they are for the function that they’re performing."/>
    <x v="59"/>
    <s v="31:28"/>
    <n v="203"/>
    <m/>
    <s v="Apr 22, 2020"/>
    <s v="31:28"/>
    <n v="0.31111111111111112"/>
    <n v="0.15763888888888888"/>
    <n v="0.39861111111111108"/>
    <x v="50"/>
  </r>
  <r>
    <n v="537"/>
    <s v="https://www.rev.com/blog/transcripts/united-kingdom-coronavirus-briefing-transcript-april-22"/>
    <s v="Dominic Raab: (31:39);Tom Newton, down from The Sun."/>
    <x v="27"/>
    <s v="31:39"/>
    <n v="52"/>
    <m/>
    <s v="Apr 22, 2020"/>
    <s v="31:39"/>
    <n v="0.31874999999999987"/>
    <n v="0"/>
    <n v="0.98263888888888906"/>
    <x v="49"/>
  </r>
  <r>
    <n v="538"/>
    <s v="https://www.rev.com/blog/transcripts/united-kingdom-coronavirus-briefing-transcript-april-22"/>
    <s v="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x v="63"/>
    <s v="31:43"/>
    <n v="1128"/>
    <m/>
    <s v="Apr 22, 2020"/>
    <s v="31:43"/>
    <n v="0.32152777777777763"/>
    <n v="0.32152777777777763"/>
    <n v="0.47222222222222232"/>
    <x v="56"/>
  </r>
  <r>
    <n v="539"/>
    <s v="https://www.rev.com/blog/transcripts/united-kingdom-coronavirus-briefing-transcript-april-22"/>
    <s v="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x v="27"/>
    <s v="32:46"/>
    <n v="332"/>
    <m/>
    <s v="Apr 22, 2020"/>
    <s v="32:46"/>
    <n v="0.36527777777777781"/>
    <n v="0"/>
    <n v="0.98263888888888906"/>
    <x v="49"/>
  </r>
  <r>
    <n v="540"/>
    <s v="https://www.rev.com/blog/transcripts/united-kingdom-coronavirus-briefing-transcript-april-22"/>
    <s v="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x v="30"/>
    <s v="33:02"/>
    <n v="792"/>
    <m/>
    <s v="Apr 22, 2020"/>
    <s v="33:02"/>
    <n v="0.37638888888888888"/>
    <n v="9.7222222222224097E-3"/>
    <n v="0.98541666666666661"/>
    <x v="51"/>
  </r>
  <r>
    <n v="541"/>
    <s v="https://www.rev.com/blog/transcripts/united-kingdom-coronavirus-briefing-transcript-april-22"/>
    <s v="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x v="30"/>
    <s v="33:50"/>
    <n v="695"/>
    <m/>
    <s v="Apr 22, 2020"/>
    <s v="33:02"/>
    <n v="0.40972222222222232"/>
    <n v="9.7222222222224097E-3"/>
    <n v="0.98541666666666661"/>
    <x v="51"/>
  </r>
  <r>
    <n v="542"/>
    <s v="https://www.rev.com/blog/transcripts/united-kingdom-coronavirus-briefing-transcript-april-22"/>
    <s v="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x v="30"/>
    <s v="34:31"/>
    <n v="863"/>
    <m/>
    <s v="Apr 22, 2020"/>
    <s v="33:02"/>
    <n v="0.43819444444444433"/>
    <n v="9.7222222222224097E-3"/>
    <n v="0.98541666666666661"/>
    <x v="51"/>
  </r>
  <r>
    <n v="543"/>
    <s v="https://www.rev.com/blog/transcripts/united-kingdom-coronavirus-briefing-transcript-april-22"/>
    <s v="Dominic Raab: (35:19);Tom, would you like to follow up on any of that?"/>
    <x v="27"/>
    <s v="35:19"/>
    <n v="70"/>
    <m/>
    <s v="Apr 22, 2020"/>
    <s v="35:19"/>
    <n v="0.47152777777777799"/>
    <n v="0"/>
    <n v="0.98263888888888906"/>
    <x v="49"/>
  </r>
  <r>
    <n v="544"/>
    <s v="https://www.rev.com/blog/transcripts/united-kingdom-coronavirus-briefing-transcript-april-22"/>
    <s v="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x v="63"/>
    <s v="35:20"/>
    <n v="603"/>
    <m/>
    <s v="Apr 22, 2020"/>
    <s v="35:20"/>
    <n v="0.47222222222222232"/>
    <n v="0.32152777777777763"/>
    <n v="0.47222222222222232"/>
    <x v="56"/>
  </r>
  <r>
    <n v="545"/>
    <s v="https://www.rev.com/blog/transcripts/united-kingdom-coronavirus-briefing-transcript-april-22"/>
    <s v="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x v="30"/>
    <s v="36:00"/>
    <n v="883"/>
    <m/>
    <s v="Apr 22, 2020"/>
    <s v="36:00"/>
    <n v="0.5"/>
    <n v="9.7222222222224097E-3"/>
    <n v="0.98541666666666661"/>
    <x v="51"/>
  </r>
  <r>
    <n v="546"/>
    <s v="https://www.rev.com/blog/transcripts/united-kingdom-coronavirus-briefing-transcript-april-22"/>
    <s v="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x v="30"/>
    <s v="36:48"/>
    <n v="641"/>
    <m/>
    <s v="Apr 22, 2020"/>
    <s v="36:00"/>
    <n v="0.53333333333333321"/>
    <n v="9.7222222222224097E-3"/>
    <n v="0.98541666666666661"/>
    <x v="51"/>
  </r>
  <r>
    <n v="547"/>
    <s v="https://www.rev.com/blog/transcripts/united-kingdom-coronavirus-briefing-transcript-april-22"/>
    <s v="Dominic Raab: (37:25);Thanks, Tom. Can we go next to Gordon Rayner, from The Telegraph?"/>
    <x v="27"/>
    <s v="37:25"/>
    <n v="87"/>
    <m/>
    <s v="Apr 22, 2020"/>
    <s v="37:25"/>
    <n v="0.55902777777777768"/>
    <n v="0"/>
    <n v="0.98263888888888906"/>
    <x v="49"/>
  </r>
  <r>
    <n v="548"/>
    <s v="https://www.rev.com/blog/transcripts/united-kingdom-coronavirus-briefing-transcript-april-22"/>
    <s v="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x v="64"/>
    <s v="37:30"/>
    <n v="949"/>
    <m/>
    <s v="Apr 22, 2020"/>
    <s v="37:30"/>
    <n v="0.5625"/>
    <n v="0.5625"/>
    <n v="0.75138888888888888"/>
    <x v="57"/>
  </r>
  <r>
    <n v="549"/>
    <s v="https://www.rev.com/blog/transcripts/united-kingdom-coronavirus-briefing-transcript-april-22"/>
    <s v="Dominic Raab: (38:35);No, I can’t. I think if they were conducted in the circumstances that you described, I’d have to look very carefully at the rules around it. But, I’m happy to take that away and have a look at it. Chris, on the other points."/>
    <x v="27"/>
    <s v="38:35"/>
    <n v="246"/>
    <m/>
    <s v="Apr 22, 2020"/>
    <s v="38:35"/>
    <n v="0.60763888888888906"/>
    <n v="0"/>
    <n v="0.98263888888888906"/>
    <x v="49"/>
  </r>
  <r>
    <n v="550"/>
    <s v="https://www.rev.com/blog/transcripts/united-kingdom-coronavirus-briefing-transcript-april-22"/>
    <s v="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x v="30"/>
    <s v="38:48"/>
    <n v="725"/>
    <m/>
    <s v="Apr 22, 2020"/>
    <s v="38:48"/>
    <n v="0.61666666666666647"/>
    <n v="9.7222222222224097E-3"/>
    <n v="0.98541666666666661"/>
    <x v="51"/>
  </r>
  <r>
    <n v="551"/>
    <s v="https://www.rev.com/blog/transcripts/united-kingdom-coronavirus-briefing-transcript-april-22"/>
    <s v="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x v="30"/>
    <s v="39:26"/>
    <n v="690"/>
    <m/>
    <s v="Apr 22, 2020"/>
    <s v="38:48"/>
    <n v="0.64305555555555549"/>
    <n v="9.7222222222224097E-3"/>
    <n v="0.98541666666666661"/>
    <x v="51"/>
  </r>
  <r>
    <n v="552"/>
    <s v="https://www.rev.com/blog/transcripts/united-kingdom-coronavirus-briefing-transcript-april-22"/>
    <s v="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x v="27"/>
    <s v="40:09"/>
    <n v="434"/>
    <m/>
    <s v="Apr 22, 2020"/>
    <s v="40:09"/>
    <n v="0.67291666666666661"/>
    <n v="0"/>
    <n v="0.98263888888888906"/>
    <x v="49"/>
  </r>
  <r>
    <n v="553"/>
    <s v="https://www.rev.com/blog/transcripts/united-kingdom-coronavirus-briefing-transcript-april-22"/>
    <s v="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x v="30"/>
    <s v="40:34"/>
    <n v="1002"/>
    <m/>
    <s v="Apr 22, 2020"/>
    <s v="40:34"/>
    <n v="0.69027777777777799"/>
    <n v="9.7222222222224097E-3"/>
    <n v="0.98541666666666661"/>
    <x v="51"/>
  </r>
  <r>
    <n v="554"/>
    <s v="https://www.rev.com/blog/transcripts/united-kingdom-coronavirus-briefing-transcript-april-22"/>
    <s v="Dominic Raab: (41:32);Gordon, do you want to come back on any of that?"/>
    <x v="27"/>
    <s v="41:32"/>
    <n v="70"/>
    <m/>
    <s v="Apr 22, 2020"/>
    <s v="41:32"/>
    <n v="0.7305555555555554"/>
    <n v="0"/>
    <n v="0.98263888888888906"/>
    <x v="49"/>
  </r>
  <r>
    <n v="555"/>
    <s v="https://www.rev.com/blog/transcripts/united-kingdom-coronavirus-briefing-transcript-april-22"/>
    <s v="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x v="64"/>
    <s v="41:36"/>
    <n v="449"/>
    <m/>
    <s v="Apr 22, 2020"/>
    <s v="41:36"/>
    <n v="0.73333333333333339"/>
    <n v="0.5625"/>
    <n v="0.75138888888888888"/>
    <x v="57"/>
  </r>
  <r>
    <n v="556"/>
    <s v="https://www.rev.com/blog/transcripts/united-kingdom-coronavirus-briefing-transcript-april-22"/>
    <s v="Gordon Rayner: (42:02);… available to all of your key scientific advisors?"/>
    <x v="64"/>
    <s v="42:02"/>
    <n v="74"/>
    <m/>
    <s v="Apr 22, 2020"/>
    <s v="41:36"/>
    <n v="0.75138888888888888"/>
    <n v="0.5625"/>
    <n v="0.75138888888888888"/>
    <x v="57"/>
  </r>
  <r>
    <n v="557"/>
    <s v="https://www.rev.com/blog/transcripts/united-kingdom-coronavirus-briefing-transcript-april-22"/>
    <s v="Dominic Raab: (42:02);I would have to go and check, I’m afraid. A huge volume over recent weeks, but it’s not something that immediately springs to mind. Chris, on the-"/>
    <x v="27"/>
    <s v="42:02"/>
    <n v="168"/>
    <m/>
    <s v="Apr 22, 2020"/>
    <s v="42:02"/>
    <n v="0.75138888888888888"/>
    <n v="0"/>
    <n v="0.98263888888888906"/>
    <x v="49"/>
  </r>
  <r>
    <n v="558"/>
    <s v="https://www.rev.com/blog/transcripts/united-kingdom-coronavirus-briefing-transcript-april-22"/>
    <s v="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x v="30"/>
    <s v="42:13"/>
    <n v="723"/>
    <m/>
    <s v="Apr 22, 2020"/>
    <s v="42:13"/>
    <n v="0.75902777777777786"/>
    <n v="9.7222222222224097E-3"/>
    <n v="0.98541666666666661"/>
    <x v="51"/>
  </r>
  <r>
    <n v="559"/>
    <s v="https://www.rev.com/blog/transcripts/united-kingdom-coronavirus-briefing-transcript-april-22"/>
    <s v="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x v="27"/>
    <s v="42:59"/>
    <n v="465"/>
    <m/>
    <s v="Apr 22, 2020"/>
    <s v="42:59"/>
    <n v="0.79097222222222219"/>
    <n v="0"/>
    <n v="0.98263888888888906"/>
    <x v="49"/>
  </r>
  <r>
    <n v="560"/>
    <s v="https://www.rev.com/blog/transcripts/united-kingdom-coronavirus-briefing-transcript-april-22"/>
    <s v="Dominic Raab: (43:20);David Hughes, from PA."/>
    <x v="27"/>
    <s v="43:20"/>
    <n v="44"/>
    <m/>
    <s v="Apr 22, 2020"/>
    <s v="42:59"/>
    <n v="0.80555555555555558"/>
    <n v="0"/>
    <n v="0.98263888888888906"/>
    <x v="49"/>
  </r>
  <r>
    <n v="561"/>
    <s v="https://www.rev.com/blog/transcripts/united-kingdom-coronavirus-briefing-transcript-april-22"/>
    <s v="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x v="65"/>
    <s v="43:27"/>
    <n v="443"/>
    <m/>
    <s v="Apr 22, 2020"/>
    <s v="43:27"/>
    <n v="0.81041666666666679"/>
    <n v="0.81041666666666679"/>
    <n v="0.91666666666666674"/>
    <x v="58"/>
  </r>
  <r>
    <n v="562"/>
    <s v="https://www.rev.com/blog/transcripts/united-kingdom-coronavirus-briefing-transcript-april-22"/>
    <s v="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x v="27"/>
    <s v="43:45"/>
    <n v="697"/>
    <m/>
    <s v="Apr 22, 2020"/>
    <s v="43:45"/>
    <n v="0.82291666666666674"/>
    <n v="0"/>
    <n v="0.98263888888888906"/>
    <x v="49"/>
  </r>
  <r>
    <n v="563"/>
    <s v="https://www.rev.com/blog/transcripts/united-kingdom-coronavirus-briefing-transcript-april-22"/>
    <s v="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
    <x v="27"/>
    <s v="44:26"/>
    <n v="291"/>
    <m/>
    <s v="Apr 22, 2020"/>
    <s v="43:45"/>
    <n v="0.85138888888888875"/>
    <n v="0"/>
    <n v="0.98263888888888906"/>
    <x v="49"/>
  </r>
  <r>
    <n v="564"/>
    <s v="https://www.rev.com/blog/transcripts/united-kingdom-coronavirus-briefing-transcript-april-22"/>
    <s v="Dominic Raab: (44:44);Chris, anything?"/>
    <x v="27"/>
    <s v="44:44"/>
    <n v="38"/>
    <m/>
    <s v="Apr 22, 2020"/>
    <s v="43:45"/>
    <n v="0.86388888888888893"/>
    <n v="0"/>
    <n v="0.98263888888888906"/>
    <x v="49"/>
  </r>
  <r>
    <n v="565"/>
    <s v="https://www.rev.com/blog/transcripts/united-kingdom-coronavirus-briefing-transcript-april-22"/>
    <s v="Chris Whitty: (44:44);There’s a lot of things that you can do with testing. Obviously, patient management. Obviously, allowing people who are in lockdown and they’ve got a relative in the house and that’s the reason they’re there and they’re key workers, to see if they’re able to go to work."/>
    <x v="30"/>
    <s v="44:44"/>
    <n v="292"/>
    <m/>
    <s v="Apr 22, 2020"/>
    <s v="44:44"/>
    <n v="0.86388888888888893"/>
    <n v="9.7222222222224097E-3"/>
    <n v="0.98541666666666661"/>
    <x v="51"/>
  </r>
  <r>
    <n v="566"/>
    <s v="https://www.rev.com/blog/transcripts/united-kingdom-coronavirus-briefing-transcript-april-22"/>
    <s v="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x v="30"/>
    <s v="44:59"/>
    <n v="512"/>
    <m/>
    <s v="Apr 22, 2020"/>
    <s v="44:44"/>
    <n v="0.87430555555555567"/>
    <n v="9.7222222222224097E-3"/>
    <n v="0.98541666666666661"/>
    <x v="51"/>
  </r>
  <r>
    <n v="567"/>
    <s v="https://www.rev.com/blog/transcripts/united-kingdom-coronavirus-briefing-transcript-april-22"/>
    <s v="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x v="30"/>
    <s v="45:25"/>
    <n v="428"/>
    <m/>
    <s v="Apr 22, 2020"/>
    <s v="44:44"/>
    <n v="0.89236111111111094"/>
    <n v="9.7222222222224097E-3"/>
    <n v="0.98541666666666661"/>
    <x v="51"/>
  </r>
  <r>
    <n v="568"/>
    <s v="https://www.rev.com/blog/transcripts/united-kingdom-coronavirus-briefing-transcript-april-22"/>
    <s v="Dominic Raab: (45:49);That’s why we set those tests out, the five principles, out last Thursday, because all of those factors inform the proposals and any future decisions we might make."/>
    <x v="27"/>
    <s v="45:49"/>
    <n v="186"/>
    <m/>
    <s v="Apr 22, 2020"/>
    <s v="45:49"/>
    <n v="0.90902777777777799"/>
    <n v="0"/>
    <n v="0.98263888888888906"/>
    <x v="49"/>
  </r>
  <r>
    <n v="569"/>
    <s v="https://www.rev.com/blog/transcripts/united-kingdom-coronavirus-briefing-transcript-april-22"/>
    <s v="Dominic Raab: (45:57);David, would you like to follow up there?"/>
    <x v="27"/>
    <s v="45:57"/>
    <n v="63"/>
    <m/>
    <s v="Apr 22, 2020"/>
    <s v="45:49"/>
    <n v="0.91458333333333353"/>
    <n v="0"/>
    <n v="0.98263888888888906"/>
    <x v="49"/>
  </r>
  <r>
    <n v="570"/>
    <s v="https://www.rev.com/blog/transcripts/united-kingdom-coronavirus-briefing-transcript-april-22"/>
    <s v="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x v="65"/>
    <s v="46:00"/>
    <n v="310"/>
    <m/>
    <s v="Apr 22, 2020"/>
    <s v="46:00"/>
    <n v="0.91666666666666674"/>
    <n v="0.81041666666666679"/>
    <n v="0.91666666666666674"/>
    <x v="58"/>
  </r>
  <r>
    <n v="571"/>
    <s v="https://www.rev.com/blog/transcripts/united-kingdom-coronavirus-briefing-transcript-april-22"/>
    <s v="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x v="27"/>
    <s v="46:18"/>
    <n v="641"/>
    <m/>
    <s v="Apr 22, 2020"/>
    <s v="46:18"/>
    <n v="0.92916666666666647"/>
    <n v="0"/>
    <n v="0.98263888888888906"/>
    <x v="49"/>
  </r>
  <r>
    <n v="572"/>
    <s v="https://www.rev.com/blog/transcripts/united-kingdom-coronavirus-briefing-transcript-april-22"/>
    <s v="Dominic Raab: (46:50);Kate Wilson, from The Bristol Post."/>
    <x v="27"/>
    <s v="46:50"/>
    <n v="57"/>
    <m/>
    <s v="Apr 22, 2020"/>
    <s v="46:18"/>
    <n v="0.95138888888888906"/>
    <n v="0"/>
    <n v="0.98263888888888906"/>
    <x v="49"/>
  </r>
  <r>
    <n v="573"/>
    <s v="https://www.rev.com/blog/transcripts/united-kingdom-coronavirus-briefing-transcript-april-22"/>
    <s v="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x v="66"/>
    <s v="46:52"/>
    <n v="511"/>
    <m/>
    <s v="Apr 22, 2020"/>
    <s v="46:52"/>
    <n v="0.95277777777777772"/>
    <n v="0.15555555555555545"/>
    <n v="0.97222222222222232"/>
    <x v="59"/>
  </r>
  <r>
    <n v="574"/>
    <s v="https://www.rev.com/blog/transcripts/united-kingdom-coronavirus-briefing-transcript-april-22"/>
    <s v="Kate Wilson: (47:20);And secondly for the First Secretary, we know that two-thirds of SMEs in Bristol have stopped trading since lockdown began. If Bristol’s figures have indeed peaked at a lower level, would you consider an earlier exit from lockdown in order to restart the economy here?"/>
    <x v="66"/>
    <s v="47:20"/>
    <n v="289"/>
    <m/>
    <s v="Apr 22, 2020"/>
    <s v="46:52"/>
    <n v="0.97222222222222232"/>
    <n v="0.15555555555555545"/>
    <n v="0.97222222222222232"/>
    <x v="59"/>
  </r>
  <r>
    <n v="575"/>
    <s v="https://www.rev.com/blog/transcripts/united-kingdom-coronavirus-briefing-transcript-april-22"/>
    <s v="Dominic Raab: (47:35);Chris, do you want… Thank you very much, Kate. Do you want to go first, Chris?"/>
    <x v="27"/>
    <s v="47:35"/>
    <n v="100"/>
    <m/>
    <s v="Apr 22, 2020"/>
    <s v="47:35"/>
    <n v="0.98263888888888906"/>
    <n v="0"/>
    <n v="0.98263888888888906"/>
    <x v="49"/>
  </r>
  <r>
    <n v="576"/>
    <s v="https://www.rev.com/blog/transcripts/united-kingdom-coronavirus-briefing-transcript-april-22"/>
    <s v="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x v="30"/>
    <s v="47:39"/>
    <n v="457"/>
    <m/>
    <s v="Apr 22, 2020"/>
    <s v="47:39"/>
    <n v="0.98541666666666661"/>
    <n v="9.7222222222224097E-3"/>
    <n v="0.98541666666666661"/>
    <x v="51"/>
  </r>
  <r>
    <n v="577"/>
    <s v="https://www.rev.com/blog/transcripts/united-kingdom-coronavirus-briefing-transcript-april-22"/>
    <s v="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x v="30"/>
    <s v="48:14"/>
    <n v="503"/>
    <m/>
    <s v="Apr 22, 2020"/>
    <s v="47:39"/>
    <n v="9.7222222222224097E-3"/>
    <n v="9.7222222222224097E-3"/>
    <n v="0.98541666666666661"/>
    <x v="51"/>
  </r>
  <r>
    <n v="578"/>
    <s v="https://www.rev.com/blog/transcripts/united-kingdom-coronavirus-briefing-transcript-april-22"/>
    <s v="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
    <x v="30"/>
    <s v="48:44"/>
    <n v="306"/>
    <m/>
    <s v="Apr 22, 2020"/>
    <s v="47:39"/>
    <n v="3.0555555555555447E-2"/>
    <n v="9.7222222222224097E-3"/>
    <n v="0.98541666666666661"/>
    <x v="51"/>
  </r>
  <r>
    <n v="579"/>
    <s v="https://www.rev.com/blog/transcripts/united-kingdom-coronavirus-briefing-transcript-april-22"/>
    <s v="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x v="30"/>
    <s v="49:01"/>
    <n v="789"/>
    <m/>
    <s v="Apr 22, 2020"/>
    <s v="47:39"/>
    <n v="4.2361111111111072E-2"/>
    <n v="9.7222222222224097E-3"/>
    <n v="0.98541666666666661"/>
    <x v="51"/>
  </r>
  <r>
    <n v="580"/>
    <s v="https://www.rev.com/blog/transcripts/united-kingdom-coronavirus-briefing-transcript-april-22"/>
    <s v="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x v="30"/>
    <s v="49:51"/>
    <n v="491"/>
    <m/>
    <s v="Apr 22, 2020"/>
    <s v="47:39"/>
    <n v="7.7083333333333393E-2"/>
    <n v="9.7222222222224097E-3"/>
    <n v="0.98541666666666661"/>
    <x v="51"/>
  </r>
  <r>
    <n v="581"/>
    <s v="https://www.rev.com/blog/transcripts/united-kingdom-coronavirus-briefing-transcript-april-22"/>
    <s v="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x v="27"/>
    <s v="50:24"/>
    <n v="347"/>
    <m/>
    <s v="Apr 22, 2020"/>
    <s v="50:24"/>
    <n v="0.10000000000000009"/>
    <n v="0"/>
    <n v="0.98263888888888906"/>
    <x v="49"/>
  </r>
  <r>
    <n v="582"/>
    <s v="https://www.rev.com/blog/transcripts/united-kingdom-coronavirus-briefing-transcript-april-22"/>
    <s v="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x v="27"/>
    <s v="50:41"/>
    <n v="366"/>
    <m/>
    <s v="Apr 22, 2020"/>
    <s v="50:24"/>
    <n v="0.11180555555555527"/>
    <n v="0"/>
    <n v="0.98263888888888906"/>
    <x v="49"/>
  </r>
  <r>
    <n v="583"/>
    <s v="https://www.rev.com/blog/transcripts/united-kingdom-coronavirus-briefing-transcript-april-22"/>
    <s v="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x v="27"/>
    <s v="50:59"/>
    <n v="473"/>
    <m/>
    <s v="Apr 22, 2020"/>
    <s v="50:24"/>
    <n v="0.12430555555555545"/>
    <n v="0"/>
    <n v="0.98263888888888906"/>
    <x v="49"/>
  </r>
  <r>
    <n v="584"/>
    <s v="https://www.rev.com/blog/transcripts/united-kingdom-coronavirus-briefing-transcript-april-22"/>
    <s v="Dominic Raab: (51:27);I take your point that they’re the heart and soul of this country, small businesses. We’ll do everything we can. But I think it will be counterproductive if not dangerous if we eased up too early. Not just for public health, but also for entrepreneurs."/>
    <x v="27"/>
    <s v="51:27"/>
    <n v="274"/>
    <m/>
    <s v="Apr 22, 2020"/>
    <s v="50:24"/>
    <n v="0.14375000000000027"/>
    <n v="0"/>
    <n v="0.98263888888888906"/>
    <x v="49"/>
  </r>
  <r>
    <n v="585"/>
    <s v="https://www.rev.com/blog/transcripts/united-kingdom-coronavirus-briefing-transcript-april-22"/>
    <s v="Dominic Raab: (51:40);Would you like to come back on any of that, get the last word?"/>
    <x v="27"/>
    <s v="51:40"/>
    <n v="84"/>
    <m/>
    <s v="Apr 22, 2020"/>
    <s v="50:24"/>
    <n v="0.15277777777777768"/>
    <n v="0"/>
    <n v="0.98263888888888906"/>
    <x v="49"/>
  </r>
  <r>
    <n v="586"/>
    <s v="https://www.rev.com/blog/transcripts/united-kingdom-coronavirus-briefing-transcript-april-22"/>
    <s v="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
    <x v="66"/>
    <s v="51:44"/>
    <n v="291"/>
    <m/>
    <s v="Apr 22, 2020"/>
    <s v="51:44"/>
    <n v="0.15555555555555545"/>
    <n v="0.15555555555555545"/>
    <n v="0.97222222222222232"/>
    <x v="59"/>
  </r>
  <r>
    <n v="587"/>
    <s v="https://www.rev.com/blog/transcripts/united-kingdom-coronavirus-briefing-transcript-april-22"/>
    <s v="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x v="27"/>
    <s v="51:57"/>
    <n v="372"/>
    <m/>
    <s v="Apr 22, 2020"/>
    <s v="51:57"/>
    <n v="0.1645833333333333"/>
    <n v="0"/>
    <n v="0.98263888888888906"/>
    <x v="49"/>
  </r>
  <r>
    <n v="588"/>
    <s v="https://www.rev.com/blog/transcripts/united-kingdom-coronavirus-briefing-transcript-april-22"/>
    <s v="Nick Carter: (52:18);Yes. I mean, in Bristol, we have allocated some combat medics to act as nurses and the like, and some sort of general duties personnel to help support it as well."/>
    <x v="59"/>
    <s v="52:18"/>
    <n v="183"/>
    <m/>
    <s v="Apr 22, 2020"/>
    <s v="52:18"/>
    <n v="0.1791666666666667"/>
    <n v="0.15763888888888888"/>
    <n v="0.39861111111111108"/>
    <x v="50"/>
  </r>
  <r>
    <n v="589"/>
    <s v="https://www.rev.com/blog/transcripts/united-kingdom-coronavirus-briefing-transcript-april-22"/>
    <s v="Dominic Raab: (52:28);Thanks very much, Kate. That’s all, I think, for this press conference. Thank you all."/>
    <x v="27"/>
    <s v="52:28"/>
    <n v="108"/>
    <m/>
    <s v="Apr 22, 2020"/>
    <s v="52:28"/>
    <n v="0.18611111111111134"/>
    <n v="0"/>
    <n v="0.98263888888888906"/>
    <x v="49"/>
  </r>
  <r>
    <n v="590"/>
    <s v="https://www.rev.com/blog/transcripts/united-kingdom-coronavirus-briefing-transcript-april-22"/>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22, 2020"/>
    <n v="0"/>
    <e v="#VALUE!"/>
    <n v="0"/>
    <n v="0"/>
    <x v="0"/>
  </r>
  <r>
    <n v="591"/>
    <s v="https://www.rev.com/blog/transcripts/united-kingdom-coronavirus-briefing-transcript-april-22"/>
    <s v="Offer valid for new customers only. One coupon per person or business.;Can be used for closed captions, subtitles, foreign subtitles, translations or transcription services."/>
    <x v="0"/>
    <m/>
    <n v="173"/>
    <m/>
    <s v="Apr 22, 2020"/>
    <n v="0"/>
    <e v="#VALUE!"/>
    <n v="0"/>
    <n v="0"/>
    <x v="0"/>
  </r>
  <r>
    <n v="592"/>
    <s v="https://www.rev.com/blog/transcripts/united-kingdom-coronavirus-briefing-transcript-april-23"/>
    <s v="Apr 23, 2020"/>
    <x v="0"/>
    <m/>
    <n v="12"/>
    <b v="1"/>
    <s v="Apr 23, 2020"/>
    <n v="0"/>
    <e v="#VALUE!"/>
    <n v="0"/>
    <n v="0"/>
    <x v="0"/>
  </r>
  <r>
    <n v="593"/>
    <s v="https://www.rev.com/blog/transcripts/united-kingdom-coronavirus-briefing-transcript-april-23"/>
    <s v="British officials gave a coronavirus briefing transcript April 23. Matt Hancock says in England, testing will be offered for key workers and their families. Read the full transcript of the press conference here."/>
    <x v="0"/>
    <m/>
    <n v="211"/>
    <m/>
    <s v="Apr 23, 2020"/>
    <n v="0"/>
    <e v="#VALUE!"/>
    <n v="0"/>
    <n v="0"/>
    <x v="0"/>
  </r>
  <r>
    <n v="594"/>
    <s v="https://www.rev.com/blog/transcripts/united-kingdom-coronavirus-briefing-transcript-april-23"/>
    <s v="Follow Rev Transcripts"/>
    <x v="0"/>
    <m/>
    <n v="22"/>
    <m/>
    <s v="Apr 23, 2020"/>
    <n v="0"/>
    <e v="#VALUE!"/>
    <n v="0"/>
    <n v="0"/>
    <x v="0"/>
  </r>
  <r>
    <n v="595"/>
    <s v="https://www.rev.com/blog/transcripts/united-kingdom-coronavirus-briefing-transcript-april-23"/>
    <s v="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x v="16"/>
    <s v="00:00"/>
    <n v="383"/>
    <m/>
    <s v="Apr 23, 2020"/>
    <s v="00:00"/>
    <n v="0"/>
    <n v="0"/>
    <n v="0.9902777777777777"/>
    <x v="60"/>
  </r>
  <r>
    <n v="596"/>
    <s v="https://www.rev.com/blog/transcripts/united-kingdom-coronavirus-briefing-transcript-april-23"/>
    <s v="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x v="16"/>
    <s v="00:47"/>
    <n v="821"/>
    <m/>
    <s v="Apr 23, 2020"/>
    <s v="00:00"/>
    <n v="3.2638888888888891E-2"/>
    <n v="0"/>
    <n v="0.9902777777777777"/>
    <x v="60"/>
  </r>
  <r>
    <n v="597"/>
    <s v="https://www.rev.com/blog/transcripts/united-kingdom-coronavirus-briefing-transcript-april-23"/>
    <s v="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x v="16"/>
    <s v="01:54"/>
    <n v="386"/>
    <m/>
    <s v="Apr 23, 2020"/>
    <s v="00:00"/>
    <n v="7.9166666666666663E-2"/>
    <n v="0"/>
    <n v="0.9902777777777777"/>
    <x v="60"/>
  </r>
  <r>
    <n v="598"/>
    <s v="https://www.rev.com/blog/transcripts/united-kingdom-coronavirus-briefing-transcript-april-23"/>
    <s v="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x v="16"/>
    <s v="02:22"/>
    <n v="738"/>
    <m/>
    <s v="Apr 23, 2020"/>
    <s v="00:00"/>
    <n v="9.8611111111111108E-2"/>
    <n v="0"/>
    <n v="0.9902777777777777"/>
    <x v="60"/>
  </r>
  <r>
    <n v="599"/>
    <s v="https://www.rev.com/blog/transcripts/united-kingdom-coronavirus-briefing-transcript-april-23"/>
    <s v="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x v="16"/>
    <s v="03:18"/>
    <n v="647"/>
    <m/>
    <s v="Apr 23, 2020"/>
    <s v="00:00"/>
    <n v="0.13749999999999998"/>
    <n v="0"/>
    <n v="0.9902777777777777"/>
    <x v="60"/>
  </r>
  <r>
    <n v="600"/>
    <s v="https://www.rev.com/blog/transcripts/united-kingdom-coronavirus-briefing-transcript-april-23"/>
    <s v="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x v="16"/>
    <s v="04:11"/>
    <n v="600"/>
    <m/>
    <s v="Apr 23, 2020"/>
    <s v="00:00"/>
    <n v="0.17430555555555557"/>
    <n v="0"/>
    <n v="0.9902777777777777"/>
    <x v="60"/>
  </r>
  <r>
    <n v="601"/>
    <s v="https://www.rev.com/blog/transcripts/united-kingdom-coronavirus-briefing-transcript-april-23"/>
    <s v="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x v="16"/>
    <s v="04:47"/>
    <n v="841"/>
    <m/>
    <s v="Apr 23, 2020"/>
    <s v="00:00"/>
    <n v="0.19930555555555554"/>
    <n v="0"/>
    <n v="0.9902777777777777"/>
    <x v="60"/>
  </r>
  <r>
    <n v="602"/>
    <s v="https://www.rev.com/blog/transcripts/united-kingdom-coronavirus-briefing-transcript-april-23"/>
    <s v="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x v="16"/>
    <s v="05:43"/>
    <n v="775"/>
    <m/>
    <s v="Apr 23, 2020"/>
    <s v="00:00"/>
    <n v="0.23819444444444446"/>
    <n v="0"/>
    <n v="0.9902777777777777"/>
    <x v="60"/>
  </r>
  <r>
    <n v="603"/>
    <s v="https://www.rev.com/blog/transcripts/united-kingdom-coronavirus-briefing-transcript-april-23"/>
    <s v="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x v="16"/>
    <s v="06:32"/>
    <n v="731"/>
    <m/>
    <s v="Apr 23, 2020"/>
    <s v="00:00"/>
    <n v="0.2722222222222222"/>
    <n v="0"/>
    <n v="0.9902777777777777"/>
    <x v="60"/>
  </r>
  <r>
    <n v="604"/>
    <s v="https://www.rev.com/blog/transcripts/united-kingdom-coronavirus-briefing-transcript-april-23"/>
    <s v="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x v="16"/>
    <s v="07:20"/>
    <n v="904"/>
    <m/>
    <s v="Apr 23, 2020"/>
    <s v="00:00"/>
    <n v="0.30555555555555552"/>
    <n v="0"/>
    <n v="0.9902777777777777"/>
    <x v="60"/>
  </r>
  <r>
    <n v="605"/>
    <s v="https://www.rev.com/blog/transcripts/united-kingdom-coronavirus-briefing-transcript-april-23"/>
    <s v="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x v="16"/>
    <s v="08:17"/>
    <n v="419"/>
    <m/>
    <s v="Apr 23, 2020"/>
    <s v="00:00"/>
    <n v="0.34513888888888888"/>
    <n v="0"/>
    <n v="0.9902777777777777"/>
    <x v="60"/>
  </r>
  <r>
    <n v="606"/>
    <s v="https://www.rev.com/blog/transcripts/united-kingdom-coronavirus-briefing-transcript-april-23"/>
    <s v="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x v="16"/>
    <s v="08:47"/>
    <n v="716"/>
    <m/>
    <s v="Apr 23, 2020"/>
    <s v="00:00"/>
    <n v="0.3659722222222222"/>
    <n v="0"/>
    <n v="0.9902777777777777"/>
    <x v="60"/>
  </r>
  <r>
    <n v="607"/>
    <s v="https://www.rev.com/blog/transcripts/united-kingdom-coronavirus-briefing-transcript-april-23"/>
    <s v="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x v="16"/>
    <s v="09:38"/>
    <n v="474"/>
    <m/>
    <s v="Apr 23, 2020"/>
    <s v="00:00"/>
    <n v="0.40138888888888885"/>
    <n v="0"/>
    <n v="0.9902777777777777"/>
    <x v="60"/>
  </r>
  <r>
    <n v="608"/>
    <s v="https://www.rev.com/blog/transcripts/united-kingdom-coronavirus-briefing-transcript-april-23"/>
    <s v="Matt Hancock: (10:15);I’m now going to ask Sir Patrick to set out the latest data on the charts."/>
    <x v="16"/>
    <s v="10:15"/>
    <n v="96"/>
    <m/>
    <s v="Apr 23, 2020"/>
    <s v="00:00"/>
    <n v="0.42708333333333331"/>
    <n v="0"/>
    <n v="0.9902777777777777"/>
    <x v="60"/>
  </r>
  <r>
    <n v="609"/>
    <s v="https://www.rev.com/blog/transcripts/united-kingdom-coronavirus-briefing-transcript-april-23"/>
    <s v="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x v="67"/>
    <s v="10:20"/>
    <n v="551"/>
    <m/>
    <s v="Apr 23, 2020"/>
    <s v="10:20"/>
    <n v="0.43055555555555558"/>
    <n v="6.9444444444441977E-3"/>
    <n v="0.71111111111111125"/>
    <x v="61"/>
  </r>
  <r>
    <n v="610"/>
    <s v="https://www.rev.com/blog/transcripts/united-kingdom-coronavirus-briefing-transcript-april-23"/>
    <s v="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x v="67"/>
    <s v="10:58"/>
    <n v="444"/>
    <m/>
    <s v="Apr 23, 2020"/>
    <s v="10:20"/>
    <n v="0.45694444444444443"/>
    <n v="6.9444444444441977E-3"/>
    <n v="0.71111111111111125"/>
    <x v="61"/>
  </r>
  <r>
    <n v="611"/>
    <s v="https://www.rev.com/blog/transcripts/united-kingdom-coronavirus-briefing-transcript-april-23"/>
    <s v="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x v="67"/>
    <s v="11:24"/>
    <n v="580"/>
    <m/>
    <s v="Apr 23, 2020"/>
    <s v="10:20"/>
    <n v="0.47500000000000003"/>
    <n v="6.9444444444441977E-3"/>
    <n v="0.71111111111111125"/>
    <x v="61"/>
  </r>
  <r>
    <n v="612"/>
    <s v="https://www.rev.com/blog/transcripts/united-kingdom-coronavirus-briefing-transcript-april-23"/>
    <s v="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x v="67"/>
    <s v="11:57"/>
    <n v="642"/>
    <m/>
    <s v="Apr 23, 2020"/>
    <s v="10:20"/>
    <n v="0.49791666666666662"/>
    <n v="6.9444444444441977E-3"/>
    <n v="0.71111111111111125"/>
    <x v="61"/>
  </r>
  <r>
    <n v="613"/>
    <s v="https://www.rev.com/blog/transcripts/united-kingdom-coronavirus-briefing-transcript-april-23"/>
    <s v="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x v="67"/>
    <s v="12:39"/>
    <n v="361"/>
    <m/>
    <s v="Apr 23, 2020"/>
    <s v="10:20"/>
    <n v="0.52708333333333335"/>
    <n v="6.9444444444441977E-3"/>
    <n v="0.71111111111111125"/>
    <x v="61"/>
  </r>
  <r>
    <n v="614"/>
    <s v="https://www.rev.com/blog/transcripts/united-kingdom-coronavirus-briefing-transcript-april-23"/>
    <s v="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x v="67"/>
    <s v="13:03"/>
    <n v="679"/>
    <m/>
    <s v="Apr 23, 2020"/>
    <s v="10:20"/>
    <n v="0.54375000000000007"/>
    <n v="6.9444444444441977E-3"/>
    <n v="0.71111111111111125"/>
    <x v="61"/>
  </r>
  <r>
    <n v="615"/>
    <s v="https://www.rev.com/blog/transcripts/united-kingdom-coronavirus-briefing-transcript-april-23"/>
    <s v="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x v="67"/>
    <s v="13:50"/>
    <n v="819"/>
    <m/>
    <s v="Apr 23, 2020"/>
    <s v="10:20"/>
    <n v="0.57638888888888895"/>
    <n v="6.9444444444441977E-3"/>
    <n v="0.71111111111111125"/>
    <x v="61"/>
  </r>
  <r>
    <n v="616"/>
    <s v="https://www.rev.com/blog/transcripts/united-kingdom-coronavirus-briefing-transcript-april-23"/>
    <s v="Matt Hancock: (14:42);Thanks very much. John, if you’d update us on where we are on on the testing program in a bit more detail."/>
    <x v="16"/>
    <s v="14:42"/>
    <n v="128"/>
    <m/>
    <s v="Apr 23, 2020"/>
    <s v="14:42"/>
    <n v="0.61249999999999993"/>
    <n v="0"/>
    <n v="0.9902777777777777"/>
    <x v="60"/>
  </r>
  <r>
    <n v="617"/>
    <s v="https://www.rev.com/blog/transcripts/united-kingdom-coronavirus-briefing-transcript-april-23"/>
    <s v="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x v="50"/>
    <s v="14:48"/>
    <n v="1013"/>
    <m/>
    <s v="Apr 23, 2020"/>
    <s v="14:48"/>
    <n v="0.6166666666666667"/>
    <n v="0.10555555555555562"/>
    <n v="0.92847222222222225"/>
    <x v="62"/>
  </r>
  <r>
    <n v="618"/>
    <s v="https://www.rev.com/blog/transcripts/united-kingdom-coronavirus-briefing-transcript-april-23"/>
    <s v="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x v="50"/>
    <s v="15:46"/>
    <n v="933"/>
    <m/>
    <s v="Apr 23, 2020"/>
    <s v="14:48"/>
    <n v="0.65694444444444444"/>
    <n v="0.10555555555555562"/>
    <n v="0.92847222222222225"/>
    <x v="62"/>
  </r>
  <r>
    <n v="619"/>
    <s v="https://www.rev.com/blog/transcripts/united-kingdom-coronavirus-briefing-transcript-april-23"/>
    <s v="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x v="50"/>
    <s v="16:44"/>
    <n v="677"/>
    <m/>
    <s v="Apr 23, 2020"/>
    <s v="14:48"/>
    <n v="0.6972222222222223"/>
    <n v="0.10555555555555562"/>
    <n v="0.92847222222222225"/>
    <x v="62"/>
  </r>
  <r>
    <n v="620"/>
    <s v="https://www.rev.com/blog/transcripts/united-kingdom-coronavirus-briefing-transcript-april-23"/>
    <s v="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x v="50"/>
    <s v="17:33"/>
    <n v="1031"/>
    <m/>
    <s v="Apr 23, 2020"/>
    <s v="14:48"/>
    <n v="0.73125000000000007"/>
    <n v="0.10555555555555562"/>
    <n v="0.92847222222222225"/>
    <x v="62"/>
  </r>
  <r>
    <n v="621"/>
    <s v="https://www.rev.com/blog/transcripts/united-kingdom-coronavirus-briefing-transcript-april-23"/>
    <s v="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x v="50"/>
    <s v="18:39"/>
    <n v="801"/>
    <m/>
    <s v="Apr 23, 2020"/>
    <s v="14:48"/>
    <n v="0.77708333333333324"/>
    <n v="0.10555555555555562"/>
    <n v="0.92847222222222225"/>
    <x v="62"/>
  </r>
  <r>
    <n v="622"/>
    <s v="https://www.rev.com/blog/transcripts/united-kingdom-coronavirus-briefing-transcript-april-23"/>
    <s v="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x v="50"/>
    <s v="19:28"/>
    <n v="841"/>
    <m/>
    <s v="Apr 23, 2020"/>
    <s v="14:48"/>
    <n v="0.81111111111111101"/>
    <n v="0.10555555555555562"/>
    <n v="0.92847222222222225"/>
    <x v="62"/>
  </r>
  <r>
    <n v="623"/>
    <s v="https://www.rev.com/blog/transcripts/united-kingdom-coronavirus-briefing-transcript-april-23"/>
    <s v="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x v="50"/>
    <s v="20:23"/>
    <n v="892"/>
    <m/>
    <s v="Apr 23, 2020"/>
    <s v="14:48"/>
    <n v="0.84930555555555554"/>
    <n v="0.10555555555555562"/>
    <n v="0.92847222222222225"/>
    <x v="62"/>
  </r>
  <r>
    <n v="624"/>
    <s v="https://www.rev.com/blog/transcripts/united-kingdom-coronavirus-briefing-transcript-april-23"/>
    <s v="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x v="50"/>
    <s v="21:19"/>
    <n v="943"/>
    <m/>
    <s v="Apr 23, 2020"/>
    <s v="14:48"/>
    <n v="0.8881944444444444"/>
    <n v="0.10555555555555562"/>
    <n v="0.92847222222222225"/>
    <x v="62"/>
  </r>
  <r>
    <n v="625"/>
    <s v="https://www.rev.com/blog/transcripts/united-kingdom-coronavirus-briefing-transcript-april-23"/>
    <s v="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x v="50"/>
    <s v="22:17"/>
    <n v="868"/>
    <m/>
    <s v="Apr 23, 2020"/>
    <s v="14:48"/>
    <n v="0.92847222222222225"/>
    <n v="0.10555555555555562"/>
    <n v="0.92847222222222225"/>
    <x v="62"/>
  </r>
  <r>
    <n v="626"/>
    <s v="https://www.rev.com/blog/transcripts/united-kingdom-coronavirus-briefing-transcript-april-23"/>
    <s v="Matt Hancock: (23:08);Thanks very much John, and now we’ll open up to questions. The first question, Laura Coonsburg of the BBC."/>
    <x v="16"/>
    <s v="23:08"/>
    <n v="128"/>
    <m/>
    <s v="Apr 23, 2020"/>
    <s v="23:08"/>
    <n v="0.96388888888888891"/>
    <n v="0"/>
    <n v="0.9902777777777777"/>
    <x v="60"/>
  </r>
  <r>
    <n v="627"/>
    <s v="https://www.rev.com/blog/transcripts/united-kingdom-coronavirus-briefing-transcript-april-23"/>
    <s v="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x v="68"/>
    <s v="23:16"/>
    <n v="548"/>
    <m/>
    <s v="Apr 23, 2020"/>
    <s v="23:16"/>
    <n v="0.96944444444444444"/>
    <n v="0.96944444444444444"/>
    <n v="0.96944444444444444"/>
    <x v="0"/>
  </r>
  <r>
    <n v="628"/>
    <s v="https://www.rev.com/blog/transcripts/united-kingdom-coronavirus-briefing-transcript-april-23"/>
    <s v="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x v="16"/>
    <s v="23:46"/>
    <n v="1030"/>
    <m/>
    <s v="Apr 23, 2020"/>
    <s v="23:46"/>
    <n v="0.9902777777777777"/>
    <n v="0"/>
    <n v="0.9902777777777777"/>
    <x v="60"/>
  </r>
  <r>
    <n v="629"/>
    <s v="https://www.rev.com/blog/transcripts/united-kingdom-coronavirus-briefing-transcript-april-23"/>
    <s v="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x v="67"/>
    <s v="24:59"/>
    <n v="511"/>
    <m/>
    <s v="Apr 23, 2020"/>
    <s v="24:59"/>
    <n v="4.0972222222222188E-2"/>
    <n v="6.9444444444441977E-3"/>
    <n v="0.71111111111111125"/>
    <x v="61"/>
  </r>
  <r>
    <n v="630"/>
    <s v="https://www.rev.com/blog/transcripts/united-kingdom-coronavirus-briefing-transcript-april-23"/>
    <s v="Matt Hancock: (25:26);Thanks very much. Robert Peston, ITV."/>
    <x v="16"/>
    <s v="25:26"/>
    <n v="59"/>
    <m/>
    <s v="Apr 23, 2020"/>
    <s v="25:26"/>
    <n v="5.9722222222222232E-2"/>
    <n v="0"/>
    <n v="0.9902777777777777"/>
    <x v="60"/>
  </r>
  <r>
    <n v="631"/>
    <s v="https://www.rev.com/blog/transcripts/united-kingdom-coronavirus-briefing-transcript-april-23"/>
    <s v="Speaker 3: (25:30);[ inaudible 00:12:30]."/>
    <x v="23"/>
    <s v="25:30"/>
    <n v="41"/>
    <m/>
    <s v="Apr 23, 2020"/>
    <s v="25:30"/>
    <n v="6.25E-2"/>
    <n v="6.25E-2"/>
    <n v="6.25E-2"/>
    <x v="0"/>
  </r>
  <r>
    <n v="632"/>
    <s v="https://www.rev.com/blog/transcripts/united-kingdom-coronavirus-briefing-transcript-april-23"/>
    <s v="Matt Hancock: (25:32);Thanks Robert."/>
    <x v="16"/>
    <s v="25:32"/>
    <n v="36"/>
    <m/>
    <s v="Apr 23, 2020"/>
    <s v="25:32"/>
    <n v="6.3888888888888884E-2"/>
    <n v="0"/>
    <n v="0.9902777777777777"/>
    <x v="60"/>
  </r>
  <r>
    <n v="633"/>
    <s v="https://www.rev.com/blog/transcripts/united-kingdom-coronavirus-briefing-transcript-april-23"/>
    <s v="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x v="40"/>
    <s v="25:34"/>
    <n v="425"/>
    <m/>
    <s v="Apr 23, 2020"/>
    <s v="25:34"/>
    <n v="6.5277777777777768E-2"/>
    <n v="6.5277777777777768E-2"/>
    <n v="8.4722222222222365E-2"/>
    <x v="63"/>
  </r>
  <r>
    <n v="634"/>
    <s v="https://www.rev.com/blog/transcripts/united-kingdom-coronavirus-briefing-transcript-april-23"/>
    <s v="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x v="40"/>
    <s v="26:02"/>
    <n v="362"/>
    <m/>
    <s v="Apr 23, 2020"/>
    <s v="25:34"/>
    <n v="8.4722222222222365E-2"/>
    <n v="6.5277777777777768E-2"/>
    <n v="8.4722222222222365E-2"/>
    <x v="63"/>
  </r>
  <r>
    <n v="635"/>
    <s v="https://www.rev.com/blog/transcripts/united-kingdom-coronavirus-briefing-transcript-april-23"/>
    <s v="Matt Hancock: (26:27);Thanks Robert. I’ll ask John to answer the first and Patrick to answer the second."/>
    <x v="16"/>
    <s v="26:27"/>
    <n v="104"/>
    <m/>
    <s v="Apr 23, 2020"/>
    <s v="26:27"/>
    <n v="0.1020833333333333"/>
    <n v="0"/>
    <n v="0.9902777777777777"/>
    <x v="60"/>
  </r>
  <r>
    <n v="636"/>
    <s v="https://www.rev.com/blog/transcripts/united-kingdom-coronavirus-briefing-transcript-april-23"/>
    <s v="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x v="50"/>
    <s v="26:32"/>
    <n v="558"/>
    <m/>
    <s v="Apr 23, 2020"/>
    <s v="26:32"/>
    <n v="0.10555555555555562"/>
    <n v="0.10555555555555562"/>
    <n v="0.92847222222222225"/>
    <x v="62"/>
  </r>
  <r>
    <n v="637"/>
    <s v="https://www.rev.com/blog/transcripts/united-kingdom-coronavirus-briefing-transcript-april-23"/>
    <s v="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x v="50"/>
    <s v="27:04"/>
    <n v="328"/>
    <m/>
    <s v="Apr 23, 2020"/>
    <s v="26:32"/>
    <n v="0.12777777777777777"/>
    <n v="0.10555555555555562"/>
    <n v="0.92847222222222225"/>
    <x v="62"/>
  </r>
  <r>
    <n v="638"/>
    <s v="https://www.rev.com/blog/transcripts/united-kingdom-coronavirus-briefing-transcript-april-23"/>
    <s v="Matt Hancock: (27:26);Thanks very much. Patrick."/>
    <x v="16"/>
    <s v="27:26"/>
    <n v="48"/>
    <m/>
    <s v="Apr 23, 2020"/>
    <s v="27:26"/>
    <n v="0.14305555555555549"/>
    <n v="0"/>
    <n v="0.9902777777777777"/>
    <x v="60"/>
  </r>
  <r>
    <n v="639"/>
    <s v="https://www.rev.com/blog/transcripts/united-kingdom-coronavirus-briefing-transcript-april-23"/>
    <s v="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x v="67"/>
    <s v="27:28"/>
    <n v="454"/>
    <m/>
    <s v="Apr 23, 2020"/>
    <s v="27:28"/>
    <n v="0.14444444444444438"/>
    <n v="6.9444444444441977E-3"/>
    <n v="0.71111111111111125"/>
    <x v="61"/>
  </r>
  <r>
    <n v="640"/>
    <s v="https://www.rev.com/blog/transcripts/united-kingdom-coronavirus-briefing-transcript-april-23"/>
    <s v="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x v="67"/>
    <s v="27:49"/>
    <n v="625"/>
    <m/>
    <s v="Apr 23, 2020"/>
    <s v="27:28"/>
    <n v="0.15902777777777777"/>
    <n v="6.9444444444441977E-3"/>
    <n v="0.71111111111111125"/>
    <x v="61"/>
  </r>
  <r>
    <n v="641"/>
    <s v="https://www.rev.com/blog/transcripts/united-kingdom-coronavirus-briefing-transcript-april-23"/>
    <s v="Matt Hancock: (28:27);Thanks very much. Beth Rigby at Sky."/>
    <x v="16"/>
    <s v="28:27"/>
    <n v="58"/>
    <m/>
    <s v="Apr 23, 2020"/>
    <s v="28:27"/>
    <n v="0.18541666666666656"/>
    <n v="0"/>
    <n v="0.9902777777777777"/>
    <x v="60"/>
  </r>
  <r>
    <n v="642"/>
    <s v="https://www.rev.com/blog/transcripts/united-kingdom-coronavirus-briefing-transcript-april-23"/>
    <s v="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x v="41"/>
    <s v="28:31"/>
    <n v="565"/>
    <m/>
    <s v="Apr 23, 2020"/>
    <s v="28:31"/>
    <n v="0.18819444444444433"/>
    <n v="0.18819444444444433"/>
    <n v="0.18819444444444433"/>
    <x v="0"/>
  </r>
  <r>
    <n v="643"/>
    <s v="https://www.rev.com/blog/transcripts/united-kingdom-coronavirus-briefing-transcript-april-23"/>
    <s v="Matt Hancock: (29:13);Well, thanks. Both of those questions are ultimately for politicians because they are the big judgments. I’ll ask Patrick to comment on the science of the latter, but ultimately the judgements are made by the Cabinet on the advice of the scientists."/>
    <x v="16"/>
    <s v="29:13"/>
    <n v="271"/>
    <m/>
    <s v="Apr 23, 2020"/>
    <s v="29:13"/>
    <n v="0.21736111111111112"/>
    <n v="0"/>
    <n v="0.9902777777777777"/>
    <x v="60"/>
  </r>
  <r>
    <n v="644"/>
    <s v="https://www.rev.com/blog/transcripts/united-kingdom-coronavirus-briefing-transcript-april-23"/>
    <s v="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x v="16"/>
    <s v="29:34"/>
    <n v="700"/>
    <m/>
    <s v="Apr 23, 2020"/>
    <s v="29:13"/>
    <n v="0.23194444444444451"/>
    <n v="0"/>
    <n v="0.9902777777777777"/>
    <x v="60"/>
  </r>
  <r>
    <n v="645"/>
    <s v="https://www.rev.com/blog/transcripts/united-kingdom-coronavirus-briefing-transcript-april-23"/>
    <s v="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x v="16"/>
    <s v="30:32"/>
    <n v="354"/>
    <m/>
    <s v="Apr 23, 2020"/>
    <s v="29:13"/>
    <n v="0.27222222222222237"/>
    <n v="0"/>
    <n v="0.9902777777777777"/>
    <x v="60"/>
  </r>
  <r>
    <n v="646"/>
    <s v="https://www.rev.com/blog/transcripts/united-kingdom-coronavirus-briefing-transcript-april-23"/>
    <s v="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x v="16"/>
    <s v="30:58"/>
    <n v="636"/>
    <m/>
    <s v="Apr 23, 2020"/>
    <s v="29:13"/>
    <n v="0.29027777777777763"/>
    <n v="0"/>
    <n v="0.9902777777777777"/>
    <x v="60"/>
  </r>
  <r>
    <n v="647"/>
    <s v="https://www.rev.com/blog/transcripts/united-kingdom-coronavirus-briefing-transcript-april-23"/>
    <s v="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x v="16"/>
    <s v="31:41"/>
    <n v="322"/>
    <m/>
    <s v="Apr 23, 2020"/>
    <s v="29:13"/>
    <n v="0.32013888888888897"/>
    <n v="0"/>
    <n v="0.9902777777777777"/>
    <x v="60"/>
  </r>
  <r>
    <n v="648"/>
    <s v="https://www.rev.com/blog/transcripts/united-kingdom-coronavirus-briefing-transcript-april-23"/>
    <s v="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x v="67"/>
    <s v="31:59"/>
    <n v="627"/>
    <m/>
    <s v="Apr 23, 2020"/>
    <s v="31:59"/>
    <n v="0.33263888888888893"/>
    <n v="6.9444444444441977E-3"/>
    <n v="0.71111111111111125"/>
    <x v="61"/>
  </r>
  <r>
    <n v="649"/>
    <s v="https://www.rev.com/blog/transcripts/united-kingdom-coronavirus-briefing-transcript-april-23"/>
    <s v="Matt Hancock: (32:41);Thanks very much Beth. Ben Kentish from LBC."/>
    <x v="16"/>
    <s v="32:41"/>
    <n v="66"/>
    <m/>
    <s v="Apr 23, 2020"/>
    <s v="32:41"/>
    <n v="0.36180555555555549"/>
    <n v="0"/>
    <n v="0.9902777777777777"/>
    <x v="60"/>
  </r>
  <r>
    <n v="650"/>
    <s v="https://www.rev.com/blog/transcripts/united-kingdom-coronavirus-briefing-transcript-april-23"/>
    <s v="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x v="32"/>
    <s v="32:46"/>
    <n v="456"/>
    <m/>
    <s v="Apr 23, 2020"/>
    <s v="32:46"/>
    <n v="0.36527777777777781"/>
    <n v="0.36527777777777781"/>
    <n v="0.38333333333333353"/>
    <x v="64"/>
  </r>
  <r>
    <n v="651"/>
    <s v="https://www.rev.com/blog/transcripts/united-kingdom-coronavirus-briefing-transcript-april-23"/>
    <s v="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x v="32"/>
    <s v="33:12"/>
    <n v="770"/>
    <m/>
    <s v="Apr 23, 2020"/>
    <s v="32:46"/>
    <n v="0.38333333333333353"/>
    <n v="0.36527777777777781"/>
    <n v="0.38333333333333353"/>
    <x v="64"/>
  </r>
  <r>
    <n v="652"/>
    <s v="https://www.rev.com/blog/transcripts/united-kingdom-coronavirus-briefing-transcript-april-23"/>
    <s v="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x v="16"/>
    <s v="33:58"/>
    <n v="416"/>
    <m/>
    <s v="Apr 23, 2020"/>
    <s v="33:58"/>
    <n v="0.41527777777777786"/>
    <n v="0"/>
    <n v="0.9902777777777777"/>
    <x v="60"/>
  </r>
  <r>
    <n v="653"/>
    <s v="https://www.rev.com/blog/transcripts/united-kingdom-coronavirus-briefing-transcript-april-23"/>
    <s v="Matt Hancock: (34:31);On the second question, we’ve discussed the timings many times before. I don’t accept the premise of the question because we followed the science throughout this, building on that science. And the science develops as we learn more about the virus."/>
    <x v="16"/>
    <s v="34:31"/>
    <n v="269"/>
    <m/>
    <s v="Apr 23, 2020"/>
    <s v="33:58"/>
    <n v="0.43819444444444433"/>
    <n v="0"/>
    <n v="0.9902777777777777"/>
    <x v="60"/>
  </r>
  <r>
    <n v="654"/>
    <s v="https://www.rev.com/blog/transcripts/united-kingdom-coronavirus-briefing-transcript-april-23"/>
    <s v="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x v="16"/>
    <s v="34:51"/>
    <n v="660"/>
    <m/>
    <s v="Apr 23, 2020"/>
    <s v="33:58"/>
    <n v="0.45208333333333339"/>
    <n v="0"/>
    <n v="0.9902777777777777"/>
    <x v="60"/>
  </r>
  <r>
    <n v="655"/>
    <s v="https://www.rev.com/blog/transcripts/united-kingdom-coronavirus-briefing-transcript-april-23"/>
    <s v="Matt Hancock: (35:35);Patrick, anything to add on that?"/>
    <x v="16"/>
    <s v="35:35"/>
    <n v="55"/>
    <m/>
    <s v="Apr 23, 2020"/>
    <s v="33:58"/>
    <n v="0.48263888888888906"/>
    <n v="0"/>
    <n v="0.9902777777777777"/>
    <x v="60"/>
  </r>
  <r>
    <n v="656"/>
    <s v="https://www.rev.com/blog/transcripts/united-kingdom-coronavirus-briefing-transcript-april-23"/>
    <s v="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
    <x v="67"/>
    <s v="35:36"/>
    <n v="316"/>
    <m/>
    <s v="Apr 23, 2020"/>
    <s v="35:36"/>
    <n v="0.48333333333333339"/>
    <n v="6.9444444444441977E-3"/>
    <n v="0.71111111111111125"/>
    <x v="61"/>
  </r>
  <r>
    <n v="657"/>
    <s v="https://www.rev.com/blog/transcripts/united-kingdom-coronavirus-briefing-transcript-april-23"/>
    <s v="Matt Hancock: (35:52);Thanks very much. Macer Hall from the Express."/>
    <x v="16"/>
    <s v="35:52"/>
    <n v="68"/>
    <m/>
    <s v="Apr 23, 2020"/>
    <s v="35:52"/>
    <n v="0.49444444444444446"/>
    <n v="0"/>
    <n v="0.9902777777777777"/>
    <x v="60"/>
  </r>
  <r>
    <n v="658"/>
    <s v="https://www.rev.com/blog/transcripts/united-kingdom-coronavirus-briefing-transcript-april-23"/>
    <s v="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x v="69"/>
    <s v="35:56"/>
    <n v="527"/>
    <m/>
    <s v="Apr 23, 2020"/>
    <s v="35:56"/>
    <n v="0.49722222222222201"/>
    <n v="0.49722222222222201"/>
    <n v="0.51666666666666661"/>
    <x v="63"/>
  </r>
  <r>
    <n v="659"/>
    <s v="https://www.rev.com/blog/transcripts/united-kingdom-coronavirus-briefing-transcript-april-23"/>
    <s v="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x v="69"/>
    <s v="36:24"/>
    <n v="445"/>
    <m/>
    <s v="Apr 23, 2020"/>
    <s v="35:56"/>
    <n v="0.51666666666666661"/>
    <n v="0.49722222222222201"/>
    <n v="0.51666666666666661"/>
    <x v="63"/>
  </r>
  <r>
    <n v="660"/>
    <s v="https://www.rev.com/blog/transcripts/united-kingdom-coronavirus-briefing-transcript-april-23"/>
    <s v="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x v="16"/>
    <s v="36:48"/>
    <n v="406"/>
    <m/>
    <s v="Apr 23, 2020"/>
    <s v="36:48"/>
    <n v="0.53333333333333321"/>
    <n v="0"/>
    <n v="0.9902777777777777"/>
    <x v="60"/>
  </r>
  <r>
    <n v="661"/>
    <s v="https://www.rev.com/blog/transcripts/united-kingdom-coronavirus-briefing-transcript-april-23"/>
    <s v="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x v="16"/>
    <s v="37:20"/>
    <n v="348"/>
    <m/>
    <s v="Apr 23, 2020"/>
    <s v="36:48"/>
    <n v="0.55555555555555558"/>
    <n v="0"/>
    <n v="0.9902777777777777"/>
    <x v="60"/>
  </r>
  <r>
    <n v="662"/>
    <s v="https://www.rev.com/blog/transcripts/united-kingdom-coronavirus-briefing-transcript-april-23"/>
    <s v="Matt Hancock: (37:44);On the important question that you ask about support for the families of those who’ve lost their lives, of course is something that I’m looking into, and I hope to be able to say something more about it very soon. Patrick."/>
    <x v="16"/>
    <s v="37:44"/>
    <n v="244"/>
    <m/>
    <s v="Apr 23, 2020"/>
    <s v="36:48"/>
    <n v="0.57222222222222219"/>
    <n v="0"/>
    <n v="0.9902777777777777"/>
    <x v="60"/>
  </r>
  <r>
    <n v="663"/>
    <s v="https://www.rev.com/blog/transcripts/united-kingdom-coronavirus-briefing-transcript-april-23"/>
    <s v="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x v="67"/>
    <s v="37:59"/>
    <n v="760"/>
    <m/>
    <s v="Apr 23, 2020"/>
    <s v="37:59"/>
    <n v="0.58263888888888893"/>
    <n v="6.9444444444441977E-3"/>
    <n v="0.71111111111111125"/>
    <x v="61"/>
  </r>
  <r>
    <n v="664"/>
    <s v="https://www.rev.com/blog/transcripts/united-kingdom-coronavirus-briefing-transcript-april-23"/>
    <s v="Matt Hancock: (38:39);Final thing I’d say Macer, is that I pay tribute to the support that the Daily Express has shown for our health and care staff throughout this crisis with constant messages of support, which I know that my colleagues appreciate. Joe Murphy from the Evening Standard."/>
    <x v="16"/>
    <s v="38:39"/>
    <n v="288"/>
    <m/>
    <s v="Apr 23, 2020"/>
    <s v="38:39"/>
    <n v="0.61041666666666661"/>
    <n v="0"/>
    <n v="0.9902777777777777"/>
    <x v="60"/>
  </r>
  <r>
    <n v="665"/>
    <s v="https://www.rev.com/blog/transcripts/united-kingdom-coronavirus-briefing-transcript-april-23"/>
    <s v="Joe Murphy: (39:01);Secretary of State-"/>
    <x v="34"/>
    <s v="39:01"/>
    <n v="39"/>
    <m/>
    <s v="Apr 23, 2020"/>
    <s v="39:01"/>
    <n v="0.62569444444444433"/>
    <n v="0.62569444444444433"/>
    <n v="0.62777777777777799"/>
    <x v="65"/>
  </r>
  <r>
    <n v="666"/>
    <s v="https://www.rev.com/blog/transcripts/united-kingdom-coronavirus-briefing-transcript-april-23"/>
    <s v="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x v="34"/>
    <s v="39:04"/>
    <n v="876"/>
    <m/>
    <s v="Apr 23, 2020"/>
    <s v="39:01"/>
    <n v="0.62777777777777799"/>
    <n v="0.62569444444444433"/>
    <n v="0.62777777777777799"/>
    <x v="65"/>
  </r>
  <r>
    <n v="667"/>
    <s v="https://www.rev.com/blog/transcripts/united-kingdom-coronavirus-briefing-transcript-april-23"/>
    <s v="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x v="16"/>
    <s v="40:01"/>
    <n v="447"/>
    <m/>
    <s v="Apr 23, 2020"/>
    <s v="40:01"/>
    <n v="0.66736111111111107"/>
    <n v="0"/>
    <n v="0.9902777777777777"/>
    <x v="60"/>
  </r>
  <r>
    <n v="668"/>
    <s v="https://www.rev.com/blog/transcripts/united-kingdom-coronavirus-briefing-transcript-april-23"/>
    <s v="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x v="67"/>
    <s v="40:38"/>
    <n v="521"/>
    <m/>
    <s v="Apr 23, 2020"/>
    <s v="40:38"/>
    <n v="0.69305555555555554"/>
    <n v="6.9444444444441977E-3"/>
    <n v="0.71111111111111125"/>
    <x v="61"/>
  </r>
  <r>
    <n v="669"/>
    <s v="https://www.rev.com/blog/transcripts/united-kingdom-coronavirus-briefing-transcript-april-23"/>
    <s v="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x v="67"/>
    <s v="41:04"/>
    <n v="684"/>
    <m/>
    <s v="Apr 23, 2020"/>
    <s v="40:38"/>
    <n v="0.71111111111111125"/>
    <n v="6.9444444444441977E-3"/>
    <n v="0.71111111111111125"/>
    <x v="61"/>
  </r>
  <r>
    <n v="670"/>
    <s v="https://www.rev.com/blog/transcripts/united-kingdom-coronavirus-briefing-transcript-april-23"/>
    <s v="Matt Hancock: (41:40);Thanks Joe. Did you have another? Sorry? Of course."/>
    <x v="16"/>
    <s v="41:40"/>
    <n v="73"/>
    <m/>
    <s v="Apr 23, 2020"/>
    <s v="41:40"/>
    <n v="0.73611111111111094"/>
    <n v="0"/>
    <n v="0.9902777777777777"/>
    <x v="60"/>
  </r>
  <r>
    <n v="671"/>
    <s v="https://www.rev.com/blog/transcripts/united-kingdom-coronavirus-briefing-transcript-april-23"/>
    <s v="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x v="50"/>
    <s v="41:44"/>
    <n v="505"/>
    <m/>
    <s v="Apr 23, 2020"/>
    <s v="41:44"/>
    <n v="0.73888888888888893"/>
    <n v="0.10555555555555562"/>
    <n v="0.92847222222222225"/>
    <x v="62"/>
  </r>
  <r>
    <n v="672"/>
    <s v="https://www.rev.com/blog/transcripts/united-kingdom-coronavirus-briefing-transcript-april-23"/>
    <s v="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x v="50"/>
    <s v="42:08"/>
    <n v="597"/>
    <m/>
    <s v="Apr 23, 2020"/>
    <s v="41:44"/>
    <n v="0.75555555555555554"/>
    <n v="0.10555555555555562"/>
    <n v="0.92847222222222225"/>
    <x v="62"/>
  </r>
  <r>
    <n v="673"/>
    <s v="https://www.rev.com/blog/transcripts/united-kingdom-coronavirus-briefing-transcript-april-23"/>
    <s v="Matt Hancock: (42:46);Okay. Thanks Joe. I’ve got Dr. Cove from the Brighton Argus."/>
    <x v="16"/>
    <s v="42:46"/>
    <n v="82"/>
    <m/>
    <s v="Apr 23, 2020"/>
    <s v="42:46"/>
    <n v="0.78194444444444433"/>
    <n v="0"/>
    <n v="0.9902777777777777"/>
    <x v="60"/>
  </r>
  <r>
    <n v="674"/>
    <s v="https://www.rev.com/blog/transcripts/united-kingdom-coronavirus-briefing-transcript-april-23"/>
    <s v="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x v="70"/>
    <s v="42:55"/>
    <n v="657"/>
    <m/>
    <s v="Apr 23, 2020"/>
    <s v="42:55"/>
    <n v="0.78819444444444442"/>
    <n v="0.78819444444444442"/>
    <n v="0.78819444444444442"/>
    <x v="0"/>
  </r>
  <r>
    <n v="675"/>
    <s v="https://www.rev.com/blog/transcripts/united-kingdom-coronavirus-briefing-transcript-april-23"/>
    <s v="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x v="16"/>
    <s v="43:30"/>
    <n v="468"/>
    <m/>
    <s v="Apr 23, 2020"/>
    <s v="43:30"/>
    <n v="0.8125"/>
    <n v="0"/>
    <n v="0.9902777777777777"/>
    <x v="60"/>
  </r>
  <r>
    <n v="676"/>
    <s v="https://www.rev.com/blog/transcripts/united-kingdom-coronavirus-briefing-transcript-april-23"/>
    <s v="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x v="16"/>
    <s v="44:07"/>
    <n v="522"/>
    <m/>
    <s v="Apr 23, 2020"/>
    <s v="43:30"/>
    <n v="0.83819444444444446"/>
    <n v="0"/>
    <n v="0.9902777777777777"/>
    <x v="60"/>
  </r>
  <r>
    <n v="677"/>
    <s v="https://www.rev.com/blog/transcripts/united-kingdom-coronavirus-briefing-transcript-april-23"/>
    <s v="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x v="16"/>
    <s v="44:49"/>
    <n v="721"/>
    <m/>
    <s v="Apr 23, 2020"/>
    <s v="43:30"/>
    <n v="0.86736111111111125"/>
    <n v="0"/>
    <n v="0.9902777777777777"/>
    <x v="60"/>
  </r>
  <r>
    <n v="678"/>
    <s v="https://www.rev.com/blog/transcripts/united-kingdom-coronavirus-briefing-transcript-april-23"/>
    <s v="Matt Hancock: (45:37);Finally, Hannah Rodger from the Herald."/>
    <x v="16"/>
    <s v="45:37"/>
    <n v="61"/>
    <m/>
    <s v="Apr 23, 2020"/>
    <s v="43:30"/>
    <n v="0.90069444444444446"/>
    <n v="0"/>
    <n v="0.9902777777777777"/>
    <x v="60"/>
  </r>
  <r>
    <n v="679"/>
    <s v="https://www.rev.com/blog/transcripts/united-kingdom-coronavirus-briefing-transcript-april-23"/>
    <s v="Hannah Rodger: (45:46);Hello."/>
    <x v="71"/>
    <s v="45:46"/>
    <n v="29"/>
    <m/>
    <s v="Apr 23, 2020"/>
    <s v="45:46"/>
    <n v="0.90694444444444433"/>
    <n v="0.90694444444444433"/>
    <n v="0.93611111111111112"/>
    <x v="66"/>
  </r>
  <r>
    <n v="680"/>
    <s v="https://www.rev.com/blog/transcripts/united-kingdom-coronavirus-briefing-transcript-april-23"/>
    <s v="Matt Hancock: (45:47);Hello."/>
    <x v="16"/>
    <s v="45:47"/>
    <n v="28"/>
    <m/>
    <s v="Apr 23, 2020"/>
    <s v="45:47"/>
    <n v="0.90763888888888888"/>
    <n v="0"/>
    <n v="0.9902777777777777"/>
    <x v="60"/>
  </r>
  <r>
    <n v="681"/>
    <s v="https://www.rev.com/blog/transcripts/united-kingdom-coronavirus-briefing-transcript-april-23"/>
    <s v="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x v="71"/>
    <s v="45:48"/>
    <n v="596"/>
    <m/>
    <s v="Apr 23, 2020"/>
    <s v="45:48"/>
    <n v="0.90833333333333321"/>
    <n v="0.90694444444444433"/>
    <n v="0.93611111111111112"/>
    <x v="66"/>
  </r>
  <r>
    <n v="682"/>
    <s v="https://www.rev.com/blog/transcripts/united-kingdom-coronavirus-briefing-transcript-april-23"/>
    <s v="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x v="71"/>
    <s v="46:28"/>
    <n v="449"/>
    <m/>
    <s v="Apr 23, 2020"/>
    <s v="45:48"/>
    <n v="0.93611111111111112"/>
    <n v="0.90694444444444433"/>
    <n v="0.93611111111111112"/>
    <x v="66"/>
  </r>
  <r>
    <n v="683"/>
    <s v="https://www.rev.com/blog/transcripts/united-kingdom-coronavirus-briefing-transcript-april-23"/>
    <s v="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x v="16"/>
    <s v="46:59"/>
    <n v="817"/>
    <m/>
    <s v="Apr 23, 2020"/>
    <s v="46:59"/>
    <n v="0.95763888888888893"/>
    <n v="0"/>
    <n v="0.9902777777777777"/>
    <x v="60"/>
  </r>
  <r>
    <n v="684"/>
    <s v="https://www.rev.com/blog/transcripts/united-kingdom-coronavirus-briefing-transcript-april-23"/>
    <s v="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x v="67"/>
    <s v="48:10"/>
    <n v="689"/>
    <m/>
    <s v="Apr 23, 2020"/>
    <s v="48:10"/>
    <n v="6.9444444444441977E-3"/>
    <n v="6.9444444444441977E-3"/>
    <n v="0.71111111111111125"/>
    <x v="61"/>
  </r>
  <r>
    <n v="685"/>
    <s v="https://www.rev.com/blog/transcripts/united-kingdom-coronavirus-briefing-transcript-april-23"/>
    <s v="Matt Hancock: (48:53);Thanks very much indeed. That concludes the Downing Street coronavirus briefing for today, and I’ll no doubt see you again soon. Thank you."/>
    <x v="16"/>
    <s v="48:53"/>
    <n v="161"/>
    <m/>
    <s v="Apr 23, 2020"/>
    <s v="48:53"/>
    <n v="3.6805555555555536E-2"/>
    <n v="0"/>
    <n v="0.9902777777777777"/>
    <x v="60"/>
  </r>
  <r>
    <n v="686"/>
    <s v="https://www.rev.com/blog/transcripts/united-kingdom-coronavirus-briefing-transcript-april-23"/>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23, 2020"/>
    <n v="0"/>
    <e v="#VALUE!"/>
    <n v="0"/>
    <n v="0"/>
    <x v="0"/>
  </r>
  <r>
    <n v="687"/>
    <s v="https://www.rev.com/blog/transcripts/united-kingdom-coronavirus-briefing-transcript-april-23"/>
    <s v="Offer valid for new customers only. One coupon per person or business.;Can be used for closed captions, subtitles, foreign subtitles, translations or transcription services."/>
    <x v="0"/>
    <m/>
    <n v="173"/>
    <m/>
    <s v="Apr 23, 2020"/>
    <n v="0"/>
    <e v="#VALUE!"/>
    <n v="0"/>
    <n v="0"/>
    <x v="0"/>
  </r>
  <r>
    <n v="688"/>
    <s v="https://www.rev.com/blog/transcripts/united-kingdom-coronavirus-briefing-transcript-april-27"/>
    <s v="Apr 27, 2020"/>
    <x v="0"/>
    <m/>
    <n v="12"/>
    <b v="1"/>
    <s v="Apr 27, 2020"/>
    <n v="0"/>
    <e v="#VALUE!"/>
    <n v="0"/>
    <n v="0"/>
    <x v="0"/>
  </r>
  <r>
    <n v="689"/>
    <s v="https://www.rev.com/blog/transcripts/united-kingdom-coronavirus-briefing-transcript-april-27"/>
    <s v="British officials gave a coronavirus briefing transcript April 27. Matt Hancock announced monetary support for families of healthcare staff who pass away. Full transcript here."/>
    <x v="0"/>
    <m/>
    <n v="176"/>
    <m/>
    <s v="Apr 27, 2020"/>
    <n v="0"/>
    <e v="#VALUE!"/>
    <n v="0"/>
    <n v="0"/>
    <x v="0"/>
  </r>
  <r>
    <n v="690"/>
    <s v="https://www.rev.com/blog/transcripts/united-kingdom-coronavirus-briefing-transcript-april-27"/>
    <s v="Follow Rev Transcripts"/>
    <x v="0"/>
    <m/>
    <n v="22"/>
    <m/>
    <s v="Apr 27, 2020"/>
    <n v="0"/>
    <e v="#VALUE!"/>
    <n v="0"/>
    <n v="0"/>
    <x v="0"/>
  </r>
  <r>
    <n v="691"/>
    <s v="https://www.rev.com/blog/transcripts/united-kingdom-coronavirus-briefing-transcript-april-27"/>
    <s v="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x v="16"/>
    <s v="00:00"/>
    <n v="1038"/>
    <m/>
    <s v="Apr 27, 2020"/>
    <s v="00:00"/>
    <n v="0"/>
    <n v="0"/>
    <n v="0.99722222222222223"/>
    <x v="67"/>
  </r>
  <r>
    <n v="692"/>
    <s v="https://www.rev.com/blog/transcripts/united-kingdom-coronavirus-briefing-transcript-april-27"/>
    <s v="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x v="16"/>
    <s v="01:18"/>
    <n v="971"/>
    <m/>
    <s v="Apr 27, 2020"/>
    <s v="00:00"/>
    <n v="5.4166666666666669E-2"/>
    <n v="0"/>
    <n v="0.99722222222222223"/>
    <x v="67"/>
  </r>
  <r>
    <n v="693"/>
    <s v="https://www.rev.com/blog/transcripts/united-kingdom-coronavirus-briefing-transcript-april-27"/>
    <s v="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x v="16"/>
    <s v="02:54"/>
    <n v="907"/>
    <m/>
    <s v="Apr 27, 2020"/>
    <s v="00:00"/>
    <n v="0.12083333333333333"/>
    <n v="0"/>
    <n v="0.99722222222222223"/>
    <x v="67"/>
  </r>
  <r>
    <n v="694"/>
    <s v="https://www.rev.com/blog/transcripts/united-kingdom-coronavirus-briefing-transcript-april-27"/>
    <s v="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x v="16"/>
    <s v="04:09"/>
    <n v="871"/>
    <m/>
    <s v="Apr 27, 2020"/>
    <s v="00:00"/>
    <n v="0.17291666666666669"/>
    <n v="0"/>
    <n v="0.99722222222222223"/>
    <x v="67"/>
  </r>
  <r>
    <n v="695"/>
    <s v="https://www.rev.com/blog/transcripts/united-kingdom-coronavirus-briefing-transcript-april-27"/>
    <s v="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x v="16"/>
    <s v="05:12"/>
    <n v="931"/>
    <m/>
    <s v="Apr 27, 2020"/>
    <s v="00:00"/>
    <n v="0.21666666666666667"/>
    <n v="0"/>
    <n v="0.99722222222222223"/>
    <x v="67"/>
  </r>
  <r>
    <n v="696"/>
    <s v="https://www.rev.com/blog/transcripts/united-kingdom-coronavirus-briefing-transcript-april-27"/>
    <s v="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x v="16"/>
    <s v="06:20"/>
    <n v="937"/>
    <m/>
    <s v="Apr 27, 2020"/>
    <s v="00:00"/>
    <n v="0.2638888888888889"/>
    <n v="0"/>
    <n v="0.99722222222222223"/>
    <x v="67"/>
  </r>
  <r>
    <n v="697"/>
    <s v="https://www.rev.com/blog/transcripts/united-kingdom-coronavirus-briefing-transcript-april-27"/>
    <s v="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x v="16"/>
    <s v="07:27"/>
    <n v="1204"/>
    <m/>
    <s v="Apr 27, 2020"/>
    <s v="00:00"/>
    <n v="0.31041666666666667"/>
    <n v="0"/>
    <n v="0.99722222222222223"/>
    <x v="67"/>
  </r>
  <r>
    <n v="698"/>
    <s v="https://www.rev.com/blog/transcripts/united-kingdom-coronavirus-briefing-transcript-april-27"/>
    <s v="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x v="72"/>
    <s v="08:56"/>
    <n v="722"/>
    <m/>
    <s v="Apr 27, 2020"/>
    <s v="08:56"/>
    <n v="0.37222222222222223"/>
    <n v="0.37222222222222223"/>
    <n v="0.58263888888888882"/>
    <x v="68"/>
  </r>
  <r>
    <n v="699"/>
    <s v="https://www.rev.com/blog/transcripts/united-kingdom-coronavirus-briefing-transcript-april-27"/>
    <s v="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x v="72"/>
    <s v="09:44"/>
    <n v="520"/>
    <m/>
    <s v="Apr 27, 2020"/>
    <s v="08:56"/>
    <n v="0.4055555555555555"/>
    <n v="0.37222222222222223"/>
    <n v="0.58263888888888882"/>
    <x v="68"/>
  </r>
  <r>
    <n v="700"/>
    <s v="https://www.rev.com/blog/transcripts/united-kingdom-coronavirus-briefing-transcript-april-27"/>
    <s v="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x v="72"/>
    <s v="10:18"/>
    <n v="404"/>
    <m/>
    <s v="Apr 27, 2020"/>
    <s v="08:56"/>
    <n v="0.4291666666666667"/>
    <n v="0.37222222222222223"/>
    <n v="0.58263888888888882"/>
    <x v="68"/>
  </r>
  <r>
    <n v="701"/>
    <s v="https://www.rev.com/blog/transcripts/united-kingdom-coronavirus-briefing-transcript-april-27"/>
    <s v="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x v="72"/>
    <s v="10:44"/>
    <n v="1046"/>
    <m/>
    <s v="Apr 27, 2020"/>
    <s v="08:56"/>
    <n v="0.44722222222222219"/>
    <n v="0.37222222222222223"/>
    <n v="0.58263888888888882"/>
    <x v="68"/>
  </r>
  <r>
    <n v="702"/>
    <s v="https://www.rev.com/blog/transcripts/united-kingdom-coronavirus-briefing-transcript-april-27"/>
    <s v="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x v="72"/>
    <s v="11:55"/>
    <n v="1155"/>
    <m/>
    <s v="Apr 27, 2020"/>
    <s v="08:56"/>
    <n v="0.49652777777777773"/>
    <n v="0.37222222222222223"/>
    <n v="0.58263888888888882"/>
    <x v="68"/>
  </r>
  <r>
    <n v="703"/>
    <s v="https://www.rev.com/blog/transcripts/united-kingdom-coronavirus-briefing-transcript-april-27"/>
    <s v="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x v="16"/>
    <s v="13:14"/>
    <n v="641"/>
    <m/>
    <s v="Apr 27, 2020"/>
    <s v="13:14"/>
    <n v="0.55138888888888882"/>
    <n v="0"/>
    <n v="0.99722222222222223"/>
    <x v="67"/>
  </r>
  <r>
    <n v="704"/>
    <s v="https://www.rev.com/blog/transcripts/united-kingdom-coronavirus-briefing-transcript-april-27"/>
    <s v="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x v="72"/>
    <s v="13:59"/>
    <n v="1162"/>
    <m/>
    <s v="Apr 27, 2020"/>
    <s v="13:59"/>
    <n v="0.58263888888888882"/>
    <n v="0.37222222222222223"/>
    <n v="0.58263888888888882"/>
    <x v="68"/>
  </r>
  <r>
    <n v="705"/>
    <s v="https://www.rev.com/blog/transcripts/united-kingdom-coronavirus-briefing-transcript-april-27"/>
    <s v="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x v="16"/>
    <s v="15:16"/>
    <n v="663"/>
    <m/>
    <s v="Apr 27, 2020"/>
    <s v="15:16"/>
    <n v="0.63611111111111118"/>
    <n v="0"/>
    <n v="0.99722222222222223"/>
    <x v="67"/>
  </r>
  <r>
    <n v="706"/>
    <s v="https://www.rev.com/blog/transcripts/united-kingdom-coronavirus-briefing-transcript-april-27"/>
    <s v="Matt Hancock: (16:03);… is for people to follow the rules so we can get those five criteria met as soon as possible. I don’t know if you wanted to add anything."/>
    <x v="16"/>
    <s v="16:03"/>
    <n v="160"/>
    <m/>
    <s v="Apr 27, 2020"/>
    <s v="15:16"/>
    <n v="0.66875000000000007"/>
    <n v="0"/>
    <n v="0.99722222222222223"/>
    <x v="67"/>
  </r>
  <r>
    <n v="707"/>
    <s v="https://www.rev.com/blog/transcripts/united-kingdom-coronavirus-briefing-transcript-april-27"/>
    <s v="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x v="2"/>
    <s v="16:07"/>
    <n v="640"/>
    <m/>
    <s v="Apr 27, 2020"/>
    <s v="16:07"/>
    <n v="0.67152777777777783"/>
    <n v="0.67152777777777783"/>
    <n v="0.67152777777777783"/>
    <x v="0"/>
  </r>
  <r>
    <n v="708"/>
    <s v="https://www.rev.com/blog/transcripts/united-kingdom-coronavirus-briefing-transcript-april-27"/>
    <s v="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x v="16"/>
    <s v="16:43"/>
    <n v="342"/>
    <m/>
    <s v="Apr 27, 2020"/>
    <s v="16:43"/>
    <n v="0.69652777777777775"/>
    <n v="0"/>
    <n v="0.99722222222222223"/>
    <x v="67"/>
  </r>
  <r>
    <n v="709"/>
    <s v="https://www.rev.com/blog/transcripts/united-kingdom-coronavirus-briefing-transcript-april-27"/>
    <s v="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x v="39"/>
    <s v="17:11"/>
    <n v="431"/>
    <m/>
    <s v="Apr 27, 2020"/>
    <s v="17:11"/>
    <n v="0.71597222222222223"/>
    <n v="0.71597222222222223"/>
    <n v="0.78125"/>
    <x v="69"/>
  </r>
  <r>
    <n v="710"/>
    <s v="https://www.rev.com/blog/transcripts/united-kingdom-coronavirus-briefing-transcript-april-27"/>
    <s v="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x v="16"/>
    <s v="17:35"/>
    <n v="849"/>
    <m/>
    <s v="Apr 27, 2020"/>
    <s v="17:35"/>
    <n v="0.73263888888888884"/>
    <n v="0"/>
    <n v="0.99722222222222223"/>
    <x v="67"/>
  </r>
  <r>
    <n v="711"/>
    <s v="https://www.rev.com/blog/transcripts/united-kingdom-coronavirus-briefing-transcript-april-27"/>
    <s v="Hugh Pym: (18:43);Can I ask a follow up?"/>
    <x v="39"/>
    <s v="18:43"/>
    <n v="40"/>
    <m/>
    <s v="Apr 27, 2020"/>
    <s v="18:43"/>
    <n v="0.77986111111111101"/>
    <n v="0.71597222222222223"/>
    <n v="0.78125"/>
    <x v="69"/>
  </r>
  <r>
    <n v="712"/>
    <s v="https://www.rev.com/blog/transcripts/united-kingdom-coronavirus-briefing-transcript-april-27"/>
    <s v="Matt Hancock: (18:44);Yes, of course."/>
    <x v="16"/>
    <s v="18:44"/>
    <n v="37"/>
    <m/>
    <s v="Apr 27, 2020"/>
    <s v="18:44"/>
    <n v="0.78055555555555556"/>
    <n v="0"/>
    <n v="0.99722222222222223"/>
    <x v="67"/>
  </r>
  <r>
    <n v="713"/>
    <s v="https://www.rev.com/blog/transcripts/united-kingdom-coronavirus-briefing-transcript-april-27"/>
    <s v="Hugh Pym: (18:45);Beyond this it’s very important to escalate testing capacity significantly to prevent or help prevent a second spike. Where do you want to be with capacity and testing ability in a few months time? How many hundred of thousands a day?"/>
    <x v="39"/>
    <s v="18:45"/>
    <n v="252"/>
    <m/>
    <s v="Apr 27, 2020"/>
    <s v="18:45"/>
    <n v="0.78125"/>
    <n v="0.71597222222222223"/>
    <n v="0.78125"/>
    <x v="69"/>
  </r>
  <r>
    <n v="714"/>
    <s v="https://www.rev.com/blog/transcripts/united-kingdom-coronavirus-briefing-transcript-april-27"/>
    <s v="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x v="16"/>
    <s v="19:01"/>
    <n v="812"/>
    <m/>
    <s v="Apr 27, 2020"/>
    <s v="19:01"/>
    <n v="0.79236111111111107"/>
    <n v="0"/>
    <n v="0.99722222222222223"/>
    <x v="67"/>
  </r>
  <r>
    <n v="715"/>
    <s v="https://www.rev.com/blog/transcripts/united-kingdom-coronavirus-briefing-transcript-april-27"/>
    <s v="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x v="16"/>
    <s v="20:06"/>
    <n v="849"/>
    <m/>
    <s v="Apr 27, 2020"/>
    <s v="19:01"/>
    <n v="0.83750000000000002"/>
    <n v="0"/>
    <n v="0.99722222222222223"/>
    <x v="67"/>
  </r>
  <r>
    <n v="716"/>
    <s v="https://www.rev.com/blog/transcripts/united-kingdom-coronavirus-briefing-transcript-april-27"/>
    <s v="Chris Whitty: (21:07);Only thing to add is that the more testing capacity you’ve got them, the more flexibility you have to do different things, with both the patients and in terms of things like care homes as the Secretary of State was saying."/>
    <x v="30"/>
    <s v="21:07"/>
    <n v="244"/>
    <m/>
    <s v="Apr 27, 2020"/>
    <s v="21:07"/>
    <n v="0.87986111111111109"/>
    <n v="6.0416666666666563E-2"/>
    <n v="0.98125000000000007"/>
    <x v="70"/>
  </r>
  <r>
    <n v="717"/>
    <s v="https://www.rev.com/blog/transcripts/united-kingdom-coronavirus-briefing-transcript-april-27"/>
    <s v="Matt Hancock: (21:19);Thanks, Hugh. Robert Peston ITV."/>
    <x v="16"/>
    <s v="21:19"/>
    <n v="54"/>
    <m/>
    <s v="Apr 27, 2020"/>
    <s v="21:19"/>
    <n v="0.8881944444444444"/>
    <n v="0"/>
    <n v="0.99722222222222223"/>
    <x v="67"/>
  </r>
  <r>
    <n v="718"/>
    <s v="https://www.rev.com/blog/transcripts/united-kingdom-coronavirus-briefing-transcript-april-27"/>
    <s v="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x v="40"/>
    <s v="21:23"/>
    <n v="930"/>
    <m/>
    <s v="Apr 27, 2020"/>
    <s v="21:23"/>
    <n v="0.89097222222222217"/>
    <n v="0.89097222222222217"/>
    <n v="0.99930555555555556"/>
    <x v="71"/>
  </r>
  <r>
    <n v="719"/>
    <s v="https://www.rev.com/blog/transcripts/united-kingdom-coronavirus-briefing-transcript-april-27"/>
    <s v="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x v="16"/>
    <s v="22:24"/>
    <n v="338"/>
    <m/>
    <s v="Apr 27, 2020"/>
    <s v="22:24"/>
    <n v="0.93333333333333324"/>
    <n v="0"/>
    <n v="0.99722222222222223"/>
    <x v="67"/>
  </r>
  <r>
    <n v="720"/>
    <s v="https://www.rev.com/blog/transcripts/united-kingdom-coronavirus-briefing-transcript-april-27"/>
    <s v="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x v="30"/>
    <s v="22:52"/>
    <n v="758"/>
    <m/>
    <s v="Apr 27, 2020"/>
    <s v="22:52"/>
    <n v="0.95277777777777783"/>
    <n v="6.0416666666666563E-2"/>
    <n v="0.98125000000000007"/>
    <x v="70"/>
  </r>
  <r>
    <n v="721"/>
    <s v="https://www.rev.com/blog/transcripts/united-kingdom-coronavirus-briefing-transcript-april-27"/>
    <s v="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x v="30"/>
    <s v="23:33"/>
    <n v="392"/>
    <m/>
    <s v="Apr 27, 2020"/>
    <s v="22:52"/>
    <n v="0.98125000000000007"/>
    <n v="6.0416666666666563E-2"/>
    <n v="0.98125000000000007"/>
    <x v="70"/>
  </r>
  <r>
    <n v="722"/>
    <s v="https://www.rev.com/blog/transcripts/united-kingdom-coronavirus-briefing-transcript-april-27"/>
    <s v="Matt Hancock: (23:56);Thanks very much. Yeah, or course."/>
    <x v="16"/>
    <s v="23:56"/>
    <n v="56"/>
    <m/>
    <s v="Apr 27, 2020"/>
    <s v="23:56"/>
    <n v="0.99722222222222223"/>
    <n v="0"/>
    <n v="0.99722222222222223"/>
    <x v="67"/>
  </r>
  <r>
    <n v="723"/>
    <s v="https://www.rev.com/blog/transcripts/united-kingdom-coronavirus-briefing-transcript-april-27"/>
    <s v="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x v="40"/>
    <s v="23:59"/>
    <n v="501"/>
    <m/>
    <s v="Apr 27, 2020"/>
    <s v="23:59"/>
    <n v="0.99930555555555556"/>
    <n v="0.89097222222222217"/>
    <n v="0.99930555555555556"/>
    <x v="71"/>
  </r>
  <r>
    <n v="724"/>
    <s v="https://www.rev.com/blog/transcripts/united-kingdom-coronavirus-briefing-transcript-april-27"/>
    <s v="Matt Hancock: (24:31);No. Beth Rigby from SKY."/>
    <x v="16"/>
    <s v="24:31"/>
    <n v="46"/>
    <m/>
    <s v="Apr 27, 2020"/>
    <s v="24:31"/>
    <n v="2.1527777777777812E-2"/>
    <n v="0"/>
    <n v="0.99722222222222223"/>
    <x v="67"/>
  </r>
  <r>
    <n v="725"/>
    <s v="https://www.rev.com/blog/transcripts/united-kingdom-coronavirus-briefing-transcript-april-27"/>
    <s v="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x v="41"/>
    <s v="24:36"/>
    <n v="698"/>
    <m/>
    <s v="Apr 27, 2020"/>
    <s v="24:36"/>
    <n v="2.5000000000000133E-2"/>
    <n v="2.5000000000000133E-2"/>
    <n v="0.1840277777777779"/>
    <x v="72"/>
  </r>
  <r>
    <n v="726"/>
    <s v="https://www.rev.com/blog/transcripts/united-kingdom-coronavirus-briefing-transcript-april-27"/>
    <s v="Matt Hancock: (25:24);Yeah, go ahead."/>
    <x v="16"/>
    <s v="25:24"/>
    <n v="37"/>
    <m/>
    <s v="Apr 27, 2020"/>
    <s v="25:24"/>
    <n v="5.8333333333333348E-2"/>
    <n v="0"/>
    <n v="0.99722222222222223"/>
    <x v="67"/>
  </r>
  <r>
    <n v="727"/>
    <s v="https://www.rev.com/blog/transcripts/united-kingdom-coronavirus-briefing-transcript-april-27"/>
    <s v="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x v="30"/>
    <s v="25:27"/>
    <n v="345"/>
    <m/>
    <s v="Apr 27, 2020"/>
    <s v="25:27"/>
    <n v="6.0416666666666563E-2"/>
    <n v="6.0416666666666563E-2"/>
    <n v="0.98125000000000007"/>
    <x v="70"/>
  </r>
  <r>
    <n v="728"/>
    <s v="https://www.rev.com/blog/transcripts/united-kingdom-coronavirus-briefing-transcript-april-27"/>
    <s v="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x v="30"/>
    <s v="25:51"/>
    <n v="798"/>
    <m/>
    <s v="Apr 27, 2020"/>
    <s v="25:27"/>
    <n v="7.7083333333333393E-2"/>
    <n v="6.0416666666666563E-2"/>
    <n v="0.98125000000000007"/>
    <x v="70"/>
  </r>
  <r>
    <n v="729"/>
    <s v="https://www.rev.com/blog/transcripts/united-kingdom-coronavirus-briefing-transcript-april-27"/>
    <s v="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x v="16"/>
    <s v="26:39"/>
    <n v="711"/>
    <m/>
    <s v="Apr 27, 2020"/>
    <s v="26:39"/>
    <n v="0.11041666666666661"/>
    <n v="0"/>
    <n v="0.99722222222222223"/>
    <x v="67"/>
  </r>
  <r>
    <n v="730"/>
    <s v="https://www.rev.com/blog/transcripts/united-kingdom-coronavirus-briefing-transcript-april-27"/>
    <s v="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x v="16"/>
    <s v="27:31"/>
    <n v="500"/>
    <m/>
    <s v="Apr 27, 2020"/>
    <s v="26:39"/>
    <n v="0.14652777777777781"/>
    <n v="0"/>
    <n v="0.99722222222222223"/>
    <x v="67"/>
  </r>
  <r>
    <n v="731"/>
    <s v="https://www.rev.com/blog/transcripts/united-kingdom-coronavirus-briefing-transcript-april-27"/>
    <s v="Matt Hancock: (28:12);We need to get the track and the trace part of that up and running so that they can be effective as we bring the number of new cases down."/>
    <x v="16"/>
    <s v="28:12"/>
    <n v="160"/>
    <m/>
    <s v="Apr 27, 2020"/>
    <s v="26:39"/>
    <n v="0.17500000000000004"/>
    <n v="0"/>
    <n v="0.99722222222222223"/>
    <x v="67"/>
  </r>
  <r>
    <n v="732"/>
    <s v="https://www.rev.com/blog/transcripts/united-kingdom-coronavirus-briefing-transcript-april-27"/>
    <s v="Beth Rigby: (28:25);Can I just follow up just on one thing. Professor Whitty, what explains the mismatch between where you thought the death toll would be at the beginning of the lockdown and where we are ending up a month in? What changed over the course of the past few weeks?"/>
    <x v="41"/>
    <s v="28:25"/>
    <n v="278"/>
    <m/>
    <s v="Apr 27, 2020"/>
    <s v="28:25"/>
    <n v="0.1840277777777779"/>
    <n v="2.5000000000000133E-2"/>
    <n v="0.1840277777777779"/>
    <x v="72"/>
  </r>
  <r>
    <n v="733"/>
    <s v="https://www.rev.com/blog/transcripts/united-kingdom-coronavirus-briefing-transcript-april-27"/>
    <s v="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x v="30"/>
    <s v="28:43"/>
    <n v="648"/>
    <m/>
    <s v="Apr 27, 2020"/>
    <s v="28:43"/>
    <n v="0.19652777777777763"/>
    <n v="6.0416666666666563E-2"/>
    <n v="0.98125000000000007"/>
    <x v="70"/>
  </r>
  <r>
    <n v="734"/>
    <s v="https://www.rev.com/blog/transcripts/united-kingdom-coronavirus-briefing-transcript-april-27"/>
    <s v="Matt Hancock: (29:18);Thanks very much, Beth. Gary Gibbon from Channel 4."/>
    <x v="16"/>
    <s v="29:18"/>
    <n v="73"/>
    <m/>
    <s v="Apr 27, 2020"/>
    <s v="29:18"/>
    <n v="0.22083333333333344"/>
    <n v="0"/>
    <n v="0.99722222222222223"/>
    <x v="67"/>
  </r>
  <r>
    <n v="735"/>
    <s v="https://www.rev.com/blog/transcripts/united-kingdom-coronavirus-briefing-transcript-april-27"/>
    <s v="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x v="73"/>
    <s v="29:23"/>
    <n v="330"/>
    <m/>
    <s v="Apr 27, 2020"/>
    <s v="29:23"/>
    <n v="0.22430555555555554"/>
    <n v="0.22430555555555554"/>
    <n v="0.31458333333333344"/>
    <x v="73"/>
  </r>
  <r>
    <n v="736"/>
    <s v="https://www.rev.com/blog/transcripts/united-kingdom-coronavirus-briefing-transcript-april-27"/>
    <s v="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x v="30"/>
    <s v="29:49"/>
    <n v="671"/>
    <m/>
    <s v="Apr 27, 2020"/>
    <s v="29:49"/>
    <n v="0.24236111111111103"/>
    <n v="6.0416666666666563E-2"/>
    <n v="0.98125000000000007"/>
    <x v="70"/>
  </r>
  <r>
    <n v="737"/>
    <s v="https://www.rev.com/blog/transcripts/united-kingdom-coronavirus-briefing-transcript-april-27"/>
    <s v="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x v="30"/>
    <s v="30:33"/>
    <n v="392"/>
    <m/>
    <s v="Apr 27, 2020"/>
    <s v="29:49"/>
    <n v="0.2729166666666667"/>
    <n v="6.0416666666666563E-2"/>
    <n v="0.98125000000000007"/>
    <x v="70"/>
  </r>
  <r>
    <n v="738"/>
    <s v="https://www.rev.com/blog/transcripts/united-kingdom-coronavirus-briefing-transcript-april-27"/>
    <s v="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x v="30"/>
    <s v="30:55"/>
    <n v="754"/>
    <m/>
    <s v="Apr 27, 2020"/>
    <s v="29:49"/>
    <n v="0.28819444444444442"/>
    <n v="6.0416666666666563E-2"/>
    <n v="0.98125000000000007"/>
    <x v="70"/>
  </r>
  <r>
    <n v="739"/>
    <s v="https://www.rev.com/blog/transcripts/united-kingdom-coronavirus-briefing-transcript-april-27"/>
    <s v="Gary Gibbon: (31:33);May I ask a quick second? What’s your current estimate of what R naught is measuring in hospitals and care homes?"/>
    <x v="73"/>
    <s v="31:33"/>
    <n v="134"/>
    <m/>
    <s v="Apr 27, 2020"/>
    <s v="31:33"/>
    <n v="0.31458333333333344"/>
    <n v="0.22430555555555554"/>
    <n v="0.31458333333333344"/>
    <x v="73"/>
  </r>
  <r>
    <n v="740"/>
    <s v="https://www.rev.com/blog/transcripts/united-kingdom-coronavirus-briefing-transcript-april-27"/>
    <s v="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x v="30"/>
    <s v="31:42"/>
    <n v="339"/>
    <m/>
    <s v="Apr 27, 2020"/>
    <s v="31:42"/>
    <n v="0.3208333333333333"/>
    <n v="6.0416666666666563E-2"/>
    <n v="0.98125000000000007"/>
    <x v="70"/>
  </r>
  <r>
    <n v="741"/>
    <s v="https://www.rev.com/blog/transcripts/united-kingdom-coronavirus-briefing-transcript-april-27"/>
    <s v="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x v="30"/>
    <s v="32:03"/>
    <n v="409"/>
    <m/>
    <s v="Apr 27, 2020"/>
    <s v="31:42"/>
    <n v="0.33541666666666647"/>
    <n v="6.0416666666666563E-2"/>
    <n v="0.98125000000000007"/>
    <x v="70"/>
  </r>
  <r>
    <n v="742"/>
    <s v="https://www.rev.com/blog/transcripts/united-kingdom-coronavirus-briefing-transcript-april-27"/>
    <s v="Matt Hancock: (32:22);And maybe Steve could answer on the NHS point."/>
    <x v="16"/>
    <s v="32:22"/>
    <n v="68"/>
    <m/>
    <s v="Apr 27, 2020"/>
    <s v="32:22"/>
    <n v="0.3486111111111112"/>
    <n v="0"/>
    <n v="0.99722222222222223"/>
    <x v="67"/>
  </r>
  <r>
    <n v="743"/>
    <s v="https://www.rev.com/blog/transcripts/united-kingdom-coronavirus-briefing-transcript-april-27"/>
    <s v="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x v="26"/>
    <s v="32:24"/>
    <n v="535"/>
    <m/>
    <s v="Apr 27, 2020"/>
    <s v="32:24"/>
    <n v="0.34999999999999987"/>
    <n v="0.34999999999999987"/>
    <n v="0.83958333333333335"/>
    <x v="74"/>
  </r>
  <r>
    <n v="744"/>
    <s v="https://www.rev.com/blog/transcripts/united-kingdom-coronavirus-briefing-transcript-april-27"/>
    <s v="Matt Hancock: (32:55);Thanks very much Garry. Sebastian Payne of the FT."/>
    <x v="16"/>
    <s v="32:55"/>
    <n v="72"/>
    <m/>
    <s v="Apr 27, 2020"/>
    <s v="32:55"/>
    <n v="0.37152777777777768"/>
    <n v="0"/>
    <n v="0.99722222222222223"/>
    <x v="67"/>
  </r>
  <r>
    <n v="745"/>
    <s v="https://www.rev.com/blog/transcripts/united-kingdom-coronavirus-briefing-transcript-april-27"/>
    <s v="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x v="74"/>
    <s v="33:00"/>
    <n v="589"/>
    <m/>
    <s v="Apr 27, 2020"/>
    <s v="33:00"/>
    <n v="0.375"/>
    <n v="0.375"/>
    <n v="0.49930555555555567"/>
    <x v="75"/>
  </r>
  <r>
    <n v="746"/>
    <s v="https://www.rev.com/blog/transcripts/united-kingdom-coronavirus-briefing-transcript-april-27"/>
    <s v="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x v="16"/>
    <s v="33:30"/>
    <n v="717"/>
    <m/>
    <s v="Apr 27, 2020"/>
    <s v="33:30"/>
    <n v="0.39583333333333326"/>
    <n v="0"/>
    <n v="0.99722222222222223"/>
    <x v="67"/>
  </r>
  <r>
    <n v="747"/>
    <s v="https://www.rev.com/blog/transcripts/united-kingdom-coronavirus-briefing-transcript-april-27"/>
    <s v="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x v="16"/>
    <s v="34:26"/>
    <n v="546"/>
    <m/>
    <s v="Apr 27, 2020"/>
    <s v="33:30"/>
    <n v="0.43472222222222201"/>
    <n v="0"/>
    <n v="0.99722222222222223"/>
    <x v="67"/>
  </r>
  <r>
    <n v="748"/>
    <s v="https://www.rev.com/blog/transcripts/united-kingdom-coronavirus-briefing-transcript-april-27"/>
    <s v="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x v="30"/>
    <s v="35:06"/>
    <n v="927"/>
    <m/>
    <s v="Apr 27, 2020"/>
    <s v="35:06"/>
    <n v="0.46250000000000013"/>
    <n v="6.0416666666666563E-2"/>
    <n v="0.98125000000000007"/>
    <x v="70"/>
  </r>
  <r>
    <n v="749"/>
    <s v="https://www.rev.com/blog/transcripts/united-kingdom-coronavirus-briefing-transcript-april-27"/>
    <s v="Sebastian Payne: (35:56);Thank you. Mr. Hancock, could I just ask a follow up please?"/>
    <x v="74"/>
    <s v="35:56"/>
    <n v="85"/>
    <m/>
    <s v="Apr 27, 2020"/>
    <s v="35:56"/>
    <n v="0.49722222222222201"/>
    <n v="0.375"/>
    <n v="0.49930555555555567"/>
    <x v="75"/>
  </r>
  <r>
    <n v="750"/>
    <s v="https://www.rev.com/blog/transcripts/united-kingdom-coronavirus-briefing-transcript-april-27"/>
    <s v="Matt Hancock: (35:58);Sure."/>
    <x v="16"/>
    <s v="35:58"/>
    <n v="27"/>
    <m/>
    <s v="Apr 27, 2020"/>
    <s v="35:58"/>
    <n v="0.49861111111111112"/>
    <n v="0"/>
    <n v="0.99722222222222223"/>
    <x v="67"/>
  </r>
  <r>
    <n v="751"/>
    <s v="https://www.rev.com/blog/transcripts/united-kingdom-coronavirus-briefing-transcript-april-27"/>
    <s v="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x v="74"/>
    <s v="35:59"/>
    <n v="402"/>
    <m/>
    <s v="Apr 27, 2020"/>
    <s v="35:59"/>
    <n v="0.49930555555555567"/>
    <n v="0.375"/>
    <n v="0.49930555555555567"/>
    <x v="75"/>
  </r>
  <r>
    <n v="752"/>
    <s v="https://www.rev.com/blog/transcripts/united-kingdom-coronavirus-briefing-transcript-april-27"/>
    <s v="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x v="16"/>
    <s v="36:20"/>
    <n v="327"/>
    <m/>
    <s v="Apr 27, 2020"/>
    <s v="36:20"/>
    <n v="0.51388888888888906"/>
    <n v="0"/>
    <n v="0.99722222222222223"/>
    <x v="67"/>
  </r>
  <r>
    <n v="753"/>
    <s v="https://www.rev.com/blog/transcripts/united-kingdom-coronavirus-briefing-transcript-april-27"/>
    <s v="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x v="26"/>
    <s v="36:46"/>
    <n v="980"/>
    <m/>
    <s v="Apr 27, 2020"/>
    <s v="36:46"/>
    <n v="0.53194444444444433"/>
    <n v="0.34999999999999987"/>
    <n v="0.83958333333333335"/>
    <x v="74"/>
  </r>
  <r>
    <n v="754"/>
    <s v="https://www.rev.com/blog/transcripts/united-kingdom-coronavirus-briefing-transcript-april-27"/>
    <s v="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x v="26"/>
    <s v="37:47"/>
    <n v="664"/>
    <m/>
    <s v="Apr 27, 2020"/>
    <s v="36:46"/>
    <n v="0.5743055555555554"/>
    <n v="0.34999999999999987"/>
    <n v="0.83958333333333335"/>
    <x v="74"/>
  </r>
  <r>
    <n v="755"/>
    <s v="https://www.rev.com/blog/transcripts/united-kingdom-coronavirus-briefing-transcript-april-27"/>
    <s v="Matt Hancock: (38:26);Thanks very much. So Gordon Rayner from The Telegraph."/>
    <x v="16"/>
    <s v="38:26"/>
    <n v="76"/>
    <m/>
    <s v="Apr 27, 2020"/>
    <s v="38:26"/>
    <n v="0.60138888888888875"/>
    <n v="0"/>
    <n v="0.99722222222222223"/>
    <x v="67"/>
  </r>
  <r>
    <n v="756"/>
    <s v="https://www.rev.com/blog/transcripts/united-kingdom-coronavirus-briefing-transcript-april-27"/>
    <s v="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x v="64"/>
    <s v="38:31"/>
    <n v="1025"/>
    <m/>
    <s v="Apr 27, 2020"/>
    <s v="38:31"/>
    <n v="0.60486111111111107"/>
    <n v="0.60486111111111107"/>
    <n v="0.97013888888888888"/>
    <x v="76"/>
  </r>
  <r>
    <n v="757"/>
    <s v="https://www.rev.com/blog/transcripts/united-kingdom-coronavirus-briefing-transcript-april-27"/>
    <s v="Matt Hancock: (39:27);Great, do you want to take the first one and then I’ll ask Steve to comment on it."/>
    <x v="16"/>
    <s v="39:27"/>
    <n v="104"/>
    <m/>
    <s v="Apr 27, 2020"/>
    <s v="39:27"/>
    <n v="0.64375000000000004"/>
    <n v="0"/>
    <n v="0.99722222222222223"/>
    <x v="67"/>
  </r>
  <r>
    <n v="758"/>
    <s v="https://www.rev.com/blog/transcripts/united-kingdom-coronavirus-briefing-transcript-april-27"/>
    <s v="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x v="30"/>
    <s v="39:32"/>
    <n v="828"/>
    <m/>
    <s v="Apr 27, 2020"/>
    <s v="39:32"/>
    <n v="0.64722222222222214"/>
    <n v="6.0416666666666563E-2"/>
    <n v="0.98125000000000007"/>
    <x v="70"/>
  </r>
  <r>
    <n v="759"/>
    <s v="https://www.rev.com/blog/transcripts/united-kingdom-coronavirus-briefing-transcript-april-27"/>
    <s v="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x v="30"/>
    <s v="40:28"/>
    <n v="935"/>
    <m/>
    <s v="Apr 27, 2020"/>
    <s v="39:32"/>
    <n v="0.68611111111111112"/>
    <n v="6.0416666666666563E-2"/>
    <n v="0.98125000000000007"/>
    <x v="70"/>
  </r>
  <r>
    <n v="760"/>
    <s v="https://www.rev.com/blog/transcripts/united-kingdom-coronavirus-briefing-transcript-april-27"/>
    <s v="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x v="30"/>
    <s v="41:25"/>
    <n v="514"/>
    <m/>
    <s v="Apr 27, 2020"/>
    <s v="39:32"/>
    <n v="0.72569444444444442"/>
    <n v="6.0416666666666563E-2"/>
    <n v="0.98125000000000007"/>
    <x v="70"/>
  </r>
  <r>
    <n v="761"/>
    <s v="https://www.rev.com/blog/transcripts/united-kingdom-coronavirus-briefing-transcript-april-27"/>
    <s v="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x v="16"/>
    <s v="41:55"/>
    <n v="929"/>
    <m/>
    <s v="Apr 27, 2020"/>
    <s v="41:55"/>
    <n v="0.74652777777777768"/>
    <n v="0"/>
    <n v="0.99722222222222223"/>
    <x v="67"/>
  </r>
  <r>
    <n v="762"/>
    <s v="https://www.rev.com/blog/transcripts/united-kingdom-coronavirus-briefing-transcript-april-27"/>
    <s v="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x v="26"/>
    <s v="43:02"/>
    <n v="1047"/>
    <m/>
    <s v="Apr 27, 2020"/>
    <s v="43:02"/>
    <n v="0.7930555555555554"/>
    <n v="0.34999999999999987"/>
    <n v="0.83958333333333335"/>
    <x v="74"/>
  </r>
  <r>
    <n v="763"/>
    <s v="https://www.rev.com/blog/transcripts/united-kingdom-coronavirus-briefing-transcript-april-27"/>
    <s v="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x v="26"/>
    <s v="44:09"/>
    <n v="389"/>
    <m/>
    <s v="Apr 27, 2020"/>
    <s v="43:02"/>
    <n v="0.83958333333333335"/>
    <n v="0.34999999999999987"/>
    <n v="0.83958333333333335"/>
    <x v="74"/>
  </r>
  <r>
    <n v="764"/>
    <s v="https://www.rev.com/blog/transcripts/united-kingdom-coronavirus-briefing-transcript-april-27"/>
    <s v="Gordon Rayner: (44:33);And can I just ask you a quick follow up?"/>
    <x v="64"/>
    <s v="44:33"/>
    <n v="64"/>
    <m/>
    <s v="Apr 27, 2020"/>
    <s v="44:33"/>
    <n v="0.85624999999999996"/>
    <n v="0.60486111111111107"/>
    <n v="0.97013888888888888"/>
    <x v="76"/>
  </r>
  <r>
    <n v="765"/>
    <s v="https://www.rev.com/blog/transcripts/united-kingdom-coronavirus-briefing-transcript-april-27"/>
    <s v="Matt Hancock: (44:34);Of course yeah."/>
    <x v="16"/>
    <s v="44:34"/>
    <n v="37"/>
    <m/>
    <s v="Apr 27, 2020"/>
    <s v="44:34"/>
    <n v="0.85694444444444451"/>
    <n v="0"/>
    <n v="0.99722222222222223"/>
    <x v="67"/>
  </r>
  <r>
    <n v="766"/>
    <s v="https://www.rev.com/blog/transcripts/united-kingdom-coronavirus-briefing-transcript-april-27"/>
    <s v="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x v="64"/>
    <s v="44:36"/>
    <n v="327"/>
    <m/>
    <s v="Apr 27, 2020"/>
    <s v="44:36"/>
    <n v="0.85833333333333339"/>
    <n v="0.60486111111111107"/>
    <n v="0.97013888888888888"/>
    <x v="76"/>
  </r>
  <r>
    <n v="767"/>
    <s v="https://www.rev.com/blog/transcripts/united-kingdom-coronavirus-briefing-transcript-april-27"/>
    <s v="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x v="16"/>
    <s v="44:55"/>
    <n v="722"/>
    <m/>
    <s v="Apr 27, 2020"/>
    <s v="44:55"/>
    <n v="0.87152777777777768"/>
    <n v="0"/>
    <n v="0.99722222222222223"/>
    <x v="67"/>
  </r>
  <r>
    <n v="768"/>
    <s v="https://www.rev.com/blog/transcripts/united-kingdom-coronavirus-briefing-transcript-april-27"/>
    <s v="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x v="30"/>
    <s v="45:47"/>
    <n v="790"/>
    <m/>
    <s v="Apr 27, 2020"/>
    <s v="45:47"/>
    <n v="0.90763888888888888"/>
    <n v="6.0416666666666563E-2"/>
    <n v="0.98125000000000007"/>
    <x v="70"/>
  </r>
  <r>
    <n v="769"/>
    <s v="https://www.rev.com/blog/transcripts/united-kingdom-coronavirus-briefing-transcript-april-27"/>
    <s v="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x v="30"/>
    <s v="46:35"/>
    <n v="777"/>
    <m/>
    <s v="Apr 27, 2020"/>
    <s v="45:47"/>
    <n v="0.94097222222222232"/>
    <n v="6.0416666666666563E-2"/>
    <n v="0.98125000000000007"/>
    <x v="70"/>
  </r>
  <r>
    <n v="770"/>
    <s v="https://www.rev.com/blog/transcripts/united-kingdom-coronavirus-briefing-transcript-april-27"/>
    <s v="Matt Hancock: (47:15);Is that okay, Gordon?"/>
    <x v="16"/>
    <s v="47:15"/>
    <n v="43"/>
    <m/>
    <s v="Apr 27, 2020"/>
    <s v="47:15"/>
    <n v="0.96875"/>
    <n v="0"/>
    <n v="0.99722222222222223"/>
    <x v="67"/>
  </r>
  <r>
    <n v="771"/>
    <s v="https://www.rev.com/blog/transcripts/united-kingdom-coronavirus-briefing-transcript-april-27"/>
    <s v="Gordon Rayner: (47:17);Yes thank you."/>
    <x v="64"/>
    <s v="47:17"/>
    <n v="37"/>
    <m/>
    <s v="Apr 27, 2020"/>
    <s v="47:17"/>
    <n v="0.97013888888888888"/>
    <n v="0.60486111111111107"/>
    <n v="0.97013888888888888"/>
    <x v="76"/>
  </r>
  <r>
    <n v="772"/>
    <s v="https://www.rev.com/blog/transcripts/united-kingdom-coronavirus-briefing-transcript-april-27"/>
    <s v="Matt Hancock: (47:19);Great. We’ve got David Walsh from the Sheffield Star"/>
    <x v="16"/>
    <s v="47:19"/>
    <n v="74"/>
    <m/>
    <s v="Apr 27, 2020"/>
    <s v="47:19"/>
    <n v="0.97152777777777799"/>
    <n v="0"/>
    <n v="0.99722222222222223"/>
    <x v="67"/>
  </r>
  <r>
    <n v="773"/>
    <s v="https://www.rev.com/blog/transcripts/united-kingdom-coronavirus-briefing-transcript-april-27"/>
    <s v="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x v="75"/>
    <s v="47:23"/>
    <n v="503"/>
    <m/>
    <s v="Apr 27, 2020"/>
    <s v="47:23"/>
    <n v="0.97430555555555554"/>
    <n v="0.97430555555555554"/>
    <n v="0.97430555555555554"/>
    <x v="0"/>
  </r>
  <r>
    <n v="774"/>
    <s v="https://www.rev.com/blog/transcripts/united-kingdom-coronavirus-briefing-transcript-april-27"/>
    <s v="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x v="76"/>
    <s v="48:02"/>
    <n v="436"/>
    <m/>
    <s v="Apr 27, 2020"/>
    <s v="48:02"/>
    <n v="1.3888888888886619E-3"/>
    <n v="1.3888888888886619E-3"/>
    <n v="1.3888888888886619E-3"/>
    <x v="0"/>
  </r>
  <r>
    <n v="775"/>
    <s v="https://www.rev.com/blog/transcripts/united-kingdom-coronavirus-briefing-transcript-april-27"/>
    <s v="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x v="16"/>
    <s v="48:28"/>
    <n v="1150"/>
    <m/>
    <s v="Apr 27, 2020"/>
    <s v="48:28"/>
    <n v="1.9444444444444375E-2"/>
    <n v="0"/>
    <n v="0.99722222222222223"/>
    <x v="67"/>
  </r>
  <r>
    <n v="776"/>
    <s v="https://www.rev.com/blog/transcripts/united-kingdom-coronavirus-briefing-transcript-april-27"/>
    <s v="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
    <x v="16"/>
    <s v="49:56"/>
    <n v="295"/>
    <m/>
    <s v="Apr 27, 2020"/>
    <s v="48:28"/>
    <n v="8.0555555555555269E-2"/>
    <n v="0"/>
    <n v="0.99722222222222223"/>
    <x v="67"/>
  </r>
  <r>
    <n v="777"/>
    <s v="https://www.rev.com/blog/transcripts/united-kingdom-coronavirus-briefing-transcript-april-27"/>
    <s v="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x v="77"/>
    <s v="50:17"/>
    <n v="976"/>
    <m/>
    <s v="Apr 27, 2020"/>
    <s v="50:17"/>
    <n v="9.5138888888888662E-2"/>
    <n v="9.5138888888888662E-2"/>
    <n v="9.5138888888888662E-2"/>
    <x v="0"/>
  </r>
  <r>
    <n v="778"/>
    <s v="https://www.rev.com/blog/transcripts/united-kingdom-coronavirus-briefing-transcript-april-27"/>
    <s v="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x v="16"/>
    <s v="51:20"/>
    <n v="676"/>
    <m/>
    <s v="Apr 27, 2020"/>
    <s v="51:20"/>
    <n v="0.13888888888888884"/>
    <n v="0"/>
    <n v="0.99722222222222223"/>
    <x v="67"/>
  </r>
  <r>
    <n v="779"/>
    <s v="https://www.rev.com/blog/transcripts/united-kingdom-coronavirus-briefing-transcript-april-27"/>
    <s v="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x v="78"/>
    <s v="52:10"/>
    <n v="780"/>
    <m/>
    <s v="Apr 27, 2020"/>
    <s v="52:10"/>
    <n v="0.17361111111111116"/>
    <n v="0.17361111111111116"/>
    <n v="0.4131944444444442"/>
    <x v="77"/>
  </r>
  <r>
    <n v="780"/>
    <s v="https://www.rev.com/blog/transcripts/united-kingdom-coronavirus-briefing-transcript-april-27"/>
    <s v="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x v="78"/>
    <s v="52:55"/>
    <n v="338"/>
    <m/>
    <s v="Apr 27, 2020"/>
    <s v="52:10"/>
    <n v="0.20486111111111116"/>
    <n v="0.17361111111111116"/>
    <n v="0.4131944444444442"/>
    <x v="77"/>
  </r>
  <r>
    <n v="781"/>
    <s v="https://www.rev.com/blog/transcripts/united-kingdom-coronavirus-briefing-transcript-april-27"/>
    <s v="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x v="78"/>
    <s v="53:16"/>
    <n v="623"/>
    <m/>
    <s v="Apr 27, 2020"/>
    <s v="52:10"/>
    <n v="0.21944444444444455"/>
    <n v="0.17361111111111116"/>
    <n v="0.4131944444444442"/>
    <x v="77"/>
  </r>
  <r>
    <n v="782"/>
    <s v="https://www.rev.com/blog/transcripts/united-kingdom-coronavirus-briefing-transcript-april-27"/>
    <s v="Matt Hancock: (53:55);Thanks Steve. Chris Whitty."/>
    <x v="16"/>
    <s v="53:55"/>
    <n v="49"/>
    <m/>
    <s v="Apr 27, 2020"/>
    <s v="53:55"/>
    <n v="0.24652777777777768"/>
    <n v="0"/>
    <n v="0.99722222222222223"/>
    <x v="67"/>
  </r>
  <r>
    <n v="783"/>
    <s v="https://www.rev.com/blog/transcripts/united-kingdom-coronavirus-briefing-transcript-april-27"/>
    <s v="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x v="30"/>
    <s v="53:57"/>
    <n v="778"/>
    <m/>
    <s v="Apr 27, 2020"/>
    <s v="53:57"/>
    <n v="0.24791666666666679"/>
    <n v="6.0416666666666563E-2"/>
    <n v="0.98125000000000007"/>
    <x v="70"/>
  </r>
  <r>
    <n v="784"/>
    <s v="https://www.rev.com/blog/transcripts/united-kingdom-coronavirus-briefing-transcript-april-27"/>
    <s v="Speaker 6: (54:40);Ask a very quick follow up on the restoration."/>
    <x v="79"/>
    <s v="54:40"/>
    <n v="65"/>
    <m/>
    <s v="Apr 27, 2020"/>
    <s v="54:40"/>
    <n v="0.27777777777777768"/>
    <n v="0.27777777777777768"/>
    <n v="0.36527777777777759"/>
    <x v="78"/>
  </r>
  <r>
    <n v="785"/>
    <s v="https://www.rev.com/blog/transcripts/united-kingdom-coronavirus-briefing-transcript-april-27"/>
    <s v="Matt Hancock: (54:42);Yes."/>
    <x v="16"/>
    <s v="54:42"/>
    <n v="26"/>
    <m/>
    <s v="Apr 27, 2020"/>
    <s v="54:42"/>
    <n v="0.27916666666666679"/>
    <n v="0"/>
    <n v="0.99722222222222223"/>
    <x v="67"/>
  </r>
  <r>
    <n v="786"/>
    <s v="https://www.rev.com/blog/transcripts/united-kingdom-coronavirus-briefing-transcript-april-27"/>
    <s v="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x v="79"/>
    <s v="54:44"/>
    <n v="454"/>
    <m/>
    <s v="Apr 27, 2020"/>
    <s v="54:44"/>
    <n v="0.28055555555555545"/>
    <n v="0.27777777777777768"/>
    <n v="0.36527777777777759"/>
    <x v="78"/>
  </r>
  <r>
    <n v="787"/>
    <s v="https://www.rev.com/blog/transcripts/united-kingdom-coronavirus-briefing-transcript-april-27"/>
    <s v="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x v="16"/>
    <s v="55:09"/>
    <n v="757"/>
    <m/>
    <s v="Apr 27, 2020"/>
    <s v="55:09"/>
    <n v="0.29791666666666661"/>
    <n v="0"/>
    <n v="0.99722222222222223"/>
    <x v="67"/>
  </r>
  <r>
    <n v="788"/>
    <s v="https://www.rev.com/blog/transcripts/united-kingdom-coronavirus-briefing-transcript-april-27"/>
    <s v="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x v="16"/>
    <s v="56:08"/>
    <n v="462"/>
    <m/>
    <s v="Apr 27, 2020"/>
    <s v="55:09"/>
    <n v="0.33888888888888902"/>
    <n v="0"/>
    <n v="0.99722222222222223"/>
    <x v="67"/>
  </r>
  <r>
    <n v="789"/>
    <s v="https://www.rev.com/blog/transcripts/united-kingdom-coronavirus-briefing-transcript-april-27"/>
    <s v="Speaker 6: (56:46);I was just going to say very funnily would you see them all the Nightingale hospitals, all seven or I think it’s seven or eight now to be used in that way?"/>
    <x v="79"/>
    <s v="56:46"/>
    <n v="174"/>
    <m/>
    <s v="Apr 27, 2020"/>
    <s v="56:46"/>
    <n v="0.36527777777777759"/>
    <n v="0.27777777777777768"/>
    <n v="0.36527777777777759"/>
    <x v="78"/>
  </r>
  <r>
    <n v="790"/>
    <s v="https://www.rev.com/blog/transcripts/united-kingdom-coronavirus-briefing-transcript-april-27"/>
    <s v="Matt Hancock: (56:55);In the first instance, yes, but as we go through this we always keep things like this open to review to work out what’s the best way to use the resources at the nation’s disposal. Steve."/>
    <x v="16"/>
    <s v="56:55"/>
    <n v="208"/>
    <m/>
    <s v="Apr 27, 2020"/>
    <s v="56:55"/>
    <n v="0.37152777777777768"/>
    <n v="0"/>
    <n v="0.99722222222222223"/>
    <x v="67"/>
  </r>
  <r>
    <n v="791"/>
    <s v="https://www.rev.com/blog/transcripts/united-kingdom-coronavirus-briefing-transcript-april-27"/>
    <s v="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x v="78"/>
    <s v="57:08"/>
    <n v="783"/>
    <m/>
    <s v="Apr 27, 2020"/>
    <s v="57:08"/>
    <n v="0.38055555555555554"/>
    <n v="0.17361111111111116"/>
    <n v="0.4131944444444442"/>
    <x v="77"/>
  </r>
  <r>
    <n v="792"/>
    <s v="https://www.rev.com/blog/transcripts/united-kingdom-coronavirus-briefing-transcript-april-27"/>
    <s v="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x v="78"/>
    <s v="57:55"/>
    <n v="747"/>
    <m/>
    <s v="Apr 27, 2020"/>
    <s v="57:08"/>
    <n v="0.4131944444444442"/>
    <n v="0.17361111111111116"/>
    <n v="0.4131944444444442"/>
    <x v="77"/>
  </r>
  <r>
    <n v="793"/>
    <s v="https://www.rev.com/blog/transcripts/united-kingdom-coronavirus-briefing-transcript-april-27"/>
    <s v="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x v="16"/>
    <s v="58:38"/>
    <n v="856"/>
    <m/>
    <s v="Apr 27, 2020"/>
    <s v="58:38"/>
    <n v="0.44305555555555554"/>
    <n v="0"/>
    <n v="0.99722222222222223"/>
    <x v="67"/>
  </r>
  <r>
    <n v="794"/>
    <s v="https://www.rev.com/blog/transcripts/united-kingdom-coronavirus-briefing-transcript-april-27"/>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27, 2020"/>
    <n v="0"/>
    <e v="#VALUE!"/>
    <n v="0"/>
    <n v="0"/>
    <x v="0"/>
  </r>
  <r>
    <n v="795"/>
    <s v="https://www.rev.com/blog/transcripts/united-kingdom-coronavirus-briefing-transcript-april-27"/>
    <s v="Offer valid for new customers only. One coupon per person or business.;Can be used for closed captions, subtitles, foreign subtitles, translations or transcription services."/>
    <x v="0"/>
    <m/>
    <n v="173"/>
    <m/>
    <s v="Apr 27, 2020"/>
    <n v="0"/>
    <e v="#VALUE!"/>
    <n v="0"/>
    <n v="0"/>
    <x v="0"/>
  </r>
  <r>
    <n v="796"/>
    <s v="https://www.rev.com/blog/transcripts/united-kingdom-coronavirus-press-conference-transcript-april-10"/>
    <s v="Apr 10, 2020"/>
    <x v="0"/>
    <m/>
    <n v="12"/>
    <b v="1"/>
    <s v="Apr 10, 2020"/>
    <n v="0"/>
    <e v="#VALUE!"/>
    <n v="0"/>
    <n v="0"/>
    <x v="0"/>
  </r>
  <r>
    <n v="797"/>
    <s v="https://www.rev.com/blog/transcripts/united-kingdom-coronavirus-press-conference-transcript-april-10"/>
    <s v="British officials Ruth May and Matt Hancock held a COVID-19 briefing as PM Boris Johnson continues to recover from the disease. They begged U.K. residents to stay at home this weekend to lower infection rates. Read the full transcript here."/>
    <x v="0"/>
    <m/>
    <n v="240"/>
    <m/>
    <s v="Apr 10, 2020"/>
    <n v="0"/>
    <e v="#VALUE!"/>
    <n v="0"/>
    <n v="0"/>
    <x v="0"/>
  </r>
  <r>
    <n v="798"/>
    <s v="https://www.rev.com/blog/transcripts/united-kingdom-coronavirus-press-conference-transcript-april-10"/>
    <s v="Follow Rev Transcripts"/>
    <x v="0"/>
    <m/>
    <n v="22"/>
    <m/>
    <s v="Apr 10, 2020"/>
    <n v="0"/>
    <e v="#VALUE!"/>
    <n v="0"/>
    <n v="0"/>
    <x v="0"/>
  </r>
  <r>
    <n v="799"/>
    <s v="https://www.rev.com/blog/transcripts/united-kingdom-coronavirus-press-conference-transcript-april-10"/>
    <s v="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x v="80"/>
    <s v="00:00"/>
    <n v="767"/>
    <m/>
    <s v="Apr 10, 2020"/>
    <s v="00:00"/>
    <n v="0"/>
    <n v="0"/>
    <n v="0.93472222222222201"/>
    <x v="79"/>
  </r>
  <r>
    <n v="800"/>
    <s v="https://www.rev.com/blog/transcripts/united-kingdom-coronavirus-press-conference-transcript-april-10"/>
    <s v="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x v="80"/>
    <s v="00:58"/>
    <n v="335"/>
    <m/>
    <s v="Apr 10, 2020"/>
    <s v="00:00"/>
    <n v="4.027777777777778E-2"/>
    <n v="0"/>
    <n v="0.93472222222222201"/>
    <x v="79"/>
  </r>
  <r>
    <n v="801"/>
    <s v="https://www.rev.com/blog/transcripts/united-kingdom-coronavirus-press-conference-transcript-april-10"/>
    <s v="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x v="80"/>
    <s v="01:24"/>
    <n v="697"/>
    <m/>
    <s v="Apr 10, 2020"/>
    <s v="00:00"/>
    <n v="5.8333333333333327E-2"/>
    <n v="0"/>
    <n v="0.93472222222222201"/>
    <x v="79"/>
  </r>
  <r>
    <n v="802"/>
    <s v="https://www.rev.com/blog/transcripts/united-kingdom-coronavirus-press-conference-transcript-april-10"/>
    <s v="Matt Hancock: (02:21);I’ll now ask a Professor Van-Tam to take us through the slides and the data that we publish every day."/>
    <x v="16"/>
    <s v="02:21"/>
    <n v="124"/>
    <m/>
    <s v="Apr 10, 2020"/>
    <s v="02:21"/>
    <n v="9.7916666666666666E-2"/>
    <n v="9.0277777777776347E-3"/>
    <n v="0.96458333333333335"/>
    <x v="80"/>
  </r>
  <r>
    <n v="803"/>
    <s v="https://www.rev.com/blog/transcripts/united-kingdom-coronavirus-press-conference-transcript-april-10"/>
    <s v="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x v="81"/>
    <s v="02:29"/>
    <n v="808"/>
    <m/>
    <s v="Apr 10, 2020"/>
    <s v="02:29"/>
    <n v="0.10347222222222223"/>
    <n v="0.10347222222222223"/>
    <n v="0.83472222222222214"/>
    <x v="81"/>
  </r>
  <r>
    <n v="804"/>
    <s v="https://www.rev.com/blog/transcripts/united-kingdom-coronavirus-press-conference-transcript-april-10"/>
    <s v="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x v="81"/>
    <s v="03:35"/>
    <n v="668"/>
    <m/>
    <s v="Apr 10, 2020"/>
    <s v="02:29"/>
    <n v="0.14930555555555555"/>
    <n v="0.10347222222222223"/>
    <n v="0.83472222222222214"/>
    <x v="81"/>
  </r>
  <r>
    <n v="805"/>
    <s v="https://www.rev.com/blog/transcripts/united-kingdom-coronavirus-press-conference-transcript-april-10"/>
    <s v="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x v="81"/>
    <s v="04:28"/>
    <n v="633"/>
    <m/>
    <s v="Apr 10, 2020"/>
    <s v="02:29"/>
    <n v="0.18611111111111112"/>
    <n v="0.10347222222222223"/>
    <n v="0.83472222222222214"/>
    <x v="81"/>
  </r>
  <r>
    <n v="806"/>
    <s v="https://www.rev.com/blog/transcripts/united-kingdom-coronavirus-press-conference-transcript-april-10"/>
    <s v="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x v="81"/>
    <s v="05:18"/>
    <n v="511"/>
    <m/>
    <s v="Apr 10, 2020"/>
    <s v="02:29"/>
    <n v="0.22083333333333333"/>
    <n v="0.10347222222222223"/>
    <n v="0.83472222222222214"/>
    <x v="81"/>
  </r>
  <r>
    <n v="807"/>
    <s v="https://www.rev.com/blog/transcripts/united-kingdom-coronavirus-press-conference-transcript-april-10"/>
    <s v="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x v="81"/>
    <s v="05:57"/>
    <n v="363"/>
    <m/>
    <s v="Apr 10, 2020"/>
    <s v="02:29"/>
    <n v="0.24791666666666667"/>
    <n v="0.10347222222222223"/>
    <n v="0.83472222222222214"/>
    <x v="81"/>
  </r>
  <r>
    <n v="808"/>
    <s v="https://www.rev.com/blog/transcripts/united-kingdom-coronavirus-press-conference-transcript-april-10"/>
    <s v="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x v="81"/>
    <s v="06:28"/>
    <n v="538"/>
    <m/>
    <s v="Apr 10, 2020"/>
    <s v="02:29"/>
    <n v="0.26944444444444443"/>
    <n v="0.10347222222222223"/>
    <n v="0.83472222222222214"/>
    <x v="81"/>
  </r>
  <r>
    <n v="809"/>
    <s v="https://www.rev.com/blog/transcripts/united-kingdom-coronavirus-press-conference-transcript-april-10"/>
    <s v="Matt Hancock: (07:07);Thank you very much. So if we now go to questions. The first question we’ve got is from Hugh Pym at the BBC."/>
    <x v="16"/>
    <s v="07:07"/>
    <n v="130"/>
    <m/>
    <s v="Apr 10, 2020"/>
    <s v="07:07"/>
    <n v="0.29652777777777778"/>
    <n v="9.0277777777776347E-3"/>
    <n v="0.96458333333333335"/>
    <x v="80"/>
  </r>
  <r>
    <n v="810"/>
    <s v="https://www.rev.com/blog/transcripts/united-kingdom-coronavirus-press-conference-transcript-april-10"/>
    <s v="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x v="39"/>
    <s v="07:16"/>
    <n v="409"/>
    <m/>
    <s v="Apr 10, 2020"/>
    <s v="07:16"/>
    <n v="0.30277777777777776"/>
    <n v="0.30277777777777776"/>
    <n v="0.42708333333333331"/>
    <x v="82"/>
  </r>
  <r>
    <n v="811"/>
    <s v="https://www.rev.com/blog/transcripts/united-kingdom-coronavirus-press-conference-transcript-april-10"/>
    <s v="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x v="16"/>
    <s v="07:39"/>
    <n v="621"/>
    <m/>
    <s v="Apr 10, 2020"/>
    <s v="07:39"/>
    <n v="0.31875000000000003"/>
    <n v="9.0277777777776347E-3"/>
    <n v="0.96458333333333335"/>
    <x v="80"/>
  </r>
  <r>
    <n v="812"/>
    <s v="https://www.rev.com/blog/transcripts/united-kingdom-coronavirus-press-conference-transcript-april-10"/>
    <s v="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x v="16"/>
    <s v="08:29"/>
    <n v="444"/>
    <m/>
    <s v="Apr 10, 2020"/>
    <s v="07:39"/>
    <n v="0.35347222222222219"/>
    <n v="9.0277777777776347E-3"/>
    <n v="0.96458333333333335"/>
    <x v="80"/>
  </r>
  <r>
    <n v="813"/>
    <s v="https://www.rev.com/blog/transcripts/united-kingdom-coronavirus-press-conference-transcript-april-10"/>
    <s v="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x v="80"/>
    <s v="09:07"/>
    <n v="673"/>
    <m/>
    <s v="Apr 10, 2020"/>
    <s v="09:07"/>
    <n v="0.37986111111111115"/>
    <n v="0"/>
    <n v="0.93472222222222201"/>
    <x v="79"/>
  </r>
  <r>
    <n v="814"/>
    <s v="https://www.rev.com/blog/transcripts/united-kingdom-coronavirus-press-conference-transcript-april-10"/>
    <s v="Ruth May: (09:47);I know also I was yesterday, at the London XL Nightingale Hospital receiving my refresher training about how to put my PPE on and off and it’s a challenge. It’s tough wearing PPE. So I want to also recognize that for all of our staff right now."/>
    <x v="80"/>
    <s v="09:47"/>
    <n v="262"/>
    <m/>
    <s v="Apr 10, 2020"/>
    <s v="09:07"/>
    <n v="0.40763888888888888"/>
    <n v="0"/>
    <n v="0.93472222222222201"/>
    <x v="79"/>
  </r>
  <r>
    <n v="815"/>
    <s v="https://www.rev.com/blog/transcripts/united-kingdom-coronavirus-press-conference-transcript-april-10"/>
    <s v="Matt Hancock: (10:06);Thanks very much. [Sejal Maria 00:10:07] from ITV."/>
    <x v="16"/>
    <s v="10:06"/>
    <n v="72"/>
    <m/>
    <s v="Apr 10, 2020"/>
    <s v="10:06"/>
    <n v="0.42083333333333334"/>
    <n v="9.0277777777776347E-3"/>
    <n v="0.96458333333333335"/>
    <x v="80"/>
  </r>
  <r>
    <n v="816"/>
    <s v="https://www.rev.com/blog/transcripts/united-kingdom-coronavirus-press-conference-transcript-april-10"/>
    <s v="Hugh Pym: (10:10);Can I come back?"/>
    <x v="39"/>
    <s v="10:10"/>
    <n v="34"/>
    <m/>
    <s v="Apr 10, 2020"/>
    <s v="10:10"/>
    <n v="0.4236111111111111"/>
    <n v="0.30277777777777776"/>
    <n v="0.42708333333333331"/>
    <x v="82"/>
  </r>
  <r>
    <n v="817"/>
    <s v="https://www.rev.com/blog/transcripts/united-kingdom-coronavirus-press-conference-transcript-april-10"/>
    <s v="Matt Hancock: (10:11);Sure. Yes, Hugh. Sorry. We’ll go back to Hugh and come back to you Sejal."/>
    <x v="16"/>
    <s v="10:11"/>
    <n v="95"/>
    <m/>
    <s v="Apr 10, 2020"/>
    <s v="10:11"/>
    <n v="0.42430555555555555"/>
    <n v="9.0277777777776347E-3"/>
    <n v="0.96458333333333335"/>
    <x v="80"/>
  </r>
  <r>
    <n v="818"/>
    <s v="https://www.rev.com/blog/transcripts/united-kingdom-coronavirus-press-conference-transcript-april-10"/>
    <s v="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x v="39"/>
    <s v="10:15"/>
    <n v="318"/>
    <m/>
    <s v="Apr 10, 2020"/>
    <s v="10:15"/>
    <n v="0.42708333333333331"/>
    <n v="0.30277777777777776"/>
    <n v="0.42708333333333331"/>
    <x v="82"/>
  </r>
  <r>
    <n v="819"/>
    <s v="https://www.rev.com/blog/transcripts/united-kingdom-coronavirus-press-conference-transcript-april-10"/>
    <s v="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x v="16"/>
    <s v="10:33"/>
    <n v="686"/>
    <m/>
    <s v="Apr 10, 2020"/>
    <s v="10:33"/>
    <n v="0.43958333333333338"/>
    <n v="9.0277777777776347E-3"/>
    <n v="0.96458333333333335"/>
    <x v="80"/>
  </r>
  <r>
    <n v="820"/>
    <s v="https://www.rev.com/blog/transcripts/united-kingdom-coronavirus-press-conference-transcript-april-10"/>
    <s v="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x v="16"/>
    <s v="11:19"/>
    <n v="570"/>
    <m/>
    <s v="Apr 10, 2020"/>
    <s v="10:33"/>
    <n v="0.47152777777777777"/>
    <n v="9.0277777777776347E-3"/>
    <n v="0.96458333333333335"/>
    <x v="80"/>
  </r>
  <r>
    <n v="821"/>
    <s v="https://www.rev.com/blog/transcripts/united-kingdom-coronavirus-press-conference-transcript-april-10"/>
    <s v="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x v="82"/>
    <s v="12:02"/>
    <n v="502"/>
    <m/>
    <s v="Apr 10, 2020"/>
    <s v="12:02"/>
    <n v="0.50138888888888888"/>
    <n v="0.50138888888888888"/>
    <n v="0.50138888888888888"/>
    <x v="0"/>
  </r>
  <r>
    <n v="822"/>
    <s v="https://www.rev.com/blog/transcripts/united-kingdom-coronavirus-press-conference-transcript-april-10"/>
    <s v="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x v="16"/>
    <s v="12:35"/>
    <n v="354"/>
    <m/>
    <s v="Apr 10, 2020"/>
    <s v="12:35"/>
    <n v="0.52430555555555558"/>
    <n v="9.0277777777776347E-3"/>
    <n v="0.96458333333333335"/>
    <x v="80"/>
  </r>
  <r>
    <n v="823"/>
    <s v="https://www.rev.com/blog/transcripts/united-kingdom-coronavirus-press-conference-transcript-april-10"/>
    <s v="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x v="16"/>
    <s v="13:03"/>
    <n v="826"/>
    <m/>
    <s v="Apr 10, 2020"/>
    <s v="12:35"/>
    <n v="0.54375000000000007"/>
    <n v="9.0277777777776347E-3"/>
    <n v="0.96458333333333335"/>
    <x v="80"/>
  </r>
  <r>
    <n v="824"/>
    <s v="https://www.rev.com/blog/transcripts/united-kingdom-coronavirus-press-conference-transcript-april-10"/>
    <s v="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x v="32"/>
    <s v="14:05"/>
    <n v="960"/>
    <m/>
    <s v="Apr 10, 2020"/>
    <s v="14:05"/>
    <n v="0.58680555555555558"/>
    <n v="0.58680555555555558"/>
    <n v="0.62222222222222223"/>
    <x v="83"/>
  </r>
  <r>
    <n v="825"/>
    <s v="https://www.rev.com/blog/transcripts/united-kingdom-coronavirus-press-conference-transcript-april-10"/>
    <s v="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x v="32"/>
    <s v="14:56"/>
    <n v="355"/>
    <m/>
    <s v="Apr 10, 2020"/>
    <s v="14:05"/>
    <n v="0.62222222222222223"/>
    <n v="0.58680555555555558"/>
    <n v="0.62222222222222223"/>
    <x v="83"/>
  </r>
  <r>
    <n v="826"/>
    <s v="https://www.rev.com/blog/transcripts/united-kingdom-coronavirus-press-conference-transcript-april-10"/>
    <s v="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x v="16"/>
    <s v="15:14"/>
    <n v="534"/>
    <m/>
    <s v="Apr 10, 2020"/>
    <s v="15:14"/>
    <n v="0.63472222222222219"/>
    <n v="9.0277777777776347E-3"/>
    <n v="0.96458333333333335"/>
    <x v="80"/>
  </r>
  <r>
    <n v="827"/>
    <s v="https://www.rev.com/blog/transcripts/united-kingdom-coronavirus-press-conference-transcript-april-10"/>
    <s v="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x v="16"/>
    <s v="15:52"/>
    <n v="787"/>
    <m/>
    <s v="Apr 10, 2020"/>
    <s v="15:14"/>
    <n v="0.66111111111111109"/>
    <n v="9.0277777777776347E-3"/>
    <n v="0.96458333333333335"/>
    <x v="80"/>
  </r>
  <r>
    <n v="828"/>
    <s v="https://www.rev.com/blog/transcripts/united-kingdom-coronavirus-press-conference-transcript-april-10"/>
    <s v="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x v="81"/>
    <s v="16:47"/>
    <n v="866"/>
    <m/>
    <s v="Apr 10, 2020"/>
    <s v="16:47"/>
    <n v="0.69930555555555562"/>
    <n v="0.10347222222222223"/>
    <n v="0.83472222222222214"/>
    <x v="81"/>
  </r>
  <r>
    <n v="829"/>
    <s v="https://www.rev.com/blog/transcripts/united-kingdom-coronavirus-press-conference-transcript-april-10"/>
    <s v="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x v="81"/>
    <s v="17:55"/>
    <n v="770"/>
    <m/>
    <s v="Apr 10, 2020"/>
    <s v="16:47"/>
    <n v="0.74652777777777779"/>
    <n v="0.10347222222222223"/>
    <n v="0.83472222222222214"/>
    <x v="81"/>
  </r>
  <r>
    <n v="830"/>
    <s v="https://www.rev.com/blog/transcripts/united-kingdom-coronavirus-press-conference-transcript-april-10"/>
    <s v="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x v="81"/>
    <s v="19:03"/>
    <n v="434"/>
    <m/>
    <s v="Apr 10, 2020"/>
    <s v="16:47"/>
    <n v="0.79375000000000007"/>
    <n v="0.10347222222222223"/>
    <n v="0.83472222222222214"/>
    <x v="81"/>
  </r>
  <r>
    <n v="831"/>
    <s v="https://www.rev.com/blog/transcripts/united-kingdom-coronavirus-press-conference-transcript-april-10"/>
    <s v="Matt Hancock: (19:34);Thanks very much. Charlotte at talk radio."/>
    <x v="16"/>
    <s v="19:34"/>
    <n v="64"/>
    <m/>
    <s v="Apr 10, 2020"/>
    <s v="19:34"/>
    <n v="0.81527777777777777"/>
    <n v="9.0277777777776347E-3"/>
    <n v="0.96458333333333335"/>
    <x v="80"/>
  </r>
  <r>
    <n v="832"/>
    <s v="https://www.rev.com/blog/transcripts/united-kingdom-coronavirus-press-conference-transcript-april-10"/>
    <s v="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x v="83"/>
    <s v="19:39"/>
    <n v="361"/>
    <m/>
    <s v="Apr 10, 2020"/>
    <s v="19:39"/>
    <n v="0.81874999999999998"/>
    <n v="3.4027777777777768E-2"/>
    <n v="0.81874999999999998"/>
    <x v="84"/>
  </r>
  <r>
    <n v="833"/>
    <s v="https://www.rev.com/blog/transcripts/united-kingdom-coronavirus-press-conference-transcript-april-10"/>
    <s v="Matt Hancock: (20:01);Yes. I think this is a question for you Ruth."/>
    <x v="16"/>
    <s v="20:01"/>
    <n v="67"/>
    <m/>
    <s v="Apr 10, 2020"/>
    <s v="20:01"/>
    <n v="0.8340277777777777"/>
    <n v="9.0277777777776347E-3"/>
    <n v="0.96458333333333335"/>
    <x v="80"/>
  </r>
  <r>
    <n v="834"/>
    <s v="https://www.rev.com/blog/transcripts/united-kingdom-coronavirus-press-conference-transcript-april-10"/>
    <s v="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x v="80"/>
    <s v="20:05"/>
    <n v="788"/>
    <m/>
    <s v="Apr 10, 2020"/>
    <s v="20:05"/>
    <n v="0.83680555555555547"/>
    <n v="0"/>
    <n v="0.93472222222222201"/>
    <x v="79"/>
  </r>
  <r>
    <n v="835"/>
    <s v="https://www.rev.com/blog/transcripts/united-kingdom-coronavirus-press-conference-transcript-april-10"/>
    <s v="Matt Hancock: (21:06);Thanks very much Charlotte. Anna Mikhailova from The Telegraph."/>
    <x v="16"/>
    <s v="21:06"/>
    <n v="85"/>
    <m/>
    <s v="Apr 10, 2020"/>
    <s v="21:06"/>
    <n v="0.87916666666666676"/>
    <n v="9.0277777777776347E-3"/>
    <n v="0.96458333333333335"/>
    <x v="80"/>
  </r>
  <r>
    <n v="836"/>
    <s v="https://www.rev.com/blog/transcripts/united-kingdom-coronavirus-press-conference-transcript-april-10"/>
    <s v="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x v="84"/>
    <s v="21:14"/>
    <n v="348"/>
    <m/>
    <s v="Apr 10, 2020"/>
    <s v="21:14"/>
    <n v="0.8847222222222223"/>
    <n v="0.8847222222222223"/>
    <n v="0.8847222222222223"/>
    <x v="0"/>
  </r>
  <r>
    <n v="837"/>
    <s v="https://www.rev.com/blog/transcripts/united-kingdom-coronavirus-press-conference-transcript-april-10"/>
    <s v="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x v="16"/>
    <s v="21:35"/>
    <n v="1039"/>
    <m/>
    <s v="Apr 10, 2020"/>
    <s v="21:35"/>
    <n v="0.89930555555555547"/>
    <n v="9.0277777777776347E-3"/>
    <n v="0.96458333333333335"/>
    <x v="80"/>
  </r>
  <r>
    <n v="838"/>
    <s v="https://www.rev.com/blog/transcripts/united-kingdom-coronavirus-press-conference-transcript-april-10"/>
    <s v="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x v="16"/>
    <s v="22:50"/>
    <n v="1042"/>
    <m/>
    <s v="Apr 10, 2020"/>
    <s v="21:35"/>
    <n v="0.95138888888888884"/>
    <n v="9.0277777777776347E-3"/>
    <n v="0.96458333333333335"/>
    <x v="80"/>
  </r>
  <r>
    <n v="839"/>
    <s v="https://www.rev.com/blog/transcripts/united-kingdom-coronavirus-press-conference-transcript-april-10"/>
    <s v="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x v="16"/>
    <s v="24:13"/>
    <n v="484"/>
    <m/>
    <s v="Apr 10, 2020"/>
    <s v="21:35"/>
    <n v="9.0277777777776347E-3"/>
    <n v="9.0277777777776347E-3"/>
    <n v="0.96458333333333335"/>
    <x v="80"/>
  </r>
  <r>
    <n v="840"/>
    <s v="https://www.rev.com/blog/transcripts/united-kingdom-coronavirus-press-conference-transcript-april-10"/>
    <s v="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x v="83"/>
    <s v="24:49"/>
    <n v="415"/>
    <m/>
    <s v="Apr 10, 2020"/>
    <s v="24:49"/>
    <n v="3.4027777777777768E-2"/>
    <n v="3.4027777777777768E-2"/>
    <n v="0.81874999999999998"/>
    <x v="84"/>
  </r>
  <r>
    <n v="841"/>
    <s v="https://www.rev.com/blog/transcripts/united-kingdom-coronavirus-press-conference-transcript-april-10"/>
    <s v="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x v="16"/>
    <s v="25:12"/>
    <n v="350"/>
    <m/>
    <s v="Apr 10, 2020"/>
    <s v="25:12"/>
    <n v="5.0000000000000044E-2"/>
    <n v="9.0277777777776347E-3"/>
    <n v="0.96458333333333335"/>
    <x v="80"/>
  </r>
  <r>
    <n v="842"/>
    <s v="https://www.rev.com/blog/transcripts/united-kingdom-coronavirus-press-conference-transcript-april-10"/>
    <s v="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x v="63"/>
    <s v="25:45"/>
    <n v="338"/>
    <m/>
    <s v="Apr 10, 2020"/>
    <s v="25:45"/>
    <n v="7.2916666666666741E-2"/>
    <n v="7.2916666666666741E-2"/>
    <n v="0.26805555555555549"/>
    <x v="85"/>
  </r>
  <r>
    <n v="843"/>
    <s v="https://www.rev.com/blog/transcripts/united-kingdom-coronavirus-press-conference-transcript-april-10"/>
    <s v="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x v="63"/>
    <s v="26:03"/>
    <n v="861"/>
    <m/>
    <s v="Apr 10, 2020"/>
    <s v="25:45"/>
    <n v="8.5416666666666696E-2"/>
    <n v="7.2916666666666741E-2"/>
    <n v="0.26805555555555549"/>
    <x v="85"/>
  </r>
  <r>
    <n v="844"/>
    <s v="https://www.rev.com/blog/transcripts/united-kingdom-coronavirus-press-conference-transcript-april-10"/>
    <s v="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x v="16"/>
    <s v="26:48"/>
    <n v="680"/>
    <m/>
    <s v="Apr 10, 2020"/>
    <s v="26:48"/>
    <n v="0.1166666666666667"/>
    <n v="9.0277777777776347E-3"/>
    <n v="0.96458333333333335"/>
    <x v="80"/>
  </r>
  <r>
    <n v="845"/>
    <s v="https://www.rev.com/blog/transcripts/united-kingdom-coronavirus-press-conference-transcript-april-10"/>
    <s v="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x v="80"/>
    <s v="27:30"/>
    <n v="775"/>
    <m/>
    <s v="Apr 10, 2020"/>
    <s v="27:30"/>
    <n v="0.14583333333333326"/>
    <n v="0"/>
    <n v="0.93472222222222201"/>
    <x v="79"/>
  </r>
  <r>
    <n v="846"/>
    <s v="https://www.rev.com/blog/transcripts/united-kingdom-coronavirus-press-conference-transcript-april-10"/>
    <s v="Matt Hancock: (28:23);Thanks very much. Professor."/>
    <x v="16"/>
    <s v="28:23"/>
    <n v="50"/>
    <m/>
    <s v="Apr 10, 2020"/>
    <s v="28:23"/>
    <n v="0.1826388888888888"/>
    <n v="9.0277777777776347E-3"/>
    <n v="0.96458333333333335"/>
    <x v="80"/>
  </r>
  <r>
    <n v="847"/>
    <s v="https://www.rev.com/blog/transcripts/united-kingdom-coronavirus-press-conference-transcript-april-10"/>
    <s v="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x v="81"/>
    <s v="28:25"/>
    <n v="738"/>
    <m/>
    <s v="Apr 10, 2020"/>
    <s v="28:25"/>
    <n v="0.1840277777777779"/>
    <n v="0.10347222222222223"/>
    <n v="0.83472222222222214"/>
    <x v="81"/>
  </r>
  <r>
    <n v="848"/>
    <s v="https://www.rev.com/blog/transcripts/united-kingdom-coronavirus-press-conference-transcript-april-10"/>
    <s v="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x v="81"/>
    <s v="29:21"/>
    <n v="732"/>
    <m/>
    <s v="Apr 10, 2020"/>
    <s v="28:25"/>
    <n v="0.22291666666666665"/>
    <n v="0.10347222222222223"/>
    <n v="0.83472222222222214"/>
    <x v="81"/>
  </r>
  <r>
    <n v="849"/>
    <s v="https://www.rev.com/blog/transcripts/united-kingdom-coronavirus-press-conference-transcript-april-10"/>
    <s v="Matt Hancock: (30:21);Thank you very much. Does that satisfy you Tom?"/>
    <x v="16"/>
    <s v="30:21"/>
    <n v="69"/>
    <m/>
    <s v="Apr 10, 2020"/>
    <s v="30:21"/>
    <n v="0.26458333333333339"/>
    <n v="9.0277777777776347E-3"/>
    <n v="0.96458333333333335"/>
    <x v="80"/>
  </r>
  <r>
    <n v="850"/>
    <s v="https://www.rev.com/blog/transcripts/united-kingdom-coronavirus-press-conference-transcript-april-10"/>
    <s v="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x v="63"/>
    <s v="30:26"/>
    <n v="332"/>
    <m/>
    <s v="Apr 10, 2020"/>
    <s v="30:26"/>
    <n v="0.26805555555555549"/>
    <n v="7.2916666666666741E-2"/>
    <n v="0.26805555555555549"/>
    <x v="85"/>
  </r>
  <r>
    <n v="851"/>
    <s v="https://www.rev.com/blog/transcripts/united-kingdom-coronavirus-press-conference-transcript-april-10"/>
    <s v="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x v="81"/>
    <s v="30:43"/>
    <n v="734"/>
    <m/>
    <s v="Apr 10, 2020"/>
    <s v="30:43"/>
    <n v="0.27986111111111112"/>
    <n v="0.10347222222222223"/>
    <n v="0.83472222222222214"/>
    <x v="81"/>
  </r>
  <r>
    <n v="852"/>
    <s v="https://www.rev.com/blog/transcripts/united-kingdom-coronavirus-press-conference-transcript-april-10"/>
    <s v="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x v="81"/>
    <s v="31:37"/>
    <n v="691"/>
    <m/>
    <s v="Apr 10, 2020"/>
    <s v="30:43"/>
    <n v="0.3173611111111112"/>
    <n v="0.10347222222222223"/>
    <n v="0.83472222222222214"/>
    <x v="81"/>
  </r>
  <r>
    <n v="853"/>
    <s v="https://www.rev.com/blog/transcripts/united-kingdom-coronavirus-press-conference-transcript-april-10"/>
    <s v="Matt Hancock: (32:32);Okay, thanks Tom. Hannah Al-Othman from Buzzfeed. Hello."/>
    <x v="16"/>
    <s v="32:32"/>
    <n v="78"/>
    <m/>
    <s v="Apr 10, 2020"/>
    <s v="32:32"/>
    <n v="0.3555555555555554"/>
    <n v="9.0277777777776347E-3"/>
    <n v="0.96458333333333335"/>
    <x v="80"/>
  </r>
  <r>
    <n v="854"/>
    <s v="https://www.rev.com/blog/transcripts/united-kingdom-coronavirus-press-conference-transcript-april-10"/>
    <s v="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x v="85"/>
    <s v="32:38"/>
    <n v="547"/>
    <m/>
    <s v="Apr 10, 2020"/>
    <s v="32:38"/>
    <n v="0.35972222222222228"/>
    <n v="0.35972222222222228"/>
    <n v="0.55902777777777768"/>
    <x v="86"/>
  </r>
  <r>
    <n v="855"/>
    <s v="https://www.rev.com/blog/transcripts/united-kingdom-coronavirus-press-conference-transcript-april-10"/>
    <s v="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x v="16"/>
    <s v="33:14"/>
    <n v="1017"/>
    <m/>
    <s v="Apr 10, 2020"/>
    <s v="33:14"/>
    <n v="0.38472222222222219"/>
    <n v="9.0277777777776347E-3"/>
    <n v="0.96458333333333335"/>
    <x v="80"/>
  </r>
  <r>
    <n v="856"/>
    <s v="https://www.rev.com/blog/transcripts/united-kingdom-coronavirus-press-conference-transcript-april-10"/>
    <s v="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x v="16"/>
    <s v="34:25"/>
    <n v="709"/>
    <m/>
    <s v="Apr 10, 2020"/>
    <s v="33:14"/>
    <n v="0.43402777777777768"/>
    <n v="9.0277777777776347E-3"/>
    <n v="0.96458333333333335"/>
    <x v="80"/>
  </r>
  <r>
    <n v="857"/>
    <s v="https://www.rev.com/blog/transcripts/united-kingdom-coronavirus-press-conference-transcript-april-10"/>
    <s v="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x v="81"/>
    <s v="35:22"/>
    <n v="637"/>
    <m/>
    <s v="Apr 10, 2020"/>
    <s v="35:22"/>
    <n v="0.4736111111111112"/>
    <n v="0.10347222222222223"/>
    <n v="0.83472222222222214"/>
    <x v="81"/>
  </r>
  <r>
    <n v="858"/>
    <s v="https://www.rev.com/blog/transcripts/united-kingdom-coronavirus-press-conference-transcript-april-10"/>
    <s v="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x v="81"/>
    <s v="36:21"/>
    <n v="677"/>
    <m/>
    <s v="Apr 10, 2020"/>
    <s v="35:22"/>
    <n v="0.51458333333333339"/>
    <n v="0.10347222222222223"/>
    <n v="0.83472222222222214"/>
    <x v="81"/>
  </r>
  <r>
    <n v="859"/>
    <s v="https://www.rev.com/blog/transcripts/united-kingdom-coronavirus-press-conference-transcript-april-10"/>
    <s v="Matt Hancock: (37:18);You might’ve been referring to the challenges that we have in Watford last weekend in the question. I don’t know if there was more detail you wanted to ask about?"/>
    <x v="16"/>
    <s v="37:18"/>
    <n v="184"/>
    <m/>
    <s v="Apr 10, 2020"/>
    <s v="37:18"/>
    <n v="0.55416666666666647"/>
    <n v="9.0277777777776347E-3"/>
    <n v="0.96458333333333335"/>
    <x v="80"/>
  </r>
  <r>
    <n v="860"/>
    <s v="https://www.rev.com/blog/transcripts/united-kingdom-coronavirus-press-conference-transcript-april-10"/>
    <s v="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x v="85"/>
    <s v="37:25"/>
    <n v="391"/>
    <m/>
    <s v="Apr 10, 2020"/>
    <s v="37:25"/>
    <n v="0.55902777777777768"/>
    <n v="0.35972222222222228"/>
    <n v="0.55902777777777768"/>
    <x v="86"/>
  </r>
  <r>
    <n v="861"/>
    <s v="https://www.rev.com/blog/transcripts/united-kingdom-coronavirus-press-conference-transcript-april-10"/>
    <s v="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x v="16"/>
    <s v="37:48"/>
    <n v="478"/>
    <m/>
    <s v="Apr 10, 2020"/>
    <s v="37:48"/>
    <n v="0.57499999999999996"/>
    <n v="9.0277777777776347E-3"/>
    <n v="0.96458333333333335"/>
    <x v="80"/>
  </r>
  <r>
    <n v="862"/>
    <s v="https://www.rev.com/blog/transcripts/united-kingdom-coronavirus-press-conference-transcript-april-10"/>
    <s v="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x v="16"/>
    <s v="38:27"/>
    <n v="379"/>
    <m/>
    <s v="Apr 10, 2020"/>
    <s v="37:48"/>
    <n v="0.60208333333333353"/>
    <n v="9.0277777777776347E-3"/>
    <n v="0.96458333333333335"/>
    <x v="80"/>
  </r>
  <r>
    <n v="863"/>
    <s v="https://www.rev.com/blog/transcripts/united-kingdom-coronavirus-press-conference-transcript-april-10"/>
    <s v="Matt Hancock: (38:52);On the point about whether an individual patient should be put onto a ventilator, that is a different question. It’s not about the capacity. It’s not about the …"/>
    <x v="16"/>
    <s v="38:52"/>
    <n v="183"/>
    <m/>
    <s v="Apr 10, 2020"/>
    <s v="37:48"/>
    <n v="0.61944444444444446"/>
    <n v="9.0277777777776347E-3"/>
    <n v="0.96458333333333335"/>
    <x v="80"/>
  </r>
  <r>
    <n v="864"/>
    <s v="https://www.rev.com/blog/transcripts/united-kingdom-coronavirus-press-conference-transcript-april-10"/>
    <s v="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x v="16"/>
    <s v="39:03"/>
    <n v="676"/>
    <m/>
    <s v="Apr 10, 2020"/>
    <s v="37:48"/>
    <n v="0.62708333333333321"/>
    <n v="9.0277777777776347E-3"/>
    <n v="0.96458333333333335"/>
    <x v="80"/>
  </r>
  <r>
    <n v="865"/>
    <s v="https://www.rev.com/blog/transcripts/united-kingdom-coronavirus-press-conference-transcript-april-10"/>
    <s v="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x v="16"/>
    <s v="39:56"/>
    <n v="508"/>
    <m/>
    <s v="Apr 10, 2020"/>
    <s v="37:48"/>
    <n v="0.66388888888888875"/>
    <n v="9.0277777777776347E-3"/>
    <n v="0.96458333333333335"/>
    <x v="80"/>
  </r>
  <r>
    <n v="866"/>
    <s v="https://www.rev.com/blog/transcripts/united-kingdom-coronavirus-press-conference-transcript-april-10"/>
    <s v="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x v="80"/>
    <s v="40:27"/>
    <n v="430"/>
    <m/>
    <s v="Apr 10, 2020"/>
    <s v="40:27"/>
    <n v="0.68541666666666679"/>
    <n v="0"/>
    <n v="0.93472222222222201"/>
    <x v="79"/>
  </r>
  <r>
    <n v="867"/>
    <s v="https://www.rev.com/blog/transcripts/united-kingdom-coronavirus-press-conference-transcript-april-10"/>
    <s v="Matt Hancock: (40:51);Thanks very much. Dave West from the Health Service Journal."/>
    <x v="16"/>
    <s v="40:51"/>
    <n v="82"/>
    <m/>
    <s v="Apr 10, 2020"/>
    <s v="40:51"/>
    <n v="0.70208333333333339"/>
    <n v="9.0277777777776347E-3"/>
    <n v="0.96458333333333335"/>
    <x v="80"/>
  </r>
  <r>
    <n v="868"/>
    <s v="https://www.rev.com/blog/transcripts/united-kingdom-coronavirus-press-conference-transcript-april-10"/>
    <s v="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x v="77"/>
    <s v="40:55"/>
    <n v="567"/>
    <m/>
    <s v="Apr 10, 2020"/>
    <s v="40:55"/>
    <n v="0.70486111111111094"/>
    <n v="0.70486111111111094"/>
    <n v="0.7618055555555554"/>
    <x v="87"/>
  </r>
  <r>
    <n v="869"/>
    <s v="https://www.rev.com/blog/transcripts/united-kingdom-coronavirus-press-conference-transcript-april-10"/>
    <s v="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x v="77"/>
    <s v="41:31"/>
    <n v="677"/>
    <m/>
    <s v="Apr 10, 2020"/>
    <s v="40:55"/>
    <n v="0.72986111111111107"/>
    <n v="0.70486111111111094"/>
    <n v="0.7618055555555554"/>
    <x v="87"/>
  </r>
  <r>
    <n v="870"/>
    <s v="https://www.rev.com/blog/transcripts/united-kingdom-coronavirus-press-conference-transcript-april-10"/>
    <s v="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x v="77"/>
    <s v="42:17"/>
    <n v="867"/>
    <m/>
    <s v="Apr 10, 2020"/>
    <s v="40:55"/>
    <n v="0.7618055555555554"/>
    <n v="0.70486111111111094"/>
    <n v="0.7618055555555554"/>
    <x v="87"/>
  </r>
  <r>
    <n v="871"/>
    <s v="https://www.rev.com/blog/transcripts/united-kingdom-coronavirus-press-conference-transcript-april-10"/>
    <s v="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x v="16"/>
    <s v="43:12"/>
    <n v="678"/>
    <m/>
    <s v="Apr 10, 2020"/>
    <s v="43:12"/>
    <n v="0.8"/>
    <n v="9.0277777777776347E-3"/>
    <n v="0.96458333333333335"/>
    <x v="80"/>
  </r>
  <r>
    <n v="872"/>
    <s v="https://www.rev.com/blog/transcripts/united-kingdom-coronavirus-press-conference-transcript-april-10"/>
    <s v="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x v="81"/>
    <s v="44:02"/>
    <n v="900"/>
    <m/>
    <s v="Apr 10, 2020"/>
    <s v="44:02"/>
    <n v="0.83472222222222214"/>
    <n v="0.10347222222222223"/>
    <n v="0.83472222222222214"/>
    <x v="81"/>
  </r>
  <r>
    <n v="873"/>
    <s v="https://www.rev.com/blog/transcripts/united-kingdom-coronavirus-press-conference-transcript-april-10"/>
    <s v="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x v="16"/>
    <s v="45:07"/>
    <n v="563"/>
    <m/>
    <s v="Apr 10, 2020"/>
    <s v="45:07"/>
    <n v="0.8798611111111112"/>
    <n v="9.0277777777776347E-3"/>
    <n v="0.96458333333333335"/>
    <x v="80"/>
  </r>
  <r>
    <n v="874"/>
    <s v="https://www.rev.com/blog/transcripts/united-kingdom-coronavirus-press-conference-transcript-april-10"/>
    <s v="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x v="16"/>
    <s v="45:54"/>
    <n v="384"/>
    <m/>
    <s v="Apr 10, 2020"/>
    <s v="45:07"/>
    <n v="0.91249999999999987"/>
    <n v="9.0277777777776347E-3"/>
    <n v="0.96458333333333335"/>
    <x v="80"/>
  </r>
  <r>
    <n v="875"/>
    <s v="https://www.rev.com/blog/transcripts/united-kingdom-coronavirus-press-conference-transcript-april-10"/>
    <s v="Ruth May: (46:25);[crosstalk 00:00:46:25]."/>
    <x v="80"/>
    <s v="46:25"/>
    <n v="42"/>
    <m/>
    <s v="Apr 10, 2020"/>
    <s v="46:25"/>
    <n v="0.93402777777777768"/>
    <n v="0"/>
    <n v="0.93472222222222201"/>
    <x v="79"/>
  </r>
  <r>
    <n v="876"/>
    <s v="https://www.rev.com/blog/transcripts/united-kingdom-coronavirus-press-conference-transcript-april-10"/>
    <s v="Matt Hancock: (46:25);Yes, of course."/>
    <x v="16"/>
    <s v="46:25"/>
    <n v="37"/>
    <m/>
    <s v="Apr 10, 2020"/>
    <s v="46:25"/>
    <n v="0.93402777777777768"/>
    <n v="9.0277777777776347E-3"/>
    <n v="0.96458333333333335"/>
    <x v="80"/>
  </r>
  <r>
    <n v="877"/>
    <s v="https://www.rev.com/blog/transcripts/united-kingdom-coronavirus-press-conference-transcript-april-10"/>
    <s v="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x v="80"/>
    <s v="46:26"/>
    <n v="649"/>
    <m/>
    <s v="Apr 10, 2020"/>
    <s v="46:26"/>
    <n v="0.93472222222222201"/>
    <n v="0"/>
    <n v="0.93472222222222201"/>
    <x v="79"/>
  </r>
  <r>
    <n v="878"/>
    <s v="https://www.rev.com/blog/transcripts/united-kingdom-coronavirus-press-conference-transcript-april-10"/>
    <s v="Matt Hancock: (47:09);Okay. Thanks very much. Well, that concludes our press conference today from Downing street with huge thanks to a Deputy Chief Medical Officer, Jonathan Van-Tam and the Chief Nursing Officer, Ruth May. Thanks very much indeed."/>
    <x v="16"/>
    <s v="47:09"/>
    <n v="248"/>
    <m/>
    <s v="Apr 10, 2020"/>
    <s v="47:09"/>
    <n v="0.96458333333333335"/>
    <n v="9.0277777777776347E-3"/>
    <n v="0.96458333333333335"/>
    <x v="80"/>
  </r>
  <r>
    <n v="879"/>
    <s v="https://www.rev.com/blog/transcripts/united-kingdom-coronavirus-press-conference-transcript-april-10"/>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0, 2020"/>
    <n v="0"/>
    <e v="#VALUE!"/>
    <n v="0"/>
    <n v="0"/>
    <x v="0"/>
  </r>
  <r>
    <n v="880"/>
    <s v="https://www.rev.com/blog/transcripts/united-kingdom-coronavirus-press-conference-transcript-april-10"/>
    <s v="Offer valid for new customers only. One coupon per person or business.;Can be used for closed captions, subtitles, foreign subtitles, translations or transcription services."/>
    <x v="0"/>
    <m/>
    <n v="173"/>
    <m/>
    <s v="Apr 10, 2020"/>
    <n v="0"/>
    <e v="#VALUE!"/>
    <n v="0"/>
    <n v="0"/>
    <x v="0"/>
  </r>
  <r>
    <n v="881"/>
    <s v="https://www.rev.com/blog/transcripts/united-kingdom-covid-19-briefing-transcript-april-9"/>
    <s v="Apr 9, 2020"/>
    <x v="0"/>
    <m/>
    <n v="11"/>
    <b v="1"/>
    <s v="Apr 9, 2020"/>
    <n v="0"/>
    <e v="#VALUE!"/>
    <n v="0"/>
    <n v="0"/>
    <x v="0"/>
  </r>
  <r>
    <n v="882"/>
    <s v="https://www.rev.com/blog/transcripts/united-kingdom-covid-19-briefing-transcript-april-9"/>
    <s v="Dominic Raab and other British officials held a coronavirus briefing today, April 9. Raab thanked key workers for their COVID-19 response."/>
    <x v="0"/>
    <m/>
    <n v="138"/>
    <m/>
    <s v="Apr 9, 2020"/>
    <n v="0"/>
    <e v="#VALUE!"/>
    <n v="0"/>
    <n v="0"/>
    <x v="0"/>
  </r>
  <r>
    <n v="883"/>
    <s v="https://www.rev.com/blog/transcripts/united-kingdom-covid-19-briefing-transcript-april-9"/>
    <s v="Follow Rev Transcripts"/>
    <x v="0"/>
    <m/>
    <n v="22"/>
    <m/>
    <s v="Apr 9, 2020"/>
    <n v="0"/>
    <e v="#VALUE!"/>
    <n v="0"/>
    <n v="0"/>
    <x v="0"/>
  </r>
  <r>
    <n v="884"/>
    <s v="https://www.rev.com/blog/transcripts/united-kingdom-covid-19-briefing-transcript-april-9"/>
    <s v="Dominic Raab: (00:02);I also want to say big thank you to the carers, the charity workers, all those looking after, or even just keeping an eye on, those in their local neighborhood. You are the lifeline to so many people in our communities."/>
    <x v="27"/>
    <s v="00:02"/>
    <n v="241"/>
    <m/>
    <s v="Apr 9, 2020"/>
    <s v="00:02"/>
    <n v="1.3888888888888889E-3"/>
    <n v="0"/>
    <n v="0.92361111111111116"/>
    <x v="88"/>
  </r>
  <r>
    <n v="885"/>
    <s v="https://www.rev.com/blog/transcripts/united-kingdom-covid-19-briefing-transcript-april-9"/>
    <s v="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x v="27"/>
    <s v="00:17"/>
    <n v="364"/>
    <m/>
    <s v="Apr 9, 2020"/>
    <s v="00:02"/>
    <n v="1.1805555555555555E-2"/>
    <n v="0"/>
    <n v="0.92361111111111116"/>
    <x v="88"/>
  </r>
  <r>
    <n v="886"/>
    <s v="https://www.rev.com/blog/transcripts/united-kingdom-covid-19-briefing-transcript-april-9"/>
    <s v="Dominic Raab: (00:39);Thank you to the volunteers who have stepped up across the country, whose big-hearted sense of responsibility defines British community spirit at its very best."/>
    <x v="27"/>
    <s v="00:39"/>
    <n v="182"/>
    <m/>
    <s v="Apr 9, 2020"/>
    <s v="00:02"/>
    <n v="2.7083333333333334E-2"/>
    <n v="0"/>
    <n v="0.92361111111111116"/>
    <x v="88"/>
  </r>
  <r>
    <n v="887"/>
    <s v="https://www.rev.com/blog/transcripts/united-kingdom-covid-19-briefing-transcript-april-9"/>
    <s v="Dominic Raab: (00:51);A massive thank you to every single person who stayed home to stop this terrible virus from spreading. You’ve helped protect the NHS and you’ve helped to save lives."/>
    <x v="27"/>
    <s v="00:51"/>
    <n v="187"/>
    <m/>
    <s v="Apr 9, 2020"/>
    <s v="00:02"/>
    <n v="3.5416666666666666E-2"/>
    <n v="0"/>
    <n v="0.92361111111111116"/>
    <x v="88"/>
  </r>
  <r>
    <n v="888"/>
    <s v="https://www.rev.com/blog/transcripts/united-kingdom-covid-19-briefing-transcript-april-9"/>
    <s v="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x v="27"/>
    <s v="01:04"/>
    <n v="329"/>
    <m/>
    <s v="Apr 9, 2020"/>
    <s v="00:02"/>
    <n v="4.4444444444444446E-2"/>
    <n v="0"/>
    <n v="0.92361111111111116"/>
    <x v="88"/>
  </r>
  <r>
    <n v="889"/>
    <s v="https://www.rev.com/blog/transcripts/united-kingdom-covid-19-briefing-transcript-april-9"/>
    <s v="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x v="27"/>
    <s v="01:25"/>
    <n v="455"/>
    <m/>
    <s v="Apr 9, 2020"/>
    <s v="00:02"/>
    <n v="5.9027777777777783E-2"/>
    <n v="0"/>
    <n v="0.92361111111111116"/>
    <x v="88"/>
  </r>
  <r>
    <n v="890"/>
    <s v="https://www.rev.com/blog/transcripts/united-kingdom-covid-19-briefing-transcript-april-9"/>
    <s v="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x v="27"/>
    <s v="01:51"/>
    <n v="593"/>
    <m/>
    <s v="Apr 9, 2020"/>
    <s v="00:02"/>
    <n v="7.7083333333333337E-2"/>
    <n v="0"/>
    <n v="0.92361111111111116"/>
    <x v="88"/>
  </r>
  <r>
    <n v="891"/>
    <s v="https://www.rev.com/blog/transcripts/united-kingdom-covid-19-briefing-transcript-april-9"/>
    <s v="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x v="27"/>
    <s v="02:28"/>
    <n v="830"/>
    <m/>
    <s v="Apr 9, 2020"/>
    <s v="00:02"/>
    <n v="0.10277777777777779"/>
    <n v="0"/>
    <n v="0.92361111111111116"/>
    <x v="88"/>
  </r>
  <r>
    <n v="892"/>
    <s v="https://www.rev.com/blog/transcripts/united-kingdom-covid-19-briefing-transcript-april-9"/>
    <s v="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x v="27"/>
    <s v="03:19"/>
    <n v="346"/>
    <m/>
    <s v="Apr 9, 2020"/>
    <s v="00:02"/>
    <n v="0.13819444444444443"/>
    <n v="0"/>
    <n v="0.92361111111111116"/>
    <x v="88"/>
  </r>
  <r>
    <n v="893"/>
    <s v="https://www.rev.com/blog/transcripts/united-kingdom-covid-19-briefing-transcript-april-9"/>
    <s v="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x v="27"/>
    <s v="03:42"/>
    <n v="1060"/>
    <m/>
    <s v="Apr 9, 2020"/>
    <s v="00:02"/>
    <n v="0.15416666666666667"/>
    <n v="0"/>
    <n v="0.92361111111111116"/>
    <x v="88"/>
  </r>
  <r>
    <n v="894"/>
    <s v="https://www.rev.com/blog/transcripts/united-kingdom-covid-19-briefing-transcript-april-9"/>
    <s v="Dominic Raab: (04:52);I will turn to Sir Patrick to give us an update on the very latest data. Sir Patrick, over to you."/>
    <x v="27"/>
    <s v="04:52"/>
    <n v="120"/>
    <m/>
    <s v="Apr 9, 2020"/>
    <s v="00:02"/>
    <n v="0.20277777777777781"/>
    <n v="0"/>
    <n v="0.92361111111111116"/>
    <x v="88"/>
  </r>
  <r>
    <n v="895"/>
    <s v="https://www.rev.com/blog/transcripts/united-kingdom-covid-19-briefing-transcript-april-9"/>
    <s v="Sir Patrick Vallance: (04:57);Thank you very much."/>
    <x v="67"/>
    <s v="04:57"/>
    <n v="50"/>
    <m/>
    <s v="Apr 9, 2020"/>
    <s v="04:57"/>
    <n v="0.20625000000000002"/>
    <n v="0.20625000000000002"/>
    <n v="0.98055555555555562"/>
    <x v="89"/>
  </r>
  <r>
    <n v="896"/>
    <s v="https://www.rev.com/blog/transcripts/united-kingdom-covid-19-briefing-transcript-april-9"/>
    <s v="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x v="67"/>
    <s v="04:58"/>
    <n v="973"/>
    <m/>
    <s v="Apr 9, 2020"/>
    <s v="04:57"/>
    <n v="0.20694444444444446"/>
    <n v="0.20625000000000002"/>
    <n v="0.98055555555555562"/>
    <x v="89"/>
  </r>
  <r>
    <n v="897"/>
    <s v="https://www.rev.com/blog/transcripts/united-kingdom-covid-19-briefing-transcript-april-9"/>
    <s v="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x v="67"/>
    <s v="06:04"/>
    <n v="723"/>
    <m/>
    <s v="Apr 9, 2020"/>
    <s v="04:57"/>
    <n v="0.25277777777777777"/>
    <n v="0.20625000000000002"/>
    <n v="0.98055555555555562"/>
    <x v="89"/>
  </r>
  <r>
    <n v="898"/>
    <s v="https://www.rev.com/blog/transcripts/united-kingdom-covid-19-briefing-transcript-april-9"/>
    <s v="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x v="67"/>
    <s v="06:53"/>
    <n v="782"/>
    <m/>
    <s v="Apr 9, 2020"/>
    <s v="04:57"/>
    <n v="0.28680555555555554"/>
    <n v="0.20625000000000002"/>
    <n v="0.98055555555555562"/>
    <x v="89"/>
  </r>
  <r>
    <n v="899"/>
    <s v="https://www.rev.com/blog/transcripts/united-kingdom-covid-19-briefing-transcript-april-9"/>
    <s v="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x v="67"/>
    <s v="07:42"/>
    <n v="486"/>
    <m/>
    <s v="Apr 9, 2020"/>
    <s v="04:57"/>
    <n v="0.32083333333333336"/>
    <n v="0.20625000000000002"/>
    <n v="0.98055555555555562"/>
    <x v="89"/>
  </r>
  <r>
    <n v="900"/>
    <s v="https://www.rev.com/blog/transcripts/united-kingdom-covid-19-briefing-transcript-april-9"/>
    <s v="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x v="67"/>
    <s v="08:15"/>
    <n v="414"/>
    <m/>
    <s v="Apr 9, 2020"/>
    <s v="04:57"/>
    <n v="0.34375"/>
    <n v="0.20625000000000002"/>
    <n v="0.98055555555555562"/>
    <x v="89"/>
  </r>
  <r>
    <n v="901"/>
    <s v="https://www.rev.com/blog/transcripts/united-kingdom-covid-19-briefing-transcript-april-9"/>
    <s v="Dominic Raab: (08:39);Thank you, Patrick. Now if we take some questions from the media, I think Hugh Pym from the BBC is first up. Hugh?"/>
    <x v="27"/>
    <s v="08:39"/>
    <n v="136"/>
    <m/>
    <s v="Apr 9, 2020"/>
    <s v="08:39"/>
    <n v="0.36041666666666666"/>
    <n v="0"/>
    <n v="0.92361111111111116"/>
    <x v="88"/>
  </r>
  <r>
    <n v="902"/>
    <s v="https://www.rev.com/blog/transcripts/united-kingdom-covid-19-briefing-transcript-april-9"/>
    <s v="Hugh Pym: (08:49);Thank you. We’ve heard some harrowing stories of people dying alone because family can’t be with them for understandable reasons to do with the virus risk. What do you say to the British public about how things will-"/>
    <x v="39"/>
    <s v="08:49"/>
    <n v="234"/>
    <m/>
    <s v="Apr 9, 2020"/>
    <s v="08:49"/>
    <n v="0.36736111111111108"/>
    <n v="0.36736111111111108"/>
    <n v="0.42083333333333334"/>
    <x v="90"/>
  </r>
  <r>
    <n v="903"/>
    <s v="https://www.rev.com/blog/transcripts/united-kingdom-covid-19-briefing-transcript-april-9"/>
    <s v="Hugh Pym: (09:03);… develop from here?"/>
    <x v="39"/>
    <s v="09:03"/>
    <n v="38"/>
    <m/>
    <s v="Apr 9, 2020"/>
    <s v="08:49"/>
    <n v="0.37708333333333338"/>
    <n v="0.36736111111111108"/>
    <n v="0.42083333333333334"/>
    <x v="90"/>
  </r>
  <r>
    <n v="904"/>
    <s v="https://www.rev.com/blog/transcripts/united-kingdom-covid-19-briefing-transcript-april-9"/>
    <s v="Dominic Raab: (09:04);Well, the first thing I would say is thank you for all you’re doing, not just the key workers, as essential as they are and we applaud them for the incredible work they’ve done, but also to every individual who’s followed the advice and the guidance."/>
    <x v="27"/>
    <s v="09:04"/>
    <n v="272"/>
    <m/>
    <s v="Apr 9, 2020"/>
    <s v="09:04"/>
    <n v="0.37777777777777777"/>
    <n v="0"/>
    <n v="0.92361111111111116"/>
    <x v="88"/>
  </r>
  <r>
    <n v="905"/>
    <s v="https://www.rev.com/blog/transcripts/united-kingdom-covid-19-briefing-transcript-april-9"/>
    <s v="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x v="27"/>
    <s v="09:19"/>
    <n v="583"/>
    <m/>
    <s v="Apr 9, 2020"/>
    <s v="09:04"/>
    <n v="0.38819444444444445"/>
    <n v="0"/>
    <n v="0.92361111111111116"/>
    <x v="88"/>
  </r>
  <r>
    <n v="906"/>
    <s v="https://www.rev.com/blog/transcripts/united-kingdom-covid-19-briefing-transcript-april-9"/>
    <s v="Dominic Raab: (09:52);We recognize the sacrifices so many people have made. It’s a team effort and as a country we need to be united in this mission. We’ve got to keep it up."/>
    <x v="27"/>
    <s v="09:52"/>
    <n v="174"/>
    <m/>
    <s v="Apr 9, 2020"/>
    <s v="09:04"/>
    <n v="0.41111111111111115"/>
    <n v="0"/>
    <n v="0.92361111111111116"/>
    <x v="88"/>
  </r>
  <r>
    <n v="907"/>
    <s v="https://www.rev.com/blog/transcripts/united-kingdom-covid-19-briefing-transcript-april-9"/>
    <s v="Dominic Raab: (10:02);Did you want to come back with anything further Hugh?"/>
    <x v="27"/>
    <s v="10:02"/>
    <n v="75"/>
    <m/>
    <s v="Apr 9, 2020"/>
    <s v="09:04"/>
    <n v="0.41805555555555557"/>
    <n v="0"/>
    <n v="0.92361111111111116"/>
    <x v="88"/>
  </r>
  <r>
    <n v="908"/>
    <s v="https://www.rev.com/blog/transcripts/united-kingdom-covid-19-briefing-transcript-april-9"/>
    <s v="Hugh Pym: (10:06);Maybe to Patrick Vallance. A little bit more on the death projections that you have got. I know it’s difficult, but how long and how fast do you expect the deaths to carry on rising?"/>
    <x v="39"/>
    <s v="10:06"/>
    <n v="200"/>
    <m/>
    <s v="Apr 9, 2020"/>
    <s v="10:06"/>
    <n v="0.42083333333333334"/>
    <n v="0.36736111111111108"/>
    <n v="0.42083333333333334"/>
    <x v="90"/>
  </r>
  <r>
    <n v="909"/>
    <s v="https://www.rev.com/blog/transcripts/united-kingdom-covid-19-briefing-transcript-april-9"/>
    <s v="Patrick Vallance: (10:20);In general, I’d expect the deaths to continue to keep going up for about two weeks after the intensive care picture improves. We’re not there yet in terms of knowing exactly when that will be, but that’s the sort of timeframe I’d expect."/>
    <x v="28"/>
    <s v="10:20"/>
    <n v="263"/>
    <m/>
    <s v="Apr 9, 2020"/>
    <s v="10:20"/>
    <n v="0.43055555555555558"/>
    <n v="0.43055555555555558"/>
    <n v="0.74375000000000002"/>
    <x v="91"/>
  </r>
  <r>
    <n v="910"/>
    <s v="https://www.rev.com/blog/transcripts/united-kingdom-covid-19-briefing-transcript-april-9"/>
    <s v="Dominic Raab: (10:35);Sam Coates from Sky."/>
    <x v="27"/>
    <s v="10:35"/>
    <n v="42"/>
    <m/>
    <s v="Apr 9, 2020"/>
    <s v="10:35"/>
    <n v="0.44097222222222227"/>
    <n v="0"/>
    <n v="0.92361111111111116"/>
    <x v="88"/>
  </r>
  <r>
    <n v="911"/>
    <s v="https://www.rev.com/blog/transcripts/united-kingdom-covid-19-briefing-transcript-april-9"/>
    <s v="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x v="31"/>
    <s v="10:39"/>
    <n v="380"/>
    <m/>
    <s v="Apr 9, 2020"/>
    <s v="10:39"/>
    <n v="0.44375000000000003"/>
    <n v="0.44375000000000003"/>
    <n v="0.60277777777777775"/>
    <x v="92"/>
  </r>
  <r>
    <n v="912"/>
    <s v="https://www.rev.com/blog/transcripts/united-kingdom-covid-19-briefing-transcript-april-9"/>
    <s v="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x v="31"/>
    <s v="11:02"/>
    <n v="311"/>
    <m/>
    <s v="Apr 9, 2020"/>
    <s v="10:39"/>
    <n v="0.4597222222222222"/>
    <n v="0.44375000000000003"/>
    <n v="0.60277777777777775"/>
    <x v="92"/>
  </r>
  <r>
    <n v="913"/>
    <s v="https://www.rev.com/blog/transcripts/united-kingdom-covid-19-briefing-transcript-april-9"/>
    <s v="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
    <x v="27"/>
    <s v="11:23"/>
    <n v="298"/>
    <m/>
    <s v="Apr 9, 2020"/>
    <s v="11:23"/>
    <n v="0.47430555555555554"/>
    <n v="0"/>
    <n v="0.92361111111111116"/>
    <x v="88"/>
  </r>
  <r>
    <n v="914"/>
    <s v="https://www.rev.com/blog/transcripts/united-kingdom-covid-19-briefing-transcript-april-9"/>
    <s v="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x v="27"/>
    <s v="11:38"/>
    <n v="323"/>
    <m/>
    <s v="Apr 9, 2020"/>
    <s v="11:23"/>
    <n v="0.48472222222222222"/>
    <n v="0"/>
    <n v="0.92361111111111116"/>
    <x v="88"/>
  </r>
  <r>
    <n v="915"/>
    <s v="https://www.rev.com/blog/transcripts/united-kingdom-covid-19-briefing-transcript-april-9"/>
    <s v="Dominic Raab: (11:56);[inaudible 00:11:56] Patrick?"/>
    <x v="27"/>
    <s v="11:56"/>
    <n v="51"/>
    <m/>
    <s v="Apr 9, 2020"/>
    <s v="11:23"/>
    <n v="0.49722222222222223"/>
    <n v="0"/>
    <n v="0.92361111111111116"/>
    <x v="88"/>
  </r>
  <r>
    <n v="916"/>
    <s v="https://www.rev.com/blog/transcripts/united-kingdom-covid-19-briefing-transcript-april-9"/>
    <s v="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x v="30"/>
    <s v="11:56"/>
    <n v="553"/>
    <m/>
    <s v="Apr 9, 2020"/>
    <s v="11:56"/>
    <n v="0.49722222222222223"/>
    <n v="7.638888888888884E-2"/>
    <n v="0.95138888888888884"/>
    <x v="93"/>
  </r>
  <r>
    <n v="917"/>
    <s v="https://www.rev.com/blog/transcripts/united-kingdom-covid-19-briefing-transcript-april-9"/>
    <s v="Chris Whitty: (12:31);That has only happened because of what everybody has done, what we’ve all done in terms of staying at home and only going out for work, exercise and critical shopping and medical care."/>
    <x v="30"/>
    <s v="12:31"/>
    <n v="206"/>
    <m/>
    <s v="Apr 9, 2020"/>
    <s v="11:56"/>
    <n v="0.52152777777777781"/>
    <n v="7.638888888888884E-2"/>
    <n v="0.95138888888888884"/>
    <x v="93"/>
  </r>
  <r>
    <n v="918"/>
    <s v="https://www.rev.com/blog/transcripts/united-kingdom-covid-19-briefing-transcript-april-9"/>
    <s v="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x v="30"/>
    <s v="12:44"/>
    <n v="675"/>
    <m/>
    <s v="Apr 9, 2020"/>
    <s v="11:56"/>
    <n v="0.53055555555555556"/>
    <n v="7.638888888888884E-2"/>
    <n v="0.95138888888888884"/>
    <x v="93"/>
  </r>
  <r>
    <n v="919"/>
    <s v="https://www.rev.com/blog/transcripts/united-kingdom-covid-19-briefing-transcript-april-9"/>
    <s v="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x v="30"/>
    <s v="13:24"/>
    <n v="512"/>
    <m/>
    <s v="Apr 9, 2020"/>
    <s v="11:56"/>
    <n v="0.55833333333333335"/>
    <n v="7.638888888888884E-2"/>
    <n v="0.95138888888888884"/>
    <x v="93"/>
  </r>
  <r>
    <n v="920"/>
    <s v="https://www.rev.com/blog/transcripts/united-kingdom-covid-19-briefing-transcript-april-9"/>
    <s v="Patrick Vallance: (13:52);If I can also come in, if I may?"/>
    <x v="28"/>
    <s v="13:52"/>
    <n v="58"/>
    <m/>
    <s v="Apr 9, 2020"/>
    <s v="13:52"/>
    <n v="0.57777777777777783"/>
    <n v="0.43055555555555558"/>
    <n v="0.74375000000000002"/>
    <x v="91"/>
  </r>
  <r>
    <n v="921"/>
    <s v="https://www.rev.com/blog/transcripts/united-kingdom-covid-19-briefing-transcript-april-9"/>
    <s v="Sam Coates: (13:54);Please."/>
    <x v="31"/>
    <s v="13:54"/>
    <n v="27"/>
    <m/>
    <s v="Apr 9, 2020"/>
    <s v="13:54"/>
    <n v="0.57916666666666672"/>
    <n v="0.44375000000000003"/>
    <n v="0.60277777777777775"/>
    <x v="92"/>
  </r>
  <r>
    <n v="922"/>
    <s v="https://www.rev.com/blog/transcripts/united-kingdom-covid-19-briefing-transcript-april-9"/>
    <s v="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x v="28"/>
    <s v="13:54"/>
    <n v="588"/>
    <m/>
    <s v="Apr 9, 2020"/>
    <s v="13:54"/>
    <n v="0.57916666666666672"/>
    <n v="0.43055555555555558"/>
    <n v="0.74375000000000002"/>
    <x v="91"/>
  </r>
  <r>
    <n v="923"/>
    <s v="https://www.rev.com/blog/transcripts/united-kingdom-covid-19-briefing-transcript-april-9"/>
    <s v="Dominic Raab: (14:25);Sam did you want to follow up?"/>
    <x v="27"/>
    <s v="14:25"/>
    <n v="52"/>
    <m/>
    <s v="Apr 9, 2020"/>
    <s v="14:25"/>
    <n v="0.60069444444444442"/>
    <n v="0"/>
    <n v="0.92361111111111116"/>
    <x v="88"/>
  </r>
  <r>
    <n v="924"/>
    <s v="https://www.rev.com/blog/transcripts/united-kingdom-covid-19-briefing-transcript-april-9"/>
    <s v="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x v="31"/>
    <s v="14:28"/>
    <n v="347"/>
    <m/>
    <s v="Apr 9, 2020"/>
    <s v="14:28"/>
    <n v="0.60277777777777775"/>
    <n v="0.44375000000000003"/>
    <n v="0.60277777777777775"/>
    <x v="92"/>
  </r>
  <r>
    <n v="925"/>
    <s v="https://www.rev.com/blog/transcripts/united-kingdom-covid-19-briefing-transcript-april-9"/>
    <s v="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x v="27"/>
    <s v="14:47"/>
    <n v="658"/>
    <m/>
    <s v="Apr 9, 2020"/>
    <s v="14:47"/>
    <n v="0.61597222222222225"/>
    <n v="0"/>
    <n v="0.92361111111111116"/>
    <x v="88"/>
  </r>
  <r>
    <n v="926"/>
    <s v="https://www.rev.com/blog/transcripts/united-kingdom-covid-19-briefing-transcript-april-9"/>
    <s v="Dominic Raab: (15:23);I think that’s the most important thing right now."/>
    <x v="27"/>
    <s v="15:23"/>
    <n v="72"/>
    <m/>
    <s v="Apr 9, 2020"/>
    <s v="14:47"/>
    <n v="0.64097222222222217"/>
    <n v="0"/>
    <n v="0.92361111111111116"/>
    <x v="88"/>
  </r>
  <r>
    <n v="927"/>
    <s v="https://www.rev.com/blog/transcripts/united-kingdom-covid-19-briefing-transcript-april-9"/>
    <s v="Dominic Raab: (15:26);Hannah Miller from ITV Granada."/>
    <x v="27"/>
    <s v="15:26"/>
    <n v="53"/>
    <m/>
    <s v="Apr 9, 2020"/>
    <s v="14:47"/>
    <n v="0.6430555555555556"/>
    <n v="0"/>
    <n v="0.92361111111111116"/>
    <x v="88"/>
  </r>
  <r>
    <n v="928"/>
    <s v="https://www.rev.com/blog/transcripts/united-kingdom-covid-19-briefing-transcript-april-9"/>
    <s v="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
    <x v="86"/>
    <s v="15:30"/>
    <n v="294"/>
    <m/>
    <s v="Apr 9, 2020"/>
    <s v="15:30"/>
    <n v="0.64583333333333337"/>
    <n v="0.64583333333333337"/>
    <n v="0.72013888888888899"/>
    <x v="94"/>
  </r>
  <r>
    <n v="929"/>
    <s v="https://www.rev.com/blog/transcripts/united-kingdom-covid-19-briefing-transcript-april-9"/>
    <s v="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x v="86"/>
    <s v="15:44"/>
    <n v="372"/>
    <m/>
    <s v="Apr 9, 2020"/>
    <s v="15:30"/>
    <n v="0.65555555555555556"/>
    <n v="0.64583333333333337"/>
    <n v="0.72013888888888899"/>
    <x v="94"/>
  </r>
  <r>
    <n v="930"/>
    <s v="https://www.rev.com/blog/transcripts/united-kingdom-covid-19-briefing-transcript-april-9"/>
    <s v="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x v="27"/>
    <s v="16:06"/>
    <n v="515"/>
    <m/>
    <s v="Apr 9, 2020"/>
    <s v="16:06"/>
    <n v="0.67083333333333339"/>
    <n v="0"/>
    <n v="0.92361111111111116"/>
    <x v="88"/>
  </r>
  <r>
    <n v="931"/>
    <s v="https://www.rev.com/blog/transcripts/united-kingdom-covid-19-briefing-transcript-april-9"/>
    <s v="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x v="27"/>
    <s v="16:32"/>
    <n v="716"/>
    <m/>
    <s v="Apr 9, 2020"/>
    <s v="16:06"/>
    <n v="0.68888888888888899"/>
    <n v="0"/>
    <n v="0.92361111111111116"/>
    <x v="88"/>
  </r>
  <r>
    <n v="932"/>
    <s v="https://www.rev.com/blog/transcripts/united-kingdom-covid-19-briefing-transcript-april-9"/>
    <s v="Dominic Raab: (17:15);Did you want to come back again?"/>
    <x v="27"/>
    <s v="17:15"/>
    <n v="54"/>
    <m/>
    <s v="Apr 9, 2020"/>
    <s v="16:06"/>
    <n v="0.71875"/>
    <n v="0"/>
    <n v="0.92361111111111116"/>
    <x v="88"/>
  </r>
  <r>
    <n v="933"/>
    <s v="https://www.rev.com/blog/transcripts/united-kingdom-covid-19-briefing-transcript-april-9"/>
    <s v="Hannah Miller: (17:17);Thank you. Yeah, thanks. Just on the furloughing and guidance around people with disabilities. Do you accept that the guidance around social distancing for people with disabilities perhaps needs to be looked at in a bit more detail?"/>
    <x v="86"/>
    <s v="17:17"/>
    <n v="255"/>
    <m/>
    <s v="Apr 9, 2020"/>
    <s v="17:17"/>
    <n v="0.72013888888888899"/>
    <n v="0.64583333333333337"/>
    <n v="0.72013888888888899"/>
    <x v="94"/>
  </r>
  <r>
    <n v="934"/>
    <s v="https://www.rev.com/blog/transcripts/united-kingdom-covid-19-briefing-transcript-april-9"/>
    <s v="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x v="28"/>
    <s v="17:31"/>
    <n v="423"/>
    <m/>
    <s v="Apr 9, 2020"/>
    <s v="17:31"/>
    <n v="0.72986111111111107"/>
    <n v="0.43055555555555558"/>
    <n v="0.74375000000000002"/>
    <x v="91"/>
  </r>
  <r>
    <n v="935"/>
    <s v="https://www.rev.com/blog/transcripts/united-kingdom-covid-19-briefing-transcript-april-9"/>
    <s v="Patrick Vallance: (17:51);Ben Kentish from LBC."/>
    <x v="28"/>
    <s v="17:51"/>
    <n v="47"/>
    <m/>
    <s v="Apr 9, 2020"/>
    <s v="17:31"/>
    <n v="0.74375000000000002"/>
    <n v="0.43055555555555558"/>
    <n v="0.74375000000000002"/>
    <x v="91"/>
  </r>
  <r>
    <n v="936"/>
    <s v="https://www.rev.com/blog/transcripts/united-kingdom-covid-19-briefing-transcript-april-9"/>
    <s v="Ben Kentish: (17:55);Thank you, Foreign Secretary. You talked about the sacrifices that NHS workers are making, and we’re hearing more stories of that today. People losing their lives."/>
    <x v="32"/>
    <s v="17:55"/>
    <n v="184"/>
    <m/>
    <s v="Apr 9, 2020"/>
    <s v="17:55"/>
    <n v="0.74652777777777779"/>
    <n v="0.74652777777777779"/>
    <n v="0.85486111111111107"/>
    <x v="95"/>
  </r>
  <r>
    <n v="937"/>
    <s v="https://www.rev.com/blog/transcripts/united-kingdom-covid-19-briefing-transcript-april-9"/>
    <s v="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x v="32"/>
    <s v="18:03"/>
    <n v="422"/>
    <m/>
    <s v="Apr 9, 2020"/>
    <s v="17:55"/>
    <n v="0.75208333333333333"/>
    <n v="0.74652777777777779"/>
    <n v="0.85486111111111107"/>
    <x v="95"/>
  </r>
  <r>
    <n v="938"/>
    <s v="https://www.rev.com/blog/transcripts/united-kingdom-covid-19-briefing-transcript-april-9"/>
    <s v="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x v="32"/>
    <s v="18:27"/>
    <n v="471"/>
    <m/>
    <s v="Apr 9, 2020"/>
    <s v="17:55"/>
    <n v="0.76874999999999993"/>
    <n v="0.74652777777777779"/>
    <n v="0.85486111111111107"/>
    <x v="95"/>
  </r>
  <r>
    <n v="939"/>
    <s v="https://www.rev.com/blog/transcripts/united-kingdom-covid-19-briefing-transcript-april-9"/>
    <s v="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x v="27"/>
    <s v="18:55"/>
    <n v="517"/>
    <m/>
    <s v="Apr 9, 2020"/>
    <s v="18:55"/>
    <n v="0.78819444444444453"/>
    <n v="0"/>
    <n v="0.92361111111111116"/>
    <x v="88"/>
  </r>
  <r>
    <n v="940"/>
    <s v="https://www.rev.com/blog/transcripts/united-kingdom-covid-19-briefing-transcript-april-9"/>
    <s v="Dominic Raab: (19:22);I’ll be taking part in the Clap for Carers this evening. You’re right, there will be a moment where we look at how we formally recognize all of those on the front line who have done so much to pull us through this very difficult period for our country."/>
    <x v="27"/>
    <s v="19:22"/>
    <n v="274"/>
    <m/>
    <s v="Apr 9, 2020"/>
    <s v="18:55"/>
    <n v="0.80694444444444446"/>
    <n v="0"/>
    <n v="0.92361111111111116"/>
    <x v="88"/>
  </r>
  <r>
    <n v="941"/>
    <s v="https://www.rev.com/blog/transcripts/united-kingdom-covid-19-briefing-transcript-april-9"/>
    <s v="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
    <x v="67"/>
    <s v="19:36"/>
    <n v="317"/>
    <m/>
    <s v="Apr 9, 2020"/>
    <s v="19:36"/>
    <n v="0.81666666666666676"/>
    <n v="0.20625000000000002"/>
    <n v="0.98055555555555562"/>
    <x v="89"/>
  </r>
  <r>
    <n v="942"/>
    <s v="https://www.rev.com/blog/transcripts/united-kingdom-covid-19-briefing-transcript-april-9"/>
    <s v="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x v="67"/>
    <s v="19:50"/>
    <n v="501"/>
    <m/>
    <s v="Apr 9, 2020"/>
    <s v="19:36"/>
    <n v="0.82638888888888884"/>
    <n v="0.20625000000000002"/>
    <n v="0.98055555555555562"/>
    <x v="89"/>
  </r>
  <r>
    <n v="943"/>
    <s v="https://www.rev.com/blog/transcripts/united-kingdom-covid-19-briefing-transcript-april-9"/>
    <s v="Sir Patrick Vallance: (20:15);In terms of how many people would you expect to get this before a vaccine or treatment comes along, I think the processes that we’ve got in place are clearly to suppress the number. The idea is to try to keep that number as low as possible."/>
    <x v="67"/>
    <s v="20:15"/>
    <n v="270"/>
    <m/>
    <s v="Apr 9, 2020"/>
    <s v="19:36"/>
    <n v="0.84375"/>
    <n v="0.20625000000000002"/>
    <n v="0.98055555555555562"/>
    <x v="89"/>
  </r>
  <r>
    <n v="944"/>
    <s v="https://www.rev.com/blog/transcripts/united-kingdom-covid-19-briefing-transcript-april-9"/>
    <s v="Dominic Raab: (20:28);Did you want to come back on any of that, Ben?"/>
    <x v="27"/>
    <s v="20:28"/>
    <n v="68"/>
    <m/>
    <s v="Apr 9, 2020"/>
    <s v="20:28"/>
    <n v="0.85277777777777775"/>
    <n v="0"/>
    <n v="0.92361111111111116"/>
    <x v="88"/>
  </r>
  <r>
    <n v="945"/>
    <s v="https://www.rev.com/blog/transcripts/united-kingdom-covid-19-briefing-transcript-april-9"/>
    <s v="Ben Kentish: (20:31);If I may, Foreign Secretary, you said there would be a time to reward NHS workers. I wonder if you might just [inaudible 00:20:37] on a personal level, what form you think that should take?"/>
    <x v="32"/>
    <s v="20:31"/>
    <n v="210"/>
    <m/>
    <s v="Apr 9, 2020"/>
    <s v="20:31"/>
    <n v="0.85486111111111107"/>
    <n v="0.74652777777777779"/>
    <n v="0.85486111111111107"/>
    <x v="95"/>
  </r>
  <r>
    <n v="946"/>
    <s v="https://www.rev.com/blog/transcripts/united-kingdom-covid-19-briefing-transcript-april-9"/>
    <s v="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x v="27"/>
    <s v="20:40"/>
    <n v="636"/>
    <m/>
    <s v="Apr 9, 2020"/>
    <s v="20:40"/>
    <n v="0.86111111111111116"/>
    <n v="0"/>
    <n v="0.92361111111111116"/>
    <x v="88"/>
  </r>
  <r>
    <n v="947"/>
    <s v="https://www.rev.com/blog/transcripts/united-kingdom-covid-19-briefing-transcript-april-9"/>
    <s v="Dominic Raab: (21:15);Oliver Wright, from The Times."/>
    <x v="27"/>
    <s v="21:15"/>
    <n v="52"/>
    <m/>
    <s v="Apr 9, 2020"/>
    <s v="20:40"/>
    <n v="0.88541666666666663"/>
    <n v="0"/>
    <n v="0.92361111111111116"/>
    <x v="88"/>
  </r>
  <r>
    <n v="948"/>
    <s v="https://www.rev.com/blog/transcripts/united-kingdom-covid-19-briefing-transcript-april-9"/>
    <s v="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x v="87"/>
    <s v="21:17"/>
    <n v="404"/>
    <m/>
    <s v="Apr 9, 2020"/>
    <s v="21:17"/>
    <n v="0.88680555555555562"/>
    <n v="1.388888888888884E-3"/>
    <n v="0.90416666666666667"/>
    <x v="96"/>
  </r>
  <r>
    <n v="949"/>
    <s v="https://www.rev.com/blog/transcripts/united-kingdom-covid-19-briefing-transcript-april-9"/>
    <s v="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x v="87"/>
    <s v="21:42"/>
    <n v="419"/>
    <m/>
    <s v="Apr 9, 2020"/>
    <s v="21:17"/>
    <n v="0.90416666666666667"/>
    <n v="1.388888888888884E-3"/>
    <n v="0.90416666666666667"/>
    <x v="96"/>
  </r>
  <r>
    <n v="950"/>
    <s v="https://www.rev.com/blog/transcripts/united-kingdom-covid-19-briefing-transcript-april-9"/>
    <s v="Dominic Raab: (22:10);You can go first, Chris."/>
    <x v="27"/>
    <s v="22:10"/>
    <n v="46"/>
    <m/>
    <s v="Apr 9, 2020"/>
    <s v="22:10"/>
    <n v="0.92361111111111116"/>
    <n v="0"/>
    <n v="0.92361111111111116"/>
    <x v="88"/>
  </r>
  <r>
    <n v="951"/>
    <s v="https://www.rev.com/blog/transcripts/united-kingdom-covid-19-briefing-transcript-april-9"/>
    <s v="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x v="30"/>
    <s v="22:10"/>
    <n v="655"/>
    <m/>
    <s v="Apr 9, 2020"/>
    <s v="22:10"/>
    <n v="0.92361111111111116"/>
    <n v="7.638888888888884E-2"/>
    <n v="0.95138888888888884"/>
    <x v="93"/>
  </r>
  <r>
    <n v="952"/>
    <s v="https://www.rev.com/blog/transcripts/united-kingdom-covid-19-briefing-transcript-april-9"/>
    <s v="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x v="30"/>
    <s v="22:50"/>
    <n v="707"/>
    <m/>
    <s v="Apr 9, 2020"/>
    <s v="22:10"/>
    <n v="0.95138888888888884"/>
    <n v="7.638888888888884E-2"/>
    <n v="0.95138888888888884"/>
    <x v="93"/>
  </r>
  <r>
    <n v="953"/>
    <s v="https://www.rev.com/blog/transcripts/united-kingdom-covid-19-briefing-transcript-april-9"/>
    <s v="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x v="67"/>
    <s v="23:32"/>
    <n v="614"/>
    <m/>
    <s v="Apr 9, 2020"/>
    <s v="23:32"/>
    <n v="0.98055555555555562"/>
    <n v="0.20625000000000002"/>
    <n v="0.98055555555555562"/>
    <x v="89"/>
  </r>
  <r>
    <n v="954"/>
    <s v="https://www.rev.com/blog/transcripts/united-kingdom-covid-19-briefing-transcript-april-9"/>
    <s v="Dominic Raab: (24:00);Do you want to come back on any of that? No?"/>
    <x v="27"/>
    <s v="24:00"/>
    <n v="66"/>
    <m/>
    <s v="Apr 9, 2020"/>
    <s v="24:00"/>
    <n v="0"/>
    <n v="0"/>
    <n v="0.92361111111111116"/>
    <x v="88"/>
  </r>
  <r>
    <n v="955"/>
    <s v="https://www.rev.com/blog/transcripts/united-kingdom-covid-19-briefing-transcript-april-9"/>
    <s v="Oliver Wright: (24:02);Just would like to ask you, Mr. Raab, if it’s possible, have you managed to have any contact with the Prime Minister since you took over his responsibilities, at all?"/>
    <x v="87"/>
    <s v="24:02"/>
    <n v="189"/>
    <m/>
    <s v="Apr 9, 2020"/>
    <s v="24:02"/>
    <n v="1.388888888888884E-3"/>
    <n v="1.388888888888884E-3"/>
    <n v="0.90416666666666667"/>
    <x v="96"/>
  </r>
  <r>
    <n v="956"/>
    <s v="https://www.rev.com/blog/transcripts/united-kingdom-covid-19-briefing-transcript-april-9"/>
    <s v="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x v="27"/>
    <s v="24:10"/>
    <n v="356"/>
    <m/>
    <s v="Apr 9, 2020"/>
    <s v="24:10"/>
    <n v="6.9444444444444198E-3"/>
    <n v="0"/>
    <n v="0.92361111111111116"/>
    <x v="88"/>
  </r>
  <r>
    <n v="957"/>
    <s v="https://www.rev.com/blog/transcripts/united-kingdom-covid-19-briefing-transcript-april-9"/>
    <s v="Dominic Raab: (24:32);George Parker from the FT."/>
    <x v="27"/>
    <s v="24:32"/>
    <n v="48"/>
    <m/>
    <s v="Apr 9, 2020"/>
    <s v="24:10"/>
    <n v="2.2222222222222365E-2"/>
    <n v="0"/>
    <n v="0.92361111111111116"/>
    <x v="88"/>
  </r>
  <r>
    <n v="958"/>
    <s v="https://www.rev.com/blog/transcripts/united-kingdom-covid-19-briefing-transcript-april-9"/>
    <s v="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x v="88"/>
    <s v="24:33"/>
    <n v="757"/>
    <m/>
    <s v="Apr 9, 2020"/>
    <s v="24:33"/>
    <n v="2.2916666666666696E-2"/>
    <n v="2.2916666666666696E-2"/>
    <n v="0.11041666666666661"/>
    <x v="78"/>
  </r>
  <r>
    <n v="959"/>
    <s v="https://www.rev.com/blog/transcripts/united-kingdom-covid-19-briefing-transcript-april-9"/>
    <s v="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x v="27"/>
    <s v="25:19"/>
    <n v="603"/>
    <m/>
    <s v="Apr 9, 2020"/>
    <s v="25:19"/>
    <n v="5.4861111111111027E-2"/>
    <n v="0"/>
    <n v="0.92361111111111116"/>
    <x v="88"/>
  </r>
  <r>
    <n v="960"/>
    <s v="https://www.rev.com/blog/transcripts/united-kingdom-covid-19-briefing-transcript-april-9"/>
    <s v="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x v="30"/>
    <s v="25:50"/>
    <n v="376"/>
    <m/>
    <s v="Apr 9, 2020"/>
    <s v="25:50"/>
    <n v="7.638888888888884E-2"/>
    <n v="7.638888888888884E-2"/>
    <n v="0.95138888888888884"/>
    <x v="93"/>
  </r>
  <r>
    <n v="961"/>
    <s v="https://www.rev.com/blog/transcripts/united-kingdom-covid-19-briefing-transcript-april-9"/>
    <s v="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
    <x v="30"/>
    <s v="26:09"/>
    <n v="299"/>
    <m/>
    <s v="Apr 9, 2020"/>
    <s v="25:50"/>
    <n v="8.9583333333333348E-2"/>
    <n v="7.638888888888884E-2"/>
    <n v="0.95138888888888884"/>
    <x v="93"/>
  </r>
  <r>
    <n v="962"/>
    <s v="https://www.rev.com/blog/transcripts/united-kingdom-covid-19-briefing-transcript-april-9"/>
    <s v="Dominic Raab: (26:24);Did you want to follow up there, George?"/>
    <x v="27"/>
    <s v="26:24"/>
    <n v="62"/>
    <m/>
    <s v="Apr 9, 2020"/>
    <s v="26:24"/>
    <n v="9.9999999999999867E-2"/>
    <n v="0"/>
    <n v="0.92361111111111116"/>
    <x v="88"/>
  </r>
  <r>
    <n v="963"/>
    <s v="https://www.rev.com/blog/transcripts/united-kingdom-covid-19-briefing-transcript-april-9"/>
    <s v="George Parker: (26:26);Yeah, just a very quick one to Sir Chris Whitty. I mean, doesn’t this really reflect the fact that the problem lies in our laboratories, and not through any, for example, shortage of chemicals, which is something that Michael Gove said last week?"/>
    <x v="88"/>
    <s v="26:26"/>
    <n v="269"/>
    <m/>
    <s v="Apr 9, 2020"/>
    <s v="26:26"/>
    <n v="0.10138888888888897"/>
    <n v="2.2916666666666696E-2"/>
    <n v="0.11041666666666661"/>
    <x v="78"/>
  </r>
  <r>
    <n v="964"/>
    <s v="https://www.rev.com/blog/transcripts/united-kingdom-covid-19-briefing-transcript-april-9"/>
    <s v="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x v="88"/>
    <s v="26:39"/>
    <n v="378"/>
    <m/>
    <s v="Apr 9, 2020"/>
    <s v="26:26"/>
    <n v="0.11041666666666661"/>
    <n v="2.2916666666666696E-2"/>
    <n v="0.11041666666666661"/>
    <x v="78"/>
  </r>
  <r>
    <n v="965"/>
    <s v="https://www.rev.com/blog/transcripts/united-kingdom-covid-19-briefing-transcript-april-9"/>
    <s v="Dominic Raab: (26:57);Well, I think the whole point is not to make assumptions, but to be guided by the evidence when we’ve got it. I don’t know, Chris, what do want to…"/>
    <x v="27"/>
    <s v="26:57"/>
    <n v="169"/>
    <m/>
    <s v="Apr 9, 2020"/>
    <s v="26:57"/>
    <n v="0.12291666666666656"/>
    <n v="0"/>
    <n v="0.92361111111111116"/>
    <x v="88"/>
  </r>
  <r>
    <n v="966"/>
    <s v="https://www.rev.com/blog/transcripts/united-kingdom-covid-19-briefing-transcript-april-9"/>
    <s v="Dominic Raab: (27:03);[crosstalk 00:27:03]"/>
    <x v="27"/>
    <s v="27:03"/>
    <n v="42"/>
    <m/>
    <s v="Apr 9, 2020"/>
    <s v="26:57"/>
    <n v="0.12708333333333344"/>
    <n v="0"/>
    <n v="0.92361111111111116"/>
    <x v="88"/>
  </r>
  <r>
    <n v="967"/>
    <s v="https://www.rev.com/blog/transcripts/united-kingdom-covid-19-briefing-transcript-april-9"/>
    <s v="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x v="30"/>
    <s v="27:03"/>
    <n v="436"/>
    <m/>
    <s v="Apr 9, 2020"/>
    <s v="27:03"/>
    <n v="0.12708333333333344"/>
    <n v="7.638888888888884E-2"/>
    <n v="0.95138888888888884"/>
    <x v="93"/>
  </r>
  <r>
    <n v="968"/>
    <s v="https://www.rev.com/blog/transcripts/united-kingdom-covid-19-briefing-transcript-april-9"/>
    <s v="Dominic Raab: (27:29);Thanks, George. Hugo Guy from The Eye."/>
    <x v="27"/>
    <s v="27:29"/>
    <n v="60"/>
    <m/>
    <s v="Apr 9, 2020"/>
    <s v="27:29"/>
    <n v="0.14513888888888893"/>
    <n v="0"/>
    <n v="0.92361111111111116"/>
    <x v="88"/>
  </r>
  <r>
    <n v="969"/>
    <s v="https://www.rev.com/blog/transcripts/united-kingdom-covid-19-briefing-transcript-april-9"/>
    <s v="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x v="89"/>
    <s v="27:34"/>
    <n v="464"/>
    <m/>
    <s v="Apr 9, 2020"/>
    <s v="27:34"/>
    <n v="0.14861111111111103"/>
    <n v="0.14861111111111103"/>
    <n v="0.24444444444444446"/>
    <x v="97"/>
  </r>
  <r>
    <n v="970"/>
    <s v="https://www.rev.com/blog/transcripts/united-kingdom-covid-19-briefing-transcript-april-9"/>
    <s v="Hugo Guy: (28:04);And Sir Patrick, can I just ask, as you pointed out, the mass surveillance testing results are not yet available. Do you have any estimate at all for how many people in the UK have probably been infected with coronavirus, or are we just still flying blind on that one?"/>
    <x v="89"/>
    <s v="28:04"/>
    <n v="286"/>
    <m/>
    <s v="Apr 9, 2020"/>
    <s v="27:34"/>
    <n v="0.16944444444444451"/>
    <n v="0.14861111111111103"/>
    <n v="0.24444444444444446"/>
    <x v="97"/>
  </r>
  <r>
    <n v="971"/>
    <s v="https://www.rev.com/blog/transcripts/united-kingdom-covid-19-briefing-transcript-april-9"/>
    <s v="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x v="27"/>
    <s v="28:30"/>
    <n v="505"/>
    <m/>
    <s v="Apr 9, 2020"/>
    <s v="28:30"/>
    <n v="0.1875"/>
    <n v="0"/>
    <n v="0.92361111111111116"/>
    <x v="88"/>
  </r>
  <r>
    <n v="972"/>
    <s v="https://www.rev.com/blog/transcripts/united-kingdom-covid-19-briefing-transcript-april-9"/>
    <s v="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x v="90"/>
    <s v="28:57"/>
    <n v="439"/>
    <m/>
    <s v="Apr 9, 2020"/>
    <s v="28:57"/>
    <n v="0.20625000000000004"/>
    <n v="0.20625000000000004"/>
    <n v="0.36041666666666661"/>
    <x v="98"/>
  </r>
  <r>
    <n v="973"/>
    <s v="https://www.rev.com/blog/transcripts/united-kingdom-covid-19-briefing-transcript-april-9"/>
    <s v="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x v="90"/>
    <s v="29:22"/>
    <n v="523"/>
    <m/>
    <s v="Apr 9, 2020"/>
    <s v="28:57"/>
    <n v="0.2236111111111112"/>
    <n v="0.20625000000000004"/>
    <n v="0.36041666666666661"/>
    <x v="98"/>
  </r>
  <r>
    <n v="974"/>
    <s v="https://www.rev.com/blog/transcripts/united-kingdom-covid-19-briefing-transcript-april-9"/>
    <s v="Dominic Raab: (29:49);Would you like a supplementary there, Hugo?"/>
    <x v="27"/>
    <s v="29:49"/>
    <n v="65"/>
    <m/>
    <s v="Apr 9, 2020"/>
    <s v="29:49"/>
    <n v="0.24236111111111103"/>
    <n v="0"/>
    <n v="0.92361111111111116"/>
    <x v="88"/>
  </r>
  <r>
    <n v="975"/>
    <s v="https://www.rev.com/blog/transcripts/united-kingdom-covid-19-briefing-transcript-april-9"/>
    <s v="Hugo Guy: (29:52);Well, yeah. Can I just clarify, Sir Patrick? Appreciate the picture is still unclear, but you would expect it to be, for example, well under 10%, probably, of people in the UK have been infected, by comparison to the situation in other countries? Is that fair enough?"/>
    <x v="89"/>
    <s v="29:52"/>
    <n v="285"/>
    <m/>
    <s v="Apr 9, 2020"/>
    <s v="29:52"/>
    <n v="0.24444444444444446"/>
    <n v="0.14861111111111103"/>
    <n v="0.24444444444444446"/>
    <x v="97"/>
  </r>
  <r>
    <n v="976"/>
    <s v="https://www.rev.com/blog/transcripts/united-kingdom-covid-19-briefing-transcript-april-9"/>
    <s v="Sir Patrick: (30:09);I can’t tell you what the answer’s going to be. We need to do the experiment, find out the answer. But from what I’ve seen from other places, it’s mainly single-digit numbers, and it could be a bit higher in some places."/>
    <x v="90"/>
    <s v="30:09"/>
    <n v="241"/>
    <m/>
    <s v="Apr 9, 2020"/>
    <s v="30:09"/>
    <n v="0.25624999999999987"/>
    <n v="0.20625000000000004"/>
    <n v="0.36041666666666661"/>
    <x v="98"/>
  </r>
  <r>
    <n v="977"/>
    <s v="https://www.rev.com/blog/transcripts/united-kingdom-covid-19-briefing-transcript-april-9"/>
    <s v="Dominic Raab: (30:20);Andrew MacAskill from Reuters."/>
    <x v="27"/>
    <s v="30:20"/>
    <n v="52"/>
    <m/>
    <s v="Apr 9, 2020"/>
    <s v="30:20"/>
    <n v="0.26388888888888884"/>
    <n v="0"/>
    <n v="0.92361111111111116"/>
    <x v="88"/>
  </r>
  <r>
    <n v="978"/>
    <s v="https://www.rev.com/blog/transcripts/united-kingdom-covid-19-briefing-transcript-april-9"/>
    <s v="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x v="91"/>
    <s v="30:24"/>
    <n v="488"/>
    <m/>
    <s v="Apr 9, 2020"/>
    <s v="30:24"/>
    <n v="0.26666666666666661"/>
    <n v="0.26666666666666661"/>
    <n v="0.35069444444444442"/>
    <x v="99"/>
  </r>
  <r>
    <n v="979"/>
    <s v="https://www.rev.com/blog/transcripts/united-kingdom-covid-19-briefing-transcript-april-9"/>
    <s v="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x v="90"/>
    <s v="30:52"/>
    <n v="991"/>
    <m/>
    <s v="Apr 9, 2020"/>
    <s v="30:52"/>
    <n v="0.2861111111111112"/>
    <n v="0.20625000000000004"/>
    <n v="0.36041666666666661"/>
    <x v="98"/>
  </r>
  <r>
    <n v="980"/>
    <s v="https://www.rev.com/blog/transcripts/united-kingdom-covid-19-briefing-transcript-april-9"/>
    <s v="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x v="30"/>
    <s v="31:50"/>
    <n v="630"/>
    <m/>
    <s v="Apr 9, 2020"/>
    <s v="31:50"/>
    <n v="0.32638888888888884"/>
    <n v="7.638888888888884E-2"/>
    <n v="0.95138888888888884"/>
    <x v="93"/>
  </r>
  <r>
    <n v="981"/>
    <s v="https://www.rev.com/blog/transcripts/united-kingdom-covid-19-briefing-transcript-april-9"/>
    <s v="Dominic Raab: (32:22);Andrew, would you like a final question?"/>
    <x v="27"/>
    <s v="32:22"/>
    <n v="62"/>
    <m/>
    <s v="Apr 9, 2020"/>
    <s v="32:22"/>
    <n v="0.3486111111111112"/>
    <n v="0"/>
    <n v="0.92361111111111116"/>
    <x v="88"/>
  </r>
  <r>
    <n v="982"/>
    <s v="https://www.rev.com/blog/transcripts/united-kingdom-covid-19-briefing-transcript-april-9"/>
    <s v="Andrew MacAskill: (32:25);Yeah, just to follow up on that point, we were told by … This is to Sir Patrick. John Edmunds told us that neither him or Neil Ferguson carried out any modeling for the lockdown until March. I’m just wondering why there’s that discrepancy there."/>
    <x v="91"/>
    <s v="32:25"/>
    <n v="271"/>
    <m/>
    <s v="Apr 9, 2020"/>
    <s v="32:25"/>
    <n v="0.35069444444444442"/>
    <n v="0.26666666666666661"/>
    <n v="0.35069444444444442"/>
    <x v="99"/>
  </r>
  <r>
    <n v="983"/>
    <s v="https://www.rev.com/blog/transcripts/united-kingdom-covid-19-briefing-transcript-april-9"/>
    <s v="Sir Patrick: (32:39);Well, I don’t know exactly what John said to you and what he didn’t say to you. I know what happened, and I’ve just told you what happened. The modeling came in from a variety of sources."/>
    <x v="90"/>
    <s v="32:39"/>
    <n v="208"/>
    <m/>
    <s v="Apr 9, 2020"/>
    <s v="32:39"/>
    <n v="0.36041666666666661"/>
    <n v="0.20625000000000004"/>
    <n v="0.36041666666666661"/>
    <x v="98"/>
  </r>
  <r>
    <n v="984"/>
    <s v="https://www.rev.com/blog/transcripts/united-kingdom-covid-19-briefing-transcript-april-9"/>
    <s v="Dominic Raab: (32:49);Thanks, Andrew. Thank you all very much."/>
    <x v="27"/>
    <s v="32:49"/>
    <n v="62"/>
    <m/>
    <s v="Apr 9, 2020"/>
    <s v="32:49"/>
    <n v="0.36736111111111125"/>
    <n v="0"/>
    <n v="0.92361111111111116"/>
    <x v="88"/>
  </r>
  <r>
    <n v="985"/>
    <s v="https://www.rev.com/blog/transcripts/united-kingdom-covid-19-briefing-transcript-april-9"/>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9, 2020"/>
    <n v="0"/>
    <e v="#VALUE!"/>
    <n v="0"/>
    <n v="0"/>
    <x v="0"/>
  </r>
  <r>
    <n v="986"/>
    <s v="https://www.rev.com/blog/transcripts/united-kingdom-covid-19-briefing-transcript-april-9"/>
    <s v="Offer valid for new customers only. One coupon per person or business.;Can be used for closed captions, subtitles, foreign subtitles, translations or transcription services."/>
    <x v="0"/>
    <m/>
    <n v="173"/>
    <m/>
    <s v="Apr 9, 2020"/>
    <n v="0"/>
    <e v="#VALUE!"/>
    <n v="0"/>
    <n v="0"/>
    <x v="0"/>
  </r>
  <r>
    <n v="987"/>
    <s v="https://www.rev.com/blog/transcripts/boris-johnson-coronavirus-speech-transcript-announces-uk-lockdown-you-must-stay-at-home"/>
    <s v="Mar 23, 2020"/>
    <x v="0"/>
    <m/>
    <n v="12"/>
    <b v="1"/>
    <s v="Mar 23, 2020"/>
    <n v="0"/>
    <e v="#VALUE!"/>
    <n v="0"/>
    <n v="0"/>
    <x v="0"/>
  </r>
  <r>
    <n v="988"/>
    <s v="https://www.rev.com/blog/transcripts/boris-johnson-coronavirus-speech-transcript-announces-uk-lockdown-you-must-stay-at-home"/>
    <s v="Prime Minister Boris Johnson announced a very strict lockdown for the United Kingdom, saying British people should only leave home for basic necessities. The UK is closing all shops selling nonessential goods, and all gatherings of more than 2 people will be stopped. Read the full transcript here."/>
    <x v="0"/>
    <m/>
    <n v="298"/>
    <m/>
    <s v="Mar 23, 2020"/>
    <n v="0"/>
    <e v="#VALUE!"/>
    <n v="0"/>
    <n v="0"/>
    <x v="0"/>
  </r>
  <r>
    <n v="989"/>
    <s v="https://www.rev.com/blog/transcripts/boris-johnson-coronavirus-speech-transcript-announces-uk-lockdown-you-must-stay-at-home"/>
    <s v="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x v="1"/>
    <s v="00:16"/>
    <n v="423"/>
    <m/>
    <s v="Mar 23, 2020"/>
    <s v="00:16"/>
    <n v="1.1111111111111112E-2"/>
    <n v="1.1111111111111112E-2"/>
    <n v="0.22569444444444445"/>
    <x v="100"/>
  </r>
  <r>
    <n v="990"/>
    <s v="https://www.rev.com/blog/transcripts/boris-johnson-coronavirus-speech-transcript-announces-uk-lockdown-you-must-stay-at-home"/>
    <s v="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x v="1"/>
    <s v="00:43"/>
    <n v="988"/>
    <m/>
    <s v="Mar 23, 2020"/>
    <s v="00:16"/>
    <n v="2.9861111111111113E-2"/>
    <n v="1.1111111111111112E-2"/>
    <n v="0.22569444444444445"/>
    <x v="100"/>
  </r>
  <r>
    <n v="991"/>
    <s v="https://www.rev.com/blog/transcripts/boris-johnson-coronavirus-speech-transcript-announces-uk-lockdown-you-must-stay-at-home"/>
    <s v="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x v="1"/>
    <s v="01:56"/>
    <n v="1040"/>
    <m/>
    <s v="Mar 23, 2020"/>
    <s v="00:16"/>
    <n v="8.0555555555555561E-2"/>
    <n v="1.1111111111111112E-2"/>
    <n v="0.22569444444444445"/>
    <x v="100"/>
  </r>
  <r>
    <n v="992"/>
    <s v="https://www.rev.com/blog/transcripts/boris-johnson-coronavirus-speech-transcript-announces-uk-lockdown-you-must-stay-at-home"/>
    <s v="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x v="1"/>
    <s v="03:12"/>
    <n v="699"/>
    <m/>
    <s v="Mar 23, 2020"/>
    <s v="00:16"/>
    <n v="0.13333333333333333"/>
    <n v="1.1111111111111112E-2"/>
    <n v="0.22569444444444445"/>
    <x v="100"/>
  </r>
  <r>
    <n v="993"/>
    <s v="https://www.rev.com/blog/transcripts/boris-johnson-coronavirus-speech-transcript-announces-uk-lockdown-you-must-stay-at-home"/>
    <s v="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x v="1"/>
    <s v="04:05"/>
    <n v="592"/>
    <m/>
    <s v="Mar 23, 2020"/>
    <s v="00:16"/>
    <n v="0.17013888888888887"/>
    <n v="1.1111111111111112E-2"/>
    <n v="0.22569444444444445"/>
    <x v="100"/>
  </r>
  <r>
    <n v="994"/>
    <s v="https://www.rev.com/blog/transcripts/boris-johnson-coronavirus-speech-transcript-announces-uk-lockdown-you-must-stay-at-home"/>
    <s v="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x v="1"/>
    <s v="04:52"/>
    <n v="472"/>
    <m/>
    <s v="Mar 23, 2020"/>
    <s v="00:16"/>
    <n v="0.20277777777777781"/>
    <n v="1.1111111111111112E-2"/>
    <n v="0.22569444444444445"/>
    <x v="100"/>
  </r>
  <r>
    <n v="995"/>
    <s v="https://www.rev.com/blog/transcripts/boris-johnson-coronavirus-speech-transcript-announces-uk-lockdown-you-must-stay-at-home"/>
    <s v="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x v="1"/>
    <s v="05:25"/>
    <n v="797"/>
    <m/>
    <s v="Mar 23, 2020"/>
    <s v="00:16"/>
    <n v="0.22569444444444445"/>
    <n v="1.1111111111111112E-2"/>
    <n v="0.22569444444444445"/>
    <x v="100"/>
  </r>
  <r>
    <n v="996"/>
    <s v="https://www.rev.com/blog/transcripts/boris-johnson-coronavirus-speech-transcript-announces-uk-lockdown-you-must-stay-at-home"/>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23, 2020"/>
    <n v="0"/>
    <e v="#VALUE!"/>
    <n v="0"/>
    <n v="0"/>
    <x v="0"/>
  </r>
  <r>
    <n v="997"/>
    <s v="https://www.rev.com/blog/transcripts/boris-johnson-coronavirus-speech-transcript-announces-uk-lockdown-you-must-stay-at-home"/>
    <s v="Offer valid for new customers only. One coupon per person or business.;Can be used for closed captions, subtitles, foreign subtitles, translations or transcription services."/>
    <x v="0"/>
    <m/>
    <n v="173"/>
    <m/>
    <s v="Mar 23, 2020"/>
    <n v="0"/>
    <e v="#VALUE!"/>
    <n v="0"/>
    <n v="0"/>
    <x v="0"/>
  </r>
  <r>
    <n v="998"/>
    <s v="https://www.rev.com/blog/transcripts/boris-johnson-uk-coronavirus-briefing-transcript-march-22-warns-italy-style-lockdown-is-possible"/>
    <s v="Mar 22, 2020"/>
    <x v="0"/>
    <m/>
    <n v="12"/>
    <b v="1"/>
    <s v="Mar 22, 2020"/>
    <n v="0"/>
    <e v="#VALUE!"/>
    <n v="0"/>
    <n v="0"/>
    <x v="0"/>
  </r>
  <r>
    <n v="999"/>
    <s v="https://www.rev.com/blog/transcripts/boris-johnson-uk-coronavirus-briefing-transcript-march-22-warns-italy-style-lockdown-is-possible"/>
    <s v="United Kingdom Prime Minister Boris Johnson on March 22 warned that an Italy-style lockdown was possible for the UK, and gave further COVID-19 updates. Read the full transcript of the briefing."/>
    <x v="0"/>
    <m/>
    <n v="193"/>
    <m/>
    <s v="Mar 22, 2020"/>
    <n v="0"/>
    <e v="#VALUE!"/>
    <n v="0"/>
    <n v="0"/>
    <x v="0"/>
  </r>
  <r>
    <n v="1000"/>
    <s v="https://www.rev.com/blog/transcripts/boris-johnson-uk-coronavirus-briefing-transcript-march-22-warns-italy-style-lockdown-is-possible"/>
    <s v="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x v="1"/>
    <s v="01:54"/>
    <n v="908"/>
    <m/>
    <s v="Mar 22, 2020"/>
    <s v="01:54"/>
    <n v="7.9166666666666663E-2"/>
    <n v="1.5277777777777724E-2"/>
    <n v="0.91319444444444453"/>
    <x v="101"/>
  </r>
  <r>
    <n v="1001"/>
    <s v="https://www.rev.com/blog/transcripts/boris-johnson-uk-coronavirus-briefing-transcript-march-22-warns-italy-style-lockdown-is-possible"/>
    <s v="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x v="1"/>
    <s v="02:58"/>
    <n v="944"/>
    <m/>
    <s v="Mar 22, 2020"/>
    <s v="01:54"/>
    <n v="0.12361111111111112"/>
    <n v="1.5277777777777724E-2"/>
    <n v="0.91319444444444453"/>
    <x v="101"/>
  </r>
  <r>
    <n v="1002"/>
    <s v="https://www.rev.com/blog/transcripts/boris-johnson-uk-coronavirus-briefing-transcript-march-22-warns-italy-style-lockdown-is-possible"/>
    <s v="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x v="1"/>
    <s v="04:06"/>
    <n v="941"/>
    <m/>
    <s v="Mar 22, 2020"/>
    <s v="01:54"/>
    <n v="0.17083333333333331"/>
    <n v="1.5277777777777724E-2"/>
    <n v="0.91319444444444453"/>
    <x v="101"/>
  </r>
  <r>
    <n v="1003"/>
    <s v="https://www.rev.com/blog/transcripts/boris-johnson-uk-coronavirus-briefing-transcript-march-22-warns-italy-style-lockdown-is-possible"/>
    <s v="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x v="1"/>
    <s v="05:20"/>
    <n v="669"/>
    <m/>
    <s v="Mar 22, 2020"/>
    <s v="01:54"/>
    <n v="0.22222222222222221"/>
    <n v="1.5277777777777724E-2"/>
    <n v="0.91319444444444453"/>
    <x v="101"/>
  </r>
  <r>
    <n v="1004"/>
    <s v="https://www.rev.com/blog/transcripts/boris-johnson-uk-coronavirus-briefing-transcript-march-22-warns-italy-style-lockdown-is-possible"/>
    <s v="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x v="1"/>
    <s v="06:15"/>
    <n v="482"/>
    <m/>
    <s v="Mar 22, 2020"/>
    <s v="01:54"/>
    <n v="0.26041666666666669"/>
    <n v="1.5277777777777724E-2"/>
    <n v="0.91319444444444453"/>
    <x v="101"/>
  </r>
  <r>
    <n v="1005"/>
    <s v="https://www.rev.com/blog/transcripts/boris-johnson-uk-coronavirus-briefing-transcript-march-22-warns-italy-style-lockdown-is-possible"/>
    <s v="Boris Johnson: (06:50);So, next Robert Jenrick to outline the shielding measures that we’re going to be bringing forward in the next few days. Robert."/>
    <x v="1"/>
    <s v="06:50"/>
    <n v="150"/>
    <m/>
    <s v="Mar 22, 2020"/>
    <s v="01:54"/>
    <n v="0.28472222222222221"/>
    <n v="1.5277777777777724E-2"/>
    <n v="0.91319444444444453"/>
    <x v="101"/>
  </r>
  <r>
    <n v="1006"/>
    <s v="https://www.rev.com/blog/transcripts/boris-johnson-uk-coronavirus-briefing-transcript-march-22-warns-italy-style-lockdown-is-possible"/>
    <s v="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x v="92"/>
    <s v="07:00"/>
    <n v="1653"/>
    <m/>
    <s v="Mar 22, 2020"/>
    <s v="07:00"/>
    <n v="0.29166666666666669"/>
    <n v="0.29166666666666669"/>
    <n v="0.86111111111111116"/>
    <x v="102"/>
  </r>
  <r>
    <n v="1007"/>
    <s v="https://www.rev.com/blog/transcripts/boris-johnson-uk-coronavirus-briefing-transcript-march-22-warns-italy-style-lockdown-is-possible"/>
    <s v="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x v="92"/>
    <s v="09:07"/>
    <n v="1006"/>
    <m/>
    <s v="Mar 22, 2020"/>
    <s v="07:00"/>
    <n v="0.37986111111111115"/>
    <n v="0.29166666666666669"/>
    <n v="0.86111111111111116"/>
    <x v="102"/>
  </r>
  <r>
    <n v="1008"/>
    <s v="https://www.rev.com/blog/transcripts/boris-johnson-uk-coronavirus-briefing-transcript-march-22-warns-italy-style-lockdown-is-possible"/>
    <s v="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x v="92"/>
    <s v="10:22"/>
    <n v="936"/>
    <m/>
    <s v="Mar 22, 2020"/>
    <s v="07:00"/>
    <n v="0.43194444444444446"/>
    <n v="0.29166666666666669"/>
    <n v="0.86111111111111116"/>
    <x v="102"/>
  </r>
  <r>
    <n v="1009"/>
    <s v="https://www.rev.com/blog/transcripts/boris-johnson-uk-coronavirus-briefing-transcript-march-22-warns-italy-style-lockdown-is-possible"/>
    <s v="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x v="92"/>
    <s v="11:32"/>
    <n v="508"/>
    <m/>
    <s v="Mar 22, 2020"/>
    <s v="07:00"/>
    <n v="0.48055555555555557"/>
    <n v="0.29166666666666669"/>
    <n v="0.86111111111111116"/>
    <x v="102"/>
  </r>
  <r>
    <n v="1010"/>
    <s v="https://www.rev.com/blog/transcripts/boris-johnson-uk-coronavirus-briefing-transcript-march-22-warns-italy-style-lockdown-is-possible"/>
    <s v="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x v="92"/>
    <s v="12:03"/>
    <n v="509"/>
    <m/>
    <s v="Mar 22, 2020"/>
    <s v="07:00"/>
    <n v="0.50208333333333333"/>
    <n v="0.29166666666666669"/>
    <n v="0.86111111111111116"/>
    <x v="102"/>
  </r>
  <r>
    <n v="1011"/>
    <s v="https://www.rev.com/blog/transcripts/boris-johnson-uk-coronavirus-briefing-transcript-march-22-warns-italy-style-lockdown-is-possible"/>
    <s v="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x v="92"/>
    <s v="12:37"/>
    <n v="415"/>
    <m/>
    <s v="Mar 22, 2020"/>
    <s v="07:00"/>
    <n v="0.52569444444444446"/>
    <n v="0.29166666666666669"/>
    <n v="0.86111111111111116"/>
    <x v="102"/>
  </r>
  <r>
    <n v="1012"/>
    <s v="https://www.rev.com/blog/transcripts/boris-johnson-uk-coronavirus-briefing-transcript-march-22-warns-italy-style-lockdown-is-possible"/>
    <s v="Boris Johnson: (13:09);Thanks Robert. Jenny, is there anything you want to add?"/>
    <x v="1"/>
    <s v="13:09"/>
    <n v="79"/>
    <m/>
    <s v="Mar 22, 2020"/>
    <s v="13:09"/>
    <n v="0.54791666666666672"/>
    <n v="1.5277777777777724E-2"/>
    <n v="0.91319444444444453"/>
    <x v="101"/>
  </r>
  <r>
    <n v="1013"/>
    <s v="https://www.rev.com/blog/transcripts/boris-johnson-uk-coronavirus-briefing-transcript-march-22-warns-italy-style-lockdown-is-possible"/>
    <s v="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x v="93"/>
    <s v="13:11"/>
    <n v="581"/>
    <m/>
    <s v="Mar 22, 2020"/>
    <s v="13:11"/>
    <n v="0.5493055555555556"/>
    <n v="2.083333333333437E-3"/>
    <n v="0.9770833333333333"/>
    <x v="103"/>
  </r>
  <r>
    <n v="1014"/>
    <s v="https://www.rev.com/blog/transcripts/boris-johnson-uk-coronavirus-briefing-transcript-march-22-warns-italy-style-lockdown-is-possible"/>
    <s v="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x v="93"/>
    <s v="13:46"/>
    <n v="475"/>
    <m/>
    <s v="Mar 22, 2020"/>
    <s v="13:11"/>
    <n v="0.57361111111111118"/>
    <n v="2.083333333333437E-3"/>
    <n v="0.9770833333333333"/>
    <x v="103"/>
  </r>
  <r>
    <n v="1015"/>
    <s v="https://www.rev.com/blog/transcripts/boris-johnson-uk-coronavirus-briefing-transcript-march-22-warns-italy-style-lockdown-is-possible"/>
    <s v="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x v="93"/>
    <s v="14:17"/>
    <n v="506"/>
    <m/>
    <s v="Mar 22, 2020"/>
    <s v="13:11"/>
    <n v="0.59513888888888888"/>
    <n v="2.083333333333437E-3"/>
    <n v="0.9770833333333333"/>
    <x v="103"/>
  </r>
  <r>
    <n v="1016"/>
    <s v="https://www.rev.com/blog/transcripts/boris-johnson-uk-coronavirus-briefing-transcript-march-22-warns-italy-style-lockdown-is-possible"/>
    <s v="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x v="93"/>
    <s v="14:47"/>
    <n v="629"/>
    <m/>
    <s v="Mar 22, 2020"/>
    <s v="13:11"/>
    <n v="0.61597222222222225"/>
    <n v="2.083333333333437E-3"/>
    <n v="0.9770833333333333"/>
    <x v="103"/>
  </r>
  <r>
    <n v="1017"/>
    <s v="https://www.rev.com/blog/transcripts/boris-johnson-uk-coronavirus-briefing-transcript-march-22-warns-italy-style-lockdown-is-possible"/>
    <s v="Boris Johnson: (15:25);Thanks very much. Jenny. Let’s go to some questions now please. Vicki Young, BBC."/>
    <x v="1"/>
    <s v="15:25"/>
    <n v="104"/>
    <m/>
    <s v="Mar 22, 2020"/>
    <s v="15:25"/>
    <n v="0.64236111111111105"/>
    <n v="1.5277777777777724E-2"/>
    <n v="0.91319444444444453"/>
    <x v="101"/>
  </r>
  <r>
    <n v="1018"/>
    <s v="https://www.rev.com/blog/transcripts/boris-johnson-uk-coronavirus-briefing-transcript-march-22-warns-italy-style-lockdown-is-possible"/>
    <s v="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x v="94"/>
    <s v="15:32"/>
    <n v="510"/>
    <m/>
    <s v="Mar 22, 2020"/>
    <s v="15:32"/>
    <n v="0.64722222222222225"/>
    <n v="0.64722222222222225"/>
    <n v="0.64722222222222225"/>
    <x v="0"/>
  </r>
  <r>
    <n v="1019"/>
    <s v="https://www.rev.com/blog/transcripts/boris-johnson-uk-coronavirus-briefing-transcript-march-22-warns-italy-style-lockdown-is-possible"/>
    <s v="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x v="1"/>
    <s v="16:00"/>
    <n v="524"/>
    <m/>
    <s v="Mar 22, 2020"/>
    <s v="16:00"/>
    <n v="0.66666666666666663"/>
    <n v="1.5277777777777724E-2"/>
    <n v="0.91319444444444453"/>
    <x v="101"/>
  </r>
  <r>
    <n v="1020"/>
    <s v="https://www.rev.com/blog/transcripts/boris-johnson-uk-coronavirus-briefing-transcript-march-22-warns-italy-style-lockdown-is-possible"/>
    <s v="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x v="1"/>
    <s v="16:37"/>
    <n v="480"/>
    <m/>
    <s v="Mar 22, 2020"/>
    <s v="16:00"/>
    <n v="0.69236111111111109"/>
    <n v="1.5277777777777724E-2"/>
    <n v="0.91319444444444453"/>
    <x v="101"/>
  </r>
  <r>
    <n v="1021"/>
    <s v="https://www.rev.com/blog/transcripts/boris-johnson-uk-coronavirus-briefing-transcript-march-22-warns-italy-style-lockdown-is-possible"/>
    <s v="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x v="1"/>
    <s v="17:11"/>
    <n v="614"/>
    <m/>
    <s v="Mar 22, 2020"/>
    <s v="16:00"/>
    <n v="0.71597222222222223"/>
    <n v="1.5277777777777724E-2"/>
    <n v="0.91319444444444453"/>
    <x v="101"/>
  </r>
  <r>
    <n v="1022"/>
    <s v="https://www.rev.com/blog/transcripts/boris-johnson-uk-coronavirus-briefing-transcript-march-22-warns-italy-style-lockdown-is-possible"/>
    <s v="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x v="31"/>
    <s v="17:51"/>
    <n v="431"/>
    <m/>
    <s v="Mar 22, 2020"/>
    <s v="17:51"/>
    <n v="0.74375000000000002"/>
    <n v="0.74375000000000002"/>
    <n v="0.79652777777777783"/>
    <x v="104"/>
  </r>
  <r>
    <n v="1023"/>
    <s v="https://www.rev.com/blog/transcripts/boris-johnson-uk-coronavirus-briefing-transcript-march-22-warns-italy-style-lockdown-is-possible"/>
    <s v="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x v="31"/>
    <s v="18:14"/>
    <n v="431"/>
    <m/>
    <s v="Mar 22, 2020"/>
    <s v="17:51"/>
    <n v="0.7597222222222223"/>
    <n v="0.74375000000000002"/>
    <n v="0.79652777777777783"/>
    <x v="104"/>
  </r>
  <r>
    <n v="1024"/>
    <s v="https://www.rev.com/blog/transcripts/boris-johnson-uk-coronavirus-briefing-transcript-march-22-warns-italy-style-lockdown-is-possible"/>
    <s v="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x v="31"/>
    <s v="18:40"/>
    <n v="427"/>
    <m/>
    <s v="Mar 22, 2020"/>
    <s v="17:51"/>
    <n v="0.77777777777777779"/>
    <n v="0.74375000000000002"/>
    <n v="0.79652777777777783"/>
    <x v="104"/>
  </r>
  <r>
    <n v="1025"/>
    <s v="https://www.rev.com/blog/transcripts/boris-johnson-uk-coronavirus-briefing-transcript-march-22-warns-italy-style-lockdown-is-possible"/>
    <s v="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x v="31"/>
    <s v="19:07"/>
    <n v="374"/>
    <m/>
    <s v="Mar 22, 2020"/>
    <s v="17:51"/>
    <n v="0.79652777777777783"/>
    <n v="0.74375000000000002"/>
    <n v="0.79652777777777783"/>
    <x v="104"/>
  </r>
  <r>
    <n v="1026"/>
    <s v="https://www.rev.com/blog/transcripts/boris-johnson-uk-coronavirus-briefing-transcript-march-22-warns-italy-style-lockdown-is-possible"/>
    <s v="Boris Johnson: (19:34);You’ll go."/>
    <x v="1"/>
    <s v="19:34"/>
    <n v="33"/>
    <m/>
    <s v="Mar 22, 2020"/>
    <s v="19:34"/>
    <n v="0.81527777777777777"/>
    <n v="1.5277777777777724E-2"/>
    <n v="0.91319444444444453"/>
    <x v="101"/>
  </r>
  <r>
    <n v="1027"/>
    <s v="https://www.rev.com/blog/transcripts/boris-johnson-uk-coronavirus-briefing-transcript-march-22-warns-italy-style-lockdown-is-possible"/>
    <s v="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x v="92"/>
    <s v="19:34"/>
    <n v="528"/>
    <m/>
    <s v="Mar 22, 2020"/>
    <s v="19:34"/>
    <n v="0.81527777777777777"/>
    <n v="0.29166666666666669"/>
    <n v="0.86111111111111116"/>
    <x v="102"/>
  </r>
  <r>
    <n v="1028"/>
    <s v="https://www.rev.com/blog/transcripts/boris-johnson-uk-coronavirus-briefing-transcript-march-22-warns-italy-style-lockdown-is-possible"/>
    <s v="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x v="92"/>
    <s v="20:07"/>
    <n v="593"/>
    <m/>
    <s v="Mar 22, 2020"/>
    <s v="19:34"/>
    <n v="0.83819444444444446"/>
    <n v="0.29166666666666669"/>
    <n v="0.86111111111111116"/>
    <x v="102"/>
  </r>
  <r>
    <n v="1029"/>
    <s v="https://www.rev.com/blog/transcripts/boris-johnson-uk-coronavirus-briefing-transcript-march-22-warns-italy-style-lockdown-is-possible"/>
    <s v="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x v="92"/>
    <s v="20:40"/>
    <n v="653"/>
    <m/>
    <s v="Mar 22, 2020"/>
    <s v="19:34"/>
    <n v="0.86111111111111116"/>
    <n v="0.29166666666666669"/>
    <n v="0.86111111111111116"/>
    <x v="102"/>
  </r>
  <r>
    <n v="1030"/>
    <s v="https://www.rev.com/blog/transcripts/boris-johnson-uk-coronavirus-briefing-transcript-march-22-warns-italy-style-lockdown-is-possible"/>
    <s v="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x v="1"/>
    <s v="21:18"/>
    <n v="497"/>
    <m/>
    <s v="Mar 22, 2020"/>
    <s v="21:18"/>
    <n v="0.88750000000000007"/>
    <n v="1.5277777777777724E-2"/>
    <n v="0.91319444444444453"/>
    <x v="101"/>
  </r>
  <r>
    <n v="1031"/>
    <s v="https://www.rev.com/blog/transcripts/boris-johnson-uk-coronavirus-briefing-transcript-march-22-warns-italy-style-lockdown-is-possible"/>
    <s v="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x v="1"/>
    <s v="21:55"/>
    <n v="393"/>
    <m/>
    <s v="Mar 22, 2020"/>
    <s v="21:18"/>
    <n v="0.91319444444444453"/>
    <n v="1.5277777777777724E-2"/>
    <n v="0.91319444444444453"/>
    <x v="101"/>
  </r>
  <r>
    <n v="1032"/>
    <s v="https://www.rev.com/blog/transcripts/boris-johnson-uk-coronavirus-briefing-transcript-march-22-warns-italy-style-lockdown-is-possible"/>
    <s v="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x v="93"/>
    <s v="22:27"/>
    <n v="488"/>
    <m/>
    <s v="Mar 22, 2020"/>
    <s v="22:27"/>
    <n v="0.93541666666666667"/>
    <n v="2.083333333333437E-3"/>
    <n v="0.9770833333333333"/>
    <x v="103"/>
  </r>
  <r>
    <n v="1033"/>
    <s v="https://www.rev.com/blog/transcripts/boris-johnson-uk-coronavirus-briefing-transcript-march-22-warns-italy-style-lockdown-is-possible"/>
    <s v="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x v="93"/>
    <s v="22:58"/>
    <n v="503"/>
    <m/>
    <s v="Mar 22, 2020"/>
    <s v="22:27"/>
    <n v="0.95694444444444438"/>
    <n v="2.083333333333437E-3"/>
    <n v="0.9770833333333333"/>
    <x v="103"/>
  </r>
  <r>
    <n v="1034"/>
    <s v="https://www.rev.com/blog/transcripts/boris-johnson-uk-coronavirus-briefing-transcript-march-22-warns-italy-style-lockdown-is-possible"/>
    <s v="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x v="93"/>
    <s v="23:27"/>
    <n v="542"/>
    <m/>
    <s v="Mar 22, 2020"/>
    <s v="22:27"/>
    <n v="0.9770833333333333"/>
    <n v="2.083333333333437E-3"/>
    <n v="0.9770833333333333"/>
    <x v="103"/>
  </r>
  <r>
    <n v="1035"/>
    <s v="https://www.rev.com/blog/transcripts/boris-johnson-uk-coronavirus-briefing-transcript-march-22-warns-italy-style-lockdown-is-possible"/>
    <s v="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x v="93"/>
    <s v="24:03"/>
    <n v="382"/>
    <m/>
    <s v="Mar 22, 2020"/>
    <s v="22:27"/>
    <n v="2.083333333333437E-3"/>
    <n v="2.083333333333437E-3"/>
    <n v="0.9770833333333333"/>
    <x v="103"/>
  </r>
  <r>
    <n v="1036"/>
    <s v="https://www.rev.com/blog/transcripts/boris-johnson-uk-coronavirus-briefing-transcript-march-22-warns-italy-style-lockdown-is-possible"/>
    <s v="Boris Johnson: (24:22);Thanks, Jenny. Jess Savage, ITV. Jess."/>
    <x v="1"/>
    <s v="24:22"/>
    <n v="61"/>
    <m/>
    <s v="Mar 22, 2020"/>
    <s v="24:22"/>
    <n v="1.5277777777777724E-2"/>
    <n v="1.5277777777777724E-2"/>
    <n v="0.91319444444444453"/>
    <x v="101"/>
  </r>
  <r>
    <n v="1037"/>
    <s v="https://www.rev.com/blog/transcripts/boris-johnson-uk-coronavirus-briefing-transcript-march-22-warns-italy-style-lockdown-is-possible"/>
    <s v="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x v="95"/>
    <s v="24:25"/>
    <n v="466"/>
    <m/>
    <s v="Mar 22, 2020"/>
    <s v="24:25"/>
    <n v="1.736111111111116E-2"/>
    <n v="1.736111111111116E-2"/>
    <n v="3.6111111111111205E-2"/>
    <x v="105"/>
  </r>
  <r>
    <n v="1038"/>
    <s v="https://www.rev.com/blog/transcripts/boris-johnson-uk-coronavirus-briefing-transcript-march-22-warns-italy-style-lockdown-is-possible"/>
    <s v="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x v="95"/>
    <s v="24:52"/>
    <n v="375"/>
    <m/>
    <s v="Mar 22, 2020"/>
    <s v="24:25"/>
    <n v="3.6111111111111205E-2"/>
    <n v="1.736111111111116E-2"/>
    <n v="3.6111111111111205E-2"/>
    <x v="105"/>
  </r>
  <r>
    <n v="1039"/>
    <s v="https://www.rev.com/blog/transcripts/boris-johnson-uk-coronavirus-briefing-transcript-march-22-warns-italy-style-lockdown-is-possible"/>
    <s v="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x v="1"/>
    <s v="25:15"/>
    <n v="533"/>
    <m/>
    <s v="Mar 22, 2020"/>
    <s v="25:15"/>
    <n v="5.2083333333333259E-2"/>
    <n v="1.5277777777777724E-2"/>
    <n v="0.91319444444444453"/>
    <x v="101"/>
  </r>
  <r>
    <n v="1040"/>
    <s v="https://www.rev.com/blog/transcripts/boris-johnson-uk-coronavirus-briefing-transcript-march-22-warns-italy-style-lockdown-is-possible"/>
    <s v="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x v="1"/>
    <s v="25:50"/>
    <n v="420"/>
    <m/>
    <s v="Mar 22, 2020"/>
    <s v="25:15"/>
    <n v="7.638888888888884E-2"/>
    <n v="1.5277777777777724E-2"/>
    <n v="0.91319444444444453"/>
    <x v="101"/>
  </r>
  <r>
    <n v="1041"/>
    <s v="https://www.rev.com/blog/transcripts/boris-johnson-uk-coronavirus-briefing-transcript-march-22-warns-italy-style-lockdown-is-possible"/>
    <s v="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x v="1"/>
    <s v="26:16"/>
    <n v="675"/>
    <m/>
    <s v="Mar 22, 2020"/>
    <s v="25:15"/>
    <n v="9.4444444444444331E-2"/>
    <n v="1.5277777777777724E-2"/>
    <n v="0.91319444444444453"/>
    <x v="101"/>
  </r>
  <r>
    <n v="1042"/>
    <s v="https://www.rev.com/blog/transcripts/boris-johnson-uk-coronavirus-briefing-transcript-march-22-warns-italy-style-lockdown-is-possible"/>
    <s v="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x v="93"/>
    <s v="27:00"/>
    <n v="469"/>
    <m/>
    <s v="Mar 22, 2020"/>
    <s v="27:00"/>
    <n v="0.125"/>
    <n v="2.083333333333437E-3"/>
    <n v="0.9770833333333333"/>
    <x v="103"/>
  </r>
  <r>
    <n v="1043"/>
    <s v="https://www.rev.com/blog/transcripts/boris-johnson-uk-coronavirus-briefing-transcript-march-22-warns-italy-style-lockdown-is-possible"/>
    <s v="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x v="93"/>
    <s v="27:27"/>
    <n v="822"/>
    <m/>
    <s v="Mar 22, 2020"/>
    <s v="27:00"/>
    <n v="0.14375000000000004"/>
    <n v="2.083333333333437E-3"/>
    <n v="0.9770833333333333"/>
    <x v="103"/>
  </r>
  <r>
    <n v="1044"/>
    <s v="https://www.rev.com/blog/transcripts/boris-johnson-uk-coronavirus-briefing-transcript-march-22-warns-italy-style-lockdown-is-possible"/>
    <s v="Boris Johnson: (28:18);Thank you. There we’re working very hard to gt it, to massively to increase it. Be of no doubt about that. Chris Smith, the Times."/>
    <x v="1"/>
    <s v="28:18"/>
    <n v="153"/>
    <m/>
    <s v="Mar 22, 2020"/>
    <s v="28:18"/>
    <n v="0.1791666666666667"/>
    <n v="1.5277777777777724E-2"/>
    <n v="0.91319444444444453"/>
    <x v="101"/>
  </r>
  <r>
    <n v="1045"/>
    <s v="https://www.rev.com/blog/transcripts/boris-johnson-uk-coronavirus-briefing-transcript-march-22-warns-italy-style-lockdown-is-possible"/>
    <s v="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x v="54"/>
    <s v="28:29"/>
    <n v="518"/>
    <m/>
    <s v="Mar 22, 2020"/>
    <s v="28:29"/>
    <n v="0.18680555555555567"/>
    <n v="0.18680555555555567"/>
    <n v="0.20486111111111116"/>
    <x v="106"/>
  </r>
  <r>
    <n v="1046"/>
    <s v="https://www.rev.com/blog/transcripts/boris-johnson-uk-coronavirus-briefing-transcript-march-22-warns-italy-style-lockdown-is-possible"/>
    <s v="Chris Smith: (28:55);And to the Prime Minister, you said we’re two weeks behind Italy, two weeks ago tomorrow, Italy imposed a lockdown. You’ve hinted today that you are thinking of that, but given where we are in the epidemic, if not now, then when?"/>
    <x v="54"/>
    <s v="28:55"/>
    <n v="250"/>
    <m/>
    <s v="Mar 22, 2020"/>
    <s v="28:29"/>
    <n v="0.20486111111111116"/>
    <n v="0.18680555555555567"/>
    <n v="0.20486111111111116"/>
    <x v="106"/>
  </r>
  <r>
    <n v="1047"/>
    <s v="https://www.rev.com/blog/transcripts/boris-johnson-uk-coronavirus-briefing-transcript-march-22-warns-italy-style-lockdown-is-possible"/>
    <s v="Jenny: (29:07);[crosstalk 00:29:11]. Shall I start?"/>
    <x v="93"/>
    <s v="29:07"/>
    <n v="51"/>
    <m/>
    <s v="Mar 22, 2020"/>
    <s v="29:07"/>
    <n v="0.21319444444444446"/>
    <n v="2.083333333333437E-3"/>
    <n v="0.9770833333333333"/>
    <x v="103"/>
  </r>
  <r>
    <n v="1048"/>
    <s v="https://www.rev.com/blog/transcripts/boris-johnson-uk-coronavirus-briefing-transcript-march-22-warns-italy-style-lockdown-is-possible"/>
    <s v="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x v="1"/>
    <s v="29:12"/>
    <n v="542"/>
    <m/>
    <s v="Mar 22, 2020"/>
    <s v="29:12"/>
    <n v="0.21666666666666656"/>
    <n v="1.5277777777777724E-2"/>
    <n v="0.91319444444444453"/>
    <x v="101"/>
  </r>
  <r>
    <n v="1049"/>
    <s v="https://www.rev.com/blog/transcripts/boris-johnson-uk-coronavirus-briefing-transcript-march-22-warns-italy-style-lockdown-is-possible"/>
    <s v="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x v="1"/>
    <s v="29:57"/>
    <n v="612"/>
    <m/>
    <s v="Mar 22, 2020"/>
    <s v="29:12"/>
    <n v="0.24791666666666656"/>
    <n v="1.5277777777777724E-2"/>
    <n v="0.91319444444444453"/>
    <x v="101"/>
  </r>
  <r>
    <n v="1050"/>
    <s v="https://www.rev.com/blog/transcripts/boris-johnson-uk-coronavirus-briefing-transcript-march-22-warns-italy-style-lockdown-is-possible"/>
    <s v="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x v="1"/>
    <s v="30:39"/>
    <n v="475"/>
    <m/>
    <s v="Mar 22, 2020"/>
    <s v="29:12"/>
    <n v="0.27708333333333335"/>
    <n v="1.5277777777777724E-2"/>
    <n v="0.91319444444444453"/>
    <x v="101"/>
  </r>
  <r>
    <n v="1051"/>
    <s v="https://www.rev.com/blog/transcripts/boris-johnson-uk-coronavirus-briefing-transcript-march-22-warns-italy-style-lockdown-is-possible"/>
    <s v="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x v="1"/>
    <s v="31:10"/>
    <n v="443"/>
    <m/>
    <s v="Mar 22, 2020"/>
    <s v="29:12"/>
    <n v="0.29861111111111116"/>
    <n v="1.5277777777777724E-2"/>
    <n v="0.91319444444444453"/>
    <x v="101"/>
  </r>
  <r>
    <n v="1052"/>
    <s v="https://www.rev.com/blog/transcripts/boris-johnson-uk-coronavirus-briefing-transcript-march-22-warns-italy-style-lockdown-is-possible"/>
    <s v="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x v="93"/>
    <s v="31:43"/>
    <n v="536"/>
    <m/>
    <s v="Mar 22, 2020"/>
    <s v="31:43"/>
    <n v="0.32152777777777763"/>
    <n v="2.083333333333437E-3"/>
    <n v="0.9770833333333333"/>
    <x v="103"/>
  </r>
  <r>
    <n v="1053"/>
    <s v="https://www.rev.com/blog/transcripts/boris-johnson-uk-coronavirus-briefing-transcript-march-22-warns-italy-style-lockdown-is-possible"/>
    <s v="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x v="93"/>
    <s v="32:12"/>
    <n v="381"/>
    <m/>
    <s v="Mar 22, 2020"/>
    <s v="31:43"/>
    <n v="0.34166666666666679"/>
    <n v="2.083333333333437E-3"/>
    <n v="0.9770833333333333"/>
    <x v="103"/>
  </r>
  <r>
    <n v="1054"/>
    <s v="https://www.rev.com/blog/transcripts/boris-johnson-uk-coronavirus-briefing-transcript-march-22-warns-italy-style-lockdown-is-possible"/>
    <s v="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x v="93"/>
    <s v="32:34"/>
    <n v="540"/>
    <m/>
    <s v="Mar 22, 2020"/>
    <s v="31:43"/>
    <n v="0.35694444444444451"/>
    <n v="2.083333333333437E-3"/>
    <n v="0.9770833333333333"/>
    <x v="103"/>
  </r>
  <r>
    <n v="1055"/>
    <s v="https://www.rev.com/blog/transcripts/boris-johnson-uk-coronavirus-briefing-transcript-march-22-warns-italy-style-lockdown-is-possible"/>
    <s v="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x v="93"/>
    <s v="33:04"/>
    <n v="347"/>
    <m/>
    <s v="Mar 22, 2020"/>
    <s v="31:43"/>
    <n v="0.37777777777777799"/>
    <n v="2.083333333333437E-3"/>
    <n v="0.9770833333333333"/>
    <x v="103"/>
  </r>
  <r>
    <n v="1056"/>
    <s v="https://www.rev.com/blog/transcripts/boris-johnson-uk-coronavirus-briefing-transcript-march-22-warns-italy-style-lockdown-is-possible"/>
    <s v="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x v="93"/>
    <s v="33:25"/>
    <n v="317"/>
    <m/>
    <s v="Mar 22, 2020"/>
    <s v="31:43"/>
    <n v="0.39236111111111094"/>
    <n v="2.083333333333437E-3"/>
    <n v="0.9770833333333333"/>
    <x v="103"/>
  </r>
  <r>
    <n v="1057"/>
    <s v="https://www.rev.com/blog/transcripts/boris-johnson-uk-coronavirus-briefing-transcript-march-22-warns-italy-style-lockdown-is-possible"/>
    <s v="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x v="93"/>
    <s v="33:43"/>
    <n v="428"/>
    <m/>
    <s v="Mar 22, 2020"/>
    <s v="31:43"/>
    <n v="0.40486111111111112"/>
    <n v="2.083333333333437E-3"/>
    <n v="0.9770833333333333"/>
    <x v="103"/>
  </r>
  <r>
    <n v="1058"/>
    <s v="https://www.rev.com/blog/transcripts/boris-johnson-uk-coronavirus-briefing-transcript-march-22-warns-italy-style-lockdown-is-possible"/>
    <s v="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x v="93"/>
    <s v="34:09"/>
    <n v="457"/>
    <m/>
    <s v="Mar 22, 2020"/>
    <s v="31:43"/>
    <n v="0.42291666666666661"/>
    <n v="2.083333333333437E-3"/>
    <n v="0.9770833333333333"/>
    <x v="103"/>
  </r>
  <r>
    <n v="1059"/>
    <s v="https://www.rev.com/blog/transcripts/boris-johnson-uk-coronavirus-briefing-transcript-march-22-warns-italy-style-lockdown-is-possible"/>
    <s v="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x v="93"/>
    <s v="34:35"/>
    <n v="366"/>
    <m/>
    <s v="Mar 22, 2020"/>
    <s v="31:43"/>
    <n v="0.44097222222222232"/>
    <n v="2.083333333333437E-3"/>
    <n v="0.9770833333333333"/>
    <x v="103"/>
  </r>
  <r>
    <n v="1060"/>
    <s v="https://www.rev.com/blog/transcripts/boris-johnson-uk-coronavirus-briefing-transcript-march-22-warns-italy-style-lockdown-is-possible"/>
    <s v="Boris Johnson: (34:55);Thanks, Jenny. Larissa Brown, Daily Mail."/>
    <x v="1"/>
    <s v="34:55"/>
    <n v="64"/>
    <m/>
    <s v="Mar 22, 2020"/>
    <s v="34:55"/>
    <n v="0.45486111111111094"/>
    <n v="1.5277777777777724E-2"/>
    <n v="0.91319444444444453"/>
    <x v="101"/>
  </r>
  <r>
    <n v="1061"/>
    <s v="https://www.rev.com/blog/transcripts/boris-johnson-uk-coronavirus-briefing-transcript-march-22-warns-italy-style-lockdown-is-possible"/>
    <s v="Larissa Brown: (34:58);Thank you. Prime Minister, people aren’t acting responsibly. So when are you going to get tougher and bring in the police and Mr.-"/>
    <x v="96"/>
    <s v="34:58"/>
    <n v="153"/>
    <m/>
    <s v="Mar 22, 2020"/>
    <s v="34:58"/>
    <n v="0.4569444444444446"/>
    <n v="0.4569444444444446"/>
    <n v="0.4638888888888888"/>
    <x v="107"/>
  </r>
  <r>
    <n v="1062"/>
    <s v="https://www.rev.com/blog/transcripts/boris-johnson-uk-coronavirus-briefing-transcript-march-22-warns-italy-style-lockdown-is-possible"/>
    <s v="Boris Johnson: (35:07);Bring in the police?"/>
    <x v="1"/>
    <s v="35:07"/>
    <n v="43"/>
    <m/>
    <s v="Mar 22, 2020"/>
    <s v="35:07"/>
    <n v="0.46319444444444446"/>
    <n v="1.5277777777777724E-2"/>
    <n v="0.91319444444444453"/>
    <x v="101"/>
  </r>
  <r>
    <n v="1063"/>
    <s v="https://www.rev.com/blog/transcripts/boris-johnson-uk-coronavirus-briefing-transcript-march-22-warns-italy-style-lockdown-is-possible"/>
    <s v="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x v="96"/>
    <s v="35:08"/>
    <n v="488"/>
    <m/>
    <s v="Mar 22, 2020"/>
    <s v="35:08"/>
    <n v="0.4638888888888888"/>
    <n v="0.4569444444444446"/>
    <n v="0.4638888888888888"/>
    <x v="107"/>
  </r>
  <r>
    <n v="1064"/>
    <s v="https://www.rev.com/blog/transcripts/boris-johnson-uk-coronavirus-briefing-transcript-march-22-warns-italy-style-lockdown-is-possible"/>
    <s v="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x v="1"/>
    <s v="35:33"/>
    <n v="433"/>
    <m/>
    <s v="Mar 22, 2020"/>
    <s v="35:33"/>
    <n v="0.48124999999999996"/>
    <n v="1.5277777777777724E-2"/>
    <n v="0.91319444444444453"/>
    <x v="101"/>
  </r>
  <r>
    <n v="1065"/>
    <s v="https://www.rev.com/blog/transcripts/boris-johnson-uk-coronavirus-briefing-transcript-march-22-warns-italy-style-lockdown-is-possible"/>
    <s v="Boris Johnson: (36:01);I’ve said it several times now, this afternoon, if people can’t do that, won’t do that, don’t do that, then yes, of course we’re going to have to bring in tougher measures. And we don’t want to do that, of course we don’t, but that may well be necessary."/>
    <x v="1"/>
    <s v="36:01"/>
    <n v="277"/>
    <m/>
    <s v="Mar 22, 2020"/>
    <s v="35:33"/>
    <n v="0.50069444444444433"/>
    <n v="1.5277777777777724E-2"/>
    <n v="0.91319444444444453"/>
    <x v="101"/>
  </r>
  <r>
    <n v="1066"/>
    <s v="https://www.rev.com/blog/transcripts/boris-johnson-uk-coronavirus-briefing-transcript-march-22-warns-italy-style-lockdown-is-possible"/>
    <s v="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x v="92"/>
    <s v="36:16"/>
    <n v="612"/>
    <m/>
    <s v="Mar 22, 2020"/>
    <s v="36:16"/>
    <n v="0.51111111111111107"/>
    <n v="0.29166666666666669"/>
    <n v="0.86111111111111116"/>
    <x v="102"/>
  </r>
  <r>
    <n v="1067"/>
    <s v="https://www.rev.com/blog/transcripts/boris-johnson-uk-coronavirus-briefing-transcript-march-22-warns-italy-style-lockdown-is-possible"/>
    <s v="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x v="92"/>
    <s v="36:49"/>
    <n v="702"/>
    <m/>
    <s v="Mar 22, 2020"/>
    <s v="36:16"/>
    <n v="0.53402777777777799"/>
    <n v="0.29166666666666669"/>
    <n v="0.86111111111111116"/>
    <x v="102"/>
  </r>
  <r>
    <n v="1068"/>
    <s v="https://www.rev.com/blog/transcripts/boris-johnson-uk-coronavirus-briefing-transcript-march-22-warns-italy-style-lockdown-is-possible"/>
    <s v="Boris Johnson: (37:29);Thanks Robert. Last question from … Oh sorry."/>
    <x v="1"/>
    <s v="37:29"/>
    <n v="68"/>
    <m/>
    <s v="Mar 22, 2020"/>
    <s v="37:29"/>
    <n v="0.56180555555555567"/>
    <n v="1.5277777777777724E-2"/>
    <n v="0.91319444444444453"/>
    <x v="101"/>
  </r>
  <r>
    <n v="1069"/>
    <s v="https://www.rev.com/blog/transcripts/boris-johnson-uk-coronavirus-briefing-transcript-march-22-warns-italy-style-lockdown-is-possible"/>
    <s v="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x v="93"/>
    <s v="37:34"/>
    <n v="847"/>
    <m/>
    <s v="Mar 22, 2020"/>
    <s v="37:34"/>
    <n v="0.56527777777777799"/>
    <n v="2.083333333333437E-3"/>
    <n v="0.9770833333333333"/>
    <x v="103"/>
  </r>
  <r>
    <n v="1070"/>
    <s v="https://www.rev.com/blog/transcripts/boris-johnson-uk-coronavirus-briefing-transcript-march-22-warns-italy-style-lockdown-is-possible"/>
    <s v="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x v="93"/>
    <s v="38:21"/>
    <n v="1562"/>
    <m/>
    <s v="Mar 22, 2020"/>
    <s v="37:34"/>
    <n v="0.59791666666666665"/>
    <n v="2.083333333333437E-3"/>
    <n v="0.9770833333333333"/>
    <x v="103"/>
  </r>
  <r>
    <n v="1071"/>
    <s v="https://www.rev.com/blog/transcripts/boris-johnson-uk-coronavirus-briefing-transcript-march-22-warns-italy-style-lockdown-is-possible"/>
    <s v="Boris Johnson: (40:00);Thank you. That’s very, very clear. Charles Haim is 10:00."/>
    <x v="1"/>
    <s v="40:00"/>
    <n v="81"/>
    <m/>
    <s v="Mar 22, 2020"/>
    <s v="40:00"/>
    <n v="0.66666666666666674"/>
    <n v="1.5277777777777724E-2"/>
    <n v="0.91319444444444453"/>
    <x v="101"/>
  </r>
  <r>
    <n v="1072"/>
    <s v="https://www.rev.com/blog/transcripts/boris-johnson-uk-coronavirus-briefing-transcript-march-22-warns-italy-style-lockdown-is-possible"/>
    <s v="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x v="97"/>
    <s v="40:07"/>
    <n v="343"/>
    <m/>
    <s v="Mar 22, 2020"/>
    <s v="40:07"/>
    <n v="0.67152777777777772"/>
    <n v="0.67152777777777772"/>
    <n v="0.7381944444444446"/>
    <x v="108"/>
  </r>
  <r>
    <n v="1073"/>
    <s v="https://www.rev.com/blog/transcripts/boris-johnson-uk-coronavirus-briefing-transcript-march-22-warns-italy-style-lockdown-is-possible"/>
    <s v="Charles Haim: (40:25);And then Mr. Jendrick, just very simple, straightforward question on the packages. Is the food going to be free and how will they actually order it? Just the precise details of how that process works."/>
    <x v="97"/>
    <s v="40:25"/>
    <n v="222"/>
    <m/>
    <s v="Mar 22, 2020"/>
    <s v="40:07"/>
    <n v="0.68402777777777768"/>
    <n v="0.67152777777777772"/>
    <n v="0.7381944444444446"/>
    <x v="108"/>
  </r>
  <r>
    <n v="1074"/>
    <s v="https://www.rev.com/blog/transcripts/boris-johnson-uk-coronavirus-briefing-transcript-march-22-warns-italy-style-lockdown-is-possible"/>
    <s v="Boris Johnson: (40:41);On the technicalities of the size of gathering, if you don’t mind, I’m going to ask Jenny to answer."/>
    <x v="1"/>
    <s v="40:41"/>
    <n v="123"/>
    <m/>
    <s v="Mar 22, 2020"/>
    <s v="40:41"/>
    <n v="0.69513888888888875"/>
    <n v="1.5277777777777724E-2"/>
    <n v="0.91319444444444453"/>
    <x v="101"/>
  </r>
  <r>
    <n v="1075"/>
    <s v="https://www.rev.com/blog/transcripts/boris-johnson-uk-coronavirus-briefing-transcript-march-22-warns-italy-style-lockdown-is-possible"/>
    <s v="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x v="93"/>
    <s v="40:47"/>
    <n v="402"/>
    <m/>
    <s v="Mar 22, 2020"/>
    <s v="40:47"/>
    <n v="0.6993055555555554"/>
    <n v="2.083333333333437E-3"/>
    <n v="0.9770833333333333"/>
    <x v="103"/>
  </r>
  <r>
    <n v="1076"/>
    <s v="https://www.rev.com/blog/transcripts/boris-johnson-uk-coronavirus-briefing-transcript-march-22-warns-italy-style-lockdown-is-possible"/>
    <s v="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x v="93"/>
    <s v="41:09"/>
    <n v="567"/>
    <m/>
    <s v="Mar 22, 2020"/>
    <s v="40:47"/>
    <n v="0.71458333333333335"/>
    <n v="2.083333333333437E-3"/>
    <n v="0.9770833333333333"/>
    <x v="103"/>
  </r>
  <r>
    <n v="1077"/>
    <s v="https://www.rev.com/blog/transcripts/boris-johnson-uk-coronavirus-briefing-transcript-march-22-warns-italy-style-lockdown-is-possible"/>
    <s v="Charles Haim: (41:43);Will you ban them?"/>
    <x v="97"/>
    <s v="41:43"/>
    <n v="40"/>
    <m/>
    <s v="Mar 22, 2020"/>
    <s v="41:43"/>
    <n v="0.7381944444444446"/>
    <n v="0.67152777777777772"/>
    <n v="0.7381944444444446"/>
    <x v="108"/>
  </r>
  <r>
    <n v="1078"/>
    <s v="https://www.rev.com/blog/transcripts/boris-johnson-uk-coronavirus-briefing-transcript-march-22-warns-italy-style-lockdown-is-possible"/>
    <s v="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x v="93"/>
    <s v="41:45"/>
    <n v="536"/>
    <m/>
    <s v="Mar 22, 2020"/>
    <s v="41:45"/>
    <n v="0.73958333333333326"/>
    <n v="2.083333333333437E-3"/>
    <n v="0.9770833333333333"/>
    <x v="103"/>
  </r>
  <r>
    <n v="1079"/>
    <s v="https://www.rev.com/blog/transcripts/boris-johnson-uk-coronavirus-briefing-transcript-march-22-warns-italy-style-lockdown-is-possible"/>
    <s v="Boris Johnson: (42:16);And wash your hands."/>
    <x v="1"/>
    <s v="42:16"/>
    <n v="43"/>
    <m/>
    <s v="Mar 22, 2020"/>
    <s v="42:16"/>
    <n v="0.76111111111111107"/>
    <n v="1.5277777777777724E-2"/>
    <n v="0.91319444444444453"/>
    <x v="101"/>
  </r>
  <r>
    <n v="1080"/>
    <s v="https://www.rev.com/blog/transcripts/boris-johnson-uk-coronavirus-briefing-transcript-march-22-warns-italy-style-lockdown-is-possible"/>
    <s v="Jenny: (42:16);And wash your …"/>
    <x v="93"/>
    <s v="42:16"/>
    <n v="30"/>
    <m/>
    <s v="Mar 22, 2020"/>
    <s v="42:16"/>
    <n v="0.76111111111111107"/>
    <n v="2.083333333333437E-3"/>
    <n v="0.9770833333333333"/>
    <x v="103"/>
  </r>
  <r>
    <n v="1081"/>
    <s v="https://www.rev.com/blog/transcripts/boris-johnson-uk-coronavirus-briefing-transcript-march-22-warns-italy-style-lockdown-is-possible"/>
    <s v="Boris Johnson: (42:16);Robert."/>
    <x v="1"/>
    <s v="42:16"/>
    <n v="30"/>
    <m/>
    <s v="Mar 22, 2020"/>
    <s v="42:16"/>
    <n v="0.76111111111111107"/>
    <n v="1.5277777777777724E-2"/>
    <n v="0.91319444444444453"/>
    <x v="101"/>
  </r>
  <r>
    <n v="1082"/>
    <s v="https://www.rev.com/blog/transcripts/boris-johnson-uk-coronavirus-briefing-transcript-march-22-warns-italy-style-lockdown-is-possible"/>
    <s v="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x v="92"/>
    <s v="42:20"/>
    <n v="822"/>
    <m/>
    <s v="Mar 22, 2020"/>
    <s v="42:20"/>
    <n v="0.76388888888888906"/>
    <n v="0.29166666666666669"/>
    <n v="0.86111111111111116"/>
    <x v="102"/>
  </r>
  <r>
    <n v="1083"/>
    <s v="https://www.rev.com/blog/transcripts/boris-johnson-uk-coronavirus-briefing-transcript-march-22-warns-italy-style-lockdown-is-possible"/>
    <s v="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x v="92"/>
    <s v="43:05"/>
    <n v="465"/>
    <m/>
    <s v="Mar 22, 2020"/>
    <s v="42:20"/>
    <n v="0.79513888888888906"/>
    <n v="0.29166666666666669"/>
    <n v="0.86111111111111116"/>
    <x v="102"/>
  </r>
  <r>
    <n v="1084"/>
    <s v="https://www.rev.com/blog/transcripts/boris-johnson-uk-coronavirus-briefing-transcript-march-22-warns-italy-style-lockdown-is-possible"/>
    <s v="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x v="1"/>
    <s v="43:30"/>
    <n v="422"/>
    <m/>
    <s v="Mar 22, 2020"/>
    <s v="43:30"/>
    <n v="0.8125"/>
    <n v="1.5277777777777724E-2"/>
    <n v="0.91319444444444453"/>
    <x v="101"/>
  </r>
  <r>
    <n v="1085"/>
    <s v="https://www.rev.com/blog/transcripts/boris-johnson-uk-coronavirus-briefing-transcript-march-22-warns-italy-style-lockdown-is-possible"/>
    <s v="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x v="1"/>
    <s v="43:53"/>
    <n v="791"/>
    <m/>
    <s v="Mar 22, 2020"/>
    <s v="43:30"/>
    <n v="0.82847222222222228"/>
    <n v="1.5277777777777724E-2"/>
    <n v="0.91319444444444453"/>
    <x v="101"/>
  </r>
  <r>
    <n v="1086"/>
    <s v="https://www.rev.com/blog/transcripts/boris-johnson-uk-coronavirus-briefing-transcript-march-22-warns-italy-style-lockdown-is-possible"/>
    <s v="Boris Johnson: (44:49);And the more we comply now, with what Jenny and others have been saying, then the faster we will beat it and the faster we will get through it. That’s not the first time you’ve heard me say it, but it is absolutely true."/>
    <x v="1"/>
    <s v="44:49"/>
    <n v="243"/>
    <m/>
    <s v="Mar 22, 2020"/>
    <s v="43:30"/>
    <n v="0.86736111111111125"/>
    <n v="1.5277777777777724E-2"/>
    <n v="0.91319444444444453"/>
    <x v="101"/>
  </r>
  <r>
    <n v="1087"/>
    <s v="https://www.rev.com/blog/transcripts/boris-johnson-uk-coronavirus-briefing-transcript-march-22-warns-italy-style-lockdown-is-possible"/>
    <s v="Boris Johnson: (45:07);Thank you all very much. See you next time. Thank you."/>
    <x v="1"/>
    <s v="45:07"/>
    <n v="77"/>
    <m/>
    <s v="Mar 22, 2020"/>
    <s v="43:30"/>
    <n v="0.8798611111111112"/>
    <n v="1.5277777777777724E-2"/>
    <n v="0.91319444444444453"/>
    <x v="101"/>
  </r>
  <r>
    <n v="1088"/>
    <s v="https://www.rev.com/blog/transcripts/boris-johnson-uk-coronavirus-briefing-transcript-march-22-warns-italy-style-lockdown-is-possible"/>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22, 2020"/>
    <n v="0"/>
    <e v="#VALUE!"/>
    <n v="0"/>
    <n v="0"/>
    <x v="0"/>
  </r>
  <r>
    <n v="1089"/>
    <s v="https://www.rev.com/blog/transcripts/boris-johnson-uk-coronavirus-briefing-transcript-march-22-warns-italy-style-lockdown-is-possible"/>
    <s v="Offer valid for new customers only. One coupon per person or business.;Can be used for closed captions, subtitles, foreign subtitles, translations or transcription services."/>
    <x v="0"/>
    <m/>
    <n v="173"/>
    <m/>
    <s v="Mar 22, 2020"/>
    <n v="0"/>
    <e v="#VALUE!"/>
    <n v="0"/>
    <n v="0"/>
    <x v="0"/>
  </r>
  <r>
    <n v="1090"/>
    <s v="https://www.rev.com/blog/transcripts/boris-johnson-uk-coronavirus-daily-briefing-transcript-march-25"/>
    <s v="Mar 25, 2020"/>
    <x v="0"/>
    <m/>
    <n v="12"/>
    <b v="1"/>
    <s v="Mar 25, 2020"/>
    <n v="0"/>
    <e v="#VALUE!"/>
    <n v="0"/>
    <n v="0"/>
    <x v="0"/>
  </r>
  <r>
    <n v="1091"/>
    <s v="https://www.rev.com/blog/transcripts/boris-johnson-uk-coronavirus-daily-briefing-transcript-march-25"/>
    <s v="Boris Johnson provided a COVID-19 update on March 25 for the United Kingdom, which is currently in an unprecedented lockdown. Read the full transcript here."/>
    <x v="0"/>
    <m/>
    <n v="156"/>
    <m/>
    <s v="Mar 25, 2020"/>
    <n v="0"/>
    <e v="#VALUE!"/>
    <n v="0"/>
    <n v="0"/>
    <x v="0"/>
  </r>
  <r>
    <n v="1092"/>
    <s v="https://www.rev.com/blog/transcripts/boris-johnson-uk-coronavirus-daily-briefing-transcript-march-25"/>
    <s v="Follow Rev Transcripts"/>
    <x v="0"/>
    <m/>
    <n v="22"/>
    <m/>
    <s v="Mar 25, 2020"/>
    <n v="0"/>
    <e v="#VALUE!"/>
    <n v="0"/>
    <n v="0"/>
    <x v="0"/>
  </r>
  <r>
    <n v="1093"/>
    <s v="https://www.rev.com/blog/transcripts/boris-johnson-uk-coronavirus-daily-briefing-transcript-march-25"/>
    <s v="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x v="1"/>
    <s v="09:10"/>
    <n v="506"/>
    <m/>
    <s v="Mar 25, 2020"/>
    <s v="09:10"/>
    <n v="0.38194444444444442"/>
    <n v="4.0972222222222188E-2"/>
    <n v="0.8666666666666667"/>
    <x v="109"/>
  </r>
  <r>
    <n v="1094"/>
    <s v="https://www.rev.com/blog/transcripts/boris-johnson-uk-coronavirus-daily-briefing-transcript-march-25"/>
    <s v="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x v="1"/>
    <s v="09:49"/>
    <n v="962"/>
    <m/>
    <s v="Mar 25, 2020"/>
    <s v="09:10"/>
    <n v="0.40902777777777777"/>
    <n v="4.0972222222222188E-2"/>
    <n v="0.8666666666666667"/>
    <x v="109"/>
  </r>
  <r>
    <n v="1095"/>
    <s v="https://www.rev.com/blog/transcripts/boris-johnson-uk-coronavirus-daily-briefing-transcript-march-25"/>
    <s v="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x v="1"/>
    <s v="11:03"/>
    <n v="817"/>
    <m/>
    <s v="Mar 25, 2020"/>
    <s v="09:10"/>
    <n v="0.4604166666666667"/>
    <n v="4.0972222222222188E-2"/>
    <n v="0.8666666666666667"/>
    <x v="109"/>
  </r>
  <r>
    <n v="1096"/>
    <s v="https://www.rev.com/blog/transcripts/boris-johnson-uk-coronavirus-daily-briefing-transcript-march-25"/>
    <s v="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x v="1"/>
    <s v="12:06"/>
    <n v="318"/>
    <m/>
    <s v="Mar 25, 2020"/>
    <s v="09:10"/>
    <n v="0.50416666666666665"/>
    <n v="4.0972222222222188E-2"/>
    <n v="0.8666666666666667"/>
    <x v="109"/>
  </r>
  <r>
    <n v="1097"/>
    <s v="https://www.rev.com/blog/transcripts/boris-johnson-uk-coronavirus-daily-briefing-transcript-march-25"/>
    <s v="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x v="5"/>
    <s v="12:35"/>
    <n v="486"/>
    <m/>
    <s v="Mar 25, 2020"/>
    <s v="12:35"/>
    <n v="0.52430555555555558"/>
    <n v="0.29027777777777763"/>
    <n v="0.52430555555555558"/>
    <x v="110"/>
  </r>
  <r>
    <n v="1098"/>
    <s v="https://www.rev.com/blog/transcripts/boris-johnson-uk-coronavirus-daily-briefing-transcript-march-25"/>
    <s v="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x v="1"/>
    <s v="13:03"/>
    <n v="1301"/>
    <m/>
    <s v="Mar 25, 2020"/>
    <s v="13:03"/>
    <n v="0.54375000000000007"/>
    <n v="4.0972222222222188E-2"/>
    <n v="0.8666666666666667"/>
    <x v="109"/>
  </r>
  <r>
    <n v="1099"/>
    <s v="https://www.rev.com/blog/transcripts/boris-johnson-uk-coronavirus-daily-briefing-transcript-march-25"/>
    <s v="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x v="1"/>
    <s v="14:30"/>
    <n v="546"/>
    <m/>
    <s v="Mar 25, 2020"/>
    <s v="13:03"/>
    <n v="0.60416666666666663"/>
    <n v="4.0972222222222188E-2"/>
    <n v="0.8666666666666667"/>
    <x v="109"/>
  </r>
  <r>
    <n v="1100"/>
    <s v="https://www.rev.com/blog/transcripts/boris-johnson-uk-coronavirus-daily-briefing-transcript-march-25"/>
    <s v="Boris Johnson: (15:09);But on testing, perhaps, Chris, would you like to say some more?"/>
    <x v="1"/>
    <s v="15:09"/>
    <n v="87"/>
    <m/>
    <s v="Mar 25, 2020"/>
    <s v="13:03"/>
    <n v="0.63124999999999998"/>
    <n v="4.0972222222222188E-2"/>
    <n v="0.8666666666666667"/>
    <x v="109"/>
  </r>
  <r>
    <n v="1101"/>
    <s v="https://www.rev.com/blog/transcripts/boris-johnson-uk-coronavirus-daily-briefing-transcript-march-25"/>
    <s v="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x v="98"/>
    <s v="15:15"/>
    <n v="856"/>
    <m/>
    <s v="Mar 25, 2020"/>
    <s v="15:15"/>
    <n v="0.63541666666666663"/>
    <n v="2.7777777777777901E-2"/>
    <n v="0.99583333333333324"/>
    <x v="111"/>
  </r>
  <r>
    <n v="1102"/>
    <s v="https://www.rev.com/blog/transcripts/boris-johnson-uk-coronavirus-daily-briefing-transcript-march-25"/>
    <s v="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x v="98"/>
    <s v="16:00"/>
    <n v="735"/>
    <m/>
    <s v="Mar 25, 2020"/>
    <s v="15:15"/>
    <n v="0.66666666666666663"/>
    <n v="2.7777777777777901E-2"/>
    <n v="0.99583333333333324"/>
    <x v="111"/>
  </r>
  <r>
    <n v="1103"/>
    <s v="https://www.rev.com/blog/transcripts/boris-johnson-uk-coronavirus-daily-briefing-transcript-march-25"/>
    <s v="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x v="98"/>
    <s v="16:41"/>
    <n v="1333"/>
    <m/>
    <s v="Mar 25, 2020"/>
    <s v="15:15"/>
    <n v="0.69513888888888886"/>
    <n v="2.7777777777777901E-2"/>
    <n v="0.99583333333333324"/>
    <x v="111"/>
  </r>
  <r>
    <n v="1104"/>
    <s v="https://www.rev.com/blog/transcripts/boris-johnson-uk-coronavirus-daily-briefing-transcript-march-25"/>
    <s v="Male: (17:53);Patrick [crosstalk 00:17:54]"/>
    <x v="99"/>
    <s v="17:53"/>
    <n v="42"/>
    <m/>
    <s v="Mar 25, 2020"/>
    <s v="17:53"/>
    <n v="0.74513888888888891"/>
    <n v="0.74513888888888891"/>
    <n v="0.74513888888888891"/>
    <x v="0"/>
  </r>
  <r>
    <n v="1105"/>
    <s v="https://www.rev.com/blog/transcripts/boris-johnson-uk-coronavirus-daily-briefing-transcript-march-25"/>
    <s v="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x v="1"/>
    <s v="17:55"/>
    <n v="437"/>
    <m/>
    <s v="Mar 25, 2020"/>
    <s v="17:55"/>
    <n v="0.74652777777777779"/>
    <n v="4.0972222222222188E-2"/>
    <n v="0.8666666666666667"/>
    <x v="109"/>
  </r>
  <r>
    <n v="1106"/>
    <s v="https://www.rev.com/blog/transcripts/boris-johnson-uk-coronavirus-daily-briefing-transcript-march-25"/>
    <s v="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x v="98"/>
    <s v="18:19"/>
    <n v="311"/>
    <m/>
    <s v="Mar 25, 2020"/>
    <s v="18:19"/>
    <n v="0.7631944444444444"/>
    <n v="2.7777777777777901E-2"/>
    <n v="0.99583333333333324"/>
    <x v="111"/>
  </r>
  <r>
    <n v="1107"/>
    <s v="https://www.rev.com/blog/transcripts/boris-johnson-uk-coronavirus-daily-briefing-transcript-march-25"/>
    <s v="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x v="1"/>
    <s v="18:36"/>
    <n v="420"/>
    <m/>
    <s v="Mar 25, 2020"/>
    <s v="18:36"/>
    <n v="0.77500000000000002"/>
    <n v="4.0972222222222188E-2"/>
    <n v="0.8666666666666667"/>
    <x v="109"/>
  </r>
  <r>
    <n v="1108"/>
    <s v="https://www.rev.com/blog/transcripts/boris-johnson-uk-coronavirus-daily-briefing-transcript-march-25"/>
    <s v="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
    <x v="1"/>
    <s v="19:00"/>
    <n v="321"/>
    <m/>
    <s v="Mar 25, 2020"/>
    <s v="18:36"/>
    <n v="0.79166666666666663"/>
    <n v="4.0972222222222188E-2"/>
    <n v="0.8666666666666667"/>
    <x v="109"/>
  </r>
  <r>
    <n v="1109"/>
    <s v="https://www.rev.com/blog/transcripts/boris-johnson-uk-coronavirus-daily-briefing-transcript-march-25"/>
    <s v="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x v="100"/>
    <s v="19:21"/>
    <n v="474"/>
    <m/>
    <s v="Mar 25, 2020"/>
    <s v="19:21"/>
    <n v="0.80625000000000002"/>
    <n v="1.3194444444444509E-2"/>
    <n v="0.99791666666666667"/>
    <x v="112"/>
  </r>
  <r>
    <n v="1110"/>
    <s v="https://www.rev.com/blog/transcripts/boris-johnson-uk-coronavirus-daily-briefing-transcript-march-25"/>
    <s v="Boris Johnson: (19:49);Thank you. Beth Rigby, Sky News."/>
    <x v="1"/>
    <s v="19:49"/>
    <n v="55"/>
    <m/>
    <s v="Mar 25, 2020"/>
    <s v="19:49"/>
    <n v="0.8256944444444444"/>
    <n v="4.0972222222222188E-2"/>
    <n v="0.8666666666666667"/>
    <x v="109"/>
  </r>
  <r>
    <n v="1111"/>
    <s v="https://www.rev.com/blog/transcripts/boris-johnson-uk-coronavirus-daily-briefing-transcript-march-25"/>
    <s v="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x v="41"/>
    <s v="19:53"/>
    <n v="709"/>
    <m/>
    <s v="Mar 25, 2020"/>
    <s v="19:53"/>
    <n v="0.82847222222222217"/>
    <n v="0.82847222222222217"/>
    <n v="0.82847222222222217"/>
    <x v="0"/>
  </r>
  <r>
    <n v="1112"/>
    <s v="https://www.rev.com/blog/transcripts/boris-johnson-uk-coronavirus-daily-briefing-transcript-march-25"/>
    <s v="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x v="1"/>
    <s v="20:48"/>
    <n v="904"/>
    <m/>
    <s v="Mar 25, 2020"/>
    <s v="20:48"/>
    <n v="0.8666666666666667"/>
    <n v="4.0972222222222188E-2"/>
    <n v="0.8666666666666667"/>
    <x v="109"/>
  </r>
  <r>
    <n v="1113"/>
    <s v="https://www.rev.com/blog/transcripts/boris-johnson-uk-coronavirus-daily-briefing-transcript-march-25"/>
    <s v="Chris: (21:49);Well, I can certainly give an answer. Patrick might want to add to this. The first thing is the modeling … Every country does this slightly differently, and every country has got a slightly different epidemic pattern at this point in time, so that’s entirely reasonable."/>
    <x v="98"/>
    <s v="21:49"/>
    <n v="285"/>
    <m/>
    <s v="Mar 25, 2020"/>
    <s v="21:49"/>
    <n v="0.90902777777777777"/>
    <n v="2.7777777777777901E-2"/>
    <n v="0.99583333333333324"/>
    <x v="111"/>
  </r>
  <r>
    <n v="1114"/>
    <s v="https://www.rev.com/blog/transcripts/boris-johnson-uk-coronavirus-daily-briefing-transcript-march-25"/>
    <s v="Chris: (22:03);An epidemic pattern at this point in time. So that’s entirely reasonable and all of us of course are dealing with a new infection and therefore are having to take the science from quite a low base very fast in terms of the advice we give."/>
    <x v="98"/>
    <s v="22:03"/>
    <n v="253"/>
    <m/>
    <s v="Mar 25, 2020"/>
    <s v="21:49"/>
    <n v="0.91875000000000007"/>
    <n v="2.7777777777777901E-2"/>
    <n v="0.99583333333333324"/>
    <x v="111"/>
  </r>
  <r>
    <n v="1115"/>
    <s v="https://www.rev.com/blog/transcripts/boris-johnson-uk-coronavirus-daily-briefing-transcript-march-25"/>
    <s v="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x v="98"/>
    <s v="22:13"/>
    <n v="555"/>
    <m/>
    <s v="Mar 25, 2020"/>
    <s v="21:49"/>
    <n v="0.92569444444444438"/>
    <n v="2.7777777777777901E-2"/>
    <n v="0.99583333333333324"/>
    <x v="111"/>
  </r>
  <r>
    <n v="1116"/>
    <s v="https://www.rev.com/blog/transcripts/boris-johnson-uk-coronavirus-daily-briefing-transcript-march-25"/>
    <s v="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x v="98"/>
    <s v="22:48"/>
    <n v="336"/>
    <m/>
    <s v="Mar 25, 2020"/>
    <s v="21:49"/>
    <n v="0.95000000000000007"/>
    <n v="2.7777777777777901E-2"/>
    <n v="0.99583333333333324"/>
    <x v="111"/>
  </r>
  <r>
    <n v="1117"/>
    <s v="https://www.rev.com/blog/transcripts/boris-johnson-uk-coronavirus-daily-briefing-transcript-march-25"/>
    <s v="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x v="98"/>
    <s v="23:07"/>
    <n v="461"/>
    <m/>
    <s v="Mar 25, 2020"/>
    <s v="21:49"/>
    <n v="0.96319444444444446"/>
    <n v="2.7777777777777901E-2"/>
    <n v="0.99583333333333324"/>
    <x v="111"/>
  </r>
  <r>
    <n v="1118"/>
    <s v="https://www.rev.com/blog/transcripts/boris-johnson-uk-coronavirus-daily-briefing-transcript-march-25"/>
    <s v="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x v="98"/>
    <s v="23:38"/>
    <n v="315"/>
    <m/>
    <s v="Mar 25, 2020"/>
    <s v="21:49"/>
    <n v="0.98472222222222217"/>
    <n v="2.7777777777777901E-2"/>
    <n v="0.99583333333333324"/>
    <x v="111"/>
  </r>
  <r>
    <n v="1119"/>
    <s v="https://www.rev.com/blog/transcripts/boris-johnson-uk-coronavirus-daily-briefing-transcript-march-25"/>
    <s v="Chris: (23:54);I don’t know whether perhaps you want to add anything on the modeling side?"/>
    <x v="98"/>
    <s v="23:54"/>
    <n v="90"/>
    <m/>
    <s v="Mar 25, 2020"/>
    <s v="21:49"/>
    <n v="0.99583333333333324"/>
    <n v="2.7777777777777901E-2"/>
    <n v="0.99583333333333324"/>
    <x v="111"/>
  </r>
  <r>
    <n v="1120"/>
    <s v="https://www.rev.com/blog/transcripts/boris-johnson-uk-coronavirus-daily-briefing-transcript-march-25"/>
    <s v="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x v="100"/>
    <s v="23:57"/>
    <n v="345"/>
    <m/>
    <s v="Mar 25, 2020"/>
    <s v="23:57"/>
    <n v="0.99791666666666667"/>
    <n v="1.3194444444444509E-2"/>
    <n v="0.99791666666666667"/>
    <x v="112"/>
  </r>
  <r>
    <n v="1121"/>
    <s v="https://www.rev.com/blog/transcripts/boris-johnson-uk-coronavirus-daily-briefing-transcript-march-25"/>
    <s v="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x v="100"/>
    <s v="24:19"/>
    <n v="426"/>
    <m/>
    <s v="Mar 25, 2020"/>
    <s v="23:57"/>
    <n v="1.3194444444444509E-2"/>
    <n v="1.3194444444444509E-2"/>
    <n v="0.99791666666666667"/>
    <x v="112"/>
  </r>
  <r>
    <n v="1122"/>
    <s v="https://www.rev.com/blog/transcripts/boris-johnson-uk-coronavirus-daily-briefing-transcript-march-25"/>
    <s v="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x v="98"/>
    <s v="24:40"/>
    <n v="348"/>
    <m/>
    <s v="Mar 25, 2020"/>
    <s v="24:40"/>
    <n v="2.7777777777777901E-2"/>
    <n v="2.7777777777777901E-2"/>
    <n v="0.99583333333333324"/>
    <x v="111"/>
  </r>
  <r>
    <n v="1123"/>
    <s v="https://www.rev.com/blog/transcripts/boris-johnson-uk-coronavirus-daily-briefing-transcript-march-25"/>
    <s v="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x v="1"/>
    <s v="24:59"/>
    <n v="488"/>
    <m/>
    <s v="Mar 25, 2020"/>
    <s v="24:59"/>
    <n v="4.0972222222222188E-2"/>
    <n v="4.0972222222222188E-2"/>
    <n v="0.8666666666666667"/>
    <x v="109"/>
  </r>
  <r>
    <n v="1124"/>
    <s v="https://www.rev.com/blog/transcripts/boris-johnson-uk-coronavirus-daily-briefing-transcript-march-25"/>
    <s v="Gary Gibbon: (25:33);Prime Minister, the frontline staff and the National Health Service and in working in social care couldn’t be clearer. They want that test on COVID-19 that tells them whether they got it, they want it now."/>
    <x v="73"/>
    <s v="25:33"/>
    <n v="226"/>
    <m/>
    <s v="Mar 25, 2020"/>
    <s v="25:33"/>
    <n v="6.4583333333333437E-2"/>
    <n v="6.4583333333333437E-2"/>
    <n v="7.2222222222222188E-2"/>
    <x v="113"/>
  </r>
  <r>
    <n v="1125"/>
    <s v="https://www.rev.com/blog/transcripts/boris-johnson-uk-coronavirus-daily-briefing-transcript-march-25"/>
    <s v="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x v="73"/>
    <s v="25:44"/>
    <n v="392"/>
    <m/>
    <s v="Mar 25, 2020"/>
    <s v="25:33"/>
    <n v="7.2222222222222188E-2"/>
    <n v="6.4583333333333437E-2"/>
    <n v="7.2222222222222188E-2"/>
    <x v="113"/>
  </r>
  <r>
    <n v="1126"/>
    <s v="https://www.rev.com/blog/transcripts/boris-johnson-uk-coronavirus-daily-briefing-transcript-march-25"/>
    <s v="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x v="1"/>
    <s v="26:07"/>
    <n v="361"/>
    <m/>
    <s v="Mar 25, 2020"/>
    <s v="26:07"/>
    <n v="8.8194444444444464E-2"/>
    <n v="4.0972222222222188E-2"/>
    <n v="0.8666666666666667"/>
    <x v="109"/>
  </r>
  <r>
    <n v="1127"/>
    <s v="https://www.rev.com/blog/transcripts/boris-johnson-uk-coronavirus-daily-briefing-transcript-march-25"/>
    <s v="Boris Johnson: (26:31);The antigen or the antibody tests that have been described. And as, Matt Hancock, the Health Secretary has said, we’re going up from 5,000 to 10,000 tests per day, to 25,000 and so on. Hopefully very soon up to 250,000 a day."/>
    <x v="1"/>
    <s v="26:31"/>
    <n v="248"/>
    <m/>
    <s v="Mar 25, 2020"/>
    <s v="26:07"/>
    <n v="0.10486111111111107"/>
    <n v="4.0972222222222188E-2"/>
    <n v="0.8666666666666667"/>
    <x v="109"/>
  </r>
  <r>
    <n v="1128"/>
    <s v="https://www.rev.com/blog/transcripts/boris-johnson-uk-coronavirus-daily-briefing-transcript-march-25"/>
    <s v="Boris Johnson: (26:50);But to answer your question about the types of tests that we have, the differences that you see in between the UK’s provision for testing and other countries, I think it probably would be most helpful if I again pass to Chris and to Patrick to explain. Chris."/>
    <x v="1"/>
    <s v="26:50"/>
    <n v="282"/>
    <m/>
    <s v="Mar 25, 2020"/>
    <s v="26:07"/>
    <n v="0.11805555555555558"/>
    <n v="4.0972222222222188E-2"/>
    <n v="0.8666666666666667"/>
    <x v="109"/>
  </r>
  <r>
    <n v="1129"/>
    <s v="https://www.rev.com/blog/transcripts/boris-johnson-uk-coronavirus-daily-briefing-transcript-march-25"/>
    <s v="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x v="98"/>
    <s v="27:08"/>
    <n v="363"/>
    <m/>
    <s v="Mar 25, 2020"/>
    <s v="27:08"/>
    <n v="0.13055555555555554"/>
    <n v="2.7777777777777901E-2"/>
    <n v="0.99583333333333324"/>
    <x v="111"/>
  </r>
  <r>
    <n v="1130"/>
    <s v="https://www.rev.com/blog/transcripts/boris-johnson-uk-coronavirus-daily-briefing-transcript-march-25"/>
    <s v="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
    <x v="98"/>
    <s v="27:28"/>
    <n v="296"/>
    <m/>
    <s v="Mar 25, 2020"/>
    <s v="27:08"/>
    <n v="0.14444444444444438"/>
    <n v="2.7777777777777901E-2"/>
    <n v="0.99583333333333324"/>
    <x v="111"/>
  </r>
  <r>
    <n v="1131"/>
    <s v="https://www.rev.com/blog/transcripts/boris-johnson-uk-coronavirus-daily-briefing-transcript-march-25"/>
    <s v="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x v="98"/>
    <s v="27:43"/>
    <n v="435"/>
    <m/>
    <s v="Mar 25, 2020"/>
    <s v="27:08"/>
    <n v="0.15486111111111112"/>
    <n v="2.7777777777777901E-2"/>
    <n v="0.99583333333333324"/>
    <x v="111"/>
  </r>
  <r>
    <n v="1132"/>
    <s v="https://www.rev.com/blog/transcripts/boris-johnson-uk-coronavirus-daily-briefing-transcript-march-25"/>
    <s v="Chris: (28:04);Clearly we’re doing a lot of testing here though. For example, looking at the numbers we’ve done so far, 97,000 tests already conducted. It’s not that there is no testing going on, what we need, clearly, is to be able to scale it up."/>
    <x v="98"/>
    <s v="28:04"/>
    <n v="248"/>
    <m/>
    <s v="Mar 25, 2020"/>
    <s v="27:08"/>
    <n v="0.16944444444444451"/>
    <n v="2.7777777777777901E-2"/>
    <n v="0.99583333333333324"/>
    <x v="111"/>
  </r>
  <r>
    <n v="1133"/>
    <s v="https://www.rev.com/blog/transcripts/boris-johnson-uk-coronavirus-daily-briefing-transcript-march-25"/>
    <s v="Patrick: (28:18);Nothing to add."/>
    <x v="100"/>
    <s v="28:18"/>
    <n v="32"/>
    <m/>
    <s v="Mar 25, 2020"/>
    <s v="28:18"/>
    <n v="0.1791666666666667"/>
    <n v="1.3194444444444509E-2"/>
    <n v="0.99791666666666667"/>
    <x v="112"/>
  </r>
  <r>
    <n v="1134"/>
    <s v="https://www.rev.com/blog/transcripts/boris-johnson-uk-coronavirus-daily-briefing-transcript-march-25"/>
    <s v="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x v="1"/>
    <s v="28:19"/>
    <n v="402"/>
    <m/>
    <s v="Mar 25, 2020"/>
    <s v="28:19"/>
    <n v="0.17986111111111103"/>
    <n v="4.0972222222222188E-2"/>
    <n v="0.8666666666666667"/>
    <x v="109"/>
  </r>
  <r>
    <n v="1135"/>
    <s v="https://www.rev.com/blog/transcripts/boris-johnson-uk-coronavirus-daily-briefing-transcript-march-25"/>
    <s v="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x v="10"/>
    <s v="28:50"/>
    <n v="724"/>
    <m/>
    <s v="Mar 25, 2020"/>
    <s v="28:50"/>
    <n v="0.20138888888888884"/>
    <n v="0.20138888888888884"/>
    <n v="0.20138888888888884"/>
    <x v="0"/>
  </r>
  <r>
    <n v="1136"/>
    <s v="https://www.rev.com/blog/transcripts/boris-johnson-uk-coronavirus-daily-briefing-transcript-march-25"/>
    <s v="Boris Johnson: (29:37);Chris."/>
    <x v="1"/>
    <s v="29:37"/>
    <n v="29"/>
    <m/>
    <s v="Mar 25, 2020"/>
    <s v="29:37"/>
    <n v="0.23402777777777772"/>
    <n v="4.0972222222222188E-2"/>
    <n v="0.8666666666666667"/>
    <x v="109"/>
  </r>
  <r>
    <n v="1137"/>
    <s v="https://www.rev.com/blog/transcripts/boris-johnson-uk-coronavirus-daily-briefing-transcript-march-25"/>
    <s v="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x v="98"/>
    <s v="29:38"/>
    <n v="643"/>
    <m/>
    <s v="Mar 25, 2020"/>
    <s v="29:38"/>
    <n v="0.23472222222222228"/>
    <n v="2.7777777777777901E-2"/>
    <n v="0.99583333333333324"/>
    <x v="111"/>
  </r>
  <r>
    <n v="1138"/>
    <s v="https://www.rev.com/blog/transcripts/boris-johnson-uk-coronavirus-daily-briefing-transcript-march-25"/>
    <s v="Chris: (30:16);I do not think, and I want to be clear, that this is something we’ll suddenly be ordering on the internet next week. We need to go through the evaluation, then the first critical uses, and then spread it out from that point of view, and we need to do that in a systematic way."/>
    <x v="98"/>
    <s v="30:16"/>
    <n v="291"/>
    <m/>
    <s v="Mar 25, 2020"/>
    <s v="29:38"/>
    <n v="0.26111111111111107"/>
    <n v="2.7777777777777901E-2"/>
    <n v="0.99583333333333324"/>
    <x v="111"/>
  </r>
  <r>
    <n v="1139"/>
    <s v="https://www.rev.com/blog/transcripts/boris-johnson-uk-coronavirus-daily-briefing-transcript-march-25"/>
    <s v="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x v="100"/>
    <s v="30:30"/>
    <n v="388"/>
    <m/>
    <s v="Mar 25, 2020"/>
    <s v="30:30"/>
    <n v="0.27083333333333326"/>
    <n v="1.3194444444444509E-2"/>
    <n v="0.99791666666666667"/>
    <x v="112"/>
  </r>
  <r>
    <n v="1140"/>
    <s v="https://www.rev.com/blog/transcripts/boris-johnson-uk-coronavirus-daily-briefing-transcript-march-25"/>
    <s v="Boris Johnson: (30:52);Thanks very much, Patrick. Sam Lister, the State Express."/>
    <x v="1"/>
    <s v="30:52"/>
    <n v="80"/>
    <m/>
    <s v="Mar 25, 2020"/>
    <s v="30:52"/>
    <n v="0.2861111111111112"/>
    <n v="4.0972222222222188E-2"/>
    <n v="0.8666666666666667"/>
    <x v="109"/>
  </r>
  <r>
    <n v="1141"/>
    <s v="https://www.rev.com/blog/transcripts/boris-johnson-uk-coronavirus-daily-briefing-transcript-march-25"/>
    <s v="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x v="5"/>
    <s v="30:58"/>
    <n v="507"/>
    <m/>
    <s v="Mar 25, 2020"/>
    <s v="30:58"/>
    <n v="0.29027777777777763"/>
    <n v="0.29027777777777763"/>
    <n v="0.52430555555555558"/>
    <x v="110"/>
  </r>
  <r>
    <n v="1142"/>
    <s v="https://www.rev.com/blog/transcripts/boris-johnson-uk-coronavirus-daily-briefing-transcript-march-25"/>
    <s v="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x v="1"/>
    <s v="31:30"/>
    <n v="341"/>
    <m/>
    <s v="Mar 25, 2020"/>
    <s v="31:30"/>
    <n v="0.3125"/>
    <n v="4.0972222222222188E-2"/>
    <n v="0.8666666666666667"/>
    <x v="109"/>
  </r>
  <r>
    <n v="1143"/>
    <s v="https://www.rev.com/blog/transcripts/boris-johnson-uk-coronavirus-daily-briefing-transcript-march-25"/>
    <s v="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x v="1"/>
    <s v="31:52"/>
    <n v="347"/>
    <m/>
    <s v="Mar 25, 2020"/>
    <s v="31:30"/>
    <n v="0.32777777777777772"/>
    <n v="4.0972222222222188E-2"/>
    <n v="0.8666666666666667"/>
    <x v="109"/>
  </r>
  <r>
    <n v="1144"/>
    <s v="https://www.rev.com/blog/transcripts/boris-johnson-uk-coronavirus-daily-briefing-transcript-march-25"/>
    <s v="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x v="1"/>
    <s v="32:10"/>
    <n v="523"/>
    <m/>
    <s v="Mar 25, 2020"/>
    <s v="31:30"/>
    <n v="0.34027777777777768"/>
    <n v="4.0972222222222188E-2"/>
    <n v="0.8666666666666667"/>
    <x v="109"/>
  </r>
  <r>
    <n v="1145"/>
    <s v="https://www.rev.com/blog/transcripts/boris-johnson-uk-coronavirus-daily-briefing-transcript-march-25"/>
    <s v="Boris Johnson: (32:47);Is there anything you want to add on any of that?"/>
    <x v="1"/>
    <s v="32:47"/>
    <n v="72"/>
    <m/>
    <s v="Mar 25, 2020"/>
    <s v="31:30"/>
    <n v="0.36597222222222214"/>
    <n v="4.0972222222222188E-2"/>
    <n v="0.8666666666666667"/>
    <x v="109"/>
  </r>
  <r>
    <n v="1146"/>
    <s v="https://www.rev.com/blog/transcripts/boris-johnson-uk-coronavirus-daily-briefing-transcript-march-25"/>
    <s v="Patrick: (32:53);The most important measures got put in place first and that’s the right thing to do. Washing hands was critical. Isolating, household isolation, get these things, and now we’ve got a very…"/>
    <x v="100"/>
    <s v="32:53"/>
    <n v="205"/>
    <m/>
    <s v="Mar 25, 2020"/>
    <s v="32:53"/>
    <n v="0.3701388888888888"/>
    <n v="1.3194444444444509E-2"/>
    <n v="0.99791666666666667"/>
    <x v="112"/>
  </r>
  <r>
    <n v="1147"/>
    <s v="https://www.rev.com/blog/transcripts/boris-johnson-uk-coronavirus-daily-briefing-transcript-march-25"/>
    <s v="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x v="100"/>
    <s v="33:03"/>
    <n v="322"/>
    <m/>
    <s v="Mar 25, 2020"/>
    <s v="32:53"/>
    <n v="0.37708333333333321"/>
    <n v="1.3194444444444509E-2"/>
    <n v="0.99791666666666667"/>
    <x v="112"/>
  </r>
  <r>
    <n v="1148"/>
    <s v="https://www.rev.com/blog/transcripts/boris-johnson-uk-coronavirus-daily-briefing-transcript-march-25"/>
    <s v="Boris Johnson: (33:18);That is absolutely right. Thank you. David Hughes, last question. David Hughes, PA."/>
    <x v="1"/>
    <s v="33:18"/>
    <n v="106"/>
    <m/>
    <s v="Mar 25, 2020"/>
    <s v="33:18"/>
    <n v="0.38749999999999996"/>
    <n v="4.0972222222222188E-2"/>
    <n v="0.8666666666666667"/>
    <x v="109"/>
  </r>
  <r>
    <n v="1149"/>
    <s v="https://www.rev.com/blog/transcripts/boris-johnson-uk-coronavirus-daily-briefing-transcript-march-25"/>
    <s v="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x v="65"/>
    <s v="33:25"/>
    <n v="587"/>
    <m/>
    <s v="Mar 25, 2020"/>
    <s v="33:25"/>
    <n v="0.39236111111111094"/>
    <n v="0.39236111111111094"/>
    <n v="0.39236111111111094"/>
    <x v="0"/>
  </r>
  <r>
    <n v="1150"/>
    <s v="https://www.rev.com/blog/transcripts/boris-johnson-uk-coronavirus-daily-briefing-transcript-march-25"/>
    <s v="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x v="1"/>
    <s v="33:53"/>
    <n v="794"/>
    <m/>
    <s v="Mar 25, 2020"/>
    <s v="33:53"/>
    <n v="0.41180555555555554"/>
    <n v="4.0972222222222188E-2"/>
    <n v="0.8666666666666667"/>
    <x v="109"/>
  </r>
  <r>
    <n v="1151"/>
    <s v="https://www.rev.com/blog/transcripts/boris-johnson-uk-coronavirus-daily-briefing-transcript-march-25"/>
    <s v="Boris Johnson: (34:47);I genuinely don’t think there’s been a time in our history in the last century, certainly, when the government of this country has put its arms around so many people to get us through a very tough time. We will get through it and we will get through it together."/>
    <x v="1"/>
    <s v="34:47"/>
    <n v="285"/>
    <m/>
    <s v="Mar 25, 2020"/>
    <s v="33:53"/>
    <n v="0.4493055555555554"/>
    <n v="4.0972222222222188E-2"/>
    <n v="0.8666666666666667"/>
    <x v="109"/>
  </r>
  <r>
    <n v="1152"/>
    <s v="https://www.rev.com/blog/transcripts/boris-johnson-uk-coronavirus-daily-briefing-transcript-march-25"/>
    <s v="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x v="98"/>
    <s v="35:05"/>
    <n v="834"/>
    <m/>
    <s v="Mar 25, 2020"/>
    <s v="35:05"/>
    <n v="0.46180555555555558"/>
    <n v="2.7777777777777901E-2"/>
    <n v="0.99583333333333324"/>
    <x v="111"/>
  </r>
  <r>
    <n v="1153"/>
    <s v="https://www.rev.com/blog/transcripts/boris-johnson-uk-coronavirus-daily-briefing-transcript-march-25"/>
    <s v="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x v="98"/>
    <s v="35:58"/>
    <n v="752"/>
    <m/>
    <s v="Mar 25, 2020"/>
    <s v="35:05"/>
    <n v="0.49861111111111112"/>
    <n v="2.7777777777777901E-2"/>
    <n v="0.99583333333333324"/>
    <x v="111"/>
  </r>
  <r>
    <n v="1154"/>
    <s v="https://www.rev.com/blog/transcripts/boris-johnson-uk-coronavirus-daily-briefing-transcript-march-25"/>
    <s v="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x v="98"/>
    <s v="36:48"/>
    <n v="340"/>
    <m/>
    <s v="Mar 25, 2020"/>
    <s v="35:05"/>
    <n v="0.53333333333333321"/>
    <n v="2.7777777777777901E-2"/>
    <n v="0.99583333333333324"/>
    <x v="111"/>
  </r>
  <r>
    <n v="1155"/>
    <s v="https://www.rev.com/blog/transcripts/boris-johnson-uk-coronavirus-daily-briefing-transcript-march-25"/>
    <s v="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x v="1"/>
    <s v="37:10"/>
    <n v="492"/>
    <m/>
    <s v="Mar 25, 2020"/>
    <s v="37:10"/>
    <n v="0.54861111111111094"/>
    <n v="4.0972222222222188E-2"/>
    <n v="0.8666666666666667"/>
    <x v="109"/>
  </r>
  <r>
    <n v="1156"/>
    <s v="https://www.rev.com/blog/transcripts/boris-johnson-uk-coronavirus-daily-briefing-transcript-march-25"/>
    <s v="Boris Johnson: (37:46);Thanks, everybody."/>
    <x v="1"/>
    <s v="37:46"/>
    <n v="41"/>
    <m/>
    <s v="Mar 25, 2020"/>
    <s v="37:10"/>
    <n v="0.57361111111111107"/>
    <n v="4.0972222222222188E-2"/>
    <n v="0.8666666666666667"/>
    <x v="109"/>
  </r>
  <r>
    <n v="1157"/>
    <s v="https://www.rev.com/blog/transcripts/boris-johnson-uk-coronavirus-daily-briefing-transcript-march-25"/>
    <s v="Boris Johnson: (37:46);(silence)"/>
    <x v="1"/>
    <s v="37:46"/>
    <n v="32"/>
    <m/>
    <s v="Mar 25, 2020"/>
    <s v="37:10"/>
    <n v="0.57361111111111107"/>
    <n v="4.0972222222222188E-2"/>
    <n v="0.8666666666666667"/>
    <x v="109"/>
  </r>
  <r>
    <n v="1158"/>
    <s v="https://www.rev.com/blog/transcripts/boris-johnson-uk-coronavirus-daily-briefing-transcript-march-25"/>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25, 2020"/>
    <n v="0"/>
    <e v="#VALUE!"/>
    <n v="0"/>
    <n v="0"/>
    <x v="0"/>
  </r>
  <r>
    <n v="1159"/>
    <s v="https://www.rev.com/blog/transcripts/boris-johnson-uk-coronavirus-daily-briefing-transcript-march-25"/>
    <s v="Offer valid for new customers only. One coupon per person or business.;Can be used for closed captions, subtitles, foreign subtitles, translations or transcription services."/>
    <x v="0"/>
    <m/>
    <n v="173"/>
    <m/>
    <s v="Mar 25, 2020"/>
    <n v="0"/>
    <e v="#VALUE!"/>
    <n v="0"/>
    <n v="0"/>
    <x v="0"/>
  </r>
  <r>
    <n v="1160"/>
    <s v="https://www.rev.com/blog/transcripts/boris-johnson-uk-coronavirus-update-transcript-uk-shuts-down-pubs-restaurants"/>
    <s v="Mar 21, 2020"/>
    <x v="0"/>
    <m/>
    <n v="12"/>
    <b v="1"/>
    <s v="Mar 21, 2020"/>
    <n v="0"/>
    <e v="#VALUE!"/>
    <n v="0"/>
    <n v="0"/>
    <x v="0"/>
  </r>
  <r>
    <n v="1161"/>
    <s v="https://www.rev.com/blog/transcripts/boris-johnson-uk-coronavirus-update-transcript-uk-shuts-down-pubs-restaurants"/>
    <s v="Boris Johnson gave another press briefing on March 21 for COVID-19 in the UK. He announced the closure of all pubs and restaurants. Full transcript right here."/>
    <x v="0"/>
    <m/>
    <n v="159"/>
    <m/>
    <s v="Mar 21, 2020"/>
    <n v="0"/>
    <e v="#VALUE!"/>
    <n v="0"/>
    <n v="0"/>
    <x v="0"/>
  </r>
  <r>
    <n v="1162"/>
    <s v="https://www.rev.com/blog/transcripts/boris-johnson-uk-coronavirus-update-transcript-uk-shuts-down-pubs-restaurants"/>
    <s v="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
    <x v="1"/>
    <s v="00:00"/>
    <n v="295"/>
    <m/>
    <s v="Mar 21, 2020"/>
    <s v="00:00"/>
    <n v="0"/>
    <n v="0"/>
    <n v="0.96527777777777779"/>
    <x v="114"/>
  </r>
  <r>
    <n v="1163"/>
    <s v="https://www.rev.com/blog/transcripts/boris-johnson-uk-coronavirus-update-transcript-uk-shuts-down-pubs-restaurants"/>
    <s v="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x v="1"/>
    <s v="00:17"/>
    <n v="374"/>
    <m/>
    <s v="Mar 21, 2020"/>
    <s v="00:00"/>
    <n v="1.1805555555555555E-2"/>
    <n v="0"/>
    <n v="0.96527777777777779"/>
    <x v="114"/>
  </r>
  <r>
    <n v="1164"/>
    <s v="https://www.rev.com/blog/transcripts/boris-johnson-uk-coronavirus-update-transcript-uk-shuts-down-pubs-restaurants"/>
    <s v="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x v="1"/>
    <s v="00:43"/>
    <n v="547"/>
    <m/>
    <s v="Mar 21, 2020"/>
    <s v="00:00"/>
    <n v="2.9861111111111113E-2"/>
    <n v="0"/>
    <n v="0.96527777777777779"/>
    <x v="114"/>
  </r>
  <r>
    <n v="1165"/>
    <s v="https://www.rev.com/blog/transcripts/boris-johnson-uk-coronavirus-update-transcript-uk-shuts-down-pubs-restaurants"/>
    <s v="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x v="1"/>
    <s v="01:20"/>
    <n v="334"/>
    <m/>
    <s v="Mar 21, 2020"/>
    <s v="00:00"/>
    <n v="5.5555555555555552E-2"/>
    <n v="0"/>
    <n v="0.96527777777777779"/>
    <x v="114"/>
  </r>
  <r>
    <n v="1166"/>
    <s v="https://www.rev.com/blog/transcripts/boris-johnson-uk-coronavirus-update-transcript-uk-shuts-down-pubs-restaurants"/>
    <s v="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x v="1"/>
    <s v="01:48"/>
    <n v="506"/>
    <m/>
    <s v="Mar 21, 2020"/>
    <s v="00:00"/>
    <n v="7.4999999999999997E-2"/>
    <n v="0"/>
    <n v="0.96527777777777779"/>
    <x v="114"/>
  </r>
  <r>
    <n v="1167"/>
    <s v="https://www.rev.com/blog/transcripts/boris-johnson-uk-coronavirus-update-transcript-uk-shuts-down-pubs-restaurants"/>
    <s v="Boris Johnson: (02:25);And in just a minute, Rishi is going to explain how we’re going to help workers of all kinds to get through this crisis, supporting you directly in a way that government has never done before, in addition to the package that we’ve already set out for business."/>
    <x v="1"/>
    <s v="02:25"/>
    <n v="283"/>
    <m/>
    <s v="Mar 21, 2020"/>
    <s v="00:00"/>
    <n v="0.10069444444444443"/>
    <n v="0"/>
    <n v="0.96527777777777779"/>
    <x v="114"/>
  </r>
  <r>
    <n v="1168"/>
    <s v="https://www.rev.com/blog/transcripts/boris-johnson-uk-coronavirus-update-transcript-uk-shuts-down-pubs-restaurants"/>
    <s v="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x v="1"/>
    <s v="02:46"/>
    <n v="564"/>
    <m/>
    <s v="Mar 21, 2020"/>
    <s v="00:00"/>
    <n v="0.11527777777777777"/>
    <n v="0"/>
    <n v="0.96527777777777779"/>
    <x v="114"/>
  </r>
  <r>
    <n v="1169"/>
    <s v="https://www.rev.com/blog/transcripts/boris-johnson-uk-coronavirus-update-transcript-uk-shuts-down-pubs-restaurants"/>
    <s v="Boris Johnson: (03:27);And already, people have made a huge effort to comply with those measures for avoiding unnecessary social contact. But we need now to push down further on that curve of transmission between us."/>
    <x v="1"/>
    <s v="03:27"/>
    <n v="216"/>
    <m/>
    <s v="Mar 21, 2020"/>
    <s v="00:00"/>
    <n v="0.14375000000000002"/>
    <n v="0"/>
    <n v="0.96527777777777779"/>
    <x v="114"/>
  </r>
  <r>
    <n v="1170"/>
    <s v="https://www.rev.com/blog/transcripts/boris-johnson-uk-coronavirus-update-transcript-uk-shuts-down-pubs-restaurants"/>
    <s v="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x v="1"/>
    <s v="03:41"/>
    <n v="454"/>
    <m/>
    <s v="Mar 21, 2020"/>
    <s v="00:00"/>
    <n v="0.15347222222222223"/>
    <n v="0"/>
    <n v="0.96527777777777779"/>
    <x v="114"/>
  </r>
  <r>
    <n v="1171"/>
    <s v="https://www.rev.com/blog/transcripts/boris-johnson-uk-coronavirus-update-transcript-uk-shuts-down-pubs-restaurants"/>
    <s v="Boris Johnson: (04:23);Now, these are places where people come together, and indeed the whole purpose, in many cases, of these businesses is to bring people together. But the sad thing is, I’m afraid, today for now, at least physically, we need to keep people apart."/>
    <x v="1"/>
    <s v="04:23"/>
    <n v="266"/>
    <m/>
    <s v="Mar 21, 2020"/>
    <s v="00:00"/>
    <n v="0.18263888888888891"/>
    <n v="0"/>
    <n v="0.96527777777777779"/>
    <x v="114"/>
  </r>
  <r>
    <n v="1172"/>
    <s v="https://www.rev.com/blog/transcripts/boris-johnson-uk-coronavirus-update-transcript-uk-shuts-down-pubs-restaurants"/>
    <s v="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x v="1"/>
    <s v="04:43"/>
    <n v="546"/>
    <m/>
    <s v="Mar 21, 2020"/>
    <s v="00:00"/>
    <n v="0.19652777777777777"/>
    <n v="0"/>
    <n v="0.96527777777777779"/>
    <x v="114"/>
  </r>
  <r>
    <n v="1173"/>
    <s v="https://www.rev.com/blog/transcripts/boris-johnson-uk-coronavirus-update-transcript-uk-shuts-down-pubs-restaurants"/>
    <s v="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x v="1"/>
    <s v="05:27"/>
    <n v="355"/>
    <m/>
    <s v="Mar 21, 2020"/>
    <s v="00:00"/>
    <n v="0.22708333333333333"/>
    <n v="0"/>
    <n v="0.96527777777777779"/>
    <x v="114"/>
  </r>
  <r>
    <n v="1174"/>
    <s v="https://www.rev.com/blog/transcripts/boris-johnson-uk-coronavirus-update-transcript-uk-shuts-down-pubs-restaurants"/>
    <s v="Boris Johnson: (05:55);And to ram that point home: The more effectively we follow the advice that we are given, the faster this country will stage both a medical and an economic recovery in full."/>
    <x v="1"/>
    <s v="05:55"/>
    <n v="195"/>
    <m/>
    <s v="Mar 21, 2020"/>
    <s v="00:00"/>
    <n v="0.24652777777777779"/>
    <n v="0"/>
    <n v="0.96527777777777779"/>
    <x v="114"/>
  </r>
  <r>
    <n v="1175"/>
    <s v="https://www.rev.com/blog/transcripts/boris-johnson-uk-coronavirus-update-transcript-uk-shuts-down-pubs-restaurants"/>
    <s v="Boris Johnson: (06:11);Thank you all very much. I’m going to pass now to Rishi, who’s going to explain the financial support for workers."/>
    <x v="1"/>
    <s v="06:11"/>
    <n v="137"/>
    <m/>
    <s v="Mar 21, 2020"/>
    <s v="00:00"/>
    <n v="0.25763888888888892"/>
    <n v="0"/>
    <n v="0.96527777777777779"/>
    <x v="114"/>
  </r>
  <r>
    <n v="1176"/>
    <s v="https://www.rev.com/blog/transcripts/boris-johnson-uk-coronavirus-update-transcript-uk-shuts-down-pubs-restaurants"/>
    <s v="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x v="3"/>
    <s v="06:19"/>
    <n v="333"/>
    <m/>
    <s v="Mar 21, 2020"/>
    <s v="06:19"/>
    <n v="0.26319444444444445"/>
    <n v="7.0138888888888973E-2"/>
    <n v="0.9819444444444444"/>
    <x v="115"/>
  </r>
  <r>
    <n v="1177"/>
    <s v="https://www.rev.com/blog/transcripts/boris-johnson-uk-coronavirus-update-transcript-uk-shuts-down-pubs-restaurants"/>
    <s v="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x v="3"/>
    <s v="06:39"/>
    <n v="591"/>
    <m/>
    <s v="Mar 21, 2020"/>
    <s v="06:19"/>
    <n v="0.27708333333333335"/>
    <n v="7.0138888888888973E-2"/>
    <n v="0.9819444444444444"/>
    <x v="115"/>
  </r>
  <r>
    <n v="1178"/>
    <s v="https://www.rev.com/blog/transcripts/boris-johnson-uk-coronavirus-update-transcript-uk-shuts-down-pubs-restaurants"/>
    <s v="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x v="3"/>
    <s v="07:25"/>
    <n v="345"/>
    <m/>
    <s v="Mar 21, 2020"/>
    <s v="06:19"/>
    <n v="0.30902777777777779"/>
    <n v="7.0138888888888973E-2"/>
    <n v="0.9819444444444444"/>
    <x v="115"/>
  </r>
  <r>
    <n v="1179"/>
    <s v="https://www.rev.com/blog/transcripts/boris-johnson-uk-coronavirus-update-transcript-uk-shuts-down-pubs-restaurants"/>
    <s v="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x v="3"/>
    <s v="07:49"/>
    <n v="535"/>
    <m/>
    <s v="Mar 21, 2020"/>
    <s v="06:19"/>
    <n v="0.32569444444444445"/>
    <n v="7.0138888888888973E-2"/>
    <n v="0.9819444444444444"/>
    <x v="115"/>
  </r>
  <r>
    <n v="1180"/>
    <s v="https://www.rev.com/blog/transcripts/boris-johnson-uk-coronavirus-update-transcript-uk-shuts-down-pubs-restaurants"/>
    <s v="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x v="3"/>
    <s v="08:28"/>
    <n v="310"/>
    <m/>
    <s v="Mar 21, 2020"/>
    <s v="06:19"/>
    <n v="0.3527777777777778"/>
    <n v="7.0138888888888973E-2"/>
    <n v="0.9819444444444444"/>
    <x v="115"/>
  </r>
  <r>
    <n v="1181"/>
    <s v="https://www.rev.com/blog/transcripts/boris-johnson-uk-coronavirus-update-transcript-uk-shuts-down-pubs-restaurants"/>
    <s v="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x v="3"/>
    <s v="08:51"/>
    <n v="563"/>
    <m/>
    <s v="Mar 21, 2020"/>
    <s v="06:19"/>
    <n v="0.36874999999999997"/>
    <n v="7.0138888888888973E-2"/>
    <n v="0.9819444444444444"/>
    <x v="115"/>
  </r>
  <r>
    <n v="1182"/>
    <s v="https://www.rev.com/blog/transcripts/boris-johnson-uk-coronavirus-update-transcript-uk-shuts-down-pubs-restaurants"/>
    <s v="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x v="3"/>
    <s v="09:34"/>
    <n v="347"/>
    <m/>
    <s v="Mar 21, 2020"/>
    <s v="06:19"/>
    <n v="0.39861111111111108"/>
    <n v="7.0138888888888973E-2"/>
    <n v="0.9819444444444444"/>
    <x v="115"/>
  </r>
  <r>
    <n v="1183"/>
    <s v="https://www.rev.com/blog/transcripts/boris-johnson-uk-coronavirus-update-transcript-uk-shuts-down-pubs-restaurants"/>
    <s v="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x v="3"/>
    <s v="10:00"/>
    <n v="341"/>
    <m/>
    <s v="Mar 21, 2020"/>
    <s v="06:19"/>
    <n v="0.41666666666666669"/>
    <n v="7.0138888888888973E-2"/>
    <n v="0.9819444444444444"/>
    <x v="115"/>
  </r>
  <r>
    <n v="1184"/>
    <s v="https://www.rev.com/blog/transcripts/boris-johnson-uk-coronavirus-update-transcript-uk-shuts-down-pubs-restaurants"/>
    <s v="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x v="3"/>
    <s v="10:22"/>
    <n v="386"/>
    <m/>
    <s v="Mar 21, 2020"/>
    <s v="06:19"/>
    <n v="0.43194444444444446"/>
    <n v="7.0138888888888973E-2"/>
    <n v="0.9819444444444444"/>
    <x v="115"/>
  </r>
  <r>
    <n v="1185"/>
    <s v="https://www.rev.com/blog/transcripts/boris-johnson-uk-coronavirus-update-transcript-uk-shuts-down-pubs-restaurants"/>
    <s v="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x v="3"/>
    <s v="10:47"/>
    <n v="528"/>
    <m/>
    <s v="Mar 21, 2020"/>
    <s v="06:19"/>
    <n v="0.44930555555555557"/>
    <n v="7.0138888888888973E-2"/>
    <n v="0.9819444444444444"/>
    <x v="115"/>
  </r>
  <r>
    <n v="1186"/>
    <s v="https://www.rev.com/blog/transcripts/boris-johnson-uk-coronavirus-update-transcript-uk-shuts-down-pubs-restaurants"/>
    <s v="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x v="3"/>
    <s v="11:20"/>
    <n v="447"/>
    <m/>
    <s v="Mar 21, 2020"/>
    <s v="06:19"/>
    <n v="0.47222222222222227"/>
    <n v="7.0138888888888973E-2"/>
    <n v="0.9819444444444444"/>
    <x v="115"/>
  </r>
  <r>
    <n v="1187"/>
    <s v="https://www.rev.com/blog/transcripts/boris-johnson-uk-coronavirus-update-transcript-uk-shuts-down-pubs-restaurants"/>
    <s v="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x v="3"/>
    <s v="11:57"/>
    <n v="707"/>
    <m/>
    <s v="Mar 21, 2020"/>
    <s v="06:19"/>
    <n v="0.49791666666666662"/>
    <n v="7.0138888888888973E-2"/>
    <n v="0.9819444444444444"/>
    <x v="115"/>
  </r>
  <r>
    <n v="1188"/>
    <s v="https://www.rev.com/blog/transcripts/boris-johnson-uk-coronavirus-update-transcript-uk-shuts-down-pubs-restaurants"/>
    <s v="Rishi Sunak: (12:47);We are launching in the coming days a major national advertising campaign to communicate the available business support for businesses and people. Please look very carefully at that support before making any decisions to lay people off. It’s on all of us."/>
    <x v="3"/>
    <s v="12:47"/>
    <n v="276"/>
    <m/>
    <s v="Mar 21, 2020"/>
    <s v="06:19"/>
    <n v="0.53263888888888888"/>
    <n v="7.0138888888888973E-2"/>
    <n v="0.9819444444444444"/>
    <x v="115"/>
  </r>
  <r>
    <n v="1189"/>
    <s v="https://www.rev.com/blog/transcripts/boris-johnson-uk-coronavirus-update-transcript-uk-shuts-down-pubs-restaurants"/>
    <s v="Rishi Sunak: (13:07);We are starting a great national effort to protect jobs. But the truth is, we are already seeing job losses. And there may be more to come. I cannot promise you that no one will face hardship in the weeks ahead. So we will also act to protect you if the worst happens."/>
    <x v="3"/>
    <s v="13:07"/>
    <n v="289"/>
    <m/>
    <s v="Mar 21, 2020"/>
    <s v="06:19"/>
    <n v="0.54652777777777783"/>
    <n v="7.0138888888888973E-2"/>
    <n v="0.9819444444444444"/>
    <x v="115"/>
  </r>
  <r>
    <n v="1190"/>
    <s v="https://www.rev.com/blog/transcripts/boris-johnson-uk-coronavirus-update-transcript-uk-shuts-down-pubs-restaurants"/>
    <s v="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x v="3"/>
    <s v="13:30"/>
    <n v="343"/>
    <m/>
    <s v="Mar 21, 2020"/>
    <s v="06:19"/>
    <n v="0.5625"/>
    <n v="7.0138888888888973E-2"/>
    <n v="0.9819444444444444"/>
    <x v="115"/>
  </r>
  <r>
    <n v="1191"/>
    <s v="https://www.rev.com/blog/transcripts/boris-johnson-uk-coronavirus-update-transcript-uk-shuts-down-pubs-restaurants"/>
    <s v="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x v="3"/>
    <s v="13:56"/>
    <n v="628"/>
    <m/>
    <s v="Mar 21, 2020"/>
    <s v="06:19"/>
    <n v="0.5805555555555556"/>
    <n v="7.0138888888888973E-2"/>
    <n v="0.9819444444444444"/>
    <x v="115"/>
  </r>
  <r>
    <n v="1192"/>
    <s v="https://www.rev.com/blog/transcripts/boris-johnson-uk-coronavirus-update-transcript-uk-shuts-down-pubs-restaurants"/>
    <s v="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x v="3"/>
    <s v="14:41"/>
    <n v="510"/>
    <m/>
    <s v="Mar 21, 2020"/>
    <s v="06:19"/>
    <n v="0.6118055555555556"/>
    <n v="7.0138888888888973E-2"/>
    <n v="0.9819444444444444"/>
    <x v="115"/>
  </r>
  <r>
    <n v="1193"/>
    <s v="https://www.rev.com/blog/transcripts/boris-johnson-uk-coronavirus-update-transcript-uk-shuts-down-pubs-restaurants"/>
    <s v="Rishi Sunak: (15:16);The actions I’ve taken today represent an unprecedented economic intervention to support the jobs and incomes of the British people. A new, comprehensive job retention scheme. And a significantly strengthened safety net. Unprecedented measures, for unprecedented times."/>
    <x v="3"/>
    <s v="15:16"/>
    <n v="290"/>
    <m/>
    <s v="Mar 21, 2020"/>
    <s v="06:19"/>
    <n v="0.63611111111111118"/>
    <n v="7.0138888888888973E-2"/>
    <n v="0.9819444444444444"/>
    <x v="115"/>
  </r>
  <r>
    <n v="1194"/>
    <s v="https://www.rev.com/blog/transcripts/boris-johnson-uk-coronavirus-update-transcript-uk-shuts-down-pubs-restaurants"/>
    <s v="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x v="3"/>
    <s v="15:39"/>
    <n v="956"/>
    <m/>
    <s v="Mar 21, 2020"/>
    <s v="06:19"/>
    <n v="0.65208333333333335"/>
    <n v="7.0138888888888973E-2"/>
    <n v="0.9819444444444444"/>
    <x v="115"/>
  </r>
  <r>
    <n v="1195"/>
    <s v="https://www.rev.com/blog/transcripts/boris-johnson-uk-coronavirus-update-transcript-uk-shuts-down-pubs-restaurants"/>
    <s v="Boris Johnson: (16:53);Thank you very much, Rishi. Jenny, is there anything you want to say at this stage?"/>
    <x v="1"/>
    <s v="16:53"/>
    <n v="106"/>
    <m/>
    <s v="Mar 21, 2020"/>
    <s v="16:53"/>
    <n v="0.70347222222222217"/>
    <n v="0"/>
    <n v="0.96527777777777779"/>
    <x v="114"/>
  </r>
  <r>
    <n v="1196"/>
    <s v="https://www.rev.com/blog/transcripts/boris-johnson-uk-coronavirus-update-transcript-uk-shuts-down-pubs-restaurants"/>
    <s v="Jenny Harries: (16:58);[crosstalk 00:16:58] have the chance to answer questions on anything [crosstalk 00:16:58] science."/>
    <x v="101"/>
    <s v="16:58"/>
    <n v="121"/>
    <m/>
    <s v="Mar 21, 2020"/>
    <s v="16:58"/>
    <n v="0.70694444444444438"/>
    <n v="9.2361111111111116E-2"/>
    <n v="0.70694444444444438"/>
    <x v="116"/>
  </r>
  <r>
    <n v="1197"/>
    <s v="https://www.rev.com/blog/transcripts/boris-johnson-uk-coronavirus-update-transcript-uk-shuts-down-pubs-restaurants"/>
    <s v="Boris Johnson: (16:58);Okay, well, perhaps you can help us field the, any questions from the scientific and medical point of view, as they come. Can I go first to Alex Forsyth from the BBC?"/>
    <x v="1"/>
    <s v="16:58"/>
    <n v="189"/>
    <m/>
    <s v="Mar 21, 2020"/>
    <s v="16:58"/>
    <n v="0.70694444444444438"/>
    <n v="0"/>
    <n v="0.96527777777777779"/>
    <x v="114"/>
  </r>
  <r>
    <n v="1198"/>
    <s v="https://www.rev.com/blog/transcripts/boris-johnson-uk-coronavirus-update-transcript-uk-shuts-down-pubs-restaurants"/>
    <s v="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x v="102"/>
    <s v="17:09"/>
    <n v="595"/>
    <m/>
    <s v="Mar 21, 2020"/>
    <s v="17:09"/>
    <n v="0.71458333333333324"/>
    <n v="0.71458333333333324"/>
    <n v="0.71458333333333324"/>
    <x v="0"/>
  </r>
  <r>
    <n v="1199"/>
    <s v="https://www.rev.com/blog/transcripts/boris-johnson-uk-coronavirus-update-transcript-uk-shuts-down-pubs-restaurants"/>
    <s v="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x v="1"/>
    <s v="17:39"/>
    <n v="803"/>
    <m/>
    <s v="Mar 21, 2020"/>
    <s v="17:39"/>
    <n v="0.73541666666666661"/>
    <n v="0"/>
    <n v="0.96527777777777779"/>
    <x v="114"/>
  </r>
  <r>
    <n v="1200"/>
    <s v="https://www.rev.com/blog/transcripts/boris-johnson-uk-coronavirus-update-transcript-uk-shuts-down-pubs-restaurants"/>
    <s v="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x v="1"/>
    <s v="18:39"/>
    <n v="358"/>
    <m/>
    <s v="Mar 21, 2020"/>
    <s v="17:39"/>
    <n v="0.77708333333333324"/>
    <n v="0"/>
    <n v="0.96527777777777779"/>
    <x v="114"/>
  </r>
  <r>
    <n v="1201"/>
    <s v="https://www.rev.com/blog/transcripts/boris-johnson-uk-coronavirus-update-transcript-uk-shuts-down-pubs-restaurants"/>
    <s v="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x v="3"/>
    <s v="19:09"/>
    <n v="758"/>
    <m/>
    <s v="Mar 21, 2020"/>
    <s v="19:09"/>
    <n v="0.79791666666666661"/>
    <n v="7.0138888888888973E-2"/>
    <n v="0.9819444444444444"/>
    <x v="115"/>
  </r>
  <r>
    <n v="1202"/>
    <s v="https://www.rev.com/blog/transcripts/boris-johnson-uk-coronavirus-update-transcript-uk-shuts-down-pubs-restaurants"/>
    <s v="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x v="3"/>
    <s v="19:50"/>
    <n v="555"/>
    <m/>
    <s v="Mar 21, 2020"/>
    <s v="19:09"/>
    <n v="0.82638888888888884"/>
    <n v="7.0138888888888973E-2"/>
    <n v="0.9819444444444444"/>
    <x v="115"/>
  </r>
  <r>
    <n v="1203"/>
    <s v="https://www.rev.com/blog/transcripts/boris-johnson-uk-coronavirus-update-transcript-uk-shuts-down-pubs-restaurants"/>
    <s v="Boris Johnson: (20:19);Thanks, Rishi. Larisa Brown, Daily Mail."/>
    <x v="1"/>
    <s v="20:19"/>
    <n v="63"/>
    <m/>
    <s v="Mar 21, 2020"/>
    <s v="20:19"/>
    <n v="0.84652777777777777"/>
    <n v="0"/>
    <n v="0.96527777777777779"/>
    <x v="114"/>
  </r>
  <r>
    <n v="1204"/>
    <s v="https://www.rev.com/blog/transcripts/boris-johnson-uk-coronavirus-update-transcript-uk-shuts-down-pubs-restaurants"/>
    <s v="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x v="103"/>
    <s v="20:21"/>
    <n v="313"/>
    <m/>
    <s v="Mar 21, 2020"/>
    <s v="20:21"/>
    <n v="0.84791666666666676"/>
    <n v="0.84791666666666676"/>
    <n v="0.84791666666666676"/>
    <x v="0"/>
  </r>
  <r>
    <n v="1205"/>
    <s v="https://www.rev.com/blog/transcripts/boris-johnson-uk-coronavirus-update-transcript-uk-shuts-down-pubs-restaurants"/>
    <s v="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x v="1"/>
    <s v="20:42"/>
    <n v="618"/>
    <m/>
    <s v="Mar 21, 2020"/>
    <s v="20:42"/>
    <n v="0.86249999999999993"/>
    <n v="0"/>
    <n v="0.96527777777777779"/>
    <x v="114"/>
  </r>
  <r>
    <n v="1206"/>
    <s v="https://www.rev.com/blog/transcripts/boris-johnson-uk-coronavirus-update-transcript-uk-shuts-down-pubs-restaurants"/>
    <s v="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x v="1"/>
    <s v="21:23"/>
    <n v="721"/>
    <m/>
    <s v="Mar 21, 2020"/>
    <s v="20:42"/>
    <n v="0.89097222222222217"/>
    <n v="0"/>
    <n v="0.96527777777777779"/>
    <x v="114"/>
  </r>
  <r>
    <n v="1207"/>
    <s v="https://www.rev.com/blog/transcripts/boris-johnson-uk-coronavirus-update-transcript-uk-shuts-down-pubs-restaurants"/>
    <s v="Boris Johnson: (22:22);And I’m in regular contact with all members of my family, but I’ll be working very hard on Sunday, I can tell you that much. I’ll certainly be sending her my very best wishes and hope to get to see her."/>
    <x v="1"/>
    <s v="22:22"/>
    <n v="225"/>
    <m/>
    <s v="Mar 21, 2020"/>
    <s v="20:42"/>
    <n v="0.93194444444444446"/>
    <n v="0"/>
    <n v="0.96527777777777779"/>
    <x v="114"/>
  </r>
  <r>
    <n v="1208"/>
    <s v="https://www.rev.com/blog/transcripts/boris-johnson-uk-coronavirus-update-transcript-uk-shuts-down-pubs-restaurants"/>
    <s v="Boris Johnson: (22:37);Shahid Khan, ITV."/>
    <x v="1"/>
    <s v="22:37"/>
    <n v="40"/>
    <m/>
    <s v="Mar 21, 2020"/>
    <s v="20:42"/>
    <n v="0.94236111111111109"/>
    <n v="0"/>
    <n v="0.96527777777777779"/>
    <x v="114"/>
  </r>
  <r>
    <n v="1209"/>
    <s v="https://www.rev.com/blog/transcripts/boris-johnson-uk-coronavirus-update-transcript-uk-shuts-down-pubs-restaurants"/>
    <s v="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x v="104"/>
    <s v="22:41"/>
    <n v="312"/>
    <m/>
    <s v="Mar 21, 2020"/>
    <s v="22:41"/>
    <n v="0.94513888888888886"/>
    <n v="0.94513888888888886"/>
    <n v="0.95486111111111116"/>
    <x v="117"/>
  </r>
  <r>
    <n v="1210"/>
    <s v="https://www.rev.com/blog/transcripts/boris-johnson-uk-coronavirus-update-transcript-uk-shuts-down-pubs-restaurants"/>
    <s v="Shahid Khan: (22:55);And to the Chancellor, if I may, will this wage protection scheme cover those on zero-hour contracts? If so, given that so many people on zero-hour contracts do not have a set salary every month, how will their wages be determined, and who will determine them?"/>
    <x v="104"/>
    <s v="22:55"/>
    <n v="281"/>
    <m/>
    <s v="Mar 21, 2020"/>
    <s v="22:41"/>
    <n v="0.95486111111111116"/>
    <n v="0.94513888888888886"/>
    <n v="0.95486111111111116"/>
    <x v="117"/>
  </r>
  <r>
    <n v="1211"/>
    <s v="https://www.rev.com/blog/transcripts/boris-johnson-uk-coronavirus-update-transcript-uk-shuts-down-pubs-restaurants"/>
    <s v="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x v="1"/>
    <s v="23:10"/>
    <n v="368"/>
    <m/>
    <s v="Mar 21, 2020"/>
    <s v="23:10"/>
    <n v="0.96527777777777779"/>
    <n v="0"/>
    <n v="0.96527777777777779"/>
    <x v="114"/>
  </r>
  <r>
    <n v="1212"/>
    <s v="https://www.rev.com/blog/transcripts/boris-johnson-uk-coronavirus-update-transcript-uk-shuts-down-pubs-restaurants"/>
    <s v="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x v="3"/>
    <s v="23:34"/>
    <n v="898"/>
    <m/>
    <s v="Mar 21, 2020"/>
    <s v="23:34"/>
    <n v="0.9819444444444444"/>
    <n v="7.0138888888888973E-2"/>
    <n v="0.9819444444444444"/>
    <x v="115"/>
  </r>
  <r>
    <n v="1213"/>
    <s v="https://www.rev.com/blog/transcripts/boris-johnson-uk-coronavirus-update-transcript-uk-shuts-down-pubs-restaurants"/>
    <s v="Boris Johnson: (24:21);Sam Coates, Sky News."/>
    <x v="1"/>
    <s v="24:21"/>
    <n v="44"/>
    <m/>
    <s v="Mar 21, 2020"/>
    <s v="24:21"/>
    <n v="1.4583333333333393E-2"/>
    <n v="0"/>
    <n v="0.96527777777777779"/>
    <x v="114"/>
  </r>
  <r>
    <n v="1214"/>
    <s v="https://www.rev.com/blog/transcripts/boris-johnson-uk-coronavirus-update-transcript-uk-shuts-down-pubs-restaurants"/>
    <s v="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x v="31"/>
    <s v="24:23"/>
    <n v="399"/>
    <m/>
    <s v="Mar 21, 2020"/>
    <s v="24:23"/>
    <n v="1.5972222222222276E-2"/>
    <n v="1.5972222222222276E-2"/>
    <n v="4.7222222222222276E-2"/>
    <x v="118"/>
  </r>
  <r>
    <n v="1215"/>
    <s v="https://www.rev.com/blog/transcripts/boris-johnson-uk-coronavirus-update-transcript-uk-shuts-down-pubs-restaurants"/>
    <s v="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x v="31"/>
    <s v="24:49"/>
    <n v="319"/>
    <m/>
    <s v="Mar 21, 2020"/>
    <s v="24:23"/>
    <n v="3.4027777777777768E-2"/>
    <n v="1.5972222222222276E-2"/>
    <n v="4.7222222222222276E-2"/>
    <x v="118"/>
  </r>
  <r>
    <n v="1216"/>
    <s v="https://www.rev.com/blog/transcripts/boris-johnson-uk-coronavirus-update-transcript-uk-shuts-down-pubs-restaurants"/>
    <s v="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x v="31"/>
    <s v="25:08"/>
    <n v="580"/>
    <m/>
    <s v="Mar 21, 2020"/>
    <s v="24:23"/>
    <n v="4.7222222222222276E-2"/>
    <n v="1.5972222222222276E-2"/>
    <n v="4.7222222222222276E-2"/>
    <x v="118"/>
  </r>
  <r>
    <n v="1217"/>
    <s v="https://www.rev.com/blog/transcripts/boris-johnson-uk-coronavirus-update-transcript-uk-shuts-down-pubs-restaurants"/>
    <s v="Boris Johnson: (25:41);[inaudible 00:00:25:40]."/>
    <x v="1"/>
    <s v="25:41"/>
    <n v="47"/>
    <m/>
    <s v="Mar 21, 2020"/>
    <s v="25:41"/>
    <n v="7.0138888888888973E-2"/>
    <n v="0"/>
    <n v="0.96527777777777779"/>
    <x v="114"/>
  </r>
  <r>
    <n v="1218"/>
    <s v="https://www.rev.com/blog/transcripts/boris-johnson-uk-coronavirus-update-transcript-uk-shuts-down-pubs-restaurants"/>
    <s v="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x v="3"/>
    <s v="25:41"/>
    <n v="599"/>
    <m/>
    <s v="Mar 21, 2020"/>
    <s v="25:41"/>
    <n v="7.0138888888888973E-2"/>
    <n v="7.0138888888888973E-2"/>
    <n v="0.9819444444444444"/>
    <x v="115"/>
  </r>
  <r>
    <n v="1219"/>
    <s v="https://www.rev.com/blog/transcripts/boris-johnson-uk-coronavirus-update-transcript-uk-shuts-down-pubs-restaurants"/>
    <s v="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x v="101"/>
    <s v="26:13"/>
    <n v="941"/>
    <m/>
    <s v="Mar 21, 2020"/>
    <s v="26:13"/>
    <n v="9.2361111111111116E-2"/>
    <n v="9.2361111111111116E-2"/>
    <n v="0.70694444444444438"/>
    <x v="116"/>
  </r>
  <r>
    <n v="1220"/>
    <s v="https://www.rev.com/blog/transcripts/boris-johnson-uk-coronavirus-update-transcript-uk-shuts-down-pubs-restaurants"/>
    <s v="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x v="101"/>
    <s v="27:04"/>
    <n v="855"/>
    <m/>
    <s v="Mar 21, 2020"/>
    <s v="26:13"/>
    <n v="0.12777777777777777"/>
    <n v="9.2361111111111116E-2"/>
    <n v="0.70694444444444438"/>
    <x v="116"/>
  </r>
  <r>
    <n v="1221"/>
    <s v="https://www.rev.com/blog/transcripts/boris-johnson-uk-coronavirus-update-transcript-uk-shuts-down-pubs-restaurants"/>
    <s v="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x v="101"/>
    <s v="27:50"/>
    <n v="554"/>
    <m/>
    <s v="Mar 21, 2020"/>
    <s v="26:13"/>
    <n v="0.1597222222222221"/>
    <n v="9.2361111111111116E-2"/>
    <n v="0.70694444444444438"/>
    <x v="116"/>
  </r>
  <r>
    <n v="1222"/>
    <s v="https://www.rev.com/blog/transcripts/boris-johnson-uk-coronavirus-update-transcript-uk-shuts-down-pubs-restaurants"/>
    <s v="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x v="1"/>
    <s v="28:21"/>
    <n v="910"/>
    <m/>
    <s v="Mar 21, 2020"/>
    <s v="28:21"/>
    <n v="0.18125000000000013"/>
    <n v="0"/>
    <n v="0.96527777777777779"/>
    <x v="114"/>
  </r>
  <r>
    <n v="1223"/>
    <s v="https://www.rev.com/blog/transcripts/boris-johnson-uk-coronavirus-update-transcript-uk-shuts-down-pubs-restaurants"/>
    <s v="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x v="1"/>
    <s v="29:16"/>
    <n v="658"/>
    <m/>
    <s v="Mar 21, 2020"/>
    <s v="28:21"/>
    <n v="0.21944444444444433"/>
    <n v="0"/>
    <n v="0.96527777777777779"/>
    <x v="114"/>
  </r>
  <r>
    <n v="1224"/>
    <s v="https://www.rev.com/blog/transcripts/boris-johnson-uk-coronavirus-update-transcript-uk-shuts-down-pubs-restaurants"/>
    <s v="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x v="1"/>
    <s v="29:57"/>
    <n v="489"/>
    <m/>
    <s v="Mar 21, 2020"/>
    <s v="28:21"/>
    <n v="0.24791666666666656"/>
    <n v="0"/>
    <n v="0.96527777777777779"/>
    <x v="114"/>
  </r>
  <r>
    <n v="1225"/>
    <s v="https://www.rev.com/blog/transcripts/boris-johnson-uk-coronavirus-update-transcript-uk-shuts-down-pubs-restaurants"/>
    <s v="Boris Johnson: (30:29);Francis Elliott, The Times."/>
    <x v="1"/>
    <s v="30:29"/>
    <n v="50"/>
    <m/>
    <s v="Mar 21, 2020"/>
    <s v="28:21"/>
    <n v="0.27013888888888893"/>
    <n v="0"/>
    <n v="0.96527777777777779"/>
    <x v="114"/>
  </r>
  <r>
    <n v="1226"/>
    <s v="https://www.rev.com/blog/transcripts/boris-johnson-uk-coronavirus-update-transcript-uk-shuts-down-pubs-restaurants"/>
    <s v="Francis Elliott: (30:34);Thank you. Mr. Sunak, you mentioned shops. Can you clear up whether shops are to be forced to close? It didn’t appear on the list that was mentioned by the Prime Minister."/>
    <x v="10"/>
    <s v="30:34"/>
    <n v="196"/>
    <m/>
    <s v="Mar 21, 2020"/>
    <s v="30:34"/>
    <n v="0.27361111111111103"/>
    <n v="0.27361111111111103"/>
    <n v="0.28819444444444442"/>
    <x v="119"/>
  </r>
  <r>
    <n v="1227"/>
    <s v="https://www.rev.com/blog/transcripts/boris-johnson-uk-coronavirus-update-transcript-uk-shuts-down-pubs-restaurants"/>
    <s v="Francis Elliott: (30:45);And Jenny Harries, could you update us on how we are doing with protective personal equipment? That’s obviously something that’s deeply concerning."/>
    <x v="10"/>
    <s v="30:45"/>
    <n v="172"/>
    <m/>
    <s v="Mar 21, 2020"/>
    <s v="30:34"/>
    <n v="0.28125"/>
    <n v="0.27361111111111103"/>
    <n v="0.28819444444444442"/>
    <x v="119"/>
  </r>
  <r>
    <n v="1228"/>
    <s v="https://www.rev.com/blog/transcripts/boris-johnson-uk-coronavirus-update-transcript-uk-shuts-down-pubs-restaurants"/>
    <s v="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x v="10"/>
    <s v="30:55"/>
    <n v="364"/>
    <m/>
    <s v="Mar 21, 2020"/>
    <s v="30:34"/>
    <n v="0.28819444444444442"/>
    <n v="0.27361111111111103"/>
    <n v="0.28819444444444442"/>
    <x v="119"/>
  </r>
  <r>
    <n v="1229"/>
    <s v="https://www.rev.com/blog/transcripts/boris-johnson-uk-coronavirus-update-transcript-uk-shuts-down-pubs-restaurants"/>
    <s v="Boris Johnson: (31:16);Rishi, on the shops."/>
    <x v="1"/>
    <s v="31:16"/>
    <n v="43"/>
    <m/>
    <s v="Mar 21, 2020"/>
    <s v="31:16"/>
    <n v="0.30277777777777781"/>
    <n v="0"/>
    <n v="0.96527777777777779"/>
    <x v="114"/>
  </r>
  <r>
    <n v="1230"/>
    <s v="https://www.rev.com/blog/transcripts/boris-johnson-uk-coronavirus-update-transcript-uk-shuts-down-pubs-restaurants"/>
    <s v="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x v="3"/>
    <s v="31:17"/>
    <n v="458"/>
    <m/>
    <s v="Mar 21, 2020"/>
    <s v="31:17"/>
    <n v="0.30347222222222237"/>
    <n v="7.0138888888888973E-2"/>
    <n v="0.9819444444444444"/>
    <x v="115"/>
  </r>
  <r>
    <n v="1231"/>
    <s v="https://www.rev.com/blog/transcripts/boris-johnson-uk-coronavirus-update-transcript-uk-shuts-down-pubs-restaurants"/>
    <s v="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x v="101"/>
    <s v="31:39"/>
    <n v="811"/>
    <m/>
    <s v="Mar 21, 2020"/>
    <s v="31:39"/>
    <n v="0.31874999999999987"/>
    <n v="9.2361111111111116E-2"/>
    <n v="0.70694444444444438"/>
    <x v="116"/>
  </r>
  <r>
    <n v="1232"/>
    <s v="https://www.rev.com/blog/transcripts/boris-johnson-uk-coronavirus-update-transcript-uk-shuts-down-pubs-restaurants"/>
    <s v="Boris Johnson: (32:26);Yeah, sorry. PPE."/>
    <x v="1"/>
    <s v="32:26"/>
    <n v="40"/>
    <m/>
    <s v="Mar 21, 2020"/>
    <s v="32:26"/>
    <n v="0.35138888888888875"/>
    <n v="0"/>
    <n v="0.96527777777777779"/>
    <x v="114"/>
  </r>
  <r>
    <n v="1233"/>
    <s v="https://www.rev.com/blog/transcripts/boris-johnson-uk-coronavirus-update-transcript-uk-shuts-down-pubs-restaurants"/>
    <s v="Jenny Harries: (32:29);Sorry, PPE, yes. So PPE. So the country has a perfectly adequate supply of personal protective equipment, PPE, at the moment. That encompasses quite a wide range of different gowns, masks, gloves, all sorts of things."/>
    <x v="101"/>
    <s v="32:29"/>
    <n v="240"/>
    <m/>
    <s v="Mar 21, 2020"/>
    <s v="32:29"/>
    <n v="0.35347222222222219"/>
    <n v="9.2361111111111116E-2"/>
    <n v="0.70694444444444438"/>
    <x v="116"/>
  </r>
  <r>
    <n v="1234"/>
    <s v="https://www.rev.com/blog/transcripts/boris-johnson-uk-coronavirus-update-transcript-uk-shuts-down-pubs-restaurants"/>
    <s v="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x v="101"/>
    <s v="32:43"/>
    <n v="1039"/>
    <m/>
    <s v="Mar 21, 2020"/>
    <s v="32:29"/>
    <n v="0.3631944444444446"/>
    <n v="9.2361111111111116E-2"/>
    <n v="0.70694444444444438"/>
    <x v="116"/>
  </r>
  <r>
    <n v="1235"/>
    <s v="https://www.rev.com/blog/transcripts/boris-johnson-uk-coronavirus-update-transcript-uk-shuts-down-pubs-restaurants"/>
    <s v="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x v="1"/>
    <s v="33:47"/>
    <n v="340"/>
    <m/>
    <s v="Mar 21, 2020"/>
    <s v="33:47"/>
    <n v="0.40763888888888888"/>
    <n v="0"/>
    <n v="0.96527777777777779"/>
    <x v="114"/>
  </r>
  <r>
    <n v="1236"/>
    <s v="https://www.rev.com/blog/transcripts/boris-johnson-uk-coronavirus-update-transcript-uk-shuts-down-pubs-restaurants"/>
    <s v="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x v="1"/>
    <s v="34:09"/>
    <n v="519"/>
    <m/>
    <s v="Mar 21, 2020"/>
    <s v="33:47"/>
    <n v="0.42291666666666661"/>
    <n v="0"/>
    <n v="0.96527777777777779"/>
    <x v="114"/>
  </r>
  <r>
    <n v="1237"/>
    <s v="https://www.rev.com/blog/transcripts/boris-johnson-uk-coronavirus-update-transcript-uk-shuts-down-pubs-restaurants"/>
    <s v="Boris Johnson: (34:40);Tom Newton Dunn, The Sun."/>
    <x v="1"/>
    <s v="34:40"/>
    <n v="48"/>
    <m/>
    <s v="Mar 21, 2020"/>
    <s v="33:47"/>
    <n v="0.44444444444444442"/>
    <n v="0"/>
    <n v="0.96527777777777779"/>
    <x v="114"/>
  </r>
  <r>
    <n v="1238"/>
    <s v="https://www.rev.com/blog/transcripts/boris-johnson-uk-coronavirus-update-transcript-uk-shuts-down-pubs-restaurants"/>
    <s v="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x v="12"/>
    <s v="34:44"/>
    <n v="428"/>
    <m/>
    <s v="Mar 21, 2020"/>
    <s v="34:44"/>
    <n v="0.44722222222222219"/>
    <n v="0.44722222222222219"/>
    <n v="0.46319444444444446"/>
    <x v="120"/>
  </r>
  <r>
    <n v="1239"/>
    <s v="https://www.rev.com/blog/transcripts/boris-johnson-uk-coronavirus-update-transcript-uk-shuts-down-pubs-restaurants"/>
    <s v="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x v="12"/>
    <s v="35:07"/>
    <n v="352"/>
    <m/>
    <s v="Mar 21, 2020"/>
    <s v="34:44"/>
    <n v="0.46319444444444446"/>
    <n v="0.44722222222222219"/>
    <n v="0.46319444444444446"/>
    <x v="120"/>
  </r>
  <r>
    <n v="1240"/>
    <s v="https://www.rev.com/blog/transcripts/boris-johnson-uk-coronavirus-update-transcript-uk-shuts-down-pubs-restaurants"/>
    <s v="Boris Johnson: (35:25);You can start. Tom."/>
    <x v="1"/>
    <s v="35:25"/>
    <n v="42"/>
    <m/>
    <s v="Mar 21, 2020"/>
    <s v="35:25"/>
    <n v="0.47569444444444442"/>
    <n v="0"/>
    <n v="0.96527777777777779"/>
    <x v="114"/>
  </r>
  <r>
    <n v="1241"/>
    <s v="https://www.rev.com/blog/transcripts/boris-johnson-uk-coronavirus-update-transcript-uk-shuts-down-pubs-restaurants"/>
    <s v="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x v="3"/>
    <s v="35:28"/>
    <n v="716"/>
    <m/>
    <s v="Mar 21, 2020"/>
    <s v="35:28"/>
    <n v="0.47777777777777786"/>
    <n v="7.0138888888888973E-2"/>
    <n v="0.9819444444444444"/>
    <x v="115"/>
  </r>
  <r>
    <n v="1242"/>
    <s v="https://www.rev.com/blog/transcripts/boris-johnson-uk-coronavirus-update-transcript-uk-shuts-down-pubs-restaurants"/>
    <s v="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x v="3"/>
    <s v="36:08"/>
    <n v="409"/>
    <m/>
    <s v="Mar 21, 2020"/>
    <s v="35:28"/>
    <n v="0.50555555555555554"/>
    <n v="7.0138888888888973E-2"/>
    <n v="0.9819444444444444"/>
    <x v="115"/>
  </r>
  <r>
    <n v="1243"/>
    <s v="https://www.rev.com/blog/transcripts/boris-johnson-uk-coronavirus-update-transcript-uk-shuts-down-pubs-restaurants"/>
    <s v="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x v="1"/>
    <s v="36:32"/>
    <n v="743"/>
    <m/>
    <s v="Mar 21, 2020"/>
    <s v="36:32"/>
    <n v="0.52222222222222214"/>
    <n v="0"/>
    <n v="0.96527777777777779"/>
    <x v="114"/>
  </r>
  <r>
    <n v="1244"/>
    <s v="https://www.rev.com/blog/transcripts/boris-johnson-uk-coronavirus-update-transcript-uk-shuts-down-pubs-restaurants"/>
    <s v="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x v="1"/>
    <s v="37:23"/>
    <n v="448"/>
    <m/>
    <s v="Mar 21, 2020"/>
    <s v="36:32"/>
    <n v="0.5576388888888888"/>
    <n v="0"/>
    <n v="0.96527777777777779"/>
    <x v="114"/>
  </r>
  <r>
    <n v="1245"/>
    <s v="https://www.rev.com/blog/transcripts/boris-johnson-uk-coronavirus-update-transcript-uk-shuts-down-pubs-restaurants"/>
    <s v="Boris Johnson: (37:53);But that is why we are also simultaneously announcing a quite exceptional package of support, and not just for businesses, but for individual workers. And our message to business is that we will stand behind you, and we hope that you will stand behind your workers."/>
    <x v="1"/>
    <s v="37:53"/>
    <n v="288"/>
    <m/>
    <s v="Mar 21, 2020"/>
    <s v="36:32"/>
    <n v="0.57847222222222228"/>
    <n v="0"/>
    <n v="0.96527777777777779"/>
    <x v="114"/>
  </r>
  <r>
    <n v="1246"/>
    <s v="https://www.rev.com/blog/transcripts/boris-johnson-uk-coronavirus-update-transcript-uk-shuts-down-pubs-restaurants"/>
    <s v="Boris Johnson: (38:15);And to the country: This time, it is different. We all remember what happened in 2008. This time, we want to make sure, as we heal the economic damage that this is causing, that we put the people first. Thanks all very much."/>
    <x v="1"/>
    <s v="38:15"/>
    <n v="247"/>
    <m/>
    <s v="Mar 21, 2020"/>
    <s v="36:32"/>
    <n v="0.59375"/>
    <n v="0"/>
    <n v="0.96527777777777779"/>
    <x v="114"/>
  </r>
  <r>
    <n v="1247"/>
    <s v="https://www.rev.com/blog/transcripts/boris-johnson-uk-coronavirus-update-transcript-uk-shuts-down-pubs-restaurants"/>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21, 2020"/>
    <n v="0"/>
    <e v="#VALUE!"/>
    <n v="0"/>
    <n v="0"/>
    <x v="0"/>
  </r>
  <r>
    <n v="1248"/>
    <s v="https://www.rev.com/blog/transcripts/boris-johnson-uk-coronavirus-update-transcript-uk-shuts-down-pubs-restaurants"/>
    <s v="Offer valid for new customers only. One coupon per person or business.;Can be used for closed captions, subtitles, foreign subtitles, translations or transcription services."/>
    <x v="0"/>
    <m/>
    <n v="173"/>
    <m/>
    <s v="Mar 21, 2020"/>
    <n v="0"/>
    <e v="#VALUE!"/>
    <n v="0"/>
    <n v="0"/>
    <x v="0"/>
  </r>
  <r>
    <n v="1249"/>
    <s v="https://www.rev.com/blog/transcripts/transcript-british-officials-give-coronavirus-updates-on-march-29"/>
    <s v="Mar 29, 2020"/>
    <x v="0"/>
    <m/>
    <n v="12"/>
    <b v="1"/>
    <s v="Mar 29, 2020"/>
    <n v="0"/>
    <e v="#VALUE!"/>
    <n v="0"/>
    <n v="0"/>
    <x v="0"/>
  </r>
  <r>
    <n v="1250"/>
    <s v="https://www.rev.com/blog/transcripts/transcript-british-officials-give-coronavirus-updates-on-march-29"/>
    <s v="In the absence of Prime Minister Boris Johnson, who has tested positive for COVID-19, British officials Robert Jenrick and Jenny Paris spoke to the press on March 29. They gave updates on the coronavirus threat to the United Kingdom and efforts to combat the virus. Full transcript here."/>
    <x v="0"/>
    <m/>
    <n v="287"/>
    <m/>
    <s v="Mar 29, 2020"/>
    <n v="0"/>
    <e v="#VALUE!"/>
    <n v="0"/>
    <n v="0"/>
    <x v="0"/>
  </r>
  <r>
    <n v="1251"/>
    <s v="https://www.rev.com/blog/transcripts/transcript-british-officials-give-coronavirus-updates-on-march-29"/>
    <s v="Follow Rev Transcripts"/>
    <x v="0"/>
    <m/>
    <n v="22"/>
    <m/>
    <s v="Mar 29, 2020"/>
    <n v="0"/>
    <e v="#VALUE!"/>
    <n v="0"/>
    <n v="0"/>
    <x v="0"/>
  </r>
  <r>
    <n v="1252"/>
    <s v="https://www.rev.com/blog/transcripts/transcript-british-officials-give-coronavirus-updates-on-march-29"/>
    <s v="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x v="92"/>
    <s v="00:00"/>
    <n v="1167"/>
    <m/>
    <s v="Mar 29, 2020"/>
    <s v="00:00"/>
    <n v="0"/>
    <n v="0"/>
    <n v="0.94861111111111107"/>
    <x v="121"/>
  </r>
  <r>
    <n v="1253"/>
    <s v="https://www.rev.com/blog/transcripts/transcript-british-officials-give-coronavirus-updates-on-march-29"/>
    <s v="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x v="92"/>
    <s v="01:33"/>
    <n v="970"/>
    <m/>
    <s v="Mar 29, 2020"/>
    <s v="00:00"/>
    <n v="6.458333333333334E-2"/>
    <n v="0"/>
    <n v="0.94861111111111107"/>
    <x v="121"/>
  </r>
  <r>
    <n v="1254"/>
    <s v="https://www.rev.com/blog/transcripts/transcript-british-officials-give-coronavirus-updates-on-march-29"/>
    <s v="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x v="92"/>
    <s v="03:12"/>
    <n v="847"/>
    <m/>
    <s v="Mar 29, 2020"/>
    <s v="00:00"/>
    <n v="0.13333333333333333"/>
    <n v="0"/>
    <n v="0.94861111111111107"/>
    <x v="121"/>
  </r>
  <r>
    <n v="1255"/>
    <s v="https://www.rev.com/blog/transcripts/transcript-british-officials-give-coronavirus-updates-on-march-29"/>
    <s v="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x v="92"/>
    <s v="04:14"/>
    <n v="957"/>
    <m/>
    <s v="Mar 29, 2020"/>
    <s v="00:00"/>
    <n v="0.1763888888888889"/>
    <n v="0"/>
    <n v="0.94861111111111107"/>
    <x v="121"/>
  </r>
  <r>
    <n v="1256"/>
    <s v="https://www.rev.com/blog/transcripts/transcript-british-officials-give-coronavirus-updates-on-march-29"/>
    <s v="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x v="92"/>
    <s v="05:34"/>
    <n v="1027"/>
    <m/>
    <s v="Mar 29, 2020"/>
    <s v="00:00"/>
    <n v="0.23194444444444443"/>
    <n v="0"/>
    <n v="0.94861111111111107"/>
    <x v="121"/>
  </r>
  <r>
    <n v="1257"/>
    <s v="https://www.rev.com/blog/transcripts/transcript-british-officials-give-coronavirus-updates-on-march-29"/>
    <s v="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x v="105"/>
    <s v="06:58"/>
    <n v="635"/>
    <m/>
    <s v="Mar 29, 2020"/>
    <s v="06:58"/>
    <n v="0.2902777777777778"/>
    <n v="0.2902777777777778"/>
    <n v="0.2902777777777778"/>
    <x v="0"/>
  </r>
  <r>
    <n v="1258"/>
    <s v="https://www.rev.com/blog/transcripts/transcript-british-officials-give-coronavirus-updates-on-march-29"/>
    <s v="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x v="92"/>
    <s v="07:43"/>
    <n v="640"/>
    <m/>
    <s v="Mar 29, 2020"/>
    <s v="07:43"/>
    <n v="0.3215277777777778"/>
    <n v="0"/>
    <n v="0.94861111111111107"/>
    <x v="121"/>
  </r>
  <r>
    <n v="1259"/>
    <s v="https://www.rev.com/blog/transcripts/transcript-british-officials-give-coronavirus-updates-on-march-29"/>
    <s v="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x v="106"/>
    <s v="08:29"/>
    <n v="796"/>
    <m/>
    <s v="Mar 29, 2020"/>
    <s v="08:29"/>
    <n v="0.35347222222222219"/>
    <n v="6.4583333333333437E-2"/>
    <n v="0.93263888888888891"/>
    <x v="122"/>
  </r>
  <r>
    <n v="1260"/>
    <s v="https://www.rev.com/blog/transcripts/transcript-british-officials-give-coronavirus-updates-on-march-29"/>
    <s v="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x v="106"/>
    <s v="09:22"/>
    <n v="688"/>
    <m/>
    <s v="Mar 29, 2020"/>
    <s v="08:29"/>
    <n v="0.39027777777777778"/>
    <n v="6.4583333333333437E-2"/>
    <n v="0.93263888888888891"/>
    <x v="122"/>
  </r>
  <r>
    <n v="1261"/>
    <s v="https://www.rev.com/blog/transcripts/transcript-british-officials-give-coronavirus-updates-on-march-29"/>
    <s v="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x v="106"/>
    <s v="10:03"/>
    <n v="860"/>
    <m/>
    <s v="Mar 29, 2020"/>
    <s v="08:29"/>
    <n v="0.41875000000000001"/>
    <n v="6.4583333333333437E-2"/>
    <n v="0.93263888888888891"/>
    <x v="122"/>
  </r>
  <r>
    <n v="1262"/>
    <s v="https://www.rev.com/blog/transcripts/transcript-british-officials-give-coronavirus-updates-on-march-29"/>
    <s v="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x v="106"/>
    <s v="10:55"/>
    <n v="549"/>
    <m/>
    <s v="Mar 29, 2020"/>
    <s v="08:29"/>
    <n v="0.4548611111111111"/>
    <n v="6.4583333333333437E-2"/>
    <n v="0.93263888888888891"/>
    <x v="122"/>
  </r>
  <r>
    <n v="1263"/>
    <s v="https://www.rev.com/blog/transcripts/transcript-british-officials-give-coronavirus-updates-on-march-29"/>
    <s v="Robert Jenrick: (11:28);Thank you, Jenny. I think that’s very clear. I’ll take the next question from [Pool 00:11:31] brand from ITV. Pool."/>
    <x v="92"/>
    <s v="11:28"/>
    <n v="139"/>
    <m/>
    <s v="Mar 29, 2020"/>
    <s v="11:28"/>
    <n v="0.4777777777777778"/>
    <n v="0"/>
    <n v="0.94861111111111107"/>
    <x v="121"/>
  </r>
  <r>
    <n v="1264"/>
    <s v="https://www.rev.com/blog/transcripts/transcript-british-officials-give-coronavirus-updates-on-march-29"/>
    <s v="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x v="2"/>
    <s v="11:31"/>
    <n v="347"/>
    <m/>
    <s v="Mar 29, 2020"/>
    <s v="11:31"/>
    <n v="0.47986111111111113"/>
    <n v="0.47986111111111113"/>
    <n v="0.47986111111111113"/>
    <x v="0"/>
  </r>
  <r>
    <n v="1265"/>
    <s v="https://www.rev.com/blog/transcripts/transcript-british-officials-give-coronavirus-updates-on-march-29"/>
    <s v="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x v="106"/>
    <s v="11:52"/>
    <n v="956"/>
    <m/>
    <s v="Mar 29, 2020"/>
    <s v="11:52"/>
    <n v="0.49444444444444446"/>
    <n v="6.4583333333333437E-2"/>
    <n v="0.93263888888888891"/>
    <x v="122"/>
  </r>
  <r>
    <n v="1266"/>
    <s v="https://www.rev.com/blog/transcripts/transcript-british-officials-give-coronavirus-updates-on-march-29"/>
    <s v="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x v="106"/>
    <s v="12:44"/>
    <n v="1097"/>
    <m/>
    <s v="Mar 29, 2020"/>
    <s v="11:52"/>
    <n v="0.53055555555555556"/>
    <n v="6.4583333333333437E-2"/>
    <n v="0.93263888888888891"/>
    <x v="122"/>
  </r>
  <r>
    <n v="1267"/>
    <s v="https://www.rev.com/blog/transcripts/transcript-british-officials-give-coronavirus-updates-on-march-29"/>
    <s v="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x v="92"/>
    <s v="13:50"/>
    <n v="882"/>
    <m/>
    <s v="Mar 29, 2020"/>
    <s v="13:50"/>
    <n v="0.57638888888888895"/>
    <n v="0"/>
    <n v="0.94861111111111107"/>
    <x v="121"/>
  </r>
  <r>
    <n v="1268"/>
    <s v="https://www.rev.com/blog/transcripts/transcript-british-officials-give-coronavirus-updates-on-march-29"/>
    <s v="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x v="92"/>
    <s v="14:48"/>
    <n v="528"/>
    <m/>
    <s v="Mar 29, 2020"/>
    <s v="13:50"/>
    <n v="0.6166666666666667"/>
    <n v="0"/>
    <n v="0.94861111111111107"/>
    <x v="121"/>
  </r>
  <r>
    <n v="1269"/>
    <s v="https://www.rev.com/blog/transcripts/transcript-british-officials-give-coronavirus-updates-on-march-29"/>
    <s v="Robert Jenrick: (15:20);If I could take the next question from David Shukman, who’s from the BBC. David, good afternoon."/>
    <x v="92"/>
    <s v="15:20"/>
    <n v="120"/>
    <m/>
    <s v="Mar 29, 2020"/>
    <s v="13:50"/>
    <n v="0.63888888888888895"/>
    <n v="0"/>
    <n v="0.94861111111111107"/>
    <x v="121"/>
  </r>
  <r>
    <n v="1270"/>
    <s v="https://www.rev.com/blog/transcripts/transcript-british-officials-give-coronavirus-updates-on-march-29"/>
    <s v="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x v="17"/>
    <s v="15:28"/>
    <n v="490"/>
    <m/>
    <s v="Mar 29, 2020"/>
    <s v="15:28"/>
    <n v="0.64444444444444449"/>
    <n v="0.64444444444444449"/>
    <n v="0.64444444444444449"/>
    <x v="0"/>
  </r>
  <r>
    <n v="1271"/>
    <s v="https://www.rev.com/blog/transcripts/transcript-british-officials-give-coronavirus-updates-on-march-29"/>
    <s v="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x v="92"/>
    <s v="15:58"/>
    <n v="659"/>
    <m/>
    <s v="Mar 29, 2020"/>
    <s v="15:58"/>
    <n v="0.66527777777777775"/>
    <n v="0"/>
    <n v="0.94861111111111107"/>
    <x v="121"/>
  </r>
  <r>
    <n v="1272"/>
    <s v="https://www.rev.com/blog/transcripts/transcript-british-officials-give-coronavirus-updates-on-march-29"/>
    <s v="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x v="92"/>
    <s v="16:42"/>
    <n v="690"/>
    <m/>
    <s v="Mar 29, 2020"/>
    <s v="15:58"/>
    <n v="0.6958333333333333"/>
    <n v="0"/>
    <n v="0.94861111111111107"/>
    <x v="121"/>
  </r>
  <r>
    <n v="1273"/>
    <s v="https://www.rev.com/blog/transcripts/transcript-british-officials-give-coronavirus-updates-on-march-29"/>
    <s v="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x v="106"/>
    <s v="17:29"/>
    <n v="871"/>
    <m/>
    <s v="Mar 29, 2020"/>
    <s v="17:29"/>
    <n v="0.7284722222222223"/>
    <n v="6.4583333333333437E-2"/>
    <n v="0.93263888888888891"/>
    <x v="122"/>
  </r>
  <r>
    <n v="1274"/>
    <s v="https://www.rev.com/blog/transcripts/transcript-british-officials-give-coronavirus-updates-on-march-29"/>
    <s v="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x v="106"/>
    <s v="18:25"/>
    <n v="664"/>
    <m/>
    <s v="Mar 29, 2020"/>
    <s v="17:29"/>
    <n v="0.76736111111111116"/>
    <n v="6.4583333333333437E-2"/>
    <n v="0.93263888888888891"/>
    <x v="122"/>
  </r>
  <r>
    <n v="1275"/>
    <s v="https://www.rev.com/blog/transcripts/transcript-british-officials-give-coronavirus-updates-on-march-29"/>
    <s v="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x v="92"/>
    <s v="19:09"/>
    <n v="440"/>
    <m/>
    <s v="Mar 29, 2020"/>
    <s v="19:09"/>
    <n v="0.79791666666666661"/>
    <n v="0"/>
    <n v="0.94861111111111107"/>
    <x v="121"/>
  </r>
  <r>
    <n v="1276"/>
    <s v="https://www.rev.com/blog/transcripts/transcript-british-officials-give-coronavirus-updates-on-march-29"/>
    <s v="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
    <x v="107"/>
    <s v="19:35"/>
    <n v="301"/>
    <m/>
    <s v="Mar 29, 2020"/>
    <s v="19:35"/>
    <n v="0.81597222222222221"/>
    <n v="0.81597222222222221"/>
    <n v="0.82916666666666661"/>
    <x v="123"/>
  </r>
  <r>
    <n v="1277"/>
    <s v="https://www.rev.com/blog/transcripts/transcript-british-officials-give-coronavirus-updates-on-march-29"/>
    <s v="Sam: (19:54);If I could ask the secretary of state, we’ve seen a number of police forces over the weekend set up hotlines where people can report concerns about-"/>
    <x v="107"/>
    <s v="19:54"/>
    <n v="161"/>
    <m/>
    <s v="Mar 29, 2020"/>
    <s v="19:35"/>
    <n v="0.82916666666666661"/>
    <n v="0.81597222222222221"/>
    <n v="0.82916666666666661"/>
    <x v="123"/>
  </r>
  <r>
    <n v="1278"/>
    <s v="https://www.rev.com/blog/transcripts/transcript-british-officials-give-coronavirus-updates-on-march-29"/>
    <s v="Speaker 3: (20:02);… where people can report concerns about the neighbors or the people they believe how flouted the rules. Would you encourage people to raise their concerns with these hotlines?"/>
    <x v="23"/>
    <s v="20:02"/>
    <n v="195"/>
    <m/>
    <s v="Mar 29, 2020"/>
    <s v="20:02"/>
    <n v="0.83472222222222225"/>
    <n v="0.83472222222222225"/>
    <n v="0.83472222222222225"/>
    <x v="0"/>
  </r>
  <r>
    <n v="1279"/>
    <s v="https://www.rev.com/blog/transcripts/transcript-british-officials-give-coronavirus-updates-on-march-29"/>
    <s v="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x v="106"/>
    <s v="20:13"/>
    <n v="809"/>
    <m/>
    <s v="Mar 29, 2020"/>
    <s v="20:13"/>
    <n v="0.84236111111111101"/>
    <n v="6.4583333333333437E-2"/>
    <n v="0.93263888888888891"/>
    <x v="122"/>
  </r>
  <r>
    <n v="1280"/>
    <s v="https://www.rev.com/blog/transcripts/transcript-british-officials-give-coronavirus-updates-on-march-29"/>
    <s v="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x v="106"/>
    <s v="21:04"/>
    <n v="705"/>
    <m/>
    <s v="Mar 29, 2020"/>
    <s v="20:13"/>
    <n v="0.87777777777777777"/>
    <n v="6.4583333333333437E-2"/>
    <n v="0.93263888888888891"/>
    <x v="122"/>
  </r>
  <r>
    <n v="1281"/>
    <s v="https://www.rev.com/blog/transcripts/transcript-british-officials-give-coronavirus-updates-on-march-29"/>
    <s v="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x v="106"/>
    <s v="21:46"/>
    <n v="584"/>
    <m/>
    <s v="Mar 29, 2020"/>
    <s v="20:13"/>
    <n v="0.90694444444444444"/>
    <n v="6.4583333333333437E-2"/>
    <n v="0.93263888888888891"/>
    <x v="122"/>
  </r>
  <r>
    <n v="1282"/>
    <s v="https://www.rev.com/blog/transcripts/transcript-british-officials-give-coronavirus-updates-on-march-29"/>
    <s v="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x v="106"/>
    <s v="22:23"/>
    <n v="379"/>
    <m/>
    <s v="Mar 29, 2020"/>
    <s v="20:13"/>
    <n v="0.93263888888888891"/>
    <n v="6.4583333333333437E-2"/>
    <n v="0.93263888888888891"/>
    <x v="122"/>
  </r>
  <r>
    <n v="1283"/>
    <s v="https://www.rev.com/blog/transcripts/transcript-british-officials-give-coronavirus-updates-on-march-29"/>
    <s v="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x v="92"/>
    <s v="22:46"/>
    <n v="1121"/>
    <m/>
    <s v="Mar 29, 2020"/>
    <s v="22:46"/>
    <n v="0.94861111111111107"/>
    <n v="0"/>
    <n v="0.94861111111111107"/>
    <x v="121"/>
  </r>
  <r>
    <n v="1284"/>
    <s v="https://www.rev.com/blog/transcripts/transcript-british-officials-give-coronavirus-updates-on-march-29"/>
    <s v="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x v="92"/>
    <s v="24:02"/>
    <n v="714"/>
    <m/>
    <s v="Mar 29, 2020"/>
    <s v="22:46"/>
    <n v="1.388888888888884E-3"/>
    <n v="0"/>
    <n v="0.94861111111111107"/>
    <x v="121"/>
  </r>
  <r>
    <n v="1285"/>
    <s v="https://www.rev.com/blog/transcripts/transcript-british-officials-give-coronavirus-updates-on-march-29"/>
    <s v="Robert Jenrick: (24:52);Now, I’ll come down to the last question, which is from Jack Blanchard from POLITICO. Jack, good afternoon."/>
    <x v="92"/>
    <s v="24:52"/>
    <n v="131"/>
    <m/>
    <s v="Mar 29, 2020"/>
    <s v="22:46"/>
    <n v="3.6111111111111205E-2"/>
    <n v="0"/>
    <n v="0.94861111111111107"/>
    <x v="121"/>
  </r>
  <r>
    <n v="1286"/>
    <s v="https://www.rev.com/blog/transcripts/transcript-british-officials-give-coronavirus-updates-on-march-29"/>
    <s v="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x v="108"/>
    <s v="25:00"/>
    <n v="545"/>
    <m/>
    <s v="Mar 29, 2020"/>
    <s v="25:00"/>
    <n v="4.1666666666666741E-2"/>
    <n v="4.1666666666666741E-2"/>
    <n v="4.1666666666666741E-2"/>
    <x v="0"/>
  </r>
  <r>
    <n v="1287"/>
    <s v="https://www.rev.com/blog/transcripts/transcript-british-officials-give-coronavirus-updates-on-march-29"/>
    <s v="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x v="106"/>
    <s v="25:33"/>
    <n v="734"/>
    <m/>
    <s v="Mar 29, 2020"/>
    <s v="25:33"/>
    <n v="6.4583333333333437E-2"/>
    <n v="6.4583333333333437E-2"/>
    <n v="0.93263888888888891"/>
    <x v="122"/>
  </r>
  <r>
    <n v="1288"/>
    <s v="https://www.rev.com/blog/transcripts/transcript-british-officials-give-coronavirus-updates-on-march-29"/>
    <s v="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x v="106"/>
    <s v="26:17"/>
    <n v="607"/>
    <m/>
    <s v="Mar 29, 2020"/>
    <s v="25:33"/>
    <n v="9.5138888888888884E-2"/>
    <n v="6.4583333333333437E-2"/>
    <n v="0.93263888888888891"/>
    <x v="122"/>
  </r>
  <r>
    <n v="1289"/>
    <s v="https://www.rev.com/blog/transcripts/transcript-british-officials-give-coronavirus-updates-on-march-29"/>
    <s v="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x v="92"/>
    <s v="27:00"/>
    <n v="842"/>
    <m/>
    <s v="Mar 29, 2020"/>
    <s v="27:00"/>
    <n v="0.125"/>
    <n v="0"/>
    <n v="0.94861111111111107"/>
    <x v="121"/>
  </r>
  <r>
    <n v="1290"/>
    <s v="https://www.rev.com/blog/transcripts/transcript-british-officials-give-coronavirus-updates-on-march-29"/>
    <s v="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x v="106"/>
    <s v="27:50"/>
    <n v="417"/>
    <m/>
    <s v="Mar 29, 2020"/>
    <s v="27:50"/>
    <n v="0.1597222222222221"/>
    <n v="6.4583333333333437E-2"/>
    <n v="0.93263888888888891"/>
    <x v="122"/>
  </r>
  <r>
    <n v="1291"/>
    <s v="https://www.rev.com/blog/transcripts/transcript-british-officials-give-coronavirus-updates-on-march-29"/>
    <s v="Robert Jenrick: (28:14);Very good. Well, I think there’s… Sorry, I think there’s one further question please from Channel 5."/>
    <x v="92"/>
    <s v="28:14"/>
    <n v="124"/>
    <m/>
    <s v="Mar 29, 2020"/>
    <s v="28:14"/>
    <n v="0.17638888888888893"/>
    <n v="0"/>
    <n v="0.94861111111111107"/>
    <x v="121"/>
  </r>
  <r>
    <n v="1292"/>
    <s v="https://www.rev.com/blog/transcripts/transcript-british-officials-give-coronavirus-updates-on-march-29"/>
    <s v="Kate Proctor: (28:25);I think the further question is from Kate Proctor from The Guardian."/>
    <x v="109"/>
    <s v="28:25"/>
    <n v="90"/>
    <m/>
    <s v="Mar 29, 2020"/>
    <s v="28:25"/>
    <n v="0.1840277777777779"/>
    <n v="0.1840277777777779"/>
    <n v="0.1909722222222221"/>
    <x v="107"/>
  </r>
  <r>
    <n v="1293"/>
    <s v="https://www.rev.com/blog/transcripts/transcript-british-officials-give-coronavirus-updates-on-march-29"/>
    <s v="Robert Jenrick: (28:30);Oh, sorry. I do apologize, Kate. Go ahead."/>
    <x v="92"/>
    <s v="28:30"/>
    <n v="66"/>
    <m/>
    <s v="Mar 29, 2020"/>
    <s v="28:30"/>
    <n v="0.1875"/>
    <n v="0"/>
    <n v="0.94861111111111107"/>
    <x v="121"/>
  </r>
  <r>
    <n v="1294"/>
    <s v="https://www.rev.com/blog/transcripts/transcript-british-officials-give-coronavirus-updates-on-march-29"/>
    <s v="Kate Proctor: (28:31);It’s okay."/>
    <x v="109"/>
    <s v="28:31"/>
    <n v="32"/>
    <m/>
    <s v="Mar 29, 2020"/>
    <s v="28:31"/>
    <n v="0.18819444444444433"/>
    <n v="0.1840277777777779"/>
    <n v="0.1909722222222221"/>
    <x v="107"/>
  </r>
  <r>
    <n v="1295"/>
    <s v="https://www.rev.com/blog/transcripts/transcript-british-officials-give-coronavirus-updates-on-march-29"/>
    <s v="Robert Jenrick: (28:32);Hi, good evening?"/>
    <x v="92"/>
    <s v="28:32"/>
    <n v="41"/>
    <m/>
    <s v="Mar 29, 2020"/>
    <s v="28:32"/>
    <n v="0.18888888888888888"/>
    <n v="0"/>
    <n v="0.94861111111111107"/>
    <x v="121"/>
  </r>
  <r>
    <n v="1296"/>
    <s v="https://www.rev.com/blog/transcripts/transcript-british-officials-give-coronavirus-updates-on-march-29"/>
    <s v="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x v="109"/>
    <s v="28:35"/>
    <n v="631"/>
    <m/>
    <s v="Mar 29, 2020"/>
    <s v="28:35"/>
    <n v="0.1909722222222221"/>
    <n v="0.1840277777777779"/>
    <n v="0.1909722222222221"/>
    <x v="107"/>
  </r>
  <r>
    <n v="1297"/>
    <s v="https://www.rev.com/blog/transcripts/transcript-british-officials-give-coronavirus-updates-on-march-29"/>
    <s v="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x v="92"/>
    <s v="29:09"/>
    <n v="562"/>
    <m/>
    <s v="Mar 29, 2020"/>
    <s v="29:09"/>
    <n v="0.21458333333333335"/>
    <n v="0"/>
    <n v="0.94861111111111107"/>
    <x v="121"/>
  </r>
  <r>
    <n v="1298"/>
    <s v="https://www.rev.com/blog/transcripts/transcript-british-officials-give-coronavirus-updates-on-march-29"/>
    <s v="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x v="92"/>
    <s v="29:40"/>
    <n v="422"/>
    <m/>
    <s v="Mar 29, 2020"/>
    <s v="29:09"/>
    <n v="0.23611111111111116"/>
    <n v="0"/>
    <n v="0.94861111111111107"/>
    <x v="121"/>
  </r>
  <r>
    <n v="1299"/>
    <s v="https://www.rev.com/blog/transcripts/transcript-british-officials-give-coronavirus-updates-on-march-29"/>
    <s v="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x v="92"/>
    <s v="30:03"/>
    <n v="789"/>
    <m/>
    <s v="Mar 29, 2020"/>
    <s v="29:09"/>
    <n v="0.25208333333333344"/>
    <n v="0"/>
    <n v="0.94861111111111107"/>
    <x v="121"/>
  </r>
  <r>
    <n v="1300"/>
    <s v="https://www.rev.com/blog/transcripts/transcript-british-officials-give-coronavirus-updates-on-march-29"/>
    <s v="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x v="92"/>
    <s v="30:56"/>
    <n v="863"/>
    <m/>
    <s v="Mar 29, 2020"/>
    <s v="29:09"/>
    <n v="0.28888888888888897"/>
    <n v="0"/>
    <n v="0.94861111111111107"/>
    <x v="121"/>
  </r>
  <r>
    <n v="1301"/>
    <s v="https://www.rev.com/blog/transcripts/transcript-british-officials-give-coronavirus-updates-on-march-29"/>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29, 2020"/>
    <n v="0"/>
    <e v="#VALUE!"/>
    <n v="0"/>
    <n v="0"/>
    <x v="0"/>
  </r>
  <r>
    <n v="1302"/>
    <s v="https://www.rev.com/blog/transcripts/transcript-british-officials-give-coronavirus-updates-on-march-29"/>
    <s v="Offer valid for new customers only. One coupon per person or business.;Can be used for closed captions, subtitles, foreign subtitles, translations or transcription services."/>
    <x v="0"/>
    <m/>
    <n v="173"/>
    <m/>
    <s v="Mar 29, 2020"/>
    <n v="0"/>
    <e v="#VALUE!"/>
    <n v="0"/>
    <n v="0"/>
    <x v="0"/>
  </r>
  <r>
    <n v="1303"/>
    <s v="https://www.rev.com/blog/transcripts/united-kingdom-coronavirus-briefing-transcript-april-7"/>
    <s v="Apr 7, 2020"/>
    <x v="0"/>
    <m/>
    <n v="11"/>
    <b v="1"/>
    <s v="Apr 7, 2020"/>
    <n v="0"/>
    <e v="#VALUE!"/>
    <n v="0"/>
    <n v="0"/>
    <x v="0"/>
  </r>
  <r>
    <n v="1304"/>
    <s v="https://www.rev.com/blog/transcripts/united-kingdom-coronavirus-briefing-transcript-april-7"/>
    <s v="Dominic Raab and other British officials held a briefing for the U.K. on COVID-19 today. Raab talked about Boris Johnson’s absence and how the government is delegating work while the prime minister is in critical condition, and he is confident that Johnson will recover from coronavirus. Read the full transcript here."/>
    <x v="0"/>
    <m/>
    <n v="318"/>
    <m/>
    <s v="Apr 7, 2020"/>
    <n v="0"/>
    <e v="#VALUE!"/>
    <n v="0"/>
    <n v="0"/>
    <x v="0"/>
  </r>
  <r>
    <n v="1305"/>
    <s v="https://www.rev.com/blog/transcripts/united-kingdom-coronavirus-briefing-transcript-april-7"/>
    <s v="Follow Rev Transcripts"/>
    <x v="0"/>
    <m/>
    <n v="22"/>
    <m/>
    <s v="Apr 7, 2020"/>
    <n v="0"/>
    <e v="#VALUE!"/>
    <n v="0"/>
    <n v="0"/>
    <x v="0"/>
  </r>
  <r>
    <n v="1306"/>
    <s v="https://www.rev.com/blog/transcripts/united-kingdom-coronavirus-briefing-transcript-april-7"/>
    <s v="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x v="27"/>
    <s v="00:00"/>
    <n v="904"/>
    <m/>
    <s v="Apr 7, 2020"/>
    <s v="00:00"/>
    <n v="0"/>
    <n v="0"/>
    <n v="0.98611111111111116"/>
    <x v="124"/>
  </r>
  <r>
    <n v="1307"/>
    <s v="https://www.rev.com/blog/transcripts/united-kingdom-coronavirus-briefing-transcript-april-7"/>
    <s v="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x v="27"/>
    <s v="00:54"/>
    <n v="856"/>
    <m/>
    <s v="Apr 7, 2020"/>
    <s v="00:00"/>
    <n v="3.7499999999999999E-2"/>
    <n v="0"/>
    <n v="0.98611111111111116"/>
    <x v="124"/>
  </r>
  <r>
    <n v="1308"/>
    <s v="https://www.rev.com/blog/transcripts/united-kingdom-coronavirus-briefing-transcript-april-7"/>
    <s v="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x v="27"/>
    <s v="01:49"/>
    <n v="991"/>
    <m/>
    <s v="Apr 7, 2020"/>
    <s v="00:00"/>
    <n v="7.5694444444444439E-2"/>
    <n v="0"/>
    <n v="0.98611111111111116"/>
    <x v="124"/>
  </r>
  <r>
    <n v="1309"/>
    <s v="https://www.rev.com/blog/transcripts/united-kingdom-coronavirus-briefing-transcript-april-7"/>
    <s v="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x v="27"/>
    <s v="02:49"/>
    <n v="731"/>
    <m/>
    <s v="Apr 7, 2020"/>
    <s v="00:00"/>
    <n v="0.1173611111111111"/>
    <n v="0"/>
    <n v="0.98611111111111116"/>
    <x v="124"/>
  </r>
  <r>
    <n v="1310"/>
    <s v="https://www.rev.com/blog/transcripts/united-kingdom-coronavirus-briefing-transcript-april-7"/>
    <s v="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x v="27"/>
    <s v="03:37"/>
    <n v="884"/>
    <m/>
    <s v="Apr 7, 2020"/>
    <s v="00:00"/>
    <n v="0.15069444444444444"/>
    <n v="0"/>
    <n v="0.98611111111111116"/>
    <x v="124"/>
  </r>
  <r>
    <n v="1311"/>
    <s v="https://www.rev.com/blog/transcripts/united-kingdom-coronavirus-briefing-transcript-april-7"/>
    <s v="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x v="90"/>
    <s v="04:39"/>
    <n v="985"/>
    <m/>
    <s v="Apr 7, 2020"/>
    <s v="04:39"/>
    <n v="0.19375000000000001"/>
    <n v="1.1111111111111072E-2"/>
    <n v="0.77222222222222225"/>
    <x v="125"/>
  </r>
  <r>
    <n v="1312"/>
    <s v="https://www.rev.com/blog/transcripts/united-kingdom-coronavirus-briefing-transcript-april-7"/>
    <s v="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x v="90"/>
    <s v="05:44"/>
    <n v="878"/>
    <m/>
    <s v="Apr 7, 2020"/>
    <s v="04:39"/>
    <n v="0.2388888888888889"/>
    <n v="1.1111111111111072E-2"/>
    <n v="0.77222222222222225"/>
    <x v="125"/>
  </r>
  <r>
    <n v="1313"/>
    <s v="https://www.rev.com/blog/transcripts/united-kingdom-coronavirus-briefing-transcript-april-7"/>
    <s v="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x v="90"/>
    <s v="06:43"/>
    <n v="1033"/>
    <m/>
    <s v="Apr 7, 2020"/>
    <s v="04:39"/>
    <n v="0.27986111111111112"/>
    <n v="1.1111111111111072E-2"/>
    <n v="0.77222222222222225"/>
    <x v="125"/>
  </r>
  <r>
    <n v="1314"/>
    <s v="https://www.rev.com/blog/transcripts/united-kingdom-coronavirus-briefing-transcript-april-7"/>
    <s v="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x v="90"/>
    <s v="07:49"/>
    <n v="867"/>
    <m/>
    <s v="Apr 7, 2020"/>
    <s v="04:39"/>
    <n v="0.32569444444444445"/>
    <n v="1.1111111111111072E-2"/>
    <n v="0.77222222222222225"/>
    <x v="125"/>
  </r>
  <r>
    <n v="1315"/>
    <s v="https://www.rev.com/blog/transcripts/united-kingdom-coronavirus-briefing-transcript-april-7"/>
    <s v="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x v="90"/>
    <s v="08:44"/>
    <n v="878"/>
    <m/>
    <s v="Apr 7, 2020"/>
    <s v="04:39"/>
    <n v="0.36388888888888887"/>
    <n v="1.1111111111111072E-2"/>
    <n v="0.77222222222222225"/>
    <x v="125"/>
  </r>
  <r>
    <n v="1316"/>
    <s v="https://www.rev.com/blog/transcripts/united-kingdom-coronavirus-briefing-transcript-april-7"/>
    <s v="Dominic Raab: (09:34);Thank you, Patrick. I’m now happy to take some questions from the media. Laura Kuenssberg from the BBC."/>
    <x v="27"/>
    <s v="09:34"/>
    <n v="125"/>
    <m/>
    <s v="Apr 7, 2020"/>
    <s v="09:34"/>
    <n v="0.39861111111111108"/>
    <n v="0"/>
    <n v="0.98611111111111116"/>
    <x v="124"/>
  </r>
  <r>
    <n v="1317"/>
    <s v="https://www.rev.com/blog/transcripts/united-kingdom-coronavirus-briefing-transcript-april-7"/>
    <s v="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x v="5"/>
    <s v="09:41"/>
    <n v="444"/>
    <m/>
    <s v="Apr 7, 2020"/>
    <s v="09:41"/>
    <n v="0.40347222222222223"/>
    <n v="0.40347222222222223"/>
    <n v="0.46597222222222223"/>
    <x v="37"/>
  </r>
  <r>
    <n v="1318"/>
    <s v="https://www.rev.com/blog/transcripts/united-kingdom-coronavirus-briefing-transcript-april-7"/>
    <s v="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x v="27"/>
    <s v="10:05"/>
    <n v="448"/>
    <m/>
    <s v="Apr 7, 2020"/>
    <s v="10:05"/>
    <n v="0.4201388888888889"/>
    <n v="0"/>
    <n v="0.98611111111111116"/>
    <x v="124"/>
  </r>
  <r>
    <n v="1319"/>
    <s v="https://www.rev.com/blog/transcripts/united-kingdom-coronavirus-briefing-transcript-april-7"/>
    <s v="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x v="90"/>
    <s v="10:30"/>
    <n v="657"/>
    <m/>
    <s v="Apr 7, 2020"/>
    <s v="10:30"/>
    <n v="0.4375"/>
    <n v="1.1111111111111072E-2"/>
    <n v="0.77222222222222225"/>
    <x v="125"/>
  </r>
  <r>
    <n v="1320"/>
    <s v="https://www.rev.com/blog/transcripts/united-kingdom-coronavirus-briefing-transcript-april-7"/>
    <s v="Chria Whitty: (11:05);I agree."/>
    <x v="110"/>
    <s v="11:05"/>
    <n v="30"/>
    <m/>
    <s v="Apr 7, 2020"/>
    <s v="11:05"/>
    <n v="0.46180555555555558"/>
    <n v="2.9166666666666563E-2"/>
    <n v="0.8965277777777777"/>
    <x v="126"/>
  </r>
  <r>
    <n v="1321"/>
    <s v="https://www.rev.com/blog/transcripts/united-kingdom-coronavirus-briefing-transcript-april-7"/>
    <s v="Dominic Raab: (11:08);Laura, is that okay? Did you want to come back on any of it?"/>
    <x v="27"/>
    <s v="11:08"/>
    <n v="82"/>
    <m/>
    <s v="Apr 7, 2020"/>
    <s v="11:08"/>
    <n v="0.46388888888888885"/>
    <n v="0"/>
    <n v="0.98611111111111116"/>
    <x v="124"/>
  </r>
  <r>
    <n v="1322"/>
    <s v="https://www.rev.com/blog/transcripts/united-kingdom-coronavirus-briefing-transcript-april-7"/>
    <s v="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x v="5"/>
    <s v="11:11"/>
    <n v="361"/>
    <m/>
    <s v="Apr 7, 2020"/>
    <s v="11:11"/>
    <n v="0.46597222222222223"/>
    <n v="0.40347222222222223"/>
    <n v="0.46597222222222223"/>
    <x v="37"/>
  </r>
  <r>
    <n v="1323"/>
    <s v="https://www.rev.com/blog/transcripts/united-kingdom-coronavirus-briefing-transcript-april-7"/>
    <s v="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x v="27"/>
    <s v="11:30"/>
    <n v="722"/>
    <m/>
    <s v="Apr 7, 2020"/>
    <s v="11:30"/>
    <n v="0.47916666666666669"/>
    <n v="0"/>
    <n v="0.98611111111111116"/>
    <x v="124"/>
  </r>
  <r>
    <n v="1324"/>
    <s v="https://www.rev.com/blog/transcripts/united-kingdom-coronavirus-briefing-transcript-april-7"/>
    <s v="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x v="40"/>
    <s v="12:12"/>
    <n v="563"/>
    <m/>
    <s v="Apr 7, 2020"/>
    <s v="12:12"/>
    <n v="0.5083333333333333"/>
    <n v="0.5083333333333333"/>
    <n v="0.59861111111111109"/>
    <x v="127"/>
  </r>
  <r>
    <n v="1325"/>
    <s v="https://www.rev.com/blog/transcripts/united-kingdom-coronavirus-briefing-transcript-april-7"/>
    <s v="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x v="27"/>
    <s v="12:56"/>
    <n v="425"/>
    <m/>
    <s v="Apr 7, 2020"/>
    <s v="12:56"/>
    <n v="0.53888888888888886"/>
    <n v="0"/>
    <n v="0.98611111111111116"/>
    <x v="124"/>
  </r>
  <r>
    <n v="1326"/>
    <s v="https://www.rev.com/blog/transcripts/united-kingdom-coronavirus-briefing-transcript-april-7"/>
    <s v="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x v="90"/>
    <s v="13:19"/>
    <n v="606"/>
    <m/>
    <s v="Apr 7, 2020"/>
    <s v="13:19"/>
    <n v="0.55486111111111114"/>
    <n v="1.1111111111111072E-2"/>
    <n v="0.77222222222222225"/>
    <x v="125"/>
  </r>
  <r>
    <n v="1327"/>
    <s v="https://www.rev.com/blog/transcripts/united-kingdom-coronavirus-briefing-transcript-april-7"/>
    <s v="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x v="90"/>
    <s v="13:51"/>
    <n v="417"/>
    <m/>
    <s v="Apr 7, 2020"/>
    <s v="13:19"/>
    <n v="0.57708333333333328"/>
    <n v="1.1111111111111072E-2"/>
    <n v="0.77222222222222225"/>
    <x v="125"/>
  </r>
  <r>
    <n v="1328"/>
    <s v="https://www.rev.com/blog/transcripts/united-kingdom-coronavirus-briefing-transcript-april-7"/>
    <s v="Chria Whitty: (14:09);What I think that the one thing I’d add to that is we all know that Germany got ahead in terms of its ability to do testing for the virus. There’s a lot to learn from that and we’ve been trying to learn the lessons from that."/>
    <x v="110"/>
    <s v="14:09"/>
    <n v="247"/>
    <m/>
    <s v="Apr 7, 2020"/>
    <s v="14:09"/>
    <n v="0.58958333333333335"/>
    <n v="2.9166666666666563E-2"/>
    <n v="0.8965277777777777"/>
    <x v="126"/>
  </r>
  <r>
    <n v="1329"/>
    <s v="https://www.rev.com/blog/transcripts/united-kingdom-coronavirus-briefing-transcript-april-7"/>
    <s v="Dominic Raab: (14:20);Did you want to follow up there, Rob boy?"/>
    <x v="27"/>
    <s v="14:20"/>
    <n v="63"/>
    <m/>
    <s v="Apr 7, 2020"/>
    <s v="14:20"/>
    <n v="0.59722222222222221"/>
    <n v="0"/>
    <n v="0.98611111111111116"/>
    <x v="124"/>
  </r>
  <r>
    <n v="1330"/>
    <s v="https://www.rev.com/blog/transcripts/united-kingdom-coronavirus-briefing-transcript-april-7"/>
    <s v="Robert Peston: (14:22);Well it was just, you didn’t quite say that you feel confident that if you had to make a change of direction and you weren’t able to communicate with the prime minister, would you have the confidence in doing that?"/>
    <x v="40"/>
    <s v="14:22"/>
    <n v="237"/>
    <m/>
    <s v="Apr 7, 2020"/>
    <s v="14:22"/>
    <n v="0.59861111111111109"/>
    <n v="0.5083333333333333"/>
    <n v="0.59861111111111109"/>
    <x v="127"/>
  </r>
  <r>
    <n v="1331"/>
    <s v="https://www.rev.com/blog/transcripts/united-kingdom-coronavirus-briefing-transcript-april-7"/>
    <s v="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
    <x v="27"/>
    <s v="14:37"/>
    <n v="295"/>
    <m/>
    <s v="Apr 7, 2020"/>
    <s v="14:37"/>
    <n v="0.60902777777777783"/>
    <n v="0"/>
    <n v="0.98611111111111116"/>
    <x v="124"/>
  </r>
  <r>
    <n v="1332"/>
    <s v="https://www.rev.com/blog/transcripts/united-kingdom-coronavirus-briefing-transcript-april-7"/>
    <s v="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x v="111"/>
    <s v="14:52"/>
    <n v="594"/>
    <m/>
    <s v="Apr 7, 2020"/>
    <s v="14:52"/>
    <n v="0.61944444444444446"/>
    <n v="0.61944444444444446"/>
    <n v="0.6645833333333333"/>
    <x v="128"/>
  </r>
  <r>
    <n v="1333"/>
    <s v="https://www.rev.com/blog/transcripts/united-kingdom-coronavirus-briefing-transcript-april-7"/>
    <s v="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x v="27"/>
    <s v="15:28"/>
    <n v="355"/>
    <m/>
    <s v="Apr 7, 2020"/>
    <s v="15:28"/>
    <n v="0.64444444444444449"/>
    <n v="0"/>
    <n v="0.98611111111111116"/>
    <x v="124"/>
  </r>
  <r>
    <n v="1334"/>
    <s v="https://www.rev.com/blog/transcripts/united-kingdom-coronavirus-briefing-transcript-april-7"/>
    <s v="Mark Austin: (15:57);Yeah. And Chris, does he have an answer?"/>
    <x v="111"/>
    <s v="15:57"/>
    <n v="61"/>
    <m/>
    <s v="Apr 7, 2020"/>
    <s v="15:57"/>
    <n v="0.6645833333333333"/>
    <n v="0.61944444444444446"/>
    <n v="0.6645833333333333"/>
    <x v="128"/>
  </r>
  <r>
    <n v="1335"/>
    <s v="https://www.rev.com/blog/transcripts/united-kingdom-coronavirus-briefing-transcript-april-7"/>
    <s v="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x v="110"/>
    <s v="16:00"/>
    <n v="650"/>
    <m/>
    <s v="Apr 7, 2020"/>
    <s v="16:00"/>
    <n v="0.66666666666666663"/>
    <n v="2.9166666666666563E-2"/>
    <n v="0.8965277777777777"/>
    <x v="126"/>
  </r>
  <r>
    <n v="1336"/>
    <s v="https://www.rev.com/blog/transcripts/united-kingdom-coronavirus-briefing-transcript-april-7"/>
    <s v="Dominic Raab: (16:38);Jason Groves from the Daily Mail."/>
    <x v="27"/>
    <s v="16:38"/>
    <n v="55"/>
    <m/>
    <s v="Apr 7, 2020"/>
    <s v="16:38"/>
    <n v="0.69305555555555554"/>
    <n v="0"/>
    <n v="0.98611111111111116"/>
    <x v="124"/>
  </r>
  <r>
    <n v="1337"/>
    <s v="https://www.rev.com/blog/transcripts/united-kingdom-coronavirus-briefing-transcript-april-7"/>
    <s v="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x v="112"/>
    <s v="16:43"/>
    <n v="737"/>
    <m/>
    <s v="Apr 7, 2020"/>
    <s v="16:43"/>
    <n v="0.69652777777777775"/>
    <n v="0.69652777777777775"/>
    <n v="0.80833333333333324"/>
    <x v="129"/>
  </r>
  <r>
    <n v="1338"/>
    <s v="https://www.rev.com/blog/transcripts/united-kingdom-coronavirus-briefing-transcript-april-7"/>
    <s v="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x v="27"/>
    <s v="17:27"/>
    <n v="1057"/>
    <m/>
    <s v="Apr 7, 2020"/>
    <s v="17:27"/>
    <n v="0.7270833333333333"/>
    <n v="0"/>
    <n v="0.98611111111111116"/>
    <x v="124"/>
  </r>
  <r>
    <n v="1339"/>
    <s v="https://www.rev.com/blog/transcripts/united-kingdom-coronavirus-briefing-transcript-april-7"/>
    <s v="Chria Whitty: (18:31);It was Patrick-"/>
    <x v="110"/>
    <s v="18:31"/>
    <n v="37"/>
    <m/>
    <s v="Apr 7, 2020"/>
    <s v="18:31"/>
    <n v="0.7715277777777777"/>
    <n v="2.9166666666666563E-2"/>
    <n v="0.8965277777777777"/>
    <x v="126"/>
  </r>
  <r>
    <n v="1340"/>
    <s v="https://www.rev.com/blog/transcripts/united-kingdom-coronavirus-briefing-transcript-april-7"/>
    <s v="Dominic Raab: (18:31);Oh, it’s Patrick. Apologies."/>
    <x v="27"/>
    <s v="18:31"/>
    <n v="50"/>
    <m/>
    <s v="Apr 7, 2020"/>
    <s v="18:31"/>
    <n v="0.7715277777777777"/>
    <n v="0"/>
    <n v="0.98611111111111116"/>
    <x v="124"/>
  </r>
  <r>
    <n v="1341"/>
    <s v="https://www.rev.com/blog/transcripts/united-kingdom-coronavirus-briefing-transcript-april-7"/>
    <s v="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x v="90"/>
    <s v="18:32"/>
    <n v="815"/>
    <m/>
    <s v="Apr 7, 2020"/>
    <s v="18:32"/>
    <n v="0.77222222222222225"/>
    <n v="1.1111111111111072E-2"/>
    <n v="0.77222222222222225"/>
    <x v="125"/>
  </r>
  <r>
    <n v="1342"/>
    <s v="https://www.rev.com/blog/transcripts/united-kingdom-coronavirus-briefing-transcript-april-7"/>
    <s v="Dominic Raab: (19:21);Do you want to come back, Jason, on any of that?"/>
    <x v="27"/>
    <s v="19:21"/>
    <n v="70"/>
    <m/>
    <s v="Apr 7, 2020"/>
    <s v="19:21"/>
    <n v="0.80625000000000002"/>
    <n v="0"/>
    <n v="0.98611111111111116"/>
    <x v="124"/>
  </r>
  <r>
    <n v="1343"/>
    <s v="https://www.rev.com/blog/transcripts/united-kingdom-coronavirus-briefing-transcript-april-7"/>
    <s v="Jason Groves: (19:24);Well, just to clarify, Mr. Raab, it sounds like the instructions you’re getting from the PM is that this lockdown is going to have to stay. We are going to have to keep our foot on the pedal for a few more weeks at least. Is that a fair interpretation?"/>
    <x v="112"/>
    <s v="19:24"/>
    <n v="274"/>
    <m/>
    <s v="Apr 7, 2020"/>
    <s v="19:24"/>
    <n v="0.80833333333333324"/>
    <n v="0.69652777777777775"/>
    <n v="0.80833333333333324"/>
    <x v="129"/>
  </r>
  <r>
    <n v="1344"/>
    <s v="https://www.rev.com/blog/transcripts/united-kingdom-coronavirus-briefing-transcript-april-7"/>
    <s v="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x v="27"/>
    <s v="19:36"/>
    <n v="647"/>
    <m/>
    <s v="Apr 7, 2020"/>
    <s v="19:36"/>
    <n v="0.81666666666666676"/>
    <n v="0"/>
    <n v="0.98611111111111116"/>
    <x v="124"/>
  </r>
  <r>
    <n v="1345"/>
    <s v="https://www.rev.com/blog/transcripts/united-kingdom-coronavirus-briefing-transcript-april-7"/>
    <s v="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x v="113"/>
    <s v="20:13"/>
    <n v="950"/>
    <m/>
    <s v="Apr 7, 2020"/>
    <s v="20:13"/>
    <n v="0.84236111111111101"/>
    <n v="0.84236111111111101"/>
    <n v="0.92013888888888884"/>
    <x v="130"/>
  </r>
  <r>
    <n v="1346"/>
    <s v="https://www.rev.com/blog/transcripts/united-kingdom-coronavirus-briefing-transcript-april-7"/>
    <s v="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x v="27"/>
    <s v="21:02"/>
    <n v="584"/>
    <m/>
    <s v="Apr 7, 2020"/>
    <s v="21:02"/>
    <n v="0.87638888888888899"/>
    <n v="0"/>
    <n v="0.98611111111111116"/>
    <x v="124"/>
  </r>
  <r>
    <n v="1347"/>
    <s v="https://www.rev.com/blog/transcripts/united-kingdom-coronavirus-briefing-transcript-april-7"/>
    <s v="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x v="110"/>
    <s v="21:31"/>
    <n v="577"/>
    <m/>
    <s v="Apr 7, 2020"/>
    <s v="21:31"/>
    <n v="0.8965277777777777"/>
    <n v="2.9166666666666563E-2"/>
    <n v="0.8965277777777777"/>
    <x v="126"/>
  </r>
  <r>
    <n v="1348"/>
    <s v="https://www.rev.com/blog/transcripts/united-kingdom-coronavirus-briefing-transcript-april-7"/>
    <s v="Dominic Raab: (22:02);Heather, do you want to follow up or anything else you want to-"/>
    <x v="27"/>
    <s v="22:02"/>
    <n v="85"/>
    <m/>
    <s v="Apr 7, 2020"/>
    <s v="22:02"/>
    <n v="0.91805555555555562"/>
    <n v="0"/>
    <n v="0.98611111111111116"/>
    <x v="124"/>
  </r>
  <r>
    <n v="1349"/>
    <s v="https://www.rev.com/blog/transcripts/united-kingdom-coronavirus-briefing-transcript-april-7"/>
    <s v="Heather Stewart: (22:05);Yes. In terms of when we might see that review, it depends on when you feel you have enough and relevant enough data? We won’t necessarily see it [inaudible 00:22:17]"/>
    <x v="113"/>
    <s v="22:05"/>
    <n v="191"/>
    <m/>
    <s v="Apr 7, 2020"/>
    <s v="22:05"/>
    <n v="0.92013888888888884"/>
    <n v="0.84236111111111101"/>
    <n v="0.92013888888888884"/>
    <x v="130"/>
  </r>
  <r>
    <n v="1350"/>
    <s v="https://www.rev.com/blog/transcripts/united-kingdom-coronavirus-briefing-transcript-april-7"/>
    <s v="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x v="27"/>
    <s v="22:16"/>
    <n v="561"/>
    <m/>
    <s v="Apr 7, 2020"/>
    <s v="22:16"/>
    <n v="0.9277777777777777"/>
    <n v="0"/>
    <n v="0.98611111111111116"/>
    <x v="124"/>
  </r>
  <r>
    <n v="1351"/>
    <s v="https://www.rev.com/blog/transcripts/united-kingdom-coronavirus-briefing-transcript-april-7"/>
    <s v="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x v="34"/>
    <s v="22:45"/>
    <n v="849"/>
    <m/>
    <s v="Apr 7, 2020"/>
    <s v="22:45"/>
    <n v="0.94791666666666663"/>
    <n v="2.8472222222222232E-2"/>
    <n v="0.94791666666666663"/>
    <x v="131"/>
  </r>
  <r>
    <n v="1352"/>
    <s v="https://www.rev.com/blog/transcripts/united-kingdom-coronavirus-briefing-transcript-april-7"/>
    <s v="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x v="27"/>
    <s v="23:40"/>
    <n v="589"/>
    <m/>
    <s v="Apr 7, 2020"/>
    <s v="23:40"/>
    <n v="0.98611111111111116"/>
    <n v="0"/>
    <n v="0.98611111111111116"/>
    <x v="124"/>
  </r>
  <r>
    <n v="1353"/>
    <s v="https://www.rev.com/blog/transcripts/united-kingdom-coronavirus-briefing-transcript-april-7"/>
    <s v="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x v="90"/>
    <s v="24:16"/>
    <n v="467"/>
    <m/>
    <s v="Apr 7, 2020"/>
    <s v="24:16"/>
    <n v="1.1111111111111072E-2"/>
    <n v="1.1111111111111072E-2"/>
    <n v="0.77222222222222225"/>
    <x v="125"/>
  </r>
  <r>
    <n v="1354"/>
    <s v="https://www.rev.com/blog/transcripts/united-kingdom-coronavirus-briefing-transcript-april-7"/>
    <s v="Joe Murphy: (24:41);So is that on the care homes?"/>
    <x v="34"/>
    <s v="24:41"/>
    <n v="49"/>
    <m/>
    <s v="Apr 7, 2020"/>
    <s v="24:41"/>
    <n v="2.8472222222222232E-2"/>
    <n v="2.8472222222222232E-2"/>
    <n v="0.94791666666666663"/>
    <x v="131"/>
  </r>
  <r>
    <n v="1355"/>
    <s v="https://www.rev.com/blog/transcripts/united-kingdom-coronavirus-briefing-transcript-april-7"/>
    <s v="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x v="110"/>
    <s v="24:42"/>
    <n v="699"/>
    <m/>
    <s v="Apr 7, 2020"/>
    <s v="24:42"/>
    <n v="2.9166666666666563E-2"/>
    <n v="2.9166666666666563E-2"/>
    <n v="0.8965277777777777"/>
    <x v="126"/>
  </r>
  <r>
    <n v="1356"/>
    <s v="https://www.rev.com/blog/transcripts/united-kingdom-coronavirus-briefing-transcript-april-7"/>
    <s v="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x v="110"/>
    <s v="25:25"/>
    <n v="603"/>
    <m/>
    <s v="Apr 7, 2020"/>
    <s v="24:42"/>
    <n v="5.9027777777777901E-2"/>
    <n v="2.9166666666666563E-2"/>
    <n v="0.8965277777777777"/>
    <x v="126"/>
  </r>
  <r>
    <n v="1357"/>
    <s v="https://www.rev.com/blog/transcripts/united-kingdom-coronavirus-briefing-transcript-april-7"/>
    <s v="Dominic Raab: (26:03);Rob Merrick from the Inde."/>
    <x v="27"/>
    <s v="26:03"/>
    <n v="48"/>
    <m/>
    <s v="Apr 7, 2020"/>
    <s v="26:03"/>
    <n v="8.5416666666666696E-2"/>
    <n v="0"/>
    <n v="0.98611111111111116"/>
    <x v="124"/>
  </r>
  <r>
    <n v="1358"/>
    <s v="https://www.rev.com/blog/transcripts/united-kingdom-coronavirus-briefing-transcript-april-7"/>
    <s v="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x v="114"/>
    <s v="26:04"/>
    <n v="1071"/>
    <m/>
    <s v="Apr 7, 2020"/>
    <s v="26:04"/>
    <n v="8.6111111111111027E-2"/>
    <n v="8.6111111111111027E-2"/>
    <n v="0.2548611111111112"/>
    <x v="132"/>
  </r>
  <r>
    <n v="1359"/>
    <s v="https://www.rev.com/blog/transcripts/united-kingdom-coronavirus-briefing-transcript-april-7"/>
    <s v="Dominic Raab: (27:03);Well, just on that, I think the health secretary was very clear on the target. What I’ve tried to set out is the progress that we’ve made. Clearly more work to do, but important that we’ve made the progress we have so far. Chris."/>
    <x v="27"/>
    <s v="27:03"/>
    <n v="251"/>
    <m/>
    <s v="Apr 7, 2020"/>
    <s v="27:03"/>
    <n v="0.12708333333333344"/>
    <n v="0"/>
    <n v="0.98611111111111116"/>
    <x v="124"/>
  </r>
  <r>
    <n v="1360"/>
    <s v="https://www.rev.com/blog/transcripts/united-kingdom-coronavirus-briefing-transcript-april-7"/>
    <s v="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x v="110"/>
    <s v="27:14"/>
    <n v="601"/>
    <m/>
    <s v="Apr 7, 2020"/>
    <s v="27:14"/>
    <n v="0.13472222222222219"/>
    <n v="2.9166666666666563E-2"/>
    <n v="0.8965277777777777"/>
    <x v="126"/>
  </r>
  <r>
    <n v="1361"/>
    <s v="https://www.rev.com/blog/transcripts/united-kingdom-coronavirus-briefing-transcript-april-7"/>
    <s v="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x v="110"/>
    <s v="27:52"/>
    <n v="866"/>
    <m/>
    <s v="Apr 7, 2020"/>
    <s v="27:14"/>
    <n v="0.1611111111111112"/>
    <n v="2.9166666666666563E-2"/>
    <n v="0.8965277777777777"/>
    <x v="126"/>
  </r>
  <r>
    <n v="1362"/>
    <s v="https://www.rev.com/blog/transcripts/united-kingdom-coronavirus-briefing-transcript-april-7"/>
    <s v="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x v="110"/>
    <s v="28:44"/>
    <n v="759"/>
    <m/>
    <s v="Apr 7, 2020"/>
    <s v="27:14"/>
    <n v="0.19722222222222219"/>
    <n v="2.9166666666666563E-2"/>
    <n v="0.8965277777777777"/>
    <x v="126"/>
  </r>
  <r>
    <n v="1363"/>
    <s v="https://www.rev.com/blog/transcripts/united-kingdom-coronavirus-briefing-transcript-april-7"/>
    <s v="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x v="110"/>
    <s v="29:26"/>
    <n v="734"/>
    <m/>
    <s v="Apr 7, 2020"/>
    <s v="27:14"/>
    <n v="0.22638888888888897"/>
    <n v="2.9166666666666563E-2"/>
    <n v="0.8965277777777777"/>
    <x v="126"/>
  </r>
  <r>
    <n v="1364"/>
    <s v="https://www.rev.com/blog/transcripts/united-kingdom-coronavirus-briefing-transcript-april-7"/>
    <s v="Dominic Raab: (30:05);Did you have a follow up, Rob?"/>
    <x v="27"/>
    <s v="30:05"/>
    <n v="52"/>
    <m/>
    <s v="Apr 7, 2020"/>
    <s v="30:05"/>
    <n v="0.2534722222222221"/>
    <n v="0"/>
    <n v="0.98611111111111116"/>
    <x v="124"/>
  </r>
  <r>
    <n v="1365"/>
    <s v="https://www.rev.com/blog/transcripts/united-kingdom-coronavirus-briefing-transcript-april-7"/>
    <s v="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x v="114"/>
    <s v="30:07"/>
    <n v="321"/>
    <m/>
    <s v="Apr 7, 2020"/>
    <s v="30:07"/>
    <n v="0.2548611111111112"/>
    <n v="8.6111111111111027E-2"/>
    <n v="0.2548611111111112"/>
    <x v="132"/>
  </r>
  <r>
    <n v="1366"/>
    <s v="https://www.rev.com/blog/transcripts/united-kingdom-coronavirus-briefing-transcript-april-7"/>
    <s v="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x v="27"/>
    <s v="30:23"/>
    <n v="702"/>
    <m/>
    <s v="Apr 7, 2020"/>
    <s v="30:23"/>
    <n v="0.26597222222222228"/>
    <n v="0"/>
    <n v="0.98611111111111116"/>
    <x v="124"/>
  </r>
  <r>
    <n v="1367"/>
    <s v="https://www.rev.com/blog/transcripts/united-kingdom-coronavirus-briefing-transcript-april-7"/>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7, 2020"/>
    <n v="0"/>
    <e v="#VALUE!"/>
    <n v="0"/>
    <n v="0"/>
    <x v="0"/>
  </r>
  <r>
    <n v="1368"/>
    <s v="https://www.rev.com/blog/transcripts/united-kingdom-coronavirus-briefing-transcript-april-7"/>
    <s v="Offer valid for new customers only. One coupon per person or business.;Can be used for closed captions, subtitles, foreign subtitles, translations or transcription services."/>
    <x v="0"/>
    <m/>
    <n v="173"/>
    <m/>
    <s v="Apr 7, 2020"/>
    <n v="0"/>
    <e v="#VALUE!"/>
    <n v="0"/>
    <n v="0"/>
    <x v="0"/>
  </r>
  <r>
    <n v="1369"/>
    <s v="https://www.rev.com/blog/transcripts/united-kingdom-covid-19-briefing-transcript-april-1"/>
    <s v="Apr 1, 2020"/>
    <x v="0"/>
    <m/>
    <n v="11"/>
    <b v="1"/>
    <s v="Apr 1, 2020"/>
    <n v="0"/>
    <e v="#VALUE!"/>
    <n v="0"/>
    <n v="0"/>
    <x v="0"/>
  </r>
  <r>
    <n v="1370"/>
    <s v="https://www.rev.com/blog/transcripts/united-kingdom-covid-19-briefing-transcript-april-1"/>
    <s v="The U.K. government confirms virus death toll increase by 563 in a coronavirus press conference on April 1. Read the full transcript of the press conference held for the British."/>
    <x v="0"/>
    <m/>
    <n v="178"/>
    <m/>
    <s v="Apr 1, 2020"/>
    <n v="0"/>
    <e v="#VALUE!"/>
    <n v="0"/>
    <n v="0"/>
    <x v="0"/>
  </r>
  <r>
    <n v="1371"/>
    <s v="https://www.rev.com/blog/transcripts/united-kingdom-covid-19-briefing-transcript-april-1"/>
    <s v="Follow Rev Transcripts"/>
    <x v="0"/>
    <m/>
    <n v="22"/>
    <m/>
    <s v="Apr 1, 2020"/>
    <n v="0"/>
    <e v="#VALUE!"/>
    <n v="0"/>
    <n v="0"/>
    <x v="0"/>
  </r>
  <r>
    <n v="1372"/>
    <s v="https://www.rev.com/blog/transcripts/united-kingdom-covid-19-briefing-transcript-april-1"/>
    <s v="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x v="115"/>
    <s v="00:00"/>
    <n v="384"/>
    <m/>
    <s v="Apr 1, 2020"/>
    <s v="00:00"/>
    <n v="0"/>
    <n v="0"/>
    <n v="0.98541666666666661"/>
    <x v="133"/>
  </r>
  <r>
    <n v="1373"/>
    <s v="https://www.rev.com/blog/transcripts/united-kingdom-covid-19-briefing-transcript-april-1"/>
    <s v="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x v="115"/>
    <s v="00:24"/>
    <n v="579"/>
    <m/>
    <s v="Apr 1, 2020"/>
    <s v="00:00"/>
    <n v="1.6666666666666666E-2"/>
    <n v="0"/>
    <n v="0.98541666666666661"/>
    <x v="133"/>
  </r>
  <r>
    <n v="1374"/>
    <s v="https://www.rev.com/blog/transcripts/united-kingdom-covid-19-briefing-transcript-april-1"/>
    <s v="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x v="115"/>
    <s v="01:05"/>
    <n v="320"/>
    <m/>
    <s v="Apr 1, 2020"/>
    <s v="00:00"/>
    <n v="4.5138888888888888E-2"/>
    <n v="0"/>
    <n v="0.98541666666666661"/>
    <x v="133"/>
  </r>
  <r>
    <n v="1375"/>
    <s v="https://www.rev.com/blog/transcripts/united-kingdom-covid-19-briefing-transcript-april-1"/>
    <s v="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x v="115"/>
    <s v="01:39"/>
    <n v="346"/>
    <m/>
    <s v="Apr 1, 2020"/>
    <s v="00:00"/>
    <n v="6.8749999999999992E-2"/>
    <n v="0"/>
    <n v="0.98541666666666661"/>
    <x v="133"/>
  </r>
  <r>
    <n v="1376"/>
    <s v="https://www.rev.com/blog/transcripts/united-kingdom-covid-19-briefing-transcript-april-1"/>
    <s v="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x v="115"/>
    <s v="02:10"/>
    <n v="708"/>
    <m/>
    <s v="Apr 1, 2020"/>
    <s v="00:00"/>
    <n v="9.0277777777777776E-2"/>
    <n v="0"/>
    <n v="0.98541666666666661"/>
    <x v="133"/>
  </r>
  <r>
    <n v="1377"/>
    <s v="https://www.rev.com/blog/transcripts/united-kingdom-covid-19-briefing-transcript-april-1"/>
    <s v="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x v="115"/>
    <s v="03:00"/>
    <n v="752"/>
    <m/>
    <s v="Apr 1, 2020"/>
    <s v="00:00"/>
    <n v="0.125"/>
    <n v="0"/>
    <n v="0.98541666666666661"/>
    <x v="133"/>
  </r>
  <r>
    <n v="1378"/>
    <s v="https://www.rev.com/blog/transcripts/united-kingdom-covid-19-briefing-transcript-april-1"/>
    <s v="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x v="115"/>
    <s v="03:51"/>
    <n v="549"/>
    <m/>
    <s v="Apr 1, 2020"/>
    <s v="00:00"/>
    <n v="0.16041666666666668"/>
    <n v="0"/>
    <n v="0.98541666666666661"/>
    <x v="133"/>
  </r>
  <r>
    <n v="1379"/>
    <s v="https://www.rev.com/blog/transcripts/united-kingdom-covid-19-briefing-transcript-april-1"/>
    <s v="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x v="115"/>
    <s v="04:27"/>
    <n v="506"/>
    <m/>
    <s v="Apr 1, 2020"/>
    <s v="00:00"/>
    <n v="0.18541666666666667"/>
    <n v="0"/>
    <n v="0.98541666666666661"/>
    <x v="133"/>
  </r>
  <r>
    <n v="1380"/>
    <s v="https://www.rev.com/blog/transcripts/united-kingdom-covid-19-briefing-transcript-april-1"/>
    <s v="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x v="115"/>
    <s v="05:03"/>
    <n v="447"/>
    <m/>
    <s v="Apr 1, 2020"/>
    <s v="00:00"/>
    <n v="0.21041666666666667"/>
    <n v="0"/>
    <n v="0.98541666666666661"/>
    <x v="133"/>
  </r>
  <r>
    <n v="1381"/>
    <s v="https://www.rev.com/blog/transcripts/united-kingdom-covid-19-briefing-transcript-april-1"/>
    <s v="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x v="115"/>
    <s v="05:33"/>
    <n v="675"/>
    <m/>
    <s v="Apr 1, 2020"/>
    <s v="00:00"/>
    <n v="0.23124999999999998"/>
    <n v="0"/>
    <n v="0.98541666666666661"/>
    <x v="133"/>
  </r>
  <r>
    <n v="1382"/>
    <s v="https://www.rev.com/blog/transcripts/united-kingdom-covid-19-briefing-transcript-april-1"/>
    <s v="Alok Sharma: (06:19);Just as the taxpayer stepped in to help the banks back in 2008, we will work with the banks to do everything they can to repay that favor and support the businesses and people of the United Kingdom in their time of need."/>
    <x v="115"/>
    <s v="06:19"/>
    <n v="241"/>
    <m/>
    <s v="Apr 1, 2020"/>
    <s v="00:00"/>
    <n v="0.26319444444444445"/>
    <n v="0"/>
    <n v="0.98541666666666661"/>
    <x v="133"/>
  </r>
  <r>
    <n v="1383"/>
    <s v="https://www.rev.com/blog/transcripts/united-kingdom-covid-19-briefing-transcript-april-1"/>
    <s v="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x v="115"/>
    <s v="06:36"/>
    <n v="363"/>
    <m/>
    <s v="Apr 1, 2020"/>
    <s v="00:00"/>
    <n v="0.27499999999999997"/>
    <n v="0"/>
    <n v="0.98541666666666661"/>
    <x v="133"/>
  </r>
  <r>
    <n v="1384"/>
    <s v="https://www.rev.com/blog/transcripts/united-kingdom-covid-19-briefing-transcript-april-1"/>
    <s v="Alok Sharma: (06:59);It is crucial that when we overcome this crisis, as in time we will, that businesses are in a good position to move forward. Times are tough, and we have harder times ahead of us. But I know that together, we will pull through."/>
    <x v="115"/>
    <s v="06:59"/>
    <n v="248"/>
    <m/>
    <s v="Apr 1, 2020"/>
    <s v="00:00"/>
    <n v="0.29097222222222224"/>
    <n v="0"/>
    <n v="0.98541666666666661"/>
    <x v="133"/>
  </r>
  <r>
    <n v="1385"/>
    <s v="https://www.rev.com/blog/transcripts/united-kingdom-covid-19-briefing-transcript-april-1"/>
    <s v="Alok Sharma: (07:20);Yvonne?"/>
    <x v="115"/>
    <s v="07:20"/>
    <n v="28"/>
    <m/>
    <s v="Apr 1, 2020"/>
    <s v="00:00"/>
    <n v="0.30555555555555552"/>
    <n v="0"/>
    <n v="0.98541666666666661"/>
    <x v="133"/>
  </r>
  <r>
    <n v="1386"/>
    <s v="https://www.rev.com/blog/transcripts/united-kingdom-covid-19-briefing-transcript-april-1"/>
    <s v="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x v="116"/>
    <s v="07:21"/>
    <n v="600"/>
    <m/>
    <s v="Apr 1, 2020"/>
    <s v="07:21"/>
    <n v="0.30624999999999997"/>
    <n v="0.30624999999999997"/>
    <n v="0.96180555555555547"/>
    <x v="134"/>
  </r>
  <r>
    <n v="1387"/>
    <s v="https://www.rev.com/blog/transcripts/united-kingdom-covid-19-briefing-transcript-april-1"/>
    <s v="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x v="116"/>
    <s v="08:04"/>
    <n v="496"/>
    <m/>
    <s v="Apr 1, 2020"/>
    <s v="07:21"/>
    <n v="0.33611111111111108"/>
    <n v="0.30624999999999997"/>
    <n v="0.96180555555555547"/>
    <x v="134"/>
  </r>
  <r>
    <n v="1388"/>
    <s v="https://www.rev.com/blog/transcripts/united-kingdom-covid-19-briefing-transcript-april-1"/>
    <s v="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x v="116"/>
    <s v="08:43"/>
    <n v="376"/>
    <m/>
    <s v="Apr 1, 2020"/>
    <s v="07:21"/>
    <n v="0.36319444444444443"/>
    <n v="0.30624999999999997"/>
    <n v="0.96180555555555547"/>
    <x v="134"/>
  </r>
  <r>
    <n v="1389"/>
    <s v="https://www.rev.com/blog/transcripts/united-kingdom-covid-19-briefing-transcript-april-1"/>
    <s v="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x v="116"/>
    <s v="09:12"/>
    <n v="456"/>
    <m/>
    <s v="Apr 1, 2020"/>
    <s v="07:21"/>
    <n v="0.3833333333333333"/>
    <n v="0.30624999999999997"/>
    <n v="0.96180555555555547"/>
    <x v="134"/>
  </r>
  <r>
    <n v="1390"/>
    <s v="https://www.rev.com/blog/transcripts/united-kingdom-covid-19-briefing-transcript-april-1"/>
    <s v="Alok Sharma: (09:47);Thank you, Yvonne. I think we’ll now move to the Q&amp;A. The first question is from the BBC, Laura Kuenssberg. Laura?"/>
    <x v="115"/>
    <s v="09:47"/>
    <n v="135"/>
    <m/>
    <s v="Apr 1, 2020"/>
    <s v="09:47"/>
    <n v="0.40763888888888888"/>
    <n v="0"/>
    <n v="0.98541666666666661"/>
    <x v="133"/>
  </r>
  <r>
    <n v="1391"/>
    <s v="https://www.rev.com/blog/transcripts/united-kingdom-covid-19-briefing-transcript-april-1"/>
    <s v="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x v="5"/>
    <s v="09:54"/>
    <n v="407"/>
    <m/>
    <s v="Apr 1, 2020"/>
    <s v="09:54"/>
    <n v="0.41250000000000003"/>
    <n v="0.41250000000000003"/>
    <n v="0.41250000000000003"/>
    <x v="0"/>
  </r>
  <r>
    <n v="1392"/>
    <s v="https://www.rev.com/blog/transcripts/united-kingdom-covid-19-briefing-transcript-april-1"/>
    <s v="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x v="115"/>
    <s v="10:16"/>
    <n v="607"/>
    <m/>
    <s v="Apr 1, 2020"/>
    <s v="10:16"/>
    <n v="0.42777777777777781"/>
    <n v="0"/>
    <n v="0.98541666666666661"/>
    <x v="133"/>
  </r>
  <r>
    <n v="1393"/>
    <s v="https://www.rev.com/blog/transcripts/united-kingdom-covid-19-briefing-transcript-april-1"/>
    <s v="Alok Sharma: (10:49);But Yvonne, if you wanted to comment on this, please?"/>
    <x v="115"/>
    <s v="10:49"/>
    <n v="74"/>
    <m/>
    <s v="Apr 1, 2020"/>
    <s v="10:16"/>
    <n v="0.45069444444444445"/>
    <n v="0"/>
    <n v="0.98541666666666661"/>
    <x v="133"/>
  </r>
  <r>
    <n v="1394"/>
    <s v="https://www.rev.com/blog/transcripts/united-kingdom-covid-19-briefing-transcript-april-1"/>
    <s v="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x v="116"/>
    <s v="10:52"/>
    <n v="755"/>
    <m/>
    <s v="Apr 1, 2020"/>
    <s v="10:52"/>
    <n v="0.45277777777777778"/>
    <n v="0.30624999999999997"/>
    <n v="0.96180555555555547"/>
    <x v="134"/>
  </r>
  <r>
    <n v="1395"/>
    <s v="https://www.rev.com/blog/transcripts/united-kingdom-covid-19-briefing-transcript-april-1"/>
    <s v="Alok Sharma: (11:45);Thank you, Laura. Next question is from Sky, Beth Rigby. Beth?"/>
    <x v="115"/>
    <s v="11:45"/>
    <n v="83"/>
    <m/>
    <s v="Apr 1, 2020"/>
    <s v="11:45"/>
    <n v="0.48958333333333331"/>
    <n v="0"/>
    <n v="0.98541666666666661"/>
    <x v="133"/>
  </r>
  <r>
    <n v="1396"/>
    <s v="https://www.rev.com/blog/transcripts/united-kingdom-covid-19-briefing-transcript-april-1"/>
    <s v="Beth Rigby: (11:50);Thank you. A question first for Yvonne Doyle. Can you give us the number and proportion of frontline NHS staff who’ve been tested for coronavirus? You said 2,000. Is that out of half a million frontline NHS workers. And how are you intending to scale that up?"/>
    <x v="41"/>
    <s v="11:50"/>
    <n v="279"/>
    <m/>
    <s v="Apr 1, 2020"/>
    <s v="11:50"/>
    <n v="0.49305555555555558"/>
    <n v="0.49305555555555558"/>
    <n v="0.50486111111111109"/>
    <x v="135"/>
  </r>
  <r>
    <n v="1397"/>
    <s v="https://www.rev.com/blog/transcripts/united-kingdom-covid-19-briefing-transcript-april-1"/>
    <s v="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x v="41"/>
    <s v="12:07"/>
    <n v="403"/>
    <m/>
    <s v="Apr 1, 2020"/>
    <s v="11:50"/>
    <n v="0.50486111111111109"/>
    <n v="0.49305555555555558"/>
    <n v="0.50486111111111109"/>
    <x v="135"/>
  </r>
  <r>
    <n v="1398"/>
    <s v="https://www.rev.com/blog/transcripts/united-kingdom-covid-19-briefing-transcript-april-1"/>
    <s v="Alok Sharma: (12:31);Well, Yvonne, could I ask you to take that first?"/>
    <x v="115"/>
    <s v="12:31"/>
    <n v="70"/>
    <m/>
    <s v="Apr 1, 2020"/>
    <s v="12:31"/>
    <n v="0.52152777777777781"/>
    <n v="0"/>
    <n v="0.98541666666666661"/>
    <x v="133"/>
  </r>
  <r>
    <n v="1399"/>
    <s v="https://www.rev.com/blog/transcripts/united-kingdom-covid-19-briefing-transcript-april-1"/>
    <s v="Dr. Yvonne Doyle: (12:31);Thank you, Secretary of State."/>
    <x v="116"/>
    <s v="12:31"/>
    <n v="56"/>
    <m/>
    <s v="Apr 1, 2020"/>
    <s v="12:31"/>
    <n v="0.52152777777777781"/>
    <n v="0.30624999999999997"/>
    <n v="0.96180555555555547"/>
    <x v="134"/>
  </r>
  <r>
    <n v="1400"/>
    <s v="https://www.rev.com/blog/transcripts/united-kingdom-covid-19-briefing-transcript-april-1"/>
    <s v="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x v="116"/>
    <s v="12:33"/>
    <n v="321"/>
    <m/>
    <s v="Apr 1, 2020"/>
    <s v="12:31"/>
    <n v="0.5229166666666667"/>
    <n v="0.30624999999999997"/>
    <n v="0.96180555555555547"/>
    <x v="134"/>
  </r>
  <r>
    <n v="1401"/>
    <s v="https://www.rev.com/blog/transcripts/united-kingdom-covid-19-briefing-transcript-april-1"/>
    <s v="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x v="116"/>
    <s v="12:55"/>
    <n v="392"/>
    <m/>
    <s v="Apr 1, 2020"/>
    <s v="12:31"/>
    <n v="0.53819444444444442"/>
    <n v="0.30624999999999997"/>
    <n v="0.96180555555555547"/>
    <x v="134"/>
  </r>
  <r>
    <n v="1402"/>
    <s v="https://www.rev.com/blog/transcripts/united-kingdom-covid-19-briefing-transcript-april-1"/>
    <s v="Alok Sharma: (13:20);Yvonne, thank you for that."/>
    <x v="115"/>
    <s v="13:20"/>
    <n v="48"/>
    <m/>
    <s v="Apr 1, 2020"/>
    <s v="13:20"/>
    <n v="0.55555555555555558"/>
    <n v="0"/>
    <n v="0.98541666666666661"/>
    <x v="133"/>
  </r>
  <r>
    <n v="1403"/>
    <s v="https://www.rev.com/blog/transcripts/united-kingdom-covid-19-briefing-transcript-april-1"/>
    <s v="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x v="115"/>
    <s v="13:21"/>
    <n v="575"/>
    <m/>
    <s v="Apr 1, 2020"/>
    <s v="13:20"/>
    <n v="0.55625000000000002"/>
    <n v="0"/>
    <n v="0.98541666666666661"/>
    <x v="133"/>
  </r>
  <r>
    <n v="1404"/>
    <s v="https://www.rev.com/blog/transcripts/united-kingdom-covid-19-briefing-transcript-april-1"/>
    <s v="Alok Sharma: (13:55);Thank you for that."/>
    <x v="115"/>
    <s v="13:55"/>
    <n v="40"/>
    <m/>
    <s v="Apr 1, 2020"/>
    <s v="13:20"/>
    <n v="0.57986111111111105"/>
    <n v="0"/>
    <n v="0.98541666666666661"/>
    <x v="133"/>
  </r>
  <r>
    <n v="1405"/>
    <s v="https://www.rev.com/blog/transcripts/united-kingdom-covid-19-briefing-transcript-april-1"/>
    <s v="Alok Sharma: (13:56);The next question is from ITV, Robert Peston. Robert?"/>
    <x v="115"/>
    <s v="13:56"/>
    <n v="74"/>
    <m/>
    <s v="Apr 1, 2020"/>
    <s v="13:20"/>
    <n v="0.5805555555555556"/>
    <n v="0"/>
    <n v="0.98541666666666661"/>
    <x v="133"/>
  </r>
  <r>
    <n v="1406"/>
    <s v="https://www.rev.com/blog/transcripts/united-kingdom-covid-19-briefing-transcript-april-1"/>
    <s v="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x v="40"/>
    <s v="14:01"/>
    <n v="619"/>
    <m/>
    <s v="Apr 1, 2020"/>
    <s v="14:01"/>
    <n v="0.58402777777777781"/>
    <n v="0.58402777777777781"/>
    <n v="0.67291666666666661"/>
    <x v="136"/>
  </r>
  <r>
    <n v="1407"/>
    <s v="https://www.rev.com/blog/transcripts/united-kingdom-covid-19-briefing-transcript-april-1"/>
    <s v="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x v="116"/>
    <s v="14:43"/>
    <n v="348"/>
    <m/>
    <s v="Apr 1, 2020"/>
    <s v="14:43"/>
    <n v="0.61319444444444449"/>
    <n v="0.30624999999999997"/>
    <n v="0.96180555555555547"/>
    <x v="134"/>
  </r>
  <r>
    <n v="1408"/>
    <s v="https://www.rev.com/blog/transcripts/united-kingdom-covid-19-briefing-transcript-april-1"/>
    <s v="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x v="116"/>
    <s v="15:02"/>
    <n v="509"/>
    <m/>
    <s v="Apr 1, 2020"/>
    <s v="14:43"/>
    <n v="0.62638888888888888"/>
    <n v="0.30624999999999997"/>
    <n v="0.96180555555555547"/>
    <x v="134"/>
  </r>
  <r>
    <n v="1409"/>
    <s v="https://www.rev.com/blog/transcripts/united-kingdom-covid-19-briefing-transcript-april-1"/>
    <s v="Alok Sharma: (15:33);Thank you. Thank you, Robert. Thank you, Yvonne."/>
    <x v="115"/>
    <s v="15:33"/>
    <n v="69"/>
    <m/>
    <s v="Apr 1, 2020"/>
    <s v="15:33"/>
    <n v="0.6479166666666667"/>
    <n v="0"/>
    <n v="0.98541666666666661"/>
    <x v="133"/>
  </r>
  <r>
    <n v="1410"/>
    <s v="https://www.rev.com/blog/transcripts/united-kingdom-covid-19-briefing-transcript-april-1"/>
    <s v="Alok Sharma: (15:36);The next question is from the Evening Standard, from Joe Murphy. Joe?"/>
    <x v="115"/>
    <s v="15:36"/>
    <n v="90"/>
    <m/>
    <s v="Apr 1, 2020"/>
    <s v="15:33"/>
    <n v="0.65"/>
    <n v="0"/>
    <n v="0.98541666666666661"/>
    <x v="133"/>
  </r>
  <r>
    <n v="1411"/>
    <s v="https://www.rev.com/blog/transcripts/united-kingdom-covid-19-briefing-transcript-april-1"/>
    <s v="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x v="40"/>
    <s v="15:41"/>
    <n v="421"/>
    <m/>
    <s v="Apr 1, 2020"/>
    <s v="15:41"/>
    <n v="0.65347222222222223"/>
    <n v="0.58402777777777781"/>
    <n v="0.67291666666666661"/>
    <x v="136"/>
  </r>
  <r>
    <n v="1412"/>
    <s v="https://www.rev.com/blog/transcripts/united-kingdom-covid-19-briefing-transcript-april-1"/>
    <s v="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x v="40"/>
    <s v="16:09"/>
    <n v="569"/>
    <m/>
    <s v="Apr 1, 2020"/>
    <s v="15:41"/>
    <n v="0.67291666666666661"/>
    <n v="0.58402777777777781"/>
    <n v="0.67291666666666661"/>
    <x v="136"/>
  </r>
  <r>
    <n v="1413"/>
    <s v="https://www.rev.com/blog/transcripts/united-kingdom-covid-19-briefing-transcript-april-1"/>
    <s v="Alok Sharma: (16:42);Yvonne, I’m wondering whether you might take that first."/>
    <x v="115"/>
    <s v="16:42"/>
    <n v="77"/>
    <m/>
    <s v="Apr 1, 2020"/>
    <s v="16:42"/>
    <n v="0.6958333333333333"/>
    <n v="0"/>
    <n v="0.98541666666666661"/>
    <x v="133"/>
  </r>
  <r>
    <n v="1414"/>
    <s v="https://www.rev.com/blog/transcripts/united-kingdom-covid-19-briefing-transcript-april-1"/>
    <s v="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x v="116"/>
    <s v="16:46"/>
    <n v="512"/>
    <m/>
    <s v="Apr 1, 2020"/>
    <s v="16:46"/>
    <n v="0.69861111111111107"/>
    <n v="0.30624999999999997"/>
    <n v="0.96180555555555547"/>
    <x v="134"/>
  </r>
  <r>
    <n v="1415"/>
    <s v="https://www.rev.com/blog/transcripts/united-kingdom-covid-19-briefing-transcript-april-1"/>
    <s v="Dr. Yvonne Doyle: (17:15);While I’m speaking, do you wish me to speak about the reagents?"/>
    <x v="116"/>
    <s v="17:15"/>
    <n v="89"/>
    <m/>
    <s v="Apr 1, 2020"/>
    <s v="16:46"/>
    <n v="0.71875"/>
    <n v="0.30624999999999997"/>
    <n v="0.96180555555555547"/>
    <x v="134"/>
  </r>
  <r>
    <n v="1416"/>
    <s v="https://www.rev.com/blog/transcripts/united-kingdom-covid-19-briefing-transcript-april-1"/>
    <s v="Alok Sharma: (17:17);Yes, please."/>
    <x v="115"/>
    <s v="17:17"/>
    <n v="33"/>
    <m/>
    <s v="Apr 1, 2020"/>
    <s v="17:17"/>
    <n v="0.72013888888888899"/>
    <n v="0"/>
    <n v="0.98541666666666661"/>
    <x v="133"/>
  </r>
  <r>
    <n v="1417"/>
    <s v="https://www.rev.com/blog/transcripts/united-kingdom-covid-19-briefing-transcript-april-1"/>
    <s v="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x v="116"/>
    <s v="17:18"/>
    <n v="695"/>
    <m/>
    <s v="Apr 1, 2020"/>
    <s v="17:18"/>
    <n v="0.72083333333333333"/>
    <n v="0.30624999999999997"/>
    <n v="0.96180555555555547"/>
    <x v="134"/>
  </r>
  <r>
    <n v="1418"/>
    <s v="https://www.rev.com/blog/transcripts/united-kingdom-covid-19-briefing-transcript-april-1"/>
    <s v="Alok Sharma: (18:01);Joe, I think you made reference to Germany. We, of course, look to see where we can learn throughout this process. Of course, we are working with industry, we’re working with the scientific community to make sure that we have maximum possible supplies."/>
    <x v="115"/>
    <s v="18:01"/>
    <n v="273"/>
    <m/>
    <s v="Apr 1, 2020"/>
    <s v="18:01"/>
    <n v="0.75069444444444444"/>
    <n v="0"/>
    <n v="0.98541666666666661"/>
    <x v="133"/>
  </r>
  <r>
    <n v="1419"/>
    <s v="https://www.rev.com/blog/transcripts/united-kingdom-covid-19-briefing-transcript-april-1"/>
    <s v="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x v="115"/>
    <s v="18:14"/>
    <n v="615"/>
    <m/>
    <s v="Apr 1, 2020"/>
    <s v="18:01"/>
    <n v="0.7597222222222223"/>
    <n v="0"/>
    <n v="0.98541666666666661"/>
    <x v="133"/>
  </r>
  <r>
    <n v="1420"/>
    <s v="https://www.rev.com/blog/transcripts/united-kingdom-covid-19-briefing-transcript-april-1"/>
    <s v="Alok Sharma: (18:53);Thank you very much for that, Joe."/>
    <x v="115"/>
    <s v="18:53"/>
    <n v="55"/>
    <m/>
    <s v="Apr 1, 2020"/>
    <s v="18:01"/>
    <n v="0.78680555555555554"/>
    <n v="0"/>
    <n v="0.98541666666666661"/>
    <x v="133"/>
  </r>
  <r>
    <n v="1421"/>
    <s v="https://www.rev.com/blog/transcripts/united-kingdom-covid-19-briefing-transcript-april-1"/>
    <s v="Alok Sharma: (18:54);The next question is from Financial Times, from Laura Hughes. Laura?"/>
    <x v="115"/>
    <s v="18:54"/>
    <n v="89"/>
    <m/>
    <s v="Apr 1, 2020"/>
    <s v="18:01"/>
    <n v="0.78749999999999998"/>
    <n v="0"/>
    <n v="0.98541666666666661"/>
    <x v="133"/>
  </r>
  <r>
    <n v="1422"/>
    <s v="https://www.rev.com/blog/transcripts/united-kingdom-covid-19-briefing-transcript-april-1"/>
    <s v="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x v="117"/>
    <s v="18:59"/>
    <n v="353"/>
    <m/>
    <s v="Apr 1, 2020"/>
    <s v="18:59"/>
    <n v="0.7909722222222223"/>
    <n v="0.7909722222222223"/>
    <n v="0.7909722222222223"/>
    <x v="0"/>
  </r>
  <r>
    <n v="1423"/>
    <s v="https://www.rev.com/blog/transcripts/united-kingdom-covid-19-briefing-transcript-april-1"/>
    <s v="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x v="115"/>
    <s v="19:20"/>
    <n v="613"/>
    <m/>
    <s v="Apr 1, 2020"/>
    <s v="19:20"/>
    <n v="0.80555555555555547"/>
    <n v="0"/>
    <n v="0.98541666666666661"/>
    <x v="133"/>
  </r>
  <r>
    <n v="1424"/>
    <s v="https://www.rev.com/blog/transcripts/united-kingdom-covid-19-briefing-transcript-april-1"/>
    <s v="Alok Sharma: (19:59);But I think it may be helpful, Yvonne, if you want to amplify on this particular point."/>
    <x v="115"/>
    <s v="19:59"/>
    <n v="108"/>
    <m/>
    <s v="Apr 1, 2020"/>
    <s v="19:20"/>
    <n v="0.83263888888888893"/>
    <n v="0"/>
    <n v="0.98541666666666661"/>
    <x v="133"/>
  </r>
  <r>
    <n v="1425"/>
    <s v="https://www.rev.com/blog/transcripts/united-kingdom-covid-19-briefing-transcript-april-1"/>
    <s v="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x v="116"/>
    <s v="19:59"/>
    <n v="576"/>
    <m/>
    <s v="Apr 1, 2020"/>
    <s v="19:59"/>
    <n v="0.83263888888888893"/>
    <n v="0.30624999999999997"/>
    <n v="0.96180555555555547"/>
    <x v="134"/>
  </r>
  <r>
    <n v="1426"/>
    <s v="https://www.rev.com/blog/transcripts/united-kingdom-covid-19-briefing-transcript-april-1"/>
    <s v="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x v="116"/>
    <s v="20:31"/>
    <n v="658"/>
    <m/>
    <s v="Apr 1, 2020"/>
    <s v="19:59"/>
    <n v="0.85486111111111107"/>
    <n v="0.30624999999999997"/>
    <n v="0.96180555555555547"/>
    <x v="134"/>
  </r>
  <r>
    <n v="1427"/>
    <s v="https://www.rev.com/blog/transcripts/united-kingdom-covid-19-briefing-transcript-april-1"/>
    <s v="Alok Sharma: (21:16);Thank you for that, Yvonne."/>
    <x v="115"/>
    <s v="21:16"/>
    <n v="48"/>
    <m/>
    <s v="Apr 1, 2020"/>
    <s v="21:16"/>
    <n v="0.88611111111111107"/>
    <n v="0"/>
    <n v="0.98541666666666661"/>
    <x v="133"/>
  </r>
  <r>
    <n v="1428"/>
    <s v="https://www.rev.com/blog/transcripts/united-kingdom-covid-19-briefing-transcript-april-1"/>
    <s v="Alok Sharma: (21:17);We have one final question, which is from BuzzFeed, from Emily Ashton. Emily?"/>
    <x v="115"/>
    <s v="21:17"/>
    <n v="98"/>
    <m/>
    <s v="Apr 1, 2020"/>
    <s v="21:16"/>
    <n v="0.88680555555555562"/>
    <n v="0"/>
    <n v="0.98541666666666661"/>
    <x v="133"/>
  </r>
  <r>
    <n v="1429"/>
    <s v="https://www.rev.com/blog/transcripts/united-kingdom-covid-19-briefing-transcript-april-1"/>
    <s v="Emily Ashton: (21:22);Hi."/>
    <x v="118"/>
    <s v="21:22"/>
    <n v="25"/>
    <m/>
    <s v="Apr 1, 2020"/>
    <s v="21:22"/>
    <n v="0.89027777777777783"/>
    <n v="0.89027777777777783"/>
    <n v="0.89097222222222217"/>
    <x v="137"/>
  </r>
  <r>
    <n v="1430"/>
    <s v="https://www.rev.com/blog/transcripts/united-kingdom-covid-19-briefing-transcript-april-1"/>
    <s v="Alok Sharma: (21:23);Hi."/>
    <x v="115"/>
    <s v="21:23"/>
    <n v="24"/>
    <m/>
    <s v="Apr 1, 2020"/>
    <s v="21:23"/>
    <n v="0.89097222222222217"/>
    <n v="0"/>
    <n v="0.98541666666666661"/>
    <x v="133"/>
  </r>
  <r>
    <n v="1431"/>
    <s v="https://www.rev.com/blog/transcripts/united-kingdom-covid-19-briefing-transcript-april-1"/>
    <s v="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x v="118"/>
    <s v="21:23"/>
    <n v="782"/>
    <m/>
    <s v="Apr 1, 2020"/>
    <s v="21:23"/>
    <n v="0.89097222222222217"/>
    <n v="0.89027777777777783"/>
    <n v="0.89097222222222217"/>
    <x v="137"/>
  </r>
  <r>
    <n v="1432"/>
    <s v="https://www.rev.com/blog/transcripts/united-kingdom-covid-19-briefing-transcript-april-1"/>
    <s v="Alok Sharma: (22:07);Emily, thank you for that. You’re absolutely right. I pay tribute to the amazing work that NHS staff in the front line across the whole of the NHS and across the public service are doing at this time to support us and support the population."/>
    <x v="115"/>
    <s v="22:07"/>
    <n v="262"/>
    <m/>
    <s v="Apr 1, 2020"/>
    <s v="22:07"/>
    <n v="0.92152777777777783"/>
    <n v="0"/>
    <n v="0.98541666666666661"/>
    <x v="133"/>
  </r>
  <r>
    <n v="1433"/>
    <s v="https://www.rev.com/blog/transcripts/united-kingdom-covid-19-briefing-transcript-april-1"/>
    <s v="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x v="115"/>
    <s v="22:22"/>
    <n v="688"/>
    <m/>
    <s v="Apr 1, 2020"/>
    <s v="22:07"/>
    <n v="0.93194444444444446"/>
    <n v="0"/>
    <n v="0.98541666666666661"/>
    <x v="133"/>
  </r>
  <r>
    <n v="1434"/>
    <s v="https://www.rev.com/blog/transcripts/united-kingdom-covid-19-briefing-transcript-april-1"/>
    <s v="Alok Sharma: (23:04);Yvonne?"/>
    <x v="115"/>
    <s v="23:04"/>
    <n v="28"/>
    <m/>
    <s v="Apr 1, 2020"/>
    <s v="22:07"/>
    <n v="0.96111111111111114"/>
    <n v="0"/>
    <n v="0.98541666666666661"/>
    <x v="133"/>
  </r>
  <r>
    <n v="1435"/>
    <s v="https://www.rev.com/blog/transcripts/united-kingdom-covid-19-briefing-transcript-april-1"/>
    <s v="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x v="116"/>
    <s v="23:05"/>
    <n v="561"/>
    <m/>
    <s v="Apr 1, 2020"/>
    <s v="23:05"/>
    <n v="0.96180555555555547"/>
    <n v="0.30624999999999997"/>
    <n v="0.96180555555555547"/>
    <x v="134"/>
  </r>
  <r>
    <n v="1436"/>
    <s v="https://www.rev.com/blog/transcripts/united-kingdom-covid-19-briefing-transcript-april-1"/>
    <s v="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x v="115"/>
    <s v="23:39"/>
    <n v="333"/>
    <m/>
    <s v="Apr 1, 2020"/>
    <s v="23:39"/>
    <n v="0.98541666666666661"/>
    <n v="0"/>
    <n v="0.98541666666666661"/>
    <x v="133"/>
  </r>
  <r>
    <n v="1437"/>
    <s v="https://www.rev.com/blog/transcripts/united-kingdom-covid-19-briefing-transcript-april-1"/>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1, 2020"/>
    <n v="0"/>
    <e v="#VALUE!"/>
    <n v="0"/>
    <n v="0"/>
    <x v="0"/>
  </r>
  <r>
    <n v="1438"/>
    <s v="https://www.rev.com/blog/transcripts/united-kingdom-covid-19-briefing-transcript-april-1"/>
    <s v="Offer valid for new customers only. One coupon per person or business.;Can be used for closed captions, subtitles, foreign subtitles, translations or transcription services."/>
    <x v="0"/>
    <m/>
    <n v="173"/>
    <m/>
    <s v="Apr 1, 2020"/>
    <n v="0"/>
    <e v="#VALUE!"/>
    <n v="0"/>
    <n v="0"/>
    <x v="0"/>
  </r>
  <r>
    <n v="1439"/>
    <s v="https://www.rev.com/blog/transcripts/united-kingdom-covid-19-briefing-transcript-april-3"/>
    <s v="Apr 3, 2020"/>
    <x v="0"/>
    <m/>
    <n v="11"/>
    <b v="1"/>
    <s v="Apr 3, 2020"/>
    <n v="0"/>
    <e v="#VALUE!"/>
    <n v="0"/>
    <n v="0"/>
    <x v="0"/>
  </r>
  <r>
    <n v="1440"/>
    <s v="https://www.rev.com/blog/transcripts/united-kingdom-covid-19-briefing-transcript-april-3"/>
    <s v="Great Britain’s Secretary of State for Health, Matt Hancock urged people to stay home in order to protect lives in an April 3 coronavirus press conference. He said they’re aiming for 100,000 tests a day by end of April. Read the full transcript here."/>
    <x v="0"/>
    <m/>
    <n v="250"/>
    <m/>
    <s v="Apr 3, 2020"/>
    <n v="0"/>
    <e v="#VALUE!"/>
    <n v="0"/>
    <n v="0"/>
    <x v="0"/>
  </r>
  <r>
    <n v="1441"/>
    <s v="https://www.rev.com/blog/transcripts/united-kingdom-covid-19-briefing-transcript-april-3"/>
    <s v="Follow Rev Transcripts"/>
    <x v="0"/>
    <m/>
    <n v="22"/>
    <m/>
    <s v="Apr 3, 2020"/>
    <n v="0"/>
    <e v="#VALUE!"/>
    <n v="0"/>
    <n v="0"/>
    <x v="0"/>
  </r>
  <r>
    <n v="1442"/>
    <s v="https://www.rev.com/blog/transcripts/united-kingdom-covid-19-briefing-transcript-april-3"/>
    <s v="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x v="16"/>
    <s v="01:50"/>
    <n v="362"/>
    <m/>
    <s v="Apr 3, 2020"/>
    <s v="01:50"/>
    <n v="7.6388888888888895E-2"/>
    <n v="6.9444444444433095E-4"/>
    <n v="0.96527777777777768"/>
    <x v="138"/>
  </r>
  <r>
    <n v="1443"/>
    <s v="https://www.rev.com/blog/transcripts/united-kingdom-covid-19-briefing-transcript-april-3"/>
    <s v="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x v="16"/>
    <s v="02:17"/>
    <n v="750"/>
    <m/>
    <s v="Apr 3, 2020"/>
    <s v="01:50"/>
    <n v="9.5138888888888884E-2"/>
    <n v="6.9444444444433095E-4"/>
    <n v="0.96527777777777768"/>
    <x v="138"/>
  </r>
  <r>
    <n v="1444"/>
    <s v="https://www.rev.com/blog/transcripts/united-kingdom-covid-19-briefing-transcript-april-3"/>
    <s v="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x v="16"/>
    <s v="03:28"/>
    <n v="1106"/>
    <m/>
    <s v="Apr 3, 2020"/>
    <s v="01:50"/>
    <n v="0.14444444444444446"/>
    <n v="6.9444444444433095E-4"/>
    <n v="0.96527777777777768"/>
    <x v="138"/>
  </r>
  <r>
    <n v="1445"/>
    <s v="https://www.rev.com/blog/transcripts/united-kingdom-covid-19-briefing-transcript-april-3"/>
    <s v="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x v="16"/>
    <s v="04:52"/>
    <n v="714"/>
    <m/>
    <s v="Apr 3, 2020"/>
    <s v="01:50"/>
    <n v="0.20277777777777781"/>
    <n v="6.9444444444433095E-4"/>
    <n v="0.96527777777777768"/>
    <x v="138"/>
  </r>
  <r>
    <n v="1446"/>
    <s v="https://www.rev.com/blog/transcripts/united-kingdom-covid-19-briefing-transcript-april-3"/>
    <s v="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x v="16"/>
    <s v="05:49"/>
    <n v="774"/>
    <m/>
    <s v="Apr 3, 2020"/>
    <s v="01:50"/>
    <n v="0.24236111111111111"/>
    <n v="6.9444444444433095E-4"/>
    <n v="0.96527777777777768"/>
    <x v="138"/>
  </r>
  <r>
    <n v="1447"/>
    <s v="https://www.rev.com/blog/transcripts/united-kingdom-covid-19-briefing-transcript-april-3"/>
    <s v="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x v="16"/>
    <s v="06:47"/>
    <n v="1003"/>
    <m/>
    <s v="Apr 3, 2020"/>
    <s v="01:50"/>
    <n v="0.28263888888888888"/>
    <n v="6.9444444444433095E-4"/>
    <n v="0.96527777777777768"/>
    <x v="138"/>
  </r>
  <r>
    <n v="1448"/>
    <s v="https://www.rev.com/blog/transcripts/united-kingdom-covid-19-briefing-transcript-april-3"/>
    <s v="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x v="16"/>
    <s v="07:56"/>
    <n v="905"/>
    <m/>
    <s v="Apr 3, 2020"/>
    <s v="01:50"/>
    <n v="0.33055555555555555"/>
    <n v="6.9444444444433095E-4"/>
    <n v="0.96527777777777768"/>
    <x v="138"/>
  </r>
  <r>
    <n v="1449"/>
    <s v="https://www.rev.com/blog/transcripts/united-kingdom-covid-19-briefing-transcript-april-3"/>
    <s v="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x v="16"/>
    <s v="08:57"/>
    <n v="738"/>
    <m/>
    <s v="Apr 3, 2020"/>
    <s v="01:50"/>
    <n v="0.37291666666666662"/>
    <n v="6.9444444444433095E-4"/>
    <n v="0.96527777777777768"/>
    <x v="138"/>
  </r>
  <r>
    <n v="1450"/>
    <s v="https://www.rev.com/blog/transcripts/united-kingdom-covid-19-briefing-transcript-april-3"/>
    <s v="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x v="16"/>
    <s v="09:48"/>
    <n v="671"/>
    <m/>
    <s v="Apr 3, 2020"/>
    <s v="01:50"/>
    <n v="0.40833333333333338"/>
    <n v="6.9444444444433095E-4"/>
    <n v="0.96527777777777768"/>
    <x v="138"/>
  </r>
  <r>
    <n v="1451"/>
    <s v="https://www.rev.com/blog/transcripts/united-kingdom-covid-19-briefing-transcript-april-3"/>
    <s v="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x v="16"/>
    <s v="10:40"/>
    <n v="410"/>
    <m/>
    <s v="Apr 3, 2020"/>
    <s v="01:50"/>
    <n v="0.44444444444444442"/>
    <n v="6.9444444444433095E-4"/>
    <n v="0.96527777777777768"/>
    <x v="138"/>
  </r>
  <r>
    <n v="1452"/>
    <s v="https://www.rev.com/blog/transcripts/united-kingdom-covid-19-briefing-transcript-april-3"/>
    <s v="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x v="80"/>
    <s v="11:15"/>
    <n v="502"/>
    <m/>
    <s v="Apr 3, 2020"/>
    <s v="11:15"/>
    <n v="0.46875"/>
    <n v="0.1166666666666667"/>
    <n v="0.55972222222222223"/>
    <x v="139"/>
  </r>
  <r>
    <n v="1453"/>
    <s v="https://www.rev.com/blog/transcripts/united-kingdom-covid-19-briefing-transcript-april-3"/>
    <s v="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x v="80"/>
    <s v="11:59"/>
    <n v="1106"/>
    <m/>
    <s v="Apr 3, 2020"/>
    <s v="11:15"/>
    <n v="0.4993055555555555"/>
    <n v="0.1166666666666667"/>
    <n v="0.55972222222222223"/>
    <x v="139"/>
  </r>
  <r>
    <n v="1454"/>
    <s v="https://www.rev.com/blog/transcripts/united-kingdom-covid-19-briefing-transcript-april-3"/>
    <s v="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x v="80"/>
    <s v="13:26"/>
    <n v="331"/>
    <m/>
    <s v="Apr 3, 2020"/>
    <s v="11:15"/>
    <n v="0.55972222222222223"/>
    <n v="0.1166666666666667"/>
    <n v="0.55972222222222223"/>
    <x v="139"/>
  </r>
  <r>
    <n v="1455"/>
    <s v="https://www.rev.com/blog/transcripts/united-kingdom-covid-19-briefing-transcript-april-3"/>
    <s v="Matt Hancock: (13:53);Thank you, Ruth. And Jonathan van Tam, if you could bring us up to speed on the treatments and on the latest data that we have."/>
    <x v="16"/>
    <s v="13:53"/>
    <n v="149"/>
    <m/>
    <s v="Apr 3, 2020"/>
    <s v="13:53"/>
    <n v="0.57847222222222217"/>
    <n v="6.9444444444433095E-4"/>
    <n v="0.96527777777777768"/>
    <x v="138"/>
  </r>
  <r>
    <n v="1456"/>
    <s v="https://www.rev.com/blog/transcripts/united-kingdom-covid-19-briefing-transcript-april-3"/>
    <s v="Jonathan Van-Tam: (14:01);Thank you, Secretary of State. I’ll begin with the data-"/>
    <x v="81"/>
    <s v="14:01"/>
    <n v="82"/>
    <m/>
    <s v="Apr 3, 2020"/>
    <s v="14:01"/>
    <n v="0.58402777777777781"/>
    <n v="5.0694444444444375E-2"/>
    <n v="0.92986111111111114"/>
    <x v="140"/>
  </r>
  <r>
    <n v="1457"/>
    <s v="https://www.rev.com/blog/transcripts/united-kingdom-covid-19-briefing-transcript-april-3"/>
    <s v="Jonathan Van-Tam: (14:03);and the first slide I want to show you is a survey which shows the behavioral change as of 29th of March in relation to the social-distancing advice that the government has given."/>
    <x v="81"/>
    <s v="14:03"/>
    <n v="205"/>
    <m/>
    <s v="Apr 3, 2020"/>
    <s v="14:01"/>
    <n v="0.5854166666666667"/>
    <n v="5.0694444444444375E-2"/>
    <n v="0.92986111111111114"/>
    <x v="140"/>
  </r>
  <r>
    <n v="1458"/>
    <s v="https://www.rev.com/blog/transcripts/united-kingdom-covid-19-briefing-transcript-april-3"/>
    <s v="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x v="81"/>
    <s v="14:18"/>
    <n v="672"/>
    <m/>
    <s v="Apr 3, 2020"/>
    <s v="14:01"/>
    <n v="0.59583333333333333"/>
    <n v="5.0694444444444375E-2"/>
    <n v="0.92986111111111114"/>
    <x v="140"/>
  </r>
  <r>
    <n v="1459"/>
    <s v="https://www.rev.com/blog/transcripts/united-kingdom-covid-19-briefing-transcript-april-3"/>
    <s v="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x v="81"/>
    <s v="15:04"/>
    <n v="787"/>
    <m/>
    <s v="Apr 3, 2020"/>
    <s v="14:01"/>
    <n v="0.62777777777777777"/>
    <n v="5.0694444444444375E-2"/>
    <n v="0.92986111111111114"/>
    <x v="140"/>
  </r>
  <r>
    <n v="1460"/>
    <s v="https://www.rev.com/blog/transcripts/united-kingdom-covid-19-briefing-transcript-april-3"/>
    <s v="Jonathan Van-Tam: (16:09);You will see a similar picture for hospital admissions, that they are increasing and again, this reinforces the advice we give. The final slide, please."/>
    <x v="81"/>
    <s v="16:09"/>
    <n v="178"/>
    <m/>
    <s v="Apr 3, 2020"/>
    <s v="14:01"/>
    <n v="0.67291666666666661"/>
    <n v="5.0694444444444375E-2"/>
    <n v="0.92986111111111114"/>
    <x v="140"/>
  </r>
  <r>
    <n v="1461"/>
    <s v="https://www.rev.com/blog/transcripts/united-kingdom-covid-19-briefing-transcript-april-3"/>
    <s v="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x v="81"/>
    <s v="16:22"/>
    <n v="424"/>
    <m/>
    <s v="Apr 3, 2020"/>
    <s v="14:01"/>
    <n v="0.68194444444444446"/>
    <n v="5.0694444444444375E-2"/>
    <n v="0.92986111111111114"/>
    <x v="140"/>
  </r>
  <r>
    <n v="1462"/>
    <s v="https://www.rev.com/blog/transcripts/united-kingdom-covid-19-briefing-transcript-april-3"/>
    <s v="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x v="81"/>
    <s v="16:57"/>
    <n v="484"/>
    <m/>
    <s v="Apr 3, 2020"/>
    <s v="14:01"/>
    <n v="0.70624999999999993"/>
    <n v="5.0694444444444375E-2"/>
    <n v="0.92986111111111114"/>
    <x v="140"/>
  </r>
  <r>
    <n v="1463"/>
    <s v="https://www.rev.com/blog/transcripts/united-kingdom-covid-19-briefing-transcript-april-3"/>
    <s v="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x v="81"/>
    <s v="17:37"/>
    <n v="506"/>
    <m/>
    <s v="Apr 3, 2020"/>
    <s v="14:01"/>
    <n v="0.73402777777777783"/>
    <n v="5.0694444444444375E-2"/>
    <n v="0.92986111111111114"/>
    <x v="140"/>
  </r>
  <r>
    <n v="1464"/>
    <s v="https://www.rev.com/blog/transcripts/united-kingdom-covid-19-briefing-transcript-april-3"/>
    <s v="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x v="81"/>
    <s v="18:18"/>
    <n v="579"/>
    <m/>
    <s v="Apr 3, 2020"/>
    <s v="14:01"/>
    <n v="0.76250000000000007"/>
    <n v="5.0694444444444375E-2"/>
    <n v="0.92986111111111114"/>
    <x v="140"/>
  </r>
  <r>
    <n v="1465"/>
    <s v="https://www.rev.com/blog/transcripts/united-kingdom-covid-19-briefing-transcript-april-3"/>
    <s v="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x v="81"/>
    <s v="19:02"/>
    <n v="537"/>
    <m/>
    <s v="Apr 3, 2020"/>
    <s v="14:01"/>
    <n v="0.79305555555555562"/>
    <n v="5.0694444444444375E-2"/>
    <n v="0.92986111111111114"/>
    <x v="140"/>
  </r>
  <r>
    <n v="1466"/>
    <s v="https://www.rev.com/blog/transcripts/united-kingdom-covid-19-briefing-transcript-april-3"/>
    <s v="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x v="81"/>
    <s v="19:39"/>
    <n v="422"/>
    <m/>
    <s v="Apr 3, 2020"/>
    <s v="14:01"/>
    <n v="0.81874999999999998"/>
    <n v="5.0694444444444375E-2"/>
    <n v="0.92986111111111114"/>
    <x v="140"/>
  </r>
  <r>
    <n v="1467"/>
    <s v="https://www.rev.com/blog/transcripts/united-kingdom-covid-19-briefing-transcript-april-3"/>
    <s v="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x v="81"/>
    <s v="20:07"/>
    <n v="480"/>
    <m/>
    <s v="Apr 3, 2020"/>
    <s v="14:01"/>
    <n v="0.83819444444444446"/>
    <n v="5.0694444444444375E-2"/>
    <n v="0.92986111111111114"/>
    <x v="140"/>
  </r>
  <r>
    <n v="1468"/>
    <s v="https://www.rev.com/blog/transcripts/united-kingdom-covid-19-briefing-transcript-april-3"/>
    <s v="Jonathan Van-Tam: (20:42);Thank you, Secretary."/>
    <x v="81"/>
    <s v="20:42"/>
    <n v="47"/>
    <m/>
    <s v="Apr 3, 2020"/>
    <s v="14:01"/>
    <n v="0.86249999999999993"/>
    <n v="5.0694444444444375E-2"/>
    <n v="0.92986111111111114"/>
    <x v="140"/>
  </r>
  <r>
    <n v="1469"/>
    <s v="https://www.rev.com/blog/transcripts/united-kingdom-covid-19-briefing-transcript-april-3"/>
    <s v="Matt Hancock: (20:43);Thank you very much. If we now go to questions, the first question is going to be from Hugh Pym of the BBC."/>
    <x v="16"/>
    <s v="20:43"/>
    <n v="129"/>
    <m/>
    <s v="Apr 3, 2020"/>
    <s v="20:43"/>
    <n v="0.86319444444444438"/>
    <n v="6.9444444444433095E-4"/>
    <n v="0.96527777777777768"/>
    <x v="138"/>
  </r>
  <r>
    <n v="1470"/>
    <s v="https://www.rev.com/blog/transcripts/united-kingdom-covid-19-briefing-transcript-april-3"/>
    <s v="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x v="39"/>
    <s v="20:54"/>
    <n v="315"/>
    <m/>
    <s v="Apr 3, 2020"/>
    <s v="20:54"/>
    <n v="0.87083333333333324"/>
    <n v="0.87083333333333324"/>
    <n v="0.87083333333333324"/>
    <x v="0"/>
  </r>
  <r>
    <n v="1471"/>
    <s v="https://www.rev.com/blog/transcripts/united-kingdom-covid-19-briefing-transcript-april-3"/>
    <s v="Jonathan Van-Tam: (21:14);Thank you for the two questions. The first one is about when we will turn this curve round, when we are going to peak, and when we’re going to come down."/>
    <x v="81"/>
    <s v="21:14"/>
    <n v="179"/>
    <m/>
    <s v="Apr 3, 2020"/>
    <s v="21:14"/>
    <n v="0.8847222222222223"/>
    <n v="5.0694444444444375E-2"/>
    <n v="0.92986111111111114"/>
    <x v="140"/>
  </r>
  <r>
    <n v="1472"/>
    <s v="https://www.rev.com/blog/transcripts/united-kingdom-covid-19-briefing-transcript-april-3"/>
    <s v="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x v="81"/>
    <s v="21:24"/>
    <n v="631"/>
    <m/>
    <s v="Apr 3, 2020"/>
    <s v="21:14"/>
    <n v="0.89166666666666661"/>
    <n v="5.0694444444444375E-2"/>
    <n v="0.92986111111111114"/>
    <x v="140"/>
  </r>
  <r>
    <n v="1473"/>
    <s v="https://www.rev.com/blog/transcripts/united-kingdom-covid-19-briefing-transcript-april-3"/>
    <s v="Jonathan Van-Tam: (22:07);Your second question, is kind of related and about how tall the peak will be and whether there will be enough ventilator capacity across the NHS."/>
    <x v="81"/>
    <s v="22:07"/>
    <n v="171"/>
    <m/>
    <s v="Apr 3, 2020"/>
    <s v="21:14"/>
    <n v="0.92152777777777783"/>
    <n v="5.0694444444444375E-2"/>
    <n v="0.92986111111111114"/>
    <x v="140"/>
  </r>
  <r>
    <n v="1474"/>
    <s v="https://www.rev.com/blog/transcripts/united-kingdom-covid-19-briefing-transcript-april-3"/>
    <s v="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
    <x v="81"/>
    <s v="22:19"/>
    <n v="303"/>
    <m/>
    <s v="Apr 3, 2020"/>
    <s v="21:14"/>
    <n v="0.92986111111111114"/>
    <n v="5.0694444444444375E-2"/>
    <n v="0.92986111111111114"/>
    <x v="140"/>
  </r>
  <r>
    <n v="1475"/>
    <s v="https://www.rev.com/blog/transcripts/united-kingdom-covid-19-briefing-transcript-april-3"/>
    <s v="Matt Hancock: (22:40);Thanks very much. If we go to Robert Peston of ITV. Hi, Robert."/>
    <x v="16"/>
    <s v="22:40"/>
    <n v="85"/>
    <m/>
    <s v="Apr 3, 2020"/>
    <s v="22:40"/>
    <n v="0.94444444444444453"/>
    <n v="6.9444444444433095E-4"/>
    <n v="0.96527777777777768"/>
    <x v="138"/>
  </r>
  <r>
    <n v="1476"/>
    <s v="https://www.rev.com/blog/transcripts/united-kingdom-covid-19-briefing-transcript-april-3"/>
    <s v="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
    <x v="40"/>
    <s v="22:46"/>
    <n v="293"/>
    <m/>
    <s v="Apr 3, 2020"/>
    <s v="22:46"/>
    <n v="0.94861111111111107"/>
    <n v="0.16874999999999996"/>
    <n v="0.97777777777777775"/>
    <x v="141"/>
  </r>
  <r>
    <n v="1477"/>
    <s v="https://www.rev.com/blog/transcripts/united-kingdom-covid-19-briefing-transcript-april-3"/>
    <s v="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x v="40"/>
    <s v="23:03"/>
    <n v="408"/>
    <m/>
    <s v="Apr 3, 2020"/>
    <s v="22:46"/>
    <n v="0.9604166666666667"/>
    <n v="0.16874999999999996"/>
    <n v="0.97777777777777775"/>
    <x v="141"/>
  </r>
  <r>
    <n v="1478"/>
    <s v="https://www.rev.com/blog/transcripts/united-kingdom-covid-19-briefing-transcript-april-3"/>
    <s v="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x v="40"/>
    <s v="23:28"/>
    <n v="532"/>
    <m/>
    <s v="Apr 3, 2020"/>
    <s v="22:46"/>
    <n v="0.97777777777777775"/>
    <n v="0.16874999999999996"/>
    <n v="0.97777777777777775"/>
    <x v="141"/>
  </r>
  <r>
    <n v="1479"/>
    <s v="https://www.rev.com/blog/transcripts/united-kingdom-covid-19-briefing-transcript-april-3"/>
    <s v="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x v="16"/>
    <s v="24:01"/>
    <n v="584"/>
    <m/>
    <s v="Apr 3, 2020"/>
    <s v="24:01"/>
    <n v="6.9444444444433095E-4"/>
    <n v="6.9444444444433095E-4"/>
    <n v="0.96527777777777768"/>
    <x v="138"/>
  </r>
  <r>
    <n v="1480"/>
    <s v="https://www.rev.com/blog/transcripts/united-kingdom-covid-19-briefing-transcript-april-3"/>
    <s v="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x v="16"/>
    <s v="24:42"/>
    <n v="350"/>
    <m/>
    <s v="Apr 3, 2020"/>
    <s v="24:01"/>
    <n v="2.9166666666666563E-2"/>
    <n v="6.9444444444433095E-4"/>
    <n v="0.96527777777777768"/>
    <x v="138"/>
  </r>
  <r>
    <n v="1481"/>
    <s v="https://www.rev.com/blog/transcripts/united-kingdom-covid-19-briefing-transcript-april-3"/>
    <s v="Matt Hancock: (25:07);JVC, do you want to add to those two questions and also answer Robert’s middle question on the rate of infection."/>
    <x v="16"/>
    <s v="25:07"/>
    <n v="135"/>
    <m/>
    <s v="Apr 3, 2020"/>
    <s v="24:01"/>
    <n v="4.6527777777777724E-2"/>
    <n v="6.9444444444433095E-4"/>
    <n v="0.96527777777777768"/>
    <x v="138"/>
  </r>
  <r>
    <n v="1482"/>
    <s v="https://www.rev.com/blog/transcripts/united-kingdom-covid-19-briefing-transcript-april-3"/>
    <s v="Jonathan Van-Tam: (25:13);Yes. Yes. Thank you very much. I will answer those questions."/>
    <x v="81"/>
    <s v="25:13"/>
    <n v="87"/>
    <m/>
    <s v="Apr 3, 2020"/>
    <s v="25:13"/>
    <n v="5.0694444444444375E-2"/>
    <n v="5.0694444444444375E-2"/>
    <n v="0.92986111111111114"/>
    <x v="140"/>
  </r>
  <r>
    <n v="1483"/>
    <s v="https://www.rev.com/blog/transcripts/united-kingdom-covid-19-briefing-transcript-april-3"/>
    <s v="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x v="81"/>
    <s v="25:16"/>
    <n v="707"/>
    <m/>
    <s v="Apr 3, 2020"/>
    <s v="25:13"/>
    <n v="5.2777777777777812E-2"/>
    <n v="5.0694444444444375E-2"/>
    <n v="0.92986111111111114"/>
    <x v="140"/>
  </r>
  <r>
    <n v="1484"/>
    <s v="https://www.rev.com/blog/transcripts/united-kingdom-covid-19-briefing-transcript-april-3"/>
    <s v="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x v="81"/>
    <s v="26:11"/>
    <n v="368"/>
    <m/>
    <s v="Apr 3, 2020"/>
    <s v="25:13"/>
    <n v="9.0972222222222232E-2"/>
    <n v="5.0694444444444375E-2"/>
    <n v="0.92986111111111114"/>
    <x v="140"/>
  </r>
  <r>
    <n v="1485"/>
    <s v="https://www.rev.com/blog/transcripts/united-kingdom-covid-19-briefing-transcript-april-3"/>
    <s v="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x v="81"/>
    <s v="26:35"/>
    <n v="670"/>
    <m/>
    <s v="Apr 3, 2020"/>
    <s v="25:13"/>
    <n v="0.10763888888888884"/>
    <n v="5.0694444444444375E-2"/>
    <n v="0.92986111111111114"/>
    <x v="140"/>
  </r>
  <r>
    <n v="1486"/>
    <s v="https://www.rev.com/blog/transcripts/united-kingdom-covid-19-briefing-transcript-april-3"/>
    <s v="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x v="81"/>
    <s v="27:26"/>
    <n v="435"/>
    <m/>
    <s v="Apr 3, 2020"/>
    <s v="25:13"/>
    <n v="0.14305555555555549"/>
    <n v="5.0694444444444375E-2"/>
    <n v="0.92986111111111114"/>
    <x v="140"/>
  </r>
  <r>
    <n v="1487"/>
    <s v="https://www.rev.com/blog/transcripts/united-kingdom-covid-19-briefing-transcript-april-3"/>
    <s v="Matt Hancock: (28:00);Any follow-ups to that, Robert?"/>
    <x v="16"/>
    <s v="28:00"/>
    <n v="53"/>
    <m/>
    <s v="Apr 3, 2020"/>
    <s v="28:00"/>
    <n v="0.16666666666666674"/>
    <n v="6.9444444444433095E-4"/>
    <n v="0.96527777777777768"/>
    <x v="138"/>
  </r>
  <r>
    <n v="1488"/>
    <s v="https://www.rev.com/blog/transcripts/united-kingdom-covid-19-briefing-transcript-april-3"/>
    <s v="Robert Peston: (28:03);Well, it was simply that-"/>
    <x v="40"/>
    <s v="28:03"/>
    <n v="48"/>
    <m/>
    <s v="Apr 3, 2020"/>
    <s v="28:03"/>
    <n v="0.16874999999999996"/>
    <n v="0.16874999999999996"/>
    <n v="0.97777777777777775"/>
    <x v="141"/>
  </r>
  <r>
    <n v="1489"/>
    <s v="https://www.rev.com/blog/transcripts/united-kingdom-covid-19-briefing-transcript-april-3"/>
    <s v="Robert Peston: (28:03);[inaudible 00:28:04] did use a ratio of one to a thousand. I mean, it was a rule of thumb that he thought was useful. Do you have a rule of thumb at the moment? Or do you personally, Jonathan, think that’s not terribly helpful."/>
    <x v="40"/>
    <s v="28:03"/>
    <n v="250"/>
    <m/>
    <s v="Apr 3, 2020"/>
    <s v="28:03"/>
    <n v="0.16874999999999996"/>
    <n v="0.16874999999999996"/>
    <n v="0.97777777777777775"/>
    <x v="141"/>
  </r>
  <r>
    <n v="1490"/>
    <s v="https://www.rev.com/blog/transcripts/united-kingdom-covid-19-briefing-transcript-april-3"/>
    <s v="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x v="81"/>
    <s v="28:18"/>
    <n v="340"/>
    <m/>
    <s v="Apr 3, 2020"/>
    <s v="28:18"/>
    <n v="0.1791666666666667"/>
    <n v="5.0694444444444375E-2"/>
    <n v="0.92986111111111114"/>
    <x v="140"/>
  </r>
  <r>
    <n v="1491"/>
    <s v="https://www.rev.com/blog/transcripts/united-kingdom-covid-19-briefing-transcript-april-3"/>
    <s v="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x v="16"/>
    <s v="28:33"/>
    <n v="307"/>
    <m/>
    <s v="Apr 3, 2020"/>
    <s v="28:33"/>
    <n v="0.18958333333333344"/>
    <n v="6.9444444444433095E-4"/>
    <n v="0.96527777777777768"/>
    <x v="138"/>
  </r>
  <r>
    <n v="1492"/>
    <s v="https://www.rev.com/blog/transcripts/united-kingdom-covid-19-briefing-transcript-april-3"/>
    <s v="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
    <x v="31"/>
    <s v="28:58"/>
    <n v="305"/>
    <m/>
    <s v="Apr 3, 2020"/>
    <s v="28:58"/>
    <n v="0.20694444444444438"/>
    <n v="0.20694444444444438"/>
    <n v="0.21944444444444433"/>
    <x v="142"/>
  </r>
  <r>
    <n v="1493"/>
    <s v="https://www.rev.com/blog/transcripts/united-kingdom-covid-19-briefing-transcript-april-3"/>
    <s v="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x v="31"/>
    <s v="29:16"/>
    <n v="399"/>
    <m/>
    <s v="Apr 3, 2020"/>
    <s v="28:58"/>
    <n v="0.21944444444444433"/>
    <n v="0.20694444444444438"/>
    <n v="0.21944444444444433"/>
    <x v="142"/>
  </r>
  <r>
    <n v="1494"/>
    <s v="https://www.rev.com/blog/transcripts/united-kingdom-covid-19-briefing-transcript-april-3"/>
    <s v="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x v="16"/>
    <s v="29:38"/>
    <n v="687"/>
    <m/>
    <s v="Apr 3, 2020"/>
    <s v="29:38"/>
    <n v="0.23472222222222228"/>
    <n v="6.9444444444433095E-4"/>
    <n v="0.96527777777777768"/>
    <x v="138"/>
  </r>
  <r>
    <n v="1495"/>
    <s v="https://www.rev.com/blog/transcripts/united-kingdom-covid-19-briefing-transcript-april-3"/>
    <s v="Matt Hancock: (30:28);On the question of DNRs, I’ll hand over to Ruth."/>
    <x v="16"/>
    <s v="30:28"/>
    <n v="70"/>
    <m/>
    <s v="Apr 3, 2020"/>
    <s v="29:38"/>
    <n v="0.26944444444444438"/>
    <n v="6.9444444444433095E-4"/>
    <n v="0.96527777777777768"/>
    <x v="138"/>
  </r>
  <r>
    <n v="1496"/>
    <s v="https://www.rev.com/blog/transcripts/united-kingdom-covid-19-briefing-transcript-april-3"/>
    <s v="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x v="119"/>
    <s v="30:35"/>
    <n v="529"/>
    <m/>
    <s v="Apr 3, 2020"/>
    <s v="30:35"/>
    <n v="0.27430555555555558"/>
    <n v="0.27430555555555558"/>
    <n v="0.67083333333333339"/>
    <x v="143"/>
  </r>
  <r>
    <n v="1497"/>
    <s v="https://www.rev.com/blog/transcripts/united-kingdom-covid-19-briefing-transcript-april-3"/>
    <s v="Matt Hancock: (31:12);Thanks very much. If we go to Liz Bates of Channel 4. Hi, Liz."/>
    <x v="16"/>
    <s v="31:12"/>
    <n v="84"/>
    <m/>
    <s v="Apr 3, 2020"/>
    <s v="31:12"/>
    <n v="0.30000000000000004"/>
    <n v="6.9444444444433095E-4"/>
    <n v="0.96527777777777768"/>
    <x v="138"/>
  </r>
  <r>
    <n v="1498"/>
    <s v="https://www.rev.com/blog/transcripts/united-kingdom-covid-19-briefing-transcript-april-3"/>
    <s v="Liz Bates: (31:17);Hi. If I could direct my questions primarily at Matt Hancock. First of all, you hugely based expectations when you said 3.5 million antibody tests had been ordered and would be widely available. Now you’re saying they don’t work? Are these tests ever going to materialize."/>
    <x v="120"/>
    <s v="31:17"/>
    <n v="291"/>
    <m/>
    <s v="Apr 3, 2020"/>
    <s v="31:17"/>
    <n v="0.30347222222222237"/>
    <n v="0.30347222222222237"/>
    <n v="0.36805555555555558"/>
    <x v="144"/>
  </r>
  <r>
    <n v="1499"/>
    <s v="https://www.rev.com/blog/transcripts/united-kingdom-covid-19-briefing-transcript-april-3"/>
    <s v="Liz Bates: (31:37);And secondly, if I may, countries which have carried out more tests and the U.K. Have had fewer deaths per million. Has the decision to carry out fewer tests than places like Germany and South Korea cost lives here?"/>
    <x v="120"/>
    <s v="31:37"/>
    <n v="234"/>
    <m/>
    <s v="Apr 3, 2020"/>
    <s v="31:17"/>
    <n v="0.3173611111111112"/>
    <n v="0.30347222222222237"/>
    <n v="0.36805555555555558"/>
    <x v="144"/>
  </r>
  <r>
    <n v="1500"/>
    <s v="https://www.rev.com/blog/transcripts/united-kingdom-covid-19-briefing-transcript-april-3"/>
    <s v="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x v="16"/>
    <s v="31:52"/>
    <n v="731"/>
    <m/>
    <s v="Apr 3, 2020"/>
    <s v="31:52"/>
    <n v="0.32777777777777772"/>
    <n v="6.9444444444433095E-4"/>
    <n v="0.96527777777777768"/>
    <x v="138"/>
  </r>
  <r>
    <n v="1501"/>
    <s v="https://www.rev.com/blog/transcripts/united-kingdom-covid-19-briefing-transcript-april-3"/>
    <s v="Matt Hancock: (32:41);And on the second point, can you remind me of the second question?"/>
    <x v="16"/>
    <s v="32:41"/>
    <n v="88"/>
    <m/>
    <s v="Apr 3, 2020"/>
    <s v="31:52"/>
    <n v="0.36180555555555549"/>
    <n v="6.9444444444433095E-4"/>
    <n v="0.96527777777777768"/>
    <x v="138"/>
  </r>
  <r>
    <n v="1502"/>
    <s v="https://www.rev.com/blog/transcripts/united-kingdom-covid-19-briefing-transcript-april-3"/>
    <s v="Liz Bates: (32:50);That we haven’t tested."/>
    <x v="120"/>
    <s v="32:50"/>
    <n v="42"/>
    <m/>
    <s v="Apr 3, 2020"/>
    <s v="32:50"/>
    <n v="0.36805555555555558"/>
    <n v="0.30347222222222237"/>
    <n v="0.36805555555555558"/>
    <x v="144"/>
  </r>
  <r>
    <n v="1503"/>
    <s v="https://www.rev.com/blog/transcripts/united-kingdom-covid-19-briefing-transcript-april-3"/>
    <s v="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x v="16"/>
    <s v="32:52"/>
    <n v="393"/>
    <m/>
    <s v="Apr 3, 2020"/>
    <s v="32:52"/>
    <n v="0.36944444444444446"/>
    <n v="6.9444444444433095E-4"/>
    <n v="0.96527777777777768"/>
    <x v="138"/>
  </r>
  <r>
    <n v="1504"/>
    <s v="https://www.rev.com/blog/transcripts/united-kingdom-covid-19-briefing-transcript-april-3"/>
    <s v="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
    <x v="16"/>
    <s v="33:24"/>
    <n v="305"/>
    <m/>
    <s v="Apr 3, 2020"/>
    <s v="32:52"/>
    <n v="0.39166666666666661"/>
    <n v="6.9444444444433095E-4"/>
    <n v="0.96527777777777768"/>
    <x v="138"/>
  </r>
  <r>
    <n v="1505"/>
    <s v="https://www.rev.com/blog/transcripts/united-kingdom-covid-19-briefing-transcript-april-3"/>
    <s v="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x v="81"/>
    <s v="33:43"/>
    <n v="729"/>
    <m/>
    <s v="Apr 3, 2020"/>
    <s v="33:43"/>
    <n v="0.40486111111111112"/>
    <n v="5.0694444444444375E-2"/>
    <n v="0.92986111111111114"/>
    <x v="140"/>
  </r>
  <r>
    <n v="1506"/>
    <s v="https://www.rev.com/blog/transcripts/united-kingdom-covid-19-briefing-transcript-april-3"/>
    <s v="Matt Hancock: (34:40);Thanks very much. Andy Bell, Channel 5."/>
    <x v="16"/>
    <s v="34:40"/>
    <n v="61"/>
    <m/>
    <s v="Apr 3, 2020"/>
    <s v="34:40"/>
    <n v="0.44444444444444442"/>
    <n v="6.9444444444433095E-4"/>
    <n v="0.96527777777777768"/>
    <x v="138"/>
  </r>
  <r>
    <n v="1507"/>
    <s v="https://www.rev.com/blog/transcripts/united-kingdom-covid-19-briefing-transcript-april-3"/>
    <s v="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x v="43"/>
    <s v="34:44"/>
    <n v="414"/>
    <m/>
    <s v="Apr 3, 2020"/>
    <s v="34:44"/>
    <n v="0.44722222222222219"/>
    <n v="0.44722222222222219"/>
    <n v="0.44722222222222219"/>
    <x v="0"/>
  </r>
  <r>
    <n v="1508"/>
    <s v="https://www.rev.com/blog/transcripts/united-kingdom-covid-19-briefing-transcript-april-3"/>
    <s v="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x v="16"/>
    <s v="35:09"/>
    <n v="613"/>
    <m/>
    <s v="Apr 3, 2020"/>
    <s v="35:09"/>
    <n v="0.46458333333333335"/>
    <n v="6.9444444444433095E-4"/>
    <n v="0.96527777777777768"/>
    <x v="138"/>
  </r>
  <r>
    <n v="1509"/>
    <s v="https://www.rev.com/blog/transcripts/united-kingdom-covid-19-briefing-transcript-april-3"/>
    <s v="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x v="81"/>
    <s v="35:56"/>
    <n v="369"/>
    <m/>
    <s v="Apr 3, 2020"/>
    <s v="35:56"/>
    <n v="0.49722222222222201"/>
    <n v="5.0694444444444375E-2"/>
    <n v="0.92986111111111114"/>
    <x v="140"/>
  </r>
  <r>
    <n v="1510"/>
    <s v="https://www.rev.com/blog/transcripts/united-kingdom-covid-19-briefing-transcript-april-3"/>
    <s v="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x v="81"/>
    <s v="36:24"/>
    <n v="395"/>
    <m/>
    <s v="Apr 3, 2020"/>
    <s v="35:56"/>
    <n v="0.51666666666666661"/>
    <n v="5.0694444444444375E-2"/>
    <n v="0.92986111111111114"/>
    <x v="140"/>
  </r>
  <r>
    <n v="1511"/>
    <s v="https://www.rev.com/blog/transcripts/united-kingdom-covid-19-briefing-transcript-april-3"/>
    <s v="Matt Hancock: (36:53);Thanks very much. We’re going to go to Martin Brown of The Express. Hi, Martin."/>
    <x v="16"/>
    <s v="36:53"/>
    <n v="101"/>
    <m/>
    <s v="Apr 3, 2020"/>
    <s v="36:53"/>
    <n v="0.53680555555555554"/>
    <n v="6.9444444444433095E-4"/>
    <n v="0.96527777777777768"/>
    <x v="138"/>
  </r>
  <r>
    <n v="1512"/>
    <s v="https://www.rev.com/blog/transcripts/united-kingdom-covid-19-briefing-transcript-april-3"/>
    <s v="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x v="121"/>
    <s v="36:59"/>
    <n v="381"/>
    <m/>
    <s v="Apr 3, 2020"/>
    <s v="36:59"/>
    <n v="0.54097222222222219"/>
    <n v="0.54097222222222219"/>
    <n v="0.66319444444444442"/>
    <x v="145"/>
  </r>
  <r>
    <n v="1513"/>
    <s v="https://www.rev.com/blog/transcripts/united-kingdom-covid-19-briefing-transcript-april-3"/>
    <s v="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x v="121"/>
    <s v="37:23"/>
    <n v="346"/>
    <m/>
    <s v="Apr 3, 2020"/>
    <s v="36:59"/>
    <n v="0.5576388888888888"/>
    <n v="0.54097222222222219"/>
    <n v="0.66319444444444442"/>
    <x v="145"/>
  </r>
  <r>
    <n v="1514"/>
    <s v="https://www.rev.com/blog/transcripts/united-kingdom-covid-19-briefing-transcript-april-3"/>
    <s v="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x v="16"/>
    <s v="37:45"/>
    <n v="404"/>
    <m/>
    <s v="Apr 3, 2020"/>
    <s v="37:45"/>
    <n v="0.57291666666666674"/>
    <n v="6.9444444444433095E-4"/>
    <n v="0.96527777777777768"/>
    <x v="138"/>
  </r>
  <r>
    <n v="1515"/>
    <s v="https://www.rev.com/blog/transcripts/united-kingdom-covid-19-briefing-transcript-april-3"/>
    <s v="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x v="16"/>
    <s v="38:17"/>
    <n v="374"/>
    <m/>
    <s v="Apr 3, 2020"/>
    <s v="37:45"/>
    <n v="0.59513888888888888"/>
    <n v="6.9444444444433095E-4"/>
    <n v="0.96527777777777768"/>
    <x v="138"/>
  </r>
  <r>
    <n v="1516"/>
    <s v="https://www.rev.com/blog/transcripts/united-kingdom-covid-19-briefing-transcript-april-3"/>
    <s v="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x v="119"/>
    <s v="38:43"/>
    <n v="499"/>
    <m/>
    <s v="Apr 3, 2020"/>
    <s v="38:43"/>
    <n v="0.6131944444444446"/>
    <n v="0.27430555555555558"/>
    <n v="0.67083333333333339"/>
    <x v="143"/>
  </r>
  <r>
    <n v="1517"/>
    <s v="https://www.rev.com/blog/transcripts/united-kingdom-covid-19-briefing-transcript-april-3"/>
    <s v="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x v="119"/>
    <s v="39:15"/>
    <n v="562"/>
    <m/>
    <s v="Apr 3, 2020"/>
    <s v="38:43"/>
    <n v="0.63541666666666674"/>
    <n v="0.27430555555555558"/>
    <n v="0.67083333333333339"/>
    <x v="143"/>
  </r>
  <r>
    <n v="1518"/>
    <s v="https://www.rev.com/blog/transcripts/united-kingdom-covid-19-briefing-transcript-april-3"/>
    <s v="Ruth: (39:48);I didn’t get quite the maternity question, Secretary of State. So, would you mind repeating that one?"/>
    <x v="119"/>
    <s v="39:48"/>
    <n v="115"/>
    <m/>
    <s v="Apr 3, 2020"/>
    <s v="38:43"/>
    <n v="0.65833333333333321"/>
    <n v="0.27430555555555558"/>
    <n v="0.67083333333333339"/>
    <x v="143"/>
  </r>
  <r>
    <n v="1519"/>
    <s v="https://www.rev.com/blog/transcripts/united-kingdom-covid-19-briefing-transcript-april-3"/>
    <s v="Martin Brown: (39:55);It was just the same really. What help is being given to the women who are alone in hospital without their loved ones giving birth."/>
    <x v="121"/>
    <s v="39:55"/>
    <n v="153"/>
    <m/>
    <s v="Apr 3, 2020"/>
    <s v="39:55"/>
    <n v="0.66319444444444442"/>
    <n v="0.54097222222222219"/>
    <n v="0.66319444444444442"/>
    <x v="145"/>
  </r>
  <r>
    <n v="1520"/>
    <s v="https://www.rev.com/blog/transcripts/united-kingdom-covid-19-briefing-transcript-april-3"/>
    <s v="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x v="119"/>
    <s v="40:06"/>
    <n v="593"/>
    <m/>
    <s v="Apr 3, 2020"/>
    <s v="40:06"/>
    <n v="0.67083333333333339"/>
    <n v="0.27430555555555558"/>
    <n v="0.67083333333333339"/>
    <x v="143"/>
  </r>
  <r>
    <n v="1521"/>
    <s v="https://www.rev.com/blog/transcripts/united-kingdom-covid-19-briefing-transcript-april-3"/>
    <s v="Matt Hancock: (40:39);Thanks, Ruth. On the second question, JVT."/>
    <x v="16"/>
    <s v="40:39"/>
    <n v="64"/>
    <m/>
    <s v="Apr 3, 2020"/>
    <s v="40:39"/>
    <n v="0.69374999999999987"/>
    <n v="6.9444444444433095E-4"/>
    <n v="0.96527777777777768"/>
    <x v="138"/>
  </r>
  <r>
    <n v="1522"/>
    <s v="https://www.rev.com/blog/transcripts/united-kingdom-covid-19-briefing-transcript-april-3"/>
    <s v="Jonathan Van-Tam: (40:41);Yeah. I’ll just begin on the first, actually, to say, I realize this is an awful and distressing illness. And I’m very distressed personally when I hear these stories of families separated, when I hear everything that’s going on in that space. It’s really terrible."/>
    <x v="81"/>
    <s v="40:41"/>
    <n v="291"/>
    <m/>
    <s v="Apr 3, 2020"/>
    <s v="40:41"/>
    <n v="0.69513888888888875"/>
    <n v="5.0694444444444375E-2"/>
    <n v="0.92986111111111114"/>
    <x v="140"/>
  </r>
  <r>
    <n v="1523"/>
    <s v="https://www.rev.com/blog/transcripts/united-kingdom-covid-19-briefing-transcript-april-3"/>
    <s v="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x v="81"/>
    <s v="41:01"/>
    <n v="791"/>
    <m/>
    <s v="Apr 3, 2020"/>
    <s v="40:41"/>
    <n v="0.70902777777777781"/>
    <n v="5.0694444444444375E-2"/>
    <n v="0.92986111111111114"/>
    <x v="140"/>
  </r>
  <r>
    <n v="1524"/>
    <s v="https://www.rev.com/blog/transcripts/united-kingdom-covid-19-briefing-transcript-april-3"/>
    <s v="Jonathan Van-Tam: (42:03);…and it is entirely wired into some cultures that masks are worn quite frequently in open spaces. So it’s very different, but in terms of the hard evidence and what the UK government recommends, we do not recommend face masks for general wearing by the public."/>
    <x v="81"/>
    <s v="42:03"/>
    <n v="286"/>
    <m/>
    <s v="Apr 3, 2020"/>
    <s v="40:41"/>
    <n v="0.75208333333333321"/>
    <n v="5.0694444444444375E-2"/>
    <n v="0.92986111111111114"/>
    <x v="140"/>
  </r>
  <r>
    <n v="1525"/>
    <s v="https://www.rev.com/blog/transcripts/united-kingdom-covid-19-briefing-transcript-april-3"/>
    <s v="Matt Hancock: (42:24);Thanks very much. I hope that answers the question, Martin. Pretty clear. Dan Martin from The Mail."/>
    <x v="16"/>
    <s v="42:24"/>
    <n v="121"/>
    <m/>
    <s v="Apr 3, 2020"/>
    <s v="42:24"/>
    <n v="0.76666666666666661"/>
    <n v="6.9444444444433095E-4"/>
    <n v="0.96527777777777768"/>
    <x v="138"/>
  </r>
  <r>
    <n v="1526"/>
    <s v="https://www.rev.com/blog/transcripts/united-kingdom-covid-19-briefing-transcript-april-3"/>
    <s v="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x v="122"/>
    <s v="42:32"/>
    <n v="555"/>
    <m/>
    <s v="Apr 3, 2020"/>
    <s v="42:32"/>
    <n v="0.77222222222222214"/>
    <n v="0.77222222222222214"/>
    <n v="0.8701388888888888"/>
    <x v="146"/>
  </r>
  <r>
    <n v="1527"/>
    <s v="https://www.rev.com/blog/transcripts/united-kingdom-covid-19-briefing-transcript-april-3"/>
    <s v="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x v="16"/>
    <s v="42:59"/>
    <n v="535"/>
    <m/>
    <s v="Apr 3, 2020"/>
    <s v="42:59"/>
    <n v="0.79097222222222219"/>
    <n v="6.9444444444433095E-4"/>
    <n v="0.96527777777777768"/>
    <x v="138"/>
  </r>
  <r>
    <n v="1528"/>
    <s v="https://www.rev.com/blog/transcripts/united-kingdom-covid-19-briefing-transcript-april-3"/>
    <s v="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x v="16"/>
    <s v="43:41"/>
    <n v="348"/>
    <m/>
    <s v="Apr 3, 2020"/>
    <s v="42:59"/>
    <n v="0.82013888888888875"/>
    <n v="6.9444444444433095E-4"/>
    <n v="0.96527777777777768"/>
    <x v="138"/>
  </r>
  <r>
    <n v="1529"/>
    <s v="https://www.rev.com/blog/transcripts/united-kingdom-covid-19-briefing-transcript-april-3"/>
    <s v="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x v="16"/>
    <s v="44:06"/>
    <n v="372"/>
    <m/>
    <s v="Apr 3, 2020"/>
    <s v="42:59"/>
    <n v="0.83750000000000013"/>
    <n v="6.9444444444433095E-4"/>
    <n v="0.96527777777777768"/>
    <x v="138"/>
  </r>
  <r>
    <n v="1530"/>
    <s v="https://www.rev.com/blog/transcripts/united-kingdom-covid-19-briefing-transcript-april-3"/>
    <s v="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x v="16"/>
    <s v="44:27"/>
    <n v="317"/>
    <m/>
    <s v="Apr 3, 2020"/>
    <s v="42:59"/>
    <n v="0.85208333333333353"/>
    <n v="6.9444444444433095E-4"/>
    <n v="0.96527777777777768"/>
    <x v="138"/>
  </r>
  <r>
    <n v="1531"/>
    <s v="https://www.rev.com/blog/transcripts/united-kingdom-covid-19-briefing-transcript-april-3"/>
    <s v="Jonathan Van-Tam: (44:47);No, Secretary of State. I think you’ve answered the question."/>
    <x v="81"/>
    <s v="44:47"/>
    <n v="87"/>
    <m/>
    <s v="Apr 3, 2020"/>
    <s v="44:47"/>
    <n v="0.86597222222222214"/>
    <n v="5.0694444444444375E-2"/>
    <n v="0.92986111111111114"/>
    <x v="140"/>
  </r>
  <r>
    <n v="1532"/>
    <s v="https://www.rev.com/blog/transcripts/united-kingdom-covid-19-briefing-transcript-april-3"/>
    <s v="Matt Hancock: (44:50);Have you got any follow-up, Dan? Is that okay?"/>
    <x v="16"/>
    <s v="44:50"/>
    <n v="68"/>
    <m/>
    <s v="Apr 3, 2020"/>
    <s v="44:50"/>
    <n v="0.86805555555555558"/>
    <n v="6.9444444444433095E-4"/>
    <n v="0.96527777777777768"/>
    <x v="138"/>
  </r>
  <r>
    <n v="1533"/>
    <s v="https://www.rev.com/blog/transcripts/united-kingdom-covid-19-briefing-transcript-april-3"/>
    <s v="Dan Martin: (44:53);That’s fine. Thanks."/>
    <x v="122"/>
    <s v="44:53"/>
    <n v="40"/>
    <m/>
    <s v="Apr 3, 2020"/>
    <s v="44:53"/>
    <n v="0.8701388888888888"/>
    <n v="0.77222222222222214"/>
    <n v="0.8701388888888888"/>
    <x v="146"/>
  </r>
  <r>
    <n v="1534"/>
    <s v="https://www.rev.com/blog/transcripts/united-kingdom-covid-19-briefing-transcript-april-3"/>
    <s v="Matt Hancock: (44:54);Okay, good stuff. Martin Bagot from The Mirror. Hello."/>
    <x v="16"/>
    <s v="44:54"/>
    <n v="76"/>
    <m/>
    <s v="Apr 3, 2020"/>
    <s v="44:54"/>
    <n v="0.87083333333333335"/>
    <n v="6.9444444444433095E-4"/>
    <n v="0.96527777777777768"/>
    <x v="138"/>
  </r>
  <r>
    <n v="1535"/>
    <s v="https://www.rev.com/blog/transcripts/united-kingdom-covid-19-briefing-transcript-april-3"/>
    <s v="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x v="123"/>
    <s v="44:59"/>
    <n v="645"/>
    <m/>
    <s v="Apr 3, 2020"/>
    <s v="44:59"/>
    <n v="0.87430555555555567"/>
    <n v="0.87430555555555567"/>
    <n v="0.89791666666666647"/>
    <x v="147"/>
  </r>
  <r>
    <n v="1536"/>
    <s v="https://www.rev.com/blog/transcripts/united-kingdom-covid-19-briefing-transcript-april-3"/>
    <s v="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x v="123"/>
    <s v="45:33"/>
    <n v="390"/>
    <m/>
    <s v="Apr 3, 2020"/>
    <s v="44:59"/>
    <n v="0.89791666666666647"/>
    <n v="0.87430555555555567"/>
    <n v="0.89791666666666647"/>
    <x v="147"/>
  </r>
  <r>
    <n v="1537"/>
    <s v="https://www.rev.com/blog/transcripts/united-kingdom-covid-19-briefing-transcript-april-3"/>
    <s v="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x v="16"/>
    <s v="45:52"/>
    <n v="701"/>
    <m/>
    <s v="Apr 3, 2020"/>
    <s v="45:52"/>
    <n v="0.9111111111111112"/>
    <n v="6.9444444444433095E-4"/>
    <n v="0.96527777777777768"/>
    <x v="138"/>
  </r>
  <r>
    <n v="1538"/>
    <s v="https://www.rev.com/blog/transcripts/united-kingdom-covid-19-briefing-transcript-april-3"/>
    <s v="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
    <x v="16"/>
    <s v="46:42"/>
    <n v="297"/>
    <m/>
    <s v="Apr 3, 2020"/>
    <s v="45:52"/>
    <n v="0.94583333333333353"/>
    <n v="6.9444444444433095E-4"/>
    <n v="0.96527777777777768"/>
    <x v="138"/>
  </r>
  <r>
    <n v="1539"/>
    <s v="https://www.rev.com/blog/transcripts/united-kingdom-covid-19-briefing-transcript-april-3"/>
    <s v="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x v="16"/>
    <s v="47:10"/>
    <n v="623"/>
    <m/>
    <s v="Apr 3, 2020"/>
    <s v="45:52"/>
    <n v="0.96527777777777768"/>
    <n v="6.9444444444433095E-4"/>
    <n v="0.96527777777777768"/>
    <x v="138"/>
  </r>
  <r>
    <n v="1540"/>
    <s v="https://www.rev.com/blog/transcripts/united-kingdom-covid-19-briefing-transcript-april-3"/>
    <s v="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x v="124"/>
    <s v="47:50"/>
    <n v="510"/>
    <m/>
    <s v="Apr 3, 2020"/>
    <s v="47:50"/>
    <n v="0.99305555555555558"/>
    <n v="9.7222222222224097E-3"/>
    <n v="0.99305555555555558"/>
    <x v="148"/>
  </r>
  <r>
    <n v="1541"/>
    <s v="https://www.rev.com/blog/transcripts/united-kingdom-covid-19-briefing-transcript-april-3"/>
    <s v="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x v="124"/>
    <s v="48:14"/>
    <n v="382"/>
    <m/>
    <s v="Apr 3, 2020"/>
    <s v="47:50"/>
    <n v="9.7222222222224097E-3"/>
    <n v="9.7222222222224097E-3"/>
    <n v="0.99305555555555558"/>
    <x v="148"/>
  </r>
  <r>
    <n v="1542"/>
    <s v="https://www.rev.com/blog/transcripts/united-kingdom-covid-19-briefing-transcript-april-3"/>
    <s v="Jen Williams: (48:33);Just finally, on PPE as a whole, how many units do we have in the national stockpile, and how many are we expected to need during the course of the outbreak?"/>
    <x v="124"/>
    <s v="48:33"/>
    <n v="179"/>
    <m/>
    <s v="Apr 3, 2020"/>
    <s v="47:50"/>
    <n v="2.2916666666666696E-2"/>
    <n v="9.7222222222224097E-3"/>
    <n v="0.99305555555555558"/>
    <x v="148"/>
  </r>
  <r>
    <n v="1543"/>
    <s v="https://www.rev.com/blog/transcripts/united-kingdom-covid-19-briefing-transcript-april-3"/>
    <s v="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x v="16"/>
    <s v="48:43"/>
    <n v="587"/>
    <m/>
    <s v="Apr 3, 2020"/>
    <s v="48:43"/>
    <n v="2.9861111111111338E-2"/>
    <n v="6.9444444444433095E-4"/>
    <n v="0.96527777777777768"/>
    <x v="138"/>
  </r>
  <r>
    <n v="1544"/>
    <s v="https://www.rev.com/blog/transcripts/united-kingdom-covid-19-briefing-transcript-april-3"/>
    <s v="Matt Hancock: (49:31);So there is capacity in the hospitals right now to deal with COVID-19, and there is no blanket rule. It is a clinical judgment about when somebody goes to hospital. I don’t know if Ruth might want to add something on that."/>
    <x v="16"/>
    <s v="49:31"/>
    <n v="244"/>
    <m/>
    <s v="Apr 3, 2020"/>
    <s v="48:43"/>
    <n v="6.3194444444444553E-2"/>
    <n v="6.9444444444433095E-4"/>
    <n v="0.96527777777777768"/>
    <x v="138"/>
  </r>
  <r>
    <n v="1545"/>
    <s v="https://www.rev.com/blog/transcripts/united-kingdom-covid-19-briefing-transcript-april-3"/>
    <s v="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x v="16"/>
    <s v="49:47"/>
    <n v="476"/>
    <m/>
    <s v="Apr 3, 2020"/>
    <s v="48:43"/>
    <n v="7.4305555555555625E-2"/>
    <n v="6.9444444444433095E-4"/>
    <n v="0.96527777777777768"/>
    <x v="138"/>
  </r>
  <r>
    <n v="1546"/>
    <s v="https://www.rev.com/blog/transcripts/united-kingdom-covid-19-briefing-transcript-april-3"/>
    <s v="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x v="16"/>
    <s v="50:23"/>
    <n v="393"/>
    <m/>
    <s v="Apr 3, 2020"/>
    <s v="48:43"/>
    <n v="9.9305555555555536E-2"/>
    <n v="6.9444444444433095E-4"/>
    <n v="0.96527777777777768"/>
    <x v="138"/>
  </r>
  <r>
    <n v="1547"/>
    <s v="https://www.rev.com/blog/transcripts/united-kingdom-covid-19-briefing-transcript-april-3"/>
    <s v="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x v="80"/>
    <s v="50:48"/>
    <n v="748"/>
    <m/>
    <s v="Apr 3, 2020"/>
    <s v="50:48"/>
    <n v="0.1166666666666667"/>
    <n v="0.1166666666666667"/>
    <n v="0.55972222222222223"/>
    <x v="139"/>
  </r>
  <r>
    <n v="1548"/>
    <s v="https://www.rev.com/blog/transcripts/united-kingdom-covid-19-briefing-transcript-april-3"/>
    <s v="Matt Hancock: (51:35);Okay. Does that answer the question, Jen?"/>
    <x v="16"/>
    <s v="51:35"/>
    <n v="63"/>
    <m/>
    <s v="Apr 3, 2020"/>
    <s v="51:35"/>
    <n v="0.1493055555555558"/>
    <n v="6.9444444444433095E-4"/>
    <n v="0.96527777777777768"/>
    <x v="138"/>
  </r>
  <r>
    <n v="1549"/>
    <s v="https://www.rev.com/blog/transcripts/united-kingdom-covid-19-briefing-transcript-april-3"/>
    <s v="Jen Williams: (51:35);Yeah, it does. But on the PPE, I mean, obviously you said you’d come back on the numbers in terms of how many you’ve got in the stockpile. But do you know how many you’re going to need over the course of the pandemic?"/>
    <x v="124"/>
    <s v="51:35"/>
    <n v="239"/>
    <m/>
    <s v="Apr 3, 2020"/>
    <s v="51:35"/>
    <n v="0.1493055555555558"/>
    <n v="9.7222222222224097E-3"/>
    <n v="0.99305555555555558"/>
    <x v="148"/>
  </r>
  <r>
    <n v="1550"/>
    <s v="https://www.rev.com/blog/transcripts/united-kingdom-covid-19-briefing-transcript-april-3"/>
    <s v="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x v="16"/>
    <s v="51:45"/>
    <n v="452"/>
    <m/>
    <s v="Apr 3, 2020"/>
    <s v="51:45"/>
    <n v="0.15625"/>
    <n v="6.9444444444433095E-4"/>
    <n v="0.96527777777777768"/>
    <x v="138"/>
  </r>
  <r>
    <n v="1551"/>
    <s v="https://www.rev.com/blog/transcripts/united-kingdom-covid-19-briefing-transcript-april-3"/>
    <s v="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x v="16"/>
    <s v="52:15"/>
    <n v="454"/>
    <m/>
    <s v="Apr 3, 2020"/>
    <s v="51:45"/>
    <n v="0.17708333333333348"/>
    <n v="6.9444444444433095E-4"/>
    <n v="0.96527777777777768"/>
    <x v="138"/>
  </r>
  <r>
    <n v="1552"/>
    <s v="https://www.rev.com/blog/transcripts/united-kingdom-covid-19-briefing-transcript-april-3"/>
    <s v="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x v="16"/>
    <s v="52:49"/>
    <n v="455"/>
    <m/>
    <s v="Apr 3, 2020"/>
    <s v="51:45"/>
    <n v="0.20069444444444473"/>
    <n v="6.9444444444433095E-4"/>
    <n v="0.96527777777777768"/>
    <x v="138"/>
  </r>
  <r>
    <n v="1553"/>
    <s v="https://www.rev.com/blog/transcripts/united-kingdom-covid-19-briefing-transcript-april-3"/>
    <s v="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x v="16"/>
    <s v="53:16"/>
    <n v="332"/>
    <m/>
    <s v="Apr 3, 2020"/>
    <s v="51:45"/>
    <n v="0.21944444444444455"/>
    <n v="6.9444444444433095E-4"/>
    <n v="0.96527777777777768"/>
    <x v="138"/>
  </r>
  <r>
    <n v="1554"/>
    <s v="https://www.rev.com/blog/transcripts/united-kingdom-covid-19-briefing-transcript-april-3"/>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3, 2020"/>
    <n v="0"/>
    <e v="#VALUE!"/>
    <n v="0"/>
    <n v="0"/>
    <x v="0"/>
  </r>
  <r>
    <n v="1555"/>
    <s v="https://www.rev.com/blog/transcripts/united-kingdom-covid-19-briefing-transcript-april-3"/>
    <s v="Offer valid for new customers only. One coupon per person or business.;Can be used for closed captions, subtitles, foreign subtitles, translations or transcription services."/>
    <x v="0"/>
    <m/>
    <n v="173"/>
    <m/>
    <s v="Apr 3, 2020"/>
    <n v="0"/>
    <e v="#VALUE!"/>
    <n v="0"/>
    <n v="0"/>
    <x v="0"/>
  </r>
  <r>
    <n v="1556"/>
    <s v="https://www.rev.com/blog/transcripts/united-kingdom-covid-19-briefing-transcript-april-5"/>
    <s v="Apr 6, 2020"/>
    <x v="0"/>
    <m/>
    <n v="11"/>
    <b v="1"/>
    <s v="Apr 6, 2020"/>
    <n v="0"/>
    <e v="#VALUE!"/>
    <n v="0"/>
    <n v="0"/>
    <x v="0"/>
  </r>
  <r>
    <n v="1557"/>
    <s v="https://www.rev.com/blog/transcripts/united-kingdom-covid-19-briefing-transcript-april-5"/>
    <s v="British officials gave their daily coronavirus briefing on April 5, led by Matt Hancock and Jenny Harries. Read the full transcript here"/>
    <x v="0"/>
    <m/>
    <n v="136"/>
    <m/>
    <s v="Apr 6, 2020"/>
    <n v="0"/>
    <e v="#VALUE!"/>
    <n v="0"/>
    <n v="0"/>
    <x v="0"/>
  </r>
  <r>
    <n v="1558"/>
    <s v="https://www.rev.com/blog/transcripts/united-kingdom-covid-19-briefing-transcript-april-5"/>
    <s v="Alex Thomson: (00:08);What exactly does that mean? So if people continued to ignore your social distancing rule, what does tightening up the measures actually in practical terms mean?"/>
    <x v="125"/>
    <s v="00:08"/>
    <n v="183"/>
    <m/>
    <s v="Apr 6, 2020"/>
    <s v="00:08"/>
    <n v="5.5555555555555558E-3"/>
    <n v="5.5555555555555558E-3"/>
    <n v="0.95833333333333326"/>
    <x v="149"/>
  </r>
  <r>
    <n v="1559"/>
    <s v="https://www.rev.com/blog/transcripts/united-kingdom-covid-19-briefing-transcript-april-5"/>
    <s v="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x v="16"/>
    <s v="00:17"/>
    <n v="881"/>
    <m/>
    <s v="Apr 6, 2020"/>
    <s v="00:17"/>
    <n v="1.1805555555555555E-2"/>
    <n v="2.0833333333332149E-3"/>
    <n v="0.99722222222222223"/>
    <x v="150"/>
  </r>
  <r>
    <n v="1560"/>
    <s v="https://www.rev.com/blog/transcripts/united-kingdom-covid-19-briefing-transcript-april-5"/>
    <s v="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x v="125"/>
    <s v="01:18"/>
    <n v="670"/>
    <m/>
    <s v="Apr 6, 2020"/>
    <s v="01:18"/>
    <n v="5.4166666666666669E-2"/>
    <n v="5.5555555555555558E-3"/>
    <n v="0.95833333333333326"/>
    <x v="149"/>
  </r>
  <r>
    <n v="1561"/>
    <s v="https://www.rev.com/blog/transcripts/united-kingdom-covid-19-briefing-transcript-april-5"/>
    <s v="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x v="16"/>
    <s v="02:00"/>
    <n v="666"/>
    <m/>
    <s v="Apr 6, 2020"/>
    <s v="02:00"/>
    <n v="8.3333333333333329E-2"/>
    <n v="2.0833333333332149E-3"/>
    <n v="0.99722222222222223"/>
    <x v="150"/>
  </r>
  <r>
    <n v="1562"/>
    <s v="https://www.rev.com/blog/transcripts/united-kingdom-covid-19-briefing-transcript-april-5"/>
    <s v="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x v="101"/>
    <s v="02:45"/>
    <n v="885"/>
    <m/>
    <s v="Apr 6, 2020"/>
    <s v="02:45"/>
    <n v="0.11458333333333333"/>
    <n v="1.8055555555555269E-2"/>
    <n v="0.87291666666666679"/>
    <x v="151"/>
  </r>
  <r>
    <n v="1563"/>
    <s v="https://www.rev.com/blog/transcripts/united-kingdom-covid-19-briefing-transcript-april-5"/>
    <s v="Matt Hancock: (03:37);Okay, great. Charlotte Ivers from talkRADIO."/>
    <x v="16"/>
    <s v="03:37"/>
    <n v="66"/>
    <m/>
    <s v="Apr 6, 2020"/>
    <s v="03:37"/>
    <n v="0.15069444444444444"/>
    <n v="2.0833333333332149E-3"/>
    <n v="0.99722222222222223"/>
    <x v="150"/>
  </r>
  <r>
    <n v="1564"/>
    <s v="https://www.rev.com/blog/transcripts/united-kingdom-covid-19-briefing-transcript-april-5"/>
    <s v="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x v="126"/>
    <s v="03:41"/>
    <n v="488"/>
    <m/>
    <s v="Apr 6, 2020"/>
    <s v="03:41"/>
    <n v="0.15347222222222223"/>
    <n v="0.15347222222222223"/>
    <n v="0.30902777777777779"/>
    <x v="152"/>
  </r>
  <r>
    <n v="1565"/>
    <s v="https://www.rev.com/blog/transcripts/united-kingdom-covid-19-briefing-transcript-april-5"/>
    <s v="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x v="16"/>
    <s v="04:11"/>
    <n v="849"/>
    <m/>
    <s v="Apr 6, 2020"/>
    <s v="04:11"/>
    <n v="0.17430555555555557"/>
    <n v="2.0833333333332149E-3"/>
    <n v="0.99722222222222223"/>
    <x v="150"/>
  </r>
  <r>
    <n v="1566"/>
    <s v="https://www.rev.com/blog/transcripts/united-kingdom-covid-19-briefing-transcript-april-5"/>
    <s v="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x v="101"/>
    <s v="05:14"/>
    <n v="939"/>
    <m/>
    <s v="Apr 6, 2020"/>
    <s v="05:14"/>
    <n v="0.21805555555555556"/>
    <n v="1.8055555555555269E-2"/>
    <n v="0.87291666666666679"/>
    <x v="151"/>
  </r>
  <r>
    <n v="1567"/>
    <s v="https://www.rev.com/blog/transcripts/united-kingdom-covid-19-briefing-transcript-april-5"/>
    <s v="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x v="101"/>
    <s v="06:11"/>
    <n v="1168"/>
    <m/>
    <s v="Apr 6, 2020"/>
    <s v="05:14"/>
    <n v="0.25763888888888892"/>
    <n v="1.8055555555555269E-2"/>
    <n v="0.87291666666666679"/>
    <x v="151"/>
  </r>
  <r>
    <n v="1568"/>
    <s v="https://www.rev.com/blog/transcripts/united-kingdom-covid-19-briefing-transcript-april-5"/>
    <s v="Matt Hancock: (07:22);Did you have a follow-up? You put your hand up?"/>
    <x v="16"/>
    <s v="07:22"/>
    <n v="69"/>
    <m/>
    <s v="Apr 6, 2020"/>
    <s v="07:22"/>
    <n v="0.30694444444444441"/>
    <n v="2.0833333333332149E-3"/>
    <n v="0.99722222222222223"/>
    <x v="150"/>
  </r>
  <r>
    <n v="1569"/>
    <s v="https://www.rev.com/blog/transcripts/united-kingdom-covid-19-briefing-transcript-april-5"/>
    <s v="Charlotte Ivers: (07:25);Yes. I was just going to ask you talks about us now knowing more about the disease. So knowing what we know now, should we have had these higher levels of protection from the beginning? Were people at risk?"/>
    <x v="126"/>
    <s v="07:25"/>
    <n v="231"/>
    <m/>
    <s v="Apr 6, 2020"/>
    <s v="07:25"/>
    <n v="0.30902777777777779"/>
    <n v="0.15347222222222223"/>
    <n v="0.30902777777777779"/>
    <x v="152"/>
  </r>
  <r>
    <n v="1570"/>
    <s v="https://www.rev.com/blog/transcripts/united-kingdom-covid-19-briefing-transcript-april-5"/>
    <s v="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x v="16"/>
    <s v="07:36"/>
    <n v="718"/>
    <m/>
    <s v="Apr 6, 2020"/>
    <s v="07:36"/>
    <n v="0.31666666666666665"/>
    <n v="2.0833333333332149E-3"/>
    <n v="0.99722222222222223"/>
    <x v="150"/>
  </r>
  <r>
    <n v="1571"/>
    <s v="https://www.rev.com/blog/transcripts/united-kingdom-covid-19-briefing-transcript-april-5"/>
    <s v="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x v="101"/>
    <s v="08:22"/>
    <n v="518"/>
    <m/>
    <s v="Apr 6, 2020"/>
    <s v="08:22"/>
    <n v="0.34861111111111115"/>
    <n v="1.8055555555555269E-2"/>
    <n v="0.87291666666666679"/>
    <x v="151"/>
  </r>
  <r>
    <n v="1572"/>
    <s v="https://www.rev.com/blog/transcripts/united-kingdom-covid-19-briefing-transcript-april-5"/>
    <s v="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x v="101"/>
    <s v="08:52"/>
    <n v="795"/>
    <m/>
    <s v="Apr 6, 2020"/>
    <s v="08:22"/>
    <n v="0.36944444444444446"/>
    <n v="1.8055555555555269E-2"/>
    <n v="0.87291666666666679"/>
    <x v="151"/>
  </r>
  <r>
    <n v="1573"/>
    <s v="https://www.rev.com/blog/transcripts/united-kingdom-covid-19-briefing-transcript-april-5"/>
    <s v="Matt Hancock: (09:41);Thanks very much Jane Merrick at the i."/>
    <x v="16"/>
    <s v="09:41"/>
    <n v="61"/>
    <m/>
    <s v="Apr 6, 2020"/>
    <s v="09:41"/>
    <n v="0.40347222222222223"/>
    <n v="2.0833333333332149E-3"/>
    <n v="0.99722222222222223"/>
    <x v="150"/>
  </r>
  <r>
    <n v="1574"/>
    <s v="https://www.rev.com/blog/transcripts/united-kingdom-covid-19-briefing-transcript-april-5"/>
    <s v="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x v="127"/>
    <s v="09:46"/>
    <n v="532"/>
    <m/>
    <s v="Apr 6, 2020"/>
    <s v="09:46"/>
    <n v="0.4069444444444445"/>
    <n v="0.4069444444444445"/>
    <n v="0.62083333333333335"/>
    <x v="153"/>
  </r>
  <r>
    <n v="1575"/>
    <s v="https://www.rev.com/blog/transcripts/united-kingdom-covid-19-briefing-transcript-april-5"/>
    <s v="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x v="16"/>
    <s v="10:15"/>
    <n v="757"/>
    <m/>
    <s v="Apr 6, 2020"/>
    <s v="10:15"/>
    <n v="0.42708333333333331"/>
    <n v="2.0833333333332149E-3"/>
    <n v="0.99722222222222223"/>
    <x v="150"/>
  </r>
  <r>
    <n v="1576"/>
    <s v="https://www.rev.com/blog/transcripts/united-kingdom-covid-19-briefing-transcript-april-5"/>
    <s v="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x v="101"/>
    <s v="11:10"/>
    <n v="1070"/>
    <m/>
    <s v="Apr 6, 2020"/>
    <s v="11:10"/>
    <n v="0.46527777777777773"/>
    <n v="1.8055555555555269E-2"/>
    <n v="0.87291666666666679"/>
    <x v="151"/>
  </r>
  <r>
    <n v="1577"/>
    <s v="https://www.rev.com/blog/transcripts/united-kingdom-covid-19-briefing-transcript-april-5"/>
    <s v="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x v="101"/>
    <s v="12:19"/>
    <n v="970"/>
    <m/>
    <s v="Apr 6, 2020"/>
    <s v="11:10"/>
    <n v="0.5131944444444444"/>
    <n v="1.8055555555555269E-2"/>
    <n v="0.87291666666666679"/>
    <x v="151"/>
  </r>
  <r>
    <n v="1578"/>
    <s v="https://www.rev.com/blog/transcripts/united-kingdom-covid-19-briefing-transcript-april-5"/>
    <s v="Jim: (13:22);Thanks very much. Jim at the FT."/>
    <x v="128"/>
    <s v="13:22"/>
    <n v="45"/>
    <m/>
    <s v="Apr 6, 2020"/>
    <s v="13:22"/>
    <n v="0.55694444444444446"/>
    <n v="4.1666666666666664E-2"/>
    <n v="0.66875000000000007"/>
    <x v="154"/>
  </r>
  <r>
    <n v="1579"/>
    <s v="https://www.rev.com/blog/transcripts/united-kingdom-covid-19-briefing-transcript-april-5"/>
    <s v="Jane Merrick: (13:25);Sorry."/>
    <x v="127"/>
    <s v="13:25"/>
    <n v="28"/>
    <m/>
    <s v="Apr 6, 2020"/>
    <s v="13:25"/>
    <n v="0.55902777777777779"/>
    <n v="0.4069444444444445"/>
    <n v="0.62083333333333335"/>
    <x v="153"/>
  </r>
  <r>
    <n v="1580"/>
    <s v="https://www.rev.com/blog/transcripts/united-kingdom-covid-19-briefing-transcript-april-5"/>
    <s v="Matt Hancock: (13:25);Oh sorry. You wanted to come back Jane, sorry."/>
    <x v="16"/>
    <s v="13:25"/>
    <n v="68"/>
    <m/>
    <s v="Apr 6, 2020"/>
    <s v="13:25"/>
    <n v="0.55902777777777779"/>
    <n v="2.0833333333332149E-3"/>
    <n v="0.99722222222222223"/>
    <x v="150"/>
  </r>
  <r>
    <n v="1581"/>
    <s v="https://www.rev.com/blog/transcripts/united-kingdom-covid-19-briefing-transcript-april-5"/>
    <s v="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x v="127"/>
    <s v="13:28"/>
    <n v="329"/>
    <m/>
    <s v="Apr 6, 2020"/>
    <s v="13:28"/>
    <n v="0.56111111111111112"/>
    <n v="0.4069444444444445"/>
    <n v="0.62083333333333335"/>
    <x v="153"/>
  </r>
  <r>
    <n v="1582"/>
    <s v="https://www.rev.com/blog/transcripts/united-kingdom-covid-19-briefing-transcript-april-5"/>
    <s v="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x v="101"/>
    <s v="13:42"/>
    <n v="1049"/>
    <m/>
    <s v="Apr 6, 2020"/>
    <s v="13:42"/>
    <n v="0.5708333333333333"/>
    <n v="1.8055555555555269E-2"/>
    <n v="0.87291666666666679"/>
    <x v="151"/>
  </r>
  <r>
    <n v="1583"/>
    <s v="https://www.rev.com/blog/transcripts/united-kingdom-covid-19-briefing-transcript-april-5"/>
    <s v="Matt Hancock: (14:49);Does that answer the question Jane?"/>
    <x v="16"/>
    <s v="14:49"/>
    <n v="57"/>
    <m/>
    <s v="Apr 6, 2020"/>
    <s v="14:49"/>
    <n v="0.61736111111111114"/>
    <n v="2.0833333333332149E-3"/>
    <n v="0.99722222222222223"/>
    <x v="150"/>
  </r>
  <r>
    <n v="1584"/>
    <s v="https://www.rev.com/blog/transcripts/united-kingdom-covid-19-briefing-transcript-april-5"/>
    <s v="Jane Merrick: (14:54);I think it was just to get clarity on when that testing would take place for those workers. If there’s no specific timing."/>
    <x v="127"/>
    <s v="14:54"/>
    <n v="144"/>
    <m/>
    <s v="Apr 6, 2020"/>
    <s v="14:54"/>
    <n v="0.62083333333333335"/>
    <n v="0.4069444444444445"/>
    <n v="0.62083333333333335"/>
    <x v="153"/>
  </r>
  <r>
    <n v="1585"/>
    <s v="https://www.rev.com/blog/transcripts/united-kingdom-covid-19-briefing-transcript-april-5"/>
    <s v="Jenny Harries: (15:00);So the outbreaks happen already and the other workers will be falling into the expanding program which has been ramping up as you’ve heard and I think has been reported on a daily basis this week."/>
    <x v="101"/>
    <s v="15:00"/>
    <n v="219"/>
    <m/>
    <s v="Apr 6, 2020"/>
    <s v="15:00"/>
    <n v="0.625"/>
    <n v="1.8055555555555269E-2"/>
    <n v="0.87291666666666679"/>
    <x v="151"/>
  </r>
  <r>
    <n v="1586"/>
    <s v="https://www.rev.com/blog/transcripts/united-kingdom-covid-19-briefing-transcript-april-5"/>
    <s v="Matt Hancock: (15:12);Thanks Jim from the FT."/>
    <x v="16"/>
    <s v="15:12"/>
    <n v="45"/>
    <m/>
    <s v="Apr 6, 2020"/>
    <s v="15:12"/>
    <n v="0.6333333333333333"/>
    <n v="2.0833333333332149E-3"/>
    <n v="0.99722222222222223"/>
    <x v="150"/>
  </r>
  <r>
    <n v="1587"/>
    <s v="https://www.rev.com/blog/transcripts/united-kingdom-covid-19-briefing-transcript-april-5"/>
    <s v="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x v="128"/>
    <s v="15:17"/>
    <n v="829"/>
    <m/>
    <s v="Apr 6, 2020"/>
    <s v="15:17"/>
    <n v="0.63680555555555551"/>
    <n v="4.1666666666666664E-2"/>
    <n v="0.66875000000000007"/>
    <x v="154"/>
  </r>
  <r>
    <n v="1588"/>
    <s v="https://www.rev.com/blog/transcripts/united-kingdom-covid-19-briefing-transcript-april-5"/>
    <s v="Jim: (16:03);… and different regions coming out of the lockdown before others. Is that possible?"/>
    <x v="128"/>
    <s v="16:03"/>
    <n v="96"/>
    <m/>
    <s v="Apr 6, 2020"/>
    <s v="15:17"/>
    <n v="0.66875000000000007"/>
    <n v="4.1666666666666664E-2"/>
    <n v="0.66875000000000007"/>
    <x v="154"/>
  </r>
  <r>
    <n v="1589"/>
    <s v="https://www.rev.com/blog/transcripts/united-kingdom-covid-19-briefing-transcript-april-5"/>
    <s v="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x v="16"/>
    <s v="16:05"/>
    <n v="719"/>
    <m/>
    <s v="Apr 6, 2020"/>
    <s v="16:05"/>
    <n v="0.67013888888888884"/>
    <n v="2.0833333333332149E-3"/>
    <n v="0.99722222222222223"/>
    <x v="150"/>
  </r>
  <r>
    <n v="1590"/>
    <s v="https://www.rev.com/blog/transcripts/united-kingdom-covid-19-briefing-transcript-april-5"/>
    <s v="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x v="16"/>
    <s v="16:54"/>
    <n v="320"/>
    <m/>
    <s v="Apr 6, 2020"/>
    <s v="16:05"/>
    <n v="0.70416666666666661"/>
    <n v="2.0833333333332149E-3"/>
    <n v="0.99722222222222223"/>
    <x v="150"/>
  </r>
  <r>
    <n v="1591"/>
    <s v="https://www.rev.com/blog/transcripts/united-kingdom-covid-19-briefing-transcript-april-5"/>
    <s v="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x v="129"/>
    <s v="17:14"/>
    <n v="645"/>
    <m/>
    <s v="Apr 6, 2020"/>
    <s v="17:14"/>
    <n v="0.71805555555555556"/>
    <n v="0.71805555555555556"/>
    <n v="0.96319444444444446"/>
    <x v="155"/>
  </r>
  <r>
    <n v="1592"/>
    <s v="https://www.rev.com/blog/transcripts/united-kingdom-covid-19-briefing-transcript-april-5"/>
    <s v="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x v="129"/>
    <s v="17:54"/>
    <n v="631"/>
    <m/>
    <s v="Apr 6, 2020"/>
    <s v="17:14"/>
    <n v="0.74583333333333324"/>
    <n v="0.71805555555555556"/>
    <n v="0.96319444444444446"/>
    <x v="155"/>
  </r>
  <r>
    <n v="1593"/>
    <s v="https://www.rev.com/blog/transcripts/united-kingdom-covid-19-briefing-transcript-april-5"/>
    <s v="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x v="129"/>
    <s v="18:35"/>
    <n v="787"/>
    <m/>
    <s v="Apr 6, 2020"/>
    <s v="17:14"/>
    <n v="0.77430555555555547"/>
    <n v="0.71805555555555556"/>
    <n v="0.96319444444444446"/>
    <x v="155"/>
  </r>
  <r>
    <n v="1594"/>
    <s v="https://www.rev.com/blog/transcripts/united-kingdom-covid-19-briefing-transcript-april-5"/>
    <s v="Matt Hancock: (19:23);Thanks Jim. The next question from Harriet at the PA. Hi."/>
    <x v="16"/>
    <s v="19:23"/>
    <n v="79"/>
    <m/>
    <s v="Apr 6, 2020"/>
    <s v="19:23"/>
    <n v="0.80763888888888891"/>
    <n v="2.0833333333332149E-3"/>
    <n v="0.99722222222222223"/>
    <x v="150"/>
  </r>
  <r>
    <n v="1595"/>
    <s v="https://www.rev.com/blog/transcripts/united-kingdom-covid-19-briefing-transcript-april-5"/>
    <s v="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x v="130"/>
    <s v="19:30"/>
    <n v="434"/>
    <m/>
    <s v="Apr 6, 2020"/>
    <s v="19:30"/>
    <n v="0.8125"/>
    <n v="6.9444444444433095E-4"/>
    <n v="0.82708333333333339"/>
    <x v="156"/>
  </r>
  <r>
    <n v="1596"/>
    <s v="https://www.rev.com/blog/transcripts/united-kingdom-covid-19-briefing-transcript-april-5"/>
    <s v="Harriet: (19:51);And to Dr. Harrie, as we know that the testing isn’t showing the true picture of the current spread of the virus. How many people do you estimate have had or currently have the Corona virus in the UK?"/>
    <x v="130"/>
    <s v="19:51"/>
    <n v="217"/>
    <m/>
    <s v="Apr 6, 2020"/>
    <s v="19:30"/>
    <n v="0.82708333333333339"/>
    <n v="6.9444444444433095E-4"/>
    <n v="0.82708333333333339"/>
    <x v="156"/>
  </r>
  <r>
    <n v="1597"/>
    <s v="https://www.rev.com/blog/transcripts/united-kingdom-covid-19-briefing-transcript-april-5"/>
    <s v="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x v="16"/>
    <s v="20:03"/>
    <n v="1183"/>
    <m/>
    <s v="Apr 6, 2020"/>
    <s v="20:03"/>
    <n v="0.8354166666666667"/>
    <n v="2.0833333333332149E-3"/>
    <n v="0.99722222222222223"/>
    <x v="150"/>
  </r>
  <r>
    <n v="1598"/>
    <s v="https://www.rev.com/blog/transcripts/united-kingdom-covid-19-briefing-transcript-april-5"/>
    <s v="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x v="129"/>
    <s v="21:30"/>
    <n v="934"/>
    <m/>
    <s v="Apr 6, 2020"/>
    <s v="21:30"/>
    <n v="0.89583333333333337"/>
    <n v="0.71805555555555556"/>
    <n v="0.96319444444444446"/>
    <x v="155"/>
  </r>
  <r>
    <n v="1599"/>
    <s v="https://www.rev.com/blog/transcripts/united-kingdom-covid-19-briefing-transcript-april-5"/>
    <s v="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x v="129"/>
    <s v="22:27"/>
    <n v="666"/>
    <m/>
    <s v="Apr 6, 2020"/>
    <s v="21:30"/>
    <n v="0.93541666666666667"/>
    <n v="0.71805555555555556"/>
    <n v="0.96319444444444446"/>
    <x v="155"/>
  </r>
  <r>
    <n v="1600"/>
    <s v="https://www.rev.com/blog/transcripts/united-kingdom-covid-19-briefing-transcript-april-5"/>
    <s v="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x v="129"/>
    <s v="23:07"/>
    <n v="712"/>
    <m/>
    <s v="Apr 6, 2020"/>
    <s v="21:30"/>
    <n v="0.96319444444444446"/>
    <n v="0.71805555555555556"/>
    <n v="0.96319444444444446"/>
    <x v="155"/>
  </r>
  <r>
    <n v="1601"/>
    <s v="https://www.rev.com/blog/transcripts/united-kingdom-covid-19-briefing-transcript-april-5"/>
    <s v="Matt Hancock: (23:56);Does that answer your question, Harriet? Or at least explain why we’re not able to answer it?"/>
    <x v="16"/>
    <s v="23:56"/>
    <n v="115"/>
    <m/>
    <s v="Apr 6, 2020"/>
    <s v="23:56"/>
    <n v="0.99722222222222223"/>
    <n v="2.0833333333332149E-3"/>
    <n v="0.99722222222222223"/>
    <x v="150"/>
  </r>
  <r>
    <n v="1602"/>
    <s v="https://www.rev.com/blog/transcripts/united-kingdom-covid-19-briefing-transcript-april-5"/>
    <s v="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
    <x v="130"/>
    <s v="24:01"/>
    <n v="295"/>
    <m/>
    <s v="Apr 6, 2020"/>
    <s v="24:01"/>
    <n v="6.9444444444433095E-4"/>
    <n v="6.9444444444433095E-4"/>
    <n v="0.82708333333333339"/>
    <x v="156"/>
  </r>
  <r>
    <n v="1603"/>
    <s v="https://www.rev.com/blog/transcripts/united-kingdom-covid-19-briefing-transcript-april-5"/>
    <s v="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x v="16"/>
    <s v="24:16"/>
    <n v="853"/>
    <m/>
    <s v="Apr 6, 2020"/>
    <s v="24:16"/>
    <n v="1.1111111111111072E-2"/>
    <n v="2.0833333333332149E-3"/>
    <n v="0.99722222222222223"/>
    <x v="150"/>
  </r>
  <r>
    <n v="1604"/>
    <s v="https://www.rev.com/blog/transcripts/united-kingdom-covid-19-briefing-transcript-april-5"/>
    <s v="Matt Hancock: (25:18);Final question. Paris from the Scotsman."/>
    <x v="16"/>
    <s v="25:18"/>
    <n v="62"/>
    <m/>
    <s v="Apr 6, 2020"/>
    <s v="24:16"/>
    <n v="5.4166666666666696E-2"/>
    <n v="2.0833333333332149E-3"/>
    <n v="0.99722222222222223"/>
    <x v="150"/>
  </r>
  <r>
    <n v="1605"/>
    <s v="https://www.rev.com/blog/transcripts/united-kingdom-covid-19-briefing-transcript-april-5"/>
    <s v="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x v="131"/>
    <s v="25:22"/>
    <n v="489"/>
    <m/>
    <s v="Apr 6, 2020"/>
    <s v="25:22"/>
    <n v="5.6944444444444464E-2"/>
    <n v="5.6944444444444464E-2"/>
    <n v="7.638888888888884E-2"/>
    <x v="157"/>
  </r>
  <r>
    <n v="1606"/>
    <s v="https://www.rev.com/blog/transcripts/united-kingdom-covid-19-briefing-transcript-april-5"/>
    <s v="Paris: (25:50);And can I ask Dr. Harries, is she still an effective spokes person for the public information campaign and do you have a second home that you’ve visited since movement restrictions came into place?"/>
    <x v="131"/>
    <s v="25:50"/>
    <n v="212"/>
    <m/>
    <s v="Apr 6, 2020"/>
    <s v="25:22"/>
    <n v="7.638888888888884E-2"/>
    <n v="5.6944444444444464E-2"/>
    <n v="7.638888888888884E-2"/>
    <x v="157"/>
  </r>
  <r>
    <n v="1607"/>
    <s v="https://www.rev.com/blog/transcripts/united-kingdom-covid-19-briefing-transcript-april-5"/>
    <s v="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x v="16"/>
    <s v="26:03"/>
    <n v="603"/>
    <m/>
    <s v="Apr 6, 2020"/>
    <s v="26:03"/>
    <n v="8.5416666666666696E-2"/>
    <n v="2.0833333333332149E-3"/>
    <n v="0.99722222222222223"/>
    <x v="150"/>
  </r>
  <r>
    <n v="1608"/>
    <s v="https://www.rev.com/blog/transcripts/united-kingdom-covid-19-briefing-transcript-april-5"/>
    <s v="Matt Hancock: (26:55);(silence)"/>
    <x v="16"/>
    <s v="26:55"/>
    <n v="31"/>
    <m/>
    <s v="Apr 6, 2020"/>
    <s v="26:03"/>
    <n v="0.1215277777777779"/>
    <n v="2.0833333333332149E-3"/>
    <n v="0.99722222222222223"/>
    <x v="150"/>
  </r>
  <r>
    <n v="1609"/>
    <s v="https://www.rev.com/blog/transcripts/united-kingdom-covid-19-briefing-transcript-april-5"/>
    <s v="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x v="16"/>
    <s v="30:24"/>
    <n v="523"/>
    <m/>
    <s v="Apr 6, 2020"/>
    <s v="26:03"/>
    <n v="0.26666666666666661"/>
    <n v="2.0833333333332149E-3"/>
    <n v="0.99722222222222223"/>
    <x v="150"/>
  </r>
  <r>
    <n v="1610"/>
    <s v="https://www.rev.com/blog/transcripts/united-kingdom-covid-19-briefing-transcript-april-5"/>
    <s v="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x v="16"/>
    <s v="31:01"/>
    <n v="654"/>
    <m/>
    <s v="Apr 6, 2020"/>
    <s v="26:03"/>
    <n v="0.29236111111111107"/>
    <n v="2.0833333333332149E-3"/>
    <n v="0.99722222222222223"/>
    <x v="150"/>
  </r>
  <r>
    <n v="1611"/>
    <s v="https://www.rev.com/blog/transcripts/united-kingdom-covid-19-briefing-transcript-april-5"/>
    <s v="Matt Hancock: (32:03);We mourn their passing, and we offer our profound sympathies to their families and friends. I’ve lost two people that I was fond of, so I understand what a difficult time this is for the country."/>
    <x v="16"/>
    <s v="32:03"/>
    <n v="217"/>
    <m/>
    <s v="Apr 6, 2020"/>
    <s v="26:03"/>
    <n v="0.33541666666666647"/>
    <n v="2.0833333333332149E-3"/>
    <n v="0.99722222222222223"/>
    <x v="150"/>
  </r>
  <r>
    <n v="1612"/>
    <s v="https://www.rev.com/blog/transcripts/united-kingdom-covid-19-briefing-transcript-april-5"/>
    <s v="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x v="16"/>
    <s v="32:15"/>
    <n v="608"/>
    <m/>
    <s v="Apr 6, 2020"/>
    <s v="26:03"/>
    <n v="0.34375"/>
    <n v="2.0833333333332149E-3"/>
    <n v="0.99722222222222223"/>
    <x v="150"/>
  </r>
  <r>
    <n v="1613"/>
    <s v="https://www.rev.com/blog/transcripts/united-kingdom-covid-19-briefing-transcript-april-5"/>
    <s v="Matt Hancock: (33:04);So I say this to the small minority of people who are breaking the rules or pushing the boundaries. You’re risking your own life and the lives of others, and you’re making it harder for us all."/>
    <x v="16"/>
    <s v="33:04"/>
    <n v="215"/>
    <m/>
    <s v="Apr 6, 2020"/>
    <s v="26:03"/>
    <n v="0.37777777777777799"/>
    <n v="2.0833333333332149E-3"/>
    <n v="0.99722222222222223"/>
    <x v="150"/>
  </r>
  <r>
    <n v="1614"/>
    <s v="https://www.rev.com/blog/transcripts/united-kingdom-covid-19-briefing-transcript-april-5"/>
    <s v="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x v="16"/>
    <s v="33:18"/>
    <n v="390"/>
    <m/>
    <s v="Apr 6, 2020"/>
    <s v="26:03"/>
    <n v="0.38749999999999996"/>
    <n v="2.0833333333332149E-3"/>
    <n v="0.99722222222222223"/>
    <x v="150"/>
  </r>
  <r>
    <n v="1615"/>
    <s v="https://www.rev.com/blog/transcripts/united-kingdom-covid-19-briefing-transcript-april-5"/>
    <s v="Matt Hancock: (33:45);To you, to all those at home, to all those who are following the rules, I want to say thank you on behalf of us all and especially on behalf of the doctors, nurses, and other colleagues who put their lives on the line to care for you in the NHS."/>
    <x v="16"/>
    <s v="33:45"/>
    <n v="267"/>
    <m/>
    <s v="Apr 6, 2020"/>
    <s v="26:03"/>
    <n v="0.40625"/>
    <n v="2.0833333333332149E-3"/>
    <n v="0.99722222222222223"/>
    <x v="150"/>
  </r>
  <r>
    <n v="1616"/>
    <s v="https://www.rev.com/blog/transcripts/united-kingdom-covid-19-briefing-transcript-april-5"/>
    <s v="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x v="16"/>
    <s v="34:02"/>
    <n v="617"/>
    <m/>
    <s v="Apr 6, 2020"/>
    <s v="26:03"/>
    <n v="0.4180555555555554"/>
    <n v="2.0833333333332149E-3"/>
    <n v="0.99722222222222223"/>
    <x v="150"/>
  </r>
  <r>
    <n v="1617"/>
    <s v="https://www.rev.com/blog/transcripts/united-kingdom-covid-19-briefing-transcript-april-5"/>
    <s v="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x v="16"/>
    <s v="34:38"/>
    <n v="365"/>
    <m/>
    <s v="Apr 6, 2020"/>
    <s v="26:03"/>
    <n v="0.44305555555555554"/>
    <n v="2.0833333333332149E-3"/>
    <n v="0.99722222222222223"/>
    <x v="150"/>
  </r>
  <r>
    <n v="1618"/>
    <s v="https://www.rev.com/blog/transcripts/united-kingdom-covid-19-briefing-transcript-april-5"/>
    <s v="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x v="16"/>
    <s v="35:05"/>
    <n v="388"/>
    <m/>
    <s v="Apr 6, 2020"/>
    <s v="26:03"/>
    <n v="0.46180555555555558"/>
    <n v="2.0833333333332149E-3"/>
    <n v="0.99722222222222223"/>
    <x v="150"/>
  </r>
  <r>
    <n v="1619"/>
    <s v="https://www.rev.com/blog/transcripts/united-kingdom-covid-19-briefing-transcript-april-5"/>
    <s v="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x v="16"/>
    <s v="35:33"/>
    <n v="922"/>
    <m/>
    <s v="Apr 6, 2020"/>
    <s v="26:03"/>
    <n v="0.48124999999999996"/>
    <n v="2.0833333333332149E-3"/>
    <n v="0.99722222222222223"/>
    <x v="150"/>
  </r>
  <r>
    <n v="1620"/>
    <s v="https://www.rev.com/blog/transcripts/united-kingdom-covid-19-briefing-transcript-april-5"/>
    <s v="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x v="16"/>
    <s v="36:35"/>
    <n v="522"/>
    <m/>
    <s v="Apr 6, 2020"/>
    <s v="26:03"/>
    <n v="0.52430555555555558"/>
    <n v="2.0833333333332149E-3"/>
    <n v="0.99722222222222223"/>
    <x v="150"/>
  </r>
  <r>
    <n v="1621"/>
    <s v="https://www.rev.com/blog/transcripts/united-kingdom-covid-19-briefing-transcript-april-5"/>
    <s v="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x v="16"/>
    <s v="37:10"/>
    <n v="399"/>
    <m/>
    <s v="Apr 6, 2020"/>
    <s v="26:03"/>
    <n v="0.54861111111111094"/>
    <n v="2.0833333333332149E-3"/>
    <n v="0.99722222222222223"/>
    <x v="150"/>
  </r>
  <r>
    <n v="1622"/>
    <s v="https://www.rev.com/blog/transcripts/united-kingdom-covid-19-briefing-transcript-april-5"/>
    <s v="Matt Hancock: (37:39);I’ll now handover to Jenny to take us through the daily statistics charts."/>
    <x v="16"/>
    <s v="37:39"/>
    <n v="96"/>
    <m/>
    <s v="Apr 6, 2020"/>
    <s v="26:03"/>
    <n v="0.56874999999999987"/>
    <n v="2.0833333333332149E-3"/>
    <n v="0.99722222222222223"/>
    <x v="150"/>
  </r>
  <r>
    <n v="1623"/>
    <s v="https://www.rev.com/blog/transcripts/united-kingdom-covid-19-briefing-transcript-april-5"/>
    <s v="Jenny Harries: (37:43);Thank you,. Thank you."/>
    <x v="101"/>
    <s v="37:43"/>
    <n v="45"/>
    <m/>
    <s v="Apr 6, 2020"/>
    <s v="37:43"/>
    <n v="0.57152777777777786"/>
    <n v="1.8055555555555269E-2"/>
    <n v="0.87291666666666679"/>
    <x v="151"/>
  </r>
  <r>
    <n v="1624"/>
    <s v="https://www.rev.com/blog/transcripts/united-kingdom-covid-19-briefing-transcript-april-5"/>
    <s v="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x v="101"/>
    <s v="37:44"/>
    <n v="753"/>
    <m/>
    <s v="Apr 6, 2020"/>
    <s v="37:43"/>
    <n v="0.57222222222222219"/>
    <n v="1.8055555555555269E-2"/>
    <n v="0.87291666666666679"/>
    <x v="151"/>
  </r>
  <r>
    <n v="1625"/>
    <s v="https://www.rev.com/blog/transcripts/united-kingdom-covid-19-briefing-transcript-april-5"/>
    <s v="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x v="101"/>
    <s v="38:32"/>
    <n v="674"/>
    <m/>
    <s v="Apr 6, 2020"/>
    <s v="37:43"/>
    <n v="0.6055555555555554"/>
    <n v="1.8055555555555269E-2"/>
    <n v="0.87291666666666679"/>
    <x v="151"/>
  </r>
  <r>
    <n v="1626"/>
    <s v="https://www.rev.com/blog/transcripts/united-kingdom-covid-19-briefing-transcript-april-5"/>
    <s v="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x v="101"/>
    <s v="39:18"/>
    <n v="694"/>
    <m/>
    <s v="Apr 6, 2020"/>
    <s v="37:43"/>
    <n v="0.63749999999999996"/>
    <n v="1.8055555555555269E-2"/>
    <n v="0.87291666666666679"/>
    <x v="151"/>
  </r>
  <r>
    <n v="1627"/>
    <s v="https://www.rev.com/blog/transcripts/united-kingdom-covid-19-briefing-transcript-april-5"/>
    <s v="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x v="101"/>
    <s v="40:05"/>
    <n v="526"/>
    <m/>
    <s v="Apr 6, 2020"/>
    <s v="37:43"/>
    <n v="0.67013888888888906"/>
    <n v="1.8055555555555269E-2"/>
    <n v="0.87291666666666679"/>
    <x v="151"/>
  </r>
  <r>
    <n v="1628"/>
    <s v="https://www.rev.com/blog/transcripts/united-kingdom-covid-19-briefing-transcript-april-5"/>
    <s v="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x v="101"/>
    <s v="40:40"/>
    <n v="601"/>
    <m/>
    <s v="Apr 6, 2020"/>
    <s v="37:43"/>
    <n v="0.69444444444444442"/>
    <n v="1.8055555555555269E-2"/>
    <n v="0.87291666666666679"/>
    <x v="151"/>
  </r>
  <r>
    <n v="1629"/>
    <s v="https://www.rev.com/blog/transcripts/united-kingdom-covid-19-briefing-transcript-april-5"/>
    <s v="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x v="101"/>
    <s v="41:21"/>
    <n v="365"/>
    <m/>
    <s v="Apr 6, 2020"/>
    <s v="37:43"/>
    <n v="0.72291666666666665"/>
    <n v="1.8055555555555269E-2"/>
    <n v="0.87291666666666679"/>
    <x v="151"/>
  </r>
  <r>
    <n v="1630"/>
    <s v="https://www.rev.com/blog/transcripts/united-kingdom-covid-19-briefing-transcript-april-5"/>
    <s v="Matt Hancock: (41:45);Thanks very much. If we now go to questions. First question, Hugh Pym from the BBC."/>
    <x v="16"/>
    <s v="41:45"/>
    <n v="105"/>
    <m/>
    <s v="Apr 6, 2020"/>
    <s v="41:45"/>
    <n v="0.73958333333333326"/>
    <n v="2.0833333333332149E-3"/>
    <n v="0.99722222222222223"/>
    <x v="150"/>
  </r>
  <r>
    <n v="1631"/>
    <s v="https://www.rev.com/blog/transcripts/united-kingdom-covid-19-briefing-transcript-april-5"/>
    <s v="Hugh Pym: (41:51);Thank you very much. Secretary of State, you’ve said there are just over 9,000 ventilators in the system, and in due course, 18, 000 should be in place. How many will there be there next week at a time when experts say the NHS will be close to or at the peak of demand?"/>
    <x v="39"/>
    <s v="41:51"/>
    <n v="287"/>
    <m/>
    <s v="Apr 6, 2020"/>
    <s v="41:51"/>
    <n v="0.74375000000000013"/>
    <n v="0.74375000000000013"/>
    <n v="0.74375000000000013"/>
    <x v="0"/>
  </r>
  <r>
    <n v="1632"/>
    <s v="https://www.rev.com/blog/transcripts/united-kingdom-covid-19-briefing-transcript-april-5"/>
    <s v="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x v="16"/>
    <s v="42:11"/>
    <n v="1004"/>
    <m/>
    <s v="Apr 6, 2020"/>
    <s v="42:11"/>
    <n v="0.75763888888888875"/>
    <n v="2.0833333333332149E-3"/>
    <n v="0.99722222222222223"/>
    <x v="150"/>
  </r>
  <r>
    <n v="1633"/>
    <s v="https://www.rev.com/blog/transcripts/united-kingdom-covid-19-briefing-transcript-april-5"/>
    <s v="Matt Hancock: (43:34);Shehab Khan from ITV."/>
    <x v="16"/>
    <s v="43:34"/>
    <n v="43"/>
    <m/>
    <s v="Apr 6, 2020"/>
    <s v="42:11"/>
    <n v="0.81527777777777799"/>
    <n v="2.0833333333332149E-3"/>
    <n v="0.99722222222222223"/>
    <x v="150"/>
  </r>
  <r>
    <n v="1634"/>
    <s v="https://www.rev.com/blog/transcripts/united-kingdom-covid-19-briefing-transcript-april-5"/>
    <s v="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x v="132"/>
    <s v="43:37"/>
    <n v="559"/>
    <m/>
    <s v="Apr 6, 2020"/>
    <s v="43:37"/>
    <n v="0.8173611111111112"/>
    <n v="0.8173611111111112"/>
    <n v="0.90555555555555567"/>
    <x v="158"/>
  </r>
  <r>
    <n v="1635"/>
    <s v="https://www.rev.com/blog/transcripts/united-kingdom-covid-19-briefing-transcript-april-5"/>
    <s v="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x v="16"/>
    <s v="44:09"/>
    <n v="666"/>
    <m/>
    <s v="Apr 6, 2020"/>
    <s v="44:09"/>
    <n v="0.83958333333333335"/>
    <n v="2.0833333333332149E-3"/>
    <n v="0.99722222222222223"/>
    <x v="150"/>
  </r>
  <r>
    <n v="1636"/>
    <s v="https://www.rev.com/blog/transcripts/united-kingdom-covid-19-briefing-transcript-april-5"/>
    <s v="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x v="101"/>
    <s v="44:57"/>
    <n v="679"/>
    <m/>
    <s v="Apr 6, 2020"/>
    <s v="44:57"/>
    <n v="0.87291666666666679"/>
    <n v="1.8055555555555269E-2"/>
    <n v="0.87291666666666679"/>
    <x v="151"/>
  </r>
  <r>
    <n v="1637"/>
    <s v="https://www.rev.com/blog/transcripts/united-kingdom-covid-19-briefing-transcript-april-5"/>
    <s v="Matt Hancock: (45:39);Thanks very much. Does that answer your question? Would you like a …"/>
    <x v="16"/>
    <s v="45:39"/>
    <n v="90"/>
    <m/>
    <s v="Apr 6, 2020"/>
    <s v="45:39"/>
    <n v="0.90208333333333335"/>
    <n v="2.0833333333332149E-3"/>
    <n v="0.99722222222222223"/>
    <x v="150"/>
  </r>
  <r>
    <n v="1638"/>
    <s v="https://www.rev.com/blog/transcripts/united-kingdom-covid-19-briefing-transcript-april-5"/>
    <s v="Shehab Khan: (45:44);Yeah. You mentioned that you were considering tightening up the measures. What exactly does that mean? So if people continued to ignore your social distancing rule, what does tightening up the measures actually in practical terms mean?"/>
    <x v="132"/>
    <s v="45:44"/>
    <n v="256"/>
    <m/>
    <s v="Apr 6, 2020"/>
    <s v="45:44"/>
    <n v="0.90555555555555567"/>
    <n v="0.8173611111111112"/>
    <n v="0.90555555555555567"/>
    <x v="158"/>
  </r>
  <r>
    <n v="1639"/>
    <s v="https://www.rev.com/blog/transcripts/united-kingdom-covid-19-briefing-transcript-april-5"/>
    <s v="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x v="16"/>
    <s v="45:58"/>
    <n v="838"/>
    <m/>
    <s v="Apr 6, 2020"/>
    <s v="45:58"/>
    <n v="0.91527777777777786"/>
    <n v="2.0833333333332149E-3"/>
    <n v="0.99722222222222223"/>
    <x v="150"/>
  </r>
  <r>
    <n v="1640"/>
    <s v="https://www.rev.com/blog/transcripts/united-kingdom-covid-19-briefing-transcript-april-5"/>
    <s v="Matt Hancock: (46:57);Alex Thomson from Channel four."/>
    <x v="16"/>
    <s v="46:57"/>
    <n v="53"/>
    <m/>
    <s v="Apr 6, 2020"/>
    <s v="45:58"/>
    <n v="0.95625000000000004"/>
    <n v="2.0833333333332149E-3"/>
    <n v="0.99722222222222223"/>
    <x v="150"/>
  </r>
  <r>
    <n v="1641"/>
    <s v="https://www.rev.com/blog/transcripts/united-kingdom-covid-19-briefing-transcript-april-5"/>
    <s v="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x v="125"/>
    <s v="47:00"/>
    <n v="658"/>
    <m/>
    <s v="Apr 6, 2020"/>
    <s v="47:00"/>
    <n v="0.95833333333333326"/>
    <n v="5.5555555555555558E-3"/>
    <n v="0.95833333333333326"/>
    <x v="149"/>
  </r>
  <r>
    <n v="1642"/>
    <s v="https://www.rev.com/blog/transcripts/united-kingdom-covid-19-briefing-transcript-april-5"/>
    <s v="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x v="16"/>
    <s v="47:40"/>
    <n v="342"/>
    <m/>
    <s v="Apr 6, 2020"/>
    <s v="47:40"/>
    <n v="0.98611111111111094"/>
    <n v="2.0833333333332149E-3"/>
    <n v="0.99722222222222223"/>
    <x v="150"/>
  </r>
  <r>
    <n v="1643"/>
    <s v="https://www.rev.com/blog/transcripts/united-kingdom-covid-19-briefing-transcript-april-5"/>
    <s v="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x v="16"/>
    <s v="48:03"/>
    <n v="438"/>
    <m/>
    <s v="Apr 6, 2020"/>
    <s v="47:40"/>
    <n v="2.0833333333332149E-3"/>
    <n v="2.0833333333332149E-3"/>
    <n v="0.99722222222222223"/>
    <x v="150"/>
  </r>
  <r>
    <n v="1644"/>
    <s v="https://www.rev.com/blog/transcripts/united-kingdom-covid-19-briefing-transcript-april-5"/>
    <s v="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x v="101"/>
    <s v="48:26"/>
    <n v="886"/>
    <m/>
    <s v="Apr 6, 2020"/>
    <s v="48:26"/>
    <n v="1.8055555555555269E-2"/>
    <n v="1.8055555555555269E-2"/>
    <n v="0.87291666666666679"/>
    <x v="151"/>
  </r>
  <r>
    <n v="1645"/>
    <s v="https://www.rev.com/blog/transcripts/united-kingdom-covid-19-briefing-transcript-april-5"/>
    <s v="Matt Hancock: (49:17);Okay, great. Charlotte Ives from talk radio."/>
    <x v="16"/>
    <s v="49:17"/>
    <n v="66"/>
    <m/>
    <s v="Apr 6, 2020"/>
    <s v="49:17"/>
    <n v="5.3472222222222143E-2"/>
    <n v="2.0833333333332149E-3"/>
    <n v="0.99722222222222223"/>
    <x v="150"/>
  </r>
  <r>
    <n v="1646"/>
    <s v="https://www.rev.com/blog/transcripts/united-kingdom-covid-19-briefing-transcript-april-5"/>
    <s v="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x v="133"/>
    <s v="49:21"/>
    <n v="482"/>
    <m/>
    <s v="Apr 6, 2020"/>
    <s v="49:21"/>
    <n v="5.6249999999999911E-2"/>
    <n v="5.6249999999999911E-2"/>
    <n v="0.21249999999999991"/>
    <x v="159"/>
  </r>
  <r>
    <n v="1647"/>
    <s v="https://www.rev.com/blog/transcripts/united-kingdom-covid-19-briefing-transcript-april-5"/>
    <s v="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x v="16"/>
    <s v="49:51"/>
    <n v="850"/>
    <m/>
    <s v="Apr 6, 2020"/>
    <s v="49:51"/>
    <n v="7.7083333333333393E-2"/>
    <n v="2.0833333333332149E-3"/>
    <n v="0.99722222222222223"/>
    <x v="150"/>
  </r>
  <r>
    <n v="1648"/>
    <s v="https://www.rev.com/blog/transcripts/united-kingdom-covid-19-briefing-transcript-april-5"/>
    <s v="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x v="101"/>
    <s v="50:54"/>
    <n v="936"/>
    <m/>
    <s v="Apr 6, 2020"/>
    <s v="50:54"/>
    <n v="0.12083333333333313"/>
    <n v="1.8055555555555269E-2"/>
    <n v="0.87291666666666679"/>
    <x v="151"/>
  </r>
  <r>
    <n v="1649"/>
    <s v="https://www.rev.com/blog/transcripts/united-kingdom-covid-19-briefing-transcript-april-5"/>
    <s v="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x v="101"/>
    <s v="51:51"/>
    <n v="1168"/>
    <m/>
    <s v="Apr 6, 2020"/>
    <s v="50:54"/>
    <n v="0.16041666666666687"/>
    <n v="1.8055555555555269E-2"/>
    <n v="0.87291666666666679"/>
    <x v="151"/>
  </r>
  <r>
    <n v="1650"/>
    <s v="https://www.rev.com/blog/transcripts/united-kingdom-covid-19-briefing-transcript-april-5"/>
    <s v="Matt Hancock: (53:02);Did you have a follow up? You put your hand up?"/>
    <x v="16"/>
    <s v="53:02"/>
    <n v="69"/>
    <m/>
    <s v="Apr 6, 2020"/>
    <s v="53:02"/>
    <n v="0.20972222222222214"/>
    <n v="2.0833333333332149E-3"/>
    <n v="0.99722222222222223"/>
    <x v="150"/>
  </r>
  <r>
    <n v="1651"/>
    <s v="https://www.rev.com/blog/transcripts/united-kingdom-covid-19-briefing-transcript-april-5"/>
    <s v="Charlotte I.: (53:06);Yes. I was just going to ask, you talked about us now knowing more about the disease. So knowing what we know now, should we have had these higher levels of protection from the beginning were people at risk?"/>
    <x v="133"/>
    <s v="53:06"/>
    <n v="229"/>
    <m/>
    <s v="Apr 6, 2020"/>
    <s v="53:06"/>
    <n v="0.21249999999999991"/>
    <n v="5.6249999999999911E-2"/>
    <n v="0.21249999999999991"/>
    <x v="159"/>
  </r>
  <r>
    <n v="1652"/>
    <s v="https://www.rev.com/blog/transcripts/united-kingdom-covid-19-briefing-transcript-april-5"/>
    <s v="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x v="16"/>
    <s v="53:16"/>
    <n v="723"/>
    <m/>
    <s v="Apr 6, 2020"/>
    <s v="53:16"/>
    <n v="0.21944444444444455"/>
    <n v="2.0833333333332149E-3"/>
    <n v="0.99722222222222223"/>
    <x v="150"/>
  </r>
  <r>
    <n v="1653"/>
    <s v="https://www.rev.com/blog/transcripts/united-kingdom-covid-19-briefing-transcript-april-5"/>
    <s v="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x v="101"/>
    <s v="54:03"/>
    <n v="521"/>
    <m/>
    <s v="Apr 6, 2020"/>
    <s v="54:03"/>
    <n v="0.25208333333333321"/>
    <n v="1.8055555555555269E-2"/>
    <n v="0.87291666666666679"/>
    <x v="151"/>
  </r>
  <r>
    <n v="1654"/>
    <s v="https://www.rev.com/blog/transcripts/united-kingdom-covid-19-briefing-transcript-april-5"/>
    <s v="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x v="101"/>
    <s v="54:33"/>
    <n v="795"/>
    <m/>
    <s v="Apr 6, 2020"/>
    <s v="54:03"/>
    <n v="0.2729166666666667"/>
    <n v="1.8055555555555269E-2"/>
    <n v="0.87291666666666679"/>
    <x v="151"/>
  </r>
  <r>
    <n v="1655"/>
    <s v="https://www.rev.com/blog/transcripts/united-kingdom-covid-19-briefing-transcript-april-5"/>
    <s v="Matt Hancock: (55:21);Thanks very much. Jane Merrick at the i."/>
    <x v="16"/>
    <s v="55:21"/>
    <n v="62"/>
    <m/>
    <s v="Apr 6, 2020"/>
    <s v="55:21"/>
    <n v="0.30624999999999991"/>
    <n v="2.0833333333332149E-3"/>
    <n v="0.99722222222222223"/>
    <x v="150"/>
  </r>
  <r>
    <n v="1656"/>
    <s v="https://www.rev.com/blog/transcripts/united-kingdom-covid-19-briefing-transcript-april-5"/>
    <s v="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x v="134"/>
    <s v="55:26"/>
    <n v="515"/>
    <m/>
    <s v="Apr 6, 2020"/>
    <s v="55:26"/>
    <n v="0.30972222222222223"/>
    <n v="4.1666666666666664E-2"/>
    <n v="0.46388888888888902"/>
    <x v="160"/>
  </r>
  <r>
    <n v="1657"/>
    <s v="https://www.rev.com/blog/transcripts/united-kingdom-covid-19-briefing-transcript-april-5"/>
    <s v="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x v="16"/>
    <s v="55:56"/>
    <n v="759"/>
    <m/>
    <s v="Apr 6, 2020"/>
    <s v="55:56"/>
    <n v="0.33055555555555527"/>
    <n v="2.0833333333332149E-3"/>
    <n v="0.99722222222222223"/>
    <x v="150"/>
  </r>
  <r>
    <n v="1658"/>
    <s v="https://www.rev.com/blog/transcripts/united-kingdom-covid-19-briefing-transcript-april-5"/>
    <s v="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x v="101"/>
    <s v="56:50"/>
    <n v="2013"/>
    <m/>
    <s v="Apr 6, 2020"/>
    <s v="56:50"/>
    <n v="0.3680555555555558"/>
    <n v="1.8055555555555269E-2"/>
    <n v="0.87291666666666679"/>
    <x v="151"/>
  </r>
  <r>
    <n v="1659"/>
    <s v="https://www.rev.com/blog/transcripts/united-kingdom-covid-19-briefing-transcript-april-5"/>
    <s v="Matt Hancock: (59:03);Thanks very much Jim at the FT."/>
    <x v="16"/>
    <s v="59:03"/>
    <n v="53"/>
    <m/>
    <s v="Apr 6, 2020"/>
    <s v="59:03"/>
    <n v="0.4604166666666667"/>
    <n v="2.0833333333332149E-3"/>
    <n v="0.99722222222222223"/>
    <x v="150"/>
  </r>
  <r>
    <n v="1660"/>
    <s v="https://www.rev.com/blog/transcripts/united-kingdom-covid-19-briefing-transcript-april-5"/>
    <s v="Jane M: (59:05);Sorry."/>
    <x v="134"/>
    <s v="59:05"/>
    <n v="22"/>
    <m/>
    <s v="Apr 6, 2020"/>
    <s v="59:05"/>
    <n v="0.4618055555555558"/>
    <n v="4.1666666666666664E-2"/>
    <n v="0.46388888888888902"/>
    <x v="160"/>
  </r>
  <r>
    <n v="1661"/>
    <s v="https://www.rev.com/blog/transcripts/united-kingdom-covid-19-briefing-transcript-april-5"/>
    <s v="Matt Hancock: (59:06);Oh sorry. You wanted to come back Jane, sorry."/>
    <x v="16"/>
    <s v="59:06"/>
    <n v="68"/>
    <m/>
    <s v="Apr 6, 2020"/>
    <s v="59:06"/>
    <n v="0.46249999999999991"/>
    <n v="2.0833333333332149E-3"/>
    <n v="0.99722222222222223"/>
    <x v="150"/>
  </r>
  <r>
    <n v="1662"/>
    <s v="https://www.rev.com/blog/transcripts/united-kingdom-covid-19-briefing-transcript-april-5"/>
    <s v="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x v="134"/>
    <s v="59:08"/>
    <n v="320"/>
    <m/>
    <s v="Apr 6, 2020"/>
    <s v="59:08"/>
    <n v="0.46388888888888902"/>
    <n v="4.1666666666666664E-2"/>
    <n v="0.46388888888888902"/>
    <x v="160"/>
  </r>
  <r>
    <n v="1663"/>
    <s v="https://www.rev.com/blog/transcripts/united-kingdom-covid-19-briefing-transcript-april-5"/>
    <s v="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x v="101"/>
    <s v="59:23"/>
    <n v="1040"/>
    <m/>
    <s v="Apr 6, 2020"/>
    <s v="59:23"/>
    <n v="0.47430555555555554"/>
    <n v="1.8055555555555269E-2"/>
    <n v="0.87291666666666679"/>
    <x v="151"/>
  </r>
  <r>
    <n v="1664"/>
    <s v="https://www.rev.com/blog/transcripts/united-kingdom-covid-19-briefing-transcript-april-5"/>
    <s v="Matt Hancock: (01:00:30);Does that answer the question, Jane?"/>
    <x v="16"/>
    <s v="01:00"/>
    <n v="61"/>
    <m/>
    <s v="Apr 6, 2020"/>
    <s v="01:00"/>
    <n v="4.1666666666666664E-2"/>
    <n v="2.0833333333332149E-3"/>
    <n v="0.99722222222222223"/>
    <x v="150"/>
  </r>
  <r>
    <n v="1665"/>
    <s v="https://www.rev.com/blog/transcripts/united-kingdom-covid-19-briefing-transcript-april-5"/>
    <s v="Jane M: (01:00:34);I think it was just to get clarity on when that testing would take place for those workers. There’s no specific timing."/>
    <x v="134"/>
    <s v="01:00"/>
    <n v="138"/>
    <m/>
    <s v="Apr 6, 2020"/>
    <s v="01:00"/>
    <n v="4.1666666666666664E-2"/>
    <n v="4.1666666666666664E-2"/>
    <n v="0.46388888888888902"/>
    <x v="160"/>
  </r>
  <r>
    <n v="1666"/>
    <s v="https://www.rev.com/blog/transcripts/united-kingdom-covid-19-briefing-transcript-april-5"/>
    <s v="Jenny Harries: (01:00:41);The outbreaks happen already and the other workers will be falling into the expanding program, which has been ramping up as you’ve heard and I think has been reported on a daily basis this week."/>
    <x v="101"/>
    <s v="01:00"/>
    <n v="220"/>
    <m/>
    <s v="Apr 6, 2020"/>
    <s v="01:00"/>
    <n v="4.1666666666666664E-2"/>
    <n v="1.8055555555555269E-2"/>
    <n v="0.87291666666666679"/>
    <x v="151"/>
  </r>
  <r>
    <n v="1667"/>
    <s v="https://www.rev.com/blog/transcripts/united-kingdom-covid-19-briefing-transcript-april-5"/>
    <s v="Matt Hancock: (01:00:53);Thanks. Jim from the FT."/>
    <x v="16"/>
    <s v="01:00"/>
    <n v="49"/>
    <m/>
    <s v="Apr 6, 2020"/>
    <s v="01:00"/>
    <n v="4.1666666666666664E-2"/>
    <n v="2.0833333333332149E-3"/>
    <n v="0.99722222222222223"/>
    <x v="150"/>
  </r>
  <r>
    <n v="1668"/>
    <s v="https://www.rev.com/blog/transcripts/united-kingdom-covid-19-briefing-transcript-april-5"/>
    <s v="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x v="128"/>
    <s v="01:00"/>
    <n v="839"/>
    <m/>
    <s v="Apr 6, 2020"/>
    <s v="01:00"/>
    <n v="4.1666666666666664E-2"/>
    <n v="4.1666666666666664E-2"/>
    <n v="0.66875000000000007"/>
    <x v="154"/>
  </r>
  <r>
    <n v="1669"/>
    <s v="https://www.rev.com/blog/transcripts/united-kingdom-covid-19-briefing-transcript-april-5"/>
    <s v="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x v="16"/>
    <s v="01:01"/>
    <n v="499"/>
    <m/>
    <s v="Apr 6, 2020"/>
    <s v="01:01"/>
    <n v="4.2361111111111106E-2"/>
    <n v="2.0833333333332149E-3"/>
    <n v="0.99722222222222223"/>
    <x v="150"/>
  </r>
  <r>
    <n v="1670"/>
    <s v="https://www.rev.com/blog/transcripts/united-kingdom-covid-19-briefing-transcript-april-5"/>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6, 2020"/>
    <n v="0"/>
    <e v="#VALUE!"/>
    <n v="0"/>
    <n v="0"/>
    <x v="0"/>
  </r>
  <r>
    <n v="1671"/>
    <s v="https://www.rev.com/blog/transcripts/united-kingdom-covid-19-briefing-transcript-april-5"/>
    <s v="Offer valid for new customers only. One coupon per person or business.;Can be used for closed captions, subtitles, foreign subtitles, translations or transcription services."/>
    <x v="0"/>
    <m/>
    <n v="173"/>
    <m/>
    <s v="Apr 6, 2020"/>
    <n v="0"/>
    <e v="#VALUE!"/>
    <n v="0"/>
    <n v="0"/>
    <x v="0"/>
  </r>
  <r>
    <n v="1672"/>
    <s v="https://www.rev.com/blog/transcripts/united-kingdom-covid-19-briefing-transcript-april-6"/>
    <s v="Apr 6, 2020"/>
    <x v="0"/>
    <m/>
    <n v="11"/>
    <b v="1"/>
    <s v="Apr 6, 2020"/>
    <n v="0"/>
    <e v="#VALUE!"/>
    <n v="0"/>
    <n v="0"/>
    <x v="0"/>
  </r>
  <r>
    <n v="1673"/>
    <s v="https://www.rev.com/blog/transcripts/united-kingdom-covid-19-briefing-transcript-april-6"/>
    <s v="British officials held a coronavirus press conference for the UK today, April 6. Secretary of State for Foreign Affairs Dominic Raab says it’s too early to think about to consider exit strategy for the coronavirus lockdown. He briefly commented on Boris Johnson’s current medical condition. Full transcript here"/>
    <x v="0"/>
    <m/>
    <n v="311"/>
    <m/>
    <s v="Apr 6, 2020"/>
    <n v="0"/>
    <e v="#VALUE!"/>
    <n v="0"/>
    <n v="0"/>
    <x v="0"/>
  </r>
  <r>
    <n v="1674"/>
    <s v="https://www.rev.com/blog/transcripts/united-kingdom-covid-19-briefing-transcript-april-6"/>
    <s v="Follow Rev Transcripts"/>
    <x v="0"/>
    <m/>
    <n v="22"/>
    <m/>
    <s v="Apr 6, 2020"/>
    <n v="0"/>
    <e v="#VALUE!"/>
    <n v="0"/>
    <n v="0"/>
    <x v="0"/>
  </r>
  <r>
    <n v="1675"/>
    <s v="https://www.rev.com/blog/transcripts/united-kingdom-covid-19-briefing-transcript-april-6"/>
    <s v="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x v="27"/>
    <s v="00:00"/>
    <n v="358"/>
    <m/>
    <s v="Apr 6, 2020"/>
    <s v="00:00"/>
    <n v="0"/>
    <n v="0"/>
    <n v="0.92499999999999993"/>
    <x v="161"/>
  </r>
  <r>
    <n v="1676"/>
    <s v="https://www.rev.com/blog/transcripts/united-kingdom-covid-19-briefing-transcript-april-6"/>
    <s v="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
    <x v="27"/>
    <s v="00:21"/>
    <n v="298"/>
    <m/>
    <s v="Apr 6, 2020"/>
    <s v="00:00"/>
    <n v="1.4583333333333332E-2"/>
    <n v="0"/>
    <n v="0.92499999999999993"/>
    <x v="161"/>
  </r>
  <r>
    <n v="1677"/>
    <s v="https://www.rev.com/blog/transcripts/united-kingdom-covid-19-briefing-transcript-april-6"/>
    <s v="Dominic Raab: (00:38);The FCO is supporting all of these operational priorities, so we’re deployed the diplomatic network right around the world to source and buy ventilators and protective equipment so that we can reinforce the NHS frontline here at home."/>
    <x v="27"/>
    <s v="00:38"/>
    <n v="256"/>
    <m/>
    <s v="Apr 6, 2020"/>
    <s v="00:00"/>
    <n v="2.6388888888888889E-2"/>
    <n v="0"/>
    <n v="0.92499999999999993"/>
    <x v="161"/>
  </r>
  <r>
    <n v="1678"/>
    <s v="https://www.rev.com/blog/transcripts/united-kingdom-covid-19-briefing-transcript-april-6"/>
    <s v="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x v="27"/>
    <s v="00:54"/>
    <n v="552"/>
    <m/>
    <s v="Apr 6, 2020"/>
    <s v="00:00"/>
    <n v="3.7499999999999999E-2"/>
    <n v="0"/>
    <n v="0.92499999999999993"/>
    <x v="161"/>
  </r>
  <r>
    <n v="1679"/>
    <s v="https://www.rev.com/blog/transcripts/united-kingdom-covid-19-briefing-transcript-april-6"/>
    <s v="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x v="27"/>
    <s v="01:33"/>
    <n v="400"/>
    <m/>
    <s v="Apr 6, 2020"/>
    <s v="00:00"/>
    <n v="6.458333333333334E-2"/>
    <n v="0"/>
    <n v="0.92499999999999993"/>
    <x v="161"/>
  </r>
  <r>
    <n v="1680"/>
    <s v="https://www.rev.com/blog/transcripts/united-kingdom-covid-19-briefing-transcript-april-6"/>
    <s v="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x v="27"/>
    <s v="01:58"/>
    <n v="407"/>
    <m/>
    <s v="Apr 6, 2020"/>
    <s v="00:00"/>
    <n v="8.1944444444444445E-2"/>
    <n v="0"/>
    <n v="0.92499999999999993"/>
    <x v="161"/>
  </r>
  <r>
    <n v="1681"/>
    <s v="https://www.rev.com/blog/transcripts/united-kingdom-covid-19-briefing-transcript-april-6"/>
    <s v="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x v="27"/>
    <s v="02:23"/>
    <n v="440"/>
    <m/>
    <s v="Apr 6, 2020"/>
    <s v="00:00"/>
    <n v="9.930555555555555E-2"/>
    <n v="0"/>
    <n v="0.92499999999999993"/>
    <x v="161"/>
  </r>
  <r>
    <n v="1682"/>
    <s v="https://www.rev.com/blog/transcripts/united-kingdom-covid-19-briefing-transcript-april-6"/>
    <s v="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x v="27"/>
    <s v="02:49"/>
    <n v="346"/>
    <m/>
    <s v="Apr 6, 2020"/>
    <s v="00:00"/>
    <n v="0.1173611111111111"/>
    <n v="0"/>
    <n v="0.92499999999999993"/>
    <x v="161"/>
  </r>
  <r>
    <n v="1683"/>
    <s v="https://www.rev.com/blog/transcripts/united-kingdom-covid-19-briefing-transcript-april-6"/>
    <s v="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x v="37"/>
    <s v="03:08"/>
    <n v="633"/>
    <m/>
    <s v="Apr 6, 2020"/>
    <s v="03:08"/>
    <n v="0.13055555555555556"/>
    <n v="0.13055555555555556"/>
    <n v="0.6972222222222223"/>
    <x v="162"/>
  </r>
  <r>
    <n v="1684"/>
    <s v="https://www.rev.com/blog/transcripts/united-kingdom-covid-19-briefing-transcript-april-6"/>
    <s v="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x v="37"/>
    <s v="03:51"/>
    <n v="404"/>
    <m/>
    <s v="Apr 6, 2020"/>
    <s v="03:08"/>
    <n v="0.16041666666666668"/>
    <n v="0.13055555555555556"/>
    <n v="0.6972222222222223"/>
    <x v="162"/>
  </r>
  <r>
    <n v="1685"/>
    <s v="https://www.rev.com/blog/transcripts/united-kingdom-covid-19-briefing-transcript-april-6"/>
    <s v="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x v="37"/>
    <s v="04:21"/>
    <n v="823"/>
    <m/>
    <s v="Apr 6, 2020"/>
    <s v="03:08"/>
    <n v="0.18124999999999999"/>
    <n v="0.13055555555555556"/>
    <n v="0.6972222222222223"/>
    <x v="162"/>
  </r>
  <r>
    <n v="1686"/>
    <s v="https://www.rev.com/blog/transcripts/united-kingdom-covid-19-briefing-transcript-april-6"/>
    <s v="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x v="37"/>
    <s v="05:19"/>
    <n v="367"/>
    <m/>
    <s v="Apr 6, 2020"/>
    <s v="03:08"/>
    <n v="0.22152777777777777"/>
    <n v="0.13055555555555556"/>
    <n v="0.6972222222222223"/>
    <x v="162"/>
  </r>
  <r>
    <n v="1687"/>
    <s v="https://www.rev.com/blog/transcripts/united-kingdom-covid-19-briefing-transcript-april-6"/>
    <s v="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x v="37"/>
    <s v="05:45"/>
    <n v="439"/>
    <m/>
    <s v="Apr 6, 2020"/>
    <s v="03:08"/>
    <n v="0.23958333333333334"/>
    <n v="0.13055555555555556"/>
    <n v="0.6972222222222223"/>
    <x v="162"/>
  </r>
  <r>
    <n v="1688"/>
    <s v="https://www.rev.com/blog/transcripts/united-kingdom-covid-19-briefing-transcript-april-6"/>
    <s v="Dominic Raab: (06:11);Angela, thank you very much. So I’m very happy to take questions. Laura Kuenssberg from the BBC."/>
    <x v="27"/>
    <s v="06:11"/>
    <n v="118"/>
    <m/>
    <s v="Apr 6, 2020"/>
    <s v="06:11"/>
    <n v="0.25763888888888892"/>
    <n v="0"/>
    <n v="0.92499999999999993"/>
    <x v="161"/>
  </r>
  <r>
    <n v="1689"/>
    <s v="https://www.rev.com/blog/transcripts/united-kingdom-covid-19-briefing-transcript-april-6"/>
    <s v="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x v="5"/>
    <s v="06:17"/>
    <n v="519"/>
    <m/>
    <s v="Apr 6, 2020"/>
    <s v="06:17"/>
    <n v="0.26180555555555557"/>
    <n v="0.26180555555555557"/>
    <n v="0.32916666666666666"/>
    <x v="163"/>
  </r>
  <r>
    <n v="1690"/>
    <s v="https://www.rev.com/blog/transcripts/united-kingdom-covid-19-briefing-transcript-april-6"/>
    <s v="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x v="27"/>
    <s v="06:48"/>
    <n v="656"/>
    <m/>
    <s v="Apr 6, 2020"/>
    <s v="06:48"/>
    <n v="0.28333333333333333"/>
    <n v="0"/>
    <n v="0.92499999999999993"/>
    <x v="161"/>
  </r>
  <r>
    <n v="1691"/>
    <s v="https://www.rev.com/blog/transcripts/united-kingdom-covid-19-briefing-transcript-april-6"/>
    <s v="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x v="37"/>
    <s v="07:19"/>
    <n v="417"/>
    <m/>
    <s v="Apr 6, 2020"/>
    <s v="07:19"/>
    <n v="0.30486111111111108"/>
    <n v="0.13055555555555556"/>
    <n v="0.6972222222222223"/>
    <x v="162"/>
  </r>
  <r>
    <n v="1692"/>
    <s v="https://www.rev.com/blog/transcripts/united-kingdom-covid-19-briefing-transcript-april-6"/>
    <s v="Dominic Raab: (07:50);Does that give you the answers you need or do you want to come back?"/>
    <x v="27"/>
    <s v="07:50"/>
    <n v="90"/>
    <m/>
    <s v="Apr 6, 2020"/>
    <s v="07:50"/>
    <n v="0.3263888888888889"/>
    <n v="0"/>
    <n v="0.92499999999999993"/>
    <x v="161"/>
  </r>
  <r>
    <n v="1693"/>
    <s v="https://www.rev.com/blog/transcripts/united-kingdom-covid-19-briefing-transcript-april-6"/>
    <s v="Laura Kuenssberg: (07:54);I’m just wondering, there is increasing discussion about what the exit strategy from these restrictions should be. I would be interested to hear Angela or professor, what’s his view on what they might anticipate given all the-"/>
    <x v="5"/>
    <s v="07:54"/>
    <n v="252"/>
    <m/>
    <s v="Apr 6, 2020"/>
    <s v="07:54"/>
    <n v="0.32916666666666666"/>
    <n v="0.26180555555555557"/>
    <n v="0.32916666666666666"/>
    <x v="163"/>
  </r>
  <r>
    <n v="1694"/>
    <s v="https://www.rev.com/blog/transcripts/united-kingdom-covid-19-briefing-transcript-april-6"/>
    <s v="Laura: (08:03);… uncertainties around?"/>
    <x v="62"/>
    <s v="08:03"/>
    <n v="38"/>
    <m/>
    <s v="Apr 6, 2020"/>
    <s v="08:03"/>
    <n v="0.3354166666666667"/>
    <n v="0.3354166666666667"/>
    <n v="0.3354166666666667"/>
    <x v="0"/>
  </r>
  <r>
    <n v="1695"/>
    <s v="https://www.rev.com/blog/transcripts/united-kingdom-covid-19-briefing-transcript-april-6"/>
    <s v="Angela McLean: (08:05);Again, our suggestion has been completely clear. We need to know how well the current restrictions are working before we can say anything sensible about what the next stage might be."/>
    <x v="37"/>
    <s v="08:05"/>
    <n v="205"/>
    <m/>
    <s v="Apr 6, 2020"/>
    <s v="08:05"/>
    <n v="0.33680555555555558"/>
    <n v="0.13055555555555556"/>
    <n v="0.6972222222222223"/>
    <x v="162"/>
  </r>
  <r>
    <n v="1696"/>
    <s v="https://www.rev.com/blog/transcripts/united-kingdom-covid-19-briefing-transcript-april-6"/>
    <s v="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x v="27"/>
    <s v="08:19"/>
    <n v="324"/>
    <m/>
    <s v="Apr 6, 2020"/>
    <s v="08:19"/>
    <n v="0.34652777777777777"/>
    <n v="0"/>
    <n v="0.92499999999999993"/>
    <x v="161"/>
  </r>
  <r>
    <n v="1697"/>
    <s v="https://www.rev.com/blog/transcripts/united-kingdom-covid-19-briefing-transcript-april-6"/>
    <s v="Dominic Raab: (08:38);Beth Rigby from Skye."/>
    <x v="27"/>
    <s v="08:38"/>
    <n v="43"/>
    <m/>
    <s v="Apr 6, 2020"/>
    <s v="08:19"/>
    <n v="0.35972222222222222"/>
    <n v="0"/>
    <n v="0.92499999999999993"/>
    <x v="161"/>
  </r>
  <r>
    <n v="1698"/>
    <s v="https://www.rev.com/blog/transcripts/united-kingdom-covid-19-briefing-transcript-april-6"/>
    <s v="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x v="41"/>
    <s v="08:41"/>
    <n v="710"/>
    <m/>
    <s v="Apr 6, 2020"/>
    <s v="08:41"/>
    <n v="0.36180555555555555"/>
    <n v="0.36180555555555555"/>
    <n v="0.4368055555555555"/>
    <x v="164"/>
  </r>
  <r>
    <n v="1699"/>
    <s v="https://www.rev.com/blog/transcripts/united-kingdom-covid-19-briefing-transcript-april-6"/>
    <s v="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x v="27"/>
    <s v="09:27"/>
    <n v="536"/>
    <m/>
    <s v="Apr 6, 2020"/>
    <s v="09:27"/>
    <n v="0.39374999999999999"/>
    <n v="0"/>
    <n v="0.92499999999999993"/>
    <x v="161"/>
  </r>
  <r>
    <n v="1700"/>
    <s v="https://www.rev.com/blog/transcripts/united-kingdom-covid-19-briefing-transcript-april-6"/>
    <s v="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x v="135"/>
    <s v="09:58"/>
    <n v="523"/>
    <m/>
    <s v="Apr 6, 2020"/>
    <s v="09:58"/>
    <n v="0.4152777777777778"/>
    <n v="2.083333333333437E-3"/>
    <n v="0.97569444444444453"/>
    <x v="165"/>
  </r>
  <r>
    <n v="1701"/>
    <s v="https://www.rev.com/blog/transcripts/united-kingdom-covid-19-briefing-transcript-april-6"/>
    <s v="Dominic Raab: (10:26);Robert Peston, ITV. Oh sorry Beth, did you want to come back?"/>
    <x v="27"/>
    <s v="10:26"/>
    <n v="83"/>
    <m/>
    <s v="Apr 6, 2020"/>
    <s v="10:26"/>
    <n v="0.43472222222222223"/>
    <n v="0"/>
    <n v="0.92499999999999993"/>
    <x v="161"/>
  </r>
  <r>
    <n v="1702"/>
    <s v="https://www.rev.com/blog/transcripts/united-kingdom-covid-19-briefing-transcript-april-6"/>
    <s v="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x v="41"/>
    <s v="10:29"/>
    <n v="320"/>
    <m/>
    <s v="Apr 6, 2020"/>
    <s v="10:29"/>
    <n v="0.4368055555555555"/>
    <n v="0.36180555555555555"/>
    <n v="0.4368055555555555"/>
    <x v="164"/>
  </r>
  <r>
    <n v="1703"/>
    <s v="https://www.rev.com/blog/transcripts/united-kingdom-covid-19-briefing-transcript-april-6"/>
    <s v="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x v="135"/>
    <s v="10:45"/>
    <n v="332"/>
    <m/>
    <s v="Apr 6, 2020"/>
    <s v="10:45"/>
    <n v="0.44791666666666669"/>
    <n v="2.083333333333437E-3"/>
    <n v="0.97569444444444453"/>
    <x v="165"/>
  </r>
  <r>
    <n v="1704"/>
    <s v="https://www.rev.com/blog/transcripts/united-kingdom-covid-19-briefing-transcript-april-6"/>
    <s v="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
    <x v="27"/>
    <s v="11:03"/>
    <n v="300"/>
    <m/>
    <s v="Apr 6, 2020"/>
    <s v="11:03"/>
    <n v="0.4604166666666667"/>
    <n v="0"/>
    <n v="0.92499999999999993"/>
    <x v="161"/>
  </r>
  <r>
    <n v="1705"/>
    <s v="https://www.rev.com/blog/transcripts/united-kingdom-covid-19-briefing-transcript-april-6"/>
    <s v="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x v="40"/>
    <s v="11:21"/>
    <n v="565"/>
    <m/>
    <s v="Apr 6, 2020"/>
    <s v="11:21"/>
    <n v="0.47291666666666665"/>
    <n v="0.47291666666666665"/>
    <n v="0.66249999999999998"/>
    <x v="166"/>
  </r>
  <r>
    <n v="1706"/>
    <s v="https://www.rev.com/blog/transcripts/united-kingdom-covid-19-briefing-transcript-april-6"/>
    <s v="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x v="40"/>
    <s v="12:02"/>
    <n v="745"/>
    <m/>
    <s v="Apr 6, 2020"/>
    <s v="11:21"/>
    <n v="0.50138888888888888"/>
    <n v="0.47291666666666665"/>
    <n v="0.66249999999999998"/>
    <x v="166"/>
  </r>
  <r>
    <n v="1707"/>
    <s v="https://www.rev.com/blog/transcripts/united-kingdom-covid-19-briefing-transcript-april-6"/>
    <s v="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x v="27"/>
    <s v="12:54"/>
    <n v="914"/>
    <m/>
    <s v="Apr 6, 2020"/>
    <s v="12:54"/>
    <n v="0.53749999999999998"/>
    <n v="0"/>
    <n v="0.92499999999999993"/>
    <x v="161"/>
  </r>
  <r>
    <n v="1708"/>
    <s v="https://www.rev.com/blog/transcripts/united-kingdom-covid-19-briefing-transcript-april-6"/>
    <s v="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x v="135"/>
    <s v="13:46"/>
    <n v="469"/>
    <m/>
    <s v="Apr 6, 2020"/>
    <s v="13:46"/>
    <n v="0.57361111111111118"/>
    <n v="2.083333333333437E-3"/>
    <n v="0.97569444444444453"/>
    <x v="165"/>
  </r>
  <r>
    <n v="1709"/>
    <s v="https://www.rev.com/blog/transcripts/united-kingdom-covid-19-briefing-transcript-april-6"/>
    <s v="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x v="135"/>
    <s v="14:09"/>
    <n v="967"/>
    <m/>
    <s v="Apr 6, 2020"/>
    <s v="13:46"/>
    <n v="0.58958333333333335"/>
    <n v="2.083333333333437E-3"/>
    <n v="0.97569444444444453"/>
    <x v="165"/>
  </r>
  <r>
    <n v="1710"/>
    <s v="https://www.rev.com/blog/transcripts/united-kingdom-covid-19-briefing-transcript-april-6"/>
    <s v="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x v="135"/>
    <s v="15:10"/>
    <n v="761"/>
    <m/>
    <s v="Apr 6, 2020"/>
    <s v="13:46"/>
    <n v="0.63194444444444442"/>
    <n v="2.083333333333437E-3"/>
    <n v="0.97569444444444453"/>
    <x v="165"/>
  </r>
  <r>
    <n v="1711"/>
    <s v="https://www.rev.com/blog/transcripts/united-kingdom-covid-19-briefing-transcript-april-6"/>
    <s v="Dominic Raab: (15:51);Does that address your questions Rob?"/>
    <x v="27"/>
    <s v="15:51"/>
    <n v="59"/>
    <m/>
    <s v="Apr 6, 2020"/>
    <s v="15:51"/>
    <n v="0.66041666666666665"/>
    <n v="0"/>
    <n v="0.92499999999999993"/>
    <x v="161"/>
  </r>
  <r>
    <n v="1712"/>
    <s v="https://www.rev.com/blog/transcripts/united-kingdom-covid-19-briefing-transcript-april-6"/>
    <s v="Robert Peston: (15:54);Except, I’m just being thick I suppose, but I don’t really understand why talking about, even if it’s in the long term, the way we’re going to exit, it somehow distracts-"/>
    <x v="40"/>
    <s v="15:54"/>
    <n v="193"/>
    <m/>
    <s v="Apr 6, 2020"/>
    <s v="15:54"/>
    <n v="0.66249999999999998"/>
    <n v="0.47291666666666665"/>
    <n v="0.66249999999999998"/>
    <x v="166"/>
  </r>
  <r>
    <n v="1713"/>
    <s v="https://www.rev.com/blog/transcripts/united-kingdom-covid-19-briefing-transcript-april-6"/>
    <s v="Professor Whitty: (16:03);… from the imperative of social distancing. I think everyone accepts that social distancing is absolutely vital. But why do people hope that there is a plan to exit? Why would this act reduce the urgency for people who are doing what they’re doing now?"/>
    <x v="136"/>
    <s v="16:03"/>
    <n v="278"/>
    <m/>
    <s v="Apr 6, 2020"/>
    <s v="16:03"/>
    <n v="0.66875000000000007"/>
    <n v="0.66875000000000007"/>
    <n v="0.86805555555555547"/>
    <x v="86"/>
  </r>
  <r>
    <n v="1714"/>
    <s v="https://www.rev.com/blog/transcripts/united-kingdom-covid-19-briefing-transcript-april-6"/>
    <s v="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x v="27"/>
    <s v="16:18"/>
    <n v="485"/>
    <m/>
    <s v="Apr 6, 2020"/>
    <s v="16:18"/>
    <n v="0.6791666666666667"/>
    <n v="0"/>
    <n v="0.92499999999999993"/>
    <x v="161"/>
  </r>
  <r>
    <n v="1715"/>
    <s v="https://www.rev.com/blog/transcripts/united-kingdom-covid-19-briefing-transcript-april-6"/>
    <s v="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x v="37"/>
    <s v="16:44"/>
    <n v="324"/>
    <m/>
    <s v="Apr 6, 2020"/>
    <s v="16:44"/>
    <n v="0.6972222222222223"/>
    <n v="0.13055555555555556"/>
    <n v="0.6972222222222223"/>
    <x v="162"/>
  </r>
  <r>
    <n v="1716"/>
    <s v="https://www.rev.com/blog/transcripts/united-kingdom-covid-19-briefing-transcript-april-6"/>
    <s v="Dominic Raab: (17:06);Thanks, Angela. Victoria McDonald, Channel Four"/>
    <x v="27"/>
    <s v="17:06"/>
    <n v="69"/>
    <m/>
    <s v="Apr 6, 2020"/>
    <s v="17:06"/>
    <n v="0.71250000000000002"/>
    <n v="0"/>
    <n v="0.92499999999999993"/>
    <x v="161"/>
  </r>
  <r>
    <n v="1717"/>
    <s v="https://www.rev.com/blog/transcripts/united-kingdom-covid-19-briefing-transcript-april-6"/>
    <s v="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
    <x v="137"/>
    <s v="17:09"/>
    <n v="303"/>
    <m/>
    <s v="Apr 6, 2020"/>
    <s v="17:09"/>
    <n v="0.71458333333333324"/>
    <n v="0.71458333333333324"/>
    <n v="0.78194444444444444"/>
    <x v="53"/>
  </r>
  <r>
    <n v="1718"/>
    <s v="https://www.rev.com/blog/transcripts/united-kingdom-covid-19-briefing-transcript-april-6"/>
    <s v="Dominic Raab: (17:30);I don’t know whether Angela or Chris, you want to …"/>
    <x v="27"/>
    <s v="17:30"/>
    <n v="73"/>
    <m/>
    <s v="Apr 6, 2020"/>
    <s v="17:30"/>
    <n v="0.72916666666666663"/>
    <n v="0"/>
    <n v="0.92499999999999993"/>
    <x v="161"/>
  </r>
  <r>
    <n v="1719"/>
    <s v="https://www.rev.com/blog/transcripts/united-kingdom-covid-19-briefing-transcript-april-6"/>
    <s v="Speaker 1: (17:34);[crosstalk 00:17:33]."/>
    <x v="138"/>
    <s v="17:34"/>
    <n v="40"/>
    <m/>
    <s v="Apr 6, 2020"/>
    <s v="17:34"/>
    <n v="0.7319444444444444"/>
    <n v="0.7319444444444444"/>
    <n v="0.7319444444444444"/>
    <x v="0"/>
  </r>
  <r>
    <n v="1720"/>
    <s v="https://www.rev.com/blog/transcripts/united-kingdom-covid-19-briefing-transcript-april-6"/>
    <s v="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x v="135"/>
    <s v="17:34"/>
    <n v="891"/>
    <m/>
    <s v="Apr 6, 2020"/>
    <s v="17:34"/>
    <n v="0.7319444444444444"/>
    <n v="2.083333333333437E-3"/>
    <n v="0.97569444444444453"/>
    <x v="165"/>
  </r>
  <r>
    <n v="1721"/>
    <s v="https://www.rev.com/blog/transcripts/united-kingdom-covid-19-briefing-transcript-april-6"/>
    <s v="Dominic Raab: (18:30);Of course, that’s got to take into account the regional distribution of the need, which is why as well as HMS Nightingale in London, we’ve got the other plans to build in Birmingham, Manchester, Bristol and Harrow Gate. Did you want to come back?"/>
    <x v="27"/>
    <s v="18:30"/>
    <n v="268"/>
    <m/>
    <s v="Apr 6, 2020"/>
    <s v="18:30"/>
    <n v="0.77083333333333337"/>
    <n v="0"/>
    <n v="0.92499999999999993"/>
    <x v="161"/>
  </r>
  <r>
    <n v="1722"/>
    <s v="https://www.rev.com/blog/transcripts/united-kingdom-covid-19-briefing-transcript-april-6"/>
    <s v="Victoria McDonald: (18:46);Well, I just wondered where we are at the moment. If you look at the modeling and you refer back to some of the slides you’ve just shown, is it the case that ITU is performing better now than you had actually expected at this point?"/>
    <x v="137"/>
    <s v="18:46"/>
    <n v="259"/>
    <m/>
    <s v="Apr 6, 2020"/>
    <s v="18:46"/>
    <n v="0.78194444444444444"/>
    <n v="0.71458333333333324"/>
    <n v="0.78194444444444444"/>
    <x v="53"/>
  </r>
  <r>
    <n v="1723"/>
    <s v="https://www.rev.com/blog/transcripts/united-kingdom-covid-19-briefing-transcript-april-6"/>
    <s v="Dominic Raab: (19:00);Well, we’re not remotely complacent and we’re doing everything we can to make sure we’ve not only got the capacity but a bit of room for maneuver as Chris has mentioned."/>
    <x v="27"/>
    <s v="19:00"/>
    <n v="191"/>
    <m/>
    <s v="Apr 6, 2020"/>
    <s v="19:00"/>
    <n v="0.79166666666666663"/>
    <n v="0"/>
    <n v="0.92499999999999993"/>
    <x v="161"/>
  </r>
  <r>
    <n v="1724"/>
    <s v="https://www.rev.com/blog/transcripts/united-kingdom-covid-19-briefing-transcript-april-6"/>
    <s v="Dominic Raab: (19:11);Tom Newton Dunn from The Sun."/>
    <x v="27"/>
    <s v="19:11"/>
    <n v="51"/>
    <m/>
    <s v="Apr 6, 2020"/>
    <s v="19:00"/>
    <n v="0.7993055555555556"/>
    <n v="0"/>
    <n v="0.92499999999999993"/>
    <x v="161"/>
  </r>
  <r>
    <n v="1725"/>
    <s v="https://www.rev.com/blog/transcripts/united-kingdom-covid-19-briefing-transcript-april-6"/>
    <s v="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x v="12"/>
    <s v="19:16"/>
    <n v="349"/>
    <m/>
    <s v="Apr 6, 2020"/>
    <s v="19:16"/>
    <n v="0.8027777777777777"/>
    <n v="0.8027777777777777"/>
    <n v="0.85833333333333339"/>
    <x v="167"/>
  </r>
  <r>
    <n v="1726"/>
    <s v="https://www.rev.com/blog/transcripts/united-kingdom-covid-19-briefing-transcript-april-6"/>
    <s v="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x v="12"/>
    <s v="19:34"/>
    <n v="360"/>
    <m/>
    <s v="Apr 6, 2020"/>
    <s v="19:16"/>
    <n v="0.81527777777777777"/>
    <n v="0.8027777777777777"/>
    <n v="0.85833333333333339"/>
    <x v="167"/>
  </r>
  <r>
    <n v="1727"/>
    <s v="https://www.rev.com/blog/transcripts/united-kingdom-covid-19-briefing-transcript-april-6"/>
    <s v="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x v="27"/>
    <s v="19:52"/>
    <n v="452"/>
    <m/>
    <s v="Apr 6, 2020"/>
    <s v="19:52"/>
    <n v="0.82777777777777783"/>
    <n v="0"/>
    <n v="0.92499999999999993"/>
    <x v="161"/>
  </r>
  <r>
    <n v="1728"/>
    <s v="https://www.rev.com/blog/transcripts/united-kingdom-covid-19-briefing-transcript-april-6"/>
    <s v="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x v="135"/>
    <s v="20:16"/>
    <n v="353"/>
    <m/>
    <s v="Apr 6, 2020"/>
    <s v="20:16"/>
    <n v="0.84444444444444444"/>
    <n v="2.083333333333437E-3"/>
    <n v="0.97569444444444453"/>
    <x v="165"/>
  </r>
  <r>
    <n v="1729"/>
    <s v="https://www.rev.com/blog/transcripts/united-kingdom-covid-19-briefing-transcript-april-6"/>
    <s v="Dominic Raab: (20:33);Tom, do you want a come back?"/>
    <x v="27"/>
    <s v="20:33"/>
    <n v="51"/>
    <m/>
    <s v="Apr 6, 2020"/>
    <s v="20:33"/>
    <n v="0.85625000000000007"/>
    <n v="0"/>
    <n v="0.92499999999999993"/>
    <x v="161"/>
  </r>
  <r>
    <n v="1730"/>
    <s v="https://www.rev.com/blog/transcripts/united-kingdom-covid-19-briefing-transcript-april-6"/>
    <s v="Tom Newton Dunn: (20:36);Yeah, please. I mean, clearly the country is in some doubt over exactly how well the prime minister is. Mr. [Whitty 00:00:20:42], can you possibly explain, is he in risk of catching pneumonia? Does he have pneumonia? Or is there no chance of that at all?"/>
    <x v="12"/>
    <s v="20:36"/>
    <n v="279"/>
    <m/>
    <s v="Apr 6, 2020"/>
    <s v="20:36"/>
    <n v="0.85833333333333339"/>
    <n v="0.8027777777777777"/>
    <n v="0.85833333333333339"/>
    <x v="167"/>
  </r>
  <r>
    <n v="1731"/>
    <s v="https://www.rev.com/blog/transcripts/united-kingdom-covid-19-briefing-transcript-april-6"/>
    <s v="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x v="136"/>
    <s v="20:50"/>
    <n v="657"/>
    <m/>
    <s v="Apr 6, 2020"/>
    <s v="20:50"/>
    <n v="0.86805555555555547"/>
    <n v="0.66875000000000007"/>
    <n v="0.86805555555555547"/>
    <x v="86"/>
  </r>
  <r>
    <n v="1732"/>
    <s v="https://www.rev.com/blog/transcripts/united-kingdom-covid-19-briefing-transcript-april-6"/>
    <s v="Dominic Raab: (21:25);Chris Smyth from The Times."/>
    <x v="27"/>
    <s v="21:25"/>
    <n v="49"/>
    <m/>
    <s v="Apr 6, 2020"/>
    <s v="21:25"/>
    <n v="0.89236111111111116"/>
    <n v="0"/>
    <n v="0.92499999999999993"/>
    <x v="161"/>
  </r>
  <r>
    <n v="1733"/>
    <s v="https://www.rev.com/blog/transcripts/united-kingdom-covid-19-briefing-transcript-april-6"/>
    <s v="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x v="139"/>
    <s v="21:26"/>
    <n v="607"/>
    <m/>
    <s v="Apr 6, 2020"/>
    <s v="21:26"/>
    <n v="0.8930555555555556"/>
    <n v="2.1527777777777812E-2"/>
    <n v="0.9159722222222223"/>
    <x v="168"/>
  </r>
  <r>
    <n v="1734"/>
    <s v="https://www.rev.com/blog/transcripts/united-kingdom-covid-19-briefing-transcript-april-6"/>
    <s v="Chris Smyth: (21:59);Can I also ask, foreign secretary, you chaired the coronavirus meeting this morning, you’re here this afternoon, if the country and the prime minister needs it, do you feel ready to take charge of government?"/>
    <x v="139"/>
    <s v="21:59"/>
    <n v="229"/>
    <m/>
    <s v="Apr 6, 2020"/>
    <s v="21:26"/>
    <n v="0.9159722222222223"/>
    <n v="2.1527777777777812E-2"/>
    <n v="0.9159722222222223"/>
    <x v="168"/>
  </r>
  <r>
    <n v="1735"/>
    <s v="https://www.rev.com/blog/transcripts/united-kingdom-covid-19-briefing-transcript-april-6"/>
    <s v="Dominic Raab: (22:12);Chris, you want to go first?"/>
    <x v="27"/>
    <s v="22:12"/>
    <n v="50"/>
    <m/>
    <s v="Apr 6, 2020"/>
    <s v="22:12"/>
    <n v="0.92499999999999993"/>
    <n v="0"/>
    <n v="0.92499999999999993"/>
    <x v="161"/>
  </r>
  <r>
    <n v="1736"/>
    <s v="https://www.rev.com/blog/transcripts/united-kingdom-covid-19-briefing-transcript-april-6"/>
    <s v="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x v="135"/>
    <s v="22:14"/>
    <n v="721"/>
    <m/>
    <s v="Apr 6, 2020"/>
    <s v="22:14"/>
    <n v="0.92638888888888893"/>
    <n v="2.083333333333437E-3"/>
    <n v="0.97569444444444453"/>
    <x v="165"/>
  </r>
  <r>
    <n v="1737"/>
    <s v="https://www.rev.com/blog/transcripts/united-kingdom-covid-19-briefing-transcript-april-6"/>
    <s v="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x v="135"/>
    <s v="23:02"/>
    <n v="395"/>
    <m/>
    <s v="Apr 6, 2020"/>
    <s v="22:14"/>
    <n v="0.95972222222222225"/>
    <n v="2.083333333333437E-3"/>
    <n v="0.97569444444444453"/>
    <x v="165"/>
  </r>
  <r>
    <n v="1738"/>
    <s v="https://www.rev.com/blog/transcripts/united-kingdom-covid-19-briefing-transcript-april-6"/>
    <s v="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x v="135"/>
    <s v="23:25"/>
    <n v="726"/>
    <m/>
    <s v="Apr 6, 2020"/>
    <s v="22:14"/>
    <n v="0.97569444444444453"/>
    <n v="2.083333333333437E-3"/>
    <n v="0.97569444444444453"/>
    <x v="165"/>
  </r>
  <r>
    <n v="1739"/>
    <s v="https://www.rev.com/blog/transcripts/united-kingdom-covid-19-briefing-transcript-april-6"/>
    <s v="Chris Witty: (24:03);… sense to get started early on this, because this is clearly something which, in the long run is going to be very important for how we manage this epidemic."/>
    <x v="135"/>
    <s v="24:03"/>
    <n v="178"/>
    <m/>
    <s v="Apr 6, 2020"/>
    <s v="22:14"/>
    <n v="2.083333333333437E-3"/>
    <n v="2.083333333333437E-3"/>
    <n v="0.97569444444444453"/>
    <x v="165"/>
  </r>
  <r>
    <n v="1740"/>
    <s v="https://www.rev.com/blog/transcripts/united-kingdom-covid-19-briefing-transcript-april-6"/>
    <s v="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x v="27"/>
    <s v="24:11"/>
    <n v="390"/>
    <m/>
    <s v="Apr 6, 2020"/>
    <s v="24:11"/>
    <n v="7.6388888888889728E-3"/>
    <n v="0"/>
    <n v="0.92499999999999993"/>
    <x v="161"/>
  </r>
  <r>
    <n v="1741"/>
    <s v="https://www.rev.com/blog/transcripts/united-kingdom-covid-19-briefing-transcript-april-6"/>
    <s v="Chris Smyth: (24:31);[crosstalk 00:24:30]. Professor [Witty 00:00:32], you talked about the lab based tests. Does that suggest that we may have to give up on an idea of a home based, instant reading test, and just go back to a system where you have to send results back to a lab?"/>
    <x v="139"/>
    <s v="24:31"/>
    <n v="279"/>
    <m/>
    <s v="Apr 6, 2020"/>
    <s v="24:31"/>
    <n v="2.1527777777777812E-2"/>
    <n v="2.1527777777777812E-2"/>
    <n v="0.9159722222222223"/>
    <x v="168"/>
  </r>
  <r>
    <n v="1742"/>
    <s v="https://www.rev.com/blog/transcripts/united-kingdom-covid-19-briefing-transcript-april-6"/>
    <s v="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x v="135"/>
    <s v="24:43"/>
    <n v="558"/>
    <m/>
    <s v="Apr 6, 2020"/>
    <s v="24:43"/>
    <n v="2.9861111111111116E-2"/>
    <n v="2.083333333333437E-3"/>
    <n v="0.97569444444444453"/>
    <x v="165"/>
  </r>
  <r>
    <n v="1743"/>
    <s v="https://www.rev.com/blog/transcripts/united-kingdom-covid-19-briefing-transcript-april-6"/>
    <s v="Chris Smyth: (25:13);Anna from the telegraph."/>
    <x v="139"/>
    <s v="25:13"/>
    <n v="45"/>
    <m/>
    <s v="Apr 6, 2020"/>
    <s v="25:13"/>
    <n v="5.0694444444444375E-2"/>
    <n v="2.1527777777777812E-2"/>
    <n v="0.9159722222222223"/>
    <x v="168"/>
  </r>
  <r>
    <n v="1744"/>
    <s v="https://www.rev.com/blog/transcripts/united-kingdom-covid-19-briefing-transcript-april-6"/>
    <s v="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x v="140"/>
    <s v="25:18"/>
    <n v="653"/>
    <m/>
    <s v="Apr 6, 2020"/>
    <s v="25:18"/>
    <n v="5.4166666666666696E-2"/>
    <n v="5.4166666666666696E-2"/>
    <n v="0.1333333333333333"/>
    <x v="169"/>
  </r>
  <r>
    <n v="1745"/>
    <s v="https://www.rev.com/blog/transcripts/united-kingdom-covid-19-briefing-transcript-april-6"/>
    <s v="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x v="27"/>
    <s v="25:57"/>
    <n v="775"/>
    <m/>
    <s v="Apr 6, 2020"/>
    <s v="25:57"/>
    <n v="8.1250000000000044E-2"/>
    <n v="0"/>
    <n v="0.92499999999999993"/>
    <x v="161"/>
  </r>
  <r>
    <n v="1746"/>
    <s v="https://www.rev.com/blog/transcripts/united-kingdom-covid-19-briefing-transcript-april-6"/>
    <s v="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x v="135"/>
    <s v="26:45"/>
    <n v="427"/>
    <m/>
    <s v="Apr 6, 2020"/>
    <s v="26:45"/>
    <n v="0.11458333333333326"/>
    <n v="2.083333333333437E-3"/>
    <n v="0.97569444444444453"/>
    <x v="165"/>
  </r>
  <r>
    <n v="1747"/>
    <s v="https://www.rev.com/blog/transcripts/united-kingdom-covid-19-briefing-transcript-april-6"/>
    <s v="Dominic Raab: (27:07);Did you want to come back on either of those points?"/>
    <x v="27"/>
    <s v="27:07"/>
    <n v="74"/>
    <m/>
    <s v="Apr 6, 2020"/>
    <s v="27:07"/>
    <n v="0.1298611111111112"/>
    <n v="0"/>
    <n v="0.92499999999999993"/>
    <x v="161"/>
  </r>
  <r>
    <n v="1748"/>
    <s v="https://www.rev.com/blog/transcripts/united-kingdom-covid-19-briefing-transcript-april-6"/>
    <s v="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
    <x v="140"/>
    <s v="27:12"/>
    <n v="300"/>
    <m/>
    <s v="Apr 6, 2020"/>
    <s v="27:12"/>
    <n v="0.1333333333333333"/>
    <n v="5.4166666666666696E-2"/>
    <n v="0.1333333333333333"/>
    <x v="169"/>
  </r>
  <r>
    <n v="1749"/>
    <s v="https://www.rev.com/blog/transcripts/united-kingdom-covid-19-briefing-transcript-april-6"/>
    <s v="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x v="27"/>
    <s v="27:29"/>
    <n v="530"/>
    <m/>
    <s v="Apr 6, 2020"/>
    <s v="27:29"/>
    <n v="0.14513888888888893"/>
    <n v="0"/>
    <n v="0.92499999999999993"/>
    <x v="161"/>
  </r>
  <r>
    <n v="1750"/>
    <s v="https://www.rev.com/blog/transcripts/united-kingdom-covid-19-briefing-transcript-april-6"/>
    <s v="Dominic Raab: (28:02);[Stephan 00:28:02] from [inaudible 00:04:02]."/>
    <x v="27"/>
    <s v="28:02"/>
    <n v="67"/>
    <m/>
    <s v="Apr 6, 2020"/>
    <s v="27:29"/>
    <n v="0.16805555555555562"/>
    <n v="0"/>
    <n v="0.92499999999999993"/>
    <x v="161"/>
  </r>
  <r>
    <n v="1751"/>
    <s v="https://www.rev.com/blog/transcripts/united-kingdom-covid-19-briefing-transcript-april-6"/>
    <s v="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x v="141"/>
    <s v="28:05"/>
    <n v="559"/>
    <m/>
    <s v="Apr 6, 2020"/>
    <s v="28:05"/>
    <n v="0.17013888888888884"/>
    <n v="0.17013888888888884"/>
    <n v="0.2152777777777779"/>
    <x v="170"/>
  </r>
  <r>
    <n v="1752"/>
    <s v="https://www.rev.com/blog/transcripts/united-kingdom-covid-19-briefing-transcript-april-6"/>
    <s v="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x v="27"/>
    <s v="28:42"/>
    <n v="545"/>
    <m/>
    <s v="Apr 6, 2020"/>
    <s v="28:42"/>
    <n v="0.1958333333333333"/>
    <n v="0"/>
    <n v="0.92499999999999993"/>
    <x v="161"/>
  </r>
  <r>
    <n v="1753"/>
    <s v="https://www.rev.com/blog/transcripts/united-kingdom-covid-19-briefing-transcript-april-6"/>
    <s v="Stephan: (29:10);Just as a follow-up, I do understand that have said this to banks and you have said that it is important to act on this, but is there anything you can actually do to twist the arms of banks to ensure they do act in this way?"/>
    <x v="141"/>
    <s v="29:10"/>
    <n v="241"/>
    <m/>
    <s v="Apr 6, 2020"/>
    <s v="29:10"/>
    <n v="0.2152777777777779"/>
    <n v="0.17013888888888884"/>
    <n v="0.2152777777777779"/>
    <x v="170"/>
  </r>
  <r>
    <n v="1754"/>
    <s v="https://www.rev.com/blog/transcripts/united-kingdom-covid-19-briefing-transcript-april-6"/>
    <s v="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x v="27"/>
    <s v="29:23"/>
    <n v="543"/>
    <m/>
    <s v="Apr 6, 2020"/>
    <s v="29:23"/>
    <n v="0.22430555555555554"/>
    <n v="0"/>
    <n v="0.92499999999999993"/>
    <x v="161"/>
  </r>
  <r>
    <n v="1755"/>
    <s v="https://www.rev.com/blog/transcripts/united-kingdom-covid-19-briefing-transcript-april-6"/>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6, 2020"/>
    <n v="0"/>
    <e v="#VALUE!"/>
    <n v="0"/>
    <n v="0"/>
    <x v="0"/>
  </r>
  <r>
    <n v="1756"/>
    <s v="https://www.rev.com/blog/transcripts/united-kingdom-covid-19-briefing-transcript-april-6"/>
    <s v="Offer valid for new customers only. One coupon per person or business.;Can be used for closed captions, subtitles, foreign subtitles, translations or transcription services."/>
    <x v="0"/>
    <m/>
    <n v="173"/>
    <m/>
    <s v="Apr 6, 2020"/>
    <n v="0"/>
    <e v="#VALUE!"/>
    <n v="0"/>
    <n v="0"/>
    <x v="0"/>
  </r>
  <r>
    <n v="1757"/>
    <s v="https://www.rev.com/blog/transcripts/united-kingdom-covid-19-briefing-transcript-april-8"/>
    <s v="Apr 8, 2020"/>
    <x v="0"/>
    <m/>
    <n v="11"/>
    <b v="1"/>
    <s v="Apr 8, 2020"/>
    <n v="0"/>
    <e v="#VALUE!"/>
    <n v="0"/>
    <n v="0"/>
    <x v="0"/>
  </r>
  <r>
    <n v="1758"/>
    <s v="https://www.rev.com/blog/transcripts/united-kingdom-covid-19-briefing-transcript-april-8"/>
    <s v="British officials, led by Rishi Sunak the Chancellor of the Exchequer, held a coronavirus update on April 8. Sunak says Boris Johnson’s condition is improving. Read the full transcript of the press conference here."/>
    <x v="0"/>
    <m/>
    <n v="214"/>
    <m/>
    <s v="Apr 8, 2020"/>
    <n v="0"/>
    <e v="#VALUE!"/>
    <n v="0"/>
    <n v="0"/>
    <x v="0"/>
  </r>
  <r>
    <n v="1759"/>
    <s v="https://www.rev.com/blog/transcripts/united-kingdom-covid-19-briefing-transcript-april-8"/>
    <s v="Follow Rev Transcripts"/>
    <x v="0"/>
    <m/>
    <n v="22"/>
    <m/>
    <s v="Apr 8, 2020"/>
    <n v="0"/>
    <e v="#VALUE!"/>
    <n v="0"/>
    <n v="0"/>
    <x v="0"/>
  </r>
  <r>
    <n v="1760"/>
    <s v="https://www.rev.com/blog/transcripts/united-kingdom-covid-19-briefing-transcript-april-8"/>
    <s v="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x v="3"/>
    <s v="00:00"/>
    <n v="533"/>
    <m/>
    <s v="Apr 8, 2020"/>
    <s v="00:00"/>
    <n v="0"/>
    <n v="0"/>
    <n v="0.97499999999999998"/>
    <x v="171"/>
  </r>
  <r>
    <n v="1761"/>
    <s v="https://www.rev.com/blog/transcripts/united-kingdom-covid-19-briefing-transcript-april-8"/>
    <s v="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x v="3"/>
    <s v="00:38"/>
    <n v="651"/>
    <m/>
    <s v="Apr 8, 2020"/>
    <s v="00:00"/>
    <n v="2.6388888888888889E-2"/>
    <n v="0"/>
    <n v="0.97499999999999998"/>
    <x v="171"/>
  </r>
  <r>
    <n v="1762"/>
    <s v="https://www.rev.com/blog/transcripts/united-kingdom-covid-19-briefing-transcript-april-8"/>
    <s v="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x v="3"/>
    <s v="01:36"/>
    <n v="580"/>
    <m/>
    <s v="Apr 8, 2020"/>
    <s v="00:00"/>
    <n v="6.6666666666666666E-2"/>
    <n v="0"/>
    <n v="0.97499999999999998"/>
    <x v="171"/>
  </r>
  <r>
    <n v="1763"/>
    <s v="https://www.rev.com/blog/transcripts/united-kingdom-covid-19-briefing-transcript-april-8"/>
    <s v="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x v="3"/>
    <s v="02:19"/>
    <n v="477"/>
    <m/>
    <s v="Apr 8, 2020"/>
    <s v="00:00"/>
    <n v="9.6527777777777768E-2"/>
    <n v="0"/>
    <n v="0.97499999999999998"/>
    <x v="171"/>
  </r>
  <r>
    <n v="1764"/>
    <s v="https://www.rev.com/blog/transcripts/united-kingdom-covid-19-briefing-transcript-april-8"/>
    <s v="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x v="3"/>
    <s v="02:49"/>
    <n v="779"/>
    <m/>
    <s v="Apr 8, 2020"/>
    <s v="00:00"/>
    <n v="0.1173611111111111"/>
    <n v="0"/>
    <n v="0.97499999999999998"/>
    <x v="171"/>
  </r>
  <r>
    <n v="1765"/>
    <s v="https://www.rev.com/blog/transcripts/united-kingdom-covid-19-briefing-transcript-april-8"/>
    <s v="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x v="3"/>
    <s v="03:46"/>
    <n v="659"/>
    <m/>
    <s v="Apr 8, 2020"/>
    <s v="00:00"/>
    <n v="0.15694444444444444"/>
    <n v="0"/>
    <n v="0.97499999999999998"/>
    <x v="171"/>
  </r>
  <r>
    <n v="1766"/>
    <s v="https://www.rev.com/blog/transcripts/united-kingdom-covid-19-briefing-transcript-april-8"/>
    <s v="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
    <x v="3"/>
    <s v="04:29"/>
    <n v="293"/>
    <m/>
    <s v="Apr 8, 2020"/>
    <s v="00:00"/>
    <n v="0.18680555555555556"/>
    <n v="0"/>
    <n v="0.97499999999999998"/>
    <x v="171"/>
  </r>
  <r>
    <n v="1767"/>
    <s v="https://www.rev.com/blog/transcripts/united-kingdom-covid-19-briefing-transcript-april-8"/>
    <s v="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x v="3"/>
    <s v="04:54"/>
    <n v="775"/>
    <m/>
    <s v="Apr 8, 2020"/>
    <s v="00:00"/>
    <n v="0.20416666666666669"/>
    <n v="0"/>
    <n v="0.97499999999999998"/>
    <x v="171"/>
  </r>
  <r>
    <n v="1768"/>
    <s v="https://www.rev.com/blog/transcripts/united-kingdom-covid-19-briefing-transcript-april-8"/>
    <s v="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x v="3"/>
    <s v="05:45"/>
    <n v="566"/>
    <m/>
    <s v="Apr 8, 2020"/>
    <s v="00:00"/>
    <n v="0.23958333333333334"/>
    <n v="0"/>
    <n v="0.97499999999999998"/>
    <x v="171"/>
  </r>
  <r>
    <n v="1769"/>
    <s v="https://www.rev.com/blog/transcripts/united-kingdom-covid-19-briefing-transcript-april-8"/>
    <s v="Angela McLean: (06:37);If I may."/>
    <x v="37"/>
    <s v="06:37"/>
    <n v="32"/>
    <m/>
    <s v="Apr 8, 2020"/>
    <s v="06:37"/>
    <n v="0.27569444444444446"/>
    <n v="0.27569444444444446"/>
    <n v="0.38125000000000003"/>
    <x v="172"/>
  </r>
  <r>
    <n v="1770"/>
    <s v="https://www.rev.com/blog/transcripts/united-kingdom-covid-19-briefing-transcript-april-8"/>
    <s v="Rishi Sunak: (06:37);Perfect."/>
    <x v="3"/>
    <s v="06:37"/>
    <n v="29"/>
    <m/>
    <s v="Apr 8, 2020"/>
    <s v="06:37"/>
    <n v="0.27569444444444446"/>
    <n v="0"/>
    <n v="0.97499999999999998"/>
    <x v="171"/>
  </r>
  <r>
    <n v="1771"/>
    <s v="https://www.rev.com/blog/transcripts/united-kingdom-covid-19-briefing-transcript-april-8"/>
    <s v="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x v="37"/>
    <s v="06:38"/>
    <n v="763"/>
    <m/>
    <s v="Apr 8, 2020"/>
    <s v="06:38"/>
    <n v="0.27638888888888885"/>
    <n v="0.27569444444444446"/>
    <n v="0.38125000000000003"/>
    <x v="172"/>
  </r>
  <r>
    <n v="1772"/>
    <s v="https://www.rev.com/blog/transcripts/united-kingdom-covid-19-briefing-transcript-april-8"/>
    <s v="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x v="37"/>
    <s v="07:43"/>
    <n v="563"/>
    <m/>
    <s v="Apr 8, 2020"/>
    <s v="06:38"/>
    <n v="0.3215277777777778"/>
    <n v="0.27569444444444446"/>
    <n v="0.38125000000000003"/>
    <x v="172"/>
  </r>
  <r>
    <n v="1773"/>
    <s v="https://www.rev.com/blog/transcripts/united-kingdom-covid-19-briefing-transcript-april-8"/>
    <s v="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x v="37"/>
    <s v="08:23"/>
    <n v="580"/>
    <m/>
    <s v="Apr 8, 2020"/>
    <s v="06:38"/>
    <n v="0.34930555555555554"/>
    <n v="0.27569444444444446"/>
    <n v="0.38125000000000003"/>
    <x v="172"/>
  </r>
  <r>
    <n v="1774"/>
    <s v="https://www.rev.com/blog/transcripts/united-kingdom-covid-19-briefing-transcript-april-8"/>
    <s v="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x v="37"/>
    <s v="09:09"/>
    <n v="644"/>
    <m/>
    <s v="Apr 8, 2020"/>
    <s v="06:38"/>
    <n v="0.38125000000000003"/>
    <n v="0.27569444444444446"/>
    <n v="0.38125000000000003"/>
    <x v="172"/>
  </r>
  <r>
    <n v="1775"/>
    <s v="https://www.rev.com/blog/transcripts/united-kingdom-covid-19-briefing-transcript-april-8"/>
    <s v="Rishi Sunak: (09:54);Thank you. Stephen, anything you wanted to add?"/>
    <x v="3"/>
    <s v="09:54"/>
    <n v="68"/>
    <m/>
    <s v="Apr 8, 2020"/>
    <s v="09:54"/>
    <n v="0.41250000000000003"/>
    <n v="0"/>
    <n v="0.97499999999999998"/>
    <x v="171"/>
  </r>
  <r>
    <n v="1776"/>
    <s v="https://www.rev.com/blog/transcripts/united-kingdom-covid-19-briefing-transcript-april-8"/>
    <s v="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x v="4"/>
    <s v="09:57"/>
    <n v="1071"/>
    <m/>
    <s v="Apr 8, 2020"/>
    <s v="09:57"/>
    <n v="0.4145833333333333"/>
    <n v="0.11180555555555549"/>
    <n v="0.68541666666666667"/>
    <x v="173"/>
  </r>
  <r>
    <n v="1777"/>
    <s v="https://www.rev.com/blog/transcripts/united-kingdom-covid-19-briefing-transcript-april-8"/>
    <s v="Stephen Powis: (11:03);… services just as you always have done. They are there for you and although we are focusing on Coronavirus, it’s important that we also continue to focus on other emergency conditions."/>
    <x v="4"/>
    <s v="11:03"/>
    <n v="208"/>
    <m/>
    <s v="Apr 8, 2020"/>
    <s v="09:57"/>
    <n v="0.4604166666666667"/>
    <n v="0.11180555555555549"/>
    <n v="0.68541666666666667"/>
    <x v="173"/>
  </r>
  <r>
    <n v="1778"/>
    <s v="https://www.rev.com/blog/transcripts/united-kingdom-covid-19-briefing-transcript-april-8"/>
    <s v="Rishi Sunak: (11:18);Thank you, Steve. If we take some questions, I think first up is Laura Kuenssberg from BBC."/>
    <x v="3"/>
    <s v="11:18"/>
    <n v="112"/>
    <m/>
    <s v="Apr 8, 2020"/>
    <s v="11:18"/>
    <n v="0.47083333333333338"/>
    <n v="0"/>
    <n v="0.97499999999999998"/>
    <x v="171"/>
  </r>
  <r>
    <n v="1779"/>
    <s v="https://www.rev.com/blog/transcripts/united-kingdom-covid-19-briefing-transcript-april-8"/>
    <s v="Laura Kuenssberg: (11:24);Thank you, Chancellor. You keep saying whatever it takes to help people through this time and with support from the economy. But do you accept, Chancellor, that under the lockdown there is a tradeoff between protecting people’s health and protecting people’s jobs?"/>
    <x v="5"/>
    <s v="11:24"/>
    <n v="290"/>
    <m/>
    <s v="Apr 8, 2020"/>
    <s v="11:24"/>
    <n v="0.47500000000000003"/>
    <n v="0.47500000000000003"/>
    <n v="0.5180555555555556"/>
    <x v="174"/>
  </r>
  <r>
    <n v="1780"/>
    <s v="https://www.rev.com/blog/transcripts/united-kingdom-covid-19-briefing-transcript-april-8"/>
    <s v="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x v="3"/>
    <s v="11:40"/>
    <n v="722"/>
    <m/>
    <s v="Apr 8, 2020"/>
    <s v="11:40"/>
    <n v="0.4861111111111111"/>
    <n v="0"/>
    <n v="0.97499999999999998"/>
    <x v="171"/>
  </r>
  <r>
    <n v="1781"/>
    <s v="https://www.rev.com/blog/transcripts/united-kingdom-covid-19-briefing-transcript-april-8"/>
    <s v="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x v="5"/>
    <s v="12:26"/>
    <n v="356"/>
    <m/>
    <s v="Apr 8, 2020"/>
    <s v="12:26"/>
    <n v="0.5180555555555556"/>
    <n v="0.47500000000000003"/>
    <n v="0.5180555555555556"/>
    <x v="174"/>
  </r>
  <r>
    <n v="1782"/>
    <s v="https://www.rev.com/blog/transcripts/united-kingdom-covid-19-briefing-transcript-april-8"/>
    <s v="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x v="3"/>
    <s v="12:42"/>
    <n v="928"/>
    <m/>
    <s v="Apr 8, 2020"/>
    <s v="12:42"/>
    <n v="0.52916666666666667"/>
    <n v="0"/>
    <n v="0.97499999999999998"/>
    <x v="171"/>
  </r>
  <r>
    <n v="1783"/>
    <s v="https://www.rev.com/blog/transcripts/united-kingdom-covid-19-briefing-transcript-april-8"/>
    <s v="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x v="142"/>
    <s v="13:36"/>
    <n v="532"/>
    <m/>
    <s v="Apr 8, 2020"/>
    <s v="13:36"/>
    <n v="0.56666666666666665"/>
    <n v="0.56666666666666665"/>
    <n v="0.64930555555555558"/>
    <x v="175"/>
  </r>
  <r>
    <n v="1784"/>
    <s v="https://www.rev.com/blog/transcripts/united-kingdom-covid-19-briefing-transcript-april-8"/>
    <s v="Rishi Sunak: (14:10);Would you comment to testing?"/>
    <x v="3"/>
    <s v="14:10"/>
    <n v="50"/>
    <m/>
    <s v="Apr 8, 2020"/>
    <s v="14:10"/>
    <n v="0.59027777777777779"/>
    <n v="0"/>
    <n v="0.97499999999999998"/>
    <x v="171"/>
  </r>
  <r>
    <n v="1785"/>
    <s v="https://www.rev.com/blog/transcripts/united-kingdom-covid-19-briefing-transcript-april-8"/>
    <s v="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x v="4"/>
    <s v="14:11"/>
    <n v="850"/>
    <m/>
    <s v="Apr 8, 2020"/>
    <s v="14:11"/>
    <n v="0.59097222222222223"/>
    <n v="0.11180555555555549"/>
    <n v="0.68541666666666667"/>
    <x v="173"/>
  </r>
  <r>
    <n v="1786"/>
    <s v="https://www.rev.com/blog/transcripts/united-kingdom-covid-19-briefing-transcript-april-8"/>
    <s v="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x v="38"/>
    <s v="14:58"/>
    <n v="574"/>
    <m/>
    <s v="Apr 8, 2020"/>
    <s v="14:58"/>
    <n v="0.62361111111111112"/>
    <n v="0.51666666666666661"/>
    <n v="0.84444444444444444"/>
    <x v="176"/>
  </r>
  <r>
    <n v="1787"/>
    <s v="https://www.rev.com/blog/transcripts/united-kingdom-covid-19-briefing-transcript-april-8"/>
    <s v="Rishi Sunak: (15:31);Thank you, Tom. I hope, I hope that …"/>
    <x v="3"/>
    <s v="15:31"/>
    <n v="58"/>
    <m/>
    <s v="Apr 8, 2020"/>
    <s v="15:31"/>
    <n v="0.64652777777777781"/>
    <n v="0"/>
    <n v="0.97499999999999998"/>
    <x v="171"/>
  </r>
  <r>
    <n v="1788"/>
    <s v="https://www.rev.com/blog/transcripts/united-kingdom-covid-19-briefing-transcript-april-8"/>
    <s v="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x v="142"/>
    <s v="15:35"/>
    <n v="820"/>
    <m/>
    <s v="Apr 8, 2020"/>
    <s v="15:35"/>
    <n v="0.64930555555555558"/>
    <n v="0.56666666666666665"/>
    <n v="0.64930555555555558"/>
    <x v="175"/>
  </r>
  <r>
    <n v="1789"/>
    <s v="https://www.rev.com/blog/transcripts/united-kingdom-covid-19-briefing-transcript-april-8"/>
    <s v="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x v="4"/>
    <s v="16:27"/>
    <n v="730"/>
    <m/>
    <s v="Apr 8, 2020"/>
    <s v="16:27"/>
    <n v="0.68541666666666667"/>
    <n v="0.11180555555555549"/>
    <n v="0.68541666666666667"/>
    <x v="173"/>
  </r>
  <r>
    <n v="1790"/>
    <s v="https://www.rev.com/blog/transcripts/united-kingdom-covid-19-briefing-transcript-april-8"/>
    <s v="Rishi Sunak: (17:12);Brilliant. Thank you. Tom. Can we turn to Andy Bell from Channel 5?"/>
    <x v="3"/>
    <s v="17:12"/>
    <n v="88"/>
    <m/>
    <s v="Apr 8, 2020"/>
    <s v="17:12"/>
    <n v="0.71666666666666667"/>
    <n v="0"/>
    <n v="0.97499999999999998"/>
    <x v="171"/>
  </r>
  <r>
    <n v="1791"/>
    <s v="https://www.rev.com/blog/transcripts/united-kingdom-covid-19-briefing-transcript-april-8"/>
    <s v="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x v="43"/>
    <s v="17:16"/>
    <n v="545"/>
    <m/>
    <s v="Apr 8, 2020"/>
    <s v="17:16"/>
    <n v="0.71944444444444444"/>
    <n v="0.71944444444444444"/>
    <n v="0.81527777777777777"/>
    <x v="177"/>
  </r>
  <r>
    <n v="1792"/>
    <s v="https://www.rev.com/blog/transcripts/united-kingdom-covid-19-briefing-transcript-april-8"/>
    <s v="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x v="3"/>
    <s v="17:52"/>
    <n v="817"/>
    <m/>
    <s v="Apr 8, 2020"/>
    <s v="17:52"/>
    <n v="0.74444444444444446"/>
    <n v="0"/>
    <n v="0.97499999999999998"/>
    <x v="171"/>
  </r>
  <r>
    <n v="1793"/>
    <s v="https://www.rev.com/blog/transcripts/united-kingdom-covid-19-briefing-transcript-april-8"/>
    <s v="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x v="3"/>
    <s v="18:39"/>
    <n v="318"/>
    <m/>
    <s v="Apr 8, 2020"/>
    <s v="17:52"/>
    <n v="0.77708333333333324"/>
    <n v="0"/>
    <n v="0.97499999999999998"/>
    <x v="171"/>
  </r>
  <r>
    <n v="1794"/>
    <s v="https://www.rev.com/blog/transcripts/united-kingdom-covid-19-briefing-transcript-april-8"/>
    <s v="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x v="38"/>
    <s v="18:53"/>
    <n v="550"/>
    <m/>
    <s v="Apr 8, 2020"/>
    <s v="18:53"/>
    <n v="0.78680555555555554"/>
    <n v="0.51666666666666661"/>
    <n v="0.84444444444444444"/>
    <x v="176"/>
  </r>
  <r>
    <n v="1795"/>
    <s v="https://www.rev.com/blog/transcripts/united-kingdom-covid-19-briefing-transcript-april-8"/>
    <s v="Rishi Sunak: (19:31);Brilliant. And I hope, does that answer your question?"/>
    <x v="3"/>
    <s v="19:31"/>
    <n v="75"/>
    <m/>
    <s v="Apr 8, 2020"/>
    <s v="19:31"/>
    <n v="0.81319444444444444"/>
    <n v="0"/>
    <n v="0.97499999999999998"/>
    <x v="171"/>
  </r>
  <r>
    <n v="1796"/>
    <s v="https://www.rev.com/blog/transcripts/united-kingdom-covid-19-briefing-transcript-april-8"/>
    <s v="Andy Bell: (19:34);I’d just like to come back to the idea of whether different parts of the country could theoretically emerge at different times from lockdown. Whether that’s, first of all, politically possible, and secondly, whether that’s in any way scientifically or medically desirable."/>
    <x v="43"/>
    <s v="19:34"/>
    <n v="291"/>
    <m/>
    <s v="Apr 8, 2020"/>
    <s v="19:34"/>
    <n v="0.81527777777777777"/>
    <n v="0.71944444444444444"/>
    <n v="0.81527777777777777"/>
    <x v="177"/>
  </r>
  <r>
    <n v="1797"/>
    <s v="https://www.rev.com/blog/transcripts/united-kingdom-covid-19-briefing-transcript-april-8"/>
    <s v="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x v="3"/>
    <s v="19:50"/>
    <n v="523"/>
    <m/>
    <s v="Apr 8, 2020"/>
    <s v="19:50"/>
    <n v="0.82638888888888884"/>
    <n v="0"/>
    <n v="0.97499999999999998"/>
    <x v="171"/>
  </r>
  <r>
    <n v="1798"/>
    <s v="https://www.rev.com/blog/transcripts/united-kingdom-covid-19-briefing-transcript-april-8"/>
    <s v="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x v="38"/>
    <s v="20:16"/>
    <n v="380"/>
    <m/>
    <s v="Apr 8, 2020"/>
    <s v="20:16"/>
    <n v="0.84444444444444444"/>
    <n v="0.51666666666666661"/>
    <n v="0.84444444444444444"/>
    <x v="176"/>
  </r>
  <r>
    <n v="1799"/>
    <s v="https://www.rev.com/blog/transcripts/united-kingdom-covid-19-briefing-transcript-april-8"/>
    <s v="Rishi Sunak: (20:39);Thank you, Andy. Gary Gibbon from Channel 4."/>
    <x v="3"/>
    <s v="20:39"/>
    <n v="65"/>
    <m/>
    <s v="Apr 8, 2020"/>
    <s v="20:39"/>
    <n v="0.86041666666666661"/>
    <n v="0"/>
    <n v="0.97499999999999998"/>
    <x v="171"/>
  </r>
  <r>
    <n v="1800"/>
    <s v="https://www.rev.com/blog/transcripts/united-kingdom-covid-19-briefing-transcript-april-8"/>
    <s v="Andy Gibbon: (20:44);Thank you. Chancellor, can I ask you. We’ve had unemployment figures from one European country so far, post-COVID crisis: Norway. Unemployment, well over 10%. From the data you look at in the Treasury, can you hand on heart say we’re not going to see something like that here?"/>
    <x v="143"/>
    <s v="20:44"/>
    <n v="297"/>
    <m/>
    <s v="Apr 8, 2020"/>
    <s v="20:44"/>
    <n v="0.86388888888888893"/>
    <n v="0.86388888888888893"/>
    <n v="0.86388888888888893"/>
    <x v="0"/>
  </r>
  <r>
    <n v="1801"/>
    <s v="https://www.rev.com/blog/transcripts/united-kingdom-covid-19-briefing-transcript-april-8"/>
    <s v="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x v="3"/>
    <s v="21:05"/>
    <n v="907"/>
    <m/>
    <s v="Apr 8, 2020"/>
    <s v="21:05"/>
    <n v="0.87847222222222221"/>
    <n v="0"/>
    <n v="0.97499999999999998"/>
    <x v="171"/>
  </r>
  <r>
    <n v="1802"/>
    <s v="https://www.rev.com/blog/transcripts/united-kingdom-covid-19-briefing-transcript-april-8"/>
    <s v="Rishi Sunak: (21:51);I think that’s what other commentators have said as well. That if we weren’t doing all the things that we’re doing, if we won’t put in place these unprecedented measures, it would certainly be worse. I believe we’re doing the right things. I can’t-"/>
    <x v="3"/>
    <s v="21:51"/>
    <n v="269"/>
    <m/>
    <s v="Apr 8, 2020"/>
    <s v="21:05"/>
    <n v="0.91041666666666676"/>
    <n v="0"/>
    <n v="0.97499999999999998"/>
    <x v="171"/>
  </r>
  <r>
    <n v="1803"/>
    <s v="https://www.rev.com/blog/transcripts/united-kingdom-covid-19-briefing-transcript-april-8"/>
    <s v="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x v="3"/>
    <s v="22:03"/>
    <n v="367"/>
    <m/>
    <s v="Apr 8, 2020"/>
    <s v="21:05"/>
    <n v="0.91875000000000007"/>
    <n v="0"/>
    <n v="0.97499999999999998"/>
    <x v="171"/>
  </r>
  <r>
    <n v="1804"/>
    <s v="https://www.rev.com/blog/transcripts/united-kingdom-covid-19-briefing-transcript-april-8"/>
    <s v="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x v="2"/>
    <s v="22:21"/>
    <n v="412"/>
    <m/>
    <s v="Apr 8, 2020"/>
    <s v="22:21"/>
    <n v="0.93125000000000002"/>
    <n v="0.93125000000000002"/>
    <n v="0.93125000000000002"/>
    <x v="0"/>
  </r>
  <r>
    <n v="1805"/>
    <s v="https://www.rev.com/blog/transcripts/united-kingdom-covid-19-briefing-transcript-april-8"/>
    <s v="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x v="3"/>
    <s v="22:44"/>
    <n v="802"/>
    <m/>
    <s v="Apr 8, 2020"/>
    <s v="22:44"/>
    <n v="0.9472222222222223"/>
    <n v="0"/>
    <n v="0.97499999999999998"/>
    <x v="171"/>
  </r>
  <r>
    <n v="1806"/>
    <s v="https://www.rev.com/blog/transcripts/united-kingdom-covid-19-briefing-transcript-april-8"/>
    <s v="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x v="3"/>
    <s v="23:24"/>
    <n v="1002"/>
    <m/>
    <s v="Apr 8, 2020"/>
    <s v="22:44"/>
    <n v="0.97499999999999998"/>
    <n v="0"/>
    <n v="0.97499999999999998"/>
    <x v="171"/>
  </r>
  <r>
    <n v="1807"/>
    <s v="https://www.rev.com/blog/transcripts/united-kingdom-covid-19-briefing-transcript-april-8"/>
    <s v="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x v="144"/>
    <s v="24:24"/>
    <n v="666"/>
    <m/>
    <s v="Apr 8, 2020"/>
    <s v="24:24"/>
    <n v="1.6666666666666607E-2"/>
    <n v="1.6666666666666607E-2"/>
    <n v="0.1020833333333333"/>
    <x v="178"/>
  </r>
  <r>
    <n v="1808"/>
    <s v="https://www.rev.com/blog/transcripts/united-kingdom-covid-19-briefing-transcript-april-8"/>
    <s v="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x v="23"/>
    <s v="25:12"/>
    <n v="567"/>
    <m/>
    <s v="Apr 8, 2020"/>
    <s v="25:12"/>
    <n v="5.0000000000000044E-2"/>
    <n v="5.0000000000000044E-2"/>
    <n v="5.0000000000000044E-2"/>
    <x v="0"/>
  </r>
  <r>
    <n v="1809"/>
    <s v="https://www.rev.com/blog/transcripts/united-kingdom-covid-19-briefing-transcript-april-8"/>
    <s v="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x v="3"/>
    <s v="25:48"/>
    <n v="669"/>
    <m/>
    <s v="Apr 8, 2020"/>
    <s v="25:48"/>
    <n v="7.4999999999999956E-2"/>
    <n v="0"/>
    <n v="0.97499999999999998"/>
    <x v="171"/>
  </r>
  <r>
    <n v="1810"/>
    <s v="https://www.rev.com/blog/transcripts/united-kingdom-covid-19-briefing-transcript-april-8"/>
    <s v="Piper Quier: (26:24);Can I come back?"/>
    <x v="144"/>
    <s v="26:24"/>
    <n v="37"/>
    <m/>
    <s v="Apr 8, 2020"/>
    <s v="26:24"/>
    <n v="9.9999999999999867E-2"/>
    <n v="1.6666666666666607E-2"/>
    <n v="0.1020833333333333"/>
    <x v="178"/>
  </r>
  <r>
    <n v="1811"/>
    <s v="https://www.rev.com/blog/transcripts/united-kingdom-covid-19-briefing-transcript-april-8"/>
    <s v="Rishi Sunak: (26:25);Yeah, of course."/>
    <x v="3"/>
    <s v="26:25"/>
    <n v="37"/>
    <m/>
    <s v="Apr 8, 2020"/>
    <s v="26:25"/>
    <n v="0.10069444444444442"/>
    <n v="0"/>
    <n v="0.97499999999999998"/>
    <x v="171"/>
  </r>
  <r>
    <n v="1812"/>
    <s v="https://www.rev.com/blog/transcripts/united-kingdom-covid-19-briefing-transcript-april-8"/>
    <s v="Piper Quier: (26:27);I mean, I can understand that obviously the data and the science suggested it’s too soon to see. But Mr. Paris was talking just days ago about green shoots and so the beginnings of signs of the curve flattening, was that premature?"/>
    <x v="144"/>
    <s v="26:27"/>
    <n v="252"/>
    <m/>
    <s v="Apr 8, 2020"/>
    <s v="26:27"/>
    <n v="0.1020833333333333"/>
    <n v="1.6666666666666607E-2"/>
    <n v="0.1020833333333333"/>
    <x v="178"/>
  </r>
  <r>
    <n v="1813"/>
    <s v="https://www.rev.com/blog/transcripts/united-kingdom-covid-19-briefing-transcript-april-8"/>
    <s v="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x v="4"/>
    <s v="26:41"/>
    <n v="862"/>
    <m/>
    <s v="Apr 8, 2020"/>
    <s v="26:41"/>
    <n v="0.11180555555555549"/>
    <n v="0.11180555555555549"/>
    <n v="0.68541666666666667"/>
    <x v="173"/>
  </r>
  <r>
    <n v="1814"/>
    <s v="https://www.rev.com/blog/transcripts/united-kingdom-covid-19-briefing-transcript-april-8"/>
    <s v="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x v="4"/>
    <s v="27:33"/>
    <n v="697"/>
    <m/>
    <s v="Apr 8, 2020"/>
    <s v="26:41"/>
    <n v="0.1479166666666667"/>
    <n v="0.11180555555555549"/>
    <n v="0.68541666666666667"/>
    <x v="173"/>
  </r>
  <r>
    <n v="1815"/>
    <s v="https://www.rev.com/blog/transcripts/united-kingdom-covid-19-briefing-transcript-april-8"/>
    <s v="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x v="4"/>
    <s v="28:12"/>
    <n v="555"/>
    <m/>
    <s v="Apr 8, 2020"/>
    <s v="26:41"/>
    <n v="0.17500000000000004"/>
    <n v="0.11180555555555549"/>
    <n v="0.68541666666666667"/>
    <x v="173"/>
  </r>
  <r>
    <n v="1816"/>
    <s v="https://www.rev.com/blog/transcripts/united-kingdom-covid-19-briefing-transcript-april-8"/>
    <s v="Rishi Sunak: (28:46);Great. Thank you Piper. Could we go next to … Is it Nathan Hall from The Express or no?"/>
    <x v="3"/>
    <s v="28:46"/>
    <n v="108"/>
    <m/>
    <s v="Apr 8, 2020"/>
    <s v="28:46"/>
    <n v="0.19861111111111107"/>
    <n v="0"/>
    <n v="0.97499999999999998"/>
    <x v="171"/>
  </r>
  <r>
    <n v="1817"/>
    <s v="https://www.rev.com/blog/transcripts/united-kingdom-covid-19-briefing-transcript-april-8"/>
    <s v="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x v="145"/>
    <s v="28:52"/>
    <n v="324"/>
    <m/>
    <s v="Apr 8, 2020"/>
    <s v="28:52"/>
    <n v="0.20277777777777772"/>
    <n v="0.20277777777777772"/>
    <n v="0.30069444444444438"/>
    <x v="146"/>
  </r>
  <r>
    <n v="1818"/>
    <s v="https://www.rev.com/blog/transcripts/united-kingdom-covid-19-briefing-transcript-april-8"/>
    <s v="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x v="3"/>
    <s v="29:09"/>
    <n v="852"/>
    <m/>
    <s v="Apr 8, 2020"/>
    <s v="29:09"/>
    <n v="0.21458333333333335"/>
    <n v="0"/>
    <n v="0.97499999999999998"/>
    <x v="171"/>
  </r>
  <r>
    <n v="1819"/>
    <s v="https://www.rev.com/blog/transcripts/united-kingdom-covid-19-briefing-transcript-april-8"/>
    <s v="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x v="3"/>
    <s v="29:48"/>
    <n v="885"/>
    <m/>
    <s v="Apr 8, 2020"/>
    <s v="29:09"/>
    <n v="0.2416666666666667"/>
    <n v="0"/>
    <n v="0.97499999999999998"/>
    <x v="171"/>
  </r>
  <r>
    <n v="1820"/>
    <s v="https://www.rev.com/blog/transcripts/united-kingdom-covid-19-briefing-transcript-april-8"/>
    <s v="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x v="3"/>
    <s v="30:33"/>
    <n v="774"/>
    <m/>
    <s v="Apr 8, 2020"/>
    <s v="29:09"/>
    <n v="0.2729166666666667"/>
    <n v="0"/>
    <n v="0.97499999999999998"/>
    <x v="171"/>
  </r>
  <r>
    <n v="1821"/>
    <s v="https://www.rev.com/blog/transcripts/united-kingdom-covid-19-briefing-transcript-april-8"/>
    <s v="Nathan Hall: (31:13);Thank you."/>
    <x v="145"/>
    <s v="31:13"/>
    <n v="31"/>
    <m/>
    <s v="Apr 8, 2020"/>
    <s v="31:13"/>
    <n v="0.30069444444444438"/>
    <n v="0.20277777777777772"/>
    <n v="0.30069444444444438"/>
    <x v="146"/>
  </r>
  <r>
    <n v="1822"/>
    <s v="https://www.rev.com/blog/transcripts/united-kingdom-covid-19-briefing-transcript-april-8"/>
    <s v="Rishi Sunak: (31:13);Perfect. Thank you. James Taxfield, Mail Online?"/>
    <x v="3"/>
    <s v="31:13"/>
    <n v="69"/>
    <m/>
    <s v="Apr 8, 2020"/>
    <s v="31:13"/>
    <n v="0.30069444444444438"/>
    <n v="0"/>
    <n v="0.97499999999999998"/>
    <x v="171"/>
  </r>
  <r>
    <n v="1823"/>
    <s v="https://www.rev.com/blog/transcripts/united-kingdom-covid-19-briefing-transcript-april-8"/>
    <s v="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x v="146"/>
    <s v="31:19"/>
    <n v="502"/>
    <m/>
    <s v="Apr 8, 2020"/>
    <s v="31:19"/>
    <n v="0.30486111111111103"/>
    <n v="0.30486111111111103"/>
    <n v="0.30486111111111103"/>
    <x v="0"/>
  </r>
  <r>
    <n v="1824"/>
    <s v="https://www.rev.com/blog/transcripts/united-kingdom-covid-19-briefing-transcript-april-8"/>
    <s v="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x v="3"/>
    <s v="31:46"/>
    <n v="590"/>
    <m/>
    <s v="Apr 8, 2020"/>
    <s v="31:46"/>
    <n v="0.32361111111111107"/>
    <n v="0"/>
    <n v="0.97499999999999998"/>
    <x v="171"/>
  </r>
  <r>
    <n v="1825"/>
    <s v="https://www.rev.com/blog/transcripts/united-kingdom-covid-19-briefing-transcript-april-8"/>
    <s v="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x v="4"/>
    <s v="32:15"/>
    <n v="743"/>
    <m/>
    <s v="Apr 8, 2020"/>
    <s v="32:15"/>
    <n v="0.34375"/>
    <n v="0.11180555555555549"/>
    <n v="0.68541666666666667"/>
    <x v="173"/>
  </r>
  <r>
    <n v="1826"/>
    <s v="https://www.rev.com/blog/transcripts/united-kingdom-covid-19-briefing-transcript-april-8"/>
    <s v="Stephen Powis: (33:03);… renowned for its critical care capacity. So I’m absolutely confident, absolutely confident, that my colleagues, all the clinical staff, doctors, nurses, and everybody else at Saint Thomas’s is providing exceptional world-class care."/>
    <x v="4"/>
    <s v="33:03"/>
    <n v="257"/>
    <m/>
    <s v="Apr 8, 2020"/>
    <s v="32:15"/>
    <n v="0.37708333333333321"/>
    <n v="0.11180555555555549"/>
    <n v="0.68541666666666667"/>
    <x v="173"/>
  </r>
  <r>
    <n v="1827"/>
    <s v="https://www.rev.com/blog/transcripts/united-kingdom-covid-19-briefing-transcript-april-8"/>
    <s v="Rishi Sunak: (33:20);Brilliant. Thank you, Steve. Does that answer your question?"/>
    <x v="3"/>
    <s v="33:20"/>
    <n v="81"/>
    <m/>
    <s v="Apr 8, 2020"/>
    <s v="33:20"/>
    <n v="0.38888888888888906"/>
    <n v="0"/>
    <n v="0.97499999999999998"/>
    <x v="171"/>
  </r>
  <r>
    <n v="1828"/>
    <s v="https://www.rev.com/blog/transcripts/united-kingdom-covid-19-briefing-transcript-april-8"/>
    <s v="Press Corps: (33:24);I was just going to say the point on the Downing Street social distancing, in hindsight, do you think that that could have been more rigorously observed there?"/>
    <x v="147"/>
    <s v="33:24"/>
    <n v="180"/>
    <m/>
    <s v="Apr 8, 2020"/>
    <s v="33:24"/>
    <n v="0.39166666666666661"/>
    <n v="0.39166666666666661"/>
    <n v="0.39166666666666661"/>
    <x v="0"/>
  </r>
  <r>
    <n v="1829"/>
    <s v="https://www.rev.com/blog/transcripts/united-kingdom-covid-19-briefing-transcript-april-8"/>
    <s v="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x v="3"/>
    <s v="33:32"/>
    <n v="987"/>
    <m/>
    <s v="Apr 8, 2020"/>
    <s v="33:32"/>
    <n v="0.39722222222222214"/>
    <n v="0"/>
    <n v="0.97499999999999998"/>
    <x v="171"/>
  </r>
  <r>
    <n v="1830"/>
    <s v="https://www.rev.com/blog/transcripts/united-kingdom-covid-19-briefing-transcript-april-8"/>
    <s v="Rishi Sunak: (34:24);Thank you. Can we turn to Tim Ross from Bloomberg? Tim, are you there?"/>
    <x v="3"/>
    <s v="34:24"/>
    <n v="91"/>
    <m/>
    <s v="Apr 8, 2020"/>
    <s v="33:32"/>
    <n v="0.43333333333333335"/>
    <n v="0"/>
    <n v="0.97499999999999998"/>
    <x v="171"/>
  </r>
  <r>
    <n v="1831"/>
    <s v="https://www.rev.com/blog/transcripts/united-kingdom-covid-19-briefing-transcript-april-8"/>
    <s v="Tim Ross: (34:30);Hello, yes. Chancellor, you say the prime minister is improving. Do you expect to see him able to leave hospital next week sometime? What are your expectations there?"/>
    <x v="148"/>
    <s v="34:30"/>
    <n v="184"/>
    <m/>
    <s v="Apr 8, 2020"/>
    <s v="34:30"/>
    <n v="0.4375"/>
    <n v="0.4375"/>
    <n v="0.45902777777777781"/>
    <x v="179"/>
  </r>
  <r>
    <n v="1832"/>
    <s v="https://www.rev.com/blog/transcripts/united-kingdom-covid-19-briefing-transcript-april-8"/>
    <s v="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x v="148"/>
    <s v="34:42"/>
    <n v="352"/>
    <m/>
    <s v="Apr 8, 2020"/>
    <s v="34:30"/>
    <n v="0.44583333333333353"/>
    <n v="0.4375"/>
    <n v="0.45902777777777781"/>
    <x v="179"/>
  </r>
  <r>
    <n v="1833"/>
    <s v="https://www.rev.com/blog/transcripts/united-kingdom-covid-19-briefing-transcript-april-8"/>
    <s v="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x v="148"/>
    <s v="35:01"/>
    <n v="359"/>
    <m/>
    <s v="Apr 8, 2020"/>
    <s v="34:30"/>
    <n v="0.45902777777777781"/>
    <n v="0.4375"/>
    <n v="0.45902777777777781"/>
    <x v="179"/>
  </r>
  <r>
    <n v="1834"/>
    <s v="https://www.rev.com/blog/transcripts/united-kingdom-covid-19-briefing-transcript-april-8"/>
    <s v="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x v="3"/>
    <s v="35:26"/>
    <n v="957"/>
    <m/>
    <s v="Apr 8, 2020"/>
    <s v="35:26"/>
    <n v="0.47638888888888875"/>
    <n v="0"/>
    <n v="0.97499999999999998"/>
    <x v="171"/>
  </r>
  <r>
    <n v="1835"/>
    <s v="https://www.rev.com/blog/transcripts/united-kingdom-covid-19-briefing-transcript-april-8"/>
    <s v="Rishi Sunak: (36:22);Angela, do want to take the question on that?"/>
    <x v="3"/>
    <s v="36:22"/>
    <n v="66"/>
    <m/>
    <s v="Apr 8, 2020"/>
    <s v="35:26"/>
    <n v="0.51527777777777772"/>
    <n v="0"/>
    <n v="0.97499999999999998"/>
    <x v="171"/>
  </r>
  <r>
    <n v="1836"/>
    <s v="https://www.rev.com/blog/transcripts/united-kingdom-covid-19-briefing-transcript-april-8"/>
    <s v="Angela: (36:24);Yes, very happy to take that question."/>
    <x v="38"/>
    <s v="36:24"/>
    <n v="54"/>
    <m/>
    <s v="Apr 8, 2020"/>
    <s v="36:24"/>
    <n v="0.51666666666666661"/>
    <n v="0.51666666666666661"/>
    <n v="0.84444444444444444"/>
    <x v="176"/>
  </r>
  <r>
    <n v="1837"/>
    <s v="https://www.rev.com/blog/transcripts/united-kingdom-covid-19-briefing-transcript-april-8"/>
    <s v="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x v="38"/>
    <s v="36:26"/>
    <n v="595"/>
    <m/>
    <s v="Apr 8, 2020"/>
    <s v="36:24"/>
    <n v="0.51805555555555549"/>
    <n v="0.51666666666666661"/>
    <n v="0.84444444444444444"/>
    <x v="176"/>
  </r>
  <r>
    <n v="1838"/>
    <s v="https://www.rev.com/blog/transcripts/united-kingdom-covid-19-briefing-transcript-april-8"/>
    <s v="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x v="38"/>
    <s v="37:02"/>
    <n v="466"/>
    <m/>
    <s v="Apr 8, 2020"/>
    <s v="36:24"/>
    <n v="0.5430555555555554"/>
    <n v="0.51666666666666661"/>
    <n v="0.84444444444444444"/>
    <x v="176"/>
  </r>
  <r>
    <n v="1839"/>
    <s v="https://www.rev.com/blog/transcripts/united-kingdom-covid-19-briefing-transcript-april-8"/>
    <s v="Angela: (37:27);But I’m not going to do that right now because that’s something that we do in a rather formal process. The model has come to Sage, and then Sage puts that together, and we send it over to our politicians in order to make decisions."/>
    <x v="38"/>
    <s v="37:27"/>
    <n v="247"/>
    <m/>
    <s v="Apr 8, 2020"/>
    <s v="36:24"/>
    <n v="0.56041666666666679"/>
    <n v="0.51666666666666661"/>
    <n v="0.84444444444444444"/>
    <x v="176"/>
  </r>
  <r>
    <n v="1840"/>
    <s v="https://www.rev.com/blog/transcripts/united-kingdom-covid-19-briefing-transcript-april-8"/>
    <s v="Rishi Sunak: (37:43);Do you have anything you wanted to add finally?"/>
    <x v="3"/>
    <s v="37:43"/>
    <n v="68"/>
    <m/>
    <s v="Apr 8, 2020"/>
    <s v="37:43"/>
    <n v="0.57152777777777786"/>
    <n v="0"/>
    <n v="0.97499999999999998"/>
    <x v="171"/>
  </r>
  <r>
    <n v="1841"/>
    <s v="https://www.rev.com/blog/transcripts/united-kingdom-covid-19-briefing-transcript-april-8"/>
    <s v="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x v="4"/>
    <s v="37:43"/>
    <n v="306"/>
    <m/>
    <s v="Apr 8, 2020"/>
    <s v="37:43"/>
    <n v="0.57152777777777786"/>
    <n v="0.11180555555555549"/>
    <n v="0.68541666666666667"/>
    <x v="173"/>
  </r>
  <r>
    <n v="1842"/>
    <s v="https://www.rev.com/blog/transcripts/united-kingdom-covid-19-briefing-transcript-april-8"/>
    <s v="Rishi Sunak: (38:01);Brilliant. Thank you. Well if I could possibly wrap up. Thank you Tim for that, and just say thank you to Angela. Thank you, Steve, for answering all the questions."/>
    <x v="3"/>
    <s v="38:01"/>
    <n v="185"/>
    <m/>
    <s v="Apr 8, 2020"/>
    <s v="38:01"/>
    <n v="0.58402777777777781"/>
    <n v="0"/>
    <n v="0.97499999999999998"/>
    <x v="171"/>
  </r>
  <r>
    <n v="1843"/>
    <s v="https://www.rev.com/blog/transcripts/united-kingdom-covid-19-briefing-transcript-april-8"/>
    <s v="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x v="3"/>
    <s v="38:12"/>
    <n v="532"/>
    <m/>
    <s v="Apr 8, 2020"/>
    <s v="38:01"/>
    <n v="0.59166666666666679"/>
    <n v="0"/>
    <n v="0.97499999999999998"/>
    <x v="171"/>
  </r>
  <r>
    <n v="1844"/>
    <s v="https://www.rev.com/blog/transcripts/united-kingdom-covid-19-briefing-transcript-april-8"/>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8, 2020"/>
    <n v="0"/>
    <e v="#VALUE!"/>
    <n v="0"/>
    <n v="0"/>
    <x v="0"/>
  </r>
  <r>
    <n v="1845"/>
    <s v="https://www.rev.com/blog/transcripts/united-kingdom-covid-19-briefing-transcript-april-8"/>
    <s v="Offer valid for new customers only. One coupon per person or business.;Can be used for closed captions, subtitles, foreign subtitles, translations or transcription services."/>
    <x v="0"/>
    <m/>
    <n v="173"/>
    <m/>
    <s v="Apr 8, 2020"/>
    <n v="0"/>
    <e v="#VALUE!"/>
    <n v="0"/>
    <n v="0"/>
    <x v="0"/>
  </r>
  <r>
    <n v="1846"/>
    <s v="https://www.rev.com/blog/transcript-tag/united-kingdom-coronavirus-briefing-transcripts/page/3"/>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Apr 8, 2020"/>
    <n v="0"/>
    <e v="#VALUE!"/>
    <n v="0"/>
    <n v="0"/>
    <x v="0"/>
  </r>
  <r>
    <n v="1847"/>
    <s v="https://www.rev.com/blog/transcripts/boris-johnson-coronavirus-speech-transcript-uk-pm-tells-uk-to-avoid-non-essential-travel-contact"/>
    <s v="Mar 17, 2020"/>
    <x v="0"/>
    <m/>
    <n v="12"/>
    <b v="1"/>
    <s v="Mar 17, 2020"/>
    <n v="0"/>
    <e v="#VALUE!"/>
    <n v="0"/>
    <n v="0"/>
    <x v="0"/>
  </r>
  <r>
    <n v="1848"/>
    <s v="https://www.rev.com/blog/transcripts/boris-johnson-coronavirus-speech-transcript-uk-pm-tells-uk-to-avoid-non-essential-travel-contact"/>
    <s v="British Prime Minister Boris Johnson gave a speech on COVID-19 on March 16, encouraging Britons to stop all non-essential travel and contact. He encouraged everyone to avoid pubs, restaurants, and the office if possible. Read the full transcript here."/>
    <x v="0"/>
    <m/>
    <n v="251"/>
    <m/>
    <s v="Mar 17, 2020"/>
    <n v="0"/>
    <e v="#VALUE!"/>
    <n v="0"/>
    <n v="0"/>
    <x v="0"/>
  </r>
  <r>
    <n v="1849"/>
    <s v="https://www.rev.com/blog/transcripts/boris-johnson-coronavirus-speech-transcript-uk-pm-tells-uk-to-avoid-non-essential-travel-contact"/>
    <s v="Boris Johnson: (00:00);As we said last week, our objective is to delay and flatten the peak of the epidemic by bringing forward the right measures at the right time so that we minimize suffering and save life, and everything we do is based scrupulously on the best scientific advice."/>
    <x v="1"/>
    <s v="00:00"/>
    <n v="283"/>
    <m/>
    <s v="Mar 17, 2020"/>
    <s v="00:00"/>
    <n v="0"/>
    <n v="0"/>
    <n v="0.9916666666666667"/>
    <x v="180"/>
  </r>
  <r>
    <n v="1850"/>
    <s v="https://www.rev.com/blog/transcripts/boris-johnson-coronavirus-speech-transcript-uk-pm-tells-uk-to-avoid-non-essential-travel-contact"/>
    <s v="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x v="1"/>
    <s v="00:22"/>
    <n v="933"/>
    <m/>
    <s v="Mar 17, 2020"/>
    <s v="00:00"/>
    <n v="1.5277777777777777E-2"/>
    <n v="0"/>
    <n v="0.9916666666666667"/>
    <x v="180"/>
  </r>
  <r>
    <n v="1851"/>
    <s v="https://www.rev.com/blog/transcripts/boris-johnson-coronavirus-speech-transcript-uk-pm-tells-uk-to-avoid-non-essential-travel-contact"/>
    <s v="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x v="1"/>
    <s v="01:45"/>
    <n v="555"/>
    <m/>
    <s v="Mar 17, 2020"/>
    <s v="00:00"/>
    <n v="7.2916666666666671E-2"/>
    <n v="0"/>
    <n v="0.9916666666666667"/>
    <x v="180"/>
  </r>
  <r>
    <n v="1852"/>
    <s v="https://www.rev.com/blog/transcripts/boris-johnson-coronavirus-speech-transcript-uk-pm-tells-uk-to-avoid-non-essential-travel-contact"/>
    <s v="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x v="1"/>
    <s v="02:36"/>
    <n v="1177"/>
    <m/>
    <s v="Mar 17, 2020"/>
    <s v="00:00"/>
    <n v="0.10833333333333334"/>
    <n v="0"/>
    <n v="0.9916666666666667"/>
    <x v="180"/>
  </r>
  <r>
    <n v="1853"/>
    <s v="https://www.rev.com/blog/transcripts/boris-johnson-coronavirus-speech-transcript-uk-pm-tells-uk-to-avoid-non-essential-travel-contact"/>
    <s v="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x v="1"/>
    <s v="04:10"/>
    <n v="975"/>
    <m/>
    <s v="Mar 17, 2020"/>
    <s v="00:00"/>
    <n v="0.17361111111111113"/>
    <n v="0"/>
    <n v="0.9916666666666667"/>
    <x v="180"/>
  </r>
  <r>
    <n v="1854"/>
    <s v="https://www.rev.com/blog/transcripts/boris-johnson-coronavirus-speech-transcript-uk-pm-tells-uk-to-avoid-non-essential-travel-contact"/>
    <s v="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x v="1"/>
    <s v="05:26"/>
    <n v="361"/>
    <m/>
    <s v="Mar 17, 2020"/>
    <s v="00:00"/>
    <n v="0.22638888888888889"/>
    <n v="0"/>
    <n v="0.9916666666666667"/>
    <x v="180"/>
  </r>
  <r>
    <n v="1855"/>
    <s v="https://www.rev.com/blog/transcripts/boris-johnson-coronavirus-speech-transcript-uk-pm-tells-uk-to-avoid-non-essential-travel-contact"/>
    <s v="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x v="1"/>
    <s v="05:53"/>
    <n v="394"/>
    <m/>
    <s v="Mar 17, 2020"/>
    <s v="00:00"/>
    <n v="0.24513888888888888"/>
    <n v="0"/>
    <n v="0.9916666666666667"/>
    <x v="180"/>
  </r>
  <r>
    <n v="1856"/>
    <s v="https://www.rev.com/blog/transcripts/boris-johnson-coronavirus-speech-transcript-uk-pm-tells-uk-to-avoid-non-essential-travel-contact"/>
    <s v="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x v="1"/>
    <s v="06:29"/>
    <n v="624"/>
    <m/>
    <s v="Mar 17, 2020"/>
    <s v="00:00"/>
    <n v="0.27013888888888887"/>
    <n v="0"/>
    <n v="0.9916666666666667"/>
    <x v="180"/>
  </r>
  <r>
    <n v="1857"/>
    <s v="https://www.rev.com/blog/transcripts/boris-johnson-coronavirus-speech-transcript-uk-pm-tells-uk-to-avoid-non-essential-travel-contact"/>
    <s v="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x v="1"/>
    <s v="07:14"/>
    <n v="441"/>
    <m/>
    <s v="Mar 17, 2020"/>
    <s v="00:00"/>
    <n v="0.30138888888888887"/>
    <n v="0"/>
    <n v="0.9916666666666667"/>
    <x v="180"/>
  </r>
  <r>
    <n v="1858"/>
    <s v="https://www.rev.com/blog/transcripts/boris-johnson-coronavirus-speech-transcript-uk-pm-tells-uk-to-avoid-non-essential-travel-contact"/>
    <s v="Boris Johnson: (07:45);Our chief scientific advisor will now update us on where we are. Over to you, Patrick."/>
    <x v="1"/>
    <s v="07:45"/>
    <n v="109"/>
    <m/>
    <s v="Mar 17, 2020"/>
    <s v="00:00"/>
    <n v="0.32291666666666669"/>
    <n v="0"/>
    <n v="0.9916666666666667"/>
    <x v="180"/>
  </r>
  <r>
    <n v="1859"/>
    <s v="https://www.rev.com/blog/transcripts/boris-johnson-coronavirus-speech-transcript-uk-pm-tells-uk-to-avoid-non-essential-travel-contact"/>
    <s v="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x v="28"/>
    <s v="07:50"/>
    <n v="448"/>
    <m/>
    <s v="Mar 17, 2020"/>
    <s v="07:50"/>
    <n v="0.3263888888888889"/>
    <n v="0.14166666666666661"/>
    <n v="0.92291666666666661"/>
    <x v="181"/>
  </r>
  <r>
    <n v="1860"/>
    <s v="https://www.rev.com/blog/transcripts/boris-johnson-coronavirus-speech-transcript-uk-pm-tells-uk-to-avoid-non-essential-travel-contact"/>
    <s v="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x v="28"/>
    <s v="08:29"/>
    <n v="495"/>
    <m/>
    <s v="Mar 17, 2020"/>
    <s v="07:50"/>
    <n v="0.35347222222222219"/>
    <n v="0.14166666666666661"/>
    <n v="0.92291666666666661"/>
    <x v="181"/>
  </r>
  <r>
    <n v="1861"/>
    <s v="https://www.rev.com/blog/transcripts/boris-johnson-coronavirus-speech-transcript-uk-pm-tells-uk-to-avoid-non-essential-travel-contact"/>
    <s v="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x v="28"/>
    <s v="09:06"/>
    <n v="363"/>
    <m/>
    <s v="Mar 17, 2020"/>
    <s v="07:50"/>
    <n v="0.37916666666666665"/>
    <n v="0.14166666666666661"/>
    <n v="0.92291666666666661"/>
    <x v="181"/>
  </r>
  <r>
    <n v="1862"/>
    <s v="https://www.rev.com/blog/transcripts/boris-johnson-coronavirus-speech-transcript-uk-pm-tells-uk-to-avoid-non-essential-travel-contact"/>
    <s v="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x v="28"/>
    <s v="09:32"/>
    <n v="389"/>
    <m/>
    <s v="Mar 17, 2020"/>
    <s v="07:50"/>
    <n v="0.3972222222222222"/>
    <n v="0.14166666666666661"/>
    <n v="0.92291666666666661"/>
    <x v="181"/>
  </r>
  <r>
    <n v="1863"/>
    <s v="https://www.rev.com/blog/transcripts/boris-johnson-coronavirus-speech-transcript-uk-pm-tells-uk-to-avoid-non-essential-travel-contact"/>
    <s v="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x v="28"/>
    <s v="10:03"/>
    <n v="622"/>
    <m/>
    <s v="Mar 17, 2020"/>
    <s v="07:50"/>
    <n v="0.41875000000000001"/>
    <n v="0.14166666666666661"/>
    <n v="0.92291666666666661"/>
    <x v="181"/>
  </r>
  <r>
    <n v="1864"/>
    <s v="https://www.rev.com/blog/transcripts/boris-johnson-coronavirus-speech-transcript-uk-pm-tells-uk-to-avoid-non-essential-travel-contact"/>
    <s v="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
    <x v="28"/>
    <s v="10:46"/>
    <n v="295"/>
    <m/>
    <s v="Mar 17, 2020"/>
    <s v="07:50"/>
    <n v="0.44861111111111113"/>
    <n v="0.14166666666666661"/>
    <n v="0.92291666666666661"/>
    <x v="181"/>
  </r>
  <r>
    <n v="1865"/>
    <s v="https://www.rev.com/blog/transcripts/boris-johnson-coronavirus-speech-transcript-uk-pm-tells-uk-to-avoid-non-essential-travel-contact"/>
    <s v="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x v="28"/>
    <s v="11:08"/>
    <n v="535"/>
    <m/>
    <s v="Mar 17, 2020"/>
    <s v="07:50"/>
    <n v="0.46388888888888885"/>
    <n v="0.14166666666666661"/>
    <n v="0.92291666666666661"/>
    <x v="181"/>
  </r>
  <r>
    <n v="1866"/>
    <s v="https://www.rev.com/blog/transcripts/boris-johnson-coronavirus-speech-transcript-uk-pm-tells-uk-to-avoid-non-essential-travel-contact"/>
    <s v="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x v="28"/>
    <s v="11:49"/>
    <n v="352"/>
    <m/>
    <s v="Mar 17, 2020"/>
    <s v="07:50"/>
    <n v="0.49236111111111108"/>
    <n v="0.14166666666666661"/>
    <n v="0.92291666666666661"/>
    <x v="181"/>
  </r>
  <r>
    <n v="1867"/>
    <s v="https://www.rev.com/blog/transcripts/boris-johnson-coronavirus-speech-transcript-uk-pm-tells-uk-to-avoid-non-essential-travel-contact"/>
    <s v="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x v="30"/>
    <s v="12:12"/>
    <n v="474"/>
    <m/>
    <s v="Mar 17, 2020"/>
    <s v="12:12"/>
    <n v="0.5083333333333333"/>
    <n v="2.7777777777777679E-3"/>
    <n v="0.9326388888888888"/>
    <x v="182"/>
  </r>
  <r>
    <n v="1868"/>
    <s v="https://www.rev.com/blog/transcripts/boris-johnson-coronavirus-speech-transcript-uk-pm-tells-uk-to-avoid-non-essential-travel-contact"/>
    <s v="Chris Whitty: (12:40);And the second point is the obvious point again, that in this country, this disease is now accelerating up the curve, but it is still at a low level, but it will accelerate up now really quite rapidly."/>
    <x v="30"/>
    <s v="12:40"/>
    <n v="223"/>
    <m/>
    <s v="Mar 17, 2020"/>
    <s v="12:12"/>
    <n v="0.52777777777777779"/>
    <n v="2.7777777777777679E-3"/>
    <n v="0.9326388888888888"/>
    <x v="182"/>
  </r>
  <r>
    <n v="1869"/>
    <s v="https://www.rev.com/blog/transcripts/boris-johnson-coronavirus-speech-transcript-uk-pm-tells-uk-to-avoid-non-essential-travel-contact"/>
    <s v="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x v="30"/>
    <s v="12:54"/>
    <n v="570"/>
    <m/>
    <s v="Mar 17, 2020"/>
    <s v="12:12"/>
    <n v="0.53749999999999998"/>
    <n v="2.7777777777777679E-3"/>
    <n v="0.9326388888888888"/>
    <x v="182"/>
  </r>
  <r>
    <n v="1870"/>
    <s v="https://www.rev.com/blog/transcripts/boris-johnson-coronavirus-speech-transcript-uk-pm-tells-uk-to-avoid-non-essential-travel-contact"/>
    <s v="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x v="30"/>
    <s v="13:27"/>
    <n v="589"/>
    <m/>
    <s v="Mar 17, 2020"/>
    <s v="12:12"/>
    <n v="0.56041666666666667"/>
    <n v="2.7777777777777679E-3"/>
    <n v="0.9326388888888888"/>
    <x v="182"/>
  </r>
  <r>
    <n v="1871"/>
    <s v="https://www.rev.com/blog/transcripts/boris-johnson-coronavirus-speech-transcript-uk-pm-tells-uk-to-avoid-non-essential-travel-contact"/>
    <s v="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x v="30"/>
    <s v="14:09"/>
    <n v="451"/>
    <m/>
    <s v="Mar 17, 2020"/>
    <s v="12:12"/>
    <n v="0.58958333333333335"/>
    <n v="2.7777777777777679E-3"/>
    <n v="0.9326388888888888"/>
    <x v="182"/>
  </r>
  <r>
    <n v="1872"/>
    <s v="https://www.rev.com/blog/transcripts/boris-johnson-coronavirus-speech-transcript-uk-pm-tells-uk-to-avoid-non-essential-travel-contact"/>
    <s v="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x v="30"/>
    <s v="14:39"/>
    <n v="468"/>
    <m/>
    <s v="Mar 17, 2020"/>
    <s v="12:12"/>
    <n v="0.61041666666666672"/>
    <n v="2.7777777777777679E-3"/>
    <n v="0.9326388888888888"/>
    <x v="182"/>
  </r>
  <r>
    <n v="1873"/>
    <s v="https://www.rev.com/blog/transcripts/boris-johnson-coronavirus-speech-transcript-uk-pm-tells-uk-to-avoid-non-essential-travel-contact"/>
    <s v="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x v="30"/>
    <s v="15:04"/>
    <n v="434"/>
    <m/>
    <s v="Mar 17, 2020"/>
    <s v="12:12"/>
    <n v="0.62777777777777777"/>
    <n v="2.7777777777777679E-3"/>
    <n v="0.9326388888888888"/>
    <x v="182"/>
  </r>
  <r>
    <n v="1874"/>
    <s v="https://www.rev.com/blog/transcripts/boris-johnson-coronavirus-speech-transcript-uk-pm-tells-uk-to-avoid-non-essential-travel-contact"/>
    <s v="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x v="30"/>
    <s v="15:31"/>
    <n v="470"/>
    <m/>
    <s v="Mar 17, 2020"/>
    <s v="12:12"/>
    <n v="0.64652777777777781"/>
    <n v="2.7777777777777679E-3"/>
    <n v="0.9326388888888888"/>
    <x v="182"/>
  </r>
  <r>
    <n v="1875"/>
    <s v="https://www.rev.com/blog/transcripts/boris-johnson-coronavirus-speech-transcript-uk-pm-tells-uk-to-avoid-non-essential-travel-contact"/>
    <s v="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x v="30"/>
    <s v="16:02"/>
    <n v="457"/>
    <m/>
    <s v="Mar 17, 2020"/>
    <s v="12:12"/>
    <n v="0.66805555555555562"/>
    <n v="2.7777777777777679E-3"/>
    <n v="0.9326388888888888"/>
    <x v="182"/>
  </r>
  <r>
    <n v="1876"/>
    <s v="https://www.rev.com/blog/transcripts/boris-johnson-coronavirus-speech-transcript-uk-pm-tells-uk-to-avoid-non-essential-travel-contact"/>
    <s v="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x v="30"/>
    <s v="16:32"/>
    <n v="443"/>
    <m/>
    <s v="Mar 17, 2020"/>
    <s v="12:12"/>
    <n v="0.68888888888888899"/>
    <n v="2.7777777777777679E-3"/>
    <n v="0.9326388888888888"/>
    <x v="182"/>
  </r>
  <r>
    <n v="1877"/>
    <s v="https://www.rev.com/blog/transcripts/boris-johnson-coronavirus-speech-transcript-uk-pm-tells-uk-to-avoid-non-essential-travel-contact"/>
    <s v="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x v="30"/>
    <s v="16:58"/>
    <n v="784"/>
    <m/>
    <s v="Mar 17, 2020"/>
    <s v="12:12"/>
    <n v="0.70694444444444438"/>
    <n v="2.7777777777777679E-3"/>
    <n v="0.9326388888888888"/>
    <x v="182"/>
  </r>
  <r>
    <n v="1878"/>
    <s v="https://www.rev.com/blog/transcripts/boris-johnson-coronavirus-speech-transcript-uk-pm-tells-uk-to-avoid-non-essential-travel-contact"/>
    <s v="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x v="30"/>
    <s v="17:48"/>
    <n v="707"/>
    <m/>
    <s v="Mar 17, 2020"/>
    <s v="12:12"/>
    <n v="0.7416666666666667"/>
    <n v="2.7777777777777679E-3"/>
    <n v="0.9326388888888888"/>
    <x v="182"/>
  </r>
  <r>
    <n v="1879"/>
    <s v="https://www.rev.com/blog/transcripts/boris-johnson-coronavirus-speech-transcript-uk-pm-tells-uk-to-avoid-non-essential-travel-contact"/>
    <s v="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x v="30"/>
    <s v="18:31"/>
    <n v="478"/>
    <m/>
    <s v="Mar 17, 2020"/>
    <s v="12:12"/>
    <n v="0.7715277777777777"/>
    <n v="2.7777777777777679E-3"/>
    <n v="0.9326388888888888"/>
    <x v="182"/>
  </r>
  <r>
    <n v="1880"/>
    <s v="https://www.rev.com/blog/transcripts/boris-johnson-coronavirus-speech-transcript-uk-pm-tells-uk-to-avoid-non-essential-travel-contact"/>
    <s v="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x v="30"/>
    <s v="19:03"/>
    <n v="554"/>
    <m/>
    <s v="Mar 17, 2020"/>
    <s v="12:12"/>
    <n v="0.79375000000000007"/>
    <n v="2.7777777777777679E-3"/>
    <n v="0.9326388888888888"/>
    <x v="182"/>
  </r>
  <r>
    <n v="1881"/>
    <s v="https://www.rev.com/blog/transcripts/boris-johnson-coronavirus-speech-transcript-uk-pm-tells-uk-to-avoid-non-essential-travel-contact"/>
    <s v="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x v="30"/>
    <s v="19:35"/>
    <n v="609"/>
    <m/>
    <s v="Mar 17, 2020"/>
    <s v="12:12"/>
    <n v="0.81597222222222221"/>
    <n v="2.7777777777777679E-3"/>
    <n v="0.9326388888888888"/>
    <x v="182"/>
  </r>
  <r>
    <n v="1882"/>
    <s v="https://www.rev.com/blog/transcripts/boris-johnson-coronavirus-speech-transcript-uk-pm-tells-uk-to-avoid-non-essential-travel-contact"/>
    <s v="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
    <x v="30"/>
    <s v="20:12"/>
    <n v="300"/>
    <m/>
    <s v="Mar 17, 2020"/>
    <s v="12:12"/>
    <n v="0.84166666666666667"/>
    <n v="2.7777777777777679E-3"/>
    <n v="0.9326388888888888"/>
    <x v="182"/>
  </r>
  <r>
    <n v="1883"/>
    <s v="https://www.rev.com/blog/transcripts/boris-johnson-coronavirus-speech-transcript-uk-pm-tells-uk-to-avoid-non-essential-travel-contact"/>
    <s v="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x v="30"/>
    <s v="20:29"/>
    <n v="412"/>
    <m/>
    <s v="Mar 17, 2020"/>
    <s v="12:12"/>
    <n v="0.8534722222222223"/>
    <n v="2.7777777777777679E-3"/>
    <n v="0.9326388888888888"/>
    <x v="182"/>
  </r>
  <r>
    <n v="1884"/>
    <s v="https://www.rev.com/blog/transcripts/boris-johnson-coronavirus-speech-transcript-uk-pm-tells-uk-to-avoid-non-essential-travel-contact"/>
    <s v="Chris Whitty: (20:54);But, really important distress, if anybody’s health starts to deteriorate significantly, then they should phone 111, or contact the health services, in the way they usually would. So this is if people deteriorate, we’d want to make it clear they should then do so."/>
    <x v="30"/>
    <s v="20:54"/>
    <n v="286"/>
    <m/>
    <s v="Mar 17, 2020"/>
    <s v="12:12"/>
    <n v="0.87083333333333324"/>
    <n v="2.7777777777777679E-3"/>
    <n v="0.9326388888888888"/>
    <x v="182"/>
  </r>
  <r>
    <n v="1885"/>
    <s v="https://www.rev.com/blog/transcripts/boris-johnson-coronavirus-speech-transcript-uk-pm-tells-uk-to-avoid-non-essential-travel-contact"/>
    <s v="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
    <x v="30"/>
    <s v="21:12"/>
    <n v="295"/>
    <m/>
    <s v="Mar 17, 2020"/>
    <s v="12:12"/>
    <n v="0.8833333333333333"/>
    <n v="2.7777777777777679E-3"/>
    <n v="0.9326388888888888"/>
    <x v="182"/>
  </r>
  <r>
    <n v="1886"/>
    <s v="https://www.rev.com/blog/transcripts/boris-johnson-coronavirus-speech-transcript-uk-pm-tells-uk-to-avoid-non-essential-travel-contact"/>
    <s v="Chris Whitty: (21:33);The next few weeks and months are going to be extraordinarily difficult for the NHS in all four nations. We know that our colleagues will rise to this challenge, but we know it is going to be very hard, indeed, but we have enormous faith in them. Thank you very much."/>
    <x v="30"/>
    <s v="21:33"/>
    <n v="289"/>
    <m/>
    <s v="Mar 17, 2020"/>
    <s v="12:12"/>
    <n v="0.8979166666666667"/>
    <n v="2.7777777777777679E-3"/>
    <n v="0.9326388888888888"/>
    <x v="182"/>
  </r>
  <r>
    <n v="1887"/>
    <s v="https://www.rev.com/blog/transcripts/boris-johnson-coronavirus-speech-transcript-uk-pm-tells-uk-to-avoid-non-essential-travel-contact"/>
    <s v="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
    <x v="1"/>
    <s v="21:49"/>
    <n v="310"/>
    <m/>
    <s v="Mar 17, 2020"/>
    <s v="21:49"/>
    <n v="0.90902777777777777"/>
    <n v="0"/>
    <n v="0.9916666666666667"/>
    <x v="180"/>
  </r>
  <r>
    <n v="1888"/>
    <s v="https://www.rev.com/blog/transcripts/boris-johnson-coronavirus-speech-transcript-uk-pm-tells-uk-to-avoid-non-essential-travel-contact"/>
    <s v="Boris Johnson: (22:05);I do think that would be valuable, so that we can have, as as I said from the beginning, as much transparency as possible, and really try and show our working and our thinking as clearly as possible to the British public. Questions. Now please, Vicki Young, BBC."/>
    <x v="1"/>
    <s v="22:05"/>
    <n v="285"/>
    <m/>
    <s v="Mar 17, 2020"/>
    <s v="21:49"/>
    <n v="0.92013888888888884"/>
    <n v="0"/>
    <n v="0.9916666666666667"/>
    <x v="180"/>
  </r>
  <r>
    <n v="1889"/>
    <s v="https://www.rev.com/blog/transcripts/boris-johnson-coronavirus-speech-transcript-uk-pm-tells-uk-to-avoid-non-essential-travel-contact"/>
    <s v="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x v="94"/>
    <s v="22:26"/>
    <n v="351"/>
    <m/>
    <s v="Mar 17, 2020"/>
    <s v="22:26"/>
    <n v="0.93472222222222223"/>
    <n v="0.93472222222222223"/>
    <n v="0.9472222222222223"/>
    <x v="183"/>
  </r>
  <r>
    <n v="1890"/>
    <s v="https://www.rev.com/blog/transcripts/boris-johnson-coronavirus-speech-transcript-uk-pm-tells-uk-to-avoid-non-essential-travel-contact"/>
    <s v="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x v="94"/>
    <s v="22:44"/>
    <n v="366"/>
    <m/>
    <s v="Mar 17, 2020"/>
    <s v="22:26"/>
    <n v="0.9472222222222223"/>
    <n v="0.93472222222222223"/>
    <n v="0.9472222222222223"/>
    <x v="183"/>
  </r>
  <r>
    <n v="1891"/>
    <s v="https://www.rev.com/blog/transcripts/boris-johnson-coronavirus-speech-transcript-uk-pm-tells-uk-to-avoid-non-essential-travel-contact"/>
    <s v="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
    <x v="1"/>
    <s v="23:05"/>
    <n v="304"/>
    <m/>
    <s v="Mar 17, 2020"/>
    <s v="23:05"/>
    <n v="0.96180555555555547"/>
    <n v="0"/>
    <n v="0.9916666666666667"/>
    <x v="180"/>
  </r>
  <r>
    <n v="1892"/>
    <s v="https://www.rev.com/blog/transcripts/boris-johnson-coronavirus-speech-transcript-uk-pm-tells-uk-to-avoid-non-essential-travel-contact"/>
    <s v="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
    <x v="1"/>
    <s v="23:28"/>
    <n v="310"/>
    <m/>
    <s v="Mar 17, 2020"/>
    <s v="23:05"/>
    <n v="0.97777777777777775"/>
    <n v="0"/>
    <n v="0.9916666666666667"/>
    <x v="180"/>
  </r>
  <r>
    <n v="1893"/>
    <s v="https://www.rev.com/blog/transcripts/boris-johnson-coronavirus-speech-transcript-uk-pm-tells-uk-to-avoid-non-essential-travel-contact"/>
    <s v="Boris Johnson: (23:48);You know, a really strong advice that we’re giving out to people, to avoid unnecessary contact with the over seventies, those with particular health conditions, absolutely. We don’t want to see people unnecessarily visiting care homes."/>
    <x v="1"/>
    <s v="23:48"/>
    <n v="258"/>
    <m/>
    <s v="Mar 17, 2020"/>
    <s v="23:05"/>
    <n v="0.9916666666666667"/>
    <n v="0"/>
    <n v="0.9916666666666667"/>
    <x v="180"/>
  </r>
  <r>
    <n v="1894"/>
    <s v="https://www.rev.com/blog/transcripts/boris-johnson-coronavirus-speech-transcript-uk-pm-tells-uk-to-avoid-non-essential-travel-contact"/>
    <s v="Chris Whitty: (24:04);Actually, as to the testing?"/>
    <x v="30"/>
    <s v="24:04"/>
    <n v="50"/>
    <m/>
    <s v="Mar 17, 2020"/>
    <s v="24:04"/>
    <n v="2.7777777777777679E-3"/>
    <n v="2.7777777777777679E-3"/>
    <n v="0.9326388888888888"/>
    <x v="182"/>
  </r>
  <r>
    <n v="1895"/>
    <s v="https://www.rev.com/blog/transcripts/boris-johnson-coronavirus-speech-transcript-uk-pm-tells-uk-to-avoid-non-essential-travel-contact"/>
    <s v="Boris Johnson: (24:04);Yes, and on the testing. Yeah, absolutely."/>
    <x v="1"/>
    <s v="24:04"/>
    <n v="65"/>
    <m/>
    <s v="Mar 17, 2020"/>
    <s v="24:04"/>
    <n v="2.7777777777777679E-3"/>
    <n v="0"/>
    <n v="0.9916666666666667"/>
    <x v="180"/>
  </r>
  <r>
    <n v="1896"/>
    <s v="https://www.rev.com/blog/transcripts/boris-johnson-coronavirus-speech-transcript-uk-pm-tells-uk-to-avoid-non-essential-travel-contact"/>
    <s v="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x v="30"/>
    <s v="24:06"/>
    <n v="875"/>
    <m/>
    <s v="Mar 17, 2020"/>
    <s v="24:06"/>
    <n v="4.1666666666666519E-3"/>
    <n v="2.7777777777777679E-3"/>
    <n v="0.9326388888888888"/>
    <x v="182"/>
  </r>
  <r>
    <n v="1897"/>
    <s v="https://www.rev.com/blog/transcripts/boris-johnson-coronavirus-speech-transcript-uk-pm-tells-uk-to-avoid-non-essential-travel-contact"/>
    <s v="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x v="30"/>
    <s v="24:55"/>
    <n v="533"/>
    <m/>
    <s v="Mar 17, 2020"/>
    <s v="24:06"/>
    <n v="3.819444444444442E-2"/>
    <n v="2.7777777777777679E-3"/>
    <n v="0.9326388888888888"/>
    <x v="182"/>
  </r>
  <r>
    <n v="1898"/>
    <s v="https://www.rev.com/blog/transcripts/boris-johnson-coronavirus-speech-transcript-uk-pm-tells-uk-to-avoid-non-essential-travel-contact"/>
    <s v="Boris Johnson: (25:27);Thanks. Beth Ruby’s going to do something on that."/>
    <x v="1"/>
    <s v="25:27"/>
    <n v="73"/>
    <m/>
    <s v="Mar 17, 2020"/>
    <s v="25:27"/>
    <n v="6.0416666666666563E-2"/>
    <n v="0"/>
    <n v="0.9916666666666667"/>
    <x v="180"/>
  </r>
  <r>
    <n v="1899"/>
    <s v="https://www.rev.com/blog/transcripts/boris-johnson-coronavirus-speech-transcript-uk-pm-tells-uk-to-avoid-non-essential-travel-contact"/>
    <s v="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x v="149"/>
    <s v="25:31"/>
    <n v="332"/>
    <m/>
    <s v="Mar 17, 2020"/>
    <s v="25:31"/>
    <n v="6.3194444444444331E-2"/>
    <n v="6.3194444444444331E-2"/>
    <n v="8.7500000000000133E-2"/>
    <x v="184"/>
  </r>
  <r>
    <n v="1900"/>
    <s v="https://www.rev.com/blog/transcripts/boris-johnson-coronavirus-speech-transcript-uk-pm-tells-uk-to-avoid-non-essential-travel-contact"/>
    <s v="Beth Ruby: (25:52);Are these are sorts of measures you think the public should expect in the next few days? And if I may, Sir Patrick, a question for you, you just talked about London, when do you think London will hit the peak? What’s the timeframe?"/>
    <x v="149"/>
    <s v="25:52"/>
    <n v="250"/>
    <m/>
    <s v="Mar 17, 2020"/>
    <s v="25:31"/>
    <n v="7.7777777777777724E-2"/>
    <n v="6.3194444444444331E-2"/>
    <n v="8.7500000000000133E-2"/>
    <x v="184"/>
  </r>
  <r>
    <n v="1901"/>
    <s v="https://www.rev.com/blog/transcripts/boris-johnson-coronavirus-speech-transcript-uk-pm-tells-uk-to-avoid-non-essential-travel-contact"/>
    <s v="Beth Ruby: (26:06);And in terms of cases of coronavirus across the country now, last week, you said up to 10,000 people last Thursday, how many people now do you think are carrying the virus? Thank you."/>
    <x v="149"/>
    <s v="26:06"/>
    <n v="202"/>
    <m/>
    <s v="Mar 17, 2020"/>
    <s v="25:31"/>
    <n v="8.7500000000000133E-2"/>
    <n v="6.3194444444444331E-2"/>
    <n v="8.7500000000000133E-2"/>
    <x v="184"/>
  </r>
  <r>
    <n v="1902"/>
    <s v="https://www.rev.com/blog/transcripts/boris-johnson-coronavirus-speech-transcript-uk-pm-tells-uk-to-avoid-non-essential-travel-contact"/>
    <s v="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x v="1"/>
    <s v="26:19"/>
    <n v="508"/>
    <m/>
    <s v="Mar 17, 2020"/>
    <s v="26:19"/>
    <n v="9.6527777777777768E-2"/>
    <n v="0"/>
    <n v="0.9916666666666667"/>
    <x v="180"/>
  </r>
  <r>
    <n v="1903"/>
    <s v="https://www.rev.com/blog/transcripts/boris-johnson-coronavirus-speech-transcript-uk-pm-tells-uk-to-avoid-non-essential-travel-contact"/>
    <s v="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x v="1"/>
    <s v="26:52"/>
    <n v="315"/>
    <m/>
    <s v="Mar 17, 2020"/>
    <s v="26:19"/>
    <n v="0.11944444444444446"/>
    <n v="0"/>
    <n v="0.9916666666666667"/>
    <x v="180"/>
  </r>
  <r>
    <n v="1904"/>
    <s v="https://www.rev.com/blog/transcripts/boris-johnson-coronavirus-speech-transcript-uk-pm-tells-uk-to-avoid-non-essential-travel-contact"/>
    <s v="Boris Johnson: (27:10);We think, at the moment, on balance, it’s much better if we can keep schools open, for all sorts of reasons. But I appreciate this is again something that we need to keep under review."/>
    <x v="1"/>
    <s v="27:10"/>
    <n v="207"/>
    <m/>
    <s v="Mar 17, 2020"/>
    <s v="26:19"/>
    <n v="0.13194444444444442"/>
    <n v="0"/>
    <n v="0.9916666666666667"/>
    <x v="180"/>
  </r>
  <r>
    <n v="1905"/>
    <s v="https://www.rev.com/blog/transcripts/boris-johnson-coronavirus-speech-transcript-uk-pm-tells-uk-to-avoid-non-essential-travel-contact"/>
    <s v="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x v="28"/>
    <s v="27:24"/>
    <n v="453"/>
    <m/>
    <s v="Mar 17, 2020"/>
    <s v="27:24"/>
    <n v="0.14166666666666661"/>
    <n v="0.14166666666666661"/>
    <n v="0.92291666666666661"/>
    <x v="181"/>
  </r>
  <r>
    <n v="1906"/>
    <s v="https://www.rev.com/blog/transcripts/boris-johnson-coronavirus-speech-transcript-uk-pm-tells-uk-to-avoid-non-essential-travel-contact"/>
    <s v="Patrick Vallance: (27:48);Numbers? Well, the epidemic you’d expect to double every five days or so. So you can work out, there are many more, as from last week, and you can do calculations as to how many you think you may have."/>
    <x v="28"/>
    <s v="27:48"/>
    <n v="227"/>
    <m/>
    <s v="Mar 17, 2020"/>
    <s v="27:24"/>
    <n v="0.15833333333333344"/>
    <n v="0.14166666666666661"/>
    <n v="0.92291666666666661"/>
    <x v="181"/>
  </r>
  <r>
    <n v="1907"/>
    <s v="https://www.rev.com/blog/transcripts/boris-johnson-coronavirus-speech-transcript-uk-pm-tells-uk-to-avoid-non-essential-travel-contact"/>
    <s v="Patrick Vallance: (28:02);The absolutely key thing, to reiterate what Chris Whitty has said, is testing, and ramping up our ability to test. And in that, this ability to test who has had the disease, rather than who has just got it now."/>
    <x v="28"/>
    <s v="28:02"/>
    <n v="236"/>
    <m/>
    <s v="Mar 17, 2020"/>
    <s v="27:24"/>
    <n v="0.16805555555555562"/>
    <n v="0.14166666666666661"/>
    <n v="0.92291666666666661"/>
    <x v="181"/>
  </r>
  <r>
    <n v="1908"/>
    <s v="https://www.rev.com/blog/transcripts/boris-johnson-coronavirus-speech-transcript-uk-pm-tells-uk-to-avoid-non-essential-travel-contact"/>
    <s v="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
    <x v="28"/>
    <s v="28:16"/>
    <n v="308"/>
    <m/>
    <s v="Mar 17, 2020"/>
    <s v="27:24"/>
    <n v="0.17777777777777781"/>
    <n v="0.14166666666666661"/>
    <n v="0.92291666666666661"/>
    <x v="181"/>
  </r>
  <r>
    <n v="1909"/>
    <s v="https://www.rev.com/blog/transcripts/boris-johnson-coronavirus-speech-transcript-uk-pm-tells-uk-to-avoid-non-essential-travel-contact"/>
    <s v="Boris Johnson: (28:34);Thanks. Robert Peston, ITV."/>
    <x v="1"/>
    <s v="28:34"/>
    <n v="50"/>
    <m/>
    <s v="Mar 17, 2020"/>
    <s v="28:34"/>
    <n v="0.19027777777777777"/>
    <n v="0"/>
    <n v="0.9916666666666667"/>
    <x v="180"/>
  </r>
  <r>
    <n v="1910"/>
    <s v="https://www.rev.com/blog/transcripts/boris-johnson-coronavirus-speech-transcript-uk-pm-tells-uk-to-avoid-non-essential-travel-contact"/>
    <s v="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x v="40"/>
    <s v="28:39"/>
    <n v="388"/>
    <m/>
    <s v="Mar 17, 2020"/>
    <s v="28:39"/>
    <n v="0.19374999999999987"/>
    <n v="0.19374999999999987"/>
    <n v="0.2138888888888888"/>
    <x v="185"/>
  </r>
  <r>
    <n v="1911"/>
    <s v="https://www.rev.com/blog/transcripts/boris-johnson-coronavirus-speech-transcript-uk-pm-tells-uk-to-avoid-non-essential-travel-contact"/>
    <s v="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x v="40"/>
    <s v="29:08"/>
    <n v="483"/>
    <m/>
    <s v="Mar 17, 2020"/>
    <s v="28:39"/>
    <n v="0.2138888888888888"/>
    <n v="0.19374999999999987"/>
    <n v="0.2138888888888888"/>
    <x v="185"/>
  </r>
  <r>
    <n v="1912"/>
    <s v="https://www.rev.com/blog/transcripts/boris-johnson-coronavirus-speech-transcript-uk-pm-tells-uk-to-avoid-non-essential-travel-contact"/>
    <s v="Boris Johnson: (29:46);I’ll ask Chris to deal with that, with testing. But on powers, actually, Robert, you may be amazed to know that this country already, has government already has tremendous powers in this field."/>
    <x v="1"/>
    <s v="29:46"/>
    <n v="216"/>
    <m/>
    <s v="Mar 17, 2020"/>
    <s v="29:46"/>
    <n v="0.24027777777777781"/>
    <n v="0"/>
    <n v="0.9916666666666667"/>
    <x v="180"/>
  </r>
  <r>
    <n v="1913"/>
    <s v="https://www.rev.com/blog/transcripts/boris-johnson-coronavirus-speech-transcript-uk-pm-tells-uk-to-avoid-non-essential-travel-contact"/>
    <s v="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x v="1"/>
    <s v="29:56"/>
    <n v="329"/>
    <m/>
    <s v="Mar 17, 2020"/>
    <s v="29:46"/>
    <n v="0.24722222222222223"/>
    <n v="0"/>
    <n v="0.9916666666666667"/>
    <x v="180"/>
  </r>
  <r>
    <n v="1914"/>
    <s v="https://www.rev.com/blog/transcripts/boris-johnson-coronavirus-speech-transcript-uk-pm-tells-uk-to-avoid-non-essential-travel-contact"/>
    <s v="Boris Johnson: (30:19);And I think they also understand that what we’re saying obviously helps the NHS and helps them. It helps us all as individuals, but it helps the whole community as well. I think the British public do understand that."/>
    <x v="1"/>
    <s v="30:19"/>
    <n v="239"/>
    <m/>
    <s v="Mar 17, 2020"/>
    <s v="29:46"/>
    <n v="0.26319444444444451"/>
    <n v="0"/>
    <n v="0.9916666666666667"/>
    <x v="180"/>
  </r>
  <r>
    <n v="1915"/>
    <s v="https://www.rev.com/blog/transcripts/boris-johnson-coronavirus-speech-transcript-uk-pm-tells-uk-to-avoid-non-essential-travel-contact"/>
    <s v="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x v="30"/>
    <s v="30:37"/>
    <n v="518"/>
    <m/>
    <s v="Mar 17, 2020"/>
    <s v="30:37"/>
    <n v="0.27569444444444446"/>
    <n v="2.7777777777777679E-3"/>
    <n v="0.9326388888888888"/>
    <x v="182"/>
  </r>
  <r>
    <n v="1916"/>
    <s v="https://www.rev.com/blog/transcripts/boris-johnson-coronavirus-speech-transcript-uk-pm-tells-uk-to-avoid-non-essential-travel-contact"/>
    <s v="Chris Whitty: (31:08);If they have got it, at least you know they’ve got it, and they’re not going to get it again. And so that, for a positive or a negative, are therefore useful for the service. So there’s a very strong incentive to get this out as fast as we can practically manage it."/>
    <x v="30"/>
    <s v="31:08"/>
    <n v="288"/>
    <m/>
    <s v="Mar 17, 2020"/>
    <s v="30:37"/>
    <n v="0.29722222222222228"/>
    <n v="2.7777777777777679E-3"/>
    <n v="0.9326388888888888"/>
    <x v="182"/>
  </r>
  <r>
    <n v="1917"/>
    <s v="https://www.rev.com/blog/transcripts/boris-johnson-coronavirus-speech-transcript-uk-pm-tells-uk-to-avoid-non-essential-travel-contact"/>
    <s v="Boris Johnson: (31:22);Jason Gross, Daily Mail."/>
    <x v="1"/>
    <s v="31:22"/>
    <n v="47"/>
    <m/>
    <s v="Mar 17, 2020"/>
    <s v="31:22"/>
    <n v="0.30694444444444446"/>
    <n v="0"/>
    <n v="0.9916666666666667"/>
    <x v="180"/>
  </r>
  <r>
    <n v="1918"/>
    <s v="https://www.rev.com/blog/transcripts/boris-johnson-coronavirus-speech-transcript-uk-pm-tells-uk-to-avoid-non-essential-travel-contact"/>
    <s v="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x v="150"/>
    <s v="31:25"/>
    <n v="381"/>
    <m/>
    <s v="Mar 17, 2020"/>
    <s v="31:25"/>
    <n v="0.3090277777777779"/>
    <n v="0.3090277777777779"/>
    <n v="0.3208333333333333"/>
    <x v="186"/>
  </r>
  <r>
    <n v="1919"/>
    <s v="https://www.rev.com/blog/transcripts/boris-johnson-coronavirus-speech-transcript-uk-pm-tells-uk-to-avoid-non-essential-travel-contact"/>
    <s v="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x v="150"/>
    <s v="31:42"/>
    <n v="314"/>
    <m/>
    <s v="Mar 17, 2020"/>
    <s v="31:25"/>
    <n v="0.3208333333333333"/>
    <n v="0.3090277777777779"/>
    <n v="0.3208333333333333"/>
    <x v="186"/>
  </r>
  <r>
    <n v="1920"/>
    <s v="https://www.rev.com/blog/transcripts/boris-johnson-coronavirus-speech-transcript-uk-pm-tells-uk-to-avoid-non-essential-travel-contact"/>
    <s v="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x v="1"/>
    <s v="31:59"/>
    <n v="659"/>
    <m/>
    <s v="Mar 17, 2020"/>
    <s v="31:59"/>
    <n v="0.33263888888888893"/>
    <n v="0"/>
    <n v="0.9916666666666667"/>
    <x v="180"/>
  </r>
  <r>
    <n v="1921"/>
    <s v="https://www.rev.com/blog/transcripts/boris-johnson-coronavirus-speech-transcript-uk-pm-tells-uk-to-avoid-non-essential-travel-contact"/>
    <s v="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x v="28"/>
    <s v="32:44"/>
    <n v="376"/>
    <m/>
    <s v="Mar 17, 2020"/>
    <s v="32:44"/>
    <n v="0.36388888888888893"/>
    <n v="0.14166666666666661"/>
    <n v="0.92291666666666661"/>
    <x v="181"/>
  </r>
  <r>
    <n v="1922"/>
    <s v="https://www.rev.com/blog/transcripts/boris-johnson-coronavirus-speech-transcript-uk-pm-tells-uk-to-avoid-non-essential-travel-contact"/>
    <s v="Patrick Vallance: (33:05);And that’s really why we, and importantly, it looks like we’re on the sort of fast upswing, or just about to get there. And that’s the reason to want to come in quite quickly with these measures."/>
    <x v="28"/>
    <s v="33:05"/>
    <n v="221"/>
    <m/>
    <s v="Mar 17, 2020"/>
    <s v="32:44"/>
    <n v="0.37847222222222232"/>
    <n v="0.14166666666666661"/>
    <n v="0.92291666666666661"/>
    <x v="181"/>
  </r>
  <r>
    <n v="1923"/>
    <s v="https://www.rev.com/blog/transcripts/boris-johnson-coronavirus-speech-transcript-uk-pm-tells-uk-to-avoid-non-essential-travel-contact"/>
    <s v="Boris Johnson: (33:17);Thanks. George Parker, Financial Times."/>
    <x v="1"/>
    <s v="33:17"/>
    <n v="62"/>
    <m/>
    <s v="Mar 17, 2020"/>
    <s v="33:17"/>
    <n v="0.3868055555555554"/>
    <n v="0"/>
    <n v="0.9916666666666667"/>
    <x v="180"/>
  </r>
  <r>
    <n v="1924"/>
    <s v="https://www.rev.com/blog/transcripts/boris-johnson-coronavirus-speech-transcript-uk-pm-tells-uk-to-avoid-non-essential-travel-contact"/>
    <s v="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x v="88"/>
    <s v="33:23"/>
    <n v="505"/>
    <m/>
    <s v="Mar 17, 2020"/>
    <s v="33:23"/>
    <n v="0.39097222222222228"/>
    <n v="0.39097222222222228"/>
    <n v="0.39097222222222228"/>
    <x v="0"/>
  </r>
  <r>
    <n v="1925"/>
    <s v="https://www.rev.com/blog/transcripts/boris-johnson-coronavirus-speech-transcript-uk-pm-tells-uk-to-avoid-non-essential-travel-contact"/>
    <s v="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x v="1"/>
    <s v="33:48"/>
    <n v="461"/>
    <m/>
    <s v="Mar 17, 2020"/>
    <s v="33:48"/>
    <n v="0.40833333333333321"/>
    <n v="0"/>
    <n v="0.9916666666666667"/>
    <x v="180"/>
  </r>
  <r>
    <n v="1926"/>
    <s v="https://www.rev.com/blog/transcripts/boris-johnson-coronavirus-speech-transcript-uk-pm-tells-uk-to-avoid-non-essential-travel-contact"/>
    <s v="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x v="1"/>
    <s v="34:17"/>
    <n v="333"/>
    <m/>
    <s v="Mar 17, 2020"/>
    <s v="33:48"/>
    <n v="0.42847222222222214"/>
    <n v="0"/>
    <n v="0.9916666666666667"/>
    <x v="180"/>
  </r>
  <r>
    <n v="1927"/>
    <s v="https://www.rev.com/blog/transcripts/boris-johnson-coronavirus-speech-transcript-uk-pm-tells-uk-to-avoid-non-essential-travel-contact"/>
    <s v="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x v="1"/>
    <s v="34:41"/>
    <n v="381"/>
    <m/>
    <s v="Mar 17, 2020"/>
    <s v="33:48"/>
    <n v="0.44513888888888875"/>
    <n v="0"/>
    <n v="0.9916666666666667"/>
    <x v="180"/>
  </r>
  <r>
    <n v="1928"/>
    <s v="https://www.rev.com/blog/transcripts/boris-johnson-coronavirus-speech-transcript-uk-pm-tells-uk-to-avoid-non-essential-travel-contact"/>
    <s v="Gordon Rayner: (35:08);Thank you, Prime Minister. Gordon Rayner from The Telegraph."/>
    <x v="64"/>
    <s v="35:08"/>
    <n v="83"/>
    <m/>
    <s v="Mar 17, 2020"/>
    <s v="35:08"/>
    <n v="0.4638888888888888"/>
    <n v="0.4638888888888888"/>
    <n v="0.48124999999999996"/>
    <x v="187"/>
  </r>
  <r>
    <n v="1929"/>
    <s v="https://www.rev.com/blog/transcripts/boris-johnson-coronavirus-speech-transcript-uk-pm-tells-uk-to-avoid-non-essential-travel-contact"/>
    <s v="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x v="64"/>
    <s v="35:13"/>
    <n v="334"/>
    <m/>
    <s v="Mar 17, 2020"/>
    <s v="35:08"/>
    <n v="0.46736111111111112"/>
    <n v="0.4638888888888888"/>
    <n v="0.48124999999999996"/>
    <x v="187"/>
  </r>
  <r>
    <n v="1930"/>
    <s v="https://www.rev.com/blog/transcripts/boris-johnson-coronavirus-speech-transcript-uk-pm-tells-uk-to-avoid-non-essential-travel-contact"/>
    <s v="Gordon Rayner: (35:33);And Chris Witty was saying just now, I think, that if you test people and they have had the disease, that means they can’t get it again, and they can go back to work. Are you absolutely sure about that, in the light of what we’ve heard today from Japan?"/>
    <x v="64"/>
    <s v="35:33"/>
    <n v="276"/>
    <m/>
    <s v="Mar 17, 2020"/>
    <s v="35:08"/>
    <n v="0.48124999999999996"/>
    <n v="0.4638888888888888"/>
    <n v="0.48124999999999996"/>
    <x v="187"/>
  </r>
  <r>
    <n v="1931"/>
    <s v="https://www.rev.com/blog/transcripts/boris-johnson-coronavirus-speech-transcript-uk-pm-tells-uk-to-avoid-non-essential-travel-contact"/>
    <s v="Patrick Vallance: (35:47);So don’t-"/>
    <x v="28"/>
    <s v="35:47"/>
    <n v="35"/>
    <m/>
    <s v="Mar 17, 2020"/>
    <s v="35:47"/>
    <n v="0.49097222222222214"/>
    <n v="0.14166666666666661"/>
    <n v="0.92291666666666661"/>
    <x v="181"/>
  </r>
  <r>
    <n v="1932"/>
    <s v="https://www.rev.com/blog/transcripts/boris-johnson-coronavirus-speech-transcript-uk-pm-tells-uk-to-avoid-non-essential-travel-contact"/>
    <s v="Boris Johnson: (35:47);Go ahead."/>
    <x v="1"/>
    <s v="35:47"/>
    <n v="32"/>
    <m/>
    <s v="Mar 17, 2020"/>
    <s v="35:47"/>
    <n v="0.49097222222222214"/>
    <n v="0"/>
    <n v="0.9916666666666667"/>
    <x v="180"/>
  </r>
  <r>
    <n v="1933"/>
    <s v="https://www.rev.com/blog/transcripts/boris-johnson-coronavirus-speech-transcript-uk-pm-tells-uk-to-avoid-non-essential-travel-contact"/>
    <s v="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x v="28"/>
    <s v="35:48"/>
    <n v="362"/>
    <m/>
    <s v="Mar 17, 2020"/>
    <s v="35:48"/>
    <n v="0.49166666666666647"/>
    <n v="0.14166666666666661"/>
    <n v="0.92291666666666661"/>
    <x v="181"/>
  </r>
  <r>
    <n v="1934"/>
    <s v="https://www.rev.com/blog/transcripts/boris-johnson-coronavirus-speech-transcript-uk-pm-tells-uk-to-avoid-non-essential-travel-contact"/>
    <s v="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x v="28"/>
    <s v="36:05"/>
    <n v="614"/>
    <m/>
    <s v="Mar 17, 2020"/>
    <s v="35:48"/>
    <n v="0.50347222222222232"/>
    <n v="0.14166666666666661"/>
    <n v="0.92291666666666661"/>
    <x v="181"/>
  </r>
  <r>
    <n v="1935"/>
    <s v="https://www.rev.com/blog/transcripts/boris-johnson-coronavirus-speech-transcript-uk-pm-tells-uk-to-avoid-non-essential-travel-contact"/>
    <s v="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x v="30"/>
    <s v="36:42"/>
    <n v="516"/>
    <m/>
    <s v="Mar 17, 2020"/>
    <s v="36:42"/>
    <n v="0.52916666666666679"/>
    <n v="2.7777777777777679E-3"/>
    <n v="0.9326388888888888"/>
    <x v="182"/>
  </r>
  <r>
    <n v="1936"/>
    <s v="https://www.rev.com/blog/transcripts/boris-johnson-coronavirus-speech-transcript-uk-pm-tells-uk-to-avoid-non-essential-travel-contact"/>
    <s v="Chris Whitty: (37:10);I think the final thing is, I haven’t seen the details of this report. If people have got immunosuppression or various other things, they can make this more likely, but it’s an involved area."/>
    <x v="30"/>
    <s v="37:10"/>
    <n v="213"/>
    <m/>
    <s v="Mar 17, 2020"/>
    <s v="36:42"/>
    <n v="0.54861111111111094"/>
    <n v="2.7777777777777679E-3"/>
    <n v="0.9326388888888888"/>
    <x v="182"/>
  </r>
  <r>
    <n v="1937"/>
    <s v="https://www.rev.com/blog/transcripts/boris-johnson-coronavirus-speech-transcript-uk-pm-tells-uk-to-avoid-non-essential-travel-contact"/>
    <s v="Boris Johnson: (37:21);And it’s always worth stressing what, I think we’ve said continuously, which is our objective, our overriding objective, in all cases, is to reduce suffering to minimize the incidence of this disease, and to save life. That’s the the absolute priority."/>
    <x v="1"/>
    <s v="37:21"/>
    <n v="275"/>
    <m/>
    <s v="Mar 17, 2020"/>
    <s v="37:21"/>
    <n v="0.55625000000000013"/>
    <n v="0"/>
    <n v="0.9916666666666667"/>
    <x v="180"/>
  </r>
  <r>
    <n v="1938"/>
    <s v="https://www.rev.com/blog/transcripts/boris-johnson-coronavirus-speech-transcript-uk-pm-tells-uk-to-avoid-non-essential-travel-contact"/>
    <s v="Patrick Vallance: (37:38);Can I just make-"/>
    <x v="28"/>
    <s v="37:38"/>
    <n v="42"/>
    <m/>
    <s v="Mar 17, 2020"/>
    <s v="37:38"/>
    <n v="0.56805555555555554"/>
    <n v="0.14166666666666661"/>
    <n v="0.92291666666666661"/>
    <x v="181"/>
  </r>
  <r>
    <n v="1939"/>
    <s v="https://www.rev.com/blog/transcripts/boris-johnson-coronavirus-speech-transcript-uk-pm-tells-uk-to-avoid-non-essential-travel-contact"/>
    <s v="Boris Johnson: (37:38);Yeah, certainly."/>
    <x v="1"/>
    <s v="37:38"/>
    <n v="39"/>
    <m/>
    <s v="Mar 17, 2020"/>
    <s v="37:38"/>
    <n v="0.56805555555555554"/>
    <n v="0"/>
    <n v="0.9916666666666667"/>
    <x v="180"/>
  </r>
  <r>
    <n v="1940"/>
    <s v="https://www.rev.com/blog/transcripts/boris-johnson-coronavirus-speech-transcript-uk-pm-tells-uk-to-avoid-non-essential-travel-contact"/>
    <s v="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x v="28"/>
    <s v="37:39"/>
    <n v="448"/>
    <m/>
    <s v="Mar 17, 2020"/>
    <s v="37:39"/>
    <n v="0.56874999999999987"/>
    <n v="0.14166666666666661"/>
    <n v="0.92291666666666661"/>
    <x v="181"/>
  </r>
  <r>
    <n v="1941"/>
    <s v="https://www.rev.com/blog/transcripts/boris-johnson-coronavirus-speech-transcript-uk-pm-tells-uk-to-avoid-non-essential-travel-contact"/>
    <s v="Patrick Vallance: (38:03);Part of an important international effort to make sure that we get on top of this."/>
    <x v="28"/>
    <s v="38:03"/>
    <n v="108"/>
    <m/>
    <s v="Mar 17, 2020"/>
    <s v="37:39"/>
    <n v="0.58541666666666647"/>
    <n v="0.14166666666666661"/>
    <n v="0.92291666666666661"/>
    <x v="181"/>
  </r>
  <r>
    <n v="1942"/>
    <s v="https://www.rev.com/blog/transcripts/boris-johnson-coronavirus-speech-transcript-uk-pm-tells-uk-to-avoid-non-essential-travel-contact"/>
    <s v="Boris Johnson: (38:05);Thanks. Tom [inaudible 00:38:06]."/>
    <x v="1"/>
    <s v="38:05"/>
    <n v="56"/>
    <m/>
    <s v="Mar 17, 2020"/>
    <s v="38:05"/>
    <n v="0.58680555555555558"/>
    <n v="0"/>
    <n v="0.9916666666666667"/>
    <x v="180"/>
  </r>
  <r>
    <n v="1943"/>
    <s v="https://www.rev.com/blog/transcripts/boris-johnson-coronavirus-speech-transcript-uk-pm-tells-uk-to-avoid-non-essential-travel-contact"/>
    <s v="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x v="151"/>
    <s v="38:10"/>
    <n v="649"/>
    <m/>
    <s v="Mar 17, 2020"/>
    <s v="38:10"/>
    <n v="0.59027777777777768"/>
    <n v="0.59027777777777768"/>
    <n v="0.59027777777777768"/>
    <x v="0"/>
  </r>
  <r>
    <n v="1944"/>
    <s v="https://www.rev.com/blog/transcripts/boris-johnson-coronavirus-speech-transcript-uk-pm-tells-uk-to-avoid-non-essential-travel-contact"/>
    <s v="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x v="1"/>
    <s v="38:47"/>
    <n v="1041"/>
    <m/>
    <s v="Mar 17, 2020"/>
    <s v="38:47"/>
    <n v="0.61597222222222214"/>
    <n v="0"/>
    <n v="0.9916666666666667"/>
    <x v="180"/>
  </r>
  <r>
    <n v="1945"/>
    <s v="https://www.rev.com/blog/transcripts/boris-johnson-coronavirus-speech-transcript-uk-pm-tells-uk-to-avoid-non-essential-travel-contact"/>
    <s v="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x v="30"/>
    <s v="40:13"/>
    <n v="661"/>
    <m/>
    <s v="Mar 17, 2020"/>
    <s v="40:13"/>
    <n v="0.6756944444444446"/>
    <n v="2.7777777777777679E-3"/>
    <n v="0.9326388888888888"/>
    <x v="182"/>
  </r>
  <r>
    <n v="1946"/>
    <s v="https://www.rev.com/blog/transcripts/boris-johnson-coronavirus-speech-transcript-uk-pm-tells-uk-to-avoid-non-essential-travel-contact"/>
    <s v="Boris Johnson: (40:49);Victoria Donald, channel four."/>
    <x v="1"/>
    <s v="40:49"/>
    <n v="53"/>
    <m/>
    <s v="Mar 17, 2020"/>
    <s v="40:49"/>
    <n v="0.70069444444444451"/>
    <n v="0"/>
    <n v="0.9916666666666667"/>
    <x v="180"/>
  </r>
  <r>
    <n v="1947"/>
    <s v="https://www.rev.com/blog/transcripts/boris-johnson-coronavirus-speech-transcript-uk-pm-tells-uk-to-avoid-non-essential-travel-contact"/>
    <s v="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x v="152"/>
    <s v="40:54"/>
    <n v="424"/>
    <m/>
    <s v="Mar 17, 2020"/>
    <s v="40:54"/>
    <n v="0.70416666666666661"/>
    <n v="0.70416666666666661"/>
    <n v="0.70416666666666661"/>
    <x v="0"/>
  </r>
  <r>
    <n v="1948"/>
    <s v="https://www.rev.com/blog/transcripts/boris-johnson-coronavirus-speech-transcript-uk-pm-tells-uk-to-avoid-non-essential-travel-contact"/>
    <s v="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x v="30"/>
    <s v="41:23"/>
    <n v="600"/>
    <m/>
    <s v="Mar 17, 2020"/>
    <s v="41:23"/>
    <n v="0.72430555555555554"/>
    <n v="2.7777777777777679E-3"/>
    <n v="0.9326388888888888"/>
    <x v="182"/>
  </r>
  <r>
    <n v="1949"/>
    <s v="https://www.rev.com/blog/transcripts/boris-johnson-coronavirus-speech-transcript-uk-pm-tells-uk-to-avoid-non-essential-travel-contact"/>
    <s v="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x v="30"/>
    <s v="42:03"/>
    <n v="731"/>
    <m/>
    <s v="Mar 17, 2020"/>
    <s v="41:23"/>
    <n v="0.75208333333333321"/>
    <n v="2.7777777777777679E-3"/>
    <n v="0.9326388888888888"/>
    <x v="182"/>
  </r>
  <r>
    <n v="1950"/>
    <s v="https://www.rev.com/blog/transcripts/boris-johnson-coronavirus-speech-transcript-uk-pm-tells-uk-to-avoid-non-essential-travel-contact"/>
    <s v="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x v="30"/>
    <s v="42:46"/>
    <n v="415"/>
    <m/>
    <s v="Mar 17, 2020"/>
    <s v="41:23"/>
    <n v="0.78194444444444433"/>
    <n v="2.7777777777777679E-3"/>
    <n v="0.9326388888888888"/>
    <x v="182"/>
  </r>
  <r>
    <n v="1951"/>
    <s v="https://www.rev.com/blog/transcripts/boris-johnson-coronavirus-speech-transcript-uk-pm-tells-uk-to-avoid-non-essential-travel-contact"/>
    <s v="Boris Johnson: (43:10);Heather?"/>
    <x v="1"/>
    <s v="43:10"/>
    <n v="31"/>
    <m/>
    <s v="Mar 17, 2020"/>
    <s v="43:10"/>
    <n v="0.79861111111111094"/>
    <n v="0"/>
    <n v="0.9916666666666667"/>
    <x v="180"/>
  </r>
  <r>
    <n v="1952"/>
    <s v="https://www.rev.com/blog/transcripts/boris-johnson-coronavirus-speech-transcript-uk-pm-tells-uk-to-avoid-non-essential-travel-contact"/>
    <s v="Patrick Vallance: (43:11);Shall I answer the other part?"/>
    <x v="28"/>
    <s v="43:11"/>
    <n v="56"/>
    <m/>
    <s v="Mar 17, 2020"/>
    <s v="43:11"/>
    <n v="0.79930555555555549"/>
    <n v="0.14166666666666661"/>
    <n v="0.92291666666666661"/>
    <x v="181"/>
  </r>
  <r>
    <n v="1953"/>
    <s v="https://www.rev.com/blog/transcripts/boris-johnson-coronavirus-speech-transcript-uk-pm-tells-uk-to-avoid-non-essential-travel-contact"/>
    <s v="Boris Johnson: (43:11);Sorry. Yes, forgive me. Forgive me. The seven days."/>
    <x v="1"/>
    <s v="43:11"/>
    <n v="74"/>
    <m/>
    <s v="Mar 17, 2020"/>
    <s v="43:11"/>
    <n v="0.79930555555555549"/>
    <n v="0"/>
    <n v="0.9916666666666667"/>
    <x v="180"/>
  </r>
  <r>
    <n v="1954"/>
    <s v="https://www.rev.com/blog/transcripts/boris-johnson-coronavirus-speech-transcript-uk-pm-tells-uk-to-avoid-non-essential-travel-contact"/>
    <s v="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x v="28"/>
    <s v="43:11"/>
    <n v="483"/>
    <m/>
    <s v="Mar 17, 2020"/>
    <s v="43:11"/>
    <n v="0.79930555555555549"/>
    <n v="0.14166666666666661"/>
    <n v="0.92291666666666661"/>
    <x v="181"/>
  </r>
  <r>
    <n v="1955"/>
    <s v="https://www.rev.com/blog/transcripts/boris-johnson-coronavirus-speech-transcript-uk-pm-tells-uk-to-avoid-non-essential-travel-contact"/>
    <s v="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x v="28"/>
    <s v="43:41"/>
    <n v="473"/>
    <m/>
    <s v="Mar 17, 2020"/>
    <s v="43:11"/>
    <n v="0.82013888888888875"/>
    <n v="0.14166666666666661"/>
    <n v="0.92291666666666661"/>
    <x v="181"/>
  </r>
  <r>
    <n v="1956"/>
    <s v="https://www.rev.com/blog/transcripts/boris-johnson-coronavirus-speech-transcript-uk-pm-tells-uk-to-avoid-non-essential-travel-contact"/>
    <s v="Boris Johnson: (44:10);Have you got that? It’s a difference between individual isolation and household isolation. Heather Stewart?"/>
    <x v="1"/>
    <s v="44:10"/>
    <n v="130"/>
    <m/>
    <s v="Mar 17, 2020"/>
    <s v="44:10"/>
    <n v="0.84027777777777768"/>
    <n v="0"/>
    <n v="0.9916666666666667"/>
    <x v="180"/>
  </r>
  <r>
    <n v="1957"/>
    <s v="https://www.rev.com/blog/transcripts/boris-johnson-coronavirus-speech-transcript-uk-pm-tells-uk-to-avoid-non-essential-travel-contact"/>
    <s v="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x v="113"/>
    <s v="44:22"/>
    <n v="485"/>
    <m/>
    <s v="Mar 17, 2020"/>
    <s v="44:22"/>
    <n v="0.8486111111111112"/>
    <n v="0.8486111111111112"/>
    <n v="0.8486111111111112"/>
    <x v="0"/>
  </r>
  <r>
    <n v="1958"/>
    <s v="https://www.rev.com/blog/transcripts/boris-johnson-coronavirus-speech-transcript-uk-pm-tells-uk-to-avoid-non-essential-travel-contact"/>
    <s v="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x v="1"/>
    <s v="44:42"/>
    <n v="671"/>
    <m/>
    <s v="Mar 17, 2020"/>
    <s v="44:42"/>
    <n v="0.86250000000000004"/>
    <n v="0"/>
    <n v="0.9916666666666667"/>
    <x v="180"/>
  </r>
  <r>
    <n v="1959"/>
    <s v="https://www.rev.com/blog/transcripts/boris-johnson-coronavirus-speech-transcript-uk-pm-tells-uk-to-avoid-non-essential-travel-contact"/>
    <s v="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x v="153"/>
    <s v="45:25"/>
    <n v="455"/>
    <m/>
    <s v="Mar 17, 2020"/>
    <s v="45:25"/>
    <n v="0.89236111111111094"/>
    <n v="0.89236111111111094"/>
    <n v="0.89236111111111094"/>
    <x v="0"/>
  </r>
  <r>
    <n v="1960"/>
    <s v="https://www.rev.com/blog/transcripts/boris-johnson-coronavirus-speech-transcript-uk-pm-tells-uk-to-avoid-non-essential-travel-contact"/>
    <s v="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x v="1"/>
    <s v="45:49"/>
    <n v="313"/>
    <m/>
    <s v="Mar 17, 2020"/>
    <s v="45:49"/>
    <n v="0.90902777777777799"/>
    <n v="0"/>
    <n v="0.9916666666666667"/>
    <x v="180"/>
  </r>
  <r>
    <n v="1961"/>
    <s v="https://www.rev.com/blog/transcripts/boris-johnson-coronavirus-speech-transcript-uk-pm-tells-uk-to-avoid-non-essential-travel-contact"/>
    <s v="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x v="28"/>
    <s v="46:09"/>
    <n v="321"/>
    <m/>
    <s v="Mar 17, 2020"/>
    <s v="46:09"/>
    <n v="0.92291666666666661"/>
    <n v="0.14166666666666661"/>
    <n v="0.92291666666666661"/>
    <x v="181"/>
  </r>
  <r>
    <n v="1962"/>
    <s v="https://www.rev.com/blog/transcripts/boris-johnson-coronavirus-speech-transcript-uk-pm-tells-uk-to-avoid-non-essential-travel-contact"/>
    <s v="Chris Whitty: (46:23);The one thing I think it is worth just adding to that, it’s just to reiterate the point that there that thankfully this virus seems to spare children relative to other ages."/>
    <x v="30"/>
    <s v="46:23"/>
    <n v="195"/>
    <m/>
    <s v="Mar 17, 2020"/>
    <s v="46:23"/>
    <n v="0.9326388888888888"/>
    <n v="2.7777777777777679E-3"/>
    <n v="0.9326388888888888"/>
    <x v="182"/>
  </r>
  <r>
    <n v="1963"/>
    <s v="https://www.rev.com/blog/transcripts/boris-johnson-coronavirus-speech-transcript-uk-pm-tells-uk-to-avoid-non-essential-travel-contact"/>
    <s v="Boris Johnson: (46:34);Dennis, we are in daily contact with our counterparts and with the teacher’s office and so on to make sure that we’re coordinating things as much as we reasonably can. Yes, sir?"/>
    <x v="1"/>
    <s v="46:34"/>
    <n v="200"/>
    <m/>
    <s v="Mar 17, 2020"/>
    <s v="46:34"/>
    <n v="0.94027777777777799"/>
    <n v="0"/>
    <n v="0.9916666666666667"/>
    <x v="180"/>
  </r>
  <r>
    <n v="1964"/>
    <s v="https://www.rev.com/blog/transcripts/boris-johnson-coronavirus-speech-transcript-uk-pm-tells-uk-to-avoid-non-essential-travel-contact"/>
    <s v="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x v="154"/>
    <s v="46:53"/>
    <n v="520"/>
    <m/>
    <s v="Mar 17, 2020"/>
    <s v="46:53"/>
    <n v="0.95347222222222228"/>
    <n v="0.95347222222222228"/>
    <n v="0.95347222222222228"/>
    <x v="0"/>
  </r>
  <r>
    <n v="1965"/>
    <s v="https://www.rev.com/blog/transcripts/boris-johnson-coronavirus-speech-transcript-uk-pm-tells-uk-to-avoid-non-essential-travel-contact"/>
    <s v="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x v="1"/>
    <s v="47:25"/>
    <n v="680"/>
    <m/>
    <s v="Mar 17, 2020"/>
    <s v="47:25"/>
    <n v="0.97569444444444442"/>
    <n v="0"/>
    <n v="0.9916666666666667"/>
    <x v="180"/>
  </r>
  <r>
    <n v="1966"/>
    <s v="https://www.rev.com/blog/transcripts/boris-johnson-coronavirus-speech-transcript-uk-pm-tells-uk-to-avoid-non-essential-travel-contact"/>
    <s v="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x v="30"/>
    <s v="48:17"/>
    <n v="437"/>
    <m/>
    <s v="Mar 17, 2020"/>
    <s v="48:17"/>
    <n v="1.1805555555555625E-2"/>
    <n v="2.7777777777777679E-3"/>
    <n v="0.9326388888888888"/>
    <x v="182"/>
  </r>
  <r>
    <n v="1967"/>
    <s v="https://www.rev.com/blog/transcripts/boris-johnson-coronavirus-speech-transcript-uk-pm-tells-uk-to-avoid-non-essential-travel-contact"/>
    <s v="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x v="1"/>
    <s v="48:41"/>
    <n v="383"/>
    <m/>
    <s v="Mar 17, 2020"/>
    <s v="48:41"/>
    <n v="2.8472222222222232E-2"/>
    <n v="0"/>
    <n v="0.9916666666666667"/>
    <x v="180"/>
  </r>
  <r>
    <n v="1968"/>
    <s v="https://www.rev.com/blog/transcripts/boris-johnson-coronavirus-speech-transcript-uk-pm-tells-uk-to-avoid-non-essential-travel-contact"/>
    <s v="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x v="155"/>
    <s v="49:11"/>
    <n v="827"/>
    <m/>
    <s v="Mar 17, 2020"/>
    <s v="49:11"/>
    <n v="4.9305555555555269E-2"/>
    <n v="4.9305555555555269E-2"/>
    <n v="4.9305555555555269E-2"/>
    <x v="0"/>
  </r>
  <r>
    <n v="1969"/>
    <s v="https://www.rev.com/blog/transcripts/boris-johnson-coronavirus-speech-transcript-uk-pm-tells-uk-to-avoid-non-essential-travel-contact"/>
    <s v="Boris Johnson: (50:01);I’m going to … In terms of your first question, Paul, about parliamentarians, you can take this as a universal announcement intended for everybody. There are no exceptions. Chris, on the precision of the advice for instance, to people visiting care homes?"/>
    <x v="1"/>
    <s v="50:01"/>
    <n v="278"/>
    <m/>
    <s v="Mar 17, 2020"/>
    <s v="50:01"/>
    <n v="8.402777777777759E-2"/>
    <n v="0"/>
    <n v="0.9916666666666667"/>
    <x v="180"/>
  </r>
  <r>
    <n v="1970"/>
    <s v="https://www.rev.com/blog/transcripts/boris-johnson-coronavirus-speech-transcript-uk-pm-tells-uk-to-avoid-non-essential-travel-contact"/>
    <s v="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x v="30"/>
    <s v="50:20"/>
    <n v="596"/>
    <m/>
    <s v="Mar 17, 2020"/>
    <s v="50:20"/>
    <n v="9.7222222222222321E-2"/>
    <n v="2.7777777777777679E-3"/>
    <n v="0.9326388888888888"/>
    <x v="182"/>
  </r>
  <r>
    <n v="1971"/>
    <s v="https://www.rev.com/blog/transcripts/boris-johnson-coronavirus-speech-transcript-uk-pm-tells-uk-to-avoid-non-essential-travel-contact"/>
    <s v="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x v="30"/>
    <s v="50:51"/>
    <n v="619"/>
    <m/>
    <s v="Mar 17, 2020"/>
    <s v="50:20"/>
    <n v="0.11874999999999991"/>
    <n v="2.7777777777777679E-3"/>
    <n v="0.9326388888888888"/>
    <x v="182"/>
  </r>
  <r>
    <n v="1972"/>
    <s v="https://www.rev.com/blog/transcripts/boris-johnson-coronavirus-speech-transcript-uk-pm-tells-uk-to-avoid-non-essential-travel-contact"/>
    <s v="Boris Johnson: (51:28);Okay. Yes?"/>
    <x v="1"/>
    <s v="51:28"/>
    <n v="33"/>
    <m/>
    <s v="Mar 17, 2020"/>
    <s v="51:28"/>
    <n v="0.14444444444444438"/>
    <n v="0"/>
    <n v="0.9916666666666667"/>
    <x v="180"/>
  </r>
  <r>
    <n v="1973"/>
    <s v="https://www.rev.com/blog/transcripts/boris-johnson-coronavirus-speech-transcript-uk-pm-tells-uk-to-avoid-non-essential-travel-contact"/>
    <s v="Harriet Line: (51:35);Harriet Line from the Press Association. What are the kinds of underlying health conditions that those people who died after contracting coronavirus had?"/>
    <x v="156"/>
    <s v="51:35"/>
    <n v="175"/>
    <m/>
    <s v="Mar 17, 2020"/>
    <s v="51:35"/>
    <n v="0.1493055555555558"/>
    <n v="0.1493055555555558"/>
    <n v="0.1493055555555558"/>
    <x v="0"/>
  </r>
  <r>
    <n v="1974"/>
    <s v="https://www.rev.com/blog/transcripts/boris-johnson-coronavirus-speech-transcript-uk-pm-tells-uk-to-avoid-non-essential-travel-contact"/>
    <s v="Boris Johnson: (51:45);Chris?"/>
    <x v="1"/>
    <s v="51:45"/>
    <n v="29"/>
    <m/>
    <s v="Mar 17, 2020"/>
    <s v="51:45"/>
    <n v="0.15625"/>
    <n v="0"/>
    <n v="0.9916666666666667"/>
    <x v="180"/>
  </r>
  <r>
    <n v="1975"/>
    <s v="https://www.rev.com/blog/transcripts/boris-johnson-coronavirus-speech-transcript-uk-pm-tells-uk-to-avoid-non-essential-travel-contact"/>
    <s v="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x v="30"/>
    <s v="51:47"/>
    <n v="660"/>
    <m/>
    <s v="Mar 17, 2020"/>
    <s v="51:47"/>
    <n v="0.15763888888888866"/>
    <n v="2.7777777777777679E-3"/>
    <n v="0.9326388888888888"/>
    <x v="182"/>
  </r>
  <r>
    <n v="1976"/>
    <s v="https://www.rev.com/blog/transcripts/boris-johnson-coronavirus-speech-transcript-uk-pm-tells-uk-to-avoid-non-essential-travel-contact"/>
    <s v="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x v="1"/>
    <s v="52:29"/>
    <n v="1062"/>
    <m/>
    <s v="Mar 17, 2020"/>
    <s v="52:29"/>
    <n v="0.18680555555555545"/>
    <n v="0"/>
    <n v="0.9916666666666667"/>
    <x v="180"/>
  </r>
  <r>
    <n v="1977"/>
    <s v="https://www.rev.com/blog/transcripts/boris-johnson-coronavirus-speech-transcript-uk-pm-tells-uk-to-avoid-non-essential-travel-contact"/>
    <s v="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x v="1"/>
    <s v="53:37"/>
    <n v="421"/>
    <m/>
    <s v="Mar 17, 2020"/>
    <s v="52:29"/>
    <n v="0.23402777777777795"/>
    <n v="0"/>
    <n v="0.9916666666666667"/>
    <x v="180"/>
  </r>
  <r>
    <n v="1978"/>
    <s v="https://www.rev.com/blog/transcripts/boris-johnson-coronavirus-speech-transcript-uk-pm-tells-uk-to-avoid-non-essential-travel-contact"/>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17, 2020"/>
    <n v="0"/>
    <e v="#VALUE!"/>
    <n v="0"/>
    <n v="0"/>
    <x v="0"/>
  </r>
  <r>
    <n v="1979"/>
    <s v="https://www.rev.com/blog/transcripts/boris-johnson-coronavirus-speech-transcript-uk-pm-tells-uk-to-avoid-non-essential-travel-contact"/>
    <s v="Offer valid for new customers only. One coupon per person or business.;Can be used for closed captions, subtitles, foreign subtitles, translations or transcription services."/>
    <x v="0"/>
    <m/>
    <n v="173"/>
    <m/>
    <s v="Mar 17, 2020"/>
    <n v="0"/>
    <e v="#VALUE!"/>
    <n v="0"/>
    <n v="0"/>
    <x v="0"/>
  </r>
  <r>
    <n v="1980"/>
    <s v="https://www.rev.com/blog/transcripts/transcript-boris-johnson-says-uk-schools-will-close-indefinitely-due-to-coronavirus"/>
    <s v="Mar 18, 2020"/>
    <x v="0"/>
    <m/>
    <n v="12"/>
    <b v="1"/>
    <s v="Mar 18, 2020"/>
    <n v="0"/>
    <e v="#VALUE!"/>
    <n v="0"/>
    <n v="0"/>
    <x v="0"/>
  </r>
  <r>
    <n v="1981"/>
    <s v="https://www.rev.com/blog/transcripts/transcript-boris-johnson-says-uk-schools-will-close-indefinitely-due-to-coronavirus"/>
    <s v="Prime Minister Boris Johnson gave a speech today, informing the British people that United Kingdom schools would close indefinitely. Read the full transcript of his full update on COVID-19."/>
    <x v="0"/>
    <m/>
    <n v="189"/>
    <m/>
    <s v="Mar 18, 2020"/>
    <n v="0"/>
    <e v="#VALUE!"/>
    <n v="0"/>
    <n v="0"/>
    <x v="0"/>
  </r>
  <r>
    <n v="1982"/>
    <s v="https://www.rev.com/blog/transcripts/transcript-boris-johnson-says-uk-schools-will-close-indefinitely-due-to-coronavirus"/>
    <s v="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x v="1"/>
    <s v="00:00"/>
    <n v="861"/>
    <m/>
    <s v="Mar 18, 2020"/>
    <s v="00:00"/>
    <n v="0"/>
    <n v="0"/>
    <n v="0.9770833333333333"/>
    <x v="188"/>
  </r>
  <r>
    <n v="1983"/>
    <s v="https://www.rev.com/blog/transcripts/transcript-boris-johnson-says-uk-schools-will-close-indefinitely-due-to-coronavirus"/>
    <s v="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x v="1"/>
    <s v="01:04"/>
    <n v="886"/>
    <m/>
    <s v="Mar 18, 2020"/>
    <s v="00:00"/>
    <n v="4.4444444444444446E-2"/>
    <n v="0"/>
    <n v="0.9770833333333333"/>
    <x v="188"/>
  </r>
  <r>
    <n v="1984"/>
    <s v="https://www.rev.com/blog/transcripts/transcript-boris-johnson-says-uk-schools-will-close-indefinitely-due-to-coronavirus"/>
    <s v="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x v="1"/>
    <s v="02:05"/>
    <n v="942"/>
    <m/>
    <s v="Mar 18, 2020"/>
    <s v="00:00"/>
    <n v="8.6805555555555566E-2"/>
    <n v="0"/>
    <n v="0.9770833333333333"/>
    <x v="188"/>
  </r>
  <r>
    <n v="1985"/>
    <s v="https://www.rev.com/blog/transcripts/transcript-boris-johnson-says-uk-schools-will-close-indefinitely-due-to-coronavirus"/>
    <s v="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x v="1"/>
    <s v="03:15"/>
    <n v="709"/>
    <m/>
    <s v="Mar 18, 2020"/>
    <s v="00:00"/>
    <n v="0.13541666666666666"/>
    <n v="0"/>
    <n v="0.9770833333333333"/>
    <x v="188"/>
  </r>
  <r>
    <n v="1986"/>
    <s v="https://www.rev.com/blog/transcripts/transcript-boris-johnson-says-uk-schools-will-close-indefinitely-due-to-coronavirus"/>
    <s v="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x v="1"/>
    <s v="04:03"/>
    <n v="506"/>
    <m/>
    <s v="Mar 18, 2020"/>
    <s v="00:00"/>
    <n v="0.16874999999999998"/>
    <n v="0"/>
    <n v="0.9770833333333333"/>
    <x v="188"/>
  </r>
  <r>
    <n v="1987"/>
    <s v="https://www.rev.com/blog/transcripts/transcript-boris-johnson-says-uk-schools-will-close-indefinitely-due-to-coronavirus"/>
    <s v="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x v="1"/>
    <s v="04:38"/>
    <n v="555"/>
    <m/>
    <s v="Mar 18, 2020"/>
    <s v="00:00"/>
    <n v="0.19305555555555554"/>
    <n v="0"/>
    <n v="0.9770833333333333"/>
    <x v="188"/>
  </r>
  <r>
    <n v="1988"/>
    <s v="https://www.rev.com/blog/transcripts/transcript-boris-johnson-says-uk-schools-will-close-indefinitely-due-to-coronavirus"/>
    <s v="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x v="1"/>
    <s v="05:20"/>
    <n v="489"/>
    <m/>
    <s v="Mar 18, 2020"/>
    <s v="00:00"/>
    <n v="0.22222222222222221"/>
    <n v="0"/>
    <n v="0.9770833333333333"/>
    <x v="188"/>
  </r>
  <r>
    <n v="1989"/>
    <s v="https://www.rev.com/blog/transcripts/transcript-boris-johnson-says-uk-schools-will-close-indefinitely-due-to-coronavirus"/>
    <s v="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x v="1"/>
    <s v="05:54"/>
    <n v="473"/>
    <m/>
    <s v="Mar 18, 2020"/>
    <s v="00:00"/>
    <n v="0.24583333333333335"/>
    <n v="0"/>
    <n v="0.9770833333333333"/>
    <x v="188"/>
  </r>
  <r>
    <n v="1990"/>
    <s v="https://www.rev.com/blog/transcripts/transcript-boris-johnson-says-uk-schools-will-close-indefinitely-due-to-coronavirus"/>
    <s v="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x v="1"/>
    <s v="06:20"/>
    <n v="794"/>
    <m/>
    <s v="Mar 18, 2020"/>
    <s v="00:00"/>
    <n v="0.2638888888888889"/>
    <n v="0"/>
    <n v="0.9770833333333333"/>
    <x v="188"/>
  </r>
  <r>
    <n v="1991"/>
    <s v="https://www.rev.com/blog/transcripts/transcript-boris-johnson-says-uk-schools-will-close-indefinitely-due-to-coronavirus"/>
    <s v="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x v="28"/>
    <s v="07:19"/>
    <n v="782"/>
    <m/>
    <s v="Mar 18, 2020"/>
    <s v="07:19"/>
    <n v="0.30486111111111108"/>
    <n v="0.14722222222222237"/>
    <n v="0.76111111111111107"/>
    <x v="189"/>
  </r>
  <r>
    <n v="1992"/>
    <s v="https://www.rev.com/blog/transcripts/transcript-boris-johnson-says-uk-schools-will-close-indefinitely-due-to-coronavirus"/>
    <s v="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x v="28"/>
    <s v="08:06"/>
    <n v="529"/>
    <m/>
    <s v="Mar 18, 2020"/>
    <s v="07:19"/>
    <n v="0.33749999999999997"/>
    <n v="0.14722222222222237"/>
    <n v="0.76111111111111107"/>
    <x v="189"/>
  </r>
  <r>
    <n v="1993"/>
    <s v="https://www.rev.com/blog/transcripts/transcript-boris-johnson-says-uk-schools-will-close-indefinitely-due-to-coronavirus"/>
    <s v="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x v="28"/>
    <s v="08:38"/>
    <n v="648"/>
    <m/>
    <s v="Mar 18, 2020"/>
    <s v="07:19"/>
    <n v="0.35972222222222222"/>
    <n v="0.14722222222222237"/>
    <n v="0.76111111111111107"/>
    <x v="189"/>
  </r>
  <r>
    <n v="1994"/>
    <s v="https://www.rev.com/blog/transcripts/transcript-boris-johnson-says-uk-schools-will-close-indefinitely-due-to-coronavirus"/>
    <s v="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x v="28"/>
    <s v="09:22"/>
    <n v="386"/>
    <m/>
    <s v="Mar 18, 2020"/>
    <s v="07:19"/>
    <n v="0.39027777777777778"/>
    <n v="0.14722222222222237"/>
    <n v="0.76111111111111107"/>
    <x v="189"/>
  </r>
  <r>
    <n v="1995"/>
    <s v="https://www.rev.com/blog/transcripts/transcript-boris-johnson-says-uk-schools-will-close-indefinitely-due-to-coronavirus"/>
    <s v="Boris Johnson: (09:44);Thanks so much, Patrick. Jenney, from your point of view."/>
    <x v="1"/>
    <s v="09:44"/>
    <n v="80"/>
    <m/>
    <s v="Mar 18, 2020"/>
    <s v="09:44"/>
    <n v="0.4055555555555555"/>
    <n v="0"/>
    <n v="0.9770833333333333"/>
    <x v="188"/>
  </r>
  <r>
    <n v="1996"/>
    <s v="https://www.rev.com/blog/transcripts/transcript-boris-johnson-says-uk-schools-will-close-indefinitely-due-to-coronavirus"/>
    <s v="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x v="157"/>
    <s v="09:47"/>
    <n v="334"/>
    <m/>
    <s v="Mar 18, 2020"/>
    <s v="09:47"/>
    <n v="0.40763888888888888"/>
    <n v="0.40763888888888888"/>
    <n v="0.78749999999999998"/>
    <x v="190"/>
  </r>
  <r>
    <n v="1997"/>
    <s v="https://www.rev.com/blog/transcripts/transcript-boris-johnson-says-uk-schools-will-close-indefinitely-due-to-coronavirus"/>
    <s v="Jenney Harries: (10:03);… as both the Prime Minister and Sir Patrick has indicated, but very happy to answer any clinical questions that come up."/>
    <x v="157"/>
    <s v="10:03"/>
    <n v="145"/>
    <m/>
    <s v="Mar 18, 2020"/>
    <s v="09:47"/>
    <n v="0.41875000000000001"/>
    <n v="0.40763888888888888"/>
    <n v="0.78749999999999998"/>
    <x v="190"/>
  </r>
  <r>
    <n v="1998"/>
    <s v="https://www.rev.com/blog/transcripts/transcript-boris-johnson-says-uk-schools-will-close-indefinitely-due-to-coronavirus"/>
    <s v="Boris Johnson: (10:06);Okay, excellent. Well, thank you very much, Jenney. Let’s go straight to to you for your questions on this. Beth Rigby, Sky News."/>
    <x v="1"/>
    <s v="10:06"/>
    <n v="152"/>
    <m/>
    <s v="Mar 18, 2020"/>
    <s v="10:06"/>
    <n v="0.42083333333333334"/>
    <n v="0"/>
    <n v="0.9770833333333333"/>
    <x v="188"/>
  </r>
  <r>
    <n v="1999"/>
    <s v="https://www.rev.com/blog/transcripts/transcript-boris-johnson-says-uk-schools-will-close-indefinitely-due-to-coronavirus"/>
    <s v="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x v="41"/>
    <s v="10:17"/>
    <n v="740"/>
    <m/>
    <s v="Mar 18, 2020"/>
    <s v="10:17"/>
    <n v="0.4284722222222222"/>
    <n v="0.4284722222222222"/>
    <n v="0.4284722222222222"/>
    <x v="0"/>
  </r>
  <r>
    <n v="2000"/>
    <s v="https://www.rev.com/blog/transcripts/transcript-boris-johnson-says-uk-schools-will-close-indefinitely-due-to-coronavirus"/>
    <s v="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x v="1"/>
    <s v="11:05"/>
    <n v="499"/>
    <m/>
    <s v="Mar 18, 2020"/>
    <s v="11:05"/>
    <n v="0.46180555555555558"/>
    <n v="0"/>
    <n v="0.9770833333333333"/>
    <x v="188"/>
  </r>
  <r>
    <n v="2001"/>
    <s v="https://www.rev.com/blog/transcripts/transcript-boris-johnson-says-uk-schools-will-close-indefinitely-due-to-coronavirus"/>
    <s v="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x v="28"/>
    <s v="11:38"/>
    <n v="1303"/>
    <m/>
    <s v="Mar 18, 2020"/>
    <s v="11:38"/>
    <n v="0.48472222222222222"/>
    <n v="0.14722222222222237"/>
    <n v="0.76111111111111107"/>
    <x v="189"/>
  </r>
  <r>
    <n v="2002"/>
    <s v="https://www.rev.com/blog/transcripts/transcript-boris-johnson-says-uk-schools-will-close-indefinitely-due-to-coronavirus"/>
    <s v="Boris Johnson: (12:53);Jenney, I think you had a little on that as well."/>
    <x v="1"/>
    <s v="12:53"/>
    <n v="72"/>
    <m/>
    <s v="Mar 18, 2020"/>
    <s v="12:53"/>
    <n v="0.53680555555555554"/>
    <n v="0"/>
    <n v="0.9770833333333333"/>
    <x v="188"/>
  </r>
  <r>
    <n v="2003"/>
    <s v="https://www.rev.com/blog/transcripts/transcript-boris-johnson-says-uk-schools-will-close-indefinitely-due-to-coronavirus"/>
    <s v="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x v="157"/>
    <s v="12:56"/>
    <n v="499"/>
    <m/>
    <s v="Mar 18, 2020"/>
    <s v="12:56"/>
    <n v="0.53888888888888886"/>
    <n v="0.40763888888888888"/>
    <n v="0.78749999999999998"/>
    <x v="190"/>
  </r>
  <r>
    <n v="2004"/>
    <s v="https://www.rev.com/blog/transcripts/transcript-boris-johnson-says-uk-schools-will-close-indefinitely-due-to-coronavirus"/>
    <s v="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x v="1"/>
    <s v="13:19"/>
    <n v="737"/>
    <m/>
    <s v="Mar 18, 2020"/>
    <s v="13:19"/>
    <n v="0.55486111111111114"/>
    <n v="0"/>
    <n v="0.9770833333333333"/>
    <x v="188"/>
  </r>
  <r>
    <n v="2005"/>
    <s v="https://www.rev.com/blog/transcripts/transcript-boris-johnson-says-uk-schools-will-close-indefinitely-due-to-coronavirus"/>
    <s v="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x v="5"/>
    <s v="14:02"/>
    <n v="595"/>
    <m/>
    <s v="Mar 18, 2020"/>
    <s v="14:02"/>
    <n v="0.58472222222222225"/>
    <n v="0.58472222222222225"/>
    <n v="0.58472222222222225"/>
    <x v="0"/>
  </r>
  <r>
    <n v="2006"/>
    <s v="https://www.rev.com/blog/transcripts/transcript-boris-johnson-says-uk-schools-will-close-indefinitely-due-to-coronavirus"/>
    <s v="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x v="1"/>
    <s v="14:36"/>
    <n v="681"/>
    <m/>
    <s v="Mar 18, 2020"/>
    <s v="14:36"/>
    <n v="0.60833333333333328"/>
    <n v="0"/>
    <n v="0.9770833333333333"/>
    <x v="188"/>
  </r>
  <r>
    <n v="2007"/>
    <s v="https://www.rev.com/blog/transcripts/transcript-boris-johnson-says-uk-schools-will-close-indefinitely-due-to-coronavirus"/>
    <s v="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x v="28"/>
    <s v="15:22"/>
    <n v="773"/>
    <m/>
    <s v="Mar 18, 2020"/>
    <s v="15:22"/>
    <n v="0.64027777777777783"/>
    <n v="0.14722222222222237"/>
    <n v="0.76111111111111107"/>
    <x v="189"/>
  </r>
  <r>
    <n v="2008"/>
    <s v="https://www.rev.com/blog/transcripts/transcript-boris-johnson-says-uk-schools-will-close-indefinitely-due-to-coronavirus"/>
    <s v="Boris Johnson: (16:10);Thanks. Jenney, anything you want to add on?"/>
    <x v="1"/>
    <s v="16:10"/>
    <n v="67"/>
    <m/>
    <s v="Mar 18, 2020"/>
    <s v="16:10"/>
    <n v="0.67361111111111116"/>
    <n v="0"/>
    <n v="0.9770833333333333"/>
    <x v="188"/>
  </r>
  <r>
    <n v="2009"/>
    <s v="https://www.rev.com/blog/transcripts/transcript-boris-johnson-says-uk-schools-will-close-indefinitely-due-to-coronavirus"/>
    <s v="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x v="157"/>
    <s v="16:12"/>
    <n v="474"/>
    <m/>
    <s v="Mar 18, 2020"/>
    <s v="16:12"/>
    <n v="0.67499999999999993"/>
    <n v="0.40763888888888888"/>
    <n v="0.78749999999999998"/>
    <x v="190"/>
  </r>
  <r>
    <n v="2010"/>
    <s v="https://www.rev.com/blog/transcripts/transcript-boris-johnson-says-uk-schools-will-close-indefinitely-due-to-coronavirus"/>
    <s v="Boris Johnson: (16:41);Thanks. Shehab Khan, ITV."/>
    <x v="1"/>
    <s v="16:41"/>
    <n v="48"/>
    <m/>
    <s v="Mar 18, 2020"/>
    <s v="16:41"/>
    <n v="0.69513888888888886"/>
    <n v="0"/>
    <n v="0.9770833333333333"/>
    <x v="188"/>
  </r>
  <r>
    <n v="2011"/>
    <s v="https://www.rev.com/blog/transcripts/transcript-boris-johnson-says-uk-schools-will-close-indefinitely-due-to-coronavirus"/>
    <s v="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x v="132"/>
    <s v="16:43"/>
    <n v="548"/>
    <m/>
    <s v="Mar 18, 2020"/>
    <s v="16:43"/>
    <n v="0.69652777777777775"/>
    <n v="0.69652777777777775"/>
    <n v="0.69652777777777775"/>
    <x v="0"/>
  </r>
  <r>
    <n v="2012"/>
    <s v="https://www.rev.com/blog/transcripts/transcript-boris-johnson-says-uk-schools-will-close-indefinitely-due-to-coronavirus"/>
    <s v="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x v="1"/>
    <s v="17:14"/>
    <n v="815"/>
    <m/>
    <s v="Mar 18, 2020"/>
    <s v="17:14"/>
    <n v="0.71805555555555556"/>
    <n v="0"/>
    <n v="0.9770833333333333"/>
    <x v="188"/>
  </r>
  <r>
    <n v="2013"/>
    <s v="https://www.rev.com/blog/transcripts/transcript-boris-johnson-says-uk-schools-will-close-indefinitely-due-to-coronavirus"/>
    <s v="Patrick Vallance: (18:03);Do-"/>
    <x v="28"/>
    <s v="18:03"/>
    <n v="29"/>
    <m/>
    <s v="Mar 18, 2020"/>
    <s v="18:03"/>
    <n v="0.75208333333333333"/>
    <n v="0.14722222222222237"/>
    <n v="0.76111111111111107"/>
    <x v="189"/>
  </r>
  <r>
    <n v="2014"/>
    <s v="https://www.rev.com/blog/transcripts/transcript-boris-johnson-says-uk-schools-will-close-indefinitely-due-to-coronavirus"/>
    <s v="Boris Johnson: (18:04);On-"/>
    <x v="1"/>
    <s v="18:04"/>
    <n v="26"/>
    <m/>
    <s v="Mar 18, 2020"/>
    <s v="18:04"/>
    <n v="0.75277777777777777"/>
    <n v="0"/>
    <n v="0.9770833333333333"/>
    <x v="188"/>
  </r>
  <r>
    <n v="2015"/>
    <s v="https://www.rev.com/blog/transcripts/transcript-boris-johnson-says-uk-schools-will-close-indefinitely-due-to-coronavirus"/>
    <s v="Patrick Vallance: (18:04);On testing?"/>
    <x v="28"/>
    <s v="18:04"/>
    <n v="37"/>
    <m/>
    <s v="Mar 18, 2020"/>
    <s v="18:04"/>
    <n v="0.75277777777777777"/>
    <n v="0.14722222222222237"/>
    <n v="0.76111111111111107"/>
    <x v="189"/>
  </r>
  <r>
    <n v="2016"/>
    <s v="https://www.rev.com/blog/transcripts/transcript-boris-johnson-says-uk-schools-will-close-indefinitely-due-to-coronavirus"/>
    <s v="Boris Johnson: (18:05);I think that’s a very good question about where … Shehab asked about where the testing would take place and I mean I think there’s a lot of progress we’re going to be making on that."/>
    <x v="1"/>
    <s v="18:05"/>
    <n v="205"/>
    <m/>
    <s v="Mar 18, 2020"/>
    <s v="18:05"/>
    <n v="0.75347222222222221"/>
    <n v="0"/>
    <n v="0.9770833333333333"/>
    <x v="188"/>
  </r>
  <r>
    <n v="2017"/>
    <s v="https://www.rev.com/blog/transcripts/transcript-boris-johnson-says-uk-schools-will-close-indefinitely-due-to-coronavirus"/>
    <s v="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x v="28"/>
    <s v="18:16"/>
    <n v="715"/>
    <m/>
    <s v="Mar 18, 2020"/>
    <s v="18:16"/>
    <n v="0.76111111111111107"/>
    <n v="0.14722222222222237"/>
    <n v="0.76111111111111107"/>
    <x v="189"/>
  </r>
  <r>
    <n v="2018"/>
    <s v="https://www.rev.com/blog/transcripts/transcript-boris-johnson-says-uk-schools-will-close-indefinitely-due-to-coronavirus"/>
    <s v="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x v="157"/>
    <s v="18:54"/>
    <n v="883"/>
    <m/>
    <s v="Mar 18, 2020"/>
    <s v="18:54"/>
    <n v="0.78749999999999998"/>
    <n v="0.40763888888888888"/>
    <n v="0.78749999999999998"/>
    <x v="190"/>
  </r>
  <r>
    <n v="2019"/>
    <s v="https://www.rev.com/blog/transcripts/transcript-boris-johnson-says-uk-schools-will-close-indefinitely-due-to-coronavirus"/>
    <s v="Boris Johnson: (19:45);Thanks. I got a Jim Picard down here. Is Jim Picard here? Thank you. Jim."/>
    <x v="1"/>
    <s v="19:45"/>
    <n v="96"/>
    <m/>
    <s v="Mar 18, 2020"/>
    <s v="19:45"/>
    <n v="0.82291666666666663"/>
    <n v="0"/>
    <n v="0.9770833333333333"/>
    <x v="188"/>
  </r>
  <r>
    <n v="2020"/>
    <s v="https://www.rev.com/blog/transcripts/transcript-boris-johnson-says-uk-schools-will-close-indefinitely-due-to-coronavirus"/>
    <s v="Jim Picard: (19:50);Prime Minister, you’ve got the emergency legislation coming out tomorrow and it’s reported that there’s a plan to lift the current cap on how much money you can invest in struggling industries, currently at 12 billion pounds. Is that the case? And does that signal-"/>
    <x v="158"/>
    <s v="19:50"/>
    <n v="285"/>
    <m/>
    <s v="Mar 18, 2020"/>
    <s v="19:50"/>
    <n v="0.82638888888888884"/>
    <n v="0.82638888888888884"/>
    <n v="0.8354166666666667"/>
    <x v="191"/>
  </r>
  <r>
    <n v="2021"/>
    <s v="https://www.rev.com/blog/transcripts/transcript-boris-johnson-says-uk-schools-will-close-indefinitely-due-to-coronavirus"/>
    <s v="Jim Picard: (20:03);… near 12 billion pounds. Is that the case and does that signal that there’s going to be another multi billion pound investment in industries such as airlines?"/>
    <x v="158"/>
    <s v="20:03"/>
    <n v="179"/>
    <m/>
    <s v="Mar 18, 2020"/>
    <s v="19:50"/>
    <n v="0.8354166666666667"/>
    <n v="0.82638888888888884"/>
    <n v="0.8354166666666667"/>
    <x v="191"/>
  </r>
  <r>
    <n v="2022"/>
    <s v="https://www.rev.com/blog/transcripts/transcript-boris-johnson-says-uk-schools-will-close-indefinitely-due-to-coronavirus"/>
    <s v="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x v="1"/>
    <s v="20:09"/>
    <n v="961"/>
    <m/>
    <s v="Mar 18, 2020"/>
    <s v="20:09"/>
    <n v="0.83958333333333324"/>
    <n v="0"/>
    <n v="0.9770833333333333"/>
    <x v="188"/>
  </r>
  <r>
    <n v="2023"/>
    <s v="https://www.rev.com/blog/transcripts/transcript-boris-johnson-says-uk-schools-will-close-indefinitely-due-to-coronavirus"/>
    <s v="Boris Johnson: (21:28);Heather Stewart, The Guardian."/>
    <x v="1"/>
    <s v="21:28"/>
    <n v="53"/>
    <m/>
    <s v="Mar 18, 2020"/>
    <s v="20:09"/>
    <n v="0.89444444444444438"/>
    <n v="0"/>
    <n v="0.9770833333333333"/>
    <x v="188"/>
  </r>
  <r>
    <n v="2024"/>
    <s v="https://www.rev.com/blog/transcripts/transcript-boris-johnson-says-uk-schools-will-close-indefinitely-due-to-coronavirus"/>
    <s v="Heather Stewart: (21:30);Hello, Heather Stewart from The Guardian."/>
    <x v="113"/>
    <s v="21:30"/>
    <n v="66"/>
    <m/>
    <s v="Mar 18, 2020"/>
    <s v="21:30"/>
    <n v="0.89583333333333337"/>
    <n v="0.89583333333333337"/>
    <n v="0.89861111111111114"/>
    <x v="42"/>
  </r>
  <r>
    <n v="2025"/>
    <s v="https://www.rev.com/blog/transcripts/transcript-boris-johnson-says-uk-schools-will-close-indefinitely-due-to-coronavirus"/>
    <s v="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x v="113"/>
    <s v="21:34"/>
    <n v="589"/>
    <m/>
    <s v="Mar 18, 2020"/>
    <s v="21:30"/>
    <n v="0.89861111111111114"/>
    <n v="0.89583333333333337"/>
    <n v="0.89861111111111114"/>
    <x v="42"/>
  </r>
  <r>
    <n v="2026"/>
    <s v="https://www.rev.com/blog/transcripts/transcript-boris-johnson-says-uk-schools-will-close-indefinitely-due-to-coronavirus"/>
    <s v="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x v="1"/>
    <s v="21:59"/>
    <n v="724"/>
    <m/>
    <s v="Mar 18, 2020"/>
    <s v="21:59"/>
    <n v="0.9159722222222223"/>
    <n v="0"/>
    <n v="0.9770833333333333"/>
    <x v="188"/>
  </r>
  <r>
    <n v="2027"/>
    <s v="https://www.rev.com/blog/transcripts/transcript-boris-johnson-says-uk-schools-will-close-indefinitely-due-to-coronavirus"/>
    <s v="Boris Johnson: (22:51);Wow, you’ve got a lot of questions here. Okay, Tom?"/>
    <x v="1"/>
    <s v="22:51"/>
    <n v="74"/>
    <m/>
    <s v="Mar 18, 2020"/>
    <s v="21:59"/>
    <n v="0.95208333333333339"/>
    <n v="0"/>
    <n v="0.9770833333333333"/>
    <x v="188"/>
  </r>
  <r>
    <n v="2028"/>
    <s v="https://www.rev.com/blog/transcripts/transcript-boris-johnson-says-uk-schools-will-close-indefinitely-due-to-coronavirus"/>
    <s v="Tom: (22:56);Tom [inaudible 00:00:22:55]. Thank you, Prime Minister. On the closing of the schools, can you say is this a mandatory thing you are doing? Are they-"/>
    <x v="151"/>
    <s v="22:56"/>
    <n v="162"/>
    <m/>
    <s v="Mar 18, 2020"/>
    <s v="22:56"/>
    <n v="0.9555555555555556"/>
    <n v="6.25E-2"/>
    <n v="0.96597222222222223"/>
    <x v="192"/>
  </r>
  <r>
    <n v="2029"/>
    <s v="https://www.rev.com/blog/transcripts/transcript-boris-johnson-says-uk-schools-will-close-indefinitely-due-to-coronavirus"/>
    <s v="Boris Johnson: (23:02);Yeah."/>
    <x v="1"/>
    <s v="23:02"/>
    <n v="28"/>
    <m/>
    <s v="Mar 18, 2020"/>
    <s v="23:02"/>
    <n v="0.95972222222222225"/>
    <n v="0"/>
    <n v="0.9770833333333333"/>
    <x v="188"/>
  </r>
  <r>
    <n v="2030"/>
    <s v="https://www.rev.com/blog/transcripts/transcript-boris-johnson-says-uk-schools-will-close-indefinitely-due-to-coronavirus"/>
    <s v="Tom: (23:02);Will they be required by law to do this, and what about the schools that have already closed, will they be required to reopen if, to teach the key workers you just [crosstalk 00:23:11]?"/>
    <x v="151"/>
    <s v="23:02"/>
    <n v="198"/>
    <m/>
    <s v="Mar 18, 2020"/>
    <s v="23:02"/>
    <n v="0.95972222222222225"/>
    <n v="6.25E-2"/>
    <n v="0.96597222222222223"/>
    <x v="192"/>
  </r>
  <r>
    <n v="2031"/>
    <s v="https://www.rev.com/blog/transcripts/transcript-boris-johnson-says-uk-schools-will-close-indefinitely-due-to-coronavirus"/>
    <s v="Boris Johnson: (23:10);Yes, [crosstalk 00:23:13]."/>
    <x v="1"/>
    <s v="23:10"/>
    <n v="49"/>
    <m/>
    <s v="Mar 18, 2020"/>
    <s v="23:10"/>
    <n v="0.96527777777777779"/>
    <n v="0"/>
    <n v="0.9770833333333333"/>
    <x v="188"/>
  </r>
  <r>
    <n v="2032"/>
    <s v="https://www.rev.com/blog/transcripts/transcript-boris-johnson-says-uk-schools-will-close-indefinitely-due-to-coronavirus"/>
    <s v="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x v="151"/>
    <s v="23:11"/>
    <n v="308"/>
    <m/>
    <s v="Mar 18, 2020"/>
    <s v="23:11"/>
    <n v="0.96597222222222223"/>
    <n v="6.25E-2"/>
    <n v="0.96597222222222223"/>
    <x v="192"/>
  </r>
  <r>
    <n v="2033"/>
    <s v="https://www.rev.com/blog/transcripts/transcript-boris-johnson-says-uk-schools-will-close-indefinitely-due-to-coronavirus"/>
    <s v="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x v="1"/>
    <s v="23:27"/>
    <n v="602"/>
    <m/>
    <s v="Mar 18, 2020"/>
    <s v="23:27"/>
    <n v="0.9770833333333333"/>
    <n v="0"/>
    <n v="0.9770833333333333"/>
    <x v="188"/>
  </r>
  <r>
    <n v="2034"/>
    <s v="https://www.rev.com/blog/transcripts/transcript-boris-johnson-says-uk-schools-will-close-indefinitely-due-to-coronavirus"/>
    <s v="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x v="1"/>
    <s v="24:12"/>
    <n v="1034"/>
    <m/>
    <s v="Mar 18, 2020"/>
    <s v="23:27"/>
    <n v="8.3333333333333037E-3"/>
    <n v="0"/>
    <n v="0.9770833333333333"/>
    <x v="188"/>
  </r>
  <r>
    <n v="2035"/>
    <s v="https://www.rev.com/blog/transcripts/transcript-boris-johnson-says-uk-schools-will-close-indefinitely-due-to-coronavirus"/>
    <s v="Boris Johnson: (25:28);And you had another question, what was it about?"/>
    <x v="1"/>
    <s v="25:28"/>
    <n v="71"/>
    <m/>
    <s v="Mar 18, 2020"/>
    <s v="23:27"/>
    <n v="6.1111111111111116E-2"/>
    <n v="0"/>
    <n v="0.9770833333333333"/>
    <x v="188"/>
  </r>
  <r>
    <n v="2036"/>
    <s v="https://www.rev.com/blog/transcripts/transcript-boris-johnson-says-uk-schools-will-close-indefinitely-due-to-coronavirus"/>
    <s v="Tom: (25:30);[crosstalk 00:25:33]-"/>
    <x v="151"/>
    <s v="25:30"/>
    <n v="34"/>
    <m/>
    <s v="Mar 18, 2020"/>
    <s v="25:30"/>
    <n v="6.25E-2"/>
    <n v="6.25E-2"/>
    <n v="0.96597222222222223"/>
    <x v="192"/>
  </r>
  <r>
    <n v="2037"/>
    <s v="https://www.rev.com/blog/transcripts/transcript-boris-johnson-says-uk-schools-will-close-indefinitely-due-to-coronavirus"/>
    <s v="Boris Johnson: (25:31);It was another subject, what was it? It was a subject that’s been banished, it’s been done."/>
    <x v="1"/>
    <s v="25:31"/>
    <n v="114"/>
    <m/>
    <s v="Mar 18, 2020"/>
    <s v="25:31"/>
    <n v="6.3194444444444331E-2"/>
    <n v="0"/>
    <n v="0.9770833333333333"/>
    <x v="188"/>
  </r>
  <r>
    <n v="2038"/>
    <s v="https://www.rev.com/blog/transcripts/transcript-boris-johnson-says-uk-schools-will-close-indefinitely-due-to-coronavirus"/>
    <s v="Tom: (25:35);[crosstalk 00:25:36]-"/>
    <x v="151"/>
    <s v="25:35"/>
    <n v="34"/>
    <m/>
    <s v="Mar 18, 2020"/>
    <s v="25:35"/>
    <n v="6.5972222222222099E-2"/>
    <n v="6.25E-2"/>
    <n v="0.96597222222222223"/>
    <x v="192"/>
  </r>
  <r>
    <n v="2039"/>
    <s v="https://www.rev.com/blog/transcripts/transcript-boris-johnson-says-uk-schools-will-close-indefinitely-due-to-coronavirus"/>
    <s v="Boris Johnson: (25:37);It’s been, it’s been … I feel, it’s not a subject that’s being regularly discussed, I can tell you in Downey Street at the moment, and we’re getting on with, there are, legislation, there’s legislation in place that I have no intention of changing."/>
    <x v="1"/>
    <s v="25:37"/>
    <n v="271"/>
    <m/>
    <s v="Mar 18, 2020"/>
    <s v="25:37"/>
    <n v="6.7361111111111205E-2"/>
    <n v="0"/>
    <n v="0.9770833333333333"/>
    <x v="188"/>
  </r>
  <r>
    <n v="2040"/>
    <s v="https://www.rev.com/blog/transcripts/transcript-boris-johnson-says-uk-schools-will-close-indefinitely-due-to-coronavirus"/>
    <s v="Boris Johnson: (25:56);Hugo Guy from inews."/>
    <x v="1"/>
    <s v="25:56"/>
    <n v="43"/>
    <m/>
    <s v="Mar 18, 2020"/>
    <s v="25:37"/>
    <n v="8.0555555555555491E-2"/>
    <n v="0"/>
    <n v="0.9770833333333333"/>
    <x v="188"/>
  </r>
  <r>
    <n v="2041"/>
    <s v="https://www.rev.com/blog/transcripts/transcript-boris-johnson-says-uk-schools-will-close-indefinitely-due-to-coronavirus"/>
    <s v="Hugo Guy: (26:00);Thank you, Prime Minister. Following on from Beth’s question, is there any intention to bring in legal restrictions on when, where or how people can travel around, whether that’s specifically in London or more broadly?"/>
    <x v="89"/>
    <s v="26:00"/>
    <n v="236"/>
    <m/>
    <s v="Mar 18, 2020"/>
    <s v="26:00"/>
    <n v="8.3333333333333259E-2"/>
    <n v="8.3333333333333259E-2"/>
    <n v="8.3333333333333259E-2"/>
    <x v="0"/>
  </r>
  <r>
    <n v="2042"/>
    <s v="https://www.rev.com/blog/transcripts/transcript-boris-johnson-says-uk-schools-will-close-indefinitely-due-to-coronavirus"/>
    <s v="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x v="1"/>
    <s v="26:16"/>
    <n v="504"/>
    <m/>
    <s v="Mar 18, 2020"/>
    <s v="26:16"/>
    <n v="9.4444444444444331E-2"/>
    <n v="0"/>
    <n v="0.9770833333333333"/>
    <x v="188"/>
  </r>
  <r>
    <n v="2043"/>
    <s v="https://www.rev.com/blog/transcripts/transcript-boris-johnson-says-uk-schools-will-close-indefinitely-due-to-coronavirus"/>
    <s v="Boris Johnson: (26:54);Anyone? I don’t know. Okay, thank you. Okay, this is the last question I’m afraid for this round, folks, but there are going to be more of these sessions, as you know. So the last question goes to Charlotte Ivers of Talk Radio."/>
    <x v="1"/>
    <s v="26:54"/>
    <n v="250"/>
    <m/>
    <s v="Mar 18, 2020"/>
    <s v="26:16"/>
    <n v="0.12083333333333335"/>
    <n v="0"/>
    <n v="0.9770833333333333"/>
    <x v="188"/>
  </r>
  <r>
    <n v="2044"/>
    <s v="https://www.rev.com/blog/transcripts/transcript-boris-johnson-says-uk-schools-will-close-indefinitely-due-to-coronavirus"/>
    <s v="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x v="126"/>
    <s v="27:08"/>
    <n v="360"/>
    <m/>
    <s v="Mar 18, 2020"/>
    <s v="27:08"/>
    <n v="0.13055555555555554"/>
    <n v="0.13055555555555554"/>
    <n v="0.13055555555555554"/>
    <x v="0"/>
  </r>
  <r>
    <n v="2045"/>
    <s v="https://www.rev.com/blog/transcripts/transcript-boris-johnson-says-uk-schools-will-close-indefinitely-due-to-coronavirus"/>
    <s v="Boris Johnson: (27:28);No. Well, I’ll ask Patrick to answer first, but, go."/>
    <x v="1"/>
    <s v="27:28"/>
    <n v="75"/>
    <m/>
    <s v="Mar 18, 2020"/>
    <s v="27:28"/>
    <n v="0.14444444444444438"/>
    <n v="0"/>
    <n v="0.9770833333333333"/>
    <x v="188"/>
  </r>
  <r>
    <n v="2046"/>
    <s v="https://www.rev.com/blog/transcripts/transcript-boris-johnson-says-uk-schools-will-close-indefinitely-due-to-coronavirus"/>
    <s v="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x v="28"/>
    <s v="27:32"/>
    <n v="835"/>
    <m/>
    <s v="Mar 18, 2020"/>
    <s v="27:32"/>
    <n v="0.14722222222222237"/>
    <n v="0.14722222222222237"/>
    <n v="0.76111111111111107"/>
    <x v="189"/>
  </r>
  <r>
    <n v="2047"/>
    <s v="https://www.rev.com/blog/transcripts/transcript-boris-johnson-says-uk-schools-will-close-indefinitely-due-to-coronavirus"/>
    <s v="Boris Johnson: (28:27);Anything you want to say on that?"/>
    <x v="1"/>
    <s v="28:27"/>
    <n v="56"/>
    <m/>
    <s v="Mar 18, 2020"/>
    <s v="28:27"/>
    <n v="0.18541666666666656"/>
    <n v="0"/>
    <n v="0.9770833333333333"/>
    <x v="188"/>
  </r>
  <r>
    <n v="2048"/>
    <s v="https://www.rev.com/blog/transcripts/transcript-boris-johnson-says-uk-schools-will-close-indefinitely-due-to-coronavirus"/>
    <s v="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x v="1"/>
    <s v="28:28"/>
    <n v="1143"/>
    <m/>
    <s v="Mar 18, 2020"/>
    <s v="28:27"/>
    <n v="0.18611111111111112"/>
    <n v="0"/>
    <n v="0.9770833333333333"/>
    <x v="188"/>
  </r>
  <r>
    <n v="2049"/>
    <s v="https://www.rev.com/blog/transcripts/transcript-boris-johnson-says-uk-schools-will-close-indefinitely-due-to-coronavirus"/>
    <s v="Boris Johnson: (29:49);Thank you all very much for coming along this evening. Thank you."/>
    <x v="1"/>
    <s v="29:49"/>
    <n v="88"/>
    <m/>
    <s v="Mar 18, 2020"/>
    <s v="28:27"/>
    <n v="0.24236111111111103"/>
    <n v="0"/>
    <n v="0.9770833333333333"/>
    <x v="188"/>
  </r>
  <r>
    <n v="2050"/>
    <s v="https://www.rev.com/blog/transcripts/transcript-boris-johnson-says-uk-schools-will-close-indefinitely-due-to-coronavirus"/>
    <s v="Our public transcript archive is always growing, always free, and always here as a research tool for the public to explore. If you don't see an existing transcript of the event you're looking for, please upload or link to the audio you want to see in our library. We'll email you when it's done!"/>
    <x v="0"/>
    <m/>
    <n v="295"/>
    <m/>
    <s v="Mar 18, 2020"/>
    <n v="0"/>
    <e v="#VALUE!"/>
    <n v="0"/>
    <n v="0"/>
    <x v="0"/>
  </r>
  <r>
    <n v="2051"/>
    <s v="https://www.rev.com/blog/transcripts/transcript-boris-johnson-says-uk-schools-will-close-indefinitely-due-to-coronavirus"/>
    <s v="Offer valid for new customers only. One coupon per person or business.;Can be used for closed captions, subtitles, foreign subtitles, translations or transcription services."/>
    <x v="0"/>
    <m/>
    <n v="173"/>
    <m/>
    <s v="Mar 18, 2020"/>
    <n v="0"/>
    <e v="#VALUE!"/>
    <n v="0"/>
    <n v="0"/>
    <x v="0"/>
  </r>
</pivotCacheRecords>
</file>

<file path=xl/pivotCache/pivotCacheRecords2.xml><?xml version="1.0" encoding="utf-8"?>
<pivotCacheRecords xmlns="http://schemas.openxmlformats.org/spreadsheetml/2006/main" xmlns:r="http://schemas.openxmlformats.org/officeDocument/2006/relationships" count="1936">
  <r>
    <n v="4"/>
    <s v="https://www.rev.com/blog/transcripts/boris-johnson-coronavirus-speech-transcript-announcement-after-release-from-hospital"/>
    <s v="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x v="0"/>
    <s v="00:00"/>
    <m/>
    <n v="520"/>
    <m/>
    <s v="Apr 12, 2020"/>
    <x v="0"/>
    <s v="00:00"/>
    <d v="1899-12-30T00:00:00"/>
    <n v="0"/>
    <n v="3.3564814814814811E-3"/>
    <n v="3.3564814814814811E-3"/>
    <n v="3.6226851851851854E-3"/>
    <n v="3.6226851851851854E-3"/>
    <b v="0"/>
    <n v="3.6226851851851854E-3"/>
    <b v="0"/>
    <n v="3.9930555555555561E-3"/>
  </r>
  <r>
    <n v="5"/>
    <s v="https://www.rev.com/blog/transcripts/boris-johnson-coronavirus-speech-transcript-announcement-after-release-from-hospital"/>
    <s v="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x v="0"/>
    <s v="00:40"/>
    <m/>
    <n v="604"/>
    <m/>
    <s v="Apr 12, 2020"/>
    <x v="0"/>
    <s v="00:00"/>
    <d v="1899-12-30T00:00:40"/>
    <n v="0"/>
    <n v="3.3564814814814811E-3"/>
    <n v="3.3564814814814811E-3"/>
    <n v="3.6226851851851854E-3"/>
    <n v="3.6226851851851854E-3"/>
    <b v="0"/>
    <n v="3.6226851851851854E-3"/>
    <b v="0"/>
    <n v="3.9930555555555561E-3"/>
  </r>
  <r>
    <n v="6"/>
    <s v="https://www.rev.com/blog/transcripts/boris-johnson-coronavirus-speech-transcript-announcement-after-release-from-hospital"/>
    <s v="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x v="0"/>
    <s v="01:25"/>
    <m/>
    <n v="539"/>
    <m/>
    <s v="Apr 12, 2020"/>
    <x v="0"/>
    <s v="00:00"/>
    <d v="1899-12-30T00:01:25"/>
    <n v="0"/>
    <n v="3.3564814814814811E-3"/>
    <n v="3.3564814814814811E-3"/>
    <n v="3.6226851851851854E-3"/>
    <n v="3.6226851851851854E-3"/>
    <b v="0"/>
    <n v="3.6226851851851854E-3"/>
    <b v="0"/>
    <n v="3.9930555555555561E-3"/>
  </r>
  <r>
    <n v="7"/>
    <s v="https://www.rev.com/blog/transcripts/boris-johnson-coronavirus-speech-transcript-announcement-after-release-from-hospital"/>
    <s v="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x v="0"/>
    <s v="02:07"/>
    <m/>
    <n v="391"/>
    <m/>
    <s v="Apr 12, 2020"/>
    <x v="0"/>
    <s v="00:00"/>
    <d v="1899-12-30T00:02:07"/>
    <n v="0"/>
    <n v="3.3564814814814811E-3"/>
    <n v="3.3564814814814811E-3"/>
    <n v="3.6226851851851854E-3"/>
    <n v="3.6226851851851854E-3"/>
    <b v="0"/>
    <n v="3.6226851851851854E-3"/>
    <b v="0"/>
    <n v="3.9930555555555561E-3"/>
  </r>
  <r>
    <n v="8"/>
    <s v="https://www.rev.com/blog/transcripts/boris-johnson-coronavirus-speech-transcript-announcement-after-release-from-hospital"/>
    <s v="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x v="0"/>
    <s v="02:35"/>
    <m/>
    <n v="873"/>
    <m/>
    <s v="Apr 12, 2020"/>
    <x v="0"/>
    <s v="00:00"/>
    <d v="1899-12-30T00:02:35"/>
    <n v="0"/>
    <n v="3.3564814814814811E-3"/>
    <n v="3.3564814814814811E-3"/>
    <n v="3.6226851851851854E-3"/>
    <n v="3.6226851851851854E-3"/>
    <b v="0"/>
    <n v="3.6226851851851854E-3"/>
    <b v="0"/>
    <n v="3.9930555555555561E-3"/>
  </r>
  <r>
    <n v="9"/>
    <s v="https://www.rev.com/blog/transcripts/boris-johnson-coronavirus-speech-transcript-announcement-after-release-from-hospital"/>
    <s v="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x v="0"/>
    <s v="03:45"/>
    <m/>
    <n v="457"/>
    <m/>
    <s v="Apr 12, 2020"/>
    <x v="0"/>
    <s v="00:00"/>
    <d v="1899-12-30T00:03:45"/>
    <n v="0"/>
    <n v="3.3564814814814811E-3"/>
    <n v="3.3564814814814811E-3"/>
    <n v="3.6226851851851854E-3"/>
    <n v="3.6226851851851854E-3"/>
    <b v="0"/>
    <n v="3.6226851851851854E-3"/>
    <b v="0"/>
    <n v="3.9930555555555561E-3"/>
  </r>
  <r>
    <n v="10"/>
    <s v="https://www.rev.com/blog/transcripts/boris-johnson-coronavirus-speech-transcript-announcement-after-release-from-hospital"/>
    <s v="Boris Johnson: (04:27);That is why we will defeat this coronavirus and defeat it together. We will win because our NHS is the beating heart of this country. It is the best of this country. It is unconquerable. It is powered by love."/>
    <x v="0"/>
    <s v="04:27"/>
    <m/>
    <n v="232"/>
    <m/>
    <s v="Apr 12, 2020"/>
    <x v="0"/>
    <s v="00:00"/>
    <d v="1899-12-30T00:04:27"/>
    <n v="0"/>
    <n v="3.3564814814814811E-3"/>
    <n v="3.3564814814814811E-3"/>
    <n v="3.6226851851851854E-3"/>
    <n v="3.6226851851851854E-3"/>
    <b v="0"/>
    <n v="3.6226851851851854E-3"/>
    <b v="0"/>
    <n v="3.9930555555555561E-3"/>
  </r>
  <r>
    <n v="11"/>
    <s v="https://www.rev.com/blog/transcripts/boris-johnson-coronavirus-speech-transcript-announcement-after-release-from-hospital"/>
    <s v="Boris Johnson: (04:50);So thank you from me, from all of us to the NHS. Let’s remember to follow the rules on social distancing. Stay at home, protect our NHS and save lives. Thank you and happy Easter."/>
    <x v="0"/>
    <s v="04:50"/>
    <m/>
    <n v="202"/>
    <m/>
    <s v="Apr 12, 2020"/>
    <x v="0"/>
    <s v="00:00"/>
    <d v="1899-12-30T00:04:50"/>
    <n v="0"/>
    <n v="3.3564814814814811E-3"/>
    <n v="3.3564814814814811E-3"/>
    <n v="3.6226851851851854E-3"/>
    <n v="3.6226851851851854E-3"/>
    <b v="0"/>
    <n v="3.6226851851851854E-3"/>
    <b v="0"/>
    <n v="3.9930555555555561E-3"/>
  </r>
  <r>
    <n v="12"/>
    <s v="https://www.rev.com/blog/transcripts/boris-johnson-coronavirus-speech-transcript-announcement-after-release-from-hospital"/>
    <s v="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x v="1"/>
    <s v="05:13"/>
    <m/>
    <n v="522"/>
    <m/>
    <s v="Apr 12, 2020"/>
    <x v="0"/>
    <s v="05:13"/>
    <d v="1899-12-30T00:05:13"/>
    <n v="3.6226851851851854E-3"/>
    <n v="3.9930555555555561E-3"/>
    <n v="3.7037037037037073E-4"/>
    <m/>
    <n v="3.9930555555555561E-3"/>
    <b v="1"/>
    <n v="3.7037037037037073E-4"/>
    <b v="0"/>
    <n v="3.9930555555555561E-3"/>
  </r>
  <r>
    <n v="13"/>
    <s v="https://www.rev.com/blog/transcripts/boris-johnson-coronavirus-speech-transcript-announcement-after-release-from-hospital"/>
    <s v="Speaker 2: (05:45);So, that was the latest from the prime minister. He’s now been released St. Thomas’s hospital in London. He is going to continue his convalescence checkers after being in Downing Street this afternoon."/>
    <x v="1"/>
    <s v="05:45"/>
    <m/>
    <n v="220"/>
    <m/>
    <s v="Apr 12, 2020"/>
    <x v="0"/>
    <s v="05:13"/>
    <d v="1899-12-30T00:05:45"/>
    <n v="3.6226851851851854E-3"/>
    <n v="3.9930555555555561E-3"/>
    <n v="3.7037037037037073E-4"/>
    <m/>
    <n v="3.9930555555555561E-3"/>
    <b v="1"/>
    <n v="3.7037037037037073E-4"/>
    <b v="0"/>
    <n v="3.9930555555555561E-3"/>
  </r>
  <r>
    <n v="19"/>
    <s v="https://www.rev.com/blog/transcripts/great-britain-coronavirus-briefing-transcript-april-14"/>
    <s v="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x v="2"/>
    <s v="00:00"/>
    <m/>
    <n v="518"/>
    <m/>
    <s v="Apr 14, 2020"/>
    <x v="1"/>
    <s v="00:00"/>
    <d v="1899-12-30T00:00:00"/>
    <n v="0"/>
    <n v="3.4236111111111113E-2"/>
    <n v="3.4236111111111113E-2"/>
    <n v="8.3449074074074085E-3"/>
    <n v="8.3449074074074085E-3"/>
    <b v="0"/>
    <n v="8.3449074074074085E-3"/>
    <b v="0"/>
    <n v="3.4236111111111113E-2"/>
  </r>
  <r>
    <n v="20"/>
    <s v="https://www.rev.com/blog/transcripts/great-britain-coronavirus-briefing-transcript-april-14"/>
    <s v="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x v="2"/>
    <s v="00:35"/>
    <m/>
    <n v="404"/>
    <m/>
    <s v="Apr 14, 2020"/>
    <x v="1"/>
    <s v="00:00"/>
    <d v="1899-12-30T00:00:35"/>
    <n v="0"/>
    <n v="3.4236111111111113E-2"/>
    <n v="3.4236111111111113E-2"/>
    <n v="8.3449074074074085E-3"/>
    <n v="8.3449074074074085E-3"/>
    <b v="0"/>
    <n v="8.3449074074074085E-3"/>
    <b v="0"/>
    <n v="3.4236111111111113E-2"/>
  </r>
  <r>
    <n v="21"/>
    <s v="https://www.rev.com/blog/transcripts/great-britain-coronavirus-briefing-transcript-april-14"/>
    <s v="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x v="2"/>
    <s v="01:03"/>
    <m/>
    <n v="420"/>
    <m/>
    <s v="Apr 14, 2020"/>
    <x v="1"/>
    <s v="00:00"/>
    <d v="1899-12-30T00:01:03"/>
    <n v="0"/>
    <n v="3.4236111111111113E-2"/>
    <n v="3.4236111111111113E-2"/>
    <n v="8.3449074074074085E-3"/>
    <n v="8.3449074074074085E-3"/>
    <b v="0"/>
    <n v="8.3449074074074085E-3"/>
    <b v="0"/>
    <n v="3.4236111111111113E-2"/>
  </r>
  <r>
    <n v="22"/>
    <s v="https://www.rev.com/blog/transcripts/great-britain-coronavirus-briefing-transcript-april-14"/>
    <s v="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x v="2"/>
    <s v="01:37"/>
    <m/>
    <n v="498"/>
    <m/>
    <s v="Apr 14, 2020"/>
    <x v="1"/>
    <s v="00:00"/>
    <d v="1899-12-30T00:01:37"/>
    <n v="0"/>
    <n v="3.4236111111111113E-2"/>
    <n v="3.4236111111111113E-2"/>
    <n v="8.3449074074074085E-3"/>
    <n v="8.3449074074074085E-3"/>
    <b v="0"/>
    <n v="8.3449074074074085E-3"/>
    <b v="0"/>
    <n v="3.4236111111111113E-2"/>
  </r>
  <r>
    <n v="23"/>
    <s v="https://www.rev.com/blog/transcripts/great-britain-coronavirus-briefing-transcript-april-14"/>
    <s v="Rishi Sunak: (02:11);The OBR today have been clear that the policies we have set out will do that. The OBR today have been clear that if we had not taken the actions we have, the situation would be much worse. In other words, our plan is the right plan."/>
    <x v="2"/>
    <s v="02:11"/>
    <m/>
    <n v="253"/>
    <m/>
    <s v="Apr 14, 2020"/>
    <x v="1"/>
    <s v="00:00"/>
    <d v="1899-12-30T00:02:11"/>
    <n v="0"/>
    <n v="3.4236111111111113E-2"/>
    <n v="3.4236111111111113E-2"/>
    <n v="8.3449074074074085E-3"/>
    <n v="8.3449074074074085E-3"/>
    <b v="0"/>
    <n v="8.3449074074074085E-3"/>
    <b v="0"/>
    <n v="3.4236111111111113E-2"/>
  </r>
  <r>
    <n v="24"/>
    <s v="https://www.rev.com/blog/transcripts/great-britain-coronavirus-briefing-transcript-april-14"/>
    <s v="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x v="2"/>
    <s v="02:32"/>
    <m/>
    <n v="824"/>
    <m/>
    <s v="Apr 14, 2020"/>
    <x v="1"/>
    <s v="00:00"/>
    <d v="1899-12-30T00:02:32"/>
    <n v="0"/>
    <n v="3.4236111111111113E-2"/>
    <n v="3.4236111111111113E-2"/>
    <n v="8.3449074074074085E-3"/>
    <n v="8.3449074074074085E-3"/>
    <b v="0"/>
    <n v="8.3449074074074085E-3"/>
    <b v="0"/>
    <n v="3.4236111111111113E-2"/>
  </r>
  <r>
    <n v="25"/>
    <s v="https://www.rev.com/blog/transcripts/great-britain-coronavirus-briefing-transcript-april-14"/>
    <s v="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x v="2"/>
    <s v="03:32"/>
    <m/>
    <n v="586"/>
    <m/>
    <s v="Apr 14, 2020"/>
    <x v="1"/>
    <s v="00:00"/>
    <d v="1899-12-30T00:03:32"/>
    <n v="0"/>
    <n v="3.4236111111111113E-2"/>
    <n v="3.4236111111111113E-2"/>
    <n v="8.3449074074074085E-3"/>
    <n v="8.3449074074074085E-3"/>
    <b v="0"/>
    <n v="8.3449074074074085E-3"/>
    <b v="0"/>
    <n v="3.4236111111111113E-2"/>
  </r>
  <r>
    <n v="26"/>
    <s v="https://www.rev.com/blog/transcripts/great-britain-coronavirus-briefing-transcript-april-14"/>
    <s v="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x v="2"/>
    <s v="04:17"/>
    <m/>
    <n v="323"/>
    <m/>
    <s v="Apr 14, 2020"/>
    <x v="1"/>
    <s v="00:00"/>
    <d v="1899-12-30T00:04:17"/>
    <n v="0"/>
    <n v="3.4236111111111113E-2"/>
    <n v="3.4236111111111113E-2"/>
    <n v="8.3449074074074085E-3"/>
    <n v="8.3449074074074085E-3"/>
    <b v="0"/>
    <n v="8.3449074074074085E-3"/>
    <b v="0"/>
    <n v="3.4236111111111113E-2"/>
  </r>
  <r>
    <n v="27"/>
    <s v="https://www.rev.com/blog/transcripts/great-britain-coronavirus-briefing-transcript-april-14"/>
    <s v="Rishi Sunak: (04:47);Sadly of those in hospital 12,107 people have now died, an increase of 778 fatalities since yesterday. Our thoughts are with the family and friends of all those who have lost their lives."/>
    <x v="2"/>
    <s v="04:47"/>
    <m/>
    <n v="208"/>
    <m/>
    <s v="Apr 14, 2020"/>
    <x v="1"/>
    <s v="00:00"/>
    <d v="1899-12-30T00:04:47"/>
    <n v="0"/>
    <n v="3.4236111111111113E-2"/>
    <n v="3.4236111111111113E-2"/>
    <n v="8.3449074074074085E-3"/>
    <n v="8.3449074074074085E-3"/>
    <b v="0"/>
    <n v="8.3449074074074085E-3"/>
    <b v="0"/>
    <n v="3.4236111111111113E-2"/>
  </r>
  <r>
    <n v="28"/>
    <s v="https://www.rev.com/blog/transcripts/great-britain-coronavirus-briefing-transcript-april-14"/>
    <s v="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
    <x v="2"/>
    <s v="05:05"/>
    <m/>
    <n v="306"/>
    <m/>
    <s v="Apr 14, 2020"/>
    <x v="1"/>
    <s v="00:00"/>
    <d v="1899-12-30T00:05:05"/>
    <n v="0"/>
    <n v="3.4236111111111113E-2"/>
    <n v="3.4236111111111113E-2"/>
    <n v="8.3449074074074085E-3"/>
    <n v="8.3449074074074085E-3"/>
    <b v="0"/>
    <n v="8.3449074074074085E-3"/>
    <b v="0"/>
    <n v="3.4236111111111113E-2"/>
  </r>
  <r>
    <n v="29"/>
    <s v="https://www.rev.com/blog/transcripts/great-britain-coronavirus-briefing-transcript-april-14"/>
    <s v="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x v="3"/>
    <s v="05:26"/>
    <m/>
    <n v="387"/>
    <m/>
    <s v="Apr 14, 2020"/>
    <x v="1"/>
    <s v="05:26"/>
    <d v="1899-12-30T00:05:26"/>
    <n v="3.7731481481481483E-3"/>
    <n v="3.2708333333333332E-2"/>
    <n v="2.8935185185185185E-2"/>
    <n v="8.3449074074074085E-3"/>
    <n v="8.3449074074074085E-3"/>
    <b v="0"/>
    <n v="4.5717592592592598E-3"/>
    <b v="0"/>
    <n v="3.4236111111111113E-2"/>
  </r>
  <r>
    <n v="30"/>
    <s v="https://www.rev.com/blog/transcripts/great-britain-coronavirus-briefing-transcript-april-14"/>
    <s v="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x v="3"/>
    <s v="05:52"/>
    <m/>
    <n v="595"/>
    <m/>
    <s v="Apr 14, 2020"/>
    <x v="1"/>
    <s v="05:26"/>
    <d v="1899-12-30T00:05:52"/>
    <n v="3.7731481481481483E-3"/>
    <n v="3.2708333333333332E-2"/>
    <n v="2.8935185185185185E-2"/>
    <n v="8.3449074074074085E-3"/>
    <n v="8.3449074074074085E-3"/>
    <b v="0"/>
    <n v="4.5717592592592598E-3"/>
    <b v="0"/>
    <n v="3.4236111111111113E-2"/>
  </r>
  <r>
    <n v="31"/>
    <s v="https://www.rev.com/blog/transcripts/great-britain-coronavirus-briefing-transcript-april-14"/>
    <s v="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x v="3"/>
    <s v="06:33"/>
    <m/>
    <n v="357"/>
    <m/>
    <s v="Apr 14, 2020"/>
    <x v="1"/>
    <s v="05:26"/>
    <d v="1899-12-30T00:06:33"/>
    <n v="3.7731481481481483E-3"/>
    <n v="3.2708333333333332E-2"/>
    <n v="2.8935185185185185E-2"/>
    <n v="8.3449074074074085E-3"/>
    <n v="8.3449074074074085E-3"/>
    <b v="0"/>
    <n v="4.5717592592592598E-3"/>
    <b v="0"/>
    <n v="3.4236111111111113E-2"/>
  </r>
  <r>
    <n v="32"/>
    <s v="https://www.rev.com/blog/transcripts/great-britain-coronavirus-briefing-transcript-april-14"/>
    <s v="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
    <x v="3"/>
    <s v="06:58"/>
    <m/>
    <n v="294"/>
    <m/>
    <s v="Apr 14, 2020"/>
    <x v="1"/>
    <s v="05:26"/>
    <d v="1899-12-30T00:06:58"/>
    <n v="3.7731481481481483E-3"/>
    <n v="3.2708333333333332E-2"/>
    <n v="2.8935185185185185E-2"/>
    <n v="8.3449074074074085E-3"/>
    <n v="8.3449074074074085E-3"/>
    <b v="0"/>
    <n v="4.5717592592592598E-3"/>
    <b v="0"/>
    <n v="3.4236111111111113E-2"/>
  </r>
  <r>
    <n v="33"/>
    <s v="https://www.rev.com/blog/transcripts/great-britain-coronavirus-briefing-transcript-april-14"/>
    <s v="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x v="3"/>
    <s v="07:18"/>
    <m/>
    <n v="489"/>
    <m/>
    <s v="Apr 14, 2020"/>
    <x v="1"/>
    <s v="05:26"/>
    <d v="1899-12-30T00:07:18"/>
    <n v="3.7731481481481483E-3"/>
    <n v="3.2708333333333332E-2"/>
    <n v="2.8935185185185185E-2"/>
    <n v="8.3449074074074085E-3"/>
    <n v="8.3449074074074085E-3"/>
    <b v="0"/>
    <n v="4.5717592592592598E-3"/>
    <b v="0"/>
    <n v="3.4236111111111113E-2"/>
  </r>
  <r>
    <n v="34"/>
    <s v="https://www.rev.com/blog/transcripts/great-britain-coronavirus-briefing-transcript-april-14"/>
    <s v="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x v="3"/>
    <s v="07:48"/>
    <m/>
    <n v="370"/>
    <m/>
    <s v="Apr 14, 2020"/>
    <x v="1"/>
    <s v="05:26"/>
    <d v="1899-12-30T00:07:48"/>
    <n v="3.7731481481481483E-3"/>
    <n v="3.2708333333333332E-2"/>
    <n v="2.8935185185185185E-2"/>
    <n v="8.3449074074074085E-3"/>
    <n v="8.3449074074074085E-3"/>
    <b v="0"/>
    <n v="4.5717592592592598E-3"/>
    <b v="0"/>
    <n v="3.4236111111111113E-2"/>
  </r>
  <r>
    <n v="35"/>
    <s v="https://www.rev.com/blog/transcripts/great-britain-coronavirus-briefing-transcript-april-14"/>
    <s v="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x v="3"/>
    <s v="08:15"/>
    <m/>
    <n v="406"/>
    <m/>
    <s v="Apr 14, 2020"/>
    <x v="1"/>
    <s v="05:26"/>
    <d v="1899-12-30T00:08:15"/>
    <n v="3.7731481481481483E-3"/>
    <n v="3.2708333333333332E-2"/>
    <n v="2.8935185185185185E-2"/>
    <n v="8.3449074074074085E-3"/>
    <n v="8.3449074074074085E-3"/>
    <b v="0"/>
    <n v="4.5717592592592598E-3"/>
    <b v="0"/>
    <n v="3.4236111111111113E-2"/>
  </r>
  <r>
    <n v="36"/>
    <s v="https://www.rev.com/blog/transcripts/great-britain-coronavirus-briefing-transcript-april-14"/>
    <s v="Rishi Sunak: (08:43);Thank you Steve. If we could turn to some questions, think first, Laura Kuenssberg from the BBC."/>
    <x v="2"/>
    <s v="08:43"/>
    <m/>
    <n v="117"/>
    <m/>
    <s v="Apr 14, 2020"/>
    <x v="1"/>
    <s v="08:43"/>
    <d v="1899-12-30T00:08:43"/>
    <n v="6.053240740740741E-3"/>
    <n v="3.4236111111111113E-2"/>
    <n v="2.8182870370370372E-2"/>
    <n v="8.3449074074074085E-3"/>
    <n v="8.3449074074074085E-3"/>
    <b v="0"/>
    <n v="2.2916666666666675E-3"/>
    <b v="0"/>
    <n v="3.4236111111111113E-2"/>
  </r>
  <r>
    <n v="37"/>
    <s v="https://www.rev.com/blog/transcripts/great-britain-coronavirus-briefing-transcript-april-14"/>
    <s v="Laura Kuenssberg: (08:49);Thank you, Chancellor. People are of course devastated by the numbers of people losing their lives, but tonight with warnings of 2 million extra people unemployed, people are also desperately worried about their jobs."/>
    <x v="4"/>
    <s v="08:49"/>
    <m/>
    <n v="243"/>
    <m/>
    <s v="Apr 14, 2020"/>
    <x v="1"/>
    <s v="08:49"/>
    <d v="1899-12-30T00:08:49"/>
    <n v="6.122685185185185E-3"/>
    <n v="8.2870370370370372E-3"/>
    <n v="2.1643518518518522E-3"/>
    <n v="8.3449074074074085E-3"/>
    <n v="8.3449074074074085E-3"/>
    <b v="0"/>
    <n v="2.2222222222222235E-3"/>
    <b v="0"/>
    <n v="3.4236111111111113E-2"/>
  </r>
  <r>
    <n v="38"/>
    <s v="https://www.rev.com/blog/transcripts/great-britain-coronavirus-briefing-transcript-april-14"/>
    <s v="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x v="4"/>
    <s v="09:01"/>
    <m/>
    <n v="354"/>
    <m/>
    <s v="Apr 14, 2020"/>
    <x v="1"/>
    <s v="08:49"/>
    <d v="1899-12-30T00:09:01"/>
    <n v="6.122685185185185E-3"/>
    <n v="8.2870370370370372E-3"/>
    <n v="2.1643518518518522E-3"/>
    <n v="8.3449074074074085E-3"/>
    <n v="8.3449074074074085E-3"/>
    <b v="0"/>
    <n v="2.2222222222222235E-3"/>
    <b v="0"/>
    <n v="3.4236111111111113E-2"/>
  </r>
  <r>
    <n v="39"/>
    <s v="https://www.rev.com/blog/transcripts/great-britain-coronavirus-briefing-transcript-april-14"/>
    <s v="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x v="2"/>
    <s v="09:20"/>
    <m/>
    <n v="386"/>
    <m/>
    <s v="Apr 14, 2020"/>
    <x v="1"/>
    <s v="09:20"/>
    <d v="1899-12-30T00:09:20"/>
    <n v="6.4814814814814813E-3"/>
    <n v="3.4236111111111113E-2"/>
    <n v="2.7754629629629633E-2"/>
    <n v="8.3449074074074085E-3"/>
    <n v="8.3449074074074085E-3"/>
    <b v="0"/>
    <n v="1.8634259259259272E-3"/>
    <b v="0"/>
    <n v="3.4236111111111113E-2"/>
  </r>
  <r>
    <n v="40"/>
    <s v="https://www.rev.com/blog/transcripts/great-britain-coronavirus-briefing-transcript-april-14"/>
    <s v="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x v="2"/>
    <s v="09:40"/>
    <m/>
    <n v="801"/>
    <m/>
    <s v="Apr 14, 2020"/>
    <x v="1"/>
    <s v="09:20"/>
    <d v="1899-12-30T00:09:40"/>
    <n v="6.4814814814814813E-3"/>
    <n v="3.4236111111111113E-2"/>
    <n v="2.7754629629629633E-2"/>
    <n v="8.3449074074074085E-3"/>
    <n v="8.3449074074074085E-3"/>
    <b v="0"/>
    <n v="1.8634259259259272E-3"/>
    <b v="0"/>
    <n v="3.4236111111111113E-2"/>
  </r>
  <r>
    <n v="41"/>
    <s v="https://www.rev.com/blog/transcripts/great-britain-coronavirus-briefing-transcript-april-14"/>
    <s v="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x v="2"/>
    <s v="10:22"/>
    <m/>
    <n v="379"/>
    <m/>
    <s v="Apr 14, 2020"/>
    <x v="1"/>
    <s v="09:20"/>
    <d v="1899-12-30T00:10:22"/>
    <n v="6.4814814814814813E-3"/>
    <n v="3.4236111111111113E-2"/>
    <n v="2.7754629629629633E-2"/>
    <n v="8.3449074074074085E-3"/>
    <n v="8.3449074074074085E-3"/>
    <b v="0"/>
    <n v="1.8634259259259272E-3"/>
    <b v="0"/>
    <n v="3.4236111111111113E-2"/>
  </r>
  <r>
    <n v="42"/>
    <s v="https://www.rev.com/blog/transcripts/great-britain-coronavirus-briefing-transcript-april-14"/>
    <s v="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x v="5"/>
    <s v="10:41"/>
    <m/>
    <n v="319"/>
    <m/>
    <s v="Apr 14, 2020"/>
    <x v="1"/>
    <s v="10:41"/>
    <d v="1899-12-30T00:10:41"/>
    <n v="7.4189814814814813E-3"/>
    <n v="3.1817129629629633E-2"/>
    <n v="2.4398148148148151E-2"/>
    <n v="8.3449074074074085E-3"/>
    <n v="8.3449074074074085E-3"/>
    <b v="0"/>
    <n v="9.2592592592592726E-4"/>
    <b v="0"/>
    <n v="3.4236111111111113E-2"/>
  </r>
  <r>
    <n v="43"/>
    <s v="https://www.rev.com/blog/transcripts/great-britain-coronavirus-briefing-transcript-april-14"/>
    <s v="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x v="5"/>
    <s v="10:58"/>
    <m/>
    <n v="354"/>
    <m/>
    <s v="Apr 14, 2020"/>
    <x v="1"/>
    <s v="10:41"/>
    <d v="1899-12-30T00:10:58"/>
    <n v="7.4189814814814813E-3"/>
    <n v="3.1817129629629633E-2"/>
    <n v="2.4398148148148151E-2"/>
    <n v="8.3449074074074085E-3"/>
    <n v="8.3449074074074085E-3"/>
    <b v="0"/>
    <n v="9.2592592592592726E-4"/>
    <b v="0"/>
    <n v="3.4236111111111113E-2"/>
  </r>
  <r>
    <n v="44"/>
    <s v="https://www.rev.com/blog/transcripts/great-britain-coronavirus-briefing-transcript-april-14"/>
    <s v="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x v="5"/>
    <s v="11:19"/>
    <m/>
    <n v="324"/>
    <m/>
    <s v="Apr 14, 2020"/>
    <x v="1"/>
    <s v="10:41"/>
    <d v="1899-12-30T00:11:19"/>
    <n v="7.4189814814814813E-3"/>
    <n v="3.1817129629629633E-2"/>
    <n v="2.4398148148148151E-2"/>
    <n v="8.3449074074074085E-3"/>
    <n v="8.3449074074074085E-3"/>
    <b v="0"/>
    <n v="9.2592592592592726E-4"/>
    <b v="0"/>
    <n v="3.4236111111111113E-2"/>
  </r>
  <r>
    <n v="45"/>
    <s v="https://www.rev.com/blog/transcripts/great-britain-coronavirus-briefing-transcript-april-14"/>
    <s v="Rishi Sunak: (11:39);Does that cover it, Laura?"/>
    <x v="2"/>
    <s v="11:39"/>
    <m/>
    <n v="47"/>
    <m/>
    <s v="Apr 14, 2020"/>
    <x v="1"/>
    <s v="11:39"/>
    <d v="1899-12-30T00:11:39"/>
    <n v="8.0902777777777778E-3"/>
    <n v="3.4236111111111113E-2"/>
    <n v="2.6145833333333333E-2"/>
    <n v="8.3449074074074085E-3"/>
    <n v="8.3449074074074085E-3"/>
    <b v="0"/>
    <n v="2.5462962962963069E-4"/>
    <b v="0"/>
    <n v="3.4236111111111113E-2"/>
  </r>
  <r>
    <n v="46"/>
    <s v="https://www.rev.com/blog/transcripts/great-britain-coronavirus-briefing-transcript-april-14"/>
    <s v="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x v="4"/>
    <s v="11:41"/>
    <m/>
    <n v="378"/>
    <m/>
    <s v="Apr 14, 2020"/>
    <x v="1"/>
    <s v="11:41"/>
    <d v="1899-12-30T00:11:41"/>
    <n v="8.113425925925925E-3"/>
    <n v="8.2870370370370372E-3"/>
    <n v="1.7361111111111223E-4"/>
    <n v="8.3449074074074085E-3"/>
    <n v="8.3449074074074085E-3"/>
    <b v="0"/>
    <n v="2.3148148148148355E-4"/>
    <b v="0"/>
    <n v="3.4236111111111113E-2"/>
  </r>
  <r>
    <n v="47"/>
    <s v="https://www.rev.com/blog/transcripts/great-britain-coronavirus-briefing-transcript-april-14"/>
    <s v="Laura Kuenssberg: (11:56);Do you really think that we could just shake this off within a few months from the economy?"/>
    <x v="4"/>
    <s v="11:56"/>
    <m/>
    <n v="117"/>
    <m/>
    <s v="Apr 14, 2020"/>
    <x v="1"/>
    <s v="11:41"/>
    <d v="1899-12-30T00:11:56"/>
    <n v="8.113425925925925E-3"/>
    <n v="8.2870370370370372E-3"/>
    <n v="1.7361111111111223E-4"/>
    <n v="8.3449074074074085E-3"/>
    <n v="8.3449074074074085E-3"/>
    <b v="0"/>
    <n v="2.3148148148148355E-4"/>
    <b v="0"/>
    <n v="3.4236111111111113E-2"/>
  </r>
  <r>
    <n v="48"/>
    <s v="https://www.rev.com/blog/transcripts/great-britain-coronavirus-briefing-transcript-april-14"/>
    <s v="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x v="2"/>
    <s v="12:01"/>
    <m/>
    <n v="383"/>
    <m/>
    <s v="Apr 14, 2020"/>
    <x v="1"/>
    <s v="12:01"/>
    <d v="1899-12-30T00:12:01"/>
    <n v="8.3449074074074085E-3"/>
    <n v="3.4236111111111113E-2"/>
    <n v="2.5891203703703704E-2"/>
    <n v="1.1759259259259259E-2"/>
    <n v="1.1759259259259259E-2"/>
    <b v="0"/>
    <n v="3.4143518518518507E-3"/>
    <b v="0"/>
    <n v="3.4236111111111113E-2"/>
  </r>
  <r>
    <n v="49"/>
    <s v="https://www.rev.com/blog/transcripts/great-britain-coronavirus-briefing-transcript-april-14"/>
    <s v="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x v="2"/>
    <s v="12:20"/>
    <m/>
    <n v="466"/>
    <m/>
    <s v="Apr 14, 2020"/>
    <x v="1"/>
    <s v="12:01"/>
    <d v="1899-12-30T00:12:20"/>
    <n v="8.3449074074074085E-3"/>
    <n v="3.4236111111111113E-2"/>
    <n v="2.5891203703703704E-2"/>
    <n v="1.1759259259259259E-2"/>
    <n v="1.1759259259259259E-2"/>
    <b v="0"/>
    <n v="3.4143518518518507E-3"/>
    <b v="0"/>
    <n v="3.4236111111111113E-2"/>
  </r>
  <r>
    <n v="50"/>
    <s v="https://www.rev.com/blog/transcripts/great-britain-coronavirus-briefing-transcript-april-14"/>
    <s v="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x v="2"/>
    <s v="12:42"/>
    <m/>
    <n v="417"/>
    <m/>
    <s v="Apr 14, 2020"/>
    <x v="1"/>
    <s v="12:01"/>
    <d v="1899-12-30T00:12:42"/>
    <n v="8.3449074074074085E-3"/>
    <n v="3.4236111111111113E-2"/>
    <n v="2.5891203703703704E-2"/>
    <n v="1.1759259259259259E-2"/>
    <n v="1.1759259259259259E-2"/>
    <b v="0"/>
    <n v="3.4143518518518507E-3"/>
    <b v="0"/>
    <n v="3.4236111111111113E-2"/>
  </r>
  <r>
    <n v="51"/>
    <s v="https://www.rev.com/blog/transcripts/great-britain-coronavirus-briefing-transcript-april-14"/>
    <s v="Rishi Sunak: (13:03);… to get to a sustainable position in a reasonably soon after we exit. Thank you. The next question is Paul Brand at the ITV. Paul, you there? Brilliant."/>
    <x v="2"/>
    <s v="13:03"/>
    <m/>
    <n v="174"/>
    <m/>
    <s v="Apr 14, 2020"/>
    <x v="1"/>
    <s v="12:01"/>
    <d v="1899-12-30T00:13:03"/>
    <n v="8.3449074074074085E-3"/>
    <n v="3.4236111111111113E-2"/>
    <n v="2.5891203703703704E-2"/>
    <n v="1.1759259259259259E-2"/>
    <n v="1.1759259259259259E-2"/>
    <b v="0"/>
    <n v="3.4143518518518507E-3"/>
    <b v="0"/>
    <n v="3.4236111111111113E-2"/>
  </r>
  <r>
    <n v="52"/>
    <s v="https://www.rev.com/blog/transcripts/great-britain-coronavirus-briefing-transcript-april-14"/>
    <s v="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x v="6"/>
    <s v="13:13"/>
    <m/>
    <n v="413"/>
    <m/>
    <s v="Apr 14, 2020"/>
    <x v="1"/>
    <s v="13:13"/>
    <d v="1899-12-30T00:13:13"/>
    <n v="9.1782407407407403E-3"/>
    <n v="1.1550925925925925E-2"/>
    <n v="2.3726851851851843E-3"/>
    <n v="1.1759259259259259E-2"/>
    <n v="1.1759259259259259E-2"/>
    <b v="0"/>
    <n v="2.5810185185185189E-3"/>
    <b v="0"/>
    <n v="3.4236111111111113E-2"/>
  </r>
  <r>
    <n v="53"/>
    <s v="https://www.rev.com/blog/transcripts/great-britain-coronavirus-briefing-transcript-april-14"/>
    <s v="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x v="2"/>
    <s v="13:34"/>
    <m/>
    <n v="692"/>
    <m/>
    <s v="Apr 14, 2020"/>
    <x v="1"/>
    <s v="13:34"/>
    <d v="1899-12-30T00:13:34"/>
    <n v="9.4212962962962957E-3"/>
    <n v="3.4236111111111113E-2"/>
    <n v="2.4814814814814817E-2"/>
    <n v="1.1759259259259259E-2"/>
    <n v="1.1759259259259259E-2"/>
    <b v="0"/>
    <n v="2.3379629629629636E-3"/>
    <b v="0"/>
    <n v="3.4236111111111113E-2"/>
  </r>
  <r>
    <n v="54"/>
    <s v="https://www.rev.com/blog/transcripts/great-britain-coronavirus-briefing-transcript-april-14"/>
    <s v="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x v="2"/>
    <s v="14:06"/>
    <m/>
    <n v="614"/>
    <m/>
    <s v="Apr 14, 2020"/>
    <x v="1"/>
    <s v="13:34"/>
    <d v="1899-12-30T00:14:06"/>
    <n v="9.4212962962962957E-3"/>
    <n v="3.4236111111111113E-2"/>
    <n v="2.4814814814814817E-2"/>
    <n v="1.1759259259259259E-2"/>
    <n v="1.1759259259259259E-2"/>
    <b v="0"/>
    <n v="2.3379629629629636E-3"/>
    <b v="0"/>
    <n v="3.4236111111111113E-2"/>
  </r>
  <r>
    <n v="55"/>
    <s v="https://www.rev.com/blog/transcripts/great-britain-coronavirus-briefing-transcript-april-14"/>
    <s v="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x v="5"/>
    <s v="14:39"/>
    <m/>
    <n v="762"/>
    <m/>
    <s v="Apr 14, 2020"/>
    <x v="1"/>
    <s v="14:39"/>
    <d v="1899-12-30T00:14:39"/>
    <n v="1.0173611111111111E-2"/>
    <n v="3.1817129629629633E-2"/>
    <n v="2.164351851851852E-2"/>
    <n v="1.1759259259259259E-2"/>
    <n v="1.1759259259259259E-2"/>
    <b v="0"/>
    <n v="1.5856481481481485E-3"/>
    <b v="0"/>
    <n v="3.4236111111111113E-2"/>
  </r>
  <r>
    <n v="56"/>
    <s v="https://www.rev.com/blog/transcripts/great-britain-coronavirus-briefing-transcript-april-14"/>
    <s v="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x v="3"/>
    <s v="15:26"/>
    <m/>
    <n v="869"/>
    <m/>
    <s v="Apr 14, 2020"/>
    <x v="1"/>
    <s v="15:26"/>
    <d v="1899-12-30T00:15:26"/>
    <n v="1.0717592592592593E-2"/>
    <n v="3.2708333333333332E-2"/>
    <n v="2.1990740740740741E-2"/>
    <n v="1.1759259259259259E-2"/>
    <n v="1.1759259259259259E-2"/>
    <b v="0"/>
    <n v="1.0416666666666664E-3"/>
    <b v="0"/>
    <n v="3.4236111111111113E-2"/>
  </r>
  <r>
    <n v="57"/>
    <s v="https://www.rev.com/blog/transcripts/great-britain-coronavirus-briefing-transcript-april-14"/>
    <s v="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x v="2"/>
    <s v="16:17"/>
    <m/>
    <n v="357"/>
    <m/>
    <s v="Apr 14, 2020"/>
    <x v="1"/>
    <s v="16:17"/>
    <d v="1899-12-30T00:16:17"/>
    <n v="1.1307870370370371E-2"/>
    <n v="3.4236111111111113E-2"/>
    <n v="2.2928240740740742E-2"/>
    <n v="1.1759259259259259E-2"/>
    <n v="1.1759259259259259E-2"/>
    <b v="0"/>
    <n v="4.5138888888888833E-4"/>
    <b v="0"/>
    <n v="3.4236111111111113E-2"/>
  </r>
  <r>
    <n v="58"/>
    <s v="https://www.rev.com/blog/transcripts/great-britain-coronavirus-briefing-transcript-april-14"/>
    <s v="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x v="6"/>
    <s v="16:38"/>
    <m/>
    <n v="362"/>
    <m/>
    <s v="Apr 14, 2020"/>
    <x v="1"/>
    <s v="16:38"/>
    <d v="1899-12-30T00:16:38"/>
    <n v="1.1550925925925925E-2"/>
    <n v="1.1550925925925925E-2"/>
    <n v="0"/>
    <n v="1.1759259259259259E-2"/>
    <n v="1.1759259259259259E-2"/>
    <b v="0"/>
    <n v="2.0833333333333467E-4"/>
    <b v="0"/>
    <n v="3.4236111111111113E-2"/>
  </r>
  <r>
    <n v="59"/>
    <s v="https://www.rev.com/blog/transcripts/great-britain-coronavirus-briefing-transcript-april-14"/>
    <s v="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x v="5"/>
    <s v="16:56"/>
    <m/>
    <n v="608"/>
    <m/>
    <s v="Apr 14, 2020"/>
    <x v="1"/>
    <s v="16:56"/>
    <d v="1899-12-30T00:16:56"/>
    <n v="1.1759259259259259E-2"/>
    <n v="3.1817129629629633E-2"/>
    <n v="2.0057870370370372E-2"/>
    <n v="1.2812499999999999E-2"/>
    <n v="1.2812499999999999E-2"/>
    <b v="0"/>
    <n v="1.05324074074074E-3"/>
    <b v="0"/>
    <n v="3.4236111111111113E-2"/>
  </r>
  <r>
    <n v="60"/>
    <s v="https://www.rev.com/blog/transcripts/great-britain-coronavirus-briefing-transcript-april-14"/>
    <s v="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x v="3"/>
    <s v="17:33"/>
    <m/>
    <n v="402"/>
    <m/>
    <s v="Apr 14, 2020"/>
    <x v="1"/>
    <s v="17:33"/>
    <d v="1899-12-30T00:17:33"/>
    <n v="1.2187500000000002E-2"/>
    <n v="3.2708333333333332E-2"/>
    <n v="2.0520833333333328E-2"/>
    <n v="1.2812499999999999E-2"/>
    <n v="1.2812499999999999E-2"/>
    <b v="0"/>
    <n v="6.2499999999999709E-4"/>
    <b v="0"/>
    <n v="3.4236111111111113E-2"/>
  </r>
  <r>
    <n v="61"/>
    <s v="https://www.rev.com/blog/transcripts/great-britain-coronavirus-briefing-transcript-april-14"/>
    <s v="Rishi Sunak: (17:55);Thank you, Paul. If we could turn next to Kathryn Samson at STV?"/>
    <x v="2"/>
    <s v="17:55"/>
    <m/>
    <n v="85"/>
    <m/>
    <s v="Apr 14, 2020"/>
    <x v="1"/>
    <s v="17:55"/>
    <d v="1899-12-30T00:17:55"/>
    <n v="1.2442129629629629E-2"/>
    <n v="3.4236111111111113E-2"/>
    <n v="2.1793981481481484E-2"/>
    <n v="1.2812499999999999E-2"/>
    <n v="1.2812499999999999E-2"/>
    <b v="0"/>
    <n v="3.7037037037036986E-4"/>
    <b v="0"/>
    <n v="3.4236111111111113E-2"/>
  </r>
  <r>
    <n v="62"/>
    <s v="https://www.rev.com/blog/transcripts/great-britain-coronavirus-briefing-transcript-april-14"/>
    <s v="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x v="7"/>
    <s v="18:01"/>
    <m/>
    <n v="470"/>
    <m/>
    <s v="Apr 14, 2020"/>
    <x v="1"/>
    <s v="18:01"/>
    <d v="1899-12-30T00:18:01"/>
    <n v="1.2511574074074073E-2"/>
    <n v="1.2511574074074073E-2"/>
    <n v="0"/>
    <n v="1.2812499999999999E-2"/>
    <n v="1.2812499999999999E-2"/>
    <b v="0"/>
    <n v="3.0092592592592671E-4"/>
    <b v="0"/>
    <n v="3.4236111111111113E-2"/>
  </r>
  <r>
    <n v="63"/>
    <s v="https://www.rev.com/blog/transcripts/great-britain-coronavirus-briefing-transcript-april-14"/>
    <s v="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x v="2"/>
    <s v="18:27"/>
    <m/>
    <n v="798"/>
    <m/>
    <s v="Apr 14, 2020"/>
    <x v="1"/>
    <s v="18:27"/>
    <d v="1899-12-30T00:18:27"/>
    <n v="1.2812499999999999E-2"/>
    <n v="3.4236111111111113E-2"/>
    <n v="2.1423611111111115E-2"/>
    <n v="1.5289351851851851E-2"/>
    <n v="1.5289351851851851E-2"/>
    <b v="0"/>
    <n v="2.4768518518518516E-3"/>
    <b v="0"/>
    <n v="3.4236111111111113E-2"/>
  </r>
  <r>
    <n v="64"/>
    <s v="https://www.rev.com/blog/transcripts/great-britain-coronavirus-briefing-transcript-april-14"/>
    <s v="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x v="5"/>
    <s v="19:11"/>
    <m/>
    <n v="578"/>
    <m/>
    <s v="Apr 14, 2020"/>
    <x v="1"/>
    <s v="19:11"/>
    <d v="1899-12-30T00:19:11"/>
    <n v="1.3321759259259261E-2"/>
    <n v="3.1817129629629633E-2"/>
    <n v="1.849537037037037E-2"/>
    <n v="1.5289351851851851E-2"/>
    <n v="1.5289351851851851E-2"/>
    <b v="0"/>
    <n v="1.9675925925925902E-3"/>
    <b v="0"/>
    <n v="3.4236111111111113E-2"/>
  </r>
  <r>
    <n v="65"/>
    <s v="https://www.rev.com/blog/transcripts/great-britain-coronavirus-briefing-transcript-april-14"/>
    <s v="Rishi Sunak: (19:46);Brilliant. Thank you, Kathryn. Can we turn next to Ed Conway from Sky?"/>
    <x v="2"/>
    <s v="19:46"/>
    <m/>
    <n v="91"/>
    <m/>
    <s v="Apr 14, 2020"/>
    <x v="1"/>
    <s v="19:46"/>
    <d v="1899-12-30T00:19:46"/>
    <n v="1.3726851851851851E-2"/>
    <n v="3.4236111111111113E-2"/>
    <n v="2.0509259259259262E-2"/>
    <n v="1.5289351851851851E-2"/>
    <n v="1.5289351851851851E-2"/>
    <b v="0"/>
    <n v="1.5624999999999997E-3"/>
    <b v="0"/>
    <n v="3.4236111111111113E-2"/>
  </r>
  <r>
    <n v="66"/>
    <s v="https://www.rev.com/blog/transcripts/great-britain-coronavirus-briefing-transcript-april-14"/>
    <s v="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x v="8"/>
    <s v="19:53"/>
    <m/>
    <n v="558"/>
    <m/>
    <s v="Apr 14, 2020"/>
    <x v="1"/>
    <s v="19:53"/>
    <d v="1899-12-30T00:19:53"/>
    <n v="1.3807870370370371E-2"/>
    <n v="1.4965277777777779E-2"/>
    <n v="1.1574074074074073E-3"/>
    <n v="1.5289351851851851E-2"/>
    <n v="1.5289351851851851E-2"/>
    <b v="0"/>
    <n v="1.4814814814814795E-3"/>
    <b v="0"/>
    <n v="3.4236111111111113E-2"/>
  </r>
  <r>
    <n v="67"/>
    <s v="https://www.rev.com/blog/transcripts/great-britain-coronavirus-briefing-transcript-april-14"/>
    <s v="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x v="2"/>
    <s v="20:30"/>
    <m/>
    <n v="1107"/>
    <m/>
    <s v="Apr 14, 2020"/>
    <x v="1"/>
    <s v="20:30"/>
    <d v="1899-12-30T00:20:30"/>
    <n v="1.4236111111111111E-2"/>
    <n v="3.4236111111111113E-2"/>
    <n v="2.0000000000000004E-2"/>
    <n v="1.5289351851851851E-2"/>
    <n v="1.5289351851851851E-2"/>
    <b v="0"/>
    <n v="1.05324074074074E-3"/>
    <b v="0"/>
    <n v="3.4236111111111113E-2"/>
  </r>
  <r>
    <n v="68"/>
    <s v="https://www.rev.com/blog/transcripts/great-britain-coronavirus-briefing-transcript-april-14"/>
    <s v="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x v="8"/>
    <s v="21:33"/>
    <m/>
    <n v="407"/>
    <m/>
    <s v="Apr 14, 2020"/>
    <x v="1"/>
    <s v="21:33"/>
    <d v="1899-12-30T00:21:33"/>
    <n v="1.4965277777777779E-2"/>
    <n v="1.4965277777777779E-2"/>
    <n v="0"/>
    <n v="1.5289351851851851E-2"/>
    <n v="1.5289351851851851E-2"/>
    <b v="0"/>
    <n v="3.2407407407407211E-4"/>
    <b v="0"/>
    <n v="3.4236111111111113E-2"/>
  </r>
  <r>
    <n v="69"/>
    <s v="https://www.rev.com/blog/transcripts/great-britain-coronavirus-briefing-transcript-april-14"/>
    <s v="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x v="2"/>
    <s v="22:01"/>
    <m/>
    <n v="875"/>
    <m/>
    <s v="Apr 14, 2020"/>
    <x v="1"/>
    <s v="22:01"/>
    <d v="1899-12-30T00:22:01"/>
    <n v="1.5289351851851851E-2"/>
    <n v="3.4236111111111113E-2"/>
    <n v="1.894675925925926E-2"/>
    <n v="1.6724537037037034E-2"/>
    <n v="1.6724537037037034E-2"/>
    <b v="0"/>
    <n v="1.4351851851851834E-3"/>
    <b v="0"/>
    <n v="3.4236111111111113E-2"/>
  </r>
  <r>
    <n v="70"/>
    <s v="https://www.rev.com/blog/transcripts/great-britain-coronavirus-briefing-transcript-april-14"/>
    <s v="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x v="2"/>
    <s v="22:47"/>
    <m/>
    <n v="548"/>
    <m/>
    <s v="Apr 14, 2020"/>
    <x v="1"/>
    <s v="22:01"/>
    <d v="1899-12-30T00:22:47"/>
    <n v="1.5289351851851851E-2"/>
    <n v="3.4236111111111113E-2"/>
    <n v="1.894675925925926E-2"/>
    <n v="1.6724537037037034E-2"/>
    <n v="1.6724537037037034E-2"/>
    <b v="0"/>
    <n v="1.4351851851851834E-3"/>
    <b v="0"/>
    <n v="3.4236111111111113E-2"/>
  </r>
  <r>
    <n v="71"/>
    <s v="https://www.rev.com/blog/transcripts/great-britain-coronavirus-briefing-transcript-april-14"/>
    <s v="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x v="9"/>
    <s v="23:21"/>
    <m/>
    <n v="754"/>
    <m/>
    <s v="Apr 14, 2020"/>
    <x v="1"/>
    <s v="23:21"/>
    <d v="1899-12-30T00:23:21"/>
    <n v="1.621527777777778E-2"/>
    <n v="1.621527777777778E-2"/>
    <n v="0"/>
    <n v="1.6724537037037034E-2"/>
    <n v="1.6724537037037034E-2"/>
    <b v="0"/>
    <n v="5.0925925925925444E-4"/>
    <b v="0"/>
    <n v="3.4236111111111113E-2"/>
  </r>
  <r>
    <n v="72"/>
    <s v="https://www.rev.com/blog/transcripts/great-britain-coronavirus-briefing-transcript-april-14"/>
    <s v="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x v="2"/>
    <s v="24:05"/>
    <m/>
    <n v="1039"/>
    <m/>
    <s v="Apr 14, 2020"/>
    <x v="1"/>
    <s v="24:05"/>
    <d v="1899-12-30T00:24:05"/>
    <n v="1.6724537037037034E-2"/>
    <n v="3.4236111111111113E-2"/>
    <n v="1.7511574074074079E-2"/>
    <n v="2.0439814814814817E-2"/>
    <n v="2.0439814814814817E-2"/>
    <b v="0"/>
    <n v="3.7152777777777826E-3"/>
    <b v="0"/>
    <n v="3.4236111111111113E-2"/>
  </r>
  <r>
    <n v="73"/>
    <s v="https://www.rev.com/blog/transcripts/great-britain-coronavirus-briefing-transcript-april-14"/>
    <s v="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x v="2"/>
    <s v="25:01"/>
    <m/>
    <n v="1172"/>
    <m/>
    <s v="Apr 14, 2020"/>
    <x v="1"/>
    <s v="24:05"/>
    <d v="1899-12-30T00:25:01"/>
    <n v="1.6724537037037034E-2"/>
    <n v="3.4236111111111113E-2"/>
    <n v="1.7511574074074079E-2"/>
    <n v="2.0439814814814817E-2"/>
    <n v="2.0439814814814817E-2"/>
    <b v="0"/>
    <n v="3.7152777777777826E-3"/>
    <b v="0"/>
    <n v="3.4236111111111113E-2"/>
  </r>
  <r>
    <n v="74"/>
    <s v="https://www.rev.com/blog/transcripts/great-britain-coronavirus-briefing-transcript-april-14"/>
    <s v="Stephen Powis: (25:58);Should I say something about hospital acquired infections? Yvonne might want to comment too, and Yvonne might want to say something about …"/>
    <x v="3"/>
    <s v="25:58"/>
    <m/>
    <n v="162"/>
    <m/>
    <s v="Apr 14, 2020"/>
    <x v="1"/>
    <s v="25:58"/>
    <d v="1899-12-30T00:25:58"/>
    <n v="1.8032407407407407E-2"/>
    <n v="3.2708333333333332E-2"/>
    <n v="1.4675925925925926E-2"/>
    <n v="2.0439814814814817E-2"/>
    <n v="2.0439814814814817E-2"/>
    <b v="0"/>
    <n v="2.4074074074074102E-3"/>
    <b v="0"/>
    <n v="3.4236111111111113E-2"/>
  </r>
  <r>
    <n v="75"/>
    <s v="https://www.rev.com/blog/transcripts/great-britain-coronavirus-briefing-transcript-april-14"/>
    <s v="Stephen Powis: (26:03);… care home infections."/>
    <x v="3"/>
    <s v="26:03"/>
    <m/>
    <n v="46"/>
    <m/>
    <s v="Apr 14, 2020"/>
    <x v="1"/>
    <s v="25:58"/>
    <d v="1899-12-30T00:26:03"/>
    <n v="1.8032407407407407E-2"/>
    <n v="3.2708333333333332E-2"/>
    <n v="1.4675925925925926E-2"/>
    <n v="2.0439814814814817E-2"/>
    <n v="2.0439814814814817E-2"/>
    <b v="0"/>
    <n v="2.4074074074074102E-3"/>
    <b v="0"/>
    <n v="3.4236111111111113E-2"/>
  </r>
  <r>
    <n v="76"/>
    <s v="https://www.rev.com/blog/transcripts/great-britain-coronavirus-briefing-transcript-april-14"/>
    <s v="Stephen Powis: (26:06);So the first thing I’d say is we take hospital-acquired infections very seriously. We do in normal times, and we absolutely do now. Now, we have a very strong record in the UK of managing hospital-acquired infections."/>
    <x v="3"/>
    <s v="26:06"/>
    <m/>
    <n v="240"/>
    <m/>
    <s v="Apr 14, 2020"/>
    <x v="1"/>
    <s v="25:58"/>
    <d v="1899-12-30T00:26:06"/>
    <n v="1.8032407407407407E-2"/>
    <n v="3.2708333333333332E-2"/>
    <n v="1.4675925925925926E-2"/>
    <n v="2.0439814814814817E-2"/>
    <n v="2.0439814814814817E-2"/>
    <b v="0"/>
    <n v="2.4074074074074102E-3"/>
    <b v="0"/>
    <n v="3.4236111111111113E-2"/>
  </r>
  <r>
    <n v="77"/>
    <s v="https://www.rev.com/blog/transcripts/great-britain-coronavirus-briefing-transcript-april-14"/>
    <s v="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x v="3"/>
    <s v="26:20"/>
    <m/>
    <n v="376"/>
    <m/>
    <s v="Apr 14, 2020"/>
    <x v="1"/>
    <s v="25:58"/>
    <d v="1899-12-30T00:26:20"/>
    <n v="1.8032407407407407E-2"/>
    <n v="3.2708333333333332E-2"/>
    <n v="1.4675925925925926E-2"/>
    <n v="2.0439814814814817E-2"/>
    <n v="2.0439814814814817E-2"/>
    <b v="0"/>
    <n v="2.4074074074074102E-3"/>
    <b v="0"/>
    <n v="3.4236111111111113E-2"/>
  </r>
  <r>
    <n v="78"/>
    <s v="https://www.rev.com/blog/transcripts/great-britain-coronavirus-briefing-transcript-april-14"/>
    <s v="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x v="3"/>
    <s v="26:42"/>
    <m/>
    <n v="414"/>
    <m/>
    <s v="Apr 14, 2020"/>
    <x v="1"/>
    <s v="25:58"/>
    <d v="1899-12-30T00:26:42"/>
    <n v="1.8032407407407407E-2"/>
    <n v="3.2708333333333332E-2"/>
    <n v="1.4675925925925926E-2"/>
    <n v="2.0439814814814817E-2"/>
    <n v="2.0439814814814817E-2"/>
    <b v="0"/>
    <n v="2.4074074074074102E-3"/>
    <b v="0"/>
    <n v="3.4236111111111113E-2"/>
  </r>
  <r>
    <n v="79"/>
    <s v="https://www.rev.com/blog/transcripts/great-britain-coronavirus-briefing-transcript-april-14"/>
    <s v="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x v="3"/>
    <s v="27:04"/>
    <m/>
    <n v="594"/>
    <m/>
    <s v="Apr 14, 2020"/>
    <x v="1"/>
    <s v="25:58"/>
    <d v="1899-12-30T00:27:04"/>
    <n v="1.8032407407407407E-2"/>
    <n v="3.2708333333333332E-2"/>
    <n v="1.4675925925925926E-2"/>
    <n v="2.0439814814814817E-2"/>
    <n v="2.0439814814814817E-2"/>
    <b v="0"/>
    <n v="2.4074074074074102E-3"/>
    <b v="0"/>
    <n v="3.4236111111111113E-2"/>
  </r>
  <r>
    <n v="80"/>
    <s v="https://www.rev.com/blog/transcripts/great-britain-coronavirus-briefing-transcript-april-14"/>
    <s v="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x v="3"/>
    <s v="27:37"/>
    <m/>
    <n v="362"/>
    <m/>
    <s v="Apr 14, 2020"/>
    <x v="1"/>
    <s v="25:58"/>
    <d v="1899-12-30T00:27:37"/>
    <n v="1.8032407407407407E-2"/>
    <n v="3.2708333333333332E-2"/>
    <n v="1.4675925925925926E-2"/>
    <n v="2.0439814814814817E-2"/>
    <n v="2.0439814814814817E-2"/>
    <b v="0"/>
    <n v="2.4074074074074102E-3"/>
    <b v="0"/>
    <n v="3.4236111111111113E-2"/>
  </r>
  <r>
    <n v="81"/>
    <s v="https://www.rev.com/blog/transcripts/great-britain-coronavirus-briefing-transcript-april-14"/>
    <s v="Stephen Powis: (27:58);Yvonne?"/>
    <x v="3"/>
    <s v="27:58"/>
    <m/>
    <n v="30"/>
    <m/>
    <s v="Apr 14, 2020"/>
    <x v="1"/>
    <s v="25:58"/>
    <d v="1899-12-30T00:27:58"/>
    <n v="1.8032407407407407E-2"/>
    <n v="3.2708333333333332E-2"/>
    <n v="1.4675925925925926E-2"/>
    <n v="2.0439814814814817E-2"/>
    <n v="2.0439814814814817E-2"/>
    <b v="0"/>
    <n v="2.4074074074074102E-3"/>
    <b v="0"/>
    <n v="3.4236111111111113E-2"/>
  </r>
  <r>
    <n v="82"/>
    <s v="https://www.rev.com/blog/transcripts/great-britain-coronavirus-briefing-transcript-april-14"/>
    <s v="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x v="5"/>
    <s v="27:59"/>
    <m/>
    <n v="652"/>
    <m/>
    <s v="Apr 14, 2020"/>
    <x v="1"/>
    <s v="27:59"/>
    <d v="1899-12-30T00:27:59"/>
    <n v="1.9432870370370371E-2"/>
    <n v="3.1817129629629633E-2"/>
    <n v="1.2384259259259262E-2"/>
    <n v="2.0439814814814817E-2"/>
    <n v="2.0439814814814817E-2"/>
    <b v="0"/>
    <n v="1.0069444444444457E-3"/>
    <b v="0"/>
    <n v="3.4236111111111113E-2"/>
  </r>
  <r>
    <n v="83"/>
    <s v="https://www.rev.com/blog/transcripts/great-britain-coronavirus-briefing-transcript-april-14"/>
    <s v="Yvonne Doyle: (28:40);Bear in mind, it’s a very challenging group, because many of these residents may have dementia. It’s important that it is a humane response as well. So this is a different challenge to hospitals but of equal concern."/>
    <x v="5"/>
    <s v="28:40"/>
    <m/>
    <n v="238"/>
    <m/>
    <s v="Apr 14, 2020"/>
    <x v="1"/>
    <s v="27:59"/>
    <d v="1899-12-30T00:28:40"/>
    <n v="1.9432870370370371E-2"/>
    <n v="3.1817129629629633E-2"/>
    <n v="1.2384259259259262E-2"/>
    <n v="2.0439814814814817E-2"/>
    <n v="2.0439814814814817E-2"/>
    <b v="0"/>
    <n v="1.0069444444444457E-3"/>
    <b v="0"/>
    <n v="3.4236111111111113E-2"/>
  </r>
  <r>
    <n v="84"/>
    <s v="https://www.rev.com/blog/transcripts/great-britain-coronavirus-briefing-transcript-april-14"/>
    <s v="Stephen Powis: (28:57);And on that R number in hospitals, when I said I know what it is, let me be clear, it’s because the data is not clear enough for us to get a good sight of what it is at the moment. But that work will be ongoing as part of our look at healthcare-associated infections."/>
    <x v="3"/>
    <s v="28:57"/>
    <m/>
    <n v="290"/>
    <m/>
    <s v="Apr 14, 2020"/>
    <x v="1"/>
    <s v="28:57"/>
    <d v="1899-12-30T00:28:57"/>
    <n v="2.0104166666666666E-2"/>
    <n v="3.2708333333333332E-2"/>
    <n v="1.2604166666666666E-2"/>
    <n v="2.0439814814814817E-2"/>
    <n v="2.0439814814814817E-2"/>
    <b v="0"/>
    <n v="3.3564814814815089E-4"/>
    <b v="0"/>
    <n v="3.4236111111111113E-2"/>
  </r>
  <r>
    <n v="85"/>
    <s v="https://www.rev.com/blog/transcripts/great-britain-coronavirus-briefing-transcript-april-14"/>
    <s v="Rishi Sunak: (29:14);Francis, that answer is comprehensively as they can, hopefully."/>
    <x v="2"/>
    <s v="29:14"/>
    <m/>
    <n v="84"/>
    <m/>
    <s v="Apr 14, 2020"/>
    <x v="1"/>
    <s v="29:14"/>
    <d v="1899-12-30T00:29:14"/>
    <n v="2.0300925925925927E-2"/>
    <n v="3.4236111111111113E-2"/>
    <n v="1.3935185185185186E-2"/>
    <n v="2.0439814814814817E-2"/>
    <n v="2.0439814814814817E-2"/>
    <b v="0"/>
    <n v="1.3888888888888978E-4"/>
    <b v="0"/>
    <n v="3.4236111111111113E-2"/>
  </r>
  <r>
    <n v="86"/>
    <s v="https://www.rev.com/blog/transcripts/great-britain-coronavirus-briefing-transcript-april-14"/>
    <s v="Francis: (29:18);Well, look, just to be absolutely clear, so there is no number of hospital-acquired infections?"/>
    <x v="10"/>
    <s v="29:18"/>
    <m/>
    <n v="112"/>
    <m/>
    <s v="Apr 14, 2020"/>
    <x v="1"/>
    <s v="29:18"/>
    <d v="1899-12-30T00:29:18"/>
    <n v="2.0347222222222221E-2"/>
    <n v="2.0347222222222221E-2"/>
    <n v="0"/>
    <n v="2.0439814814814817E-2"/>
    <n v="2.0439814814814817E-2"/>
    <b v="0"/>
    <n v="9.2592592592595502E-5"/>
    <b v="0"/>
    <n v="3.4236111111111113E-2"/>
  </r>
  <r>
    <n v="87"/>
    <s v="https://www.rev.com/blog/transcripts/great-britain-coronavirus-briefing-transcript-april-14"/>
    <s v="Stephen Powis: (29:26);So the data is being looked at at the moment. I think you specifically asked about the R number, which is infection rate. The data is not clear enough yet to be able to give that number or to calculate that number."/>
    <x v="3"/>
    <s v="29:26"/>
    <m/>
    <n v="237"/>
    <m/>
    <s v="Apr 14, 2020"/>
    <x v="1"/>
    <s v="29:26"/>
    <d v="1899-12-30T00:29:26"/>
    <n v="2.0439814814814817E-2"/>
    <n v="3.2708333333333332E-2"/>
    <n v="1.2268518518518515E-2"/>
    <n v="2.4421296296296292E-2"/>
    <n v="2.4421296296296292E-2"/>
    <b v="0"/>
    <n v="3.9814814814814747E-3"/>
    <b v="0"/>
    <n v="3.4236111111111113E-2"/>
  </r>
  <r>
    <n v="88"/>
    <s v="https://www.rev.com/blog/transcripts/great-britain-coronavirus-briefing-transcript-april-14"/>
    <s v="Rishi Sunak: (29:40);Thank you, Francis. Turn next to Tom Newton Dunn at The Sun."/>
    <x v="2"/>
    <s v="29:40"/>
    <m/>
    <n v="81"/>
    <m/>
    <s v="Apr 14, 2020"/>
    <x v="1"/>
    <s v="29:40"/>
    <d v="1899-12-30T00:29:40"/>
    <n v="2.0601851851851854E-2"/>
    <n v="3.4236111111111113E-2"/>
    <n v="1.3634259259259259E-2"/>
    <n v="2.4421296296296292E-2"/>
    <n v="2.4421296296296292E-2"/>
    <b v="0"/>
    <n v="3.8194444444444378E-3"/>
    <b v="0"/>
    <n v="3.4236111111111113E-2"/>
  </r>
  <r>
    <n v="89"/>
    <s v="https://www.rev.com/blog/transcripts/great-britain-coronavirus-briefing-transcript-april-14"/>
    <s v="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x v="11"/>
    <s v="29:46"/>
    <m/>
    <n v="680"/>
    <m/>
    <s v="Apr 14, 2020"/>
    <x v="1"/>
    <s v="29:46"/>
    <d v="1899-12-30T00:29:46"/>
    <n v="2.0671296296296295E-2"/>
    <n v="2.4201388888888887E-2"/>
    <n v="3.5300925925925916E-3"/>
    <n v="2.4421296296296292E-2"/>
    <n v="2.4421296296296292E-2"/>
    <b v="0"/>
    <n v="3.7499999999999964E-3"/>
    <b v="0"/>
    <n v="3.4236111111111113E-2"/>
  </r>
  <r>
    <n v="90"/>
    <s v="https://www.rev.com/blog/transcripts/great-britain-coronavirus-briefing-transcript-april-14"/>
    <s v="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x v="11"/>
    <s v="30:27"/>
    <m/>
    <n v="465"/>
    <m/>
    <s v="Apr 14, 2020"/>
    <x v="1"/>
    <s v="29:46"/>
    <d v="1899-12-30T00:30:27"/>
    <n v="2.0671296296296295E-2"/>
    <n v="2.4201388888888887E-2"/>
    <n v="3.5300925925925916E-3"/>
    <n v="2.4421296296296292E-2"/>
    <n v="2.4421296296296292E-2"/>
    <b v="0"/>
    <n v="3.7499999999999964E-3"/>
    <b v="0"/>
    <n v="3.4236111111111113E-2"/>
  </r>
  <r>
    <n v="91"/>
    <s v="https://www.rev.com/blog/transcripts/great-britain-coronavirus-briefing-transcript-april-14"/>
    <s v="Rishi Sunak: (30:59);Thanks, Tom. You mentioned three different schemes, and you’re absolutely right to do that, and do keep pushing, because we need to make sure that the interventions we’re putting in place reach the people that they’re designed to help."/>
    <x v="2"/>
    <s v="30:59"/>
    <m/>
    <n v="256"/>
    <m/>
    <s v="Apr 14, 2020"/>
    <x v="1"/>
    <s v="30:59"/>
    <d v="1899-12-30T00:30:59"/>
    <n v="2.1516203703703704E-2"/>
    <n v="3.4236111111111113E-2"/>
    <n v="1.2719907407407409E-2"/>
    <n v="2.4421296296296292E-2"/>
    <n v="2.4421296296296292E-2"/>
    <b v="0"/>
    <n v="2.9050925925925876E-3"/>
    <b v="0"/>
    <n v="3.4236111111111113E-2"/>
  </r>
  <r>
    <n v="92"/>
    <s v="https://www.rev.com/blog/transcripts/great-britain-coronavirus-briefing-transcript-april-14"/>
    <s v="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x v="2"/>
    <s v="31:10"/>
    <m/>
    <n v="547"/>
    <m/>
    <s v="Apr 14, 2020"/>
    <x v="1"/>
    <s v="30:59"/>
    <d v="1899-12-30T00:31:10"/>
    <n v="2.1516203703703704E-2"/>
    <n v="3.4236111111111113E-2"/>
    <n v="1.2719907407407409E-2"/>
    <n v="2.4421296296296292E-2"/>
    <n v="2.4421296296296292E-2"/>
    <b v="0"/>
    <n v="2.9050925925925876E-3"/>
    <b v="0"/>
    <n v="3.4236111111111113E-2"/>
  </r>
  <r>
    <n v="93"/>
    <s v="https://www.rev.com/blog/transcripts/great-britain-coronavirus-briefing-transcript-april-14"/>
    <s v="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x v="2"/>
    <s v="31:38"/>
    <m/>
    <n v="424"/>
    <m/>
    <s v="Apr 14, 2020"/>
    <x v="1"/>
    <s v="30:59"/>
    <d v="1899-12-30T00:31:38"/>
    <n v="2.1516203703703704E-2"/>
    <n v="3.4236111111111113E-2"/>
    <n v="1.2719907407407409E-2"/>
    <n v="2.4421296296296292E-2"/>
    <n v="2.4421296296296292E-2"/>
    <b v="0"/>
    <n v="2.9050925925925876E-3"/>
    <b v="0"/>
    <n v="3.4236111111111113E-2"/>
  </r>
  <r>
    <n v="94"/>
    <s v="https://www.rev.com/blog/transcripts/great-britain-coronavirus-briefing-transcript-april-14"/>
    <s v="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x v="2"/>
    <s v="31:58"/>
    <m/>
    <n v="439"/>
    <m/>
    <s v="Apr 14, 2020"/>
    <x v="1"/>
    <s v="30:59"/>
    <d v="1899-12-30T00:31:58"/>
    <n v="2.1516203703703704E-2"/>
    <n v="3.4236111111111113E-2"/>
    <n v="1.2719907407407409E-2"/>
    <n v="2.4421296296296292E-2"/>
    <n v="2.4421296296296292E-2"/>
    <b v="0"/>
    <n v="2.9050925925925876E-3"/>
    <b v="0"/>
    <n v="3.4236111111111113E-2"/>
  </r>
  <r>
    <n v="95"/>
    <s v="https://www.rev.com/blog/transcripts/great-britain-coronavirus-briefing-transcript-april-14"/>
    <s v="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x v="2"/>
    <s v="32:20"/>
    <m/>
    <n v="366"/>
    <m/>
    <s v="Apr 14, 2020"/>
    <x v="1"/>
    <s v="30:59"/>
    <d v="1899-12-30T00:32:20"/>
    <n v="2.1516203703703704E-2"/>
    <n v="3.4236111111111113E-2"/>
    <n v="1.2719907407407409E-2"/>
    <n v="2.4421296296296292E-2"/>
    <n v="2.4421296296296292E-2"/>
    <b v="0"/>
    <n v="2.9050925925925876E-3"/>
    <b v="0"/>
    <n v="3.4236111111111113E-2"/>
  </r>
  <r>
    <n v="96"/>
    <s v="https://www.rev.com/blog/transcripts/great-britain-coronavirus-briefing-transcript-april-14"/>
    <s v="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x v="2"/>
    <s v="32:44"/>
    <m/>
    <n v="607"/>
    <m/>
    <s v="Apr 14, 2020"/>
    <x v="1"/>
    <s v="30:59"/>
    <d v="1899-12-30T00:32:44"/>
    <n v="2.1516203703703704E-2"/>
    <n v="3.4236111111111113E-2"/>
    <n v="1.2719907407407409E-2"/>
    <n v="2.4421296296296292E-2"/>
    <n v="2.4421296296296292E-2"/>
    <b v="0"/>
    <n v="2.9050925925925876E-3"/>
    <b v="0"/>
    <n v="3.4236111111111113E-2"/>
  </r>
  <r>
    <n v="97"/>
    <s v="https://www.rev.com/blog/transcripts/great-britain-coronavirus-briefing-transcript-april-14"/>
    <s v="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x v="2"/>
    <s v="33:17"/>
    <m/>
    <n v="597"/>
    <m/>
    <s v="Apr 14, 2020"/>
    <x v="1"/>
    <s v="30:59"/>
    <d v="1899-12-30T00:33:17"/>
    <n v="2.1516203703703704E-2"/>
    <n v="3.4236111111111113E-2"/>
    <n v="1.2719907407407409E-2"/>
    <n v="2.4421296296296292E-2"/>
    <n v="2.4421296296296292E-2"/>
    <b v="0"/>
    <n v="2.9050925925925876E-3"/>
    <b v="0"/>
    <n v="3.4236111111111113E-2"/>
  </r>
  <r>
    <n v="98"/>
    <s v="https://www.rev.com/blog/transcripts/great-britain-coronavirus-briefing-transcript-april-14"/>
    <s v="Rishi Sunak: (33:48);Then Steve, did you want to pick up or was it Yvonne?"/>
    <x v="2"/>
    <s v="33:48"/>
    <m/>
    <n v="74"/>
    <m/>
    <s v="Apr 14, 2020"/>
    <x v="1"/>
    <s v="30:59"/>
    <d v="1899-12-30T00:33:48"/>
    <n v="2.1516203703703704E-2"/>
    <n v="3.4236111111111113E-2"/>
    <n v="1.2719907407407409E-2"/>
    <n v="2.4421296296296292E-2"/>
    <n v="2.4421296296296292E-2"/>
    <b v="0"/>
    <n v="2.9050925925925876E-3"/>
    <b v="0"/>
    <n v="3.4236111111111113E-2"/>
  </r>
  <r>
    <n v="99"/>
    <s v="https://www.rev.com/blog/transcripts/great-britain-coronavirus-briefing-transcript-april-14"/>
    <s v="Stephen Powis: (33:49);Yvonne, did you want …"/>
    <x v="3"/>
    <s v="33:49"/>
    <m/>
    <n v="45"/>
    <m/>
    <s v="Apr 14, 2020"/>
    <x v="1"/>
    <s v="33:49"/>
    <d v="1899-12-30T00:33:49"/>
    <n v="2.3483796296296298E-2"/>
    <n v="3.2708333333333332E-2"/>
    <n v="9.2245370370370346E-3"/>
    <n v="2.4421296296296292E-2"/>
    <n v="2.4421296296296292E-2"/>
    <b v="0"/>
    <n v="9.3749999999999389E-4"/>
    <b v="0"/>
    <n v="3.4236111111111113E-2"/>
  </r>
  <r>
    <n v="100"/>
    <s v="https://www.rev.com/blog/transcripts/great-britain-coronavirus-briefing-transcript-april-14"/>
    <s v="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x v="5"/>
    <s v="33:53"/>
    <m/>
    <n v="513"/>
    <m/>
    <s v="Apr 14, 2020"/>
    <x v="1"/>
    <s v="33:53"/>
    <d v="1899-12-30T00:33:53"/>
    <n v="2.3530092592592592E-2"/>
    <n v="3.1817129629629633E-2"/>
    <n v="8.2870370370370407E-3"/>
    <n v="2.4421296296296292E-2"/>
    <n v="2.4421296296296292E-2"/>
    <b v="0"/>
    <n v="8.9120370370369961E-4"/>
    <b v="0"/>
    <n v="3.4236111111111113E-2"/>
  </r>
  <r>
    <n v="101"/>
    <s v="https://www.rev.com/blog/transcripts/great-britain-coronavirus-briefing-transcript-april-14"/>
    <s v="Yvonne Doyle: (34:19);In the early stages of this epidemic, it was clear that even for death, we were looking at very different denominator populations. So even there, we weren’t actually able to compare like with like, because it was a much younger population that had been tested."/>
    <x v="5"/>
    <s v="34:19"/>
    <m/>
    <n v="282"/>
    <m/>
    <s v="Apr 14, 2020"/>
    <x v="1"/>
    <s v="33:53"/>
    <d v="1899-12-30T00:34:19"/>
    <n v="2.3530092592592592E-2"/>
    <n v="3.1817129629629633E-2"/>
    <n v="8.2870370370370407E-3"/>
    <n v="2.4421296296296292E-2"/>
    <n v="2.4421296296296292E-2"/>
    <b v="0"/>
    <n v="8.9120370370369961E-4"/>
    <b v="0"/>
    <n v="3.4236111111111113E-2"/>
  </r>
  <r>
    <n v="102"/>
    <s v="https://www.rev.com/blog/transcripts/great-britain-coronavirus-briefing-transcript-april-14"/>
    <s v="Yvonne Doyle: (34:35);So it would be ideal if we were absolutely clear we were comparing like with like, and that’s what we endeavor to do. But we are always open for learning on that."/>
    <x v="5"/>
    <s v="34:35"/>
    <m/>
    <n v="184"/>
    <m/>
    <s v="Apr 14, 2020"/>
    <x v="1"/>
    <s v="33:53"/>
    <d v="1899-12-30T00:34:35"/>
    <n v="2.3530092592592592E-2"/>
    <n v="3.1817129629629633E-2"/>
    <n v="8.2870370370370407E-3"/>
    <n v="2.4421296296296292E-2"/>
    <n v="2.4421296296296292E-2"/>
    <b v="0"/>
    <n v="8.9120370370369961E-4"/>
    <b v="0"/>
    <n v="3.4236111111111113E-2"/>
  </r>
  <r>
    <n v="103"/>
    <s v="https://www.rev.com/blog/transcripts/great-britain-coronavirus-briefing-transcript-april-14"/>
    <s v="Rishi Sunak: (34:45);Perfect. Tom, I think covers everything. Right?"/>
    <x v="2"/>
    <s v="34:45"/>
    <m/>
    <n v="68"/>
    <m/>
    <s v="Apr 14, 2020"/>
    <x v="1"/>
    <s v="34:45"/>
    <d v="1899-12-30T00:34:45"/>
    <n v="2.4131944444444445E-2"/>
    <n v="3.4236111111111113E-2"/>
    <n v="1.0104166666666668E-2"/>
    <n v="2.4421296296296292E-2"/>
    <n v="2.4421296296296292E-2"/>
    <b v="0"/>
    <n v="2.893518518518462E-4"/>
    <b v="0"/>
    <n v="3.4236111111111113E-2"/>
  </r>
  <r>
    <n v="104"/>
    <s v="https://www.rev.com/blog/transcripts/great-britain-coronavirus-briefing-transcript-april-14"/>
    <s v="Tom Newton Dunn: (34:49);Quick followup,-"/>
    <x v="11"/>
    <s v="34:49"/>
    <m/>
    <n v="41"/>
    <m/>
    <s v="Apr 14, 2020"/>
    <x v="1"/>
    <s v="34:49"/>
    <d v="1899-12-30T00:34:49"/>
    <n v="2.417824074074074E-2"/>
    <n v="2.4201388888888887E-2"/>
    <n v="2.3148148148147141E-5"/>
    <n v="2.4421296296296292E-2"/>
    <n v="2.4421296296296292E-2"/>
    <b v="0"/>
    <n v="2.4305555555555192E-4"/>
    <b v="0"/>
    <n v="3.4236111111111113E-2"/>
  </r>
  <r>
    <n v="105"/>
    <s v="https://www.rev.com/blog/transcripts/great-britain-coronavirus-briefing-transcript-april-14"/>
    <s v="Rishi Sunak: (34:51);Go on."/>
    <x v="2"/>
    <s v="34:51"/>
    <m/>
    <n v="27"/>
    <m/>
    <s v="Apr 14, 2020"/>
    <x v="1"/>
    <s v="34:51"/>
    <d v="1899-12-30T00:34:51"/>
    <n v="2.4201388888888887E-2"/>
    <n v="3.4236111111111113E-2"/>
    <n v="1.0034722222222226E-2"/>
    <n v="2.4421296296296292E-2"/>
    <n v="2.4421296296296292E-2"/>
    <b v="0"/>
    <n v="2.1990740740740478E-4"/>
    <b v="0"/>
    <n v="3.4236111111111113E-2"/>
  </r>
  <r>
    <n v="106"/>
    <s v="https://www.rev.com/blog/transcripts/great-britain-coronavirus-briefing-transcript-april-14"/>
    <s v="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x v="11"/>
    <s v="34:51"/>
    <m/>
    <n v="349"/>
    <m/>
    <s v="Apr 14, 2020"/>
    <x v="1"/>
    <s v="34:51"/>
    <d v="1899-12-30T00:34:51"/>
    <n v="2.4201388888888887E-2"/>
    <n v="2.4201388888888887E-2"/>
    <n v="0"/>
    <n v="2.4421296296296292E-2"/>
    <n v="2.4421296296296292E-2"/>
    <b v="0"/>
    <n v="2.1990740740740478E-4"/>
    <b v="0"/>
    <n v="3.4236111111111113E-2"/>
  </r>
  <r>
    <n v="107"/>
    <s v="https://www.rev.com/blog/transcripts/great-britain-coronavirus-briefing-transcript-april-14"/>
    <s v="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x v="2"/>
    <s v="35:10"/>
    <m/>
    <n v="650"/>
    <m/>
    <s v="Apr 14, 2020"/>
    <x v="1"/>
    <s v="35:10"/>
    <d v="1899-12-30T00:35:10"/>
    <n v="2.4421296296296292E-2"/>
    <n v="3.4236111111111113E-2"/>
    <n v="9.8148148148148213E-3"/>
    <n v="2.6516203703703698E-2"/>
    <n v="2.6516203703703698E-2"/>
    <b v="0"/>
    <n v="2.0949074074074064E-3"/>
    <b v="0"/>
    <n v="3.4236111111111113E-2"/>
  </r>
  <r>
    <n v="108"/>
    <s v="https://www.rev.com/blog/transcripts/great-britain-coronavirus-briefing-transcript-april-14"/>
    <s v="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x v="2"/>
    <s v="35:46"/>
    <m/>
    <n v="617"/>
    <m/>
    <s v="Apr 14, 2020"/>
    <x v="1"/>
    <s v="35:10"/>
    <d v="1899-12-30T00:35:46"/>
    <n v="2.4421296296296292E-2"/>
    <n v="3.4236111111111113E-2"/>
    <n v="9.8148148148148213E-3"/>
    <n v="2.6516203703703698E-2"/>
    <n v="2.6516203703703698E-2"/>
    <b v="0"/>
    <n v="2.0949074074074064E-3"/>
    <b v="0"/>
    <n v="3.4236111111111113E-2"/>
  </r>
  <r>
    <n v="109"/>
    <s v="https://www.rev.com/blog/transcripts/great-britain-coronavirus-briefing-transcript-april-14"/>
    <s v="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x v="2"/>
    <s v="36:18"/>
    <m/>
    <n v="533"/>
    <m/>
    <s v="Apr 14, 2020"/>
    <x v="1"/>
    <s v="35:10"/>
    <d v="1899-12-30T00:36:18"/>
    <n v="2.4421296296296292E-2"/>
    <n v="3.4236111111111113E-2"/>
    <n v="9.8148148148148213E-3"/>
    <n v="2.6516203703703698E-2"/>
    <n v="2.6516203703703698E-2"/>
    <b v="0"/>
    <n v="2.0949074074074064E-3"/>
    <b v="0"/>
    <n v="3.4236111111111113E-2"/>
  </r>
  <r>
    <n v="110"/>
    <s v="https://www.rev.com/blog/transcripts/great-britain-coronavirus-briefing-transcript-april-14"/>
    <s v="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x v="2"/>
    <s v="36:48"/>
    <m/>
    <n v="401"/>
    <m/>
    <s v="Apr 14, 2020"/>
    <x v="1"/>
    <s v="35:10"/>
    <d v="1899-12-30T00:36:48"/>
    <n v="2.4421296296296292E-2"/>
    <n v="3.4236111111111113E-2"/>
    <n v="9.8148148148148213E-3"/>
    <n v="2.6516203703703698E-2"/>
    <n v="2.6516203703703698E-2"/>
    <b v="0"/>
    <n v="2.0949074074074064E-3"/>
    <b v="0"/>
    <n v="3.4236111111111113E-2"/>
  </r>
  <r>
    <n v="111"/>
    <s v="https://www.rev.com/blog/transcripts/great-britain-coronavirus-briefing-transcript-april-14"/>
    <s v="Rishi Sunak: (37:08);Thanks very much. Can we turn next to Dan O’Donoghue from the Press &amp; Journal?"/>
    <x v="2"/>
    <s v="37:08"/>
    <m/>
    <n v="99"/>
    <m/>
    <s v="Apr 14, 2020"/>
    <x v="1"/>
    <s v="35:10"/>
    <d v="1899-12-30T00:37:08"/>
    <n v="2.4421296296296292E-2"/>
    <n v="3.4236111111111113E-2"/>
    <n v="9.8148148148148213E-3"/>
    <n v="2.6516203703703698E-2"/>
    <n v="2.6516203703703698E-2"/>
    <b v="0"/>
    <n v="2.0949074074074064E-3"/>
    <b v="0"/>
    <n v="3.4236111111111113E-2"/>
  </r>
  <r>
    <n v="112"/>
    <s v="https://www.rev.com/blog/transcripts/great-britain-coronavirus-briefing-transcript-april-14"/>
    <s v="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x v="12"/>
    <s v="37:14"/>
    <m/>
    <n v="568"/>
    <m/>
    <s v="Apr 14, 2020"/>
    <x v="1"/>
    <s v="37:14"/>
    <d v="1899-12-30T00:37:14"/>
    <n v="2.585648148148148E-2"/>
    <n v="2.585648148148148E-2"/>
    <n v="0"/>
    <n v="2.6516203703703698E-2"/>
    <n v="2.6516203703703698E-2"/>
    <b v="0"/>
    <n v="6.597222222222178E-4"/>
    <b v="0"/>
    <n v="3.4236111111111113E-2"/>
  </r>
  <r>
    <n v="113"/>
    <s v="https://www.rev.com/blog/transcripts/great-britain-coronavirus-briefing-transcript-april-14"/>
    <s v="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
    <x v="2"/>
    <s v="38:11"/>
    <m/>
    <n v="305"/>
    <m/>
    <s v="Apr 14, 2020"/>
    <x v="1"/>
    <s v="38:11"/>
    <d v="1899-12-30T00:38:11"/>
    <n v="2.6516203703703698E-2"/>
    <n v="3.4236111111111113E-2"/>
    <n v="7.7199074074074149E-3"/>
    <n v="3.107638888888889E-2"/>
    <n v="3.107638888888889E-2"/>
    <b v="0"/>
    <n v="4.5601851851851914E-3"/>
    <b v="0"/>
    <n v="3.4236111111111113E-2"/>
  </r>
  <r>
    <n v="114"/>
    <s v="https://www.rev.com/blog/transcripts/great-britain-coronavirus-briefing-transcript-april-14"/>
    <s v="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x v="13"/>
    <s v="38:41"/>
    <m/>
    <n v="475"/>
    <m/>
    <s v="Apr 14, 2020"/>
    <x v="1"/>
    <s v="38:41"/>
    <d v="1899-12-30T00:38:41"/>
    <n v="2.6863425925925926E-2"/>
    <n v="3.3368055555555554E-2"/>
    <n v="6.5046296296296276E-3"/>
    <n v="3.107638888888889E-2"/>
    <n v="3.107638888888889E-2"/>
    <b v="0"/>
    <n v="4.2129629629629635E-3"/>
    <b v="0"/>
    <n v="3.4236111111111113E-2"/>
  </r>
  <r>
    <n v="115"/>
    <s v="https://www.rev.com/blog/transcripts/great-britain-coronavirus-briefing-transcript-april-14"/>
    <s v="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x v="13"/>
    <s v="39:03"/>
    <m/>
    <n v="746"/>
    <m/>
    <s v="Apr 14, 2020"/>
    <x v="1"/>
    <s v="38:41"/>
    <d v="1899-12-30T00:39:03"/>
    <n v="2.6863425925925926E-2"/>
    <n v="3.3368055555555554E-2"/>
    <n v="6.5046296296296276E-3"/>
    <n v="3.107638888888889E-2"/>
    <n v="3.107638888888889E-2"/>
    <b v="0"/>
    <n v="4.2129629629629635E-3"/>
    <b v="0"/>
    <n v="3.4236111111111113E-2"/>
  </r>
  <r>
    <n v="116"/>
    <s v="https://www.rev.com/blog/transcripts/great-britain-coronavirus-briefing-transcript-april-14"/>
    <s v="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x v="2"/>
    <s v="39:42"/>
    <m/>
    <n v="459"/>
    <m/>
    <s v="Apr 14, 2020"/>
    <x v="1"/>
    <s v="39:42"/>
    <d v="1899-12-30T00:39:42"/>
    <n v="2.7569444444444448E-2"/>
    <n v="3.4236111111111113E-2"/>
    <n v="6.6666666666666645E-3"/>
    <n v="3.107638888888889E-2"/>
    <n v="3.107638888888889E-2"/>
    <b v="0"/>
    <n v="3.506944444444441E-3"/>
    <b v="0"/>
    <n v="3.4236111111111113E-2"/>
  </r>
  <r>
    <n v="117"/>
    <s v="https://www.rev.com/blog/transcripts/great-britain-coronavirus-briefing-transcript-april-14"/>
    <s v="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x v="2"/>
    <s v="40:09"/>
    <m/>
    <n v="466"/>
    <m/>
    <s v="Apr 14, 2020"/>
    <x v="1"/>
    <s v="39:42"/>
    <d v="1899-12-30T00:40:09"/>
    <n v="2.7569444444444448E-2"/>
    <n v="3.4236111111111113E-2"/>
    <n v="6.6666666666666645E-3"/>
    <n v="3.107638888888889E-2"/>
    <n v="3.107638888888889E-2"/>
    <b v="0"/>
    <n v="3.506944444444441E-3"/>
    <b v="0"/>
    <n v="3.4236111111111113E-2"/>
  </r>
  <r>
    <n v="118"/>
    <s v="https://www.rev.com/blog/transcripts/great-britain-coronavirus-briefing-transcript-april-14"/>
    <s v="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x v="2"/>
    <s v="40:32"/>
    <m/>
    <n v="416"/>
    <m/>
    <s v="Apr 14, 2020"/>
    <x v="1"/>
    <s v="39:42"/>
    <d v="1899-12-30T00:40:32"/>
    <n v="2.7569444444444448E-2"/>
    <n v="3.4236111111111113E-2"/>
    <n v="6.6666666666666645E-3"/>
    <n v="3.107638888888889E-2"/>
    <n v="3.107638888888889E-2"/>
    <b v="0"/>
    <n v="3.506944444444441E-3"/>
    <b v="0"/>
    <n v="3.4236111111111113E-2"/>
  </r>
  <r>
    <n v="119"/>
    <s v="https://www.rev.com/blog/transcripts/great-britain-coronavirus-briefing-transcript-april-14"/>
    <s v="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x v="5"/>
    <s v="40:53"/>
    <m/>
    <n v="455"/>
    <m/>
    <s v="Apr 14, 2020"/>
    <x v="1"/>
    <s v="40:53"/>
    <d v="1899-12-30T00:40:53"/>
    <n v="2.8391203703703707E-2"/>
    <n v="3.1817129629629633E-2"/>
    <n v="3.425925925925926E-3"/>
    <n v="3.107638888888889E-2"/>
    <n v="3.107638888888889E-2"/>
    <b v="0"/>
    <n v="2.6851851851851828E-3"/>
    <b v="0"/>
    <n v="3.4236111111111113E-2"/>
  </r>
  <r>
    <n v="120"/>
    <s v="https://www.rev.com/blog/transcripts/great-britain-coronavirus-briefing-transcript-april-14"/>
    <s v="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x v="5"/>
    <s v="41:24"/>
    <m/>
    <n v="676"/>
    <m/>
    <s v="Apr 14, 2020"/>
    <x v="1"/>
    <s v="40:53"/>
    <d v="1899-12-30T00:41:24"/>
    <n v="2.8391203703703707E-2"/>
    <n v="3.1817129629629633E-2"/>
    <n v="3.425925925925926E-3"/>
    <n v="3.107638888888889E-2"/>
    <n v="3.107638888888889E-2"/>
    <b v="0"/>
    <n v="2.6851851851851828E-3"/>
    <b v="0"/>
    <n v="3.4236111111111113E-2"/>
  </r>
  <r>
    <n v="121"/>
    <s v="https://www.rev.com/blog/transcripts/great-britain-coronavirus-briefing-transcript-april-14"/>
    <s v="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x v="3"/>
    <s v="42:06"/>
    <m/>
    <n v="923"/>
    <m/>
    <s v="Apr 14, 2020"/>
    <x v="1"/>
    <s v="42:06"/>
    <d v="1899-12-30T00:42:06"/>
    <n v="2.9236111111111112E-2"/>
    <n v="3.2708333333333332E-2"/>
    <n v="3.4722222222222203E-3"/>
    <n v="3.107638888888889E-2"/>
    <n v="3.107638888888889E-2"/>
    <b v="0"/>
    <n v="1.8402777777777775E-3"/>
    <b v="0"/>
    <n v="3.4236111111111113E-2"/>
  </r>
  <r>
    <n v="122"/>
    <s v="https://www.rev.com/blog/transcripts/great-britain-coronavirus-briefing-transcript-april-14"/>
    <s v="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x v="2"/>
    <s v="43:01"/>
    <m/>
    <n v="502"/>
    <m/>
    <s v="Apr 14, 2020"/>
    <x v="1"/>
    <s v="43:01"/>
    <d v="1899-12-30T00:43:01"/>
    <n v="2.9872685185185183E-2"/>
    <n v="3.4236111111111113E-2"/>
    <n v="4.3634259259259303E-3"/>
    <n v="3.107638888888889E-2"/>
    <n v="3.107638888888889E-2"/>
    <b v="0"/>
    <n v="1.2037037037037068E-3"/>
    <b v="0"/>
    <n v="3.4236111111111113E-2"/>
  </r>
  <r>
    <n v="123"/>
    <s v="https://www.rev.com/blog/transcripts/great-britain-coronavirus-briefing-transcript-april-14"/>
    <s v="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x v="2"/>
    <s v="43:27"/>
    <m/>
    <n v="684"/>
    <m/>
    <s v="Apr 14, 2020"/>
    <x v="1"/>
    <s v="43:01"/>
    <d v="1899-12-30T00:43:27"/>
    <n v="2.9872685185185183E-2"/>
    <n v="3.4236111111111113E-2"/>
    <n v="4.3634259259259303E-3"/>
    <n v="3.107638888888889E-2"/>
    <n v="3.107638888888889E-2"/>
    <b v="0"/>
    <n v="1.2037037037037068E-3"/>
    <b v="0"/>
    <n v="3.4236111111111113E-2"/>
  </r>
  <r>
    <n v="124"/>
    <s v="https://www.rev.com/blog/transcripts/great-britain-coronavirus-briefing-transcript-april-14"/>
    <s v="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x v="14"/>
    <s v="44:05"/>
    <m/>
    <n v="643"/>
    <m/>
    <s v="Apr 14, 2020"/>
    <x v="1"/>
    <s v="44:05"/>
    <d v="1899-12-30T00:44:05"/>
    <n v="3.0613425925925929E-2"/>
    <n v="3.0613425925925929E-2"/>
    <n v="0"/>
    <n v="3.107638888888889E-2"/>
    <n v="3.107638888888889E-2"/>
    <b v="0"/>
    <n v="4.6296296296296016E-4"/>
    <b v="0"/>
    <n v="3.4236111111111113E-2"/>
  </r>
  <r>
    <n v="125"/>
    <s v="https://www.rev.com/blog/transcripts/great-britain-coronavirus-briefing-transcript-april-14"/>
    <s v="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x v="2"/>
    <s v="44:45"/>
    <m/>
    <n v="550"/>
    <m/>
    <s v="Apr 14, 2020"/>
    <x v="1"/>
    <s v="44:45"/>
    <d v="1899-12-30T00:44:45"/>
    <n v="3.107638888888889E-2"/>
    <n v="3.4236111111111113E-2"/>
    <n v="3.1597222222222235E-3"/>
    <n v="3.2349537037037038E-2"/>
    <n v="3.2349537037037038E-2"/>
    <b v="0"/>
    <n v="1.2731481481481483E-3"/>
    <b v="0"/>
    <n v="3.4236111111111113E-2"/>
  </r>
  <r>
    <n v="126"/>
    <s v="https://www.rev.com/blog/transcripts/great-britain-coronavirus-briefing-transcript-april-14"/>
    <s v="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x v="2"/>
    <s v="45:17"/>
    <m/>
    <n v="586"/>
    <m/>
    <s v="Apr 14, 2020"/>
    <x v="1"/>
    <s v="44:45"/>
    <d v="1899-12-30T00:45:17"/>
    <n v="3.107638888888889E-2"/>
    <n v="3.4236111111111113E-2"/>
    <n v="3.1597222222222235E-3"/>
    <n v="3.2349537037037038E-2"/>
    <n v="3.2349537037037038E-2"/>
    <b v="0"/>
    <n v="1.2731481481481483E-3"/>
    <b v="0"/>
    <n v="3.4236111111111113E-2"/>
  </r>
  <r>
    <n v="127"/>
    <s v="https://www.rev.com/blog/transcripts/great-britain-coronavirus-briefing-transcript-april-14"/>
    <s v="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x v="5"/>
    <s v="45:49"/>
    <m/>
    <n v="714"/>
    <m/>
    <s v="Apr 14, 2020"/>
    <x v="1"/>
    <s v="45:49"/>
    <d v="1899-12-30T00:45:49"/>
    <n v="3.1817129629629633E-2"/>
    <n v="3.1817129629629633E-2"/>
    <n v="0"/>
    <n v="3.2349537037037038E-2"/>
    <n v="3.2349537037037038E-2"/>
    <b v="0"/>
    <n v="5.3240740740740505E-4"/>
    <b v="0"/>
    <n v="3.4236111111111113E-2"/>
  </r>
  <r>
    <n v="128"/>
    <s v="https://www.rev.com/blog/transcripts/great-britain-coronavirus-briefing-transcript-april-14"/>
    <s v="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x v="3"/>
    <s v="46:35"/>
    <m/>
    <n v="519"/>
    <m/>
    <s v="Apr 14, 2020"/>
    <x v="1"/>
    <s v="46:35"/>
    <d v="1899-12-30T00:46:35"/>
    <n v="3.2349537037037038E-2"/>
    <n v="3.2708333333333332E-2"/>
    <n v="3.5879629629629456E-4"/>
    <n v="3.3275462962962958E-2"/>
    <n v="3.3275462962962958E-2"/>
    <b v="0"/>
    <n v="9.2592592592592032E-4"/>
    <b v="0"/>
    <n v="3.4236111111111113E-2"/>
  </r>
  <r>
    <n v="129"/>
    <s v="https://www.rev.com/blog/transcripts/great-britain-coronavirus-briefing-transcript-april-14"/>
    <s v="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x v="3"/>
    <s v="47:06"/>
    <m/>
    <n v="786"/>
    <m/>
    <s v="Apr 14, 2020"/>
    <x v="1"/>
    <s v="46:35"/>
    <d v="1899-12-30T00:47:06"/>
    <n v="3.2349537037037038E-2"/>
    <n v="3.2708333333333332E-2"/>
    <n v="3.5879629629629456E-4"/>
    <n v="3.3275462962962958E-2"/>
    <n v="3.3275462962962958E-2"/>
    <b v="0"/>
    <n v="9.2592592592592032E-4"/>
    <b v="0"/>
    <n v="3.4236111111111113E-2"/>
  </r>
  <r>
    <n v="130"/>
    <s v="https://www.rev.com/blog/transcripts/great-britain-coronavirus-briefing-transcript-april-14"/>
    <s v="Rishi Sunak: (47:55);Thank you. Dan. I think we had one followup that I may have missed so apologies. Emilio, hi."/>
    <x v="2"/>
    <s v="47:55"/>
    <m/>
    <n v="113"/>
    <m/>
    <s v="Apr 14, 2020"/>
    <x v="1"/>
    <s v="47:55"/>
    <d v="1899-12-30T00:47:55"/>
    <n v="3.3275462962962958E-2"/>
    <n v="3.4236111111111113E-2"/>
    <n v="9.6064814814815491E-4"/>
    <n v="3.3576388888888892E-2"/>
    <n v="3.3576388888888892E-2"/>
    <b v="0"/>
    <n v="3.0092592592593365E-4"/>
    <b v="0"/>
    <n v="3.4236111111111113E-2"/>
  </r>
  <r>
    <n v="131"/>
    <s v="https://www.rev.com/blog/transcripts/great-britain-coronavirus-briefing-transcript-april-14"/>
    <s v="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x v="13"/>
    <s v="48:03"/>
    <m/>
    <n v="355"/>
    <m/>
    <s v="Apr 14, 2020"/>
    <x v="1"/>
    <s v="48:03"/>
    <d v="1899-12-30T00:48:03"/>
    <n v="3.3368055555555554E-2"/>
    <n v="3.3368055555555554E-2"/>
    <n v="0"/>
    <n v="3.3576388888888892E-2"/>
    <n v="3.3576388888888892E-2"/>
    <b v="0"/>
    <n v="2.0833333333333814E-4"/>
    <b v="0"/>
    <n v="3.4236111111111113E-2"/>
  </r>
  <r>
    <n v="132"/>
    <s v="https://www.rev.com/blog/transcripts/great-britain-coronavirus-briefing-transcript-april-14"/>
    <s v="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x v="2"/>
    <s v="48:21"/>
    <m/>
    <n v="962"/>
    <m/>
    <s v="Apr 14, 2020"/>
    <x v="1"/>
    <s v="48:21"/>
    <d v="1899-12-30T00:48:21"/>
    <n v="3.3576388888888892E-2"/>
    <n v="3.4236111111111113E-2"/>
    <n v="6.5972222222222127E-4"/>
    <n v="1.1574074074074073E-5"/>
    <n v="1.1574074074074073E-5"/>
    <b v="0"/>
    <n v="-3.3564814814814818E-2"/>
    <b v="1"/>
    <n v="3.4236111111111113E-2"/>
  </r>
  <r>
    <n v="133"/>
    <s v="https://www.rev.com/blog/transcripts/great-britain-coronavirus-briefing-transcript-april-14"/>
    <s v="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x v="2"/>
    <s v="49:18"/>
    <m/>
    <n v="534"/>
    <m/>
    <s v="Apr 14, 2020"/>
    <x v="1"/>
    <s v="48:21"/>
    <d v="1899-12-30T00:49:18"/>
    <n v="3.3576388888888892E-2"/>
    <n v="3.4236111111111113E-2"/>
    <n v="6.5972222222222127E-4"/>
    <n v="1.1574074074074073E-5"/>
    <n v="1.1574074074074073E-5"/>
    <b v="0"/>
    <n v="-3.3564814814814818E-2"/>
    <b v="1"/>
    <n v="3.4236111111111113E-2"/>
  </r>
  <r>
    <n v="139"/>
    <s v="https://www.rev.com/blog/transcripts/united-kingdom-coronavirus-briefing-transcript-april-12"/>
    <s v="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x v="15"/>
    <s v="00:01"/>
    <m/>
    <n v="949"/>
    <m/>
    <s v="Apr 12, 2020"/>
    <x v="0"/>
    <s v="00:01"/>
    <d v="1899-12-30T00:00:01"/>
    <n v="1.1574074074074073E-5"/>
    <n v="2.4525462962962968E-2"/>
    <n v="2.4513888888888894E-2"/>
    <n v="1.1493055555555555E-2"/>
    <n v="1.1493055555555555E-2"/>
    <b v="0"/>
    <n v="1.1481481481481481E-2"/>
    <b v="0"/>
    <n v="2.4710648148148148E-2"/>
  </r>
  <r>
    <n v="140"/>
    <s v="https://www.rev.com/blog/transcripts/united-kingdom-coronavirus-briefing-transcript-april-12"/>
    <s v="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x v="15"/>
    <s v="01:11"/>
    <m/>
    <n v="904"/>
    <m/>
    <s v="Apr 12, 2020"/>
    <x v="0"/>
    <s v="00:01"/>
    <d v="1899-12-30T00:01:11"/>
    <n v="1.1574074074074073E-5"/>
    <n v="2.4525462962962968E-2"/>
    <n v="2.4513888888888894E-2"/>
    <n v="1.1493055555555555E-2"/>
    <n v="1.1493055555555555E-2"/>
    <b v="0"/>
    <n v="1.1481481481481481E-2"/>
    <b v="0"/>
    <n v="2.4710648148148148E-2"/>
  </r>
  <r>
    <n v="141"/>
    <s v="https://www.rev.com/blog/transcripts/united-kingdom-coronavirus-briefing-transcript-april-12"/>
    <s v="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x v="15"/>
    <s v="02:26"/>
    <m/>
    <n v="946"/>
    <m/>
    <s v="Apr 12, 2020"/>
    <x v="0"/>
    <s v="00:01"/>
    <d v="1899-12-30T00:02:26"/>
    <n v="1.1574074074074073E-5"/>
    <n v="2.4525462962962968E-2"/>
    <n v="2.4513888888888894E-2"/>
    <n v="1.1493055555555555E-2"/>
    <n v="1.1493055555555555E-2"/>
    <b v="0"/>
    <n v="1.1481481481481481E-2"/>
    <b v="0"/>
    <n v="2.4710648148148148E-2"/>
  </r>
  <r>
    <n v="142"/>
    <s v="https://www.rev.com/blog/transcripts/united-kingdom-coronavirus-briefing-transcript-april-12"/>
    <s v="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x v="15"/>
    <s v="03:46"/>
    <m/>
    <n v="1125"/>
    <m/>
    <s v="Apr 12, 2020"/>
    <x v="0"/>
    <s v="00:01"/>
    <d v="1899-12-30T00:03:46"/>
    <n v="1.1574074074074073E-5"/>
    <n v="2.4525462962962968E-2"/>
    <n v="2.4513888888888894E-2"/>
    <n v="1.1493055555555555E-2"/>
    <n v="1.1493055555555555E-2"/>
    <b v="0"/>
    <n v="1.1481481481481481E-2"/>
    <b v="0"/>
    <n v="2.4710648148148148E-2"/>
  </r>
  <r>
    <n v="143"/>
    <s v="https://www.rev.com/blog/transcripts/united-kingdom-coronavirus-briefing-transcript-april-12"/>
    <s v="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x v="15"/>
    <s v="05:09"/>
    <m/>
    <n v="1027"/>
    <m/>
    <s v="Apr 12, 2020"/>
    <x v="0"/>
    <s v="00:01"/>
    <d v="1899-12-30T00:05:09"/>
    <n v="1.1574074074074073E-5"/>
    <n v="2.4525462962962968E-2"/>
    <n v="2.4513888888888894E-2"/>
    <n v="1.1493055555555555E-2"/>
    <n v="1.1493055555555555E-2"/>
    <b v="0"/>
    <n v="1.1481481481481481E-2"/>
    <b v="0"/>
    <n v="2.4710648148148148E-2"/>
  </r>
  <r>
    <n v="144"/>
    <s v="https://www.rev.com/blog/transcripts/united-kingdom-coronavirus-briefing-transcript-april-12"/>
    <s v="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x v="15"/>
    <s v="06:25"/>
    <m/>
    <n v="918"/>
    <m/>
    <s v="Apr 12, 2020"/>
    <x v="0"/>
    <s v="00:01"/>
    <d v="1899-12-30T00:06:25"/>
    <n v="1.1574074074074073E-5"/>
    <n v="2.4525462962962968E-2"/>
    <n v="2.4513888888888894E-2"/>
    <n v="1.1493055555555555E-2"/>
    <n v="1.1493055555555555E-2"/>
    <b v="0"/>
    <n v="1.1481481481481481E-2"/>
    <b v="0"/>
    <n v="2.4710648148148148E-2"/>
  </r>
  <r>
    <n v="145"/>
    <s v="https://www.rev.com/blog/transcripts/united-kingdom-coronavirus-briefing-transcript-april-12"/>
    <s v="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x v="15"/>
    <s v="07:21"/>
    <m/>
    <n v="831"/>
    <m/>
    <s v="Apr 12, 2020"/>
    <x v="0"/>
    <s v="00:01"/>
    <d v="1899-12-30T00:07:21"/>
    <n v="1.1574074074074073E-5"/>
    <n v="2.4525462962962968E-2"/>
    <n v="2.4513888888888894E-2"/>
    <n v="1.1493055555555555E-2"/>
    <n v="1.1493055555555555E-2"/>
    <b v="0"/>
    <n v="1.1481481481481481E-2"/>
    <b v="0"/>
    <n v="2.4710648148148148E-2"/>
  </r>
  <r>
    <n v="146"/>
    <s v="https://www.rev.com/blog/transcripts/united-kingdom-coronavirus-briefing-transcript-april-12"/>
    <s v="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x v="15"/>
    <s v="08:11"/>
    <m/>
    <n v="766"/>
    <m/>
    <s v="Apr 12, 2020"/>
    <x v="0"/>
    <s v="00:01"/>
    <d v="1899-12-30T00:08:11"/>
    <n v="1.1574074074074073E-5"/>
    <n v="2.4525462962962968E-2"/>
    <n v="2.4513888888888894E-2"/>
    <n v="1.1493055555555555E-2"/>
    <n v="1.1493055555555555E-2"/>
    <b v="0"/>
    <n v="1.1481481481481481E-2"/>
    <b v="0"/>
    <n v="2.4710648148148148E-2"/>
  </r>
  <r>
    <n v="147"/>
    <s v="https://www.rev.com/blog/transcripts/united-kingdom-coronavirus-briefing-transcript-april-12"/>
    <s v="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x v="15"/>
    <s v="09:03"/>
    <m/>
    <n v="1768"/>
    <m/>
    <s v="Apr 12, 2020"/>
    <x v="0"/>
    <s v="00:01"/>
    <d v="1899-12-30T00:09:03"/>
    <n v="1.1574074074074073E-5"/>
    <n v="2.4525462962962968E-2"/>
    <n v="2.4513888888888894E-2"/>
    <n v="1.1493055555555555E-2"/>
    <n v="1.1493055555555555E-2"/>
    <b v="0"/>
    <n v="1.1481481481481481E-2"/>
    <b v="0"/>
    <n v="2.4710648148148148E-2"/>
  </r>
  <r>
    <n v="148"/>
    <s v="https://www.rev.com/blog/transcripts/united-kingdom-coronavirus-briefing-transcript-april-12"/>
    <s v="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x v="5"/>
    <s v="11:07"/>
    <m/>
    <n v="534"/>
    <m/>
    <s v="Apr 12, 2020"/>
    <x v="0"/>
    <s v="11:07"/>
    <d v="1899-12-30T00:11:07"/>
    <n v="7.719907407407408E-3"/>
    <n v="2.2291666666666668E-2"/>
    <n v="1.457175925925926E-2"/>
    <n v="1.1493055555555555E-2"/>
    <n v="1.1493055555555555E-2"/>
    <b v="0"/>
    <n v="3.773148148148147E-3"/>
    <b v="0"/>
    <n v="2.4710648148148148E-2"/>
  </r>
  <r>
    <n v="149"/>
    <s v="https://www.rev.com/blog/transcripts/united-kingdom-coronavirus-briefing-transcript-april-12"/>
    <s v="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x v="5"/>
    <s v="11:49"/>
    <m/>
    <n v="527"/>
    <m/>
    <s v="Apr 12, 2020"/>
    <x v="0"/>
    <s v="11:07"/>
    <d v="1899-12-30T00:11:49"/>
    <n v="7.719907407407408E-3"/>
    <n v="2.2291666666666668E-2"/>
    <n v="1.457175925925926E-2"/>
    <n v="1.1493055555555555E-2"/>
    <n v="1.1493055555555555E-2"/>
    <b v="0"/>
    <n v="3.773148148148147E-3"/>
    <b v="0"/>
    <n v="2.4710648148148148E-2"/>
  </r>
  <r>
    <n v="150"/>
    <s v="https://www.rev.com/blog/transcripts/united-kingdom-coronavirus-briefing-transcript-april-12"/>
    <s v="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x v="5"/>
    <s v="12:34"/>
    <m/>
    <n v="776"/>
    <m/>
    <s v="Apr 12, 2020"/>
    <x v="0"/>
    <s v="11:07"/>
    <d v="1899-12-30T00:12:34"/>
    <n v="7.719907407407408E-3"/>
    <n v="2.2291666666666668E-2"/>
    <n v="1.457175925925926E-2"/>
    <n v="1.1493055555555555E-2"/>
    <n v="1.1493055555555555E-2"/>
    <b v="0"/>
    <n v="3.773148148148147E-3"/>
    <b v="0"/>
    <n v="2.4710648148148148E-2"/>
  </r>
  <r>
    <n v="151"/>
    <s v="https://www.rev.com/blog/transcripts/united-kingdom-coronavirus-briefing-transcript-april-12"/>
    <s v="Matt Hancock: (13:29);Thanks very much indeed, Yvonne. And if we go to the BBC, we’ve got David Shukman."/>
    <x v="15"/>
    <s v="13:29"/>
    <m/>
    <n v="104"/>
    <m/>
    <s v="Apr 12, 2020"/>
    <x v="0"/>
    <s v="13:29"/>
    <d v="1899-12-30T00:13:29"/>
    <n v="9.3634259259259261E-3"/>
    <n v="2.4525462962962968E-2"/>
    <n v="1.5162037037037042E-2"/>
    <n v="1.1493055555555555E-2"/>
    <n v="1.1493055555555555E-2"/>
    <b v="0"/>
    <n v="2.1296296296296289E-3"/>
    <b v="0"/>
    <n v="2.4710648148148148E-2"/>
  </r>
  <r>
    <n v="152"/>
    <s v="https://www.rev.com/blog/transcripts/united-kingdom-coronavirus-briefing-transcript-april-12"/>
    <s v="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x v="16"/>
    <s v="13:36"/>
    <m/>
    <n v="402"/>
    <m/>
    <s v="Apr 12, 2020"/>
    <x v="0"/>
    <s v="13:36"/>
    <d v="1899-12-30T00:13:36"/>
    <n v="9.4444444444444445E-3"/>
    <n v="1.119212962962963E-2"/>
    <n v="1.7476851851851855E-3"/>
    <n v="1.1493055555555555E-2"/>
    <n v="1.1493055555555555E-2"/>
    <b v="0"/>
    <n v="2.0486111111111104E-3"/>
    <b v="0"/>
    <n v="2.4710648148148148E-2"/>
  </r>
  <r>
    <n v="153"/>
    <s v="https://www.rev.com/blog/transcripts/united-kingdom-coronavirus-briefing-transcript-april-12"/>
    <s v="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x v="15"/>
    <s v="14:03"/>
    <m/>
    <n v="446"/>
    <m/>
    <s v="Apr 12, 2020"/>
    <x v="0"/>
    <s v="14:03"/>
    <d v="1899-12-30T00:14:03"/>
    <n v="9.7569444444444448E-3"/>
    <n v="2.4525462962962968E-2"/>
    <n v="1.4768518518518523E-2"/>
    <n v="1.1493055555555555E-2"/>
    <n v="1.1493055555555555E-2"/>
    <b v="0"/>
    <n v="1.7361111111111101E-3"/>
    <b v="0"/>
    <n v="2.4710648148148148E-2"/>
  </r>
  <r>
    <n v="154"/>
    <s v="https://www.rev.com/blog/transcripts/united-kingdom-coronavirus-briefing-transcript-april-12"/>
    <s v="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x v="15"/>
    <s v="14:40"/>
    <m/>
    <n v="712"/>
    <m/>
    <s v="Apr 12, 2020"/>
    <x v="0"/>
    <s v="14:03"/>
    <d v="1899-12-30T00:14:40"/>
    <n v="9.7569444444444448E-3"/>
    <n v="2.4525462962962968E-2"/>
    <n v="1.4768518518518523E-2"/>
    <n v="1.1493055555555555E-2"/>
    <n v="1.1493055555555555E-2"/>
    <b v="0"/>
    <n v="1.7361111111111101E-3"/>
    <b v="0"/>
    <n v="2.4710648148148148E-2"/>
  </r>
  <r>
    <n v="155"/>
    <s v="https://www.rev.com/blog/transcripts/united-kingdom-coronavirus-briefing-transcript-april-12"/>
    <s v="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x v="5"/>
    <s v="15:35"/>
    <m/>
    <n v="458"/>
    <m/>
    <s v="Apr 12, 2020"/>
    <x v="0"/>
    <s v="15:35"/>
    <d v="1899-12-30T00:15:35"/>
    <n v="1.082175925925926E-2"/>
    <n v="2.2291666666666668E-2"/>
    <n v="1.1469907407407408E-2"/>
    <n v="1.1493055555555555E-2"/>
    <n v="1.1493055555555555E-2"/>
    <b v="0"/>
    <n v="6.7129629629629484E-4"/>
    <b v="0"/>
    <n v="2.4710648148148148E-2"/>
  </r>
  <r>
    <n v="156"/>
    <s v="https://www.rev.com/blog/transcripts/united-kingdom-coronavirus-briefing-transcript-april-12"/>
    <s v="Matt Hancock: (16:04);Thanks very much, David, unless you want to follow up."/>
    <x v="15"/>
    <s v="16:04"/>
    <m/>
    <n v="76"/>
    <m/>
    <s v="Apr 12, 2020"/>
    <x v="0"/>
    <s v="16:04"/>
    <d v="1899-12-30T00:16:04"/>
    <n v="1.1157407407407408E-2"/>
    <n v="2.4525462962962968E-2"/>
    <n v="1.336805555555556E-2"/>
    <n v="1.1493055555555555E-2"/>
    <n v="1.1493055555555555E-2"/>
    <b v="0"/>
    <n v="3.3564814814814742E-4"/>
    <b v="0"/>
    <n v="2.4710648148148148E-2"/>
  </r>
  <r>
    <n v="157"/>
    <s v="https://www.rev.com/blog/transcripts/united-kingdom-coronavirus-briefing-transcript-april-12"/>
    <s v="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x v="16"/>
    <s v="16:07"/>
    <m/>
    <n v="415"/>
    <m/>
    <s v="Apr 12, 2020"/>
    <x v="0"/>
    <s v="16:07"/>
    <d v="1899-12-30T00:16:07"/>
    <n v="1.119212962962963E-2"/>
    <n v="1.119212962962963E-2"/>
    <n v="0"/>
    <n v="1.1493055555555555E-2"/>
    <n v="1.1493055555555555E-2"/>
    <b v="0"/>
    <n v="3.0092592592592497E-4"/>
    <b v="0"/>
    <n v="2.4710648148148148E-2"/>
  </r>
  <r>
    <n v="158"/>
    <s v="https://www.rev.com/blog/transcripts/united-kingdom-coronavirus-briefing-transcript-april-12"/>
    <s v="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x v="15"/>
    <s v="16:33"/>
    <m/>
    <n v="582"/>
    <m/>
    <s v="Apr 12, 2020"/>
    <x v="0"/>
    <s v="16:33"/>
    <d v="1899-12-30T00:16:33"/>
    <n v="1.1493055555555555E-2"/>
    <n v="2.4525462962962968E-2"/>
    <n v="1.3032407407407413E-2"/>
    <n v="1.283564814814815E-2"/>
    <n v="1.283564814814815E-2"/>
    <b v="0"/>
    <n v="1.3425925925925949E-3"/>
    <b v="0"/>
    <n v="2.4710648148148148E-2"/>
  </r>
  <r>
    <n v="159"/>
    <s v="https://www.rev.com/blog/transcripts/united-kingdom-coronavirus-briefing-transcript-april-12"/>
    <s v="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x v="15"/>
    <s v="17:19"/>
    <m/>
    <n v="525"/>
    <m/>
    <s v="Apr 12, 2020"/>
    <x v="0"/>
    <s v="16:33"/>
    <d v="1899-12-30T00:17:19"/>
    <n v="1.1493055555555555E-2"/>
    <n v="2.4525462962962968E-2"/>
    <n v="1.3032407407407413E-2"/>
    <n v="1.283564814814815E-2"/>
    <n v="1.283564814814815E-2"/>
    <b v="0"/>
    <n v="1.3425925925925949E-3"/>
    <b v="0"/>
    <n v="2.4710648148148148E-2"/>
  </r>
  <r>
    <n v="160"/>
    <s v="https://www.rev.com/blog/transcripts/united-kingdom-coronavirus-briefing-transcript-april-12"/>
    <s v="Martha Farley: (17:55);Thank you, Health Secretary. A question to you if I may. The Royal College of Nursing has issued new guidance to its members, telling them that if they haven’t been given."/>
    <x v="17"/>
    <s v="17:55"/>
    <m/>
    <n v="194"/>
    <m/>
    <s v="Apr 12, 2020"/>
    <x v="0"/>
    <s v="17:55"/>
    <d v="1899-12-30T00:17:55"/>
    <n v="1.2442129629629629E-2"/>
    <n v="1.2534722222222223E-2"/>
    <n v="9.2592592592593767E-5"/>
    <n v="1.283564814814815E-2"/>
    <n v="1.283564814814815E-2"/>
    <b v="0"/>
    <n v="3.9351851851852047E-4"/>
    <b v="0"/>
    <n v="2.4710648148148148E-2"/>
  </r>
  <r>
    <n v="161"/>
    <s v="https://www.rev.com/blog/transcripts/united-kingdom-coronavirus-briefing-transcript-april-12"/>
    <s v="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x v="17"/>
    <s v="18:03"/>
    <m/>
    <n v="505"/>
    <m/>
    <s v="Apr 12, 2020"/>
    <x v="0"/>
    <s v="17:55"/>
    <d v="1899-12-30T00:18:03"/>
    <n v="1.2442129629629629E-2"/>
    <n v="1.2534722222222223E-2"/>
    <n v="9.2592592592593767E-5"/>
    <n v="1.283564814814815E-2"/>
    <n v="1.283564814814815E-2"/>
    <b v="0"/>
    <n v="3.9351851851852047E-4"/>
    <b v="0"/>
    <n v="2.4710648148148148E-2"/>
  </r>
  <r>
    <n v="162"/>
    <s v="https://www.rev.com/blog/transcripts/united-kingdom-coronavirus-briefing-transcript-april-12"/>
    <s v="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x v="15"/>
    <s v="18:29"/>
    <m/>
    <n v="596"/>
    <m/>
    <s v="Apr 12, 2020"/>
    <x v="0"/>
    <s v="18:29"/>
    <d v="1899-12-30T00:18:29"/>
    <n v="1.283564814814815E-2"/>
    <n v="2.4525462962962968E-2"/>
    <n v="1.1689814814814818E-2"/>
    <n v="1.6620370370370372E-2"/>
    <n v="1.6620370370370372E-2"/>
    <b v="0"/>
    <n v="3.7847222222222223E-3"/>
    <b v="0"/>
    <n v="2.4710648148148148E-2"/>
  </r>
  <r>
    <n v="163"/>
    <s v="https://www.rev.com/blog/transcripts/united-kingdom-coronavirus-briefing-transcript-april-12"/>
    <s v="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
    <x v="18"/>
    <s v="19:12"/>
    <m/>
    <n v="295"/>
    <m/>
    <s v="Apr 12, 2020"/>
    <x v="0"/>
    <s v="19:12"/>
    <d v="1899-12-30T00:19:12"/>
    <n v="1.3333333333333334E-2"/>
    <n v="1.6597222222222222E-2"/>
    <n v="3.2638888888888874E-3"/>
    <n v="1.6620370370370372E-2"/>
    <n v="1.6620370370370372E-2"/>
    <b v="0"/>
    <n v="3.287037037037038E-3"/>
    <b v="0"/>
    <n v="2.4710648148148148E-2"/>
  </r>
  <r>
    <n v="164"/>
    <s v="https://www.rev.com/blog/transcripts/united-kingdom-coronavirus-briefing-transcript-april-12"/>
    <s v="Nick Martin: (19:33);I spent a full day in a nursing home the other day, which a full floor had been devoted to elderly patients suffering from coronavirus, and I witnessed flimsy PPE, overstretched staff, a lot of illness, and unfortunately some death of some of the residents."/>
    <x v="18"/>
    <s v="19:33"/>
    <m/>
    <n v="278"/>
    <m/>
    <s v="Apr 12, 2020"/>
    <x v="0"/>
    <s v="19:12"/>
    <d v="1899-12-30T00:19:33"/>
    <n v="1.3333333333333334E-2"/>
    <n v="1.6597222222222222E-2"/>
    <n v="3.2638888888888874E-3"/>
    <n v="1.6620370370370372E-2"/>
    <n v="1.6620370370370372E-2"/>
    <b v="0"/>
    <n v="3.287037037037038E-3"/>
    <b v="0"/>
    <n v="2.4710648148148148E-2"/>
  </r>
  <r>
    <n v="165"/>
    <s v="https://www.rev.com/blog/transcripts/united-kingdom-coronavirus-briefing-transcript-april-12"/>
    <s v="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x v="18"/>
    <s v="19:54"/>
    <m/>
    <n v="344"/>
    <m/>
    <s v="Apr 12, 2020"/>
    <x v="0"/>
    <s v="19:12"/>
    <d v="1899-12-30T00:19:54"/>
    <n v="1.3333333333333334E-2"/>
    <n v="1.6597222222222222E-2"/>
    <n v="3.2638888888888874E-3"/>
    <n v="1.6620370370370372E-2"/>
    <n v="1.6620370370370372E-2"/>
    <b v="0"/>
    <n v="3.287037037037038E-3"/>
    <b v="0"/>
    <n v="2.4710648148148148E-2"/>
  </r>
  <r>
    <n v="166"/>
    <s v="https://www.rev.com/blog/transcripts/united-kingdom-coronavirus-briefing-transcript-april-12"/>
    <s v="Nick Martin: (20:16);And I’ll tell you if my inbox is anything to go by today, the care sector is watching this right now and is desperate for you to tell them that they will get regular tests so they can end this lottery. Can you give that guarantee to them?"/>
    <x v="18"/>
    <s v="20:16"/>
    <m/>
    <n v="259"/>
    <m/>
    <s v="Apr 12, 2020"/>
    <x v="0"/>
    <s v="19:12"/>
    <d v="1899-12-30T00:20:16"/>
    <n v="1.3333333333333334E-2"/>
    <n v="1.6597222222222222E-2"/>
    <n v="3.2638888888888874E-3"/>
    <n v="1.6620370370370372E-2"/>
    <n v="1.6620370370370372E-2"/>
    <b v="0"/>
    <n v="3.287037037037038E-3"/>
    <b v="0"/>
    <n v="2.4710648148148148E-2"/>
  </r>
  <r>
    <n v="167"/>
    <s v="https://www.rev.com/blog/transcripts/united-kingdom-coronavirus-briefing-transcript-april-12"/>
    <s v="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x v="15"/>
    <s v="20:30"/>
    <m/>
    <n v="414"/>
    <m/>
    <s v="Apr 12, 2020"/>
    <x v="0"/>
    <s v="20:30"/>
    <d v="1899-12-30T00:20:30"/>
    <n v="1.4236111111111111E-2"/>
    <n v="2.4525462962962968E-2"/>
    <n v="1.0289351851851857E-2"/>
    <n v="1.6620370370370372E-2"/>
    <n v="1.6620370370370372E-2"/>
    <b v="0"/>
    <n v="2.3842592592592613E-3"/>
    <b v="0"/>
    <n v="2.4710648148148148E-2"/>
  </r>
  <r>
    <n v="168"/>
    <s v="https://www.rev.com/blog/transcripts/united-kingdom-coronavirus-briefing-transcript-april-12"/>
    <s v="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x v="15"/>
    <s v="20:59"/>
    <m/>
    <n v="552"/>
    <m/>
    <s v="Apr 12, 2020"/>
    <x v="0"/>
    <s v="20:30"/>
    <d v="1899-12-30T00:20:59"/>
    <n v="1.4236111111111111E-2"/>
    <n v="2.4525462962962968E-2"/>
    <n v="1.0289351851851857E-2"/>
    <n v="1.6620370370370372E-2"/>
    <n v="1.6620370370370372E-2"/>
    <b v="0"/>
    <n v="2.3842592592592613E-3"/>
    <b v="0"/>
    <n v="2.4710648148148148E-2"/>
  </r>
  <r>
    <n v="169"/>
    <s v="https://www.rev.com/blog/transcripts/united-kingdom-coronavirus-briefing-transcript-april-12"/>
    <s v="Nick Martin: (21:38);Can I just follow that question up?"/>
    <x v="18"/>
    <s v="21:38"/>
    <m/>
    <n v="56"/>
    <m/>
    <s v="Apr 12, 2020"/>
    <x v="0"/>
    <s v="21:38"/>
    <d v="1899-12-30T00:21:38"/>
    <n v="1.5023148148148148E-2"/>
    <n v="1.6597222222222222E-2"/>
    <n v="1.5740740740740732E-3"/>
    <n v="1.6620370370370372E-2"/>
    <n v="1.6620370370370372E-2"/>
    <b v="0"/>
    <n v="1.5972222222222238E-3"/>
    <b v="0"/>
    <n v="2.4710648148148148E-2"/>
  </r>
  <r>
    <n v="170"/>
    <s v="https://www.rev.com/blog/transcripts/united-kingdom-coronavirus-briefing-transcript-april-12"/>
    <s v="Matt Hancock: (21:39);Yes, of course. John, if you don’t mind, we’ll go back to Nick."/>
    <x v="15"/>
    <s v="21:39"/>
    <m/>
    <n v="85"/>
    <m/>
    <s v="Apr 12, 2020"/>
    <x v="0"/>
    <s v="21:39"/>
    <d v="1899-12-30T00:21:39"/>
    <n v="1.503472222222222E-2"/>
    <n v="2.4525462962962968E-2"/>
    <n v="9.4907407407407475E-3"/>
    <n v="1.6620370370370372E-2"/>
    <n v="1.6620370370370372E-2"/>
    <b v="0"/>
    <n v="1.585648148148152E-3"/>
    <b v="0"/>
    <n v="2.4710648148148148E-2"/>
  </r>
  <r>
    <n v="171"/>
    <s v="https://www.rev.com/blog/transcripts/united-kingdom-coronavirus-briefing-transcript-april-12"/>
    <s v="Nick Martin: (21:42);The care operators are telling me that they need this now or tomorrow. What’s the timescale that you can arrange for regular widespread tests to get into care homes? How long will they have to wait for these tests?"/>
    <x v="18"/>
    <s v="21:42"/>
    <m/>
    <n v="235"/>
    <m/>
    <s v="Apr 12, 2020"/>
    <x v="0"/>
    <s v="21:42"/>
    <d v="1899-12-30T00:21:42"/>
    <n v="1.5069444444444443E-2"/>
    <n v="1.6597222222222222E-2"/>
    <n v="1.5277777777777789E-3"/>
    <n v="1.6620370370370372E-2"/>
    <n v="1.6620370370370372E-2"/>
    <b v="0"/>
    <n v="1.5509259259259296E-3"/>
    <b v="0"/>
    <n v="2.4710648148148148E-2"/>
  </r>
  <r>
    <n v="172"/>
    <s v="https://www.rev.com/blog/transcripts/united-kingdom-coronavirus-briefing-transcript-april-12"/>
    <s v="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x v="15"/>
    <s v="21:58"/>
    <m/>
    <n v="559"/>
    <m/>
    <s v="Apr 12, 2020"/>
    <x v="0"/>
    <s v="21:58"/>
    <d v="1899-12-30T00:21:58"/>
    <n v="1.525462962962963E-2"/>
    <n v="2.4525462962962968E-2"/>
    <n v="9.2708333333333375E-3"/>
    <n v="1.6620370370370372E-2"/>
    <n v="1.6620370370370372E-2"/>
    <b v="0"/>
    <n v="1.365740740740742E-3"/>
    <b v="0"/>
    <n v="2.4710648148148148E-2"/>
  </r>
  <r>
    <n v="173"/>
    <s v="https://www.rev.com/blog/transcripts/united-kingdom-coronavirus-briefing-transcript-april-12"/>
    <s v="Yvonne: (22:39);I think Nick might have had a question. Nick?"/>
    <x v="19"/>
    <s v="22:39"/>
    <m/>
    <n v="61"/>
    <m/>
    <s v="Apr 12, 2020"/>
    <x v="0"/>
    <s v="22:39"/>
    <d v="1899-12-30T00:22:39"/>
    <n v="1.5729166666666666E-2"/>
    <n v="1.7233796296296296E-2"/>
    <n v="1.5046296296296301E-3"/>
    <n v="1.6620370370370372E-2"/>
    <n v="1.6620370370370372E-2"/>
    <b v="0"/>
    <n v="8.9120370370370655E-4"/>
    <b v="0"/>
    <n v="2.4710648148148148E-2"/>
  </r>
  <r>
    <n v="174"/>
    <s v="https://www.rev.com/blog/transcripts/united-kingdom-coronavirus-briefing-transcript-april-12"/>
    <s v="Nick Martin: (22:42);… speak now. Are you satisfied that care homes have enough support?"/>
    <x v="18"/>
    <s v="22:42"/>
    <m/>
    <n v="88"/>
    <m/>
    <s v="Apr 12, 2020"/>
    <x v="0"/>
    <s v="22:42"/>
    <d v="1899-12-30T00:22:42"/>
    <n v="1.5763888888888886E-2"/>
    <n v="1.6597222222222222E-2"/>
    <n v="8.3333333333333523E-4"/>
    <n v="1.6620370370370372E-2"/>
    <n v="1.6620370370370372E-2"/>
    <b v="0"/>
    <n v="8.5648148148148584E-4"/>
    <b v="0"/>
    <n v="2.4710648148148148E-2"/>
  </r>
  <r>
    <n v="175"/>
    <s v="https://www.rev.com/blog/transcripts/united-kingdom-coronavirus-briefing-transcript-april-12"/>
    <s v="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x v="15"/>
    <s v="22:47"/>
    <m/>
    <n v="321"/>
    <m/>
    <s v="Apr 12, 2020"/>
    <x v="0"/>
    <s v="22:47"/>
    <d v="1899-12-30T00:22:47"/>
    <n v="1.5821759259259261E-2"/>
    <n v="2.4525462962962968E-2"/>
    <n v="8.7037037037037066E-3"/>
    <n v="1.6620370370370372E-2"/>
    <n v="1.6620370370370372E-2"/>
    <b v="0"/>
    <n v="7.9861111111111105E-4"/>
    <b v="0"/>
    <n v="2.4710648148148148E-2"/>
  </r>
  <r>
    <n v="176"/>
    <s v="https://www.rev.com/blog/transcripts/united-kingdom-coronavirus-briefing-transcript-april-12"/>
    <s v="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x v="19"/>
    <s v="23:05"/>
    <m/>
    <n v="330"/>
    <m/>
    <s v="Apr 12, 2020"/>
    <x v="0"/>
    <s v="23:05"/>
    <d v="1899-12-30T00:23:05"/>
    <n v="1.6030092592592592E-2"/>
    <n v="1.7233796296296296E-2"/>
    <n v="1.2037037037037034E-3"/>
    <n v="1.6620370370370372E-2"/>
    <n v="1.6620370370370372E-2"/>
    <b v="0"/>
    <n v="5.9027777777777984E-4"/>
    <b v="0"/>
    <n v="2.4710648148148148E-2"/>
  </r>
  <r>
    <n v="177"/>
    <s v="https://www.rev.com/blog/transcripts/united-kingdom-coronavirus-briefing-transcript-april-12"/>
    <s v="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x v="19"/>
    <s v="23:18"/>
    <m/>
    <n v="529"/>
    <m/>
    <s v="Apr 12, 2020"/>
    <x v="0"/>
    <s v="23:05"/>
    <d v="1899-12-30T00:23:18"/>
    <n v="1.6030092592592592E-2"/>
    <n v="1.7233796296296296E-2"/>
    <n v="1.2037037037037034E-3"/>
    <n v="1.6620370370370372E-2"/>
    <n v="1.6620370370370372E-2"/>
    <b v="0"/>
    <n v="5.9027777777777984E-4"/>
    <b v="0"/>
    <n v="2.4710648148148148E-2"/>
  </r>
  <r>
    <n v="178"/>
    <s v="https://www.rev.com/blog/transcripts/united-kingdom-coronavirus-briefing-transcript-april-12"/>
    <s v="Matt Hancock: (23:52);Anything more, Nick?"/>
    <x v="15"/>
    <s v="23:52"/>
    <m/>
    <n v="42"/>
    <m/>
    <s v="Apr 12, 2020"/>
    <x v="0"/>
    <s v="23:52"/>
    <d v="1899-12-30T00:23:52"/>
    <n v="1.6574074074074074E-2"/>
    <n v="2.4525462962962968E-2"/>
    <n v="7.9513888888888933E-3"/>
    <n v="1.6620370370370372E-2"/>
    <n v="1.6620370370370372E-2"/>
    <b v="0"/>
    <n v="4.6296296296297751E-5"/>
    <b v="0"/>
    <n v="2.4710648148148148E-2"/>
  </r>
  <r>
    <n v="179"/>
    <s v="https://www.rev.com/blog/transcripts/united-kingdom-coronavirus-briefing-transcript-april-12"/>
    <s v="Nick Martin: (23:54);No. Thank you very much."/>
    <x v="18"/>
    <s v="23:54"/>
    <m/>
    <n v="45"/>
    <m/>
    <s v="Apr 12, 2020"/>
    <x v="0"/>
    <s v="23:54"/>
    <d v="1899-12-30T00:23:54"/>
    <n v="1.6597222222222222E-2"/>
    <n v="1.6597222222222222E-2"/>
    <n v="0"/>
    <n v="1.6620370370370372E-2"/>
    <n v="1.6620370370370372E-2"/>
    <b v="0"/>
    <n v="2.314814814815061E-5"/>
    <b v="0"/>
    <n v="2.4710648148148148E-2"/>
  </r>
  <r>
    <n v="180"/>
    <s v="https://www.rev.com/blog/transcripts/united-kingdom-coronavirus-briefing-transcript-april-12"/>
    <s v="Matt Hancock: (23:56);John Stevens at The Mail."/>
    <x v="15"/>
    <s v="23:56"/>
    <m/>
    <n v="47"/>
    <m/>
    <s v="Apr 12, 2020"/>
    <x v="0"/>
    <s v="23:56"/>
    <d v="1899-12-30T00:23:56"/>
    <n v="1.6620370370370372E-2"/>
    <n v="2.4525462962962968E-2"/>
    <n v="7.9050925925925955E-3"/>
    <n v="1.744212962962963E-2"/>
    <n v="1.744212962962963E-2"/>
    <b v="0"/>
    <n v="8.2175925925925819E-4"/>
    <b v="0"/>
    <n v="2.4710648148148148E-2"/>
  </r>
  <r>
    <n v="181"/>
    <s v="https://www.rev.com/blog/transcripts/united-kingdom-coronavirus-briefing-transcript-april-12"/>
    <s v="John Stevens: (23:59);Thank you, House Secretary. Do you have updated figures on the number of NHS workers who have died after getting coronavirus and what are you doing to establish the reasons why?"/>
    <x v="20"/>
    <s v="23:59"/>
    <m/>
    <n v="199"/>
    <m/>
    <s v="Apr 12, 2020"/>
    <x v="0"/>
    <s v="23:59"/>
    <d v="1899-12-30T00:23:59"/>
    <n v="1.6655092592592593E-2"/>
    <n v="1.8032407407407407E-2"/>
    <n v="1.3773148148148139E-3"/>
    <n v="1.744212962962963E-2"/>
    <n v="1.744212962962963E-2"/>
    <b v="0"/>
    <n v="7.8703703703703748E-4"/>
    <b v="0"/>
    <n v="2.4710648148148148E-2"/>
  </r>
  <r>
    <n v="182"/>
    <s v="https://www.rev.com/blog/transcripts/united-kingdom-coronavirus-briefing-transcript-april-12"/>
    <s v="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x v="15"/>
    <s v="24:09"/>
    <m/>
    <n v="521"/>
    <m/>
    <s v="Apr 12, 2020"/>
    <x v="0"/>
    <s v="24:09"/>
    <d v="1899-12-30T00:24:09"/>
    <n v="1.6770833333333332E-2"/>
    <n v="2.4525462962962968E-2"/>
    <n v="7.7546296296296356E-3"/>
    <n v="1.744212962962963E-2"/>
    <n v="1.744212962962963E-2"/>
    <b v="0"/>
    <n v="6.7129629629629831E-4"/>
    <b v="0"/>
    <n v="2.4710648148148148E-2"/>
  </r>
  <r>
    <n v="183"/>
    <s v="https://www.rev.com/blog/transcripts/united-kingdom-coronavirus-briefing-transcript-april-12"/>
    <s v="Yvonne: (24:49);Thank you, Secretary of State. This is of great importance scientifically as well, that we understand why infections occur in hospitals across healthcare staff and what the avoidable factors in that might be. And that is something that is under investigation at the moment."/>
    <x v="19"/>
    <s v="24:49"/>
    <m/>
    <n v="289"/>
    <m/>
    <s v="Apr 12, 2020"/>
    <x v="0"/>
    <s v="24:49"/>
    <d v="1899-12-30T00:24:49"/>
    <n v="1.7233796296296296E-2"/>
    <n v="1.7233796296296296E-2"/>
    <n v="0"/>
    <n v="1.744212962962963E-2"/>
    <n v="1.744212962962963E-2"/>
    <b v="0"/>
    <n v="2.0833333333333467E-4"/>
    <b v="0"/>
    <n v="2.4710648148148148E-2"/>
  </r>
  <r>
    <n v="184"/>
    <s v="https://www.rev.com/blog/transcripts/united-kingdom-coronavirus-briefing-transcript-april-12"/>
    <s v="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x v="15"/>
    <s v="25:07"/>
    <m/>
    <n v="612"/>
    <m/>
    <s v="Apr 12, 2020"/>
    <x v="0"/>
    <s v="25:07"/>
    <d v="1899-12-30T00:25:07"/>
    <n v="1.744212962962963E-2"/>
    <n v="2.4525462962962968E-2"/>
    <n v="7.0833333333333373E-3"/>
    <n v="1.8113425925925925E-2"/>
    <n v="1.8113425925925925E-2"/>
    <b v="0"/>
    <n v="6.7129629629629484E-4"/>
    <b v="0"/>
    <n v="2.4710648148148148E-2"/>
  </r>
  <r>
    <n v="185"/>
    <s v="https://www.rev.com/blog/transcripts/united-kingdom-coronavirus-briefing-transcript-april-12"/>
    <s v="John Stevens: (25:56);Can I just ask a quick follow up?"/>
    <x v="20"/>
    <s v="25:56"/>
    <m/>
    <n v="55"/>
    <m/>
    <s v="Apr 12, 2020"/>
    <x v="0"/>
    <s v="25:56"/>
    <d v="1899-12-30T00:25:56"/>
    <n v="1.800925925925926E-2"/>
    <n v="1.8032407407407407E-2"/>
    <n v="2.3148148148147141E-5"/>
    <n v="1.8113425925925925E-2"/>
    <n v="1.8113425925925925E-2"/>
    <b v="0"/>
    <n v="1.041666666666656E-4"/>
    <b v="0"/>
    <n v="2.4710648148148148E-2"/>
  </r>
  <r>
    <n v="186"/>
    <s v="https://www.rev.com/blog/transcripts/united-kingdom-coronavirus-briefing-transcript-april-12"/>
    <s v="Matt Hancock: (25:56);Yes, of course, yeah."/>
    <x v="15"/>
    <s v="25:56"/>
    <m/>
    <n v="43"/>
    <m/>
    <s v="Apr 12, 2020"/>
    <x v="0"/>
    <s v="25:56"/>
    <d v="1899-12-30T00:25:56"/>
    <n v="1.800925925925926E-2"/>
    <n v="2.4525462962962968E-2"/>
    <n v="6.5162037037037081E-3"/>
    <n v="1.8113425925925925E-2"/>
    <n v="1.8113425925925925E-2"/>
    <b v="0"/>
    <n v="1.041666666666656E-4"/>
    <b v="0"/>
    <n v="2.4710648148148148E-2"/>
  </r>
  <r>
    <n v="187"/>
    <s v="https://www.rev.com/blog/transcripts/united-kingdom-coronavirus-briefing-transcript-april-12"/>
    <s v="John Stevens: (25:58);I wanted to ask on the prime minister, if you know if he’s been given advice and how long he should rest for before he returns to work?"/>
    <x v="20"/>
    <s v="25:58"/>
    <m/>
    <n v="157"/>
    <m/>
    <s v="Apr 12, 2020"/>
    <x v="0"/>
    <s v="25:58"/>
    <d v="1899-12-30T00:25:58"/>
    <n v="1.8032407407407407E-2"/>
    <n v="1.8032407407407407E-2"/>
    <n v="0"/>
    <n v="1.8113425925925925E-2"/>
    <n v="1.8113425925925925E-2"/>
    <b v="0"/>
    <n v="8.1018518518518462E-5"/>
    <b v="0"/>
    <n v="2.4710648148148148E-2"/>
  </r>
  <r>
    <n v="188"/>
    <s v="https://www.rev.com/blog/transcripts/united-kingdom-coronavirus-briefing-transcript-april-12"/>
    <s v="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x v="15"/>
    <s v="26:05"/>
    <m/>
    <n v="342"/>
    <m/>
    <s v="Apr 12, 2020"/>
    <x v="0"/>
    <s v="26:05"/>
    <d v="1899-12-30T00:26:05"/>
    <n v="1.8113425925925925E-2"/>
    <n v="2.4525462962962968E-2"/>
    <n v="6.4120370370370425E-3"/>
    <n v="1.8680555555555554E-2"/>
    <n v="1.8680555555555554E-2"/>
    <b v="0"/>
    <n v="5.6712962962962923E-4"/>
    <b v="0"/>
    <n v="2.4710648148148148E-2"/>
  </r>
  <r>
    <n v="189"/>
    <s v="https://www.rev.com/blog/transcripts/united-kingdom-coronavirus-briefing-transcript-april-12"/>
    <s v="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x v="21"/>
    <s v="26:33"/>
    <m/>
    <n v="341"/>
    <m/>
    <s v="Apr 12, 2020"/>
    <x v="0"/>
    <s v="26:33"/>
    <d v="1899-12-30T00:26:33"/>
    <n v="1.8437499999999999E-2"/>
    <n v="1.8437499999999999E-2"/>
    <n v="0"/>
    <n v="1.8680555555555554E-2"/>
    <n v="1.8680555555555554E-2"/>
    <b v="0"/>
    <n v="2.4305555555555539E-4"/>
    <b v="0"/>
    <n v="2.4710648148148148E-2"/>
  </r>
  <r>
    <n v="190"/>
    <s v="https://www.rev.com/blog/transcripts/united-kingdom-coronavirus-briefing-transcript-april-12"/>
    <s v="Matt Hancock: (26:54);Thanks for the question. Just to be clear, the two and a half days is the time taken to fulfill a …"/>
    <x v="15"/>
    <s v="26:54"/>
    <m/>
    <n v="121"/>
    <m/>
    <s v="Apr 12, 2020"/>
    <x v="0"/>
    <s v="26:54"/>
    <d v="1899-12-30T00:26:54"/>
    <n v="1.8680555555555554E-2"/>
    <n v="2.4525462962962968E-2"/>
    <n v="5.8449074074074132E-3"/>
    <n v="2.0162037037037037E-2"/>
    <n v="2.0162037037037037E-2"/>
    <b v="0"/>
    <n v="1.4814814814814829E-3"/>
    <b v="0"/>
    <n v="2.4710648148148148E-2"/>
  </r>
  <r>
    <n v="191"/>
    <s v="https://www.rev.com/blog/transcripts/united-kingdom-coronavirus-briefing-transcript-april-12"/>
    <s v="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x v="15"/>
    <s v="27:03"/>
    <m/>
    <n v="657"/>
    <m/>
    <s v="Apr 12, 2020"/>
    <x v="0"/>
    <s v="26:54"/>
    <d v="1899-12-30T00:27:03"/>
    <n v="1.8680555555555554E-2"/>
    <n v="2.4525462962962968E-2"/>
    <n v="5.8449074074074132E-3"/>
    <n v="2.0162037037037037E-2"/>
    <n v="2.0162037037037037E-2"/>
    <b v="0"/>
    <n v="1.4814814814814829E-3"/>
    <b v="0"/>
    <n v="2.4710648148148148E-2"/>
  </r>
  <r>
    <n v="192"/>
    <s v="https://www.rev.com/blog/transcripts/united-kingdom-coronavirus-briefing-transcript-april-12"/>
    <s v="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x v="15"/>
    <s v="27:48"/>
    <m/>
    <n v="726"/>
    <m/>
    <s v="Apr 12, 2020"/>
    <x v="0"/>
    <s v="26:54"/>
    <d v="1899-12-30T00:27:48"/>
    <n v="1.8680555555555554E-2"/>
    <n v="2.4525462962962968E-2"/>
    <n v="5.8449074074074132E-3"/>
    <n v="2.0162037037037037E-2"/>
    <n v="2.0162037037037037E-2"/>
    <b v="0"/>
    <n v="1.4814814814814829E-3"/>
    <b v="0"/>
    <n v="2.4710648148148148E-2"/>
  </r>
  <r>
    <n v="193"/>
    <s v="https://www.rev.com/blog/transcripts/united-kingdom-coronavirus-briefing-transcript-april-12"/>
    <s v="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x v="22"/>
    <s v="28:38"/>
    <m/>
    <n v="433"/>
    <m/>
    <s v="Apr 12, 2020"/>
    <x v="0"/>
    <s v="28:38"/>
    <d v="1899-12-30T00:28:38"/>
    <n v="1.9884259259259258E-2"/>
    <n v="1.9884259259259258E-2"/>
    <n v="0"/>
    <n v="2.0162037037037037E-2"/>
    <n v="2.0162037037037037E-2"/>
    <b v="0"/>
    <n v="2.7777777777777957E-4"/>
    <b v="0"/>
    <n v="2.4710648148148148E-2"/>
  </r>
  <r>
    <n v="194"/>
    <s v="https://www.rev.com/blog/transcripts/united-kingdom-coronavirus-briefing-transcript-april-12"/>
    <s v="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x v="15"/>
    <s v="29:02"/>
    <m/>
    <n v="1030"/>
    <m/>
    <s v="Apr 12, 2020"/>
    <x v="0"/>
    <s v="29:02"/>
    <d v="1899-12-30T00:29:02"/>
    <n v="2.0162037037037037E-2"/>
    <n v="2.4525462962962968E-2"/>
    <n v="4.3634259259259303E-3"/>
    <n v="2.1284722222222222E-2"/>
    <n v="2.1284722222222222E-2"/>
    <b v="0"/>
    <n v="1.1226851851851849E-3"/>
    <b v="0"/>
    <n v="2.4710648148148148E-2"/>
  </r>
  <r>
    <n v="195"/>
    <s v="https://www.rev.com/blog/transcripts/united-kingdom-coronavirus-briefing-transcript-april-12"/>
    <s v="Matt Hancock: (30:18);Arj Singh from the HuffPost."/>
    <x v="15"/>
    <s v="30:18"/>
    <m/>
    <n v="50"/>
    <m/>
    <s v="Apr 12, 2020"/>
    <x v="0"/>
    <s v="29:02"/>
    <d v="1899-12-30T00:30:18"/>
    <n v="2.0162037037037037E-2"/>
    <n v="2.4525462962962968E-2"/>
    <n v="4.3634259259259303E-3"/>
    <n v="2.1284722222222222E-2"/>
    <n v="2.1284722222222222E-2"/>
    <b v="0"/>
    <n v="1.1226851851851849E-3"/>
    <b v="0"/>
    <n v="2.4710648148148148E-2"/>
  </r>
  <r>
    <n v="196"/>
    <s v="https://www.rev.com/blog/transcripts/united-kingdom-coronavirus-briefing-transcript-april-12"/>
    <s v="Arj Singh: (30:22);Good afternoon. The Chief Scientific Adviser, Sir Patrick Vallance, was happy to go on record last month to say the 20,000 deaths or fewer would be in his words, “A good outcome for the UK.” Given that we’ve now hit 10,000, can we still achieve that good outcome?"/>
    <x v="23"/>
    <s v="30:22"/>
    <m/>
    <n v="282"/>
    <m/>
    <s v="Apr 12, 2020"/>
    <x v="0"/>
    <s v="30:22"/>
    <d v="1899-12-30T00:30:22"/>
    <n v="2.1087962962962961E-2"/>
    <n v="2.1087962962962961E-2"/>
    <n v="0"/>
    <n v="2.1284722222222222E-2"/>
    <n v="2.1284722222222222E-2"/>
    <b v="0"/>
    <n v="1.967592592592611E-4"/>
    <b v="0"/>
    <n v="2.4710648148148148E-2"/>
  </r>
  <r>
    <n v="197"/>
    <s v="https://www.rev.com/blog/transcripts/united-kingdom-coronavirus-briefing-transcript-april-12"/>
    <s v="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x v="15"/>
    <s v="30:39"/>
    <m/>
    <n v="458"/>
    <m/>
    <s v="Apr 12, 2020"/>
    <x v="0"/>
    <s v="30:39"/>
    <d v="1899-12-30T00:30:39"/>
    <n v="2.1284722222222222E-2"/>
    <n v="2.4525462962962968E-2"/>
    <n v="3.2407407407407454E-3"/>
    <n v="2.2847222222222224E-2"/>
    <n v="2.2847222222222224E-2"/>
    <b v="0"/>
    <n v="1.5625000000000014E-3"/>
    <b v="0"/>
    <n v="2.4710648148148148E-2"/>
  </r>
  <r>
    <n v="198"/>
    <s v="https://www.rev.com/blog/transcripts/united-kingdom-coronavirus-briefing-transcript-april-12"/>
    <s v="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x v="15"/>
    <s v="31:09"/>
    <m/>
    <n v="805"/>
    <m/>
    <s v="Apr 12, 2020"/>
    <x v="0"/>
    <s v="30:39"/>
    <d v="1899-12-30T00:31:09"/>
    <n v="2.1284722222222222E-2"/>
    <n v="2.4525462962962968E-2"/>
    <n v="3.2407407407407454E-3"/>
    <n v="2.2847222222222224E-2"/>
    <n v="2.2847222222222224E-2"/>
    <b v="0"/>
    <n v="1.5625000000000014E-3"/>
    <b v="0"/>
    <n v="2.4710648148148148E-2"/>
  </r>
  <r>
    <n v="199"/>
    <s v="https://www.rev.com/blog/transcripts/united-kingdom-coronavirus-briefing-transcript-april-12"/>
    <s v="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x v="5"/>
    <s v="32:06"/>
    <m/>
    <n v="716"/>
    <m/>
    <s v="Apr 12, 2020"/>
    <x v="0"/>
    <s v="32:06"/>
    <d v="1899-12-30T00:32:06"/>
    <n v="2.2291666666666668E-2"/>
    <n v="2.2291666666666668E-2"/>
    <n v="0"/>
    <n v="2.2847222222222224E-2"/>
    <n v="2.2847222222222224E-2"/>
    <b v="0"/>
    <n v="5.5555555555555566E-4"/>
    <b v="0"/>
    <n v="2.4710648148148148E-2"/>
  </r>
  <r>
    <n v="200"/>
    <s v="https://www.rev.com/blog/transcripts/united-kingdom-coronavirus-briefing-transcript-april-12"/>
    <s v="Matt Hancock: (32:54);Thanks very much, Arj. Jill Lawless from the AP."/>
    <x v="15"/>
    <s v="32:54"/>
    <m/>
    <n v="70"/>
    <m/>
    <s v="Apr 12, 2020"/>
    <x v="0"/>
    <s v="32:54"/>
    <d v="1899-12-30T00:32:54"/>
    <n v="2.2847222222222224E-2"/>
    <n v="2.4525462962962968E-2"/>
    <n v="1.678240740740744E-3"/>
    <n v="2.3206018518518515E-2"/>
    <n v="2.3206018518518515E-2"/>
    <b v="0"/>
    <n v="3.5879629629629109E-4"/>
    <b v="0"/>
    <n v="2.4710648148148148E-2"/>
  </r>
  <r>
    <n v="201"/>
    <s v="https://www.rev.com/blog/transcripts/united-kingdom-coronavirus-briefing-transcript-april-12"/>
    <s v="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x v="24"/>
    <s v="32:54"/>
    <m/>
    <n v="603"/>
    <m/>
    <s v="Apr 12, 2020"/>
    <x v="0"/>
    <s v="32:54"/>
    <d v="1899-12-30T00:32:54"/>
    <n v="2.2847222222222224E-2"/>
    <n v="2.2847222222222224E-2"/>
    <n v="0"/>
    <n v="2.3206018518518515E-2"/>
    <n v="2.3206018518518515E-2"/>
    <b v="0"/>
    <n v="3.5879629629629109E-4"/>
    <b v="0"/>
    <n v="2.4710648148148148E-2"/>
  </r>
  <r>
    <n v="202"/>
    <s v="https://www.rev.com/blog/transcripts/united-kingdom-coronavirus-briefing-transcript-april-12"/>
    <s v="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x v="15"/>
    <s v="33:25"/>
    <m/>
    <n v="897"/>
    <m/>
    <s v="Apr 12, 2020"/>
    <x v="0"/>
    <s v="33:25"/>
    <d v="1899-12-30T00:33:25"/>
    <n v="2.3206018518518515E-2"/>
    <n v="2.4525462962962968E-2"/>
    <n v="1.3194444444444529E-3"/>
    <m/>
    <n v="2.4525462962962968E-2"/>
    <b v="1"/>
    <n v="1.3194444444444529E-3"/>
    <b v="0"/>
    <n v="2.4710648148148148E-2"/>
  </r>
  <r>
    <n v="203"/>
    <s v="https://www.rev.com/blog/transcripts/united-kingdom-coronavirus-briefing-transcript-april-12"/>
    <s v="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x v="15"/>
    <s v="34:29"/>
    <m/>
    <n v="667"/>
    <m/>
    <s v="Apr 12, 2020"/>
    <x v="0"/>
    <s v="33:25"/>
    <d v="1899-12-30T00:34:29"/>
    <n v="2.3206018518518515E-2"/>
    <n v="2.4525462962962968E-2"/>
    <n v="1.3194444444444529E-3"/>
    <m/>
    <n v="2.4525462962962968E-2"/>
    <b v="1"/>
    <n v="1.3194444444444529E-3"/>
    <b v="0"/>
    <n v="2.4710648148148148E-2"/>
  </r>
  <r>
    <n v="204"/>
    <s v="https://www.rev.com/blog/transcripts/united-kingdom-coronavirus-briefing-transcript-april-12"/>
    <s v="Matt Hancock: (35:19);Thanks very much indeed, that concludes today’s Downing Street briefing and we’ll no doubt see you all again tomorrow."/>
    <x v="15"/>
    <s v="35:19"/>
    <m/>
    <n v="140"/>
    <m/>
    <s v="Apr 12, 2020"/>
    <x v="0"/>
    <s v="33:25"/>
    <d v="1899-12-30T00:35:19"/>
    <n v="2.3206018518518515E-2"/>
    <n v="2.4525462962962968E-2"/>
    <n v="1.3194444444444529E-3"/>
    <m/>
    <n v="2.4525462962962968E-2"/>
    <b v="1"/>
    <n v="1.3194444444444529E-3"/>
    <b v="0"/>
    <n v="2.4710648148148148E-2"/>
  </r>
  <r>
    <n v="205"/>
    <s v="https://www.rev.com/blog/transcripts/united-kingdom-coronavirus-briefing-transcript-april-12"/>
    <s v="Speaker 4: (35:35);See the headlines as they happen and watch BBC News live in the app and get the full story with bbc.co.uk/news. Follow the story for all the latest with BBC News."/>
    <x v="25"/>
    <s v="35:35"/>
    <m/>
    <n v="181"/>
    <m/>
    <s v="Apr 12, 2020"/>
    <x v="0"/>
    <s v="35:35"/>
    <d v="1899-12-30T00:35:35"/>
    <n v="2.4710648148148148E-2"/>
    <n v="2.4710648148148148E-2"/>
    <n v="0"/>
    <m/>
    <n v="2.4710648148148148E-2"/>
    <b v="1"/>
    <n v="0"/>
    <b v="0"/>
    <n v="2.4710648148148148E-2"/>
  </r>
  <r>
    <n v="211"/>
    <s v="https://www.rev.com/blog/transcripts/united-kingdom-coronavirus-briefing-transcript-april-16"/>
    <s v="Dominic Raab: (00:00);… and lets defeat the coronavirus for good. Now, Patrick, I don’t know whether you’re going to give us some more detail on both the state of the coronavirus but also SAGE’s advice today."/>
    <x v="26"/>
    <s v="00:00"/>
    <m/>
    <n v="208"/>
    <m/>
    <s v="Apr 16, 2020"/>
    <x v="2"/>
    <s v="00:00"/>
    <d v="1899-12-30T00:00:00"/>
    <n v="0"/>
    <n v="2.7766203703703706E-2"/>
    <n v="2.7766203703703706E-2"/>
    <n v="4.0277777777777777E-3"/>
    <n v="4.0277777777777777E-3"/>
    <b v="0"/>
    <n v="4.0277777777777777E-3"/>
    <b v="0"/>
    <n v="2.7766203703703706E-2"/>
  </r>
  <r>
    <n v="212"/>
    <s v="https://www.rev.com/blog/transcripts/united-kingdom-coronavirus-briefing-transcript-april-16"/>
    <s v="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x v="27"/>
    <s v="00:10"/>
    <m/>
    <n v="490"/>
    <m/>
    <s v="Apr 16, 2020"/>
    <x v="2"/>
    <s v="00:10"/>
    <d v="1899-12-30T00:00:10"/>
    <n v="1.1574074074074073E-4"/>
    <n v="2.6921296296296294E-2"/>
    <n v="2.6805555555555555E-2"/>
    <n v="4.0277777777777777E-3"/>
    <n v="4.0277777777777777E-3"/>
    <b v="0"/>
    <n v="3.9120370370370368E-3"/>
    <b v="0"/>
    <n v="2.7766203703703706E-2"/>
  </r>
  <r>
    <n v="213"/>
    <s v="https://www.rev.com/blog/transcripts/united-kingdom-coronavirus-briefing-transcript-april-16"/>
    <s v="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x v="27"/>
    <s v="00:39"/>
    <m/>
    <n v="473"/>
    <m/>
    <s v="Apr 16, 2020"/>
    <x v="2"/>
    <s v="00:10"/>
    <d v="1899-12-30T00:00:39"/>
    <n v="1.1574074074074073E-4"/>
    <n v="2.6921296296296294E-2"/>
    <n v="2.6805555555555555E-2"/>
    <n v="4.0277777777777777E-3"/>
    <n v="4.0277777777777777E-3"/>
    <b v="0"/>
    <n v="3.9120370370370368E-3"/>
    <b v="0"/>
    <n v="2.7766203703703706E-2"/>
  </r>
  <r>
    <n v="214"/>
    <s v="https://www.rev.com/blog/transcripts/united-kingdom-coronavirus-briefing-transcript-april-16"/>
    <s v="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x v="27"/>
    <s v="01:11"/>
    <m/>
    <n v="576"/>
    <m/>
    <s v="Apr 16, 2020"/>
    <x v="2"/>
    <s v="00:10"/>
    <d v="1899-12-30T00:01:11"/>
    <n v="1.1574074074074073E-4"/>
    <n v="2.6921296296296294E-2"/>
    <n v="2.6805555555555555E-2"/>
    <n v="4.0277777777777777E-3"/>
    <n v="4.0277777777777777E-3"/>
    <b v="0"/>
    <n v="3.9120370370370368E-3"/>
    <b v="0"/>
    <n v="2.7766203703703706E-2"/>
  </r>
  <r>
    <n v="215"/>
    <s v="https://www.rev.com/blog/transcripts/united-kingdom-coronavirus-briefing-transcript-april-16"/>
    <s v="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x v="27"/>
    <s v="01:53"/>
    <m/>
    <n v="507"/>
    <m/>
    <s v="Apr 16, 2020"/>
    <x v="2"/>
    <s v="00:10"/>
    <d v="1899-12-30T00:01:53"/>
    <n v="1.1574074074074073E-4"/>
    <n v="2.6921296296296294E-2"/>
    <n v="2.6805555555555555E-2"/>
    <n v="4.0277777777777777E-3"/>
    <n v="4.0277777777777777E-3"/>
    <b v="0"/>
    <n v="3.9120370370370368E-3"/>
    <b v="0"/>
    <n v="2.7766203703703706E-2"/>
  </r>
  <r>
    <n v="216"/>
    <s v="https://www.rev.com/blog/transcripts/united-kingdom-coronavirus-briefing-transcript-april-16"/>
    <s v="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x v="27"/>
    <s v="02:36"/>
    <m/>
    <n v="545"/>
    <m/>
    <s v="Apr 16, 2020"/>
    <x v="2"/>
    <s v="00:10"/>
    <d v="1899-12-30T00:02:36"/>
    <n v="1.1574074074074073E-4"/>
    <n v="2.6921296296296294E-2"/>
    <n v="2.6805555555555555E-2"/>
    <n v="4.0277777777777777E-3"/>
    <n v="4.0277777777777777E-3"/>
    <b v="0"/>
    <n v="3.9120370370370368E-3"/>
    <b v="0"/>
    <n v="2.7766203703703706E-2"/>
  </r>
  <r>
    <n v="217"/>
    <s v="https://www.rev.com/blog/transcripts/united-kingdom-coronavirus-briefing-transcript-april-16"/>
    <s v="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x v="27"/>
    <s v="03:13"/>
    <m/>
    <n v="737"/>
    <m/>
    <s v="Apr 16, 2020"/>
    <x v="2"/>
    <s v="00:10"/>
    <d v="1899-12-30T00:03:13"/>
    <n v="1.1574074074074073E-4"/>
    <n v="2.6921296296296294E-2"/>
    <n v="2.6805555555555555E-2"/>
    <n v="4.0277777777777777E-3"/>
    <n v="4.0277777777777777E-3"/>
    <b v="0"/>
    <n v="3.9120370370370368E-3"/>
    <b v="0"/>
    <n v="2.7766203703703706E-2"/>
  </r>
  <r>
    <n v="218"/>
    <s v="https://www.rev.com/blog/transcripts/united-kingdom-coronavirus-briefing-transcript-april-16"/>
    <s v="Dominic Raab: (04:11);Patrick, thank you very much."/>
    <x v="26"/>
    <s v="04:11"/>
    <m/>
    <n v="51"/>
    <m/>
    <s v="Apr 16, 2020"/>
    <x v="2"/>
    <s v="04:11"/>
    <d v="1899-12-30T00:04:11"/>
    <n v="2.9050925925925928E-3"/>
    <n v="2.7766203703703706E-2"/>
    <n v="2.4861111111111112E-2"/>
    <n v="4.0277777777777777E-3"/>
    <n v="4.0277777777777777E-3"/>
    <b v="0"/>
    <n v="1.1226851851851849E-3"/>
    <b v="0"/>
    <n v="2.7766203703703706E-2"/>
  </r>
  <r>
    <n v="219"/>
    <s v="https://www.rev.com/blog/transcripts/united-kingdom-coronavirus-briefing-transcript-april-16"/>
    <s v="Dominic Raab: (04:13);So we’ll take some questions from the media. Is Laura Kuenssberg there for the BBC?"/>
    <x v="26"/>
    <s v="04:13"/>
    <m/>
    <n v="105"/>
    <m/>
    <s v="Apr 16, 2020"/>
    <x v="2"/>
    <s v="04:11"/>
    <d v="1899-12-30T00:04:13"/>
    <n v="2.9050925925925928E-3"/>
    <n v="2.7766203703703706E-2"/>
    <n v="2.4861111111111112E-2"/>
    <n v="4.0277777777777777E-3"/>
    <n v="4.0277777777777777E-3"/>
    <b v="0"/>
    <n v="1.1226851851851849E-3"/>
    <b v="0"/>
    <n v="2.7766203703703706E-2"/>
  </r>
  <r>
    <n v="220"/>
    <s v="https://www.rev.com/blog/transcripts/united-kingdom-coronavirus-briefing-transcript-april-16"/>
    <s v="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x v="4"/>
    <s v="04:19"/>
    <m/>
    <n v="433"/>
    <m/>
    <s v="Apr 16, 2020"/>
    <x v="2"/>
    <s v="04:19"/>
    <d v="1899-12-30T00:04:19"/>
    <n v="2.9976851851851848E-3"/>
    <n v="3.8773148148148143E-3"/>
    <n v="8.7962962962962951E-4"/>
    <n v="4.0277777777777777E-3"/>
    <n v="4.0277777777777777E-3"/>
    <b v="0"/>
    <n v="1.0300925925925929E-3"/>
    <b v="0"/>
    <n v="2.7766203703703706E-2"/>
  </r>
  <r>
    <n v="221"/>
    <s v="https://www.rev.com/blog/transcripts/united-kingdom-coronavirus-briefing-transcript-april-16"/>
    <s v="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x v="26"/>
    <s v="04:42"/>
    <m/>
    <n v="398"/>
    <m/>
    <s v="Apr 16, 2020"/>
    <x v="2"/>
    <s v="04:42"/>
    <d v="1899-12-30T00:04:42"/>
    <n v="3.2638888888888891E-3"/>
    <n v="2.7766203703703706E-2"/>
    <n v="2.4502314814814817E-2"/>
    <n v="4.0277777777777777E-3"/>
    <n v="4.0277777777777777E-3"/>
    <b v="0"/>
    <n v="7.638888888888886E-4"/>
    <b v="0"/>
    <n v="2.7766203703703706E-2"/>
  </r>
  <r>
    <n v="222"/>
    <s v="https://www.rev.com/blog/transcripts/united-kingdom-coronavirus-briefing-transcript-april-16"/>
    <s v="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x v="26"/>
    <s v="05:02"/>
    <m/>
    <n v="669"/>
    <m/>
    <s v="Apr 16, 2020"/>
    <x v="2"/>
    <s v="04:42"/>
    <d v="1899-12-30T00:05:02"/>
    <n v="3.2638888888888891E-3"/>
    <n v="2.7766203703703706E-2"/>
    <n v="2.4502314814814817E-2"/>
    <n v="4.0277777777777777E-3"/>
    <n v="4.0277777777777777E-3"/>
    <b v="0"/>
    <n v="7.638888888888886E-4"/>
    <b v="0"/>
    <n v="2.7766203703703706E-2"/>
  </r>
  <r>
    <n v="223"/>
    <s v="https://www.rev.com/blog/transcripts/united-kingdom-coronavirus-briefing-transcript-april-16"/>
    <s v="Dominic Raab: (05:34);Do you want to come back?"/>
    <x v="26"/>
    <s v="05:34"/>
    <m/>
    <n v="47"/>
    <m/>
    <s v="Apr 16, 2020"/>
    <x v="2"/>
    <s v="04:42"/>
    <d v="1899-12-30T00:05:34"/>
    <n v="3.2638888888888891E-3"/>
    <n v="2.7766203703703706E-2"/>
    <n v="2.4502314814814817E-2"/>
    <n v="4.0277777777777777E-3"/>
    <n v="4.0277777777777777E-3"/>
    <b v="0"/>
    <n v="7.638888888888886E-4"/>
    <b v="0"/>
    <n v="2.7766203703703706E-2"/>
  </r>
  <r>
    <n v="224"/>
    <s v="https://www.rev.com/blog/transcripts/united-kingdom-coronavirus-briefing-transcript-april-16"/>
    <s v="Laura Kuenssberg: (05:35);Yeah, I mean as you say, people have overwhelmingly listened to the government’s guidance and followed it. Why do you think then you can’t share with the public anything about what might be next?"/>
    <x v="4"/>
    <s v="05:35"/>
    <m/>
    <n v="221"/>
    <m/>
    <s v="Apr 16, 2020"/>
    <x v="2"/>
    <s v="05:35"/>
    <d v="1899-12-30T00:05:35"/>
    <n v="3.8773148148148143E-3"/>
    <n v="3.8773148148148143E-3"/>
    <n v="0"/>
    <n v="4.0277777777777777E-3"/>
    <n v="4.0277777777777777E-3"/>
    <b v="0"/>
    <n v="1.5046296296296335E-4"/>
    <b v="0"/>
    <n v="2.7766203703703706E-2"/>
  </r>
  <r>
    <n v="225"/>
    <s v="https://www.rev.com/blog/transcripts/united-kingdom-coronavirus-briefing-transcript-april-16"/>
    <s v="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x v="26"/>
    <s v="05:48"/>
    <m/>
    <n v="549"/>
    <m/>
    <s v="Apr 16, 2020"/>
    <x v="2"/>
    <s v="05:48"/>
    <d v="1899-12-30T00:05:48"/>
    <n v="4.0277777777777777E-3"/>
    <n v="2.7766203703703706E-2"/>
    <n v="2.3738425925925927E-2"/>
    <n v="7.9861111111111122E-3"/>
    <n v="7.9861111111111122E-3"/>
    <b v="0"/>
    <n v="3.9583333333333345E-3"/>
    <b v="0"/>
    <n v="2.7766203703703706E-2"/>
  </r>
  <r>
    <n v="226"/>
    <s v="https://www.rev.com/blog/transcripts/united-kingdom-coronavirus-briefing-transcript-april-16"/>
    <s v="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x v="26"/>
    <s v="06:23"/>
    <m/>
    <n v="543"/>
    <m/>
    <s v="Apr 16, 2020"/>
    <x v="2"/>
    <s v="05:48"/>
    <d v="1899-12-30T00:06:23"/>
    <n v="4.0277777777777777E-3"/>
    <n v="2.7766203703703706E-2"/>
    <n v="2.3738425925925927E-2"/>
    <n v="7.9861111111111122E-3"/>
    <n v="7.9861111111111122E-3"/>
    <b v="0"/>
    <n v="3.9583333333333345E-3"/>
    <b v="0"/>
    <n v="2.7766203703703706E-2"/>
  </r>
  <r>
    <n v="227"/>
    <s v="https://www.rev.com/blog/transcripts/united-kingdom-coronavirus-briefing-transcript-april-16"/>
    <s v="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x v="26"/>
    <s v="06:51"/>
    <m/>
    <n v="440"/>
    <m/>
    <s v="Apr 16, 2020"/>
    <x v="2"/>
    <s v="05:48"/>
    <d v="1899-12-30T00:06:51"/>
    <n v="4.0277777777777777E-3"/>
    <n v="2.7766203703703706E-2"/>
    <n v="2.3738425925925927E-2"/>
    <n v="7.9861111111111122E-3"/>
    <n v="7.9861111111111122E-3"/>
    <b v="0"/>
    <n v="3.9583333333333345E-3"/>
    <b v="0"/>
    <n v="2.7766203703703706E-2"/>
  </r>
  <r>
    <n v="228"/>
    <s v="https://www.rev.com/blog/transcripts/united-kingdom-coronavirus-briefing-transcript-april-16"/>
    <s v="Dominic Raab: (07:15);Tom Clarke from ITV."/>
    <x v="26"/>
    <s v="07:15"/>
    <m/>
    <n v="42"/>
    <m/>
    <s v="Apr 16, 2020"/>
    <x v="2"/>
    <s v="05:48"/>
    <d v="1899-12-30T00:07:15"/>
    <n v="4.0277777777777777E-3"/>
    <n v="2.7766203703703706E-2"/>
    <n v="2.3738425925925927E-2"/>
    <n v="7.9861111111111122E-3"/>
    <n v="7.9861111111111122E-3"/>
    <b v="0"/>
    <n v="3.9583333333333345E-3"/>
    <b v="0"/>
    <n v="2.7766203703703706E-2"/>
  </r>
  <r>
    <n v="229"/>
    <s v="https://www.rev.com/blog/transcripts/united-kingdom-coronavirus-briefing-transcript-april-16"/>
    <s v="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x v="28"/>
    <s v="07:18"/>
    <m/>
    <n v="509"/>
    <m/>
    <s v="Apr 16, 2020"/>
    <x v="2"/>
    <s v="07:18"/>
    <d v="1899-12-30T00:07:18"/>
    <n v="5.0694444444444441E-3"/>
    <n v="7.6736111111111111E-3"/>
    <n v="2.604166666666667E-3"/>
    <n v="7.9861111111111122E-3"/>
    <n v="7.9861111111111122E-3"/>
    <b v="0"/>
    <n v="2.9166666666666681E-3"/>
    <b v="0"/>
    <n v="2.7766203703703706E-2"/>
  </r>
  <r>
    <n v="230"/>
    <s v="https://www.rev.com/blog/transcripts/united-kingdom-coronavirus-briefing-transcript-april-16"/>
    <s v="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x v="28"/>
    <s v="07:46"/>
    <m/>
    <n v="594"/>
    <m/>
    <s v="Apr 16, 2020"/>
    <x v="2"/>
    <s v="07:18"/>
    <d v="1899-12-30T00:07:46"/>
    <n v="5.0694444444444441E-3"/>
    <n v="7.6736111111111111E-3"/>
    <n v="2.604166666666667E-3"/>
    <n v="7.9861111111111122E-3"/>
    <n v="7.9861111111111122E-3"/>
    <b v="0"/>
    <n v="2.9166666666666681E-3"/>
    <b v="0"/>
    <n v="2.7766203703703706E-2"/>
  </r>
  <r>
    <n v="231"/>
    <s v="https://www.rev.com/blog/transcripts/united-kingdom-coronavirus-briefing-transcript-april-16"/>
    <s v="Dominic Raab: (08:18);Thank you, Tom. I’ll let Chris address that."/>
    <x v="26"/>
    <s v="08:18"/>
    <m/>
    <n v="66"/>
    <m/>
    <s v="Apr 16, 2020"/>
    <x v="2"/>
    <s v="08:18"/>
    <d v="1899-12-30T00:08:18"/>
    <n v="5.7638888888888887E-3"/>
    <n v="2.7766203703703706E-2"/>
    <n v="2.2002314814814818E-2"/>
    <n v="7.9861111111111122E-3"/>
    <n v="7.9861111111111122E-3"/>
    <b v="0"/>
    <n v="2.2222222222222235E-3"/>
    <b v="0"/>
    <n v="2.7766203703703706E-2"/>
  </r>
  <r>
    <n v="232"/>
    <s v="https://www.rev.com/blog/transcripts/united-kingdom-coronavirus-briefing-transcript-april-16"/>
    <s v="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x v="29"/>
    <s v="08:21"/>
    <m/>
    <n v="603"/>
    <m/>
    <s v="Apr 16, 2020"/>
    <x v="2"/>
    <s v="08:21"/>
    <d v="1899-12-30T00:08:21"/>
    <n v="5.7986111111111112E-3"/>
    <n v="2.71875E-2"/>
    <n v="2.1388888888888888E-2"/>
    <n v="7.9861111111111122E-3"/>
    <n v="7.9861111111111122E-3"/>
    <b v="0"/>
    <n v="2.1875000000000011E-3"/>
    <b v="0"/>
    <n v="2.7766203703703706E-2"/>
  </r>
  <r>
    <n v="233"/>
    <s v="https://www.rev.com/blog/transcripts/united-kingdom-coronavirus-briefing-transcript-april-16"/>
    <s v="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x v="29"/>
    <s v="08:55"/>
    <m/>
    <n v="431"/>
    <m/>
    <s v="Apr 16, 2020"/>
    <x v="2"/>
    <s v="08:21"/>
    <d v="1899-12-30T00:08:55"/>
    <n v="5.7986111111111112E-3"/>
    <n v="2.71875E-2"/>
    <n v="2.1388888888888888E-2"/>
    <n v="7.9861111111111122E-3"/>
    <n v="7.9861111111111122E-3"/>
    <b v="0"/>
    <n v="2.1875000000000011E-3"/>
    <b v="0"/>
    <n v="2.7766203703703706E-2"/>
  </r>
  <r>
    <n v="234"/>
    <s v="https://www.rev.com/blog/transcripts/united-kingdom-coronavirus-briefing-transcript-april-16"/>
    <s v="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x v="29"/>
    <s v="09:21"/>
    <m/>
    <n v="592"/>
    <m/>
    <s v="Apr 16, 2020"/>
    <x v="2"/>
    <s v="08:21"/>
    <d v="1899-12-30T00:09:21"/>
    <n v="5.7986111111111112E-3"/>
    <n v="2.71875E-2"/>
    <n v="2.1388888888888888E-2"/>
    <n v="7.9861111111111122E-3"/>
    <n v="7.9861111111111122E-3"/>
    <b v="0"/>
    <n v="2.1875000000000011E-3"/>
    <b v="0"/>
    <n v="2.7766203703703706E-2"/>
  </r>
  <r>
    <n v="235"/>
    <s v="https://www.rev.com/blog/transcripts/united-kingdom-coronavirus-briefing-transcript-april-16"/>
    <s v="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x v="29"/>
    <s v="09:58"/>
    <m/>
    <n v="796"/>
    <m/>
    <s v="Apr 16, 2020"/>
    <x v="2"/>
    <s v="08:21"/>
    <d v="1899-12-30T00:09:58"/>
    <n v="5.7986111111111112E-3"/>
    <n v="2.71875E-2"/>
    <n v="2.1388888888888888E-2"/>
    <n v="7.9861111111111122E-3"/>
    <n v="7.9861111111111122E-3"/>
    <b v="0"/>
    <n v="2.1875000000000011E-3"/>
    <b v="0"/>
    <n v="2.7766203703703706E-2"/>
  </r>
  <r>
    <n v="236"/>
    <s v="https://www.rev.com/blog/transcripts/united-kingdom-coronavirus-briefing-transcript-april-16"/>
    <s v="Dominic Raab: (10:48);Tom, I think that gives you a pretty detailed answer. Is there anything you wanted to come back on?"/>
    <x v="26"/>
    <s v="10:48"/>
    <m/>
    <n v="121"/>
    <m/>
    <s v="Apr 16, 2020"/>
    <x v="2"/>
    <s v="10:48"/>
    <d v="1899-12-30T00:10:48"/>
    <n v="7.5000000000000006E-3"/>
    <n v="2.7766203703703706E-2"/>
    <n v="2.0266203703703706E-2"/>
    <n v="7.9861111111111122E-3"/>
    <n v="7.9861111111111122E-3"/>
    <b v="0"/>
    <n v="4.8611111111111164E-4"/>
    <b v="0"/>
    <n v="2.7766203703703706E-2"/>
  </r>
  <r>
    <n v="237"/>
    <s v="https://www.rev.com/blog/transcripts/united-kingdom-coronavirus-briefing-transcript-april-16"/>
    <s v="Tom Clarke: (10:52);That was a very detailed answer. Can I just have one follow-up though? An interesting addition today to the data, we’ve got this all cases addition to the number of cases, so-"/>
    <x v="28"/>
    <s v="10:52"/>
    <m/>
    <n v="195"/>
    <m/>
    <s v="Apr 16, 2020"/>
    <x v="2"/>
    <s v="10:52"/>
    <d v="1899-12-30T00:10:52"/>
    <n v="7.5462962962962966E-3"/>
    <n v="7.6736111111111111E-3"/>
    <n v="1.2731481481481448E-4"/>
    <n v="7.9861111111111122E-3"/>
    <n v="7.9861111111111122E-3"/>
    <b v="0"/>
    <n v="4.3981481481481562E-4"/>
    <b v="0"/>
    <n v="2.7766203703703706E-2"/>
  </r>
  <r>
    <n v="238"/>
    <s v="https://www.rev.com/blog/transcripts/united-kingdom-coronavirus-briefing-transcript-april-16"/>
    <s v="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x v="28"/>
    <s v="11:03"/>
    <m/>
    <n v="410"/>
    <m/>
    <s v="Apr 16, 2020"/>
    <x v="2"/>
    <s v="10:52"/>
    <d v="1899-12-30T00:11:03"/>
    <n v="7.5462962962962966E-3"/>
    <n v="7.6736111111111111E-3"/>
    <n v="1.2731481481481448E-4"/>
    <n v="7.9861111111111122E-3"/>
    <n v="7.9861111111111122E-3"/>
    <b v="0"/>
    <n v="4.3981481481481562E-4"/>
    <b v="0"/>
    <n v="2.7766203703703706E-2"/>
  </r>
  <r>
    <n v="239"/>
    <s v="https://www.rev.com/blog/transcripts/united-kingdom-coronavirus-briefing-transcript-april-16"/>
    <s v="Dominic Raab: (11:30);Patrick, I’ll let you address that one."/>
    <x v="26"/>
    <s v="11:30"/>
    <m/>
    <n v="61"/>
    <m/>
    <s v="Apr 16, 2020"/>
    <x v="2"/>
    <s v="11:30"/>
    <d v="1899-12-30T00:11:30"/>
    <n v="7.9861111111111122E-3"/>
    <n v="2.7766203703703706E-2"/>
    <n v="1.9780092592592592E-2"/>
    <n v="1.4201388888888888E-2"/>
    <n v="1.4201388888888888E-2"/>
    <b v="0"/>
    <n v="6.2152777777777762E-3"/>
    <b v="0"/>
    <n v="2.7766203703703706E-2"/>
  </r>
  <r>
    <n v="240"/>
    <s v="https://www.rev.com/blog/transcripts/united-kingdom-coronavirus-briefing-transcript-april-16"/>
    <s v="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x v="27"/>
    <s v="11:32"/>
    <m/>
    <n v="964"/>
    <m/>
    <s v="Apr 16, 2020"/>
    <x v="2"/>
    <s v="11:32"/>
    <d v="1899-12-30T00:11:32"/>
    <n v="8.0092592592592594E-3"/>
    <n v="2.6921296296296294E-2"/>
    <n v="1.8912037037037033E-2"/>
    <n v="1.4201388888888888E-2"/>
    <n v="1.4201388888888888E-2"/>
    <b v="0"/>
    <n v="6.192129629629629E-3"/>
    <b v="0"/>
    <n v="2.7766203703703706E-2"/>
  </r>
  <r>
    <n v="241"/>
    <s v="https://www.rev.com/blog/transcripts/united-kingdom-coronavirus-briefing-transcript-april-16"/>
    <s v="Dominic Raab: (12:34);I think Chris wanted to just add something."/>
    <x v="26"/>
    <s v="12:34"/>
    <m/>
    <n v="65"/>
    <m/>
    <s v="Apr 16, 2020"/>
    <x v="2"/>
    <s v="12:34"/>
    <d v="1899-12-30T00:12:34"/>
    <n v="8.726851851851852E-3"/>
    <n v="2.7766203703703706E-2"/>
    <n v="1.9039351851851856E-2"/>
    <n v="1.4201388888888888E-2"/>
    <n v="1.4201388888888888E-2"/>
    <b v="0"/>
    <n v="5.4745370370370364E-3"/>
    <b v="0"/>
    <n v="2.7766203703703706E-2"/>
  </r>
  <r>
    <n v="242"/>
    <s v="https://www.rev.com/blog/transcripts/united-kingdom-coronavirus-briefing-transcript-april-16"/>
    <s v="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x v="29"/>
    <s v="12:36"/>
    <m/>
    <n v="991"/>
    <m/>
    <s v="Apr 16, 2020"/>
    <x v="2"/>
    <s v="12:36"/>
    <d v="1899-12-30T00:12:36"/>
    <n v="8.7499999999999991E-3"/>
    <n v="2.71875E-2"/>
    <n v="1.8437500000000002E-2"/>
    <n v="1.4201388888888888E-2"/>
    <n v="1.4201388888888888E-2"/>
    <b v="0"/>
    <n v="5.4513888888888893E-3"/>
    <b v="0"/>
    <n v="2.7766203703703706E-2"/>
  </r>
  <r>
    <n v="243"/>
    <s v="https://www.rev.com/blog/transcripts/united-kingdom-coronavirus-briefing-transcript-april-16"/>
    <s v="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x v="29"/>
    <s v="13:36"/>
    <m/>
    <n v="484"/>
    <m/>
    <s v="Apr 16, 2020"/>
    <x v="2"/>
    <s v="12:36"/>
    <d v="1899-12-30T00:13:36"/>
    <n v="8.7499999999999991E-3"/>
    <n v="2.71875E-2"/>
    <n v="1.8437500000000002E-2"/>
    <n v="1.4201388888888888E-2"/>
    <n v="1.4201388888888888E-2"/>
    <b v="0"/>
    <n v="5.4513888888888893E-3"/>
    <b v="0"/>
    <n v="2.7766203703703706E-2"/>
  </r>
  <r>
    <n v="244"/>
    <s v="https://www.rev.com/blog/transcripts/united-kingdom-coronavirus-briefing-transcript-april-16"/>
    <s v="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x v="29"/>
    <s v="14:02"/>
    <m/>
    <n v="689"/>
    <m/>
    <s v="Apr 16, 2020"/>
    <x v="2"/>
    <s v="12:36"/>
    <d v="1899-12-30T00:14:02"/>
    <n v="8.7499999999999991E-3"/>
    <n v="2.71875E-2"/>
    <n v="1.8437500000000002E-2"/>
    <n v="1.4201388888888888E-2"/>
    <n v="1.4201388888888888E-2"/>
    <b v="0"/>
    <n v="5.4513888888888893E-3"/>
    <b v="0"/>
    <n v="2.7766203703703706E-2"/>
  </r>
  <r>
    <n v="245"/>
    <s v="https://www.rev.com/blog/transcripts/united-kingdom-coronavirus-briefing-transcript-april-16"/>
    <s v="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x v="29"/>
    <s v="14:37"/>
    <m/>
    <n v="468"/>
    <m/>
    <s v="Apr 16, 2020"/>
    <x v="2"/>
    <s v="12:36"/>
    <d v="1899-12-30T00:14:37"/>
    <n v="8.7499999999999991E-3"/>
    <n v="2.71875E-2"/>
    <n v="1.8437500000000002E-2"/>
    <n v="1.4201388888888888E-2"/>
    <n v="1.4201388888888888E-2"/>
    <b v="0"/>
    <n v="5.4513888888888893E-3"/>
    <b v="0"/>
    <n v="2.7766203703703706E-2"/>
  </r>
  <r>
    <n v="246"/>
    <s v="https://www.rev.com/blog/transcripts/united-kingdom-coronavirus-briefing-transcript-april-16"/>
    <s v="Dominic Raab: (15:07);Tom, thanks very much. Sam Coates from Sky News."/>
    <x v="26"/>
    <s v="15:07"/>
    <m/>
    <n v="70"/>
    <m/>
    <s v="Apr 16, 2020"/>
    <x v="2"/>
    <s v="15:07"/>
    <d v="1899-12-30T00:15:07"/>
    <n v="1.0497685185185186E-2"/>
    <n v="2.7766203703703706E-2"/>
    <n v="1.726851851851852E-2"/>
    <n v="1.4201388888888888E-2"/>
    <n v="1.4201388888888888E-2"/>
    <b v="0"/>
    <n v="3.7037037037037021E-3"/>
    <b v="0"/>
    <n v="2.7766203703703706E-2"/>
  </r>
  <r>
    <n v="247"/>
    <s v="https://www.rev.com/blog/transcripts/united-kingdom-coronavirus-briefing-transcript-april-16"/>
    <s v="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x v="30"/>
    <s v="15:12"/>
    <m/>
    <n v="930"/>
    <m/>
    <s v="Apr 16, 2020"/>
    <x v="2"/>
    <s v="15:12"/>
    <d v="1899-12-30T00:15:12"/>
    <n v="1.0555555555555554E-2"/>
    <n v="1.3923611111111111E-2"/>
    <n v="3.3680555555555564E-3"/>
    <n v="1.4201388888888888E-2"/>
    <n v="1.4201388888888888E-2"/>
    <b v="0"/>
    <n v="3.6458333333333343E-3"/>
    <b v="0"/>
    <n v="2.7766203703703706E-2"/>
  </r>
  <r>
    <n v="248"/>
    <s v="https://www.rev.com/blog/transcripts/united-kingdom-coronavirus-briefing-transcript-april-16"/>
    <s v="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x v="26"/>
    <s v="16:03"/>
    <m/>
    <n v="936"/>
    <m/>
    <s v="Apr 16, 2020"/>
    <x v="2"/>
    <s v="16:03"/>
    <d v="1899-12-30T00:16:03"/>
    <n v="1.1145833333333334E-2"/>
    <n v="2.7766203703703706E-2"/>
    <n v="1.6620370370370372E-2"/>
    <n v="1.4201388888888888E-2"/>
    <n v="1.4201388888888888E-2"/>
    <b v="0"/>
    <n v="3.0555555555555544E-3"/>
    <b v="0"/>
    <n v="2.7766203703703706E-2"/>
  </r>
  <r>
    <n v="249"/>
    <s v="https://www.rev.com/blog/transcripts/united-kingdom-coronavirus-briefing-transcript-april-16"/>
    <s v="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x v="26"/>
    <s v="16:57"/>
    <m/>
    <n v="317"/>
    <m/>
    <s v="Apr 16, 2020"/>
    <x v="2"/>
    <s v="16:03"/>
    <d v="1899-12-30T00:16:57"/>
    <n v="1.1145833333333334E-2"/>
    <n v="2.7766203703703706E-2"/>
    <n v="1.6620370370370372E-2"/>
    <n v="1.4201388888888888E-2"/>
    <n v="1.4201388888888888E-2"/>
    <b v="0"/>
    <n v="3.0555555555555544E-3"/>
    <b v="0"/>
    <n v="2.7766203703703706E-2"/>
  </r>
  <r>
    <n v="250"/>
    <s v="https://www.rev.com/blog/transcripts/united-kingdom-coronavirus-briefing-transcript-april-16"/>
    <s v="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x v="27"/>
    <s v="17:12"/>
    <m/>
    <n v="919"/>
    <m/>
    <s v="Apr 16, 2020"/>
    <x v="2"/>
    <s v="17:12"/>
    <d v="1899-12-30T00:17:12"/>
    <n v="1.1944444444444445E-2"/>
    <n v="2.6921296296296294E-2"/>
    <n v="1.4976851851851849E-2"/>
    <n v="1.4201388888888888E-2"/>
    <n v="1.4201388888888888E-2"/>
    <b v="0"/>
    <n v="2.2569444444444434E-3"/>
    <b v="0"/>
    <n v="2.7766203703703706E-2"/>
  </r>
  <r>
    <n v="251"/>
    <s v="https://www.rev.com/blog/transcripts/united-kingdom-coronavirus-briefing-transcript-april-16"/>
    <s v="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x v="27"/>
    <s v="18:07"/>
    <m/>
    <n v="414"/>
    <m/>
    <s v="Apr 16, 2020"/>
    <x v="2"/>
    <s v="17:12"/>
    <d v="1899-12-30T00:18:07"/>
    <n v="1.1944444444444445E-2"/>
    <n v="2.6921296296296294E-2"/>
    <n v="1.4976851851851849E-2"/>
    <n v="1.4201388888888888E-2"/>
    <n v="1.4201388888888888E-2"/>
    <b v="0"/>
    <n v="2.2569444444444434E-3"/>
    <b v="0"/>
    <n v="2.7766203703703706E-2"/>
  </r>
  <r>
    <n v="252"/>
    <s v="https://www.rev.com/blog/transcripts/united-kingdom-coronavirus-briefing-transcript-april-16"/>
    <s v="Dominic Raab: (18:30);Chris, would you like to add on the ethnicity point?"/>
    <x v="26"/>
    <s v="18:30"/>
    <m/>
    <n v="74"/>
    <m/>
    <s v="Apr 16, 2020"/>
    <x v="2"/>
    <s v="18:30"/>
    <d v="1899-12-30T00:18:30"/>
    <n v="1.2847222222222223E-2"/>
    <n v="2.7766203703703706E-2"/>
    <n v="1.4918981481481483E-2"/>
    <n v="1.4201388888888888E-2"/>
    <n v="1.4201388888888888E-2"/>
    <b v="0"/>
    <n v="1.354166666666665E-3"/>
    <b v="0"/>
    <n v="2.7766203703703706E-2"/>
  </r>
  <r>
    <n v="253"/>
    <s v="https://www.rev.com/blog/transcripts/united-kingdom-coronavirus-briefing-transcript-april-16"/>
    <s v="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x v="29"/>
    <s v="18:32"/>
    <m/>
    <n v="703"/>
    <m/>
    <s v="Apr 16, 2020"/>
    <x v="2"/>
    <s v="18:32"/>
    <d v="1899-12-30T00:18:32"/>
    <n v="1.2870370370370372E-2"/>
    <n v="2.71875E-2"/>
    <n v="1.4317129629629628E-2"/>
    <n v="1.4201388888888888E-2"/>
    <n v="1.4201388888888888E-2"/>
    <b v="0"/>
    <n v="1.3310185185185161E-3"/>
    <b v="0"/>
    <n v="2.7766203703703706E-2"/>
  </r>
  <r>
    <n v="254"/>
    <s v="https://www.rev.com/blog/transcripts/united-kingdom-coronavirus-briefing-transcript-april-16"/>
    <s v="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x v="29"/>
    <s v="19:13"/>
    <m/>
    <n v="786"/>
    <m/>
    <s v="Apr 16, 2020"/>
    <x v="2"/>
    <s v="18:32"/>
    <d v="1899-12-30T00:19:13"/>
    <n v="1.2870370370370372E-2"/>
    <n v="2.71875E-2"/>
    <n v="1.4317129629629628E-2"/>
    <n v="1.4201388888888888E-2"/>
    <n v="1.4201388888888888E-2"/>
    <b v="0"/>
    <n v="1.3310185185185161E-3"/>
    <b v="0"/>
    <n v="2.7766203703703706E-2"/>
  </r>
  <r>
    <n v="255"/>
    <s v="https://www.rev.com/blog/transcripts/united-kingdom-coronavirus-briefing-transcript-april-16"/>
    <s v="Dominic Raab: (20:00);Sam, would you like to come back on any of that?"/>
    <x v="26"/>
    <s v="20:00"/>
    <m/>
    <n v="70"/>
    <m/>
    <s v="Apr 16, 2020"/>
    <x v="2"/>
    <s v="20:00"/>
    <d v="1899-12-30T00:20:00"/>
    <n v="1.3888888888888888E-2"/>
    <n v="2.7766203703703706E-2"/>
    <n v="1.3877314814814818E-2"/>
    <n v="1.4201388888888888E-2"/>
    <n v="1.4201388888888888E-2"/>
    <b v="0"/>
    <n v="3.1250000000000028E-4"/>
    <b v="0"/>
    <n v="2.7766203703703706E-2"/>
  </r>
  <r>
    <n v="256"/>
    <s v="https://www.rev.com/blog/transcripts/united-kingdom-coronavirus-briefing-transcript-april-16"/>
    <s v="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x v="30"/>
    <s v="20:03"/>
    <m/>
    <n v="442"/>
    <m/>
    <s v="Apr 16, 2020"/>
    <x v="2"/>
    <s v="20:03"/>
    <d v="1899-12-30T00:20:03"/>
    <n v="1.3923611111111111E-2"/>
    <n v="1.3923611111111111E-2"/>
    <n v="0"/>
    <n v="1.4201388888888888E-2"/>
    <n v="1.4201388888888888E-2"/>
    <b v="0"/>
    <n v="2.7777777777777783E-4"/>
    <b v="0"/>
    <n v="2.7766203703703706E-2"/>
  </r>
  <r>
    <n v="257"/>
    <s v="https://www.rev.com/blog/transcripts/united-kingdom-coronavirus-briefing-transcript-april-16"/>
    <s v="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x v="26"/>
    <s v="20:27"/>
    <m/>
    <n v="745"/>
    <m/>
    <s v="Apr 16, 2020"/>
    <x v="2"/>
    <s v="20:27"/>
    <d v="1899-12-30T00:20:27"/>
    <n v="1.4201388888888888E-2"/>
    <n v="2.7766203703703706E-2"/>
    <n v="1.3564814814814818E-2"/>
    <n v="1.7939814814814815E-2"/>
    <n v="1.7939814814814815E-2"/>
    <b v="0"/>
    <n v="3.7384259259259263E-3"/>
    <b v="0"/>
    <n v="2.7766203703703706E-2"/>
  </r>
  <r>
    <n v="258"/>
    <s v="https://www.rev.com/blog/transcripts/united-kingdom-coronavirus-briefing-transcript-april-16"/>
    <s v="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x v="31"/>
    <s v="21:08"/>
    <m/>
    <n v="1064"/>
    <m/>
    <s v="Apr 16, 2020"/>
    <x v="2"/>
    <s v="21:08"/>
    <d v="1899-12-30T00:21:08"/>
    <n v="1.4675925925925926E-2"/>
    <n v="1.7754629629629631E-2"/>
    <n v="3.078703703703705E-3"/>
    <n v="1.7939814814814815E-2"/>
    <n v="1.7939814814814815E-2"/>
    <b v="0"/>
    <n v="3.2638888888888891E-3"/>
    <b v="0"/>
    <n v="2.7766203703703706E-2"/>
  </r>
  <r>
    <n v="259"/>
    <s v="https://www.rev.com/blog/transcripts/united-kingdom-coronavirus-briefing-transcript-april-16"/>
    <s v="Ben Kentish: (22:03);Thank you."/>
    <x v="31"/>
    <s v="22:03"/>
    <m/>
    <n v="31"/>
    <m/>
    <s v="Apr 16, 2020"/>
    <x v="2"/>
    <s v="21:08"/>
    <d v="1899-12-30T00:22:03"/>
    <n v="1.4675925925925926E-2"/>
    <n v="1.7754629629629631E-2"/>
    <n v="3.078703703703705E-3"/>
    <n v="1.7939814814814815E-2"/>
    <n v="1.7939814814814815E-2"/>
    <b v="0"/>
    <n v="3.2638888888888891E-3"/>
    <b v="0"/>
    <n v="2.7766203703703706E-2"/>
  </r>
  <r>
    <n v="260"/>
    <s v="https://www.rev.com/blog/transcripts/united-kingdom-coronavirus-briefing-transcript-april-16"/>
    <s v="Dominic Raab: (22:05);Thanks. Well, so first of all, the coronavirus doesn’t apply, doesn’t spread in a uniform, consistent way and so your absolutely right, we’ve made progress. I think Patrick and Chris have set that out, but in terms of care homes, we’re absolutely gripping this."/>
    <x v="26"/>
    <s v="22:05"/>
    <m/>
    <n v="283"/>
    <m/>
    <s v="Apr 16, 2020"/>
    <x v="2"/>
    <s v="22:05"/>
    <d v="1899-12-30T00:22:05"/>
    <n v="1.5335648148148147E-2"/>
    <n v="2.7766203703703706E-2"/>
    <n v="1.2430555555555559E-2"/>
    <n v="1.7939814814814815E-2"/>
    <n v="1.7939814814814815E-2"/>
    <b v="0"/>
    <n v="2.6041666666666678E-3"/>
    <b v="0"/>
    <n v="2.7766203703703706E-2"/>
  </r>
  <r>
    <n v="261"/>
    <s v="https://www.rev.com/blog/transcripts/united-kingdom-coronavirus-briefing-transcript-april-16"/>
    <s v="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x v="26"/>
    <s v="22:21"/>
    <m/>
    <n v="334"/>
    <m/>
    <s v="Apr 16, 2020"/>
    <x v="2"/>
    <s v="22:05"/>
    <d v="1899-12-30T00:22:21"/>
    <n v="1.5335648148148147E-2"/>
    <n v="2.7766203703703706E-2"/>
    <n v="1.2430555555555559E-2"/>
    <n v="1.7939814814814815E-2"/>
    <n v="1.7939814814814815E-2"/>
    <b v="0"/>
    <n v="2.6041666666666678E-3"/>
    <b v="0"/>
    <n v="2.7766203703703706E-2"/>
  </r>
  <r>
    <n v="262"/>
    <s v="https://www.rev.com/blog/transcripts/united-kingdom-coronavirus-briefing-transcript-april-16"/>
    <s v="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x v="26"/>
    <s v="22:38"/>
    <m/>
    <n v="390"/>
    <m/>
    <s v="Apr 16, 2020"/>
    <x v="2"/>
    <s v="22:05"/>
    <d v="1899-12-30T00:22:38"/>
    <n v="1.5335648148148147E-2"/>
    <n v="2.7766203703703706E-2"/>
    <n v="1.2430555555555559E-2"/>
    <n v="1.7939814814814815E-2"/>
    <n v="1.7939814814814815E-2"/>
    <b v="0"/>
    <n v="2.6041666666666678E-3"/>
    <b v="0"/>
    <n v="2.7766203703703706E-2"/>
  </r>
  <r>
    <n v="263"/>
    <s v="https://www.rev.com/blog/transcripts/united-kingdom-coronavirus-briefing-transcript-april-16"/>
    <s v="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x v="26"/>
    <s v="23:01"/>
    <m/>
    <n v="376"/>
    <m/>
    <s v="Apr 16, 2020"/>
    <x v="2"/>
    <s v="22:05"/>
    <d v="1899-12-30T00:23:01"/>
    <n v="1.5335648148148147E-2"/>
    <n v="2.7766203703703706E-2"/>
    <n v="1.2430555555555559E-2"/>
    <n v="1.7939814814814815E-2"/>
    <n v="1.7939814814814815E-2"/>
    <b v="0"/>
    <n v="2.6041666666666678E-3"/>
    <b v="0"/>
    <n v="2.7766203703703706E-2"/>
  </r>
  <r>
    <n v="264"/>
    <s v="https://www.rev.com/blog/transcripts/united-kingdom-coronavirus-briefing-transcript-april-16"/>
    <s v="Dominic Raab: (23:25);I think Patrick were you… Did you get the second one? Or, was that Chris?"/>
    <x v="26"/>
    <s v="23:25"/>
    <m/>
    <n v="95"/>
    <m/>
    <s v="Apr 16, 2020"/>
    <x v="2"/>
    <s v="22:05"/>
    <d v="1899-12-30T00:23:25"/>
    <n v="1.5335648148148147E-2"/>
    <n v="2.7766203703703706E-2"/>
    <n v="1.2430555555555559E-2"/>
    <n v="1.7939814814814815E-2"/>
    <n v="1.7939814814814815E-2"/>
    <b v="0"/>
    <n v="2.6041666666666678E-3"/>
    <b v="0"/>
    <n v="2.7766203703703706E-2"/>
  </r>
  <r>
    <n v="265"/>
    <s v="https://www.rev.com/blog/transcripts/united-kingdom-coronavirus-briefing-transcript-april-16"/>
    <s v="Patrick Vallance: (23:28);I think-"/>
    <x v="27"/>
    <s v="23:28"/>
    <m/>
    <n v="34"/>
    <m/>
    <s v="Apr 16, 2020"/>
    <x v="2"/>
    <s v="23:28"/>
    <d v="1899-12-30T00:23:28"/>
    <n v="1.6296296296296295E-2"/>
    <n v="2.6921296296296294E-2"/>
    <n v="1.0624999999999999E-2"/>
    <n v="1.7939814814814815E-2"/>
    <n v="1.7939814814814815E-2"/>
    <b v="0"/>
    <n v="1.6435185185185198E-3"/>
    <b v="0"/>
    <n v="2.7766203703703706E-2"/>
  </r>
  <r>
    <n v="266"/>
    <s v="https://www.rev.com/blog/transcripts/united-kingdom-coronavirus-briefing-transcript-april-16"/>
    <s v="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x v="29"/>
    <s v="23:29"/>
    <m/>
    <n v="358"/>
    <m/>
    <s v="Apr 16, 2020"/>
    <x v="2"/>
    <s v="23:29"/>
    <d v="1899-12-30T00:23:29"/>
    <n v="1.6307870370370372E-2"/>
    <n v="2.71875E-2"/>
    <n v="1.0879629629629628E-2"/>
    <n v="1.7939814814814815E-2"/>
    <n v="1.7939814814814815E-2"/>
    <b v="0"/>
    <n v="1.6319444444444428E-3"/>
    <b v="0"/>
    <n v="2.7766203703703706E-2"/>
  </r>
  <r>
    <n v="267"/>
    <s v="https://www.rev.com/blog/transcripts/united-kingdom-coronavirus-briefing-transcript-april-16"/>
    <s v="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x v="29"/>
    <s v="23:49"/>
    <m/>
    <n v="366"/>
    <m/>
    <s v="Apr 16, 2020"/>
    <x v="2"/>
    <s v="23:29"/>
    <d v="1899-12-30T00:23:49"/>
    <n v="1.6307870370370372E-2"/>
    <n v="2.71875E-2"/>
    <n v="1.0879629629629628E-2"/>
    <n v="1.7939814814814815E-2"/>
    <n v="1.7939814814814815E-2"/>
    <b v="0"/>
    <n v="1.6319444444444428E-3"/>
    <b v="0"/>
    <n v="2.7766203703703706E-2"/>
  </r>
  <r>
    <n v="268"/>
    <s v="https://www.rev.com/blog/transcripts/united-kingdom-coronavirus-briefing-transcript-april-16"/>
    <s v="Chris Whitty: (24:08);But the two other forms are indirect deaths because the NHS is reoriented towards COVID-19 and therefore less able to do other things that are not necessarily so urgent, but are very important."/>
    <x v="29"/>
    <s v="24:08"/>
    <m/>
    <n v="215"/>
    <m/>
    <s v="Apr 16, 2020"/>
    <x v="2"/>
    <s v="23:29"/>
    <d v="1899-12-30T00:24:08"/>
    <n v="1.6307870370370372E-2"/>
    <n v="2.71875E-2"/>
    <n v="1.0879629629629628E-2"/>
    <n v="1.7939814814814815E-2"/>
    <n v="1.7939814814814815E-2"/>
    <b v="0"/>
    <n v="1.6319444444444428E-3"/>
    <b v="0"/>
    <n v="2.7766203703703706E-2"/>
  </r>
  <r>
    <n v="269"/>
    <s v="https://www.rev.com/blog/transcripts/united-kingdom-coronavirus-briefing-transcript-april-16"/>
    <s v="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x v="29"/>
    <s v="24:22"/>
    <m/>
    <n v="335"/>
    <m/>
    <s v="Apr 16, 2020"/>
    <x v="2"/>
    <s v="23:29"/>
    <d v="1899-12-30T00:24:22"/>
    <n v="1.6307870370370372E-2"/>
    <n v="2.71875E-2"/>
    <n v="1.0879629629629628E-2"/>
    <n v="1.7939814814814815E-2"/>
    <n v="1.7939814814814815E-2"/>
    <b v="0"/>
    <n v="1.6319444444444428E-3"/>
    <b v="0"/>
    <n v="2.7766203703703706E-2"/>
  </r>
  <r>
    <n v="270"/>
    <s v="https://www.rev.com/blog/transcripts/united-kingdom-coronavirus-briefing-transcript-april-16"/>
    <s v="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x v="29"/>
    <s v="24:42"/>
    <m/>
    <n v="357"/>
    <m/>
    <s v="Apr 16, 2020"/>
    <x v="2"/>
    <s v="23:29"/>
    <d v="1899-12-30T00:24:42"/>
    <n v="1.6307870370370372E-2"/>
    <n v="2.71875E-2"/>
    <n v="1.0879629629629628E-2"/>
    <n v="1.7939814814814815E-2"/>
    <n v="1.7939814814814815E-2"/>
    <b v="0"/>
    <n v="1.6319444444444428E-3"/>
    <b v="0"/>
    <n v="2.7766203703703706E-2"/>
  </r>
  <r>
    <n v="271"/>
    <s v="https://www.rev.com/blog/transcripts/united-kingdom-coronavirus-briefing-transcript-april-16"/>
    <s v="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x v="27"/>
    <s v="25:01"/>
    <m/>
    <n v="411"/>
    <m/>
    <s v="Apr 16, 2020"/>
    <x v="2"/>
    <s v="25:01"/>
    <d v="1899-12-30T00:25:01"/>
    <n v="1.7372685185185185E-2"/>
    <n v="2.6921296296296294E-2"/>
    <n v="9.5486111111111084E-3"/>
    <n v="1.7939814814814815E-2"/>
    <n v="1.7939814814814815E-2"/>
    <b v="0"/>
    <n v="5.6712962962962923E-4"/>
    <b v="0"/>
    <n v="2.7766203703703706E-2"/>
  </r>
  <r>
    <n v="272"/>
    <s v="https://www.rev.com/blog/transcripts/united-kingdom-coronavirus-briefing-transcript-april-16"/>
    <s v="Patrick Vallance: (25:21);So those two things are not in conflict at the moment, but yes, we do absolutely look at those longterm consequences and modeling maps and thinking about what the implications of that is."/>
    <x v="27"/>
    <s v="25:21"/>
    <m/>
    <n v="213"/>
    <m/>
    <s v="Apr 16, 2020"/>
    <x v="2"/>
    <s v="25:01"/>
    <d v="1899-12-30T00:25:21"/>
    <n v="1.7372685185185185E-2"/>
    <n v="2.6921296296296294E-2"/>
    <n v="9.5486111111111084E-3"/>
    <n v="1.7939814814814815E-2"/>
    <n v="1.7939814814814815E-2"/>
    <b v="0"/>
    <n v="5.6712962962962923E-4"/>
    <b v="0"/>
    <n v="2.7766203703703706E-2"/>
  </r>
  <r>
    <n v="273"/>
    <s v="https://www.rev.com/blog/transcripts/united-kingdom-coronavirus-briefing-transcript-april-16"/>
    <s v="Dominic Raab: (25:31);And would you like to come back on any of that?"/>
    <x v="26"/>
    <s v="25:31"/>
    <m/>
    <n v="69"/>
    <m/>
    <s v="Apr 16, 2020"/>
    <x v="2"/>
    <s v="25:31"/>
    <d v="1899-12-30T00:25:31"/>
    <n v="1.7719907407407406E-2"/>
    <n v="2.7766203703703706E-2"/>
    <n v="1.00462962962963E-2"/>
    <n v="1.7939814814814815E-2"/>
    <n v="1.7939814814814815E-2"/>
    <b v="0"/>
    <n v="2.1990740740740825E-4"/>
    <b v="0"/>
    <n v="2.7766203703703706E-2"/>
  </r>
  <r>
    <n v="274"/>
    <s v="https://www.rev.com/blog/transcripts/united-kingdom-coronavirus-briefing-transcript-april-16"/>
    <s v="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x v="31"/>
    <s v="25:34"/>
    <m/>
    <n v="341"/>
    <m/>
    <s v="Apr 16, 2020"/>
    <x v="2"/>
    <s v="25:34"/>
    <d v="1899-12-30T00:25:34"/>
    <n v="1.7754629629629631E-2"/>
    <n v="1.7754629629629631E-2"/>
    <n v="0"/>
    <n v="1.7939814814814815E-2"/>
    <n v="1.7939814814814815E-2"/>
    <b v="0"/>
    <n v="1.8518518518518406E-4"/>
    <b v="0"/>
    <n v="2.7766203703703706E-2"/>
  </r>
  <r>
    <n v="275"/>
    <s v="https://www.rev.com/blog/transcripts/united-kingdom-coronavirus-briefing-transcript-april-16"/>
    <s v="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x v="26"/>
    <s v="25:50"/>
    <m/>
    <n v="612"/>
    <m/>
    <s v="Apr 16, 2020"/>
    <x v="2"/>
    <s v="25:50"/>
    <d v="1899-12-30T00:25:50"/>
    <n v="1.7939814814814815E-2"/>
    <n v="2.7766203703703706E-2"/>
    <n v="9.8263888888888914E-3"/>
    <n v="2.0648148148148148E-2"/>
    <n v="2.0648148148148148E-2"/>
    <b v="0"/>
    <n v="2.7083333333333334E-3"/>
    <b v="0"/>
    <n v="2.7766203703703706E-2"/>
  </r>
  <r>
    <n v="276"/>
    <s v="https://www.rev.com/blog/transcripts/united-kingdom-coronavirus-briefing-transcript-april-16"/>
    <s v="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x v="32"/>
    <s v="26:23"/>
    <m/>
    <n v="518"/>
    <m/>
    <s v="Apr 16, 2020"/>
    <x v="2"/>
    <s v="26:23"/>
    <d v="1899-12-30T00:26:23"/>
    <n v="1.832175925925926E-2"/>
    <n v="2.0497685185185185E-2"/>
    <n v="2.1759259259259249E-3"/>
    <n v="2.0648148148148148E-2"/>
    <n v="2.0648148148148148E-2"/>
    <b v="0"/>
    <n v="2.3263888888888883E-3"/>
    <b v="0"/>
    <n v="2.7766203703703706E-2"/>
  </r>
  <r>
    <n v="277"/>
    <s v="https://www.rev.com/blog/transcripts/united-kingdom-coronavirus-briefing-transcript-april-16"/>
    <s v="Dominic Raab: (26:57);Well, I don’t think the data internationally and Patrick talked through some of it, which shows the international comparisons would bear that out. But I haven’t heard and seen the direct comment, so I’ll pass judgment for the moment on that."/>
    <x v="26"/>
    <s v="26:57"/>
    <m/>
    <n v="263"/>
    <m/>
    <s v="Apr 16, 2020"/>
    <x v="2"/>
    <s v="26:57"/>
    <d v="1899-12-30T00:26:57"/>
    <n v="1.8715277777777779E-2"/>
    <n v="2.7766203703703706E-2"/>
    <n v="9.0509259259259275E-3"/>
    <n v="2.0648148148148148E-2"/>
    <n v="2.0648148148148148E-2"/>
    <b v="0"/>
    <n v="1.9328703703703695E-3"/>
    <b v="0"/>
    <n v="2.7766203703703706E-2"/>
  </r>
  <r>
    <n v="278"/>
    <s v="https://www.rev.com/blog/transcripts/united-kingdom-coronavirus-briefing-transcript-april-16"/>
    <s v="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x v="26"/>
    <s v="27:10"/>
    <m/>
    <n v="340"/>
    <m/>
    <s v="Apr 16, 2020"/>
    <x v="2"/>
    <s v="26:57"/>
    <d v="1899-12-30T00:27:10"/>
    <n v="1.8715277777777779E-2"/>
    <n v="2.7766203703703706E-2"/>
    <n v="9.0509259259259275E-3"/>
    <n v="2.0648148148148148E-2"/>
    <n v="2.0648148148148148E-2"/>
    <b v="0"/>
    <n v="1.9328703703703695E-3"/>
    <b v="0"/>
    <n v="2.7766203703703706E-2"/>
  </r>
  <r>
    <n v="279"/>
    <s v="https://www.rev.com/blog/transcripts/united-kingdom-coronavirus-briefing-transcript-april-16"/>
    <s v="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
    <x v="26"/>
    <s v="27:28"/>
    <m/>
    <n v="296"/>
    <m/>
    <s v="Apr 16, 2020"/>
    <x v="2"/>
    <s v="26:57"/>
    <d v="1899-12-30T00:27:28"/>
    <n v="1.8715277777777779E-2"/>
    <n v="2.7766203703703706E-2"/>
    <n v="9.0509259259259275E-3"/>
    <n v="2.0648148148148148E-2"/>
    <n v="2.0648148148148148E-2"/>
    <b v="0"/>
    <n v="1.9328703703703695E-3"/>
    <b v="0"/>
    <n v="2.7766203703703706E-2"/>
  </r>
  <r>
    <n v="280"/>
    <s v="https://www.rev.com/blog/transcripts/united-kingdom-coronavirus-briefing-transcript-april-16"/>
    <s v="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x v="27"/>
    <s v="27:48"/>
    <m/>
    <n v="478"/>
    <m/>
    <s v="Apr 16, 2020"/>
    <x v="2"/>
    <s v="27:48"/>
    <d v="1899-12-30T00:27:48"/>
    <n v="1.9305555555555555E-2"/>
    <n v="2.6921296296296294E-2"/>
    <n v="7.6157407407407389E-3"/>
    <n v="2.0648148148148148E-2"/>
    <n v="2.0648148148148148E-2"/>
    <b v="0"/>
    <n v="1.3425925925925931E-3"/>
    <b v="0"/>
    <n v="2.7766203703703706E-2"/>
  </r>
  <r>
    <n v="281"/>
    <s v="https://www.rev.com/blog/transcripts/united-kingdom-coronavirus-briefing-transcript-april-16"/>
    <s v="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x v="27"/>
    <s v="28:15"/>
    <m/>
    <n v="587"/>
    <m/>
    <s v="Apr 16, 2020"/>
    <x v="2"/>
    <s v="27:48"/>
    <d v="1899-12-30T00:28:15"/>
    <n v="1.9305555555555555E-2"/>
    <n v="2.6921296296296294E-2"/>
    <n v="7.6157407407407389E-3"/>
    <n v="2.0648148148148148E-2"/>
    <n v="2.0648148148148148E-2"/>
    <b v="0"/>
    <n v="1.3425925925925931E-3"/>
    <b v="0"/>
    <n v="2.7766203703703706E-2"/>
  </r>
  <r>
    <n v="282"/>
    <s v="https://www.rev.com/blog/transcripts/united-kingdom-coronavirus-briefing-transcript-april-16"/>
    <s v="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x v="27"/>
    <s v="28:51"/>
    <m/>
    <n v="521"/>
    <m/>
    <s v="Apr 16, 2020"/>
    <x v="2"/>
    <s v="27:48"/>
    <d v="1899-12-30T00:28:51"/>
    <n v="1.9305555555555555E-2"/>
    <n v="2.6921296296296294E-2"/>
    <n v="7.6157407407407389E-3"/>
    <n v="2.0648148148148148E-2"/>
    <n v="2.0648148148148148E-2"/>
    <b v="0"/>
    <n v="1.3425925925925931E-3"/>
    <b v="0"/>
    <n v="2.7766203703703706E-2"/>
  </r>
  <r>
    <n v="283"/>
    <s v="https://www.rev.com/blog/transcripts/united-kingdom-coronavirus-briefing-transcript-april-16"/>
    <s v="Patrick Vallance: (29:20);But vaccines and therapeutics are now being very actively looked at right the way across the world, including in the UK."/>
    <x v="27"/>
    <s v="29:20"/>
    <m/>
    <n v="146"/>
    <m/>
    <s v="Apr 16, 2020"/>
    <x v="2"/>
    <s v="27:48"/>
    <d v="1899-12-30T00:29:20"/>
    <n v="1.9305555555555555E-2"/>
    <n v="2.6921296296296294E-2"/>
    <n v="7.6157407407407389E-3"/>
    <n v="2.0648148148148148E-2"/>
    <n v="2.0648148148148148E-2"/>
    <b v="0"/>
    <n v="1.3425925925925931E-3"/>
    <b v="0"/>
    <n v="2.7766203703703706E-2"/>
  </r>
  <r>
    <n v="284"/>
    <s v="https://www.rev.com/blog/transcripts/united-kingdom-coronavirus-briefing-transcript-april-16"/>
    <s v="Dominic Raab: (29:28);Dominic, would you like to follow- up on that?"/>
    <x v="26"/>
    <s v="29:28"/>
    <m/>
    <n v="68"/>
    <m/>
    <s v="Apr 16, 2020"/>
    <x v="2"/>
    <s v="29:28"/>
    <d v="1899-12-30T00:29:28"/>
    <n v="2.0462962962962964E-2"/>
    <n v="2.7766203703703706E-2"/>
    <n v="7.3032407407407421E-3"/>
    <n v="2.0648148148148148E-2"/>
    <n v="2.0648148148148148E-2"/>
    <b v="0"/>
    <n v="1.8518518518518406E-4"/>
    <b v="0"/>
    <n v="2.7766203703703706E-2"/>
  </r>
  <r>
    <n v="285"/>
    <s v="https://www.rev.com/blog/transcripts/united-kingdom-coronavirus-briefing-transcript-april-16"/>
    <s v="Dominic Yeatman: (29:31);Thank you. And just in terms of lifting the lockdown, can you give us some idea of how many daily tests will have to be available before community testing can begin?"/>
    <x v="32"/>
    <s v="29:31"/>
    <m/>
    <n v="190"/>
    <m/>
    <s v="Apr 16, 2020"/>
    <x v="2"/>
    <s v="29:31"/>
    <d v="1899-12-30T00:29:31"/>
    <n v="2.0497685185185185E-2"/>
    <n v="2.0497685185185185E-2"/>
    <n v="0"/>
    <n v="2.0648148148148148E-2"/>
    <n v="2.0648148148148148E-2"/>
    <b v="0"/>
    <n v="1.5046296296296335E-4"/>
    <b v="0"/>
    <n v="2.7766203703703706E-2"/>
  </r>
  <r>
    <n v="286"/>
    <s v="https://www.rev.com/blog/transcripts/united-kingdom-coronavirus-briefing-transcript-april-16"/>
    <s v="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x v="26"/>
    <s v="29:44"/>
    <m/>
    <n v="510"/>
    <m/>
    <s v="Apr 16, 2020"/>
    <x v="2"/>
    <s v="29:44"/>
    <d v="1899-12-30T00:29:44"/>
    <n v="2.0648148148148148E-2"/>
    <n v="2.7766203703703706E-2"/>
    <n v="7.118055555555558E-3"/>
    <n v="2.2361111111111113E-2"/>
    <n v="2.2361111111111113E-2"/>
    <b v="0"/>
    <n v="1.7129629629629647E-3"/>
    <b v="0"/>
    <n v="2.7766203703703706E-2"/>
  </r>
  <r>
    <n v="287"/>
    <s v="https://www.rev.com/blog/transcripts/united-kingdom-coronavirus-briefing-transcript-april-16"/>
    <s v="Dominic Raab: (30:12);Chris, I don’t know whether you want to say anything further?"/>
    <x v="26"/>
    <s v="30:12"/>
    <m/>
    <n v="83"/>
    <m/>
    <s v="Apr 16, 2020"/>
    <x v="2"/>
    <s v="29:44"/>
    <d v="1899-12-30T00:30:12"/>
    <n v="2.0648148148148148E-2"/>
    <n v="2.7766203703703706E-2"/>
    <n v="7.118055555555558E-3"/>
    <n v="2.2361111111111113E-2"/>
    <n v="2.2361111111111113E-2"/>
    <b v="0"/>
    <n v="1.7129629629629647E-3"/>
    <b v="0"/>
    <n v="2.7766203703703706E-2"/>
  </r>
  <r>
    <n v="288"/>
    <s v="https://www.rev.com/blog/transcripts/united-kingdom-coronavirus-briefing-transcript-april-16"/>
    <s v="Chris Whitty: (30:13);No. I think that’s exactly the right thing to say."/>
    <x v="29"/>
    <s v="30:13"/>
    <m/>
    <n v="72"/>
    <m/>
    <s v="Apr 16, 2020"/>
    <x v="2"/>
    <s v="30:13"/>
    <d v="1899-12-30T00:30:13"/>
    <n v="2.0983796296296296E-2"/>
    <n v="2.71875E-2"/>
    <n v="6.2037037037037043E-3"/>
    <n v="2.2361111111111113E-2"/>
    <n v="2.2361111111111113E-2"/>
    <b v="0"/>
    <n v="1.3773148148148173E-3"/>
    <b v="0"/>
    <n v="2.7766203703703706E-2"/>
  </r>
  <r>
    <n v="289"/>
    <s v="https://www.rev.com/blog/transcripts/united-kingdom-coronavirus-briefing-transcript-april-16"/>
    <s v="Dominic Raab: (30:16);Joe Murphy from the Evening Standard."/>
    <x v="26"/>
    <s v="30:16"/>
    <m/>
    <n v="59"/>
    <m/>
    <s v="Apr 16, 2020"/>
    <x v="2"/>
    <s v="30:16"/>
    <d v="1899-12-30T00:30:16"/>
    <n v="2.101851851851852E-2"/>
    <n v="2.7766203703703706E-2"/>
    <n v="6.7476851851851864E-3"/>
    <n v="2.2361111111111113E-2"/>
    <n v="2.2361111111111113E-2"/>
    <b v="0"/>
    <n v="1.3425925925925931E-3"/>
    <b v="0"/>
    <n v="2.7766203703703706E-2"/>
  </r>
  <r>
    <n v="290"/>
    <s v="https://www.rev.com/blog/transcripts/united-kingdom-coronavirus-briefing-transcript-april-16"/>
    <s v="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x v="33"/>
    <s v="30:19"/>
    <m/>
    <n v="512"/>
    <m/>
    <s v="Apr 16, 2020"/>
    <x v="2"/>
    <s v="30:19"/>
    <d v="1899-12-30T00:30:19"/>
    <n v="2.1053240740740744E-2"/>
    <n v="2.2187499999999999E-2"/>
    <n v="1.134259259259255E-3"/>
    <n v="2.2361111111111113E-2"/>
    <n v="2.2361111111111113E-2"/>
    <b v="0"/>
    <n v="1.307870370370369E-3"/>
    <b v="0"/>
    <n v="2.7766203703703706E-2"/>
  </r>
  <r>
    <n v="291"/>
    <s v="https://www.rev.com/blog/transcripts/united-kingdom-coronavirus-briefing-transcript-april-16"/>
    <s v="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x v="27"/>
    <s v="30:51"/>
    <m/>
    <n v="341"/>
    <m/>
    <s v="Apr 16, 2020"/>
    <x v="2"/>
    <s v="30:51"/>
    <d v="1899-12-30T00:30:51"/>
    <n v="2.1423611111111112E-2"/>
    <n v="2.6921296296296294E-2"/>
    <n v="5.4976851851851818E-3"/>
    <n v="2.2361111111111113E-2"/>
    <n v="2.2361111111111113E-2"/>
    <b v="0"/>
    <n v="9.3750000000000083E-4"/>
    <b v="0"/>
    <n v="2.7766203703703706E-2"/>
  </r>
  <r>
    <n v="292"/>
    <s v="https://www.rev.com/blog/transcripts/united-kingdom-coronavirus-briefing-transcript-april-16"/>
    <s v="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x v="27"/>
    <s v="31:11"/>
    <m/>
    <n v="369"/>
    <m/>
    <s v="Apr 16, 2020"/>
    <x v="2"/>
    <s v="30:51"/>
    <d v="1899-12-30T00:31:11"/>
    <n v="2.1423611111111112E-2"/>
    <n v="2.6921296296296294E-2"/>
    <n v="5.4976851851851818E-3"/>
    <n v="2.2361111111111113E-2"/>
    <n v="2.2361111111111113E-2"/>
    <b v="0"/>
    <n v="9.3750000000000083E-4"/>
    <b v="0"/>
    <n v="2.7766203703703706E-2"/>
  </r>
  <r>
    <n v="293"/>
    <s v="https://www.rev.com/blog/transcripts/united-kingdom-coronavirus-briefing-transcript-april-16"/>
    <s v="Dominic Raab: (31:32);Joe, would you like to come back on that?"/>
    <x v="26"/>
    <s v="31:32"/>
    <m/>
    <n v="63"/>
    <m/>
    <s v="Apr 16, 2020"/>
    <x v="2"/>
    <s v="31:32"/>
    <d v="1899-12-30T00:31:32"/>
    <n v="2.1898148148148149E-2"/>
    <n v="2.7766203703703706E-2"/>
    <n v="5.8680555555555569E-3"/>
    <n v="2.2361111111111113E-2"/>
    <n v="2.2361111111111113E-2"/>
    <b v="0"/>
    <n v="4.6296296296296363E-4"/>
    <b v="0"/>
    <n v="2.7766203703703706E-2"/>
  </r>
  <r>
    <n v="294"/>
    <s v="https://www.rev.com/blog/transcripts/united-kingdom-coronavirus-briefing-transcript-april-16"/>
    <s v="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x v="33"/>
    <s v="31:36"/>
    <m/>
    <n v="390"/>
    <m/>
    <s v="Apr 16, 2020"/>
    <x v="2"/>
    <s v="31:36"/>
    <d v="1899-12-30T00:31:36"/>
    <n v="2.1944444444444447E-2"/>
    <n v="2.2187499999999999E-2"/>
    <n v="2.4305555555555192E-4"/>
    <n v="2.2361111111111113E-2"/>
    <n v="2.2361111111111113E-2"/>
    <b v="0"/>
    <n v="4.1666666666666588E-4"/>
    <b v="0"/>
    <n v="2.7766203703703706E-2"/>
  </r>
  <r>
    <n v="295"/>
    <s v="https://www.rev.com/blog/transcripts/united-kingdom-coronavirus-briefing-transcript-april-16"/>
    <s v="Joe Murphy: (31:57);Specifically, can we ask, when the government came to that conclusion, did it consider only the medical evidence about transmission or was it also taking into account the obvious fact that they’re aren’t at the moment, enough masks to go round to the public?"/>
    <x v="33"/>
    <s v="31:57"/>
    <m/>
    <n v="278"/>
    <m/>
    <s v="Apr 16, 2020"/>
    <x v="2"/>
    <s v="31:36"/>
    <d v="1899-12-30T00:31:57"/>
    <n v="2.1944444444444447E-2"/>
    <n v="2.2187499999999999E-2"/>
    <n v="2.4305555555555192E-4"/>
    <n v="2.2361111111111113E-2"/>
    <n v="2.2361111111111113E-2"/>
    <b v="0"/>
    <n v="4.1666666666666588E-4"/>
    <b v="0"/>
    <n v="2.7766203703703706E-2"/>
  </r>
  <r>
    <n v="296"/>
    <s v="https://www.rev.com/blog/transcripts/united-kingdom-coronavirus-briefing-transcript-april-16"/>
    <s v="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x v="29"/>
    <s v="32:12"/>
    <m/>
    <n v="326"/>
    <m/>
    <s v="Apr 16, 2020"/>
    <x v="2"/>
    <s v="32:12"/>
    <d v="1899-12-30T00:32:12"/>
    <n v="2.2361111111111113E-2"/>
    <n v="2.71875E-2"/>
    <n v="4.826388888888887E-3"/>
    <n v="2.4884259259259259E-2"/>
    <n v="2.4884259259259259E-2"/>
    <b v="0"/>
    <n v="2.5231481481481459E-3"/>
    <b v="0"/>
    <n v="2.7766203703703706E-2"/>
  </r>
  <r>
    <n v="297"/>
    <s v="https://www.rev.com/blog/transcripts/united-kingdom-coronavirus-briefing-transcript-april-16"/>
    <s v="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
    <x v="29"/>
    <s v="32:32"/>
    <m/>
    <n v="294"/>
    <m/>
    <s v="Apr 16, 2020"/>
    <x v="2"/>
    <s v="32:12"/>
    <d v="1899-12-30T00:32:32"/>
    <n v="2.2361111111111113E-2"/>
    <n v="2.71875E-2"/>
    <n v="4.826388888888887E-3"/>
    <n v="2.4884259259259259E-2"/>
    <n v="2.4884259259259259E-2"/>
    <b v="0"/>
    <n v="2.5231481481481459E-3"/>
    <b v="0"/>
    <n v="2.7766203703703706E-2"/>
  </r>
  <r>
    <n v="298"/>
    <s v="https://www.rev.com/blog/transcripts/united-kingdom-coronavirus-briefing-transcript-april-16"/>
    <s v="Chris Whitty: (32:49);Other scientific groups are re-looking at the evidence. I think my summary to date would be the evidence is weak, but the evidence of a small effect is there under certain circumstances. And what we’re really trying to do is work out under what circumstances, if…"/>
    <x v="29"/>
    <s v="32:49"/>
    <m/>
    <n v="285"/>
    <m/>
    <s v="Apr 16, 2020"/>
    <x v="2"/>
    <s v="32:12"/>
    <d v="1899-12-30T00:32:49"/>
    <n v="2.2361111111111113E-2"/>
    <n v="2.71875E-2"/>
    <n v="4.826388888888887E-3"/>
    <n v="2.4884259259259259E-2"/>
    <n v="2.4884259259259259E-2"/>
    <b v="0"/>
    <n v="2.5231481481481459E-3"/>
    <b v="0"/>
    <n v="2.7766203703703706E-2"/>
  </r>
  <r>
    <n v="299"/>
    <s v="https://www.rev.com/blog/transcripts/united-kingdom-coronavirus-briefing-transcript-april-16"/>
    <s v="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x v="29"/>
    <s v="33:03"/>
    <m/>
    <n v="375"/>
    <m/>
    <s v="Apr 16, 2020"/>
    <x v="2"/>
    <s v="32:12"/>
    <d v="1899-12-30T00:33:03"/>
    <n v="2.2361111111111113E-2"/>
    <n v="2.71875E-2"/>
    <n v="4.826388888888887E-3"/>
    <n v="2.4884259259259259E-2"/>
    <n v="2.4884259259259259E-2"/>
    <b v="0"/>
    <n v="2.5231481481481459E-3"/>
    <b v="0"/>
    <n v="2.7766203703703706E-2"/>
  </r>
  <r>
    <n v="300"/>
    <s v="https://www.rev.com/blog/transcripts/united-kingdom-coronavirus-briefing-transcript-april-16"/>
    <s v="Dominic Raab: (33:21);Kitty Donaldson from Bloomberg."/>
    <x v="26"/>
    <s v="33:21"/>
    <m/>
    <n v="53"/>
    <m/>
    <s v="Apr 16, 2020"/>
    <x v="2"/>
    <s v="33:21"/>
    <d v="1899-12-30T00:33:21"/>
    <n v="2.3159722222222224E-2"/>
    <n v="2.7766203703703706E-2"/>
    <n v="4.6064814814814822E-3"/>
    <n v="2.4884259259259259E-2"/>
    <n v="2.4884259259259259E-2"/>
    <b v="0"/>
    <n v="1.7245370370370348E-3"/>
    <b v="0"/>
    <n v="2.7766203703703706E-2"/>
  </r>
  <r>
    <n v="301"/>
    <s v="https://www.rev.com/blog/transcripts/united-kingdom-coronavirus-briefing-transcript-april-16"/>
    <s v="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x v="34"/>
    <s v="33:24"/>
    <m/>
    <n v="547"/>
    <m/>
    <s v="Apr 16, 2020"/>
    <x v="2"/>
    <s v="33:24"/>
    <d v="1899-12-30T00:33:24"/>
    <n v="2.3194444444444445E-2"/>
    <n v="2.4745370370370372E-2"/>
    <n v="1.5509259259259278E-3"/>
    <n v="2.4884259259259259E-2"/>
    <n v="2.4884259259259259E-2"/>
    <b v="0"/>
    <n v="1.6898148148148141E-3"/>
    <b v="0"/>
    <n v="2.7766203703703706E-2"/>
  </r>
  <r>
    <n v="302"/>
    <s v="https://www.rev.com/blog/transcripts/united-kingdom-coronavirus-briefing-transcript-april-16"/>
    <s v="Dominic Raab: (33:53);Patrick, do you want to address the first one?"/>
    <x v="26"/>
    <s v="33:53"/>
    <m/>
    <n v="68"/>
    <m/>
    <s v="Apr 16, 2020"/>
    <x v="2"/>
    <s v="33:53"/>
    <d v="1899-12-30T00:33:53"/>
    <n v="2.3530092592592592E-2"/>
    <n v="2.7766203703703706E-2"/>
    <n v="4.2361111111111141E-3"/>
    <n v="2.4884259259259259E-2"/>
    <n v="2.4884259259259259E-2"/>
    <b v="0"/>
    <n v="1.3541666666666667E-3"/>
    <b v="0"/>
    <n v="2.7766203703703706E-2"/>
  </r>
  <r>
    <n v="303"/>
    <s v="https://www.rev.com/blog/transcripts/united-kingdom-coronavirus-briefing-transcript-april-16"/>
    <s v="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x v="27"/>
    <s v="33:54"/>
    <m/>
    <n v="560"/>
    <m/>
    <s v="Apr 16, 2020"/>
    <x v="2"/>
    <s v="33:54"/>
    <d v="1899-12-30T00:33:54"/>
    <n v="2.3541666666666666E-2"/>
    <n v="2.6921296296296294E-2"/>
    <n v="3.3796296296296283E-3"/>
    <n v="2.4884259259259259E-2"/>
    <n v="2.4884259259259259E-2"/>
    <b v="0"/>
    <n v="1.3425925925925931E-3"/>
    <b v="0"/>
    <n v="2.7766203703703706E-2"/>
  </r>
  <r>
    <n v="304"/>
    <s v="https://www.rev.com/blog/transcripts/united-kingdom-coronavirus-briefing-transcript-april-16"/>
    <s v="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x v="26"/>
    <s v="34:30"/>
    <m/>
    <n v="1140"/>
    <m/>
    <s v="Apr 16, 2020"/>
    <x v="2"/>
    <s v="34:30"/>
    <d v="1899-12-30T00:34:30"/>
    <n v="2.3958333333333331E-2"/>
    <n v="2.7766203703703706E-2"/>
    <n v="3.8078703703703747E-3"/>
    <n v="2.4884259259259259E-2"/>
    <n v="2.4884259259259259E-2"/>
    <b v="0"/>
    <n v="9.2592592592592726E-4"/>
    <b v="0"/>
    <n v="2.7766203703703706E-2"/>
  </r>
  <r>
    <n v="305"/>
    <s v="https://www.rev.com/blog/transcripts/united-kingdom-coronavirus-briefing-transcript-april-16"/>
    <s v="Dominic Raab: (35:35);Kitty, do you want to come back on any of that?"/>
    <x v="26"/>
    <s v="35:35"/>
    <m/>
    <n v="69"/>
    <m/>
    <s v="Apr 16, 2020"/>
    <x v="2"/>
    <s v="34:30"/>
    <d v="1899-12-30T00:35:35"/>
    <n v="2.3958333333333331E-2"/>
    <n v="2.7766203703703706E-2"/>
    <n v="3.8078703703703747E-3"/>
    <n v="2.4884259259259259E-2"/>
    <n v="2.4884259259259259E-2"/>
    <b v="0"/>
    <n v="9.2592592592592726E-4"/>
    <b v="0"/>
    <n v="2.7766203703703706E-2"/>
  </r>
  <r>
    <n v="306"/>
    <s v="https://www.rev.com/blog/transcripts/united-kingdom-coronavirus-briefing-transcript-april-16"/>
    <s v="Kitty Donaldson: (35:38);Yes, just First Secretary, what does that mean in practice? Does that mean tariffs? Or does it mean greater restrictions on Chinese investment in the UK? How do you see that playing out?"/>
    <x v="34"/>
    <s v="35:38"/>
    <m/>
    <n v="211"/>
    <m/>
    <s v="Apr 16, 2020"/>
    <x v="2"/>
    <s v="35:38"/>
    <d v="1899-12-30T00:35:38"/>
    <n v="2.4745370370370372E-2"/>
    <n v="2.4745370370370372E-2"/>
    <n v="0"/>
    <n v="2.4884259259259259E-2"/>
    <n v="2.4884259259259259E-2"/>
    <b v="0"/>
    <n v="1.3888888888888631E-4"/>
    <b v="0"/>
    <n v="2.7766203703703706E-2"/>
  </r>
  <r>
    <n v="307"/>
    <s v="https://www.rev.com/blog/transcripts/united-kingdom-coronavirus-briefing-transcript-april-16"/>
    <s v="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x v="26"/>
    <s v="35:50"/>
    <m/>
    <n v="355"/>
    <m/>
    <s v="Apr 16, 2020"/>
    <x v="2"/>
    <s v="35:50"/>
    <d v="1899-12-30T00:35:50"/>
    <n v="2.4884259259259259E-2"/>
    <n v="2.7766203703703706E-2"/>
    <n v="2.8819444444444474E-3"/>
    <n v="2.6469907407407411E-2"/>
    <n v="2.6469907407407411E-2"/>
    <b v="0"/>
    <n v="1.585648148148152E-3"/>
    <b v="0"/>
    <n v="2.7766203703703706E-2"/>
  </r>
  <r>
    <n v="308"/>
    <s v="https://www.rev.com/blog/transcripts/united-kingdom-coronavirus-briefing-transcript-april-16"/>
    <s v="Dominic Raab: (36:07);Bill Jacobs from The Lancashire Telegraph."/>
    <x v="26"/>
    <s v="36:07"/>
    <m/>
    <n v="64"/>
    <m/>
    <s v="Apr 16, 2020"/>
    <x v="2"/>
    <s v="35:50"/>
    <d v="1899-12-30T00:36:07"/>
    <n v="2.4884259259259259E-2"/>
    <n v="2.7766203703703706E-2"/>
    <n v="2.8819444444444474E-3"/>
    <n v="2.6469907407407411E-2"/>
    <n v="2.6469907407407411E-2"/>
    <b v="0"/>
    <n v="1.585648148148152E-3"/>
    <b v="0"/>
    <n v="2.7766203703703706E-2"/>
  </r>
  <r>
    <n v="309"/>
    <s v="https://www.rev.com/blog/transcripts/united-kingdom-coronavirus-briefing-transcript-april-16"/>
    <s v="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x v="35"/>
    <s v="36:10"/>
    <m/>
    <n v="332"/>
    <m/>
    <s v="Apr 16, 2020"/>
    <x v="2"/>
    <s v="36:10"/>
    <d v="1899-12-30T00:36:10"/>
    <n v="2.5115740740740741E-2"/>
    <n v="2.6261574074074076E-2"/>
    <n v="1.1458333333333355E-3"/>
    <n v="2.6469907407407411E-2"/>
    <n v="2.6469907407407411E-2"/>
    <b v="0"/>
    <n v="1.3541666666666702E-3"/>
    <b v="0"/>
    <n v="2.7766203703703706E-2"/>
  </r>
  <r>
    <n v="310"/>
    <s v="https://www.rev.com/blog/transcripts/united-kingdom-coronavirus-briefing-transcript-april-16"/>
    <s v="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x v="29"/>
    <s v="36:40"/>
    <m/>
    <n v="571"/>
    <m/>
    <s v="Apr 16, 2020"/>
    <x v="2"/>
    <s v="36:40"/>
    <d v="1899-12-30T00:36:40"/>
    <n v="2.5462962962962962E-2"/>
    <n v="2.71875E-2"/>
    <n v="1.7245370370370383E-3"/>
    <n v="2.6469907407407411E-2"/>
    <n v="2.6469907407407411E-2"/>
    <b v="0"/>
    <n v="1.0069444444444492E-3"/>
    <b v="0"/>
    <n v="2.7766203703703706E-2"/>
  </r>
  <r>
    <n v="311"/>
    <s v="https://www.rev.com/blog/transcripts/united-kingdom-coronavirus-briefing-transcript-april-16"/>
    <s v="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x v="29"/>
    <s v="37:16"/>
    <m/>
    <n v="552"/>
    <m/>
    <s v="Apr 16, 2020"/>
    <x v="2"/>
    <s v="36:40"/>
    <d v="1899-12-30T00:37:16"/>
    <n v="2.5462962962962962E-2"/>
    <n v="2.71875E-2"/>
    <n v="1.7245370370370383E-3"/>
    <n v="2.6469907407407411E-2"/>
    <n v="2.6469907407407411E-2"/>
    <b v="0"/>
    <n v="1.0069444444444492E-3"/>
    <b v="0"/>
    <n v="2.7766203703703706E-2"/>
  </r>
  <r>
    <n v="312"/>
    <s v="https://www.rev.com/blog/transcripts/united-kingdom-coronavirus-briefing-transcript-april-16"/>
    <s v="Dominic Raab: (37:46);Bill, would you like to come back with the last one?"/>
    <x v="26"/>
    <s v="37:46"/>
    <m/>
    <n v="74"/>
    <m/>
    <s v="Apr 16, 2020"/>
    <x v="2"/>
    <s v="37:46"/>
    <d v="1899-12-30T00:37:46"/>
    <n v="2.6226851851851852E-2"/>
    <n v="2.7766203703703706E-2"/>
    <n v="1.5393518518518542E-3"/>
    <n v="2.6469907407407411E-2"/>
    <n v="2.6469907407407411E-2"/>
    <b v="0"/>
    <n v="2.4305555555555886E-4"/>
    <b v="0"/>
    <n v="2.7766203703703706E-2"/>
  </r>
  <r>
    <n v="313"/>
    <s v="https://www.rev.com/blog/transcripts/united-kingdom-coronavirus-briefing-transcript-april-16"/>
    <s v="Bill Jacobs: (37:49);Yes. It’s the number of cases in the Northwest remains stubbornly high, could this mean a slower release from a lockdown in the region than elsewhere in the country? And what steps is the government taking to tackle mental health problems as a result of the pandemic?"/>
    <x v="35"/>
    <s v="37:49"/>
    <m/>
    <n v="288"/>
    <m/>
    <s v="Apr 16, 2020"/>
    <x v="2"/>
    <s v="37:49"/>
    <d v="1899-12-30T00:37:49"/>
    <n v="2.6261574074074076E-2"/>
    <n v="2.6261574074074076E-2"/>
    <n v="0"/>
    <n v="2.6469907407407411E-2"/>
    <n v="2.6469907407407411E-2"/>
    <b v="0"/>
    <n v="2.0833333333333467E-4"/>
    <b v="0"/>
    <n v="2.7766203703703706E-2"/>
  </r>
  <r>
    <n v="314"/>
    <s v="https://www.rev.com/blog/transcripts/united-kingdom-coronavirus-briefing-transcript-april-16"/>
    <s v="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x v="26"/>
    <s v="38:07"/>
    <m/>
    <n v="702"/>
    <m/>
    <s v="Apr 16, 2020"/>
    <x v="2"/>
    <s v="38:07"/>
    <d v="1899-12-30T00:38:07"/>
    <n v="2.6469907407407411E-2"/>
    <n v="2.7766203703703706E-2"/>
    <n v="1.2962962962962954E-3"/>
    <n v="2.71875E-2"/>
    <n v="2.71875E-2"/>
    <b v="0"/>
    <n v="7.1759259259258912E-4"/>
    <b v="0"/>
    <n v="2.7766203703703706E-2"/>
  </r>
  <r>
    <n v="315"/>
    <s v="https://www.rev.com/blog/transcripts/united-kingdom-coronavirus-briefing-transcript-april-16"/>
    <s v="Patrick Vallance: (38:43);Shall I just answer about variation as well."/>
    <x v="27"/>
    <s v="38:43"/>
    <m/>
    <n v="70"/>
    <m/>
    <s v="Apr 16, 2020"/>
    <x v="2"/>
    <s v="38:43"/>
    <d v="1899-12-30T00:38:43"/>
    <n v="2.6886574074074077E-2"/>
    <n v="2.6921296296296294E-2"/>
    <n v="3.4722222222217242E-5"/>
    <n v="2.71875E-2"/>
    <n v="2.71875E-2"/>
    <b v="0"/>
    <n v="3.0092592592592324E-4"/>
    <b v="0"/>
    <n v="2.7766203703703706E-2"/>
  </r>
  <r>
    <n v="316"/>
    <s v="https://www.rev.com/blog/transcripts/united-kingdom-coronavirus-briefing-transcript-april-16"/>
    <s v="Dominic Raab: (38:46);Yeah."/>
    <x v="26"/>
    <s v="38:46"/>
    <m/>
    <n v="27"/>
    <m/>
    <s v="Apr 16, 2020"/>
    <x v="2"/>
    <s v="38:46"/>
    <d v="1899-12-30T00:38:46"/>
    <n v="2.6921296296296294E-2"/>
    <n v="2.7766203703703706E-2"/>
    <n v="8.4490740740741227E-4"/>
    <n v="2.71875E-2"/>
    <n v="2.71875E-2"/>
    <b v="0"/>
    <n v="2.66203703703706E-4"/>
    <b v="0"/>
    <n v="2.7766203703703706E-2"/>
  </r>
  <r>
    <n v="317"/>
    <s v="https://www.rev.com/blog/transcripts/united-kingdom-coronavirus-briefing-transcript-april-16"/>
    <s v="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x v="27"/>
    <s v="38:46"/>
    <m/>
    <n v="440"/>
    <m/>
    <s v="Apr 16, 2020"/>
    <x v="2"/>
    <s v="38:46"/>
    <d v="1899-12-30T00:38:46"/>
    <n v="2.6921296296296294E-2"/>
    <n v="2.6921296296296294E-2"/>
    <n v="0"/>
    <n v="2.71875E-2"/>
    <n v="2.71875E-2"/>
    <b v="0"/>
    <n v="2.66203703703706E-4"/>
    <b v="0"/>
    <n v="2.7766203703703706E-2"/>
  </r>
  <r>
    <n v="318"/>
    <s v="https://www.rev.com/blog/transcripts/united-kingdom-coronavirus-briefing-transcript-april-16"/>
    <s v="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x v="29"/>
    <s v="39:09"/>
    <m/>
    <n v="863"/>
    <m/>
    <s v="Apr 16, 2020"/>
    <x v="2"/>
    <s v="39:09"/>
    <d v="1899-12-30T00:39:09"/>
    <n v="2.71875E-2"/>
    <n v="2.71875E-2"/>
    <n v="0"/>
    <n v="2.7766203703703706E-2"/>
    <n v="2.7766203703703706E-2"/>
    <b v="0"/>
    <n v="5.7870370370370627E-4"/>
    <b v="0"/>
    <n v="2.7766203703703706E-2"/>
  </r>
  <r>
    <n v="319"/>
    <s v="https://www.rev.com/blog/transcripts/united-kingdom-coronavirus-briefing-transcript-april-16"/>
    <s v="Dominic Raab: (39:59);Thanks, Bill. Thanks everyone. And that brings to a close today’s press conference. Thank you very much."/>
    <x v="26"/>
    <s v="39:59"/>
    <m/>
    <n v="126"/>
    <m/>
    <s v="Apr 16, 2020"/>
    <x v="2"/>
    <s v="39:59"/>
    <d v="1899-12-30T00:39:59"/>
    <n v="2.7766203703703706E-2"/>
    <n v="2.7766203703703706E-2"/>
    <n v="0"/>
    <n v="8.1018518518518516E-5"/>
    <n v="8.1018518518518516E-5"/>
    <b v="0"/>
    <n v="-2.7685185185185188E-2"/>
    <b v="1"/>
    <n v="2.7766203703703706E-2"/>
  </r>
  <r>
    <n v="325"/>
    <s v="https://www.rev.com/blog/transcripts/united-kingdom-coronavirus-briefing-transcript-april-20"/>
    <s v="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x v="2"/>
    <s v="00:07"/>
    <m/>
    <n v="1103"/>
    <m/>
    <s v="Apr 20, 2020"/>
    <x v="3"/>
    <s v="00:07"/>
    <d v="1899-12-30T00:00:07"/>
    <n v="8.1018518518518516E-5"/>
    <n v="2.6412037037037036E-2"/>
    <n v="2.6331018518518517E-2"/>
    <n v="6.9791666666666674E-3"/>
    <n v="6.9791666666666674E-3"/>
    <b v="0"/>
    <n v="6.8981481481481489E-3"/>
    <b v="0"/>
    <n v="2.7118055555555552E-2"/>
  </r>
  <r>
    <n v="326"/>
    <s v="https://www.rev.com/blog/transcripts/united-kingdom-coronavirus-briefing-transcript-april-20"/>
    <s v="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x v="2"/>
    <s v="01:22"/>
    <m/>
    <n v="1017"/>
    <m/>
    <s v="Apr 20, 2020"/>
    <x v="3"/>
    <s v="00:07"/>
    <d v="1899-12-30T00:01:22"/>
    <n v="8.1018518518518516E-5"/>
    <n v="2.6412037037037036E-2"/>
    <n v="2.6331018518518517E-2"/>
    <n v="6.9791666666666674E-3"/>
    <n v="6.9791666666666674E-3"/>
    <b v="0"/>
    <n v="6.8981481481481489E-3"/>
    <b v="0"/>
    <n v="2.7118055555555552E-2"/>
  </r>
  <r>
    <n v="327"/>
    <s v="https://www.rev.com/blog/transcripts/united-kingdom-coronavirus-briefing-transcript-april-20"/>
    <s v="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x v="2"/>
    <s v="02:37"/>
    <m/>
    <n v="913"/>
    <m/>
    <s v="Apr 20, 2020"/>
    <x v="3"/>
    <s v="00:07"/>
    <d v="1899-12-30T00:02:37"/>
    <n v="8.1018518518518516E-5"/>
    <n v="2.6412037037037036E-2"/>
    <n v="2.6331018518518517E-2"/>
    <n v="6.9791666666666674E-3"/>
    <n v="6.9791666666666674E-3"/>
    <b v="0"/>
    <n v="6.8981481481481489E-3"/>
    <b v="0"/>
    <n v="2.7118055555555552E-2"/>
  </r>
  <r>
    <n v="328"/>
    <s v="https://www.rev.com/blog/transcripts/united-kingdom-coronavirus-briefing-transcript-april-20"/>
    <s v="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x v="2"/>
    <s v="03:43"/>
    <m/>
    <n v="1007"/>
    <m/>
    <s v="Apr 20, 2020"/>
    <x v="3"/>
    <s v="00:07"/>
    <d v="1899-12-30T00:03:43"/>
    <n v="8.1018518518518516E-5"/>
    <n v="2.6412037037037036E-2"/>
    <n v="2.6331018518518517E-2"/>
    <n v="6.9791666666666674E-3"/>
    <n v="6.9791666666666674E-3"/>
    <b v="0"/>
    <n v="6.8981481481481489E-3"/>
    <b v="0"/>
    <n v="2.7118055555555552E-2"/>
  </r>
  <r>
    <n v="329"/>
    <s v="https://www.rev.com/blog/transcripts/united-kingdom-coronavirus-briefing-transcript-april-20"/>
    <s v="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x v="2"/>
    <s v="04:51"/>
    <m/>
    <n v="985"/>
    <m/>
    <s v="Apr 20, 2020"/>
    <x v="3"/>
    <s v="00:07"/>
    <d v="1899-12-30T00:04:51"/>
    <n v="8.1018518518518516E-5"/>
    <n v="2.6412037037037036E-2"/>
    <n v="2.6331018518518517E-2"/>
    <n v="6.9791666666666674E-3"/>
    <n v="6.9791666666666674E-3"/>
    <b v="0"/>
    <n v="6.8981481481481489E-3"/>
    <b v="0"/>
    <n v="2.7118055555555552E-2"/>
  </r>
  <r>
    <n v="330"/>
    <s v="https://www.rev.com/blog/transcripts/united-kingdom-coronavirus-briefing-transcript-april-20"/>
    <s v="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x v="2"/>
    <s v="06:04"/>
    <m/>
    <n v="868"/>
    <m/>
    <s v="Apr 20, 2020"/>
    <x v="3"/>
    <s v="00:07"/>
    <d v="1899-12-30T00:06:04"/>
    <n v="8.1018518518518516E-5"/>
    <n v="2.6412037037037036E-2"/>
    <n v="2.6331018518518517E-2"/>
    <n v="6.9791666666666674E-3"/>
    <n v="6.9791666666666674E-3"/>
    <b v="0"/>
    <n v="6.8981481481481489E-3"/>
    <b v="0"/>
    <n v="2.7118055555555552E-2"/>
  </r>
  <r>
    <n v="331"/>
    <s v="https://www.rev.com/blog/transcripts/united-kingdom-coronavirus-briefing-transcript-april-20"/>
    <s v="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x v="2"/>
    <s v="07:15"/>
    <m/>
    <n v="518"/>
    <m/>
    <s v="Apr 20, 2020"/>
    <x v="3"/>
    <s v="00:07"/>
    <d v="1899-12-30T00:07:15"/>
    <n v="8.1018518518518516E-5"/>
    <n v="2.6412037037037036E-2"/>
    <n v="2.6331018518518517E-2"/>
    <n v="6.9791666666666674E-3"/>
    <n v="6.9791666666666674E-3"/>
    <b v="0"/>
    <n v="6.8981481481481489E-3"/>
    <b v="0"/>
    <n v="2.7118055555555552E-2"/>
  </r>
  <r>
    <n v="332"/>
    <s v="https://www.rev.com/blog/transcripts/united-kingdom-coronavirus-briefing-transcript-april-20"/>
    <s v="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x v="36"/>
    <s v="07:50"/>
    <m/>
    <n v="774"/>
    <m/>
    <s v="Apr 20, 2020"/>
    <x v="3"/>
    <s v="07:50"/>
    <d v="1899-12-30T00:07:50"/>
    <n v="5.4398148148148149E-3"/>
    <n v="6.4930555555555549E-3"/>
    <n v="1.05324074074074E-3"/>
    <n v="6.9791666666666674E-3"/>
    <n v="6.9791666666666674E-3"/>
    <b v="0"/>
    <n v="1.5393518518518525E-3"/>
    <b v="0"/>
    <n v="2.7118055555555552E-2"/>
  </r>
  <r>
    <n v="333"/>
    <s v="https://www.rev.com/blog/transcripts/united-kingdom-coronavirus-briefing-transcript-april-20"/>
    <s v="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x v="36"/>
    <s v="08:42"/>
    <m/>
    <n v="520"/>
    <m/>
    <s v="Apr 20, 2020"/>
    <x v="3"/>
    <s v="07:50"/>
    <d v="1899-12-30T00:08:42"/>
    <n v="5.4398148148148149E-3"/>
    <n v="6.4930555555555549E-3"/>
    <n v="1.05324074074074E-3"/>
    <n v="6.9791666666666674E-3"/>
    <n v="6.9791666666666674E-3"/>
    <b v="0"/>
    <n v="1.5393518518518525E-3"/>
    <b v="0"/>
    <n v="2.7118055555555552E-2"/>
  </r>
  <r>
    <n v="334"/>
    <s v="https://www.rev.com/blog/transcripts/united-kingdom-coronavirus-briefing-transcript-april-20"/>
    <s v="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x v="36"/>
    <s v="09:21"/>
    <m/>
    <n v="690"/>
    <m/>
    <s v="Apr 20, 2020"/>
    <x v="3"/>
    <s v="07:50"/>
    <d v="1899-12-30T00:09:21"/>
    <n v="5.4398148148148149E-3"/>
    <n v="6.4930555555555549E-3"/>
    <n v="1.05324074074074E-3"/>
    <n v="6.9791666666666674E-3"/>
    <n v="6.9791666666666674E-3"/>
    <b v="0"/>
    <n v="1.5393518518518525E-3"/>
    <b v="0"/>
    <n v="2.7118055555555552E-2"/>
  </r>
  <r>
    <n v="335"/>
    <s v="https://www.rev.com/blog/transcripts/united-kingdom-coronavirus-briefing-transcript-april-20"/>
    <s v="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x v="37"/>
    <s v="10:03"/>
    <m/>
    <n v="595"/>
    <m/>
    <s v="Apr 20, 2020"/>
    <x v="3"/>
    <s v="10:03"/>
    <d v="1899-12-30T00:10:03"/>
    <n v="6.9791666666666674E-3"/>
    <n v="6.9791666666666674E-3"/>
    <n v="0"/>
    <n v="7.4421296296296293E-3"/>
    <n v="7.4421296296296293E-3"/>
    <b v="0"/>
    <n v="4.629629629629619E-4"/>
    <b v="0"/>
    <n v="2.7118055555555552E-2"/>
  </r>
  <r>
    <n v="336"/>
    <s v="https://www.rev.com/blog/transcripts/united-kingdom-coronavirus-briefing-transcript-april-20"/>
    <s v="Rishi Sunak: (10:43);Brilliant. Thank you, Angela. Can we turn first to Hugh Pym from the BBC?"/>
    <x v="2"/>
    <s v="10:43"/>
    <m/>
    <n v="94"/>
    <m/>
    <s v="Apr 20, 2020"/>
    <x v="3"/>
    <s v="10:43"/>
    <d v="1899-12-30T00:10:43"/>
    <n v="7.4421296296296293E-3"/>
    <n v="2.6412037037037036E-2"/>
    <n v="1.8969907407407408E-2"/>
    <n v="8.9814814814814809E-3"/>
    <n v="8.9814814814814809E-3"/>
    <b v="0"/>
    <n v="1.5393518518518516E-3"/>
    <b v="0"/>
    <n v="2.7118055555555552E-2"/>
  </r>
  <r>
    <n v="337"/>
    <s v="https://www.rev.com/blog/transcripts/united-kingdom-coronavirus-briefing-transcript-april-20"/>
    <s v="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x v="38"/>
    <s v="10:49"/>
    <m/>
    <n v="359"/>
    <m/>
    <s v="Apr 20, 2020"/>
    <x v="3"/>
    <s v="10:49"/>
    <d v="1899-12-30T00:10:49"/>
    <n v="7.5115740740740742E-3"/>
    <n v="8.819444444444444E-3"/>
    <n v="1.3078703703703698E-3"/>
    <n v="8.9814814814814809E-3"/>
    <n v="8.9814814814814809E-3"/>
    <b v="0"/>
    <n v="1.4699074074074068E-3"/>
    <b v="0"/>
    <n v="2.7118055555555552E-2"/>
  </r>
  <r>
    <n v="338"/>
    <s v="https://www.rev.com/blog/transcripts/united-kingdom-coronavirus-briefing-transcript-april-20"/>
    <s v="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x v="2"/>
    <s v="11:14"/>
    <m/>
    <n v="737"/>
    <m/>
    <s v="Apr 20, 2020"/>
    <x v="3"/>
    <s v="11:14"/>
    <d v="1899-12-30T00:11:14"/>
    <n v="7.8009259259259256E-3"/>
    <n v="2.6412037037037036E-2"/>
    <n v="1.861111111111111E-2"/>
    <n v="8.9814814814814809E-3"/>
    <n v="8.9814814814814809E-3"/>
    <b v="0"/>
    <n v="1.1805555555555554E-3"/>
    <b v="0"/>
    <n v="2.7118055555555552E-2"/>
  </r>
  <r>
    <n v="339"/>
    <s v="https://www.rev.com/blog/transcripts/united-kingdom-coronavirus-briefing-transcript-april-20"/>
    <s v="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x v="5"/>
    <s v="11:51"/>
    <m/>
    <n v="701"/>
    <m/>
    <s v="Apr 20, 2020"/>
    <x v="3"/>
    <s v="11:51"/>
    <d v="1899-12-30T00:11:51"/>
    <n v="8.2291666666666659E-3"/>
    <n v="1.5405092592592593E-2"/>
    <n v="7.1759259259259276E-3"/>
    <n v="8.9814814814814809E-3"/>
    <n v="8.9814814814814809E-3"/>
    <b v="0"/>
    <n v="7.5231481481481503E-4"/>
    <b v="0"/>
    <n v="2.7118055555555552E-2"/>
  </r>
  <r>
    <n v="340"/>
    <s v="https://www.rev.com/blog/transcripts/united-kingdom-coronavirus-briefing-transcript-april-20"/>
    <s v="Rishi Sunak: (12:38);Brilliant. Thank you. Does that, Hugh, answer the question?"/>
    <x v="2"/>
    <s v="12:38"/>
    <m/>
    <n v="80"/>
    <m/>
    <s v="Apr 20, 2020"/>
    <x v="3"/>
    <s v="12:38"/>
    <d v="1899-12-30T00:12:38"/>
    <n v="8.773148148148148E-3"/>
    <n v="2.6412037037037036E-2"/>
    <n v="1.7638888888888888E-2"/>
    <n v="8.9814814814814809E-3"/>
    <n v="8.9814814814814809E-3"/>
    <b v="0"/>
    <n v="2.0833333333333294E-4"/>
    <b v="0"/>
    <n v="2.7118055555555552E-2"/>
  </r>
  <r>
    <n v="341"/>
    <s v="https://www.rev.com/blog/transcripts/united-kingdom-coronavirus-briefing-transcript-april-20"/>
    <s v="Hugh Pym: (12:42);Yeah. A quick follow up. On a business issue, chancellor, some small businesses say they’re finding difficulty accessing loans. Are you considering extending the scheme and raising the government guarantees?"/>
    <x v="38"/>
    <s v="12:42"/>
    <m/>
    <n v="225"/>
    <m/>
    <s v="Apr 20, 2020"/>
    <x v="3"/>
    <s v="12:42"/>
    <d v="1899-12-30T00:12:42"/>
    <n v="8.819444444444444E-3"/>
    <n v="8.819444444444444E-3"/>
    <n v="0"/>
    <n v="8.9814814814814809E-3"/>
    <n v="8.9814814814814809E-3"/>
    <b v="0"/>
    <n v="1.6203703703703692E-4"/>
    <b v="0"/>
    <n v="2.7118055555555552E-2"/>
  </r>
  <r>
    <n v="342"/>
    <s v="https://www.rev.com/blog/transcripts/united-kingdom-coronavirus-briefing-transcript-april-20"/>
    <s v="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x v="2"/>
    <s v="12:56"/>
    <m/>
    <n v="615"/>
    <m/>
    <s v="Apr 20, 2020"/>
    <x v="3"/>
    <s v="12:56"/>
    <d v="1899-12-30T00:12:56"/>
    <n v="8.9814814814814809E-3"/>
    <n v="2.6412037037037036E-2"/>
    <n v="1.7430555555555553E-2"/>
    <n v="1.0891203703703703E-2"/>
    <n v="1.0891203703703703E-2"/>
    <b v="0"/>
    <n v="1.9097222222222224E-3"/>
    <b v="0"/>
    <n v="2.7118055555555552E-2"/>
  </r>
  <r>
    <n v="343"/>
    <s v="https://www.rev.com/blog/transcripts/united-kingdom-coronavirus-briefing-transcript-april-20"/>
    <s v="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x v="2"/>
    <s v="13:25"/>
    <m/>
    <n v="620"/>
    <m/>
    <s v="Apr 20, 2020"/>
    <x v="3"/>
    <s v="12:56"/>
    <d v="1899-12-30T00:13:25"/>
    <n v="8.9814814814814809E-3"/>
    <n v="2.6412037037037036E-2"/>
    <n v="1.7430555555555553E-2"/>
    <n v="1.0891203703703703E-2"/>
    <n v="1.0891203703703703E-2"/>
    <b v="0"/>
    <n v="1.9097222222222224E-3"/>
    <b v="0"/>
    <n v="2.7118055555555552E-2"/>
  </r>
  <r>
    <n v="344"/>
    <s v="https://www.rev.com/blog/transcripts/united-kingdom-coronavirus-briefing-transcript-april-20"/>
    <s v="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x v="2"/>
    <s v="13:56"/>
    <m/>
    <n v="810"/>
    <m/>
    <s v="Apr 20, 2020"/>
    <x v="3"/>
    <s v="12:56"/>
    <d v="1899-12-30T00:13:56"/>
    <n v="8.9814814814814809E-3"/>
    <n v="2.6412037037037036E-2"/>
    <n v="1.7430555555555553E-2"/>
    <n v="1.0891203703703703E-2"/>
    <n v="1.0891203703703703E-2"/>
    <b v="0"/>
    <n v="1.9097222222222224E-3"/>
    <b v="0"/>
    <n v="2.7118055555555552E-2"/>
  </r>
  <r>
    <n v="345"/>
    <s v="https://www.rev.com/blog/transcripts/united-kingdom-coronavirus-briefing-transcript-april-20"/>
    <s v="Rishi Sunak: (14:38);Could we go next to Robert Peston from ITV."/>
    <x v="2"/>
    <s v="14:38"/>
    <m/>
    <n v="64"/>
    <m/>
    <s v="Apr 20, 2020"/>
    <x v="3"/>
    <s v="12:56"/>
    <d v="1899-12-30T00:14:38"/>
    <n v="8.9814814814814809E-3"/>
    <n v="2.6412037037037036E-2"/>
    <n v="1.7430555555555553E-2"/>
    <n v="1.0891203703703703E-2"/>
    <n v="1.0891203703703703E-2"/>
    <b v="0"/>
    <n v="1.9097222222222224E-3"/>
    <b v="0"/>
    <n v="2.7118055555555552E-2"/>
  </r>
  <r>
    <n v="346"/>
    <s v="https://www.rev.com/blog/transcripts/united-kingdom-coronavirus-briefing-transcript-april-20"/>
    <s v="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x v="39"/>
    <s v="14:42"/>
    <m/>
    <n v="390"/>
    <m/>
    <s v="Apr 20, 2020"/>
    <x v="3"/>
    <s v="14:42"/>
    <d v="1899-12-30T00:14:42"/>
    <n v="1.0208333333333333E-2"/>
    <n v="1.0601851851851854E-2"/>
    <n v="3.9351851851852047E-4"/>
    <n v="1.0891203703703703E-2"/>
    <n v="1.0891203703703703E-2"/>
    <b v="0"/>
    <n v="6.8287037037037014E-4"/>
    <b v="0"/>
    <n v="2.7118055555555552E-2"/>
  </r>
  <r>
    <n v="347"/>
    <s v="https://www.rev.com/blog/transcripts/united-kingdom-coronavirus-briefing-transcript-april-20"/>
    <s v="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x v="39"/>
    <s v="15:16"/>
    <m/>
    <n v="443"/>
    <m/>
    <s v="Apr 20, 2020"/>
    <x v="3"/>
    <s v="14:42"/>
    <d v="1899-12-30T00:15:16"/>
    <n v="1.0208333333333333E-2"/>
    <n v="1.0601851851851854E-2"/>
    <n v="3.9351851851852047E-4"/>
    <n v="1.0891203703703703E-2"/>
    <n v="1.0891203703703703E-2"/>
    <b v="0"/>
    <n v="6.8287037037037014E-4"/>
    <b v="0"/>
    <n v="2.7118055555555552E-2"/>
  </r>
  <r>
    <n v="348"/>
    <s v="https://www.rev.com/blog/transcripts/united-kingdom-coronavirus-briefing-transcript-april-20"/>
    <s v="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x v="2"/>
    <s v="15:41"/>
    <m/>
    <n v="872"/>
    <m/>
    <s v="Apr 20, 2020"/>
    <x v="3"/>
    <s v="15:41"/>
    <d v="1899-12-30T00:15:41"/>
    <n v="1.0891203703703703E-2"/>
    <n v="2.6412037037037036E-2"/>
    <n v="1.5520833333333333E-2"/>
    <n v="1.2847222222222223E-2"/>
    <n v="1.2847222222222223E-2"/>
    <b v="0"/>
    <n v="1.9560185185185201E-3"/>
    <b v="0"/>
    <n v="2.7118055555555552E-2"/>
  </r>
  <r>
    <n v="349"/>
    <s v="https://www.rev.com/blog/transcripts/united-kingdom-coronavirus-briefing-transcript-april-20"/>
    <s v="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x v="2"/>
    <s v="16:26"/>
    <m/>
    <n v="598"/>
    <m/>
    <s v="Apr 20, 2020"/>
    <x v="3"/>
    <s v="15:41"/>
    <d v="1899-12-30T00:16:26"/>
    <n v="1.0891203703703703E-2"/>
    <n v="2.6412037037037036E-2"/>
    <n v="1.5520833333333333E-2"/>
    <n v="1.2847222222222223E-2"/>
    <n v="1.2847222222222223E-2"/>
    <b v="0"/>
    <n v="1.9560185185185201E-3"/>
    <b v="0"/>
    <n v="2.7118055555555552E-2"/>
  </r>
  <r>
    <n v="350"/>
    <s v="https://www.rev.com/blog/transcripts/united-kingdom-coronavirus-briefing-transcript-april-20"/>
    <s v="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x v="5"/>
    <s v="16:59"/>
    <m/>
    <n v="755"/>
    <m/>
    <s v="Apr 20, 2020"/>
    <x v="3"/>
    <s v="16:59"/>
    <d v="1899-12-30T00:16:59"/>
    <n v="1.1793981481481482E-2"/>
    <n v="1.5405092592592593E-2"/>
    <n v="3.6111111111111118E-3"/>
    <n v="1.2847222222222223E-2"/>
    <n v="1.2847222222222223E-2"/>
    <b v="0"/>
    <n v="1.0532407407407417E-3"/>
    <b v="0"/>
    <n v="2.7118055555555552E-2"/>
  </r>
  <r>
    <n v="351"/>
    <s v="https://www.rev.com/blog/transcripts/united-kingdom-coronavirus-briefing-transcript-april-20"/>
    <s v="Rishi Sunak: (17:44);Great. Thank you Yvonne. Thank you. Robert. Could we turn next to Beth Rigby from Sky?"/>
    <x v="2"/>
    <s v="17:44"/>
    <m/>
    <n v="107"/>
    <m/>
    <s v="Apr 20, 2020"/>
    <x v="3"/>
    <s v="17:44"/>
    <d v="1899-12-30T00:17:44"/>
    <n v="1.2314814814814815E-2"/>
    <n v="2.6412037037037036E-2"/>
    <n v="1.4097222222222221E-2"/>
    <n v="1.2847222222222223E-2"/>
    <n v="1.2847222222222223E-2"/>
    <b v="0"/>
    <n v="5.3240740740740852E-4"/>
    <b v="0"/>
    <n v="2.7118055555555552E-2"/>
  </r>
  <r>
    <n v="352"/>
    <s v="https://www.rev.com/blog/transcripts/united-kingdom-coronavirus-briefing-transcript-april-20"/>
    <s v="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x v="40"/>
    <s v="17:49"/>
    <m/>
    <n v="584"/>
    <m/>
    <s v="Apr 20, 2020"/>
    <x v="3"/>
    <s v="17:49"/>
    <d v="1899-12-30T00:17:49"/>
    <n v="1.2372685185185186E-2"/>
    <n v="1.2372685185185186E-2"/>
    <n v="0"/>
    <n v="1.2847222222222223E-2"/>
    <n v="1.2847222222222223E-2"/>
    <b v="0"/>
    <n v="4.745370370370372E-4"/>
    <b v="0"/>
    <n v="2.7118055555555552E-2"/>
  </r>
  <r>
    <n v="353"/>
    <s v="https://www.rev.com/blog/transcripts/united-kingdom-coronavirus-briefing-transcript-april-20"/>
    <s v="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x v="2"/>
    <s v="18:30"/>
    <m/>
    <n v="800"/>
    <m/>
    <s v="Apr 20, 2020"/>
    <x v="3"/>
    <s v="18:30"/>
    <d v="1899-12-30T00:18:30"/>
    <n v="1.2847222222222223E-2"/>
    <n v="2.6412037037037036E-2"/>
    <n v="1.3564814814814813E-2"/>
    <n v="1.4374999999999999E-2"/>
    <n v="1.4374999999999999E-2"/>
    <b v="0"/>
    <n v="1.5277777777777755E-3"/>
    <b v="0"/>
    <n v="2.7118055555555552E-2"/>
  </r>
  <r>
    <n v="354"/>
    <s v="https://www.rev.com/blog/transcripts/united-kingdom-coronavirus-briefing-transcript-april-20"/>
    <s v="Rishi Sunak: (19:12);I think with your specific question on PPE, Yvonne will answer, though I would say, I think in all cases, we’ve taken advice and guidance that is in line with the WHO, the CDC, and Public Health England. But I’ll let Yvonne answer."/>
    <x v="2"/>
    <s v="19:12"/>
    <m/>
    <n v="252"/>
    <m/>
    <s v="Apr 20, 2020"/>
    <x v="3"/>
    <s v="18:30"/>
    <d v="1899-12-30T00:19:12"/>
    <n v="1.2847222222222223E-2"/>
    <n v="2.6412037037037036E-2"/>
    <n v="1.3564814814814813E-2"/>
    <n v="1.4374999999999999E-2"/>
    <n v="1.4374999999999999E-2"/>
    <b v="0"/>
    <n v="1.5277777777777755E-3"/>
    <b v="0"/>
    <n v="2.7118055555555552E-2"/>
  </r>
  <r>
    <n v="355"/>
    <s v="https://www.rev.com/blog/transcripts/united-kingdom-coronavirus-briefing-transcript-april-20"/>
    <s v="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x v="5"/>
    <s v="19:25"/>
    <m/>
    <n v="621"/>
    <m/>
    <s v="Apr 20, 2020"/>
    <x v="3"/>
    <s v="19:25"/>
    <d v="1899-12-30T00:19:25"/>
    <n v="1.3483796296296298E-2"/>
    <n v="1.5405092592592593E-2"/>
    <n v="1.9212962962962959E-3"/>
    <n v="1.4374999999999999E-2"/>
    <n v="1.4374999999999999E-2"/>
    <b v="0"/>
    <n v="8.9120370370370135E-4"/>
    <b v="0"/>
    <n v="2.7118055555555552E-2"/>
  </r>
  <r>
    <n v="356"/>
    <s v="https://www.rev.com/blog/transcripts/united-kingdom-coronavirus-briefing-transcript-april-20"/>
    <s v="Yvonne Doyle: (20:03);… it is not to take risks and when it is not right to do certain things in practice with the PPE. So, it’s very important that people understand what that is actually saying and it is advice that guidance has not been downgraded."/>
    <x v="5"/>
    <s v="20:03"/>
    <m/>
    <n v="251"/>
    <m/>
    <s v="Apr 20, 2020"/>
    <x v="3"/>
    <s v="19:25"/>
    <d v="1899-12-30T00:20:03"/>
    <n v="1.3483796296296298E-2"/>
    <n v="1.5405092592592593E-2"/>
    <n v="1.9212962962962959E-3"/>
    <n v="1.4374999999999999E-2"/>
    <n v="1.4374999999999999E-2"/>
    <b v="0"/>
    <n v="8.9120370370370135E-4"/>
    <b v="0"/>
    <n v="2.7118055555555552E-2"/>
  </r>
  <r>
    <n v="357"/>
    <s v="https://www.rev.com/blog/transcripts/united-kingdom-coronavirus-briefing-transcript-april-20"/>
    <s v="Rishi Sunak: (20:18);Is that clear, Beth?"/>
    <x v="2"/>
    <s v="20:18"/>
    <m/>
    <n v="41"/>
    <m/>
    <s v="Apr 20, 2020"/>
    <x v="3"/>
    <s v="20:18"/>
    <d v="1899-12-30T00:20:18"/>
    <n v="1.4097222222222221E-2"/>
    <n v="2.6412037037037036E-2"/>
    <n v="1.2314814814814815E-2"/>
    <n v="1.4374999999999999E-2"/>
    <n v="1.4374999999999999E-2"/>
    <b v="0"/>
    <n v="2.7777777777777783E-4"/>
    <b v="0"/>
    <n v="2.7118055555555552E-2"/>
  </r>
  <r>
    <n v="358"/>
    <s v="https://www.rev.com/blog/transcripts/united-kingdom-coronavirus-briefing-transcript-april-20"/>
    <s v="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x v="41"/>
    <s v="20:20"/>
    <m/>
    <n v="365"/>
    <m/>
    <s v="Apr 20, 2020"/>
    <x v="3"/>
    <s v="20:20"/>
    <d v="1899-12-30T00:20:20"/>
    <n v="1.4120370370370368E-2"/>
    <n v="1.4120370370370368E-2"/>
    <n v="0"/>
    <n v="1.4374999999999999E-2"/>
    <n v="1.4374999999999999E-2"/>
    <b v="0"/>
    <n v="2.5462962962963069E-4"/>
    <b v="0"/>
    <n v="2.7118055555555552E-2"/>
  </r>
  <r>
    <n v="359"/>
    <s v="https://www.rev.com/blog/transcripts/united-kingdom-coronavirus-briefing-transcript-april-20"/>
    <s v="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x v="5"/>
    <s v="20:42"/>
    <m/>
    <n v="456"/>
    <m/>
    <s v="Apr 20, 2020"/>
    <x v="3"/>
    <s v="20:42"/>
    <d v="1899-12-30T00:20:42"/>
    <n v="1.4374999999999999E-2"/>
    <n v="1.5405092592592593E-2"/>
    <n v="1.0300925925925946E-3"/>
    <n v="1.5428240740740741E-2"/>
    <n v="1.5428240740740741E-2"/>
    <b v="0"/>
    <n v="1.0532407407407417E-3"/>
    <b v="0"/>
    <n v="2.7118055555555552E-2"/>
  </r>
  <r>
    <n v="360"/>
    <s v="https://www.rev.com/blog/transcripts/united-kingdom-coronavirus-briefing-transcript-april-20"/>
    <s v="Rishi Sunak: (21:09);Thank you, everyone. Thanks, Beth. Can we go next to Andy Bell from channel five?"/>
    <x v="2"/>
    <s v="21:09"/>
    <m/>
    <n v="102"/>
    <m/>
    <s v="Apr 20, 2020"/>
    <x v="3"/>
    <s v="21:09"/>
    <d v="1899-12-30T00:21:09"/>
    <n v="1.4687499999999999E-2"/>
    <n v="2.6412037037037036E-2"/>
    <n v="1.1724537037037037E-2"/>
    <n v="1.5428240740740741E-2"/>
    <n v="1.5428240740740741E-2"/>
    <b v="0"/>
    <n v="7.4074074074074146E-4"/>
    <b v="0"/>
    <n v="2.7118055555555552E-2"/>
  </r>
  <r>
    <n v="361"/>
    <s v="https://www.rev.com/blog/transcripts/united-kingdom-coronavirus-briefing-transcript-april-20"/>
    <s v="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x v="42"/>
    <s v="21:11"/>
    <m/>
    <n v="326"/>
    <m/>
    <s v="Apr 20, 2020"/>
    <x v="3"/>
    <s v="21:11"/>
    <d v="1899-12-30T00:21:11"/>
    <n v="1.4710648148148148E-2"/>
    <n v="1.5428240740740741E-2"/>
    <n v="7.1759259259259259E-4"/>
    <n v="1.5428240740740741E-2"/>
    <n v="1.5428240740740741E-2"/>
    <b v="0"/>
    <n v="7.1759259259259259E-4"/>
    <b v="0"/>
    <n v="2.7118055555555552E-2"/>
  </r>
  <r>
    <n v="362"/>
    <s v="https://www.rev.com/blog/transcripts/united-kingdom-coronavirus-briefing-transcript-april-20"/>
    <s v="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x v="5"/>
    <s v="21:35"/>
    <m/>
    <n v="610"/>
    <m/>
    <s v="Apr 20, 2020"/>
    <x v="3"/>
    <s v="21:35"/>
    <d v="1899-12-30T00:21:35"/>
    <n v="1.4988425925925926E-2"/>
    <n v="1.5405092592592593E-2"/>
    <n v="4.1666666666666761E-4"/>
    <n v="1.5428240740740741E-2"/>
    <n v="1.5428240740740741E-2"/>
    <b v="0"/>
    <n v="4.3981481481481476E-4"/>
    <b v="0"/>
    <n v="2.7118055555555552E-2"/>
  </r>
  <r>
    <n v="363"/>
    <s v="https://www.rev.com/blog/transcripts/united-kingdom-coronavirus-briefing-transcript-april-20"/>
    <s v="Andy Bell: (22:11);Thank you. [crosstalk 00:22:13]."/>
    <x v="42"/>
    <s v="22:11"/>
    <m/>
    <n v="51"/>
    <m/>
    <s v="Apr 20, 2020"/>
    <x v="3"/>
    <s v="22:11"/>
    <d v="1899-12-30T00:22:11"/>
    <n v="1.5405092592592593E-2"/>
    <n v="1.5428240740740741E-2"/>
    <n v="2.3148148148147141E-5"/>
    <n v="1.5428240740740741E-2"/>
    <n v="1.5428240740740741E-2"/>
    <b v="0"/>
    <n v="2.3148148148147141E-5"/>
    <b v="0"/>
    <n v="2.7118055555555552E-2"/>
  </r>
  <r>
    <n v="364"/>
    <s v="https://www.rev.com/blog/transcripts/united-kingdom-coronavirus-briefing-transcript-april-20"/>
    <s v="Yvonne Doyle: (22:11);Follow up?"/>
    <x v="5"/>
    <s v="22:11"/>
    <m/>
    <n v="32"/>
    <m/>
    <s v="Apr 20, 2020"/>
    <x v="3"/>
    <s v="22:11"/>
    <d v="1899-12-30T00:22:11"/>
    <n v="1.5405092592592593E-2"/>
    <n v="1.5405092592592593E-2"/>
    <n v="0"/>
    <n v="1.5428240740740741E-2"/>
    <n v="1.5428240740740741E-2"/>
    <b v="0"/>
    <n v="2.3148148148147141E-5"/>
    <b v="0"/>
    <n v="2.7118055555555552E-2"/>
  </r>
  <r>
    <n v="365"/>
    <s v="https://www.rev.com/blog/transcripts/united-kingdom-coronavirus-briefing-transcript-april-20"/>
    <s v="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x v="42"/>
    <s v="22:13"/>
    <m/>
    <n v="320"/>
    <m/>
    <s v="Apr 20, 2020"/>
    <x v="3"/>
    <s v="22:13"/>
    <d v="1899-12-30T00:22:13"/>
    <n v="1.5428240740740741E-2"/>
    <n v="1.5428240740740741E-2"/>
    <n v="0"/>
    <n v="1.5613425925925926E-2"/>
    <n v="1.5613425925925926E-2"/>
    <b v="0"/>
    <n v="1.851851851851858E-4"/>
    <b v="0"/>
    <n v="2.7118055555555552E-2"/>
  </r>
  <r>
    <n v="366"/>
    <s v="https://www.rev.com/blog/transcripts/united-kingdom-coronavirus-briefing-transcript-april-20"/>
    <s v="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x v="2"/>
    <s v="22:29"/>
    <m/>
    <n v="850"/>
    <m/>
    <s v="Apr 20, 2020"/>
    <x v="3"/>
    <s v="22:29"/>
    <d v="1899-12-30T00:22:29"/>
    <n v="1.5613425925925926E-2"/>
    <n v="2.6412037037037036E-2"/>
    <n v="1.079861111111111E-2"/>
    <n v="1.6574074074074074E-2"/>
    <n v="1.6574074074074074E-2"/>
    <b v="0"/>
    <n v="9.6064814814814797E-4"/>
    <b v="0"/>
    <n v="2.7118055555555552E-2"/>
  </r>
  <r>
    <n v="367"/>
    <s v="https://www.rev.com/blog/transcripts/united-kingdom-coronavirus-briefing-transcript-april-20"/>
    <s v="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x v="43"/>
    <s v="23:15"/>
    <m/>
    <n v="619"/>
    <m/>
    <s v="Apr 20, 2020"/>
    <x v="3"/>
    <s v="23:15"/>
    <d v="1899-12-30T00:23:15"/>
    <n v="1.6145833333333335E-2"/>
    <n v="1.6145833333333335E-2"/>
    <n v="0"/>
    <n v="1.6574074074074074E-2"/>
    <n v="1.6574074074074074E-2"/>
    <b v="0"/>
    <n v="4.2824074074073945E-4"/>
    <b v="0"/>
    <n v="2.7118055555555552E-2"/>
  </r>
  <r>
    <n v="368"/>
    <s v="https://www.rev.com/blog/transcripts/united-kingdom-coronavirus-briefing-transcript-april-20"/>
    <s v="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x v="2"/>
    <s v="23:52"/>
    <m/>
    <n v="768"/>
    <m/>
    <s v="Apr 20, 2020"/>
    <x v="3"/>
    <s v="23:52"/>
    <d v="1899-12-30T00:23:52"/>
    <n v="1.6574074074074074E-2"/>
    <n v="2.6412037037037036E-2"/>
    <n v="9.8379629629629615E-3"/>
    <n v="1.8240740740740741E-2"/>
    <n v="1.8240740740740741E-2"/>
    <b v="0"/>
    <n v="1.666666666666667E-3"/>
    <b v="0"/>
    <n v="2.7118055555555552E-2"/>
  </r>
  <r>
    <n v="369"/>
    <s v="https://www.rev.com/blog/transcripts/united-kingdom-coronavirus-briefing-transcript-april-20"/>
    <s v="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x v="2"/>
    <s v="24:32"/>
    <m/>
    <n v="1174"/>
    <m/>
    <s v="Apr 20, 2020"/>
    <x v="3"/>
    <s v="23:52"/>
    <d v="1899-12-30T00:24:32"/>
    <n v="1.6574074074074074E-2"/>
    <n v="2.6412037037037036E-2"/>
    <n v="9.8379629629629615E-3"/>
    <n v="1.8240740740740741E-2"/>
    <n v="1.8240740740740741E-2"/>
    <b v="0"/>
    <n v="1.666666666666667E-3"/>
    <b v="0"/>
    <n v="2.7118055555555552E-2"/>
  </r>
  <r>
    <n v="370"/>
    <s v="https://www.rev.com/blog/transcripts/united-kingdom-coronavirus-briefing-transcript-april-20"/>
    <s v="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x v="44"/>
    <s v="25:37"/>
    <m/>
    <n v="669"/>
    <m/>
    <s v="Apr 20, 2020"/>
    <x v="3"/>
    <s v="25:37"/>
    <d v="1899-12-30T00:25:37"/>
    <n v="1.7789351851851851E-2"/>
    <n v="1.7789351851851851E-2"/>
    <n v="0"/>
    <n v="1.8240740740740741E-2"/>
    <n v="1.8240740740740741E-2"/>
    <b v="0"/>
    <n v="4.5138888888889006E-4"/>
    <b v="0"/>
    <n v="2.7118055555555552E-2"/>
  </r>
  <r>
    <n v="371"/>
    <s v="https://www.rev.com/blog/transcripts/united-kingdom-coronavirus-briefing-transcript-april-20"/>
    <s v="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x v="2"/>
    <s v="26:16"/>
    <m/>
    <n v="1286"/>
    <m/>
    <s v="Apr 20, 2020"/>
    <x v="3"/>
    <s v="26:16"/>
    <d v="1899-12-30T00:26:16"/>
    <n v="1.8240740740740741E-2"/>
    <n v="2.6412037037037036E-2"/>
    <n v="8.1712962962962946E-3"/>
    <n v="2.2430555555555554E-2"/>
    <n v="2.2430555555555554E-2"/>
    <b v="0"/>
    <n v="4.1898148148148129E-3"/>
    <b v="0"/>
    <n v="2.7118055555555552E-2"/>
  </r>
  <r>
    <n v="372"/>
    <s v="https://www.rev.com/blog/transcripts/united-kingdom-coronavirus-briefing-transcript-april-20"/>
    <s v="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x v="2"/>
    <s v="27:24"/>
    <m/>
    <n v="1223"/>
    <m/>
    <s v="Apr 20, 2020"/>
    <x v="3"/>
    <s v="26:16"/>
    <d v="1899-12-30T00:27:24"/>
    <n v="1.8240740740740741E-2"/>
    <n v="2.6412037037037036E-2"/>
    <n v="8.1712962962962946E-3"/>
    <n v="2.2430555555555554E-2"/>
    <n v="2.2430555555555554E-2"/>
    <b v="0"/>
    <n v="4.1898148148148129E-3"/>
    <b v="0"/>
    <n v="2.7118055555555552E-2"/>
  </r>
  <r>
    <n v="373"/>
    <s v="https://www.rev.com/blog/transcripts/united-kingdom-coronavirus-briefing-transcript-april-20"/>
    <s v="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x v="45"/>
    <s v="28:32"/>
    <m/>
    <n v="1126"/>
    <m/>
    <s v="Apr 20, 2020"/>
    <x v="3"/>
    <s v="28:32"/>
    <d v="1899-12-30T00:28:32"/>
    <n v="1.9814814814814816E-2"/>
    <n v="2.2233796296296297E-2"/>
    <n v="2.4189814814814803E-3"/>
    <n v="2.2430555555555554E-2"/>
    <n v="2.2430555555555554E-2"/>
    <b v="0"/>
    <n v="2.6157407407407379E-3"/>
    <b v="0"/>
    <n v="2.7118055555555552E-2"/>
  </r>
  <r>
    <n v="374"/>
    <s v="https://www.rev.com/blog/transcripts/united-kingdom-coronavirus-briefing-transcript-april-20"/>
    <s v="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x v="45"/>
    <s v="29:33"/>
    <m/>
    <n v="596"/>
    <m/>
    <s v="Apr 20, 2020"/>
    <x v="3"/>
    <s v="28:32"/>
    <d v="1899-12-30T00:29:33"/>
    <n v="1.9814814814814816E-2"/>
    <n v="2.2233796296296297E-2"/>
    <n v="2.4189814814814803E-3"/>
    <n v="2.2430555555555554E-2"/>
    <n v="2.2430555555555554E-2"/>
    <b v="0"/>
    <n v="2.6157407407407379E-3"/>
    <b v="0"/>
    <n v="2.7118055555555552E-2"/>
  </r>
  <r>
    <n v="375"/>
    <s v="https://www.rev.com/blog/transcripts/united-kingdom-coronavirus-briefing-transcript-april-20"/>
    <s v="Liam Thorpe: (30:03);… impact and that they will get a fair funding settlement that won’t put the people that they care for at more risk."/>
    <x v="45"/>
    <s v="30:03"/>
    <m/>
    <n v="137"/>
    <m/>
    <s v="Apr 20, 2020"/>
    <x v="3"/>
    <s v="28:32"/>
    <d v="1899-12-30T00:30:03"/>
    <n v="1.9814814814814816E-2"/>
    <n v="2.2233796296296297E-2"/>
    <n v="2.4189814814814803E-3"/>
    <n v="2.2430555555555554E-2"/>
    <n v="2.2430555555555554E-2"/>
    <b v="0"/>
    <n v="2.6157407407407379E-3"/>
    <b v="0"/>
    <n v="2.7118055555555552E-2"/>
  </r>
  <r>
    <n v="376"/>
    <s v="https://www.rev.com/blog/transcripts/united-kingdom-coronavirus-briefing-transcript-april-20"/>
    <s v="Rishi Sunak: (30:10);Angela, did you want to start with the question?"/>
    <x v="2"/>
    <s v="30:10"/>
    <m/>
    <n v="69"/>
    <m/>
    <s v="Apr 20, 2020"/>
    <x v="3"/>
    <s v="30:10"/>
    <d v="1899-12-30T00:30:10"/>
    <n v="2.0949074074074075E-2"/>
    <n v="2.6412037037037036E-2"/>
    <n v="5.4629629629629611E-3"/>
    <n v="2.2430555555555554E-2"/>
    <n v="2.2430555555555554E-2"/>
    <b v="0"/>
    <n v="1.4814814814814795E-3"/>
    <b v="0"/>
    <n v="2.7118055555555552E-2"/>
  </r>
  <r>
    <n v="377"/>
    <s v="https://www.rev.com/blog/transcripts/united-kingdom-coronavirus-briefing-transcript-april-20"/>
    <s v="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x v="46"/>
    <s v="30:11"/>
    <m/>
    <n v="655"/>
    <m/>
    <s v="Apr 20, 2020"/>
    <x v="3"/>
    <s v="30:11"/>
    <d v="1899-12-30T00:30:11"/>
    <n v="2.0960648148148148E-2"/>
    <n v="2.431712962962963E-2"/>
    <n v="3.3564814814814811E-3"/>
    <n v="2.2430555555555554E-2"/>
    <n v="2.2430555555555554E-2"/>
    <b v="0"/>
    <n v="1.4699074074074059E-3"/>
    <b v="0"/>
    <n v="2.7118055555555552E-2"/>
  </r>
  <r>
    <n v="378"/>
    <s v="https://www.rev.com/blog/transcripts/united-kingdom-coronavirus-briefing-transcript-april-20"/>
    <s v="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
    <x v="46"/>
    <s v="30:48"/>
    <m/>
    <n v="300"/>
    <m/>
    <s v="Apr 20, 2020"/>
    <x v="3"/>
    <s v="30:11"/>
    <d v="1899-12-30T00:30:48"/>
    <n v="2.0960648148148148E-2"/>
    <n v="2.431712962962963E-2"/>
    <n v="3.3564814814814811E-3"/>
    <n v="2.2430555555555554E-2"/>
    <n v="2.2430555555555554E-2"/>
    <b v="0"/>
    <n v="1.4699074074074059E-3"/>
    <b v="0"/>
    <n v="2.7118055555555552E-2"/>
  </r>
  <r>
    <n v="379"/>
    <s v="https://www.rev.com/blog/transcripts/united-kingdom-coronavirus-briefing-transcript-april-20"/>
    <s v="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x v="2"/>
    <s v="31:01"/>
    <m/>
    <n v="706"/>
    <m/>
    <s v="Apr 20, 2020"/>
    <x v="3"/>
    <s v="31:01"/>
    <d v="1899-12-30T00:31:01"/>
    <n v="2.1539351851851851E-2"/>
    <n v="2.6412037037037036E-2"/>
    <n v="4.8726851851851848E-3"/>
    <n v="2.2430555555555554E-2"/>
    <n v="2.2430555555555554E-2"/>
    <b v="0"/>
    <n v="8.9120370370370308E-4"/>
    <b v="0"/>
    <n v="2.7118055555555552E-2"/>
  </r>
  <r>
    <n v="380"/>
    <s v="https://www.rev.com/blog/transcripts/united-kingdom-coronavirus-briefing-transcript-april-20"/>
    <s v="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x v="2"/>
    <s v="31:39"/>
    <m/>
    <n v="365"/>
    <m/>
    <s v="Apr 20, 2020"/>
    <x v="3"/>
    <s v="31:01"/>
    <d v="1899-12-30T00:31:39"/>
    <n v="2.1539351851851851E-2"/>
    <n v="2.6412037037037036E-2"/>
    <n v="4.8726851851851848E-3"/>
    <n v="2.2430555555555554E-2"/>
    <n v="2.2430555555555554E-2"/>
    <b v="0"/>
    <n v="8.9120370370370308E-4"/>
    <b v="0"/>
    <n v="2.7118055555555552E-2"/>
  </r>
  <r>
    <n v="381"/>
    <s v="https://www.rev.com/blog/transcripts/united-kingdom-coronavirus-briefing-transcript-april-20"/>
    <s v="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x v="45"/>
    <s v="32:01"/>
    <m/>
    <n v="355"/>
    <m/>
    <s v="Apr 20, 2020"/>
    <x v="3"/>
    <s v="32:01"/>
    <d v="1899-12-30T00:32:01"/>
    <n v="2.2233796296296297E-2"/>
    <n v="2.2233796296296297E-2"/>
    <n v="0"/>
    <n v="2.2430555555555554E-2"/>
    <n v="2.2430555555555554E-2"/>
    <b v="0"/>
    <n v="1.9675925925925764E-4"/>
    <b v="0"/>
    <n v="2.7118055555555552E-2"/>
  </r>
  <r>
    <n v="382"/>
    <s v="https://www.rev.com/blog/transcripts/united-kingdom-coronavirus-briefing-transcript-april-20"/>
    <s v="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x v="2"/>
    <s v="32:18"/>
    <m/>
    <n v="662"/>
    <m/>
    <s v="Apr 20, 2020"/>
    <x v="3"/>
    <s v="32:18"/>
    <d v="1899-12-30T00:32:18"/>
    <n v="2.2430555555555554E-2"/>
    <n v="2.6412037037037036E-2"/>
    <n v="3.9814814814814817E-3"/>
    <n v="2.4259259259259258E-2"/>
    <n v="2.4259259259259258E-2"/>
    <b v="0"/>
    <n v="1.8287037037037039E-3"/>
    <b v="0"/>
    <n v="2.7118055555555552E-2"/>
  </r>
  <r>
    <n v="383"/>
    <s v="https://www.rev.com/blog/transcripts/united-kingdom-coronavirus-briefing-transcript-april-20"/>
    <s v="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x v="2"/>
    <s v="32:55"/>
    <m/>
    <n v="307"/>
    <m/>
    <s v="Apr 20, 2020"/>
    <x v="3"/>
    <s v="32:18"/>
    <d v="1899-12-30T00:32:55"/>
    <n v="2.2430555555555554E-2"/>
    <n v="2.6412037037037036E-2"/>
    <n v="3.9814814814814817E-3"/>
    <n v="2.4259259259259258E-2"/>
    <n v="2.4259259259259258E-2"/>
    <b v="0"/>
    <n v="1.8287037037037039E-3"/>
    <b v="0"/>
    <n v="2.7118055555555552E-2"/>
  </r>
  <r>
    <n v="384"/>
    <s v="https://www.rev.com/blog/transcripts/united-kingdom-coronavirus-briefing-transcript-april-20"/>
    <s v="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x v="47"/>
    <s v="33:14"/>
    <m/>
    <n v="693"/>
    <m/>
    <s v="Apr 20, 2020"/>
    <x v="3"/>
    <s v="33:14"/>
    <d v="1899-12-30T00:33:14"/>
    <n v="2.3078703703703702E-2"/>
    <n v="2.4120370370370372E-2"/>
    <n v="1.0416666666666699E-3"/>
    <n v="2.4259259259259258E-2"/>
    <n v="2.4259259259259258E-2"/>
    <b v="0"/>
    <n v="1.1805555555555562E-3"/>
    <b v="0"/>
    <n v="2.7118055555555552E-2"/>
  </r>
  <r>
    <n v="385"/>
    <s v="https://www.rev.com/blog/transcripts/united-kingdom-coronavirus-briefing-transcript-april-20"/>
    <s v="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x v="47"/>
    <s v="33:55"/>
    <m/>
    <n v="717"/>
    <m/>
    <s v="Apr 20, 2020"/>
    <x v="3"/>
    <s v="33:14"/>
    <d v="1899-12-30T00:33:55"/>
    <n v="2.3078703703703702E-2"/>
    <n v="2.4120370370370372E-2"/>
    <n v="1.0416666666666699E-3"/>
    <n v="2.4259259259259258E-2"/>
    <n v="2.4259259259259258E-2"/>
    <b v="0"/>
    <n v="1.1805555555555562E-3"/>
    <b v="0"/>
    <n v="2.7118055555555552E-2"/>
  </r>
  <r>
    <n v="386"/>
    <s v="https://www.rev.com/blog/transcripts/united-kingdom-coronavirus-briefing-transcript-april-20"/>
    <s v="Michael S.: (34:44);People are clearly very scared. Do you have any behavioral modeling which could predict how people will respond when the lockdown is eventually relaxed?"/>
    <x v="47"/>
    <s v="34:44"/>
    <m/>
    <n v="172"/>
    <m/>
    <s v="Apr 20, 2020"/>
    <x v="3"/>
    <s v="33:14"/>
    <d v="1899-12-30T00:34:44"/>
    <n v="2.3078703703703702E-2"/>
    <n v="2.4120370370370372E-2"/>
    <n v="1.0416666666666699E-3"/>
    <n v="2.4259259259259258E-2"/>
    <n v="2.4259259259259258E-2"/>
    <b v="0"/>
    <n v="1.1805555555555562E-3"/>
    <b v="0"/>
    <n v="2.7118055555555552E-2"/>
  </r>
  <r>
    <n v="387"/>
    <s v="https://www.rev.com/blog/transcripts/united-kingdom-coronavirus-briefing-transcript-april-20"/>
    <s v="Rishi Sunak: (34:56);Thanks Michael. Angela, do want to go first and then I can conclude?"/>
    <x v="2"/>
    <s v="34:56"/>
    <m/>
    <n v="89"/>
    <m/>
    <s v="Apr 20, 2020"/>
    <x v="3"/>
    <s v="34:56"/>
    <d v="1899-12-30T00:34:56"/>
    <n v="2.4259259259259258E-2"/>
    <n v="2.6412037037037036E-2"/>
    <n v="2.1527777777777778E-3"/>
    <n v="2.5011574074074075E-2"/>
    <n v="2.5011574074074075E-2"/>
    <b v="0"/>
    <n v="7.5231481481481677E-4"/>
    <b v="0"/>
    <n v="2.7118055555555552E-2"/>
  </r>
  <r>
    <n v="388"/>
    <s v="https://www.rev.com/blog/transcripts/united-kingdom-coronavirus-briefing-transcript-april-20"/>
    <s v="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x v="46"/>
    <s v="35:01"/>
    <m/>
    <n v="897"/>
    <m/>
    <s v="Apr 20, 2020"/>
    <x v="3"/>
    <s v="35:01"/>
    <d v="1899-12-30T00:35:01"/>
    <n v="2.431712962962963E-2"/>
    <n v="2.431712962962963E-2"/>
    <n v="0"/>
    <n v="2.5011574074074075E-2"/>
    <n v="2.5011574074074075E-2"/>
    <b v="0"/>
    <n v="6.9444444444444545E-4"/>
    <b v="0"/>
    <n v="2.7118055555555552E-2"/>
  </r>
  <r>
    <n v="389"/>
    <s v="https://www.rev.com/blog/transcripts/united-kingdom-coronavirus-briefing-transcript-april-20"/>
    <s v="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x v="2"/>
    <s v="36:01"/>
    <m/>
    <n v="764"/>
    <m/>
    <s v="Apr 20, 2020"/>
    <x v="3"/>
    <s v="36:01"/>
    <d v="1899-12-30T00:36:01"/>
    <n v="2.5011574074074075E-2"/>
    <n v="2.6412037037037036E-2"/>
    <n v="1.400462962962961E-3"/>
    <n v="2.6550925925925926E-2"/>
    <n v="2.6550925925925926E-2"/>
    <b v="0"/>
    <n v="1.5393518518518508E-3"/>
    <b v="0"/>
    <n v="2.7118055555555552E-2"/>
  </r>
  <r>
    <n v="390"/>
    <s v="https://www.rev.com/blog/transcripts/united-kingdom-coronavirus-briefing-transcript-april-20"/>
    <s v="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x v="2"/>
    <s v="36:39"/>
    <m/>
    <n v="705"/>
    <m/>
    <s v="Apr 20, 2020"/>
    <x v="3"/>
    <s v="36:01"/>
    <d v="1899-12-30T00:36:39"/>
    <n v="2.5011574074074075E-2"/>
    <n v="2.6412037037037036E-2"/>
    <n v="1.400462962962961E-3"/>
    <n v="2.6550925925925926E-2"/>
    <n v="2.6550925925925926E-2"/>
    <b v="0"/>
    <n v="1.5393518518518508E-3"/>
    <b v="0"/>
    <n v="2.7118055555555552E-2"/>
  </r>
  <r>
    <n v="391"/>
    <s v="https://www.rev.com/blog/transcripts/united-kingdom-coronavirus-briefing-transcript-april-20"/>
    <s v="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x v="2"/>
    <s v="37:15"/>
    <m/>
    <n v="780"/>
    <m/>
    <s v="Apr 20, 2020"/>
    <x v="3"/>
    <s v="36:01"/>
    <d v="1899-12-30T00:37:15"/>
    <n v="2.5011574074074075E-2"/>
    <n v="2.6412037037037036E-2"/>
    <n v="1.400462962962961E-3"/>
    <n v="2.6550925925925926E-2"/>
    <n v="2.6550925925925926E-2"/>
    <b v="0"/>
    <n v="1.5393518518518508E-3"/>
    <b v="0"/>
    <n v="2.7118055555555552E-2"/>
  </r>
  <r>
    <n v="392"/>
    <s v="https://www.rev.com/blog/transcripts/united-kingdom-coronavirus-briefing-transcript-april-20"/>
    <s v="Rishi Sunak: (38:02);Please do follow the rules. There is, as the First Secretary said, light at the end of the tunnel, but we are not there yet so we must remember to stay at home, protect the NHS and save lives. Thank you."/>
    <x v="2"/>
    <s v="38:02"/>
    <m/>
    <n v="224"/>
    <m/>
    <s v="Apr 20, 2020"/>
    <x v="3"/>
    <s v="36:01"/>
    <d v="1899-12-30T00:38:02"/>
    <n v="2.5011574074074075E-2"/>
    <n v="2.6412037037037036E-2"/>
    <n v="1.400462962962961E-3"/>
    <n v="2.6550925925925926E-2"/>
    <n v="2.6550925925925926E-2"/>
    <b v="0"/>
    <n v="1.5393518518518508E-3"/>
    <b v="0"/>
    <n v="2.7118055555555552E-2"/>
  </r>
  <r>
    <n v="393"/>
    <s v="https://www.rev.com/blog/transcripts/united-kingdom-coronavirus-briefing-transcript-april-20"/>
    <s v="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x v="22"/>
    <s v="38:14"/>
    <m/>
    <n v="664"/>
    <m/>
    <s v="Apr 20, 2020"/>
    <x v="3"/>
    <s v="38:14"/>
    <d v="1899-12-30T00:38:14"/>
    <n v="2.6550925925925926E-2"/>
    <n v="2.7118055555555552E-2"/>
    <n v="5.6712962962962576E-4"/>
    <n v="4.5023148148148149E-3"/>
    <n v="4.5023148148148149E-3"/>
    <b v="0"/>
    <n v="-2.2048611111111109E-2"/>
    <b v="1"/>
    <n v="2.7118055555555552E-2"/>
  </r>
  <r>
    <n v="394"/>
    <s v="https://www.rev.com/blog/transcripts/united-kingdom-coronavirus-briefing-transcript-april-20"/>
    <s v="Speaker 3: (39:03);And addressing one of the most pressing issues, the shortage of personal protective equipment for staff in the NHS and in the care sector, the chancellor said it was an international-"/>
    <x v="22"/>
    <s v="39:03"/>
    <m/>
    <n v="202"/>
    <m/>
    <s v="Apr 20, 2020"/>
    <x v="3"/>
    <s v="38:14"/>
    <d v="1899-12-30T00:39:03"/>
    <n v="2.6550925925925926E-2"/>
    <n v="2.7118055555555552E-2"/>
    <n v="5.6712962962962576E-4"/>
    <n v="4.5023148148148149E-3"/>
    <n v="4.5023148148148149E-3"/>
    <b v="0"/>
    <n v="-2.2048611111111109E-2"/>
    <b v="1"/>
    <n v="2.7118055555555552E-2"/>
  </r>
  <r>
    <n v="400"/>
    <s v="https://www.rev.com/blog/transcripts/united-kingdom-coronavirus-briefing-transcript-april-21"/>
    <s v="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x v="15"/>
    <s v="06:29"/>
    <m/>
    <n v="1019"/>
    <m/>
    <s v="Apr 21, 2020"/>
    <x v="4"/>
    <s v="06:29"/>
    <d v="1899-12-30T00:06:29"/>
    <n v="4.5023148148148149E-3"/>
    <n v="3.7731481481481484E-2"/>
    <n v="3.3229166666666671E-2"/>
    <n v="1.6712962962962961E-2"/>
    <n v="1.6712962962962961E-2"/>
    <b v="0"/>
    <n v="1.2210648148148146E-2"/>
    <b v="0"/>
    <n v="3.7731481481481484E-2"/>
  </r>
  <r>
    <n v="401"/>
    <s v="https://www.rev.com/blog/transcripts/united-kingdom-coronavirus-briefing-transcript-april-21"/>
    <s v="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x v="15"/>
    <s v="07:51"/>
    <m/>
    <n v="978"/>
    <m/>
    <s v="Apr 21, 2020"/>
    <x v="4"/>
    <s v="06:29"/>
    <d v="1899-12-30T00:07:51"/>
    <n v="4.5023148148148149E-3"/>
    <n v="3.7731481481481484E-2"/>
    <n v="3.3229166666666671E-2"/>
    <n v="1.6712962962962961E-2"/>
    <n v="1.6712962962962961E-2"/>
    <b v="0"/>
    <n v="1.2210648148148146E-2"/>
    <b v="0"/>
    <n v="3.7731481481481484E-2"/>
  </r>
  <r>
    <n v="402"/>
    <s v="https://www.rev.com/blog/transcripts/united-kingdom-coronavirus-briefing-transcript-april-21"/>
    <s v="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x v="15"/>
    <s v="09:26"/>
    <m/>
    <n v="2142"/>
    <m/>
    <s v="Apr 21, 2020"/>
    <x v="4"/>
    <s v="06:29"/>
    <d v="1899-12-30T00:09:26"/>
    <n v="4.5023148148148149E-3"/>
    <n v="3.7731481481481484E-2"/>
    <n v="3.3229166666666671E-2"/>
    <n v="1.6712962962962961E-2"/>
    <n v="1.6712962962962961E-2"/>
    <b v="0"/>
    <n v="1.2210648148148146E-2"/>
    <b v="0"/>
    <n v="3.7731481481481484E-2"/>
  </r>
  <r>
    <n v="403"/>
    <s v="https://www.rev.com/blog/transcripts/united-kingdom-coronavirus-briefing-transcript-april-21"/>
    <s v="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x v="15"/>
    <s v="11:47"/>
    <m/>
    <n v="962"/>
    <m/>
    <s v="Apr 21, 2020"/>
    <x v="4"/>
    <s v="06:29"/>
    <d v="1899-12-30T00:11:47"/>
    <n v="4.5023148148148149E-3"/>
    <n v="3.7731481481481484E-2"/>
    <n v="3.3229166666666671E-2"/>
    <n v="1.6712962962962961E-2"/>
    <n v="1.6712962962962961E-2"/>
    <b v="0"/>
    <n v="1.2210648148148146E-2"/>
    <b v="0"/>
    <n v="3.7731481481481484E-2"/>
  </r>
  <r>
    <n v="404"/>
    <s v="https://www.rev.com/blog/transcripts/united-kingdom-coronavirus-briefing-transcript-april-21"/>
    <s v="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x v="15"/>
    <s v="12:57"/>
    <m/>
    <n v="855"/>
    <m/>
    <s v="Apr 21, 2020"/>
    <x v="4"/>
    <s v="06:29"/>
    <d v="1899-12-30T00:12:57"/>
    <n v="4.5023148148148149E-3"/>
    <n v="3.7731481481481484E-2"/>
    <n v="3.3229166666666671E-2"/>
    <n v="1.6712962962962961E-2"/>
    <n v="1.6712962962962961E-2"/>
    <b v="0"/>
    <n v="1.2210648148148146E-2"/>
    <b v="0"/>
    <n v="3.7731481481481484E-2"/>
  </r>
  <r>
    <n v="405"/>
    <s v="https://www.rev.com/blog/transcripts/united-kingdom-coronavirus-briefing-transcript-april-21"/>
    <s v="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x v="15"/>
    <s v="14:03"/>
    <m/>
    <n v="817"/>
    <m/>
    <s v="Apr 21, 2020"/>
    <x v="4"/>
    <s v="06:29"/>
    <d v="1899-12-30T00:14:03"/>
    <n v="4.5023148148148149E-3"/>
    <n v="3.7731481481481484E-2"/>
    <n v="3.3229166666666671E-2"/>
    <n v="1.6712962962962961E-2"/>
    <n v="1.6712962962962961E-2"/>
    <b v="0"/>
    <n v="1.2210648148148146E-2"/>
    <b v="0"/>
    <n v="3.7731481481481484E-2"/>
  </r>
  <r>
    <n v="406"/>
    <s v="https://www.rev.com/blog/transcripts/united-kingdom-coronavirus-briefing-transcript-april-21"/>
    <s v="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x v="48"/>
    <s v="15:04"/>
    <m/>
    <n v="890"/>
    <m/>
    <s v="Apr 21, 2020"/>
    <x v="4"/>
    <s v="15:04"/>
    <d v="1899-12-30T00:15:04"/>
    <n v="1.0462962962962964E-2"/>
    <n v="2.7615740740740743E-2"/>
    <n v="1.7152777777777781E-2"/>
    <n v="1.6712962962962961E-2"/>
    <n v="1.6712962962962961E-2"/>
    <b v="0"/>
    <n v="6.2499999999999969E-3"/>
    <b v="0"/>
    <n v="3.7731481481481484E-2"/>
  </r>
  <r>
    <n v="407"/>
    <s v="https://www.rev.com/blog/transcripts/united-kingdom-coronavirus-briefing-transcript-april-21"/>
    <s v="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x v="48"/>
    <s v="16:12"/>
    <m/>
    <n v="846"/>
    <m/>
    <s v="Apr 21, 2020"/>
    <x v="4"/>
    <s v="15:04"/>
    <d v="1899-12-30T00:16:12"/>
    <n v="1.0462962962962964E-2"/>
    <n v="2.7615740740740743E-2"/>
    <n v="1.7152777777777781E-2"/>
    <n v="1.6712962962962961E-2"/>
    <n v="1.6712962962962961E-2"/>
    <b v="0"/>
    <n v="6.2499999999999969E-3"/>
    <b v="0"/>
    <n v="3.7731481481481484E-2"/>
  </r>
  <r>
    <n v="408"/>
    <s v="https://www.rev.com/blog/transcripts/united-kingdom-coronavirus-briefing-transcript-april-21"/>
    <s v="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x v="48"/>
    <s v="17:19"/>
    <m/>
    <n v="751"/>
    <m/>
    <s v="Apr 21, 2020"/>
    <x v="4"/>
    <s v="15:04"/>
    <d v="1899-12-30T00:17:19"/>
    <n v="1.0462962962962964E-2"/>
    <n v="2.7615740740740743E-2"/>
    <n v="1.7152777777777781E-2"/>
    <n v="1.6712962962962961E-2"/>
    <n v="1.6712962962962961E-2"/>
    <b v="0"/>
    <n v="6.2499999999999969E-3"/>
    <b v="0"/>
    <n v="3.7731481481481484E-2"/>
  </r>
  <r>
    <n v="409"/>
    <s v="https://www.rev.com/blog/transcripts/united-kingdom-coronavirus-briefing-transcript-april-21"/>
    <s v="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x v="48"/>
    <s v="18:14"/>
    <m/>
    <n v="1553"/>
    <m/>
    <s v="Apr 21, 2020"/>
    <x v="4"/>
    <s v="15:04"/>
    <d v="1899-12-30T00:18:14"/>
    <n v="1.0462962962962964E-2"/>
    <n v="2.7615740740740743E-2"/>
    <n v="1.7152777777777781E-2"/>
    <n v="1.6712962962962961E-2"/>
    <n v="1.6712962962962961E-2"/>
    <b v="0"/>
    <n v="6.2499999999999969E-3"/>
    <b v="0"/>
    <n v="3.7731481481481484E-2"/>
  </r>
  <r>
    <n v="410"/>
    <s v="https://www.rev.com/blog/transcripts/united-kingdom-coronavirus-briefing-transcript-april-21"/>
    <s v="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x v="48"/>
    <s v="20:16"/>
    <m/>
    <n v="637"/>
    <m/>
    <s v="Apr 21, 2020"/>
    <x v="4"/>
    <s v="15:04"/>
    <d v="1899-12-30T00:20:16"/>
    <n v="1.0462962962962964E-2"/>
    <n v="2.7615740740740743E-2"/>
    <n v="1.7152777777777781E-2"/>
    <n v="1.6712962962962961E-2"/>
    <n v="1.6712962962962961E-2"/>
    <b v="0"/>
    <n v="6.2499999999999969E-3"/>
    <b v="0"/>
    <n v="3.7731481481481484E-2"/>
  </r>
  <r>
    <n v="411"/>
    <s v="https://www.rev.com/blog/transcripts/united-kingdom-coronavirus-briefing-transcript-april-21"/>
    <s v="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x v="48"/>
    <s v="21:12"/>
    <m/>
    <n v="697"/>
    <m/>
    <s v="Apr 21, 2020"/>
    <x v="4"/>
    <s v="15:04"/>
    <d v="1899-12-30T00:21:12"/>
    <n v="1.0462962962962964E-2"/>
    <n v="2.7615740740740743E-2"/>
    <n v="1.7152777777777781E-2"/>
    <n v="1.6712962962962961E-2"/>
    <n v="1.6712962962962961E-2"/>
    <b v="0"/>
    <n v="6.2499999999999969E-3"/>
    <b v="0"/>
    <n v="3.7731481481481484E-2"/>
  </r>
  <r>
    <n v="412"/>
    <s v="https://www.rev.com/blog/transcripts/united-kingdom-coronavirus-briefing-transcript-april-21"/>
    <s v="Matt Hancock: (22:00);Okay, thanks very much indeed, Jonathan. First question is going to be from Laura Kuenssberg at the BBC."/>
    <x v="15"/>
    <s v="22:00"/>
    <m/>
    <n v="126"/>
    <m/>
    <s v="Apr 21, 2020"/>
    <x v="4"/>
    <s v="22:00"/>
    <d v="1899-12-30T00:22:00"/>
    <n v="1.5277777777777777E-2"/>
    <n v="3.7731481481481484E-2"/>
    <n v="2.2453703703703705E-2"/>
    <n v="1.6712962962962961E-2"/>
    <n v="1.6712962962962961E-2"/>
    <b v="0"/>
    <n v="1.4351851851851834E-3"/>
    <b v="0"/>
    <n v="3.7731481481481484E-2"/>
  </r>
  <r>
    <n v="413"/>
    <s v="https://www.rev.com/blog/transcripts/united-kingdom-coronavirus-briefing-transcript-april-21"/>
    <s v="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x v="4"/>
    <s v="22:09"/>
    <m/>
    <n v="355"/>
    <m/>
    <s v="Apr 21, 2020"/>
    <x v="4"/>
    <s v="22:09"/>
    <d v="1899-12-30T00:22:09"/>
    <n v="1.5381944444444443E-2"/>
    <n v="1.638888888888889E-2"/>
    <n v="1.0069444444444475E-3"/>
    <n v="1.6712962962962961E-2"/>
    <n v="1.6712962962962961E-2"/>
    <b v="0"/>
    <n v="1.3310185185185178E-3"/>
    <b v="0"/>
    <n v="3.7731481481481484E-2"/>
  </r>
  <r>
    <n v="414"/>
    <s v="https://www.rev.com/blog/transcripts/united-kingdom-coronavirus-briefing-transcript-april-21"/>
    <s v="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x v="15"/>
    <s v="22:29"/>
    <m/>
    <n v="737"/>
    <m/>
    <s v="Apr 21, 2020"/>
    <x v="4"/>
    <s v="22:29"/>
    <d v="1899-12-30T00:22:29"/>
    <n v="1.5613425925925926E-2"/>
    <n v="3.7731481481481484E-2"/>
    <n v="2.2118055555555557E-2"/>
    <n v="1.6712962962962961E-2"/>
    <n v="1.6712962962962961E-2"/>
    <b v="0"/>
    <n v="1.0995370370370343E-3"/>
    <b v="0"/>
    <n v="3.7731481481481484E-2"/>
  </r>
  <r>
    <n v="415"/>
    <s v="https://www.rev.com/blog/transcripts/united-kingdom-coronavirus-briefing-transcript-april-21"/>
    <s v="Laura Kuenssberg: (23:29);Can I come back in?"/>
    <x v="4"/>
    <s v="23:29"/>
    <m/>
    <n v="45"/>
    <m/>
    <s v="Apr 21, 2020"/>
    <x v="4"/>
    <s v="23:29"/>
    <d v="1899-12-30T00:23:29"/>
    <n v="1.6307870370370372E-2"/>
    <n v="1.638888888888889E-2"/>
    <n v="8.1018518518518462E-5"/>
    <n v="1.6712962962962961E-2"/>
    <n v="1.6712962962962961E-2"/>
    <b v="0"/>
    <n v="4.0509259259258884E-4"/>
    <b v="0"/>
    <n v="3.7731481481481484E-2"/>
  </r>
  <r>
    <n v="416"/>
    <s v="https://www.rev.com/blog/transcripts/united-kingdom-coronavirus-briefing-transcript-april-21"/>
    <s v="Matt Hancock: (23:34);Okay."/>
    <x v="15"/>
    <s v="23:34"/>
    <m/>
    <n v="27"/>
    <m/>
    <s v="Apr 21, 2020"/>
    <x v="4"/>
    <s v="23:34"/>
    <d v="1899-12-30T00:23:34"/>
    <n v="1.636574074074074E-2"/>
    <n v="3.7731481481481484E-2"/>
    <n v="2.1365740740740744E-2"/>
    <n v="1.6712962962962961E-2"/>
    <n v="1.6712962962962961E-2"/>
    <b v="0"/>
    <n v="3.4722222222222099E-4"/>
    <b v="0"/>
    <n v="3.7731481481481484E-2"/>
  </r>
  <r>
    <n v="417"/>
    <s v="https://www.rev.com/blog/transcripts/united-kingdom-coronavirus-briefing-transcript-april-21"/>
    <s v="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x v="4"/>
    <s v="23:36"/>
    <m/>
    <n v="549"/>
    <m/>
    <s v="Apr 21, 2020"/>
    <x v="4"/>
    <s v="23:36"/>
    <d v="1899-12-30T00:23:36"/>
    <n v="1.638888888888889E-2"/>
    <n v="1.638888888888889E-2"/>
    <n v="0"/>
    <n v="1.6712962962962961E-2"/>
    <n v="1.6712962962962961E-2"/>
    <b v="0"/>
    <n v="3.2407407407407038E-4"/>
    <b v="0"/>
    <n v="3.7731481481481484E-2"/>
  </r>
  <r>
    <n v="418"/>
    <s v="https://www.rev.com/blog/transcripts/united-kingdom-coronavirus-briefing-transcript-april-21"/>
    <s v="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x v="15"/>
    <s v="24:04"/>
    <m/>
    <n v="790"/>
    <m/>
    <s v="Apr 21, 2020"/>
    <x v="4"/>
    <s v="24:04"/>
    <d v="1899-12-30T00:24:04"/>
    <n v="1.6712962962962961E-2"/>
    <n v="3.7731481481481484E-2"/>
    <n v="2.1018518518518523E-2"/>
    <n v="1.7916666666666668E-2"/>
    <n v="1.7916666666666668E-2"/>
    <b v="0"/>
    <n v="1.2037037037037068E-3"/>
    <b v="0"/>
    <n v="3.7731481481481484E-2"/>
  </r>
  <r>
    <n v="419"/>
    <s v="https://www.rev.com/blog/transcripts/united-kingdom-coronavirus-briefing-transcript-april-21"/>
    <s v="Matt Hancock: (24:59);You are muted."/>
    <x v="15"/>
    <s v="24:59"/>
    <m/>
    <n v="36"/>
    <m/>
    <s v="Apr 21, 2020"/>
    <x v="4"/>
    <s v="24:04"/>
    <d v="1899-12-30T00:24:59"/>
    <n v="1.6712962962962961E-2"/>
    <n v="3.7731481481481484E-2"/>
    <n v="2.1018518518518523E-2"/>
    <n v="1.7916666666666668E-2"/>
    <n v="1.7916666666666668E-2"/>
    <b v="0"/>
    <n v="1.2037037037037068E-3"/>
    <b v="0"/>
    <n v="3.7731481481481484E-2"/>
  </r>
  <r>
    <n v="420"/>
    <s v="https://www.rev.com/blog/transcripts/united-kingdom-coronavirus-briefing-transcript-april-21"/>
    <s v="Robert Peston: (25:02);Okay. Can you hear me now?"/>
    <x v="39"/>
    <s v="25:02"/>
    <m/>
    <n v="49"/>
    <m/>
    <s v="Apr 21, 2020"/>
    <x v="4"/>
    <s v="25:02"/>
    <d v="1899-12-30T00:25:02"/>
    <n v="1.7384259259259262E-2"/>
    <n v="1.7430555555555557E-2"/>
    <n v="4.6296296296294281E-5"/>
    <n v="1.7916666666666668E-2"/>
    <n v="1.7916666666666668E-2"/>
    <b v="0"/>
    <n v="5.3240740740740505E-4"/>
    <b v="0"/>
    <n v="3.7731481481481484E-2"/>
  </r>
  <r>
    <n v="421"/>
    <s v="https://www.rev.com/blog/transcripts/united-kingdom-coronavirus-briefing-transcript-april-21"/>
    <s v="Matt Hancock: (25:05);Yes."/>
    <x v="15"/>
    <s v="25:05"/>
    <m/>
    <n v="26"/>
    <m/>
    <s v="Apr 21, 2020"/>
    <x v="4"/>
    <s v="25:05"/>
    <d v="1899-12-30T00:25:05"/>
    <n v="1.741898148148148E-2"/>
    <n v="3.7731481481481484E-2"/>
    <n v="2.0312500000000004E-2"/>
    <n v="1.7916666666666668E-2"/>
    <n v="1.7916666666666668E-2"/>
    <b v="0"/>
    <n v="4.9768518518518781E-4"/>
    <b v="0"/>
    <n v="3.7731481481481484E-2"/>
  </r>
  <r>
    <n v="422"/>
    <s v="https://www.rev.com/blog/transcripts/united-kingdom-coronavirus-briefing-transcript-april-21"/>
    <s v="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x v="39"/>
    <s v="25:06"/>
    <m/>
    <n v="628"/>
    <m/>
    <s v="Apr 21, 2020"/>
    <x v="4"/>
    <s v="25:06"/>
    <d v="1899-12-30T00:25:06"/>
    <n v="1.7430555555555557E-2"/>
    <n v="1.7430555555555557E-2"/>
    <n v="0"/>
    <n v="1.7916666666666668E-2"/>
    <n v="1.7916666666666668E-2"/>
    <b v="0"/>
    <n v="4.8611111111111077E-4"/>
    <b v="0"/>
    <n v="3.7731481481481484E-2"/>
  </r>
  <r>
    <n v="423"/>
    <s v="https://www.rev.com/blog/transcripts/united-kingdom-coronavirus-briefing-transcript-april-21"/>
    <s v="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x v="15"/>
    <s v="25:48"/>
    <m/>
    <n v="1068"/>
    <m/>
    <s v="Apr 21, 2020"/>
    <x v="4"/>
    <s v="25:48"/>
    <d v="1899-12-30T00:25:48"/>
    <n v="1.7916666666666668E-2"/>
    <n v="3.7731481481481484E-2"/>
    <n v="1.9814814814814816E-2"/>
    <n v="1.9884259259259258E-2"/>
    <n v="1.9884259259259258E-2"/>
    <b v="0"/>
    <n v="1.9675925925925902E-3"/>
    <b v="0"/>
    <n v="3.7731481481481484E-2"/>
  </r>
  <r>
    <n v="424"/>
    <s v="https://www.rev.com/blog/transcripts/united-kingdom-coronavirus-briefing-transcript-april-21"/>
    <s v="Matt Hancock: (27:11);For whom, exactly as you say, a trip to a drive through testing center might be a difficult thing to do. John."/>
    <x v="15"/>
    <s v="27:11"/>
    <m/>
    <n v="132"/>
    <m/>
    <s v="Apr 21, 2020"/>
    <x v="4"/>
    <s v="25:48"/>
    <d v="1899-12-30T00:27:11"/>
    <n v="1.7916666666666668E-2"/>
    <n v="3.7731481481481484E-2"/>
    <n v="1.9814814814814816E-2"/>
    <n v="1.9884259259259258E-2"/>
    <n v="1.9884259259259258E-2"/>
    <b v="0"/>
    <n v="1.9675925925925902E-3"/>
    <b v="0"/>
    <n v="3.7731481481481484E-2"/>
  </r>
  <r>
    <n v="425"/>
    <s v="https://www.rev.com/blog/transcripts/united-kingdom-coronavirus-briefing-transcript-april-21"/>
    <s v="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x v="49"/>
    <s v="27:18"/>
    <m/>
    <n v="791"/>
    <m/>
    <s v="Apr 21, 2020"/>
    <x v="4"/>
    <s v="27:18"/>
    <d v="1899-12-30T00:27:18"/>
    <n v="1.8958333333333334E-2"/>
    <n v="2.7835648148148151E-2"/>
    <n v="8.877314814814817E-3"/>
    <n v="1.9884259259259258E-2"/>
    <n v="1.9884259259259258E-2"/>
    <b v="0"/>
    <n v="9.2592592592592379E-4"/>
    <b v="0"/>
    <n v="3.7731481481481484E-2"/>
  </r>
  <r>
    <n v="426"/>
    <s v="https://www.rev.com/blog/transcripts/united-kingdom-coronavirus-briefing-transcript-april-21"/>
    <s v="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x v="49"/>
    <s v="28:03"/>
    <m/>
    <n v="370"/>
    <m/>
    <s v="Apr 21, 2020"/>
    <x v="4"/>
    <s v="27:18"/>
    <d v="1899-12-30T00:28:03"/>
    <n v="1.8958333333333334E-2"/>
    <n v="2.7835648148148151E-2"/>
    <n v="8.877314814814817E-3"/>
    <n v="1.9884259259259258E-2"/>
    <n v="1.9884259259259258E-2"/>
    <b v="0"/>
    <n v="9.2592592592592379E-4"/>
    <b v="0"/>
    <n v="3.7731481481481484E-2"/>
  </r>
  <r>
    <n v="427"/>
    <s v="https://www.rev.com/blog/transcripts/united-kingdom-coronavirus-briefing-transcript-april-21"/>
    <s v="Matt Hancock: (28:21);Does that satisfy you, Robert?"/>
    <x v="15"/>
    <s v="28:21"/>
    <m/>
    <n v="52"/>
    <m/>
    <s v="Apr 21, 2020"/>
    <x v="4"/>
    <s v="28:21"/>
    <d v="1899-12-30T00:28:21"/>
    <n v="1.96875E-2"/>
    <n v="3.7731481481481484E-2"/>
    <n v="1.8043981481481484E-2"/>
    <n v="1.9884259259259258E-2"/>
    <n v="1.9884259259259258E-2"/>
    <b v="0"/>
    <n v="1.9675925925925764E-4"/>
    <b v="0"/>
    <n v="3.7731481481481484E-2"/>
  </r>
  <r>
    <n v="428"/>
    <s v="https://www.rev.com/blog/transcripts/united-kingdom-coronavirus-briefing-transcript-april-21"/>
    <s v="Robert: (28:22);If I could just ask, I suppose Jonathan [Van Time 00:28:25] would be best on this. Is the priority when it comes to face masks, frankly, healthcare workers, and although there may be a case for the general public using them at some point, this would just not be the right moment?"/>
    <x v="50"/>
    <s v="28:22"/>
    <m/>
    <n v="295"/>
    <m/>
    <s v="Apr 21, 2020"/>
    <x v="4"/>
    <s v="28:22"/>
    <d v="1899-12-30T00:28:22"/>
    <n v="1.9699074074074074E-2"/>
    <n v="1.9699074074074074E-2"/>
    <n v="0"/>
    <n v="1.9884259259259258E-2"/>
    <n v="1.9884259259259258E-2"/>
    <b v="0"/>
    <n v="1.8518518518518406E-4"/>
    <b v="0"/>
    <n v="3.7731481481481484E-2"/>
  </r>
  <r>
    <n v="429"/>
    <s v="https://www.rev.com/blog/transcripts/united-kingdom-coronavirus-briefing-transcript-april-21"/>
    <s v="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x v="48"/>
    <s v="28:38"/>
    <m/>
    <n v="575"/>
    <m/>
    <s v="Apr 21, 2020"/>
    <x v="4"/>
    <s v="28:38"/>
    <d v="1899-12-30T00:28:38"/>
    <n v="1.9884259259259258E-2"/>
    <n v="2.7615740740740743E-2"/>
    <n v="7.731481481481485E-3"/>
    <n v="2.1226851851851854E-2"/>
    <n v="2.1226851851851854E-2"/>
    <b v="0"/>
    <n v="1.3425925925925966E-3"/>
    <b v="0"/>
    <n v="3.7731481481481484E-2"/>
  </r>
  <r>
    <n v="430"/>
    <s v="https://www.rev.com/blog/transcripts/united-kingdom-coronavirus-briefing-transcript-april-21"/>
    <s v="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
    <x v="48"/>
    <s v="29:15"/>
    <m/>
    <n v="309"/>
    <m/>
    <s v="Apr 21, 2020"/>
    <x v="4"/>
    <s v="28:38"/>
    <d v="1899-12-30T00:29:15"/>
    <n v="1.9884259259259258E-2"/>
    <n v="2.7615740740740743E-2"/>
    <n v="7.731481481481485E-3"/>
    <n v="2.1226851851851854E-2"/>
    <n v="2.1226851851851854E-2"/>
    <b v="0"/>
    <n v="1.3425925925925966E-3"/>
    <b v="0"/>
    <n v="3.7731481481481484E-2"/>
  </r>
  <r>
    <n v="431"/>
    <s v="https://www.rev.com/blog/transcripts/united-kingdom-coronavirus-briefing-transcript-april-21"/>
    <s v="Matt Hancock: (29:38);Thanks, Robert. Victoria MacDonald, Channel 4."/>
    <x v="15"/>
    <s v="29:38"/>
    <m/>
    <n v="68"/>
    <m/>
    <s v="Apr 21, 2020"/>
    <x v="4"/>
    <s v="29:38"/>
    <d v="1899-12-30T00:29:38"/>
    <n v="2.0578703703703703E-2"/>
    <n v="3.7731481481481484E-2"/>
    <n v="1.7152777777777781E-2"/>
    <n v="2.1226851851851854E-2"/>
    <n v="2.1226851851851854E-2"/>
    <b v="0"/>
    <n v="6.4814814814815117E-4"/>
    <b v="0"/>
    <n v="3.7731481481481484E-2"/>
  </r>
  <r>
    <n v="432"/>
    <s v="https://www.rev.com/blog/transcripts/united-kingdom-coronavirus-briefing-transcript-april-21"/>
    <s v="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x v="51"/>
    <s v="29:42"/>
    <m/>
    <n v="717"/>
    <m/>
    <s v="Apr 21, 2020"/>
    <x v="4"/>
    <s v="29:42"/>
    <d v="1899-12-30T00:29:42"/>
    <n v="2.0625000000000001E-2"/>
    <n v="2.0625000000000001E-2"/>
    <n v="0"/>
    <n v="2.1226851851851854E-2"/>
    <n v="2.1226851851851854E-2"/>
    <b v="0"/>
    <n v="6.0185185185185341E-4"/>
    <b v="0"/>
    <n v="3.7731481481481484E-2"/>
  </r>
  <r>
    <n v="433"/>
    <s v="https://www.rev.com/blog/transcripts/united-kingdom-coronavirus-briefing-transcript-april-21"/>
    <s v="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x v="15"/>
    <s v="30:34"/>
    <m/>
    <n v="882"/>
    <m/>
    <s v="Apr 21, 2020"/>
    <x v="4"/>
    <s v="30:34"/>
    <d v="1899-12-30T00:30:34"/>
    <n v="2.1226851851851854E-2"/>
    <n v="3.7731481481481484E-2"/>
    <n v="1.650462962962963E-2"/>
    <n v="2.3344907407407408E-2"/>
    <n v="2.3344907407407408E-2"/>
    <b v="0"/>
    <n v="2.1180555555555536E-3"/>
    <b v="0"/>
    <n v="3.7731481481481484E-2"/>
  </r>
  <r>
    <n v="434"/>
    <s v="https://www.rev.com/blog/transcripts/united-kingdom-coronavirus-briefing-transcript-april-21"/>
    <s v="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x v="15"/>
    <s v="31:40"/>
    <m/>
    <n v="832"/>
    <m/>
    <s v="Apr 21, 2020"/>
    <x v="4"/>
    <s v="30:34"/>
    <d v="1899-12-30T00:31:40"/>
    <n v="2.1226851851851854E-2"/>
    <n v="3.7731481481481484E-2"/>
    <n v="1.650462962962963E-2"/>
    <n v="2.3344907407407408E-2"/>
    <n v="2.3344907407407408E-2"/>
    <b v="0"/>
    <n v="2.1180555555555536E-3"/>
    <b v="0"/>
    <n v="3.7731481481481484E-2"/>
  </r>
  <r>
    <n v="435"/>
    <s v="https://www.rev.com/blog/transcripts/united-kingdom-coronavirus-briefing-transcript-april-21"/>
    <s v="Matt Hancock: (32:44);It is a complicated picture. None of this takes away the importance of delivering on this agenda or the resources and the support that we’re throwing at it. Daniel Woodson, Talk Radio."/>
    <x v="15"/>
    <s v="32:44"/>
    <m/>
    <n v="206"/>
    <m/>
    <s v="Apr 21, 2020"/>
    <x v="4"/>
    <s v="30:34"/>
    <d v="1899-12-30T00:32:44"/>
    <n v="2.1226851851851854E-2"/>
    <n v="3.7731481481481484E-2"/>
    <n v="1.650462962962963E-2"/>
    <n v="2.3344907407407408E-2"/>
    <n v="2.3344907407407408E-2"/>
    <b v="0"/>
    <n v="2.1180555555555536E-3"/>
    <b v="0"/>
    <n v="3.7731481481481484E-2"/>
  </r>
  <r>
    <n v="436"/>
    <s v="https://www.rev.com/blog/transcripts/united-kingdom-coronavirus-briefing-transcript-april-21"/>
    <s v="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x v="52"/>
    <s v="32:58"/>
    <m/>
    <n v="521"/>
    <m/>
    <s v="Apr 21, 2020"/>
    <x v="4"/>
    <s v="32:58"/>
    <d v="1899-12-30T00:32:58"/>
    <n v="2.2893518518518521E-2"/>
    <n v="2.2893518518518521E-2"/>
    <n v="0"/>
    <n v="2.3344907407407408E-2"/>
    <n v="2.3344907407407408E-2"/>
    <b v="0"/>
    <n v="4.5138888888888659E-4"/>
    <b v="0"/>
    <n v="3.7731481481481484E-2"/>
  </r>
  <r>
    <n v="437"/>
    <s v="https://www.rev.com/blog/transcripts/united-kingdom-coronavirus-briefing-transcript-april-21"/>
    <s v="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x v="15"/>
    <s v="33:37"/>
    <m/>
    <n v="849"/>
    <m/>
    <s v="Apr 21, 2020"/>
    <x v="4"/>
    <s v="33:37"/>
    <d v="1899-12-30T00:33:37"/>
    <n v="2.3344907407407408E-2"/>
    <n v="3.7731481481481484E-2"/>
    <n v="1.4386574074074076E-2"/>
    <n v="2.763888888888889E-2"/>
    <n v="2.763888888888889E-2"/>
    <b v="0"/>
    <n v="4.293981481481482E-3"/>
    <b v="0"/>
    <n v="3.7731481481481484E-2"/>
  </r>
  <r>
    <n v="438"/>
    <s v="https://www.rev.com/blog/transcripts/united-kingdom-coronavirus-briefing-transcript-april-21"/>
    <s v="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x v="53"/>
    <s v="34:40"/>
    <m/>
    <n v="646"/>
    <m/>
    <s v="Apr 21, 2020"/>
    <x v="4"/>
    <s v="34:40"/>
    <d v="1899-12-30T00:34:40"/>
    <n v="2.4074074074074071E-2"/>
    <n v="2.763888888888889E-2"/>
    <n v="3.5648148148148193E-3"/>
    <n v="2.763888888888889E-2"/>
    <n v="2.763888888888889E-2"/>
    <b v="0"/>
    <n v="3.5648148148148193E-3"/>
    <b v="0"/>
    <n v="3.7731481481481484E-2"/>
  </r>
  <r>
    <n v="439"/>
    <s v="https://www.rev.com/blog/transcripts/united-kingdom-coronavirus-briefing-transcript-april-21"/>
    <s v="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x v="15"/>
    <s v="35:14"/>
    <m/>
    <n v="561"/>
    <m/>
    <s v="Apr 21, 2020"/>
    <x v="4"/>
    <s v="35:14"/>
    <d v="1899-12-30T00:35:14"/>
    <n v="2.4467592592592593E-2"/>
    <n v="3.7731481481481484E-2"/>
    <n v="1.3263888888888891E-2"/>
    <n v="2.763888888888889E-2"/>
    <n v="2.763888888888889E-2"/>
    <b v="0"/>
    <n v="3.1712962962962971E-3"/>
    <b v="0"/>
    <n v="3.7731481481481484E-2"/>
  </r>
  <r>
    <n v="440"/>
    <s v="https://www.rev.com/blog/transcripts/united-kingdom-coronavirus-briefing-transcript-april-21"/>
    <s v="Professor Jonathan Van-Tam: (35:58);Thank you, Secretary of State. You’re absolutely right, and really the Secretary of State has answered the medical question for me."/>
    <x v="48"/>
    <s v="35:58"/>
    <m/>
    <n v="167"/>
    <m/>
    <s v="Apr 21, 2020"/>
    <x v="4"/>
    <s v="35:58"/>
    <d v="1899-12-30T00:35:58"/>
    <n v="2.4976851851851851E-2"/>
    <n v="2.7615740740740743E-2"/>
    <n v="2.638888888888892E-3"/>
    <n v="2.763888888888889E-2"/>
    <n v="2.763888888888889E-2"/>
    <b v="0"/>
    <n v="2.6620370370370391E-3"/>
    <b v="0"/>
    <n v="3.7731481481481484E-2"/>
  </r>
  <r>
    <n v="441"/>
    <s v="https://www.rev.com/blog/transcripts/united-kingdom-coronavirus-briefing-transcript-april-21"/>
    <s v="Matt Hancock: (36:09);Did I get it right?"/>
    <x v="15"/>
    <s v="36:09"/>
    <m/>
    <n v="41"/>
    <m/>
    <s v="Apr 21, 2020"/>
    <x v="4"/>
    <s v="36:09"/>
    <d v="1899-12-30T00:36:09"/>
    <n v="2.5104166666666664E-2"/>
    <n v="3.7731481481481484E-2"/>
    <n v="1.262731481481482E-2"/>
    <n v="2.763888888888889E-2"/>
    <n v="2.763888888888889E-2"/>
    <b v="0"/>
    <n v="2.5347222222222264E-3"/>
    <b v="0"/>
    <n v="3.7731481481481484E-2"/>
  </r>
  <r>
    <n v="442"/>
    <s v="https://www.rev.com/blog/transcripts/united-kingdom-coronavirus-briefing-transcript-april-21"/>
    <s v="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x v="48"/>
    <s v="36:11"/>
    <m/>
    <n v="838"/>
    <m/>
    <s v="Apr 21, 2020"/>
    <x v="4"/>
    <s v="36:11"/>
    <d v="1899-12-30T00:36:11"/>
    <n v="2.5127314814814811E-2"/>
    <n v="2.7615740740740743E-2"/>
    <n v="2.4884259259259321E-3"/>
    <n v="2.763888888888889E-2"/>
    <n v="2.763888888888889E-2"/>
    <b v="0"/>
    <n v="2.5115740740740793E-3"/>
    <b v="0"/>
    <n v="3.7731481481481484E-2"/>
  </r>
  <r>
    <n v="443"/>
    <s v="https://www.rev.com/blog/transcripts/united-kingdom-coronavirus-briefing-transcript-april-21"/>
    <s v="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x v="48"/>
    <s v="37:18"/>
    <m/>
    <n v="973"/>
    <m/>
    <s v="Apr 21, 2020"/>
    <x v="4"/>
    <s v="36:11"/>
    <d v="1899-12-30T00:37:18"/>
    <n v="2.5127314814814811E-2"/>
    <n v="2.7615740740740743E-2"/>
    <n v="2.4884259259259321E-3"/>
    <n v="2.763888888888889E-2"/>
    <n v="2.763888888888889E-2"/>
    <b v="0"/>
    <n v="2.5115740740740793E-3"/>
    <b v="0"/>
    <n v="3.7731481481481484E-2"/>
  </r>
  <r>
    <n v="444"/>
    <s v="https://www.rev.com/blog/transcripts/united-kingdom-coronavirus-briefing-transcript-april-21"/>
    <s v="Matt Hancock: (38:32);Thanks. Professor John Newton."/>
    <x v="15"/>
    <s v="38:32"/>
    <m/>
    <n v="52"/>
    <m/>
    <s v="Apr 21, 2020"/>
    <x v="4"/>
    <s v="38:32"/>
    <d v="1899-12-30T00:38:32"/>
    <n v="2.6759259259259257E-2"/>
    <n v="3.7731481481481484E-2"/>
    <n v="1.0972222222222227E-2"/>
    <n v="2.763888888888889E-2"/>
    <n v="2.763888888888889E-2"/>
    <b v="0"/>
    <n v="8.7962962962963298E-4"/>
    <b v="0"/>
    <n v="3.7731481481481484E-2"/>
  </r>
  <r>
    <n v="445"/>
    <s v="https://www.rev.com/blog/transcripts/united-kingdom-coronavirus-briefing-transcript-april-21"/>
    <s v="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x v="49"/>
    <s v="38:36"/>
    <m/>
    <n v="867"/>
    <m/>
    <s v="Apr 21, 2020"/>
    <x v="4"/>
    <s v="38:36"/>
    <d v="1899-12-30T00:38:36"/>
    <n v="2.6805555555555555E-2"/>
    <n v="2.7835648148148151E-2"/>
    <n v="1.0300925925925963E-3"/>
    <n v="2.763888888888889E-2"/>
    <n v="2.763888888888889E-2"/>
    <b v="0"/>
    <n v="8.3333333333333523E-4"/>
    <b v="0"/>
    <n v="3.7731481481481484E-2"/>
  </r>
  <r>
    <n v="446"/>
    <s v="https://www.rev.com/blog/transcripts/united-kingdom-coronavirus-briefing-transcript-april-21"/>
    <s v="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x v="49"/>
    <s v="39:24"/>
    <m/>
    <n v="354"/>
    <m/>
    <s v="Apr 21, 2020"/>
    <x v="4"/>
    <s v="38:36"/>
    <d v="1899-12-30T00:39:24"/>
    <n v="2.6805555555555555E-2"/>
    <n v="2.7835648148148151E-2"/>
    <n v="1.0300925925925963E-3"/>
    <n v="2.763888888888889E-2"/>
    <n v="2.763888888888889E-2"/>
    <b v="0"/>
    <n v="8.3333333333333523E-4"/>
    <b v="0"/>
    <n v="3.7731481481481484E-2"/>
  </r>
  <r>
    <n v="447"/>
    <s v="https://www.rev.com/blog/transcripts/united-kingdom-coronavirus-briefing-transcript-april-21"/>
    <s v="Professor Jonathan Van-Tam: (39:46);Does that satisfy you, Chris?"/>
    <x v="48"/>
    <s v="39:46"/>
    <m/>
    <n v="65"/>
    <m/>
    <s v="Apr 21, 2020"/>
    <x v="4"/>
    <s v="39:46"/>
    <d v="1899-12-30T00:39:46"/>
    <n v="2.7615740740740743E-2"/>
    <n v="2.7615740740740743E-2"/>
    <n v="0"/>
    <n v="2.763888888888889E-2"/>
    <n v="2.763888888888889E-2"/>
    <b v="0"/>
    <n v="2.3148148148147141E-5"/>
    <b v="0"/>
    <n v="3.7731481481481484E-2"/>
  </r>
  <r>
    <n v="448"/>
    <s v="https://www.rev.com/blog/transcripts/united-kingdom-coronavirus-briefing-transcript-april-21"/>
    <s v="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x v="53"/>
    <s v="39:48"/>
    <m/>
    <n v="313"/>
    <m/>
    <s v="Apr 21, 2020"/>
    <x v="4"/>
    <s v="39:48"/>
    <d v="1899-12-30T00:39:48"/>
    <n v="2.763888888888889E-2"/>
    <n v="2.763888888888889E-2"/>
    <n v="0"/>
    <n v="2.7835648148148151E-2"/>
    <n v="2.7835648148148151E-2"/>
    <b v="0"/>
    <n v="1.967592592592611E-4"/>
    <b v="0"/>
    <n v="3.7731481481481484E-2"/>
  </r>
  <r>
    <n v="449"/>
    <s v="https://www.rev.com/blog/transcripts/united-kingdom-coronavirus-briefing-transcript-april-21"/>
    <s v="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x v="49"/>
    <s v="40:05"/>
    <m/>
    <n v="1245"/>
    <m/>
    <s v="Apr 21, 2020"/>
    <x v="4"/>
    <s v="40:05"/>
    <d v="1899-12-30T00:40:05"/>
    <n v="2.7835648148148151E-2"/>
    <n v="2.7835648148148151E-2"/>
    <n v="0"/>
    <n v="2.8703703703703703E-2"/>
    <n v="2.8703703703703703E-2"/>
    <b v="0"/>
    <n v="8.6805555555555247E-4"/>
    <b v="0"/>
    <n v="3.7731481481481484E-2"/>
  </r>
  <r>
    <n v="450"/>
    <s v="https://www.rev.com/blog/transcripts/united-kingdom-coronavirus-briefing-transcript-april-21"/>
    <s v="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x v="15"/>
    <s v="41:20"/>
    <m/>
    <n v="449"/>
    <m/>
    <s v="Apr 21, 2020"/>
    <x v="4"/>
    <s v="41:20"/>
    <d v="1899-12-30T00:41:20"/>
    <n v="2.8703703703703703E-2"/>
    <n v="3.7731481481481484E-2"/>
    <n v="9.0277777777777804E-3"/>
    <n v="2.9201388888888888E-2"/>
    <n v="2.9201388888888888E-2"/>
    <b v="0"/>
    <n v="4.9768518518518434E-4"/>
    <b v="0"/>
    <n v="3.7731481481481484E-2"/>
  </r>
  <r>
    <n v="451"/>
    <s v="https://www.rev.com/blog/transcripts/united-kingdom-coronavirus-briefing-transcript-april-21"/>
    <s v="Pippa Greer: (41:55);Hello. I’ve actually got a question for Professor Newton, but before I do, Secretary of State, if I could just clarify following on from Laura’s question, the top diplomat at the-"/>
    <x v="54"/>
    <s v="41:55"/>
    <m/>
    <n v="200"/>
    <m/>
    <s v="Apr 21, 2020"/>
    <x v="4"/>
    <s v="41:55"/>
    <d v="1899-12-30T00:41:55"/>
    <n v="2.9108796296296296E-2"/>
    <n v="2.9108796296296296E-2"/>
    <n v="0"/>
    <n v="2.9201388888888888E-2"/>
    <n v="2.9201388888888888E-2"/>
    <b v="0"/>
    <n v="9.2592592592592032E-5"/>
    <b v="0"/>
    <n v="3.7731481481481484E-2"/>
  </r>
  <r>
    <n v="452"/>
    <s v="https://www.rev.com/blog/transcripts/united-kingdom-coronavirus-briefing-transcript-april-21"/>
    <s v="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x v="1"/>
    <s v="42:03"/>
    <m/>
    <n v="401"/>
    <m/>
    <s v="Apr 21, 2020"/>
    <x v="4"/>
    <s v="42:03"/>
    <d v="1899-12-30T00:42:03"/>
    <n v="2.9201388888888888E-2"/>
    <n v="3.0219907407407407E-2"/>
    <n v="1.0185185185185193E-3"/>
    <n v="3.0462962962962966E-2"/>
    <n v="3.0462962962962966E-2"/>
    <b v="0"/>
    <n v="1.2615740740740782E-3"/>
    <b v="0"/>
    <n v="3.7731481481481484E-2"/>
  </r>
  <r>
    <n v="453"/>
    <s v="https://www.rev.com/blog/transcripts/united-kingdom-coronavirus-briefing-transcript-april-21"/>
    <s v="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x v="15"/>
    <s v="42:25"/>
    <m/>
    <n v="782"/>
    <m/>
    <s v="Apr 21, 2020"/>
    <x v="4"/>
    <s v="42:25"/>
    <d v="1899-12-30T00:42:25"/>
    <n v="2.9456018518518517E-2"/>
    <n v="3.7731481481481484E-2"/>
    <n v="8.2754629629629671E-3"/>
    <n v="3.0462962962962966E-2"/>
    <n v="3.0462962962962966E-2"/>
    <b v="0"/>
    <n v="1.0069444444444492E-3"/>
    <b v="0"/>
    <n v="3.7731481481481484E-2"/>
  </r>
  <r>
    <n v="454"/>
    <s v="https://www.rev.com/blog/transcripts/united-kingdom-coronavirus-briefing-transcript-april-21"/>
    <s v="John Netwon: (43:22);[crosstalk 00:01:27] asked a question yet."/>
    <x v="55"/>
    <s v="43:22"/>
    <m/>
    <n v="63"/>
    <m/>
    <s v="Apr 21, 2020"/>
    <x v="4"/>
    <s v="43:22"/>
    <d v="1899-12-30T00:43:22"/>
    <n v="3.0115740740740738E-2"/>
    <n v="3.0462962962962966E-2"/>
    <n v="3.4722222222222793E-4"/>
    <n v="3.0462962962962966E-2"/>
    <n v="3.0462962962962966E-2"/>
    <b v="0"/>
    <n v="3.4722222222222793E-4"/>
    <b v="0"/>
    <n v="3.7731481481481484E-2"/>
  </r>
  <r>
    <n v="455"/>
    <s v="https://www.rev.com/blog/transcripts/united-kingdom-coronavirus-briefing-transcript-april-21"/>
    <s v="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x v="1"/>
    <s v="43:31"/>
    <m/>
    <n v="496"/>
    <m/>
    <s v="Apr 21, 2020"/>
    <x v="4"/>
    <s v="43:31"/>
    <d v="1899-12-30T00:43:31"/>
    <n v="3.0219907407407407E-2"/>
    <n v="3.0219907407407407E-2"/>
    <n v="0"/>
    <n v="3.0462962962962966E-2"/>
    <n v="3.0462962962962966E-2"/>
    <b v="0"/>
    <n v="2.4305555555555886E-4"/>
    <b v="0"/>
    <n v="3.7731481481481484E-2"/>
  </r>
  <r>
    <n v="456"/>
    <s v="https://www.rev.com/blog/transcripts/united-kingdom-coronavirus-briefing-transcript-april-21"/>
    <s v="John Netwon: (43:52);It’s a larger question really about how we respond in the future to the pandemic. I think I’m going to pass that one to Jonathan because these are exactly the sort of questions that SAGE are considering."/>
    <x v="55"/>
    <s v="43:52"/>
    <m/>
    <n v="224"/>
    <m/>
    <s v="Apr 21, 2020"/>
    <x v="4"/>
    <s v="43:52"/>
    <d v="1899-12-30T00:43:52"/>
    <n v="3.0462962962962966E-2"/>
    <n v="3.0462962962962966E-2"/>
    <n v="0"/>
    <n v="3.0601851851851852E-2"/>
    <n v="3.0601851851851852E-2"/>
    <b v="0"/>
    <n v="1.3888888888888631E-4"/>
    <b v="0"/>
    <n v="3.7731481481481484E-2"/>
  </r>
  <r>
    <n v="457"/>
    <s v="https://www.rev.com/blog/transcripts/united-kingdom-coronavirus-briefing-transcript-april-21"/>
    <s v="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x v="56"/>
    <s v="44:04"/>
    <m/>
    <n v="950"/>
    <m/>
    <s v="Apr 21, 2020"/>
    <x v="4"/>
    <s v="44:04"/>
    <d v="1899-12-30T00:44:04"/>
    <n v="3.0601851851851852E-2"/>
    <n v="3.1458333333333331E-2"/>
    <n v="8.564814814814789E-4"/>
    <n v="3.2303240740740737E-2"/>
    <n v="3.2303240740740737E-2"/>
    <b v="0"/>
    <n v="1.7013888888888842E-3"/>
    <b v="0"/>
    <n v="3.7731481481481484E-2"/>
  </r>
  <r>
    <n v="458"/>
    <s v="https://www.rev.com/blog/transcripts/united-kingdom-coronavirus-briefing-transcript-april-21"/>
    <s v="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x v="56"/>
    <s v="45:18"/>
    <m/>
    <n v="964"/>
    <m/>
    <s v="Apr 21, 2020"/>
    <x v="4"/>
    <s v="44:04"/>
    <d v="1899-12-30T00:45:18"/>
    <n v="3.0601851851851852E-2"/>
    <n v="3.1458333333333331E-2"/>
    <n v="8.564814814814789E-4"/>
    <n v="3.2303240740740737E-2"/>
    <n v="3.2303240740740737E-2"/>
    <b v="0"/>
    <n v="1.7013888888888842E-3"/>
    <b v="0"/>
    <n v="3.7731481481481484E-2"/>
  </r>
  <r>
    <n v="459"/>
    <s v="https://www.rev.com/blog/transcripts/united-kingdom-coronavirus-briefing-transcript-april-21"/>
    <s v="Matt Hancock: (46:31);Thanks very much. Geraldine Scott from the Yorkshire Post."/>
    <x v="15"/>
    <s v="46:31"/>
    <m/>
    <n v="80"/>
    <m/>
    <s v="Apr 21, 2020"/>
    <x v="4"/>
    <s v="46:31"/>
    <d v="1899-12-30T00:46:31"/>
    <n v="3.2303240740740737E-2"/>
    <n v="3.7731481481481484E-2"/>
    <n v="5.4282407407407474E-3"/>
    <n v="3.2870370370370376E-2"/>
    <n v="3.2870370370370376E-2"/>
    <b v="0"/>
    <n v="5.6712962962963964E-4"/>
    <b v="0"/>
    <n v="3.7731481481481484E-2"/>
  </r>
  <r>
    <n v="460"/>
    <s v="https://www.rev.com/blog/transcripts/united-kingdom-coronavirus-briefing-transcript-april-21"/>
    <s v="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x v="57"/>
    <s v="46:41"/>
    <m/>
    <n v="718"/>
    <m/>
    <s v="Apr 21, 2020"/>
    <x v="4"/>
    <s v="46:41"/>
    <d v="1899-12-30T00:46:41"/>
    <n v="3.2418981481481479E-2"/>
    <n v="3.2418981481481479E-2"/>
    <n v="0"/>
    <n v="3.2870370370370376E-2"/>
    <n v="3.2870370370370376E-2"/>
    <b v="0"/>
    <n v="4.51388888888897E-4"/>
    <b v="0"/>
    <n v="3.7731481481481484E-2"/>
  </r>
  <r>
    <n v="461"/>
    <s v="https://www.rev.com/blog/transcripts/united-kingdom-coronavirus-briefing-transcript-april-21"/>
    <s v="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x v="15"/>
    <s v="47:20"/>
    <m/>
    <n v="1032"/>
    <m/>
    <s v="Apr 21, 2020"/>
    <x v="4"/>
    <s v="47:20"/>
    <d v="1899-12-30T00:47:20"/>
    <n v="3.2870370370370376E-2"/>
    <n v="3.7731481481481484E-2"/>
    <n v="4.8611111111111077E-3"/>
    <n v="3.7141203703703704E-2"/>
    <n v="3.7141203703703704E-2"/>
    <b v="0"/>
    <n v="4.2708333333333279E-3"/>
    <b v="0"/>
    <n v="3.7731481481481484E-2"/>
  </r>
  <r>
    <n v="462"/>
    <s v="https://www.rev.com/blog/transcripts/united-kingdom-coronavirus-briefing-transcript-april-21"/>
    <s v="Matt Hancock: (48:37);And finally Alastair [Smout 00:48:40] from Reuters."/>
    <x v="15"/>
    <s v="48:37"/>
    <m/>
    <n v="73"/>
    <m/>
    <s v="Apr 21, 2020"/>
    <x v="4"/>
    <s v="47:20"/>
    <d v="1899-12-30T00:48:37"/>
    <n v="3.2870370370370376E-2"/>
    <n v="3.7731481481481484E-2"/>
    <n v="4.8611111111111077E-3"/>
    <n v="3.7141203703703704E-2"/>
    <n v="3.7141203703703704E-2"/>
    <b v="0"/>
    <n v="4.2708333333333279E-3"/>
    <b v="0"/>
    <n v="3.7731481481481484E-2"/>
  </r>
  <r>
    <n v="463"/>
    <s v="https://www.rev.com/blog/transcripts/united-kingdom-coronavirus-briefing-transcript-april-21"/>
    <s v="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x v="22"/>
    <s v="48:43"/>
    <m/>
    <n v="567"/>
    <m/>
    <s v="Apr 21, 2020"/>
    <x v="4"/>
    <s v="48:43"/>
    <d v="1899-12-30T00:48:43"/>
    <n v="3.3831018518518517E-2"/>
    <n v="3.7002314814814814E-2"/>
    <n v="3.1712962962962971E-3"/>
    <n v="3.7141203703703704E-2"/>
    <n v="3.7141203703703704E-2"/>
    <b v="0"/>
    <n v="3.3101851851851868E-3"/>
    <b v="0"/>
    <n v="3.7731481481481484E-2"/>
  </r>
  <r>
    <n v="464"/>
    <s v="https://www.rev.com/blog/transcripts/united-kingdom-coronavirus-briefing-transcript-april-21"/>
    <s v="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x v="15"/>
    <s v="49:18"/>
    <m/>
    <n v="1185"/>
    <m/>
    <s v="Apr 21, 2020"/>
    <x v="4"/>
    <s v="49:18"/>
    <d v="1899-12-30T00:49:18"/>
    <n v="3.4236111111111113E-2"/>
    <n v="3.7731481481481484E-2"/>
    <n v="3.4953703703703709E-3"/>
    <n v="3.7141203703703704E-2"/>
    <n v="3.7141203703703704E-2"/>
    <b v="0"/>
    <n v="2.9050925925925911E-3"/>
    <b v="0"/>
    <n v="3.7731481481481484E-2"/>
  </r>
  <r>
    <n v="465"/>
    <s v="https://www.rev.com/blog/transcripts/united-kingdom-coronavirus-briefing-transcript-april-21"/>
    <s v="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x v="15"/>
    <s v="50:50"/>
    <m/>
    <n v="521"/>
    <m/>
    <s v="Apr 21, 2020"/>
    <x v="4"/>
    <s v="49:18"/>
    <d v="1899-12-30T00:50:50"/>
    <n v="3.4236111111111113E-2"/>
    <n v="3.7731481481481484E-2"/>
    <n v="3.4953703703703709E-3"/>
    <n v="3.7141203703703704E-2"/>
    <n v="3.7141203703703704E-2"/>
    <b v="0"/>
    <n v="2.9050925925925911E-3"/>
    <b v="0"/>
    <n v="3.7731481481481484E-2"/>
  </r>
  <r>
    <n v="466"/>
    <s v="https://www.rev.com/blog/transcripts/united-kingdom-coronavirus-briefing-transcript-april-21"/>
    <s v="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x v="15"/>
    <s v="51:29"/>
    <m/>
    <n v="648"/>
    <m/>
    <s v="Apr 21, 2020"/>
    <x v="4"/>
    <s v="49:18"/>
    <d v="1899-12-30T00:51:29"/>
    <n v="3.4236111111111113E-2"/>
    <n v="3.7731481481481484E-2"/>
    <n v="3.4953703703703709E-3"/>
    <n v="3.7141203703703704E-2"/>
    <n v="3.7141203703703704E-2"/>
    <b v="0"/>
    <n v="2.9050925925925911E-3"/>
    <b v="0"/>
    <n v="3.7731481481481484E-2"/>
  </r>
  <r>
    <n v="467"/>
    <s v="https://www.rev.com/blog/transcripts/united-kingdom-coronavirus-briefing-transcript-april-21"/>
    <s v="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x v="15"/>
    <s v="52:11"/>
    <m/>
    <n v="828"/>
    <m/>
    <s v="Apr 21, 2020"/>
    <x v="4"/>
    <s v="49:18"/>
    <d v="1899-12-30T00:52:11"/>
    <n v="3.4236111111111113E-2"/>
    <n v="3.7731481481481484E-2"/>
    <n v="3.4953703703703709E-3"/>
    <n v="3.7141203703703704E-2"/>
    <n v="3.7141203703703704E-2"/>
    <b v="0"/>
    <n v="2.9050925925925911E-3"/>
    <b v="0"/>
    <n v="3.7731481481481484E-2"/>
  </r>
  <r>
    <n v="468"/>
    <s v="https://www.rev.com/blog/transcripts/united-kingdom-coronavirus-briefing-transcript-april-21"/>
    <s v="Speaker 3: (53:17);If I could just come back, I think a lot of people would say that Germany is a comparably sized country to Britain and obviously is fairing fairly well, by comparison."/>
    <x v="22"/>
    <s v="53:17"/>
    <m/>
    <n v="186"/>
    <m/>
    <s v="Apr 21, 2020"/>
    <x v="4"/>
    <s v="53:17"/>
    <d v="1899-12-30T00:53:17"/>
    <n v="3.7002314814814814E-2"/>
    <n v="3.7002314814814814E-2"/>
    <n v="0"/>
    <n v="3.7141203703703704E-2"/>
    <n v="3.7141203703703704E-2"/>
    <b v="0"/>
    <n v="1.3888888888888978E-4"/>
    <b v="0"/>
    <n v="3.7731481481481484E-2"/>
  </r>
  <r>
    <n v="469"/>
    <s v="https://www.rev.com/blog/transcripts/united-kingdom-coronavirus-briefing-transcript-april-21"/>
    <s v="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x v="15"/>
    <s v="53:29"/>
    <m/>
    <n v="757"/>
    <m/>
    <s v="Apr 21, 2020"/>
    <x v="4"/>
    <s v="53:29"/>
    <d v="1899-12-30T00:53:29"/>
    <n v="3.7141203703703704E-2"/>
    <n v="3.7731481481481484E-2"/>
    <n v="5.9027777777777984E-4"/>
    <n v="0"/>
    <n v="0"/>
    <b v="0"/>
    <n v="-3.7141203703703704E-2"/>
    <b v="1"/>
    <n v="3.7731481481481484E-2"/>
  </r>
  <r>
    <n v="470"/>
    <s v="https://www.rev.com/blog/transcripts/united-kingdom-coronavirus-briefing-transcript-april-21"/>
    <s v="Matt Hancock: (54:20);Thank you very much indeed. That concludes today’s Downing street press conference, and I’m very grateful to Professor Van-Tam and to Professor John Newton for your support. Thanks very much indeed."/>
    <x v="15"/>
    <s v="54:20"/>
    <m/>
    <n v="220"/>
    <m/>
    <s v="Apr 21, 2020"/>
    <x v="4"/>
    <s v="53:29"/>
    <d v="1899-12-30T00:54:20"/>
    <n v="3.7141203703703704E-2"/>
    <n v="3.7731481481481484E-2"/>
    <n v="5.9027777777777984E-4"/>
    <n v="0"/>
    <n v="0"/>
    <b v="0"/>
    <n v="-3.7141203703703704E-2"/>
    <b v="1"/>
    <n v="3.7731481481481484E-2"/>
  </r>
  <r>
    <n v="476"/>
    <s v="https://www.rev.com/blog/transcripts/united-kingdom-coronavirus-briefing-transcript-april-22"/>
    <s v="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x v="26"/>
    <s v="00:00"/>
    <m/>
    <n v="667"/>
    <m/>
    <s v="Apr 22, 2020"/>
    <x v="5"/>
    <s v="00:00"/>
    <d v="1899-12-30T00:00:00"/>
    <n v="0"/>
    <n v="3.6435185185185189E-2"/>
    <n v="3.6435185185185189E-2"/>
    <n v="1.2337962962962962E-2"/>
    <n v="1.2337962962962962E-2"/>
    <b v="0"/>
    <n v="1.2337962962962962E-2"/>
    <b v="0"/>
    <n v="3.6435185185185189E-2"/>
  </r>
  <r>
    <n v="477"/>
    <s v="https://www.rev.com/blog/transcripts/united-kingdom-coronavirus-briefing-transcript-april-22"/>
    <s v="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x v="26"/>
    <s v="00:42"/>
    <m/>
    <n v="1188"/>
    <m/>
    <s v="Apr 22, 2020"/>
    <x v="5"/>
    <s v="00:00"/>
    <d v="1899-12-30T00:00:42"/>
    <n v="0"/>
    <n v="3.6435185185185189E-2"/>
    <n v="3.6435185185185189E-2"/>
    <n v="1.2337962962962962E-2"/>
    <n v="1.2337962962962962E-2"/>
    <b v="0"/>
    <n v="1.2337962962962962E-2"/>
    <b v="0"/>
    <n v="3.6435185185185189E-2"/>
  </r>
  <r>
    <n v="478"/>
    <s v="https://www.rev.com/blog/transcripts/united-kingdom-coronavirus-briefing-transcript-april-22"/>
    <s v="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x v="26"/>
    <s v="01:58"/>
    <m/>
    <n v="735"/>
    <m/>
    <s v="Apr 22, 2020"/>
    <x v="5"/>
    <s v="00:00"/>
    <d v="1899-12-30T00:01:58"/>
    <n v="0"/>
    <n v="3.6435185185185189E-2"/>
    <n v="3.6435185185185189E-2"/>
    <n v="1.2337962962962962E-2"/>
    <n v="1.2337962962962962E-2"/>
    <b v="0"/>
    <n v="1.2337962962962962E-2"/>
    <b v="0"/>
    <n v="3.6435185185185189E-2"/>
  </r>
  <r>
    <n v="479"/>
    <s v="https://www.rev.com/blog/transcripts/united-kingdom-coronavirus-briefing-transcript-april-22"/>
    <s v="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x v="26"/>
    <s v="02:40"/>
    <m/>
    <n v="1101"/>
    <m/>
    <s v="Apr 22, 2020"/>
    <x v="5"/>
    <s v="00:00"/>
    <d v="1899-12-30T00:02:40"/>
    <n v="0"/>
    <n v="3.6435185185185189E-2"/>
    <n v="3.6435185185185189E-2"/>
    <n v="1.2337962962962962E-2"/>
    <n v="1.2337962962962962E-2"/>
    <b v="0"/>
    <n v="1.2337962962962962E-2"/>
    <b v="0"/>
    <n v="3.6435185185185189E-2"/>
  </r>
  <r>
    <n v="480"/>
    <s v="https://www.rev.com/blog/transcripts/united-kingdom-coronavirus-briefing-transcript-april-22"/>
    <s v="Dominic Raab: (03:47);And I think I’ll now turn over to Sir Nick to brief us on the latest military involvement in the effort."/>
    <x v="26"/>
    <s v="03:47"/>
    <m/>
    <n v="126"/>
    <m/>
    <s v="Apr 22, 2020"/>
    <x v="5"/>
    <s v="00:00"/>
    <d v="1899-12-30T00:03:47"/>
    <n v="0"/>
    <n v="3.6435185185185189E-2"/>
    <n v="3.6435185185185189E-2"/>
    <n v="1.2337962962962962E-2"/>
    <n v="1.2337962962962962E-2"/>
    <b v="0"/>
    <n v="1.2337962962962962E-2"/>
    <b v="0"/>
    <n v="3.6435185185185189E-2"/>
  </r>
  <r>
    <n v="481"/>
    <s v="https://www.rev.com/blog/transcripts/united-kingdom-coronavirus-briefing-transcript-april-22"/>
    <s v="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x v="58"/>
    <s v="03:53"/>
    <m/>
    <n v="788"/>
    <m/>
    <s v="Apr 22, 2020"/>
    <x v="5"/>
    <s v="03:53"/>
    <d v="1899-12-30T00:03:53"/>
    <n v="2.6967592592592594E-3"/>
    <n v="3.6319444444444439E-2"/>
    <n v="3.3622685185185179E-2"/>
    <n v="1.2337962962962962E-2"/>
    <n v="1.2337962962962962E-2"/>
    <b v="0"/>
    <n v="9.6412037037037022E-3"/>
    <b v="0"/>
    <n v="3.6435185185185189E-2"/>
  </r>
  <r>
    <n v="482"/>
    <s v="https://www.rev.com/blog/transcripts/united-kingdom-coronavirus-briefing-transcript-april-22"/>
    <s v="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x v="58"/>
    <s v="04:35"/>
    <m/>
    <n v="959"/>
    <m/>
    <s v="Apr 22, 2020"/>
    <x v="5"/>
    <s v="03:53"/>
    <d v="1899-12-30T00:04:35"/>
    <n v="2.6967592592592594E-3"/>
    <n v="3.6319444444444439E-2"/>
    <n v="3.3622685185185179E-2"/>
    <n v="1.2337962962962962E-2"/>
    <n v="1.2337962962962962E-2"/>
    <b v="0"/>
    <n v="9.6412037037037022E-3"/>
    <b v="0"/>
    <n v="3.6435185185185189E-2"/>
  </r>
  <r>
    <n v="483"/>
    <s v="https://www.rev.com/blog/transcripts/united-kingdom-coronavirus-briefing-transcript-april-22"/>
    <s v="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x v="58"/>
    <s v="05:25"/>
    <m/>
    <n v="671"/>
    <m/>
    <s v="Apr 22, 2020"/>
    <x v="5"/>
    <s v="03:53"/>
    <d v="1899-12-30T00:05:25"/>
    <n v="2.6967592592592594E-3"/>
    <n v="3.6319444444444439E-2"/>
    <n v="3.3622685185185179E-2"/>
    <n v="1.2337962962962962E-2"/>
    <n v="1.2337962962962962E-2"/>
    <b v="0"/>
    <n v="9.6412037037037022E-3"/>
    <b v="0"/>
    <n v="3.6435185185185189E-2"/>
  </r>
  <r>
    <n v="484"/>
    <s v="https://www.rev.com/blog/transcripts/united-kingdom-coronavirus-briefing-transcript-april-22"/>
    <s v="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x v="58"/>
    <s v="06:07"/>
    <m/>
    <n v="666"/>
    <m/>
    <s v="Apr 22, 2020"/>
    <x v="5"/>
    <s v="03:53"/>
    <d v="1899-12-30T00:06:07"/>
    <n v="2.6967592592592594E-3"/>
    <n v="3.6319444444444439E-2"/>
    <n v="3.3622685185185179E-2"/>
    <n v="1.2337962962962962E-2"/>
    <n v="1.2337962962962962E-2"/>
    <b v="0"/>
    <n v="9.6412037037037022E-3"/>
    <b v="0"/>
    <n v="3.6435185185185189E-2"/>
  </r>
  <r>
    <n v="485"/>
    <s v="https://www.rev.com/blog/transcripts/united-kingdom-coronavirus-briefing-transcript-april-22"/>
    <s v="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x v="58"/>
    <s v="06:44"/>
    <m/>
    <n v="798"/>
    <m/>
    <s v="Apr 22, 2020"/>
    <x v="5"/>
    <s v="03:53"/>
    <d v="1899-12-30T00:06:44"/>
    <n v="2.6967592592592594E-3"/>
    <n v="3.6319444444444439E-2"/>
    <n v="3.3622685185185179E-2"/>
    <n v="1.2337962962962962E-2"/>
    <n v="1.2337962962962962E-2"/>
    <b v="0"/>
    <n v="9.6412037037037022E-3"/>
    <b v="0"/>
    <n v="3.6435185185185189E-2"/>
  </r>
  <r>
    <n v="486"/>
    <s v="https://www.rev.com/blog/transcripts/united-kingdom-coronavirus-briefing-transcript-april-22"/>
    <s v="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x v="58"/>
    <s v="07:27"/>
    <m/>
    <n v="787"/>
    <m/>
    <s v="Apr 22, 2020"/>
    <x v="5"/>
    <s v="03:53"/>
    <d v="1899-12-30T00:07:27"/>
    <n v="2.6967592592592594E-3"/>
    <n v="3.6319444444444439E-2"/>
    <n v="3.3622685185185179E-2"/>
    <n v="1.2337962962962962E-2"/>
    <n v="1.2337962962962962E-2"/>
    <b v="0"/>
    <n v="9.6412037037037022E-3"/>
    <b v="0"/>
    <n v="3.6435185185185189E-2"/>
  </r>
  <r>
    <n v="487"/>
    <s v="https://www.rev.com/blog/transcripts/united-kingdom-coronavirus-briefing-transcript-april-22"/>
    <s v="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x v="58"/>
    <s v="08:14"/>
    <m/>
    <n v="837"/>
    <m/>
    <s v="Apr 22, 2020"/>
    <x v="5"/>
    <s v="03:53"/>
    <d v="1899-12-30T00:08:14"/>
    <n v="2.6967592592592594E-3"/>
    <n v="3.6319444444444439E-2"/>
    <n v="3.3622685185185179E-2"/>
    <n v="1.2337962962962962E-2"/>
    <n v="1.2337962962962962E-2"/>
    <b v="0"/>
    <n v="9.6412037037037022E-3"/>
    <b v="0"/>
    <n v="3.6435185185185189E-2"/>
  </r>
  <r>
    <n v="488"/>
    <s v="https://www.rev.com/blog/transcripts/united-kingdom-coronavirus-briefing-transcript-april-22"/>
    <s v="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x v="58"/>
    <s v="09:05"/>
    <m/>
    <n v="521"/>
    <m/>
    <s v="Apr 22, 2020"/>
    <x v="5"/>
    <s v="03:53"/>
    <d v="1899-12-30T00:09:05"/>
    <n v="2.6967592592592594E-3"/>
    <n v="3.6319444444444439E-2"/>
    <n v="3.3622685185185179E-2"/>
    <n v="1.2337962962962962E-2"/>
    <n v="1.2337962962962962E-2"/>
    <b v="0"/>
    <n v="9.6412037037037022E-3"/>
    <b v="0"/>
    <n v="3.6435185185185189E-2"/>
  </r>
  <r>
    <n v="489"/>
    <s v="https://www.rev.com/blog/transcripts/united-kingdom-coronavirus-briefing-transcript-april-22"/>
    <s v="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x v="58"/>
    <s v="09:34"/>
    <m/>
    <n v="678"/>
    <m/>
    <s v="Apr 22, 2020"/>
    <x v="5"/>
    <s v="03:53"/>
    <d v="1899-12-30T00:09:34"/>
    <n v="2.6967592592592594E-3"/>
    <n v="3.6319444444444439E-2"/>
    <n v="3.3622685185185179E-2"/>
    <n v="1.2337962962962962E-2"/>
    <n v="1.2337962962962962E-2"/>
    <b v="0"/>
    <n v="9.6412037037037022E-3"/>
    <b v="0"/>
    <n v="3.6435185185185189E-2"/>
  </r>
  <r>
    <n v="490"/>
    <s v="https://www.rev.com/blog/transcripts/united-kingdom-coronavirus-briefing-transcript-april-22"/>
    <s v="Dominic Raab: (10:20);Brilliant. Thank you very much, Sir Nick. Chris, would you talk us through some of the latest data please?"/>
    <x v="26"/>
    <s v="10:20"/>
    <m/>
    <n v="128"/>
    <m/>
    <s v="Apr 22, 2020"/>
    <x v="5"/>
    <s v="10:20"/>
    <d v="1899-12-30T00:10:20"/>
    <n v="7.1759259259259259E-3"/>
    <n v="3.6435185185185189E-2"/>
    <n v="2.9259259259259263E-2"/>
    <n v="1.2337962962962962E-2"/>
    <n v="1.2337962962962962E-2"/>
    <b v="0"/>
    <n v="5.1620370370370362E-3"/>
    <b v="0"/>
    <n v="3.6435185185185189E-2"/>
  </r>
  <r>
    <n v="491"/>
    <s v="https://www.rev.com/blog/transcripts/united-kingdom-coronavirus-briefing-transcript-april-22"/>
    <s v="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x v="29"/>
    <s v="10:24"/>
    <m/>
    <n v="764"/>
    <m/>
    <s v="Apr 22, 2020"/>
    <x v="5"/>
    <s v="10:24"/>
    <d v="1899-12-30T00:10:24"/>
    <n v="7.2222222222222228E-3"/>
    <n v="3.4618055555555555E-2"/>
    <n v="2.7395833333333331E-2"/>
    <n v="1.2337962962962962E-2"/>
    <n v="1.2337962962962962E-2"/>
    <b v="0"/>
    <n v="5.1157407407407393E-3"/>
    <b v="0"/>
    <n v="3.6435185185185189E-2"/>
  </r>
  <r>
    <n v="492"/>
    <s v="https://www.rev.com/blog/transcripts/united-kingdom-coronavirus-briefing-transcript-april-22"/>
    <s v="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x v="29"/>
    <s v="11:13"/>
    <m/>
    <n v="319"/>
    <m/>
    <s v="Apr 22, 2020"/>
    <x v="5"/>
    <s v="10:24"/>
    <d v="1899-12-30T00:11:13"/>
    <n v="7.2222222222222228E-3"/>
    <n v="3.4618055555555555E-2"/>
    <n v="2.7395833333333331E-2"/>
    <n v="1.2337962962962962E-2"/>
    <n v="1.2337962962962962E-2"/>
    <b v="0"/>
    <n v="5.1157407407407393E-3"/>
    <b v="0"/>
    <n v="3.6435185185185189E-2"/>
  </r>
  <r>
    <n v="493"/>
    <s v="https://www.rev.com/blog/transcripts/united-kingdom-coronavirus-briefing-transcript-april-22"/>
    <s v="Chris Whitty: (11:35);And if you look at people in hospital with COVID-19, looking across the country, the situation is either improving, and I think it’s particularly improving, for example, in London, or broadly flat across all four nations. Next slide please."/>
    <x v="29"/>
    <s v="11:35"/>
    <m/>
    <n v="262"/>
    <m/>
    <s v="Apr 22, 2020"/>
    <x v="5"/>
    <s v="10:24"/>
    <d v="1899-12-30T00:11:35"/>
    <n v="7.2222222222222228E-3"/>
    <n v="3.4618055555555555E-2"/>
    <n v="2.7395833333333331E-2"/>
    <n v="1.2337962962962962E-2"/>
    <n v="1.2337962962962962E-2"/>
    <b v="0"/>
    <n v="5.1157407407407393E-3"/>
    <b v="0"/>
    <n v="3.6435185185185189E-2"/>
  </r>
  <r>
    <n v="494"/>
    <s v="https://www.rev.com/blog/transcripts/united-kingdom-coronavirus-briefing-transcript-april-22"/>
    <s v="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x v="29"/>
    <s v="11:53"/>
    <m/>
    <n v="358"/>
    <m/>
    <s v="Apr 22, 2020"/>
    <x v="5"/>
    <s v="10:24"/>
    <d v="1899-12-30T00:11:53"/>
    <n v="7.2222222222222228E-3"/>
    <n v="3.4618055555555555E-2"/>
    <n v="2.7395833333333331E-2"/>
    <n v="1.2337962962962962E-2"/>
    <n v="1.2337962962962962E-2"/>
    <b v="0"/>
    <n v="5.1157407407407393E-3"/>
    <b v="0"/>
    <n v="3.6435185185185189E-2"/>
  </r>
  <r>
    <n v="495"/>
    <s v="https://www.rev.com/blog/transcripts/united-kingdom-coronavirus-briefing-transcript-april-22"/>
    <s v="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x v="29"/>
    <s v="12:19"/>
    <m/>
    <n v="399"/>
    <m/>
    <s v="Apr 22, 2020"/>
    <x v="5"/>
    <s v="10:24"/>
    <d v="1899-12-30T00:12:19"/>
    <n v="7.2222222222222228E-3"/>
    <n v="3.4618055555555555E-2"/>
    <n v="2.7395833333333331E-2"/>
    <n v="1.2337962962962962E-2"/>
    <n v="1.2337962962962962E-2"/>
    <b v="0"/>
    <n v="5.1157407407407393E-3"/>
    <b v="0"/>
    <n v="3.6435185185185189E-2"/>
  </r>
  <r>
    <n v="496"/>
    <s v="https://www.rev.com/blog/transcripts/united-kingdom-coronavirus-briefing-transcript-april-22"/>
    <s v="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x v="29"/>
    <s v="12:45"/>
    <m/>
    <n v="702"/>
    <m/>
    <s v="Apr 22, 2020"/>
    <x v="5"/>
    <s v="10:24"/>
    <d v="1899-12-30T00:12:45"/>
    <n v="7.2222222222222228E-3"/>
    <n v="3.4618055555555555E-2"/>
    <n v="2.7395833333333331E-2"/>
    <n v="1.2337962962962962E-2"/>
    <n v="1.2337962962962962E-2"/>
    <b v="0"/>
    <n v="5.1157407407407393E-3"/>
    <b v="0"/>
    <n v="3.6435185185185189E-2"/>
  </r>
  <r>
    <n v="497"/>
    <s v="https://www.rev.com/blog/transcripts/united-kingdom-coronavirus-briefing-transcript-april-22"/>
    <s v="Dominic Raab: (13:32);Thank you very much, Chris. Let’s turn to the media. Have we got Alison Holt there from the BBC?"/>
    <x v="26"/>
    <s v="13:32"/>
    <m/>
    <n v="118"/>
    <m/>
    <s v="Apr 22, 2020"/>
    <x v="5"/>
    <s v="13:32"/>
    <d v="1899-12-30T00:13:32"/>
    <n v="9.3981481481481485E-3"/>
    <n v="3.6435185185185189E-2"/>
    <n v="2.703703703703704E-2"/>
    <n v="1.2337962962962962E-2"/>
    <n v="1.2337962962962962E-2"/>
    <b v="0"/>
    <n v="2.9398148148148135E-3"/>
    <b v="0"/>
    <n v="3.6435185185185189E-2"/>
  </r>
  <r>
    <n v="498"/>
    <s v="https://www.rev.com/blog/transcripts/united-kingdom-coronavirus-briefing-transcript-april-22"/>
    <s v="Alison Holt: (13:38);Yes. First Secretary, worrying figures today suggested doubling in care home deaths in England. In a virus that targets the elderly and the vulnerable, do you see that as inevitable?"/>
    <x v="59"/>
    <s v="13:38"/>
    <m/>
    <n v="203"/>
    <m/>
    <s v="Apr 22, 2020"/>
    <x v="5"/>
    <s v="13:38"/>
    <d v="1899-12-30T00:13:38"/>
    <n v="9.4675925925925917E-3"/>
    <n v="1.2129629629629629E-2"/>
    <n v="2.6620370370370374E-3"/>
    <n v="1.2337962962962962E-2"/>
    <n v="1.2337962962962962E-2"/>
    <b v="0"/>
    <n v="2.8703703703703703E-3"/>
    <b v="0"/>
    <n v="3.6435185185185189E-2"/>
  </r>
  <r>
    <n v="499"/>
    <s v="https://www.rev.com/blog/transcripts/united-kingdom-coronavirus-briefing-transcript-april-22"/>
    <s v="Dominic Raab: (13:53);I didn’t catch the last bit of it. I’ll let Chris Whitty talk about, I think, the CQC."/>
    <x v="26"/>
    <s v="13:53"/>
    <m/>
    <n v="108"/>
    <m/>
    <s v="Apr 22, 2020"/>
    <x v="5"/>
    <s v="13:53"/>
    <d v="1899-12-30T00:13:53"/>
    <n v="9.6412037037037039E-3"/>
    <n v="3.6435185185185189E-2"/>
    <n v="2.6793981481481485E-2"/>
    <n v="1.2337962962962962E-2"/>
    <n v="1.2337962962962962E-2"/>
    <b v="0"/>
    <n v="2.6967592592592581E-3"/>
    <b v="0"/>
    <n v="3.6435185185185189E-2"/>
  </r>
  <r>
    <n v="500"/>
    <s v="https://www.rev.com/blog/transcripts/united-kingdom-coronavirus-briefing-transcript-april-22"/>
    <s v="Alison Holt: (13:59);Let me just repeat it."/>
    <x v="59"/>
    <s v="13:59"/>
    <m/>
    <n v="43"/>
    <m/>
    <s v="Apr 22, 2020"/>
    <x v="5"/>
    <s v="13:59"/>
    <d v="1899-12-30T00:13:59"/>
    <n v="9.7106481481481471E-3"/>
    <n v="1.2129629629629629E-2"/>
    <n v="2.418981481481482E-3"/>
    <n v="1.2337962962962962E-2"/>
    <n v="1.2337962962962962E-2"/>
    <b v="0"/>
    <n v="2.627314814814815E-3"/>
    <b v="0"/>
    <n v="3.6435185185185189E-2"/>
  </r>
  <r>
    <n v="501"/>
    <s v="https://www.rev.com/blog/transcripts/united-kingdom-coronavirus-briefing-transcript-april-22"/>
    <s v="Dominic Raab: (14:00);Why don’t you? Please. Thanks."/>
    <x v="26"/>
    <s v="14:00"/>
    <m/>
    <n v="52"/>
    <m/>
    <s v="Apr 22, 2020"/>
    <x v="5"/>
    <s v="14:00"/>
    <d v="1899-12-30T00:14:00"/>
    <n v="9.7222222222222224E-3"/>
    <n v="3.6435185185185189E-2"/>
    <n v="2.6712962962962966E-2"/>
    <n v="1.2337962962962962E-2"/>
    <n v="1.2337962962962962E-2"/>
    <b v="0"/>
    <n v="2.6157407407407397E-3"/>
    <b v="0"/>
    <n v="3.6435185185185189E-2"/>
  </r>
  <r>
    <n v="502"/>
    <s v="https://www.rev.com/blog/transcripts/united-kingdom-coronavirus-briefing-transcript-april-22"/>
    <s v="Alison Holt: (14:03);Okay. So we’ve seen a-"/>
    <x v="59"/>
    <s v="14:03"/>
    <m/>
    <n v="43"/>
    <m/>
    <s v="Apr 22, 2020"/>
    <x v="5"/>
    <s v="14:03"/>
    <d v="1899-12-30T00:14:03"/>
    <n v="9.7569444444444448E-3"/>
    <n v="1.2129629629629629E-2"/>
    <n v="2.3726851851851843E-3"/>
    <n v="1.2337962962962962E-2"/>
    <n v="1.2337962962962962E-2"/>
    <b v="0"/>
    <n v="2.5810185185185172E-3"/>
    <b v="0"/>
    <n v="3.6435185185185189E-2"/>
  </r>
  <r>
    <n v="503"/>
    <s v="https://www.rev.com/blog/transcripts/united-kingdom-coronavirus-briefing-transcript-april-22"/>
    <s v="Alison Holt: (14:03);… doubling in care home deaths in England. In a virus that targets the elderly and the vulnerable, do you see that as inevitable?"/>
    <x v="59"/>
    <s v="14:03"/>
    <m/>
    <n v="150"/>
    <m/>
    <s v="Apr 22, 2020"/>
    <x v="5"/>
    <s v="14:03"/>
    <d v="1899-12-30T00:14:03"/>
    <n v="9.7569444444444448E-3"/>
    <n v="1.2129629629629629E-2"/>
    <n v="2.3726851851851843E-3"/>
    <n v="1.2337962962962962E-2"/>
    <n v="1.2337962962962962E-2"/>
    <b v="0"/>
    <n v="2.5810185185185172E-3"/>
    <b v="0"/>
    <n v="3.6435185185185189E-2"/>
  </r>
  <r>
    <n v="504"/>
    <s v="https://www.rev.com/blog/transcripts/united-kingdom-coronavirus-briefing-transcript-april-22"/>
    <s v="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x v="26"/>
    <s v="14:17"/>
    <m/>
    <n v="853"/>
    <m/>
    <s v="Apr 22, 2020"/>
    <x v="5"/>
    <s v="14:17"/>
    <d v="1899-12-30T00:14:17"/>
    <n v="9.9189814814814817E-3"/>
    <n v="3.6435185185185189E-2"/>
    <n v="2.6516203703703708E-2"/>
    <n v="1.2337962962962962E-2"/>
    <n v="1.2337962962962962E-2"/>
    <b v="0"/>
    <n v="2.4189814814814803E-3"/>
    <b v="0"/>
    <n v="3.6435185185185189E-2"/>
  </r>
  <r>
    <n v="505"/>
    <s v="https://www.rev.com/blog/transcripts/united-kingdom-coronavirus-briefing-transcript-april-22"/>
    <s v="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x v="29"/>
    <s v="15:06"/>
    <m/>
    <n v="921"/>
    <m/>
    <s v="Apr 22, 2020"/>
    <x v="5"/>
    <s v="15:06"/>
    <d v="1899-12-30T00:15:06"/>
    <n v="1.0486111111111111E-2"/>
    <n v="3.4618055555555555E-2"/>
    <n v="2.4131944444444442E-2"/>
    <n v="1.2337962962962962E-2"/>
    <n v="1.2337962962962962E-2"/>
    <b v="0"/>
    <n v="1.8518518518518511E-3"/>
    <b v="0"/>
    <n v="3.6435185185185189E-2"/>
  </r>
  <r>
    <n v="506"/>
    <s v="https://www.rev.com/blog/transcripts/united-kingdom-coronavirus-briefing-transcript-april-22"/>
    <s v="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x v="29"/>
    <s v="16:09"/>
    <m/>
    <n v="847"/>
    <m/>
    <s v="Apr 22, 2020"/>
    <x v="5"/>
    <s v="15:06"/>
    <d v="1899-12-30T00:16:09"/>
    <n v="1.0486111111111111E-2"/>
    <n v="3.4618055555555555E-2"/>
    <n v="2.4131944444444442E-2"/>
    <n v="1.2337962962962962E-2"/>
    <n v="1.2337962962962962E-2"/>
    <b v="0"/>
    <n v="1.8518518518518511E-3"/>
    <b v="0"/>
    <n v="3.6435185185185189E-2"/>
  </r>
  <r>
    <n v="507"/>
    <s v="https://www.rev.com/blog/transcripts/united-kingdom-coronavirus-briefing-transcript-april-22"/>
    <s v="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x v="29"/>
    <s v="17:01"/>
    <m/>
    <n v="415"/>
    <m/>
    <s v="Apr 22, 2020"/>
    <x v="5"/>
    <s v="15:06"/>
    <d v="1899-12-30T00:17:01"/>
    <n v="1.0486111111111111E-2"/>
    <n v="3.4618055555555555E-2"/>
    <n v="2.4131944444444442E-2"/>
    <n v="1.2337962962962962E-2"/>
    <n v="1.2337962962962962E-2"/>
    <b v="0"/>
    <n v="1.8518518518518511E-3"/>
    <b v="0"/>
    <n v="3.6435185185185189E-2"/>
  </r>
  <r>
    <n v="508"/>
    <s v="https://www.rev.com/blog/transcripts/united-kingdom-coronavirus-briefing-transcript-april-22"/>
    <s v="Dominic Raab: (17:25);Alison, did you want to follow up on any of that?"/>
    <x v="26"/>
    <s v="17:25"/>
    <m/>
    <n v="71"/>
    <m/>
    <s v="Apr 22, 2020"/>
    <x v="5"/>
    <s v="17:25"/>
    <d v="1899-12-30T00:17:25"/>
    <n v="1.2094907407407408E-2"/>
    <n v="3.6435185185185189E-2"/>
    <n v="2.434027777777778E-2"/>
    <n v="1.2337962962962962E-2"/>
    <n v="1.2337962962962962E-2"/>
    <b v="0"/>
    <n v="2.4305555555555365E-4"/>
    <b v="0"/>
    <n v="3.6435185185185189E-2"/>
  </r>
  <r>
    <n v="509"/>
    <s v="https://www.rev.com/blog/transcripts/united-kingdom-coronavirus-briefing-transcript-april-22"/>
    <s v="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x v="59"/>
    <s v="17:28"/>
    <m/>
    <n v="317"/>
    <m/>
    <s v="Apr 22, 2020"/>
    <x v="5"/>
    <s v="17:28"/>
    <d v="1899-12-30T00:17:28"/>
    <n v="1.2129629629629629E-2"/>
    <n v="1.2129629629629629E-2"/>
    <n v="0"/>
    <n v="1.2337962962962962E-2"/>
    <n v="1.2337962962962962E-2"/>
    <b v="0"/>
    <n v="2.0833333333333294E-4"/>
    <b v="0"/>
    <n v="3.6435185185185189E-2"/>
  </r>
  <r>
    <n v="510"/>
    <s v="https://www.rev.com/blog/transcripts/united-kingdom-coronavirus-briefing-transcript-april-22"/>
    <s v="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x v="26"/>
    <s v="17:46"/>
    <m/>
    <n v="823"/>
    <m/>
    <s v="Apr 22, 2020"/>
    <x v="5"/>
    <s v="17:46"/>
    <d v="1899-12-30T00:17:46"/>
    <n v="1.2337962962962962E-2"/>
    <n v="3.6435185185185189E-2"/>
    <n v="2.4097222222222228E-2"/>
    <n v="1.4143518518518519E-2"/>
    <n v="1.4143518518518519E-2"/>
    <b v="0"/>
    <n v="1.8055555555555568E-3"/>
    <b v="0"/>
    <n v="3.6435185185185189E-2"/>
  </r>
  <r>
    <n v="511"/>
    <s v="https://www.rev.com/blog/transcripts/united-kingdom-coronavirus-briefing-transcript-april-22"/>
    <s v="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x v="39"/>
    <s v="18:35"/>
    <m/>
    <n v="589"/>
    <m/>
    <s v="Apr 22, 2020"/>
    <x v="5"/>
    <s v="18:35"/>
    <d v="1899-12-30T00:18:35"/>
    <n v="1.2905092592592591E-2"/>
    <n v="1.4027777777777778E-2"/>
    <n v="1.1226851851851866E-3"/>
    <n v="1.4143518518518519E-2"/>
    <n v="1.4143518518518519E-2"/>
    <b v="0"/>
    <n v="1.2384259259259275E-3"/>
    <b v="0"/>
    <n v="3.6435185185185189E-2"/>
  </r>
  <r>
    <n v="512"/>
    <s v="https://www.rev.com/blog/transcripts/united-kingdom-coronavirus-briefing-transcript-april-22"/>
    <s v="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x v="26"/>
    <s v="19:24"/>
    <m/>
    <n v="909"/>
    <m/>
    <s v="Apr 22, 2020"/>
    <x v="5"/>
    <s v="19:24"/>
    <d v="1899-12-30T00:19:24"/>
    <n v="1.3472222222222221E-2"/>
    <n v="3.6435185185185189E-2"/>
    <n v="2.296296296296297E-2"/>
    <n v="1.4143518518518519E-2"/>
    <n v="1.4143518518518519E-2"/>
    <b v="0"/>
    <n v="6.7129629629629831E-4"/>
    <b v="0"/>
    <n v="3.6435185185185189E-2"/>
  </r>
  <r>
    <n v="513"/>
    <s v="https://www.rev.com/blog/transcripts/united-kingdom-coronavirus-briefing-transcript-april-22"/>
    <s v="Robert Peston: (20:12);Well, I just want to … You didn’t really say whether the surcharge would be waived. And just on these union representatives, is it just that their managers have just got it wrong?"/>
    <x v="39"/>
    <s v="20:12"/>
    <m/>
    <n v="202"/>
    <m/>
    <s v="Apr 22, 2020"/>
    <x v="5"/>
    <s v="20:12"/>
    <d v="1899-12-30T00:20:12"/>
    <n v="1.4027777777777778E-2"/>
    <n v="1.4027777777777778E-2"/>
    <n v="0"/>
    <n v="1.4143518518518519E-2"/>
    <n v="1.4143518518518519E-2"/>
    <b v="0"/>
    <n v="1.1574074074074091E-4"/>
    <b v="0"/>
    <n v="3.6435185185185189E-2"/>
  </r>
  <r>
    <n v="514"/>
    <s v="https://www.rev.com/blog/transcripts/united-kingdom-coronavirus-briefing-transcript-april-22"/>
    <s v="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x v="26"/>
    <s v="20:22"/>
    <m/>
    <n v="655"/>
    <m/>
    <s v="Apr 22, 2020"/>
    <x v="5"/>
    <s v="20:22"/>
    <d v="1899-12-30T00:20:22"/>
    <n v="1.4143518518518519E-2"/>
    <n v="3.6435185185185189E-2"/>
    <n v="2.2291666666666668E-2"/>
    <n v="1.7638888888888888E-2"/>
    <n v="1.7638888888888888E-2"/>
    <b v="0"/>
    <n v="3.4953703703703692E-3"/>
    <b v="0"/>
    <n v="3.6435185185185189E-2"/>
  </r>
  <r>
    <n v="515"/>
    <s v="https://www.rev.com/blog/transcripts/united-kingdom-coronavirus-briefing-transcript-april-22"/>
    <s v="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x v="40"/>
    <s v="20:59"/>
    <m/>
    <n v="741"/>
    <m/>
    <s v="Apr 22, 2020"/>
    <x v="5"/>
    <s v="20:59"/>
    <d v="1899-12-30T00:20:59"/>
    <n v="1.4571759259259258E-2"/>
    <n v="1.7210648148148149E-2"/>
    <n v="2.6388888888888903E-3"/>
    <n v="1.7638888888888888E-2"/>
    <n v="1.7638888888888888E-2"/>
    <b v="0"/>
    <n v="3.0671296296296297E-3"/>
    <b v="0"/>
    <n v="3.6435185185185189E-2"/>
  </r>
  <r>
    <n v="516"/>
    <s v="https://www.rev.com/blog/transcripts/united-kingdom-coronavirus-briefing-transcript-april-22"/>
    <s v="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x v="26"/>
    <s v="21:48"/>
    <m/>
    <n v="740"/>
    <m/>
    <s v="Apr 22, 2020"/>
    <x v="5"/>
    <s v="21:48"/>
    <d v="1899-12-30T00:21:48"/>
    <n v="1.5138888888888889E-2"/>
    <n v="3.6435185185185189E-2"/>
    <n v="2.1296296296296299E-2"/>
    <n v="1.7638888888888888E-2"/>
    <n v="1.7638888888888888E-2"/>
    <b v="0"/>
    <n v="2.4999999999999988E-3"/>
    <b v="0"/>
    <n v="3.6435185185185189E-2"/>
  </r>
  <r>
    <n v="517"/>
    <s v="https://www.rev.com/blog/transcripts/united-kingdom-coronavirus-briefing-transcript-april-22"/>
    <s v="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x v="29"/>
    <s v="22:30"/>
    <m/>
    <n v="828"/>
    <m/>
    <s v="Apr 22, 2020"/>
    <x v="5"/>
    <s v="22:30"/>
    <d v="1899-12-30T00:22:30"/>
    <n v="1.5625E-2"/>
    <n v="3.4618055555555555E-2"/>
    <n v="1.8993055555555555E-2"/>
    <n v="1.7638888888888888E-2"/>
    <n v="1.7638888888888888E-2"/>
    <b v="0"/>
    <n v="2.013888888888888E-3"/>
    <b v="0"/>
    <n v="3.6435185185185189E-2"/>
  </r>
  <r>
    <n v="518"/>
    <s v="https://www.rev.com/blog/transcripts/united-kingdom-coronavirus-briefing-transcript-april-22"/>
    <s v="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x v="29"/>
    <s v="23:20"/>
    <m/>
    <n v="1088"/>
    <m/>
    <s v="Apr 22, 2020"/>
    <x v="5"/>
    <s v="22:30"/>
    <d v="1899-12-30T00:23:20"/>
    <n v="1.5625E-2"/>
    <n v="3.4618055555555555E-2"/>
    <n v="1.8993055555555555E-2"/>
    <n v="1.7638888888888888E-2"/>
    <n v="1.7638888888888888E-2"/>
    <b v="0"/>
    <n v="2.013888888888888E-3"/>
    <b v="0"/>
    <n v="3.6435185185185189E-2"/>
  </r>
  <r>
    <n v="519"/>
    <s v="https://www.rev.com/blog/transcripts/united-kingdom-coronavirus-briefing-transcript-april-22"/>
    <s v="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x v="29"/>
    <s v="24:22"/>
    <m/>
    <n v="449"/>
    <m/>
    <s v="Apr 22, 2020"/>
    <x v="5"/>
    <s v="22:30"/>
    <d v="1899-12-30T00:24:22"/>
    <n v="1.5625E-2"/>
    <n v="3.4618055555555555E-2"/>
    <n v="1.8993055555555555E-2"/>
    <n v="1.7638888888888888E-2"/>
    <n v="1.7638888888888888E-2"/>
    <b v="0"/>
    <n v="2.013888888888888E-3"/>
    <b v="0"/>
    <n v="3.6435185185185189E-2"/>
  </r>
  <r>
    <n v="520"/>
    <s v="https://www.rev.com/blog/transcripts/united-kingdom-coronavirus-briefing-transcript-april-22"/>
    <s v="Dominic Raab: (24:46);Beth did you want to come back?"/>
    <x v="26"/>
    <s v="24:46"/>
    <m/>
    <n v="53"/>
    <m/>
    <s v="Apr 22, 2020"/>
    <x v="5"/>
    <s v="24:46"/>
    <d v="1899-12-30T00:24:46"/>
    <n v="1.7199074074074071E-2"/>
    <n v="3.6435185185185189E-2"/>
    <n v="1.9236111111111117E-2"/>
    <n v="1.7638888888888888E-2"/>
    <n v="1.7638888888888888E-2"/>
    <b v="0"/>
    <n v="4.3981481481481649E-4"/>
    <b v="0"/>
    <n v="3.6435185185185189E-2"/>
  </r>
  <r>
    <n v="521"/>
    <s v="https://www.rev.com/blog/transcripts/united-kingdom-coronavirus-briefing-transcript-april-22"/>
    <s v="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x v="40"/>
    <s v="24:47"/>
    <m/>
    <n v="576"/>
    <m/>
    <s v="Apr 22, 2020"/>
    <x v="5"/>
    <s v="24:47"/>
    <d v="1899-12-30T00:24:47"/>
    <n v="1.7210648148148149E-2"/>
    <n v="1.7210648148148149E-2"/>
    <n v="0"/>
    <n v="1.7638888888888888E-2"/>
    <n v="1.7638888888888888E-2"/>
    <b v="0"/>
    <n v="4.2824074074073945E-4"/>
    <b v="0"/>
    <n v="3.6435185185185189E-2"/>
  </r>
  <r>
    <n v="522"/>
    <s v="https://www.rev.com/blog/transcripts/united-kingdom-coronavirus-briefing-transcript-april-22"/>
    <s v="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x v="26"/>
    <s v="25:24"/>
    <m/>
    <n v="951"/>
    <m/>
    <s v="Apr 22, 2020"/>
    <x v="5"/>
    <s v="25:24"/>
    <d v="1899-12-30T00:25:24"/>
    <n v="1.7638888888888888E-2"/>
    <n v="3.6435185185185189E-2"/>
    <n v="1.8796296296296301E-2"/>
    <n v="1.8935185185185183E-2"/>
    <n v="1.8935185185185183E-2"/>
    <b v="0"/>
    <n v="1.2962962962962954E-3"/>
    <b v="0"/>
    <n v="3.6435185185185189E-2"/>
  </r>
  <r>
    <n v="523"/>
    <s v="https://www.rev.com/blog/transcripts/united-kingdom-coronavirus-briefing-transcript-april-22"/>
    <s v="Dominic Raab: (26:15);At the moment right now and I think the vast majority of people in this country recognize it, we’ve got to keep our eye on the ball because we’re coming through the peak, but we’re not done yet. Laura Makin-Isherwood from British Forces News."/>
    <x v="26"/>
    <s v="26:15"/>
    <m/>
    <n v="264"/>
    <m/>
    <s v="Apr 22, 2020"/>
    <x v="5"/>
    <s v="25:24"/>
    <d v="1899-12-30T00:26:15"/>
    <n v="1.7638888888888888E-2"/>
    <n v="3.6435185185185189E-2"/>
    <n v="1.8796296296296301E-2"/>
    <n v="1.8935185185185183E-2"/>
    <n v="1.8935185185185183E-2"/>
    <b v="0"/>
    <n v="1.2962962962962954E-3"/>
    <b v="0"/>
    <n v="3.6435185185185189E-2"/>
  </r>
  <r>
    <n v="524"/>
    <s v="https://www.rev.com/blog/transcripts/united-kingdom-coronavirus-briefing-transcript-april-22"/>
    <s v="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x v="60"/>
    <s v="26:29"/>
    <m/>
    <n v="882"/>
    <m/>
    <s v="Apr 22, 2020"/>
    <x v="5"/>
    <s v="26:29"/>
    <d v="1899-12-30T00:26:29"/>
    <n v="1.8391203703703705E-2"/>
    <n v="1.8391203703703705E-2"/>
    <n v="0"/>
    <n v="1.8935185185185183E-2"/>
    <n v="1.8935185185185183E-2"/>
    <b v="0"/>
    <n v="5.4398148148147862E-4"/>
    <b v="0"/>
    <n v="3.6435185185185189E-2"/>
  </r>
  <r>
    <n v="525"/>
    <s v="https://www.rev.com/blog/transcripts/united-kingdom-coronavirus-briefing-transcript-april-22"/>
    <s v="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x v="26"/>
    <s v="27:16"/>
    <m/>
    <n v="680"/>
    <m/>
    <s v="Apr 22, 2020"/>
    <x v="5"/>
    <s v="27:16"/>
    <d v="1899-12-30T00:27:16"/>
    <n v="1.8935185185185183E-2"/>
    <n v="3.6435185185185189E-2"/>
    <n v="1.7500000000000005E-2"/>
    <n v="2.1168981481481483E-2"/>
    <n v="2.1168981481481483E-2"/>
    <b v="0"/>
    <n v="2.2337962962962997E-3"/>
    <b v="0"/>
    <n v="3.6435185185185189E-2"/>
  </r>
  <r>
    <n v="526"/>
    <s v="https://www.rev.com/blog/transcripts/united-kingdom-coronavirus-briefing-transcript-april-22"/>
    <s v="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x v="58"/>
    <s v="27:47"/>
    <m/>
    <n v="398"/>
    <m/>
    <s v="Apr 22, 2020"/>
    <x v="5"/>
    <s v="27:47"/>
    <d v="1899-12-30T00:27:47"/>
    <n v="1.9293981481481485E-2"/>
    <n v="3.6319444444444439E-2"/>
    <n v="1.7025462962962954E-2"/>
    <n v="2.1168981481481483E-2"/>
    <n v="2.1168981481481483E-2"/>
    <b v="0"/>
    <n v="1.8749999999999982E-3"/>
    <b v="0"/>
    <n v="3.6435185185185189E-2"/>
  </r>
  <r>
    <n v="527"/>
    <s v="https://www.rev.com/blog/transcripts/united-kingdom-coronavirus-briefing-transcript-april-22"/>
    <s v="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x v="58"/>
    <s v="28:03"/>
    <m/>
    <n v="969"/>
    <m/>
    <s v="Apr 22, 2020"/>
    <x v="5"/>
    <s v="27:47"/>
    <d v="1899-12-30T00:28:03"/>
    <n v="1.9293981481481485E-2"/>
    <n v="3.6319444444444439E-2"/>
    <n v="1.7025462962962954E-2"/>
    <n v="2.1168981481481483E-2"/>
    <n v="2.1168981481481483E-2"/>
    <b v="0"/>
    <n v="1.8749999999999982E-3"/>
    <b v="0"/>
    <n v="3.6435185185185189E-2"/>
  </r>
  <r>
    <n v="528"/>
    <s v="https://www.rev.com/blog/transcripts/united-kingdom-coronavirus-briefing-transcript-april-22"/>
    <s v="Dominic Raab: (28:55);Chris, on the last point."/>
    <x v="26"/>
    <s v="28:55"/>
    <m/>
    <n v="47"/>
    <m/>
    <s v="Apr 22, 2020"/>
    <x v="5"/>
    <s v="28:55"/>
    <d v="1899-12-30T00:28:55"/>
    <n v="2.0081018518518519E-2"/>
    <n v="3.6435185185185189E-2"/>
    <n v="1.635416666666667E-2"/>
    <n v="2.1168981481481483E-2"/>
    <n v="2.1168981481481483E-2"/>
    <b v="0"/>
    <n v="1.0879629629629642E-3"/>
    <b v="0"/>
    <n v="3.6435185185185189E-2"/>
  </r>
  <r>
    <n v="529"/>
    <s v="https://www.rev.com/blog/transcripts/united-kingdom-coronavirus-briefing-transcript-april-22"/>
    <s v="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x v="29"/>
    <s v="28:56"/>
    <m/>
    <n v="687"/>
    <m/>
    <s v="Apr 22, 2020"/>
    <x v="5"/>
    <s v="28:56"/>
    <d v="1899-12-30T00:28:56"/>
    <n v="2.0092592592592592E-2"/>
    <n v="3.4618055555555555E-2"/>
    <n v="1.4525462962962962E-2"/>
    <n v="2.1168981481481483E-2"/>
    <n v="2.1168981481481483E-2"/>
    <b v="0"/>
    <n v="1.0763888888888906E-3"/>
    <b v="0"/>
    <n v="3.6435185185185189E-2"/>
  </r>
  <r>
    <n v="530"/>
    <s v="https://www.rev.com/blog/transcripts/united-kingdom-coronavirus-briefing-transcript-april-22"/>
    <s v="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x v="29"/>
    <s v="29:33"/>
    <m/>
    <n v="539"/>
    <m/>
    <s v="Apr 22, 2020"/>
    <x v="5"/>
    <s v="28:56"/>
    <d v="1899-12-30T00:29:33"/>
    <n v="2.0092592592592592E-2"/>
    <n v="3.4618055555555555E-2"/>
    <n v="1.4525462962962962E-2"/>
    <n v="2.1168981481481483E-2"/>
    <n v="2.1168981481481483E-2"/>
    <b v="0"/>
    <n v="1.0763888888888906E-3"/>
    <b v="0"/>
    <n v="3.6435185185185189E-2"/>
  </r>
  <r>
    <n v="531"/>
    <s v="https://www.rev.com/blog/transcripts/united-kingdom-coronavirus-briefing-transcript-april-22"/>
    <s v="Dominic Raab: (30:04);Or, would you like a follow up there?"/>
    <x v="26"/>
    <s v="30:04"/>
    <m/>
    <n v="59"/>
    <m/>
    <s v="Apr 22, 2020"/>
    <x v="5"/>
    <s v="30:04"/>
    <d v="1899-12-30T00:30:04"/>
    <n v="2.0879629629629626E-2"/>
    <n v="3.6435185185185189E-2"/>
    <n v="1.5555555555555562E-2"/>
    <n v="2.1168981481481483E-2"/>
    <n v="2.1168981481481483E-2"/>
    <b v="0"/>
    <n v="2.8935185185185661E-4"/>
    <b v="0"/>
    <n v="3.6435185185185189E-2"/>
  </r>
  <r>
    <n v="532"/>
    <s v="https://www.rev.com/blog/transcripts/united-kingdom-coronavirus-briefing-transcript-april-22"/>
    <s v="Laura: (30:05);Yeah, if that’s all right."/>
    <x v="61"/>
    <s v="30:05"/>
    <m/>
    <n v="41"/>
    <m/>
    <s v="Apr 22, 2020"/>
    <x v="5"/>
    <s v="30:05"/>
    <d v="1899-12-30T00:30:05"/>
    <n v="2.0891203703703703E-2"/>
    <n v="2.0914351851851851E-2"/>
    <n v="2.3148148148147141E-5"/>
    <n v="2.1168981481481483E-2"/>
    <n v="2.1168981481481483E-2"/>
    <b v="0"/>
    <n v="2.7777777777777957E-4"/>
    <b v="0"/>
    <n v="3.6435185185185189E-2"/>
  </r>
  <r>
    <n v="533"/>
    <s v="https://www.rev.com/blog/transcripts/united-kingdom-coronavirus-briefing-transcript-april-22"/>
    <s v="Dominic Raab: (30:07);Sure."/>
    <x v="26"/>
    <s v="30:07"/>
    <m/>
    <n v="27"/>
    <m/>
    <s v="Apr 22, 2020"/>
    <x v="5"/>
    <s v="30:07"/>
    <d v="1899-12-30T00:30:07"/>
    <n v="2.0914351851851851E-2"/>
    <n v="3.6435185185185189E-2"/>
    <n v="1.5520833333333338E-2"/>
    <n v="2.1168981481481483E-2"/>
    <n v="2.1168981481481483E-2"/>
    <b v="0"/>
    <n v="2.5462962962963243E-4"/>
    <b v="0"/>
    <n v="3.6435185185185189E-2"/>
  </r>
  <r>
    <n v="534"/>
    <s v="https://www.rev.com/blog/transcripts/united-kingdom-coronavirus-briefing-transcript-april-22"/>
    <s v="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x v="61"/>
    <s v="30:07"/>
    <m/>
    <n v="412"/>
    <m/>
    <s v="Apr 22, 2020"/>
    <x v="5"/>
    <s v="30:07"/>
    <d v="1899-12-30T00:30:07"/>
    <n v="2.0914351851851851E-2"/>
    <n v="2.0914351851851851E-2"/>
    <n v="0"/>
    <n v="2.1168981481481483E-2"/>
    <n v="2.1168981481481483E-2"/>
    <b v="0"/>
    <n v="2.5462962962963243E-4"/>
    <b v="0"/>
    <n v="3.6435185185185189E-2"/>
  </r>
  <r>
    <n v="535"/>
    <s v="https://www.rev.com/blog/transcripts/united-kingdom-coronavirus-briefing-transcript-april-22"/>
    <s v="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x v="26"/>
    <s v="30:29"/>
    <m/>
    <n v="1137"/>
    <m/>
    <s v="Apr 22, 2020"/>
    <x v="5"/>
    <s v="30:29"/>
    <d v="1899-12-30T00:30:29"/>
    <n v="2.1168981481481483E-2"/>
    <n v="3.6435185185185189E-2"/>
    <n v="1.5266203703703705E-2"/>
    <n v="2.4999999999999998E-2"/>
    <n v="2.4999999999999998E-2"/>
    <b v="0"/>
    <n v="3.8310185185185149E-3"/>
    <b v="0"/>
    <n v="3.6435185185185189E-2"/>
  </r>
  <r>
    <n v="536"/>
    <s v="https://www.rev.com/blog/transcripts/united-kingdom-coronavirus-briefing-transcript-april-22"/>
    <s v="Nick Carter: (31:28);Yes. Laura, those military personnel who were deployed alongside healthcare workers and the like, are equipped in the same way that they are for the function that they’re performing."/>
    <x v="58"/>
    <s v="31:28"/>
    <m/>
    <n v="203"/>
    <m/>
    <s v="Apr 22, 2020"/>
    <x v="5"/>
    <s v="31:28"/>
    <d v="1899-12-30T00:31:28"/>
    <n v="2.1851851851851848E-2"/>
    <n v="3.6319444444444439E-2"/>
    <n v="1.4467592592592591E-2"/>
    <n v="2.4999999999999998E-2"/>
    <n v="2.4999999999999998E-2"/>
    <b v="0"/>
    <n v="3.1481481481481499E-3"/>
    <b v="0"/>
    <n v="3.6435185185185189E-2"/>
  </r>
  <r>
    <n v="537"/>
    <s v="https://www.rev.com/blog/transcripts/united-kingdom-coronavirus-briefing-transcript-april-22"/>
    <s v="Dominic Raab: (31:39);Tom Newton, down from The Sun."/>
    <x v="26"/>
    <s v="31:39"/>
    <m/>
    <n v="52"/>
    <m/>
    <s v="Apr 22, 2020"/>
    <x v="5"/>
    <s v="31:39"/>
    <d v="1899-12-30T00:31:39"/>
    <n v="2.1979166666666664E-2"/>
    <n v="3.6435185185185189E-2"/>
    <n v="1.4456018518518524E-2"/>
    <n v="2.4999999999999998E-2"/>
    <n v="2.4999999999999998E-2"/>
    <b v="0"/>
    <n v="3.0208333333333337E-3"/>
    <b v="0"/>
    <n v="3.6435185185185189E-2"/>
  </r>
  <r>
    <n v="538"/>
    <s v="https://www.rev.com/blog/transcripts/united-kingdom-coronavirus-briefing-transcript-april-22"/>
    <s v="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x v="62"/>
    <s v="31:43"/>
    <m/>
    <n v="1128"/>
    <m/>
    <s v="Apr 22, 2020"/>
    <x v="5"/>
    <s v="31:43"/>
    <d v="1899-12-30T00:31:43"/>
    <n v="2.2025462962962958E-2"/>
    <n v="2.4537037037037038E-2"/>
    <n v="2.5115740740740793E-3"/>
    <n v="2.4999999999999998E-2"/>
    <n v="2.4999999999999998E-2"/>
    <b v="0"/>
    <n v="2.9745370370370394E-3"/>
    <b v="0"/>
    <n v="3.6435185185185189E-2"/>
  </r>
  <r>
    <n v="539"/>
    <s v="https://www.rev.com/blog/transcripts/united-kingdom-coronavirus-briefing-transcript-april-22"/>
    <s v="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x v="26"/>
    <s v="32:46"/>
    <m/>
    <n v="332"/>
    <m/>
    <s v="Apr 22, 2020"/>
    <x v="5"/>
    <s v="32:46"/>
    <d v="1899-12-30T00:32:46"/>
    <n v="2.2754629629629628E-2"/>
    <n v="3.6435185185185189E-2"/>
    <n v="1.368055555555556E-2"/>
    <n v="2.4999999999999998E-2"/>
    <n v="2.4999999999999998E-2"/>
    <b v="0"/>
    <n v="2.2453703703703698E-3"/>
    <b v="0"/>
    <n v="3.6435185185185189E-2"/>
  </r>
  <r>
    <n v="540"/>
    <s v="https://www.rev.com/blog/transcripts/united-kingdom-coronavirus-briefing-transcript-april-22"/>
    <s v="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x v="29"/>
    <s v="33:02"/>
    <m/>
    <n v="792"/>
    <m/>
    <s v="Apr 22, 2020"/>
    <x v="5"/>
    <s v="33:02"/>
    <d v="1899-12-30T00:33:02"/>
    <n v="2.2939814814814816E-2"/>
    <n v="3.4618055555555555E-2"/>
    <n v="1.1678240740740739E-2"/>
    <n v="2.4999999999999998E-2"/>
    <n v="2.4999999999999998E-2"/>
    <b v="0"/>
    <n v="2.0601851851851823E-3"/>
    <b v="0"/>
    <n v="3.6435185185185189E-2"/>
  </r>
  <r>
    <n v="541"/>
    <s v="https://www.rev.com/blog/transcripts/united-kingdom-coronavirus-briefing-transcript-april-22"/>
    <s v="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x v="29"/>
    <s v="33:50"/>
    <m/>
    <n v="695"/>
    <m/>
    <s v="Apr 22, 2020"/>
    <x v="5"/>
    <s v="33:02"/>
    <d v="1899-12-30T00:33:50"/>
    <n v="2.2939814814814816E-2"/>
    <n v="3.4618055555555555E-2"/>
    <n v="1.1678240740740739E-2"/>
    <n v="2.4999999999999998E-2"/>
    <n v="2.4999999999999998E-2"/>
    <b v="0"/>
    <n v="2.0601851851851823E-3"/>
    <b v="0"/>
    <n v="3.6435185185185189E-2"/>
  </r>
  <r>
    <n v="542"/>
    <s v="https://www.rev.com/blog/transcripts/united-kingdom-coronavirus-briefing-transcript-april-22"/>
    <s v="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x v="29"/>
    <s v="34:31"/>
    <m/>
    <n v="863"/>
    <m/>
    <s v="Apr 22, 2020"/>
    <x v="5"/>
    <s v="33:02"/>
    <d v="1899-12-30T00:34:31"/>
    <n v="2.2939814814814816E-2"/>
    <n v="3.4618055555555555E-2"/>
    <n v="1.1678240740740739E-2"/>
    <n v="2.4999999999999998E-2"/>
    <n v="2.4999999999999998E-2"/>
    <b v="0"/>
    <n v="2.0601851851851823E-3"/>
    <b v="0"/>
    <n v="3.6435185185185189E-2"/>
  </r>
  <r>
    <n v="543"/>
    <s v="https://www.rev.com/blog/transcripts/united-kingdom-coronavirus-briefing-transcript-april-22"/>
    <s v="Dominic Raab: (35:19);Tom, would you like to follow up on any of that?"/>
    <x v="26"/>
    <s v="35:19"/>
    <m/>
    <n v="70"/>
    <m/>
    <s v="Apr 22, 2020"/>
    <x v="5"/>
    <s v="35:19"/>
    <d v="1899-12-30T00:35:19"/>
    <n v="2.4525462962962968E-2"/>
    <n v="3.6435185185185189E-2"/>
    <n v="1.1909722222222221E-2"/>
    <n v="2.4999999999999998E-2"/>
    <n v="2.4999999999999998E-2"/>
    <b v="0"/>
    <n v="4.7453703703703026E-4"/>
    <b v="0"/>
    <n v="3.6435185185185189E-2"/>
  </r>
  <r>
    <n v="544"/>
    <s v="https://www.rev.com/blog/transcripts/united-kingdom-coronavirus-briefing-transcript-april-22"/>
    <s v="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x v="62"/>
    <s v="35:20"/>
    <m/>
    <n v="603"/>
    <m/>
    <s v="Apr 22, 2020"/>
    <x v="5"/>
    <s v="35:20"/>
    <d v="1899-12-30T00:35:20"/>
    <n v="2.4537037037037038E-2"/>
    <n v="2.4537037037037038E-2"/>
    <n v="0"/>
    <n v="2.4999999999999998E-2"/>
    <n v="2.4999999999999998E-2"/>
    <b v="0"/>
    <n v="4.6296296296296016E-4"/>
    <b v="0"/>
    <n v="3.6435185185185189E-2"/>
  </r>
  <r>
    <n v="545"/>
    <s v="https://www.rev.com/blog/transcripts/united-kingdom-coronavirus-briefing-transcript-april-22"/>
    <s v="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x v="29"/>
    <s v="36:00"/>
    <m/>
    <n v="883"/>
    <m/>
    <s v="Apr 22, 2020"/>
    <x v="5"/>
    <s v="36:00"/>
    <d v="1899-12-30T00:36:00"/>
    <n v="2.4999999999999998E-2"/>
    <n v="3.4618055555555555E-2"/>
    <n v="9.6180555555555568E-3"/>
    <n v="2.9189814814814811E-2"/>
    <n v="2.9189814814814811E-2"/>
    <b v="0"/>
    <n v="4.1898148148148129E-3"/>
    <b v="0"/>
    <n v="3.6435185185185189E-2"/>
  </r>
  <r>
    <n v="546"/>
    <s v="https://www.rev.com/blog/transcripts/united-kingdom-coronavirus-briefing-transcript-april-22"/>
    <s v="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x v="29"/>
    <s v="36:48"/>
    <m/>
    <n v="641"/>
    <m/>
    <s v="Apr 22, 2020"/>
    <x v="5"/>
    <s v="36:00"/>
    <d v="1899-12-30T00:36:48"/>
    <n v="2.4999999999999998E-2"/>
    <n v="3.4618055555555555E-2"/>
    <n v="9.6180555555555568E-3"/>
    <n v="2.9189814814814811E-2"/>
    <n v="2.9189814814814811E-2"/>
    <b v="0"/>
    <n v="4.1898148148148129E-3"/>
    <b v="0"/>
    <n v="3.6435185185185189E-2"/>
  </r>
  <r>
    <n v="547"/>
    <s v="https://www.rev.com/blog/transcripts/united-kingdom-coronavirus-briefing-transcript-april-22"/>
    <s v="Dominic Raab: (37:25);Thanks, Tom. Can we go next to Gordon Rayner, from The Telegraph?"/>
    <x v="26"/>
    <s v="37:25"/>
    <m/>
    <n v="87"/>
    <m/>
    <s v="Apr 22, 2020"/>
    <x v="5"/>
    <s v="37:25"/>
    <d v="1899-12-30T00:37:25"/>
    <n v="2.5983796296296297E-2"/>
    <n v="3.6435185185185189E-2"/>
    <n v="1.0451388888888892E-2"/>
    <n v="2.9189814814814811E-2"/>
    <n v="2.9189814814814811E-2"/>
    <b v="0"/>
    <n v="3.2060185185185143E-3"/>
    <b v="0"/>
    <n v="3.6435185185185189E-2"/>
  </r>
  <r>
    <n v="548"/>
    <s v="https://www.rev.com/blog/transcripts/united-kingdom-coronavirus-briefing-transcript-april-22"/>
    <s v="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x v="63"/>
    <s v="37:30"/>
    <m/>
    <n v="949"/>
    <m/>
    <s v="Apr 22, 2020"/>
    <x v="5"/>
    <s v="37:30"/>
    <d v="1899-12-30T00:37:30"/>
    <n v="2.6041666666666668E-2"/>
    <n v="2.9189814814814811E-2"/>
    <n v="3.148148148148143E-3"/>
    <n v="2.9189814814814811E-2"/>
    <n v="2.9189814814814811E-2"/>
    <b v="0"/>
    <n v="3.148148148148143E-3"/>
    <b v="0"/>
    <n v="3.6435185185185189E-2"/>
  </r>
  <r>
    <n v="549"/>
    <s v="https://www.rev.com/blog/transcripts/united-kingdom-coronavirus-briefing-transcript-april-22"/>
    <s v="Dominic Raab: (38:35);No, I can’t. I think if they were conducted in the circumstances that you described, I’d have to look very carefully at the rules around it. But, I’m happy to take that away and have a look at it. Chris, on the other points."/>
    <x v="26"/>
    <s v="38:35"/>
    <m/>
    <n v="246"/>
    <m/>
    <s v="Apr 22, 2020"/>
    <x v="5"/>
    <s v="38:35"/>
    <d v="1899-12-30T00:38:35"/>
    <n v="2.6793981481481485E-2"/>
    <n v="3.6435185185185189E-2"/>
    <n v="9.6412037037037039E-3"/>
    <n v="2.9189814814814811E-2"/>
    <n v="2.9189814814814811E-2"/>
    <b v="0"/>
    <n v="2.3958333333333262E-3"/>
    <b v="0"/>
    <n v="3.6435185185185189E-2"/>
  </r>
  <r>
    <n v="550"/>
    <s v="https://www.rev.com/blog/transcripts/united-kingdom-coronavirus-briefing-transcript-april-22"/>
    <s v="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x v="29"/>
    <s v="38:48"/>
    <m/>
    <n v="725"/>
    <m/>
    <s v="Apr 22, 2020"/>
    <x v="5"/>
    <s v="38:48"/>
    <d v="1899-12-30T00:38:48"/>
    <n v="2.6944444444444441E-2"/>
    <n v="3.4618055555555555E-2"/>
    <n v="7.6736111111111137E-3"/>
    <n v="2.9189814814814811E-2"/>
    <n v="2.9189814814814811E-2"/>
    <b v="0"/>
    <n v="2.2453703703703698E-3"/>
    <b v="0"/>
    <n v="3.6435185185185189E-2"/>
  </r>
  <r>
    <n v="551"/>
    <s v="https://www.rev.com/blog/transcripts/united-kingdom-coronavirus-briefing-transcript-april-22"/>
    <s v="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x v="29"/>
    <s v="39:26"/>
    <m/>
    <n v="690"/>
    <m/>
    <s v="Apr 22, 2020"/>
    <x v="5"/>
    <s v="38:48"/>
    <d v="1899-12-30T00:39:26"/>
    <n v="2.6944444444444441E-2"/>
    <n v="3.4618055555555555E-2"/>
    <n v="7.6736111111111137E-3"/>
    <n v="2.9189814814814811E-2"/>
    <n v="2.9189814814814811E-2"/>
    <b v="0"/>
    <n v="2.2453703703703698E-3"/>
    <b v="0"/>
    <n v="3.6435185185185189E-2"/>
  </r>
  <r>
    <n v="552"/>
    <s v="https://www.rev.com/blog/transcripts/united-kingdom-coronavirus-briefing-transcript-april-22"/>
    <s v="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x v="26"/>
    <s v="40:09"/>
    <m/>
    <n v="434"/>
    <m/>
    <s v="Apr 22, 2020"/>
    <x v="5"/>
    <s v="40:09"/>
    <d v="1899-12-30T00:40:09"/>
    <n v="2.7881944444444445E-2"/>
    <n v="3.6435185185185189E-2"/>
    <n v="8.5532407407407432E-3"/>
    <n v="2.9189814814814811E-2"/>
    <n v="2.9189814814814811E-2"/>
    <b v="0"/>
    <n v="1.3078703703703655E-3"/>
    <b v="0"/>
    <n v="3.6435185185185189E-2"/>
  </r>
  <r>
    <n v="553"/>
    <s v="https://www.rev.com/blog/transcripts/united-kingdom-coronavirus-briefing-transcript-april-22"/>
    <s v="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x v="29"/>
    <s v="40:34"/>
    <m/>
    <n v="1002"/>
    <m/>
    <s v="Apr 22, 2020"/>
    <x v="5"/>
    <s v="40:34"/>
    <d v="1899-12-30T00:40:34"/>
    <n v="2.8171296296296302E-2"/>
    <n v="3.4618055555555555E-2"/>
    <n v="6.4467592592592528E-3"/>
    <n v="2.9189814814814811E-2"/>
    <n v="2.9189814814814811E-2"/>
    <b v="0"/>
    <n v="1.0185185185185089E-3"/>
    <b v="0"/>
    <n v="3.6435185185185189E-2"/>
  </r>
  <r>
    <n v="554"/>
    <s v="https://www.rev.com/blog/transcripts/united-kingdom-coronavirus-briefing-transcript-april-22"/>
    <s v="Dominic Raab: (41:32);Gordon, do you want to come back on any of that?"/>
    <x v="26"/>
    <s v="41:32"/>
    <m/>
    <n v="70"/>
    <m/>
    <s v="Apr 22, 2020"/>
    <x v="5"/>
    <s v="41:32"/>
    <d v="1899-12-30T00:41:32"/>
    <n v="2.884259259259259E-2"/>
    <n v="3.6435185185185189E-2"/>
    <n v="7.5925925925925987E-3"/>
    <n v="2.9189814814814811E-2"/>
    <n v="2.9189814814814811E-2"/>
    <b v="0"/>
    <n v="3.4722222222222099E-4"/>
    <b v="0"/>
    <n v="3.6435185185185189E-2"/>
  </r>
  <r>
    <n v="555"/>
    <s v="https://www.rev.com/blog/transcripts/united-kingdom-coronavirus-briefing-transcript-april-22"/>
    <s v="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x v="63"/>
    <s v="41:36"/>
    <m/>
    <n v="449"/>
    <m/>
    <s v="Apr 22, 2020"/>
    <x v="5"/>
    <s v="41:36"/>
    <d v="1899-12-30T00:41:36"/>
    <n v="2.8888888888888891E-2"/>
    <n v="2.9189814814814811E-2"/>
    <n v="3.0092592592591977E-4"/>
    <n v="2.9189814814814811E-2"/>
    <n v="2.9189814814814811E-2"/>
    <b v="0"/>
    <n v="3.0092592592591977E-4"/>
    <b v="0"/>
    <n v="3.6435185185185189E-2"/>
  </r>
  <r>
    <n v="556"/>
    <s v="https://www.rev.com/blog/transcripts/united-kingdom-coronavirus-briefing-transcript-april-22"/>
    <s v="Gordon Rayner: (42:02);… available to all of your key scientific advisors?"/>
    <x v="63"/>
    <s v="42:02"/>
    <m/>
    <n v="74"/>
    <m/>
    <s v="Apr 22, 2020"/>
    <x v="5"/>
    <s v="41:36"/>
    <d v="1899-12-30T00:42:02"/>
    <n v="2.8888888888888891E-2"/>
    <n v="2.9189814814814811E-2"/>
    <n v="3.0092592592591977E-4"/>
    <n v="2.9189814814814811E-2"/>
    <n v="2.9189814814814811E-2"/>
    <b v="0"/>
    <n v="3.0092592592591977E-4"/>
    <b v="0"/>
    <n v="3.6435185185185189E-2"/>
  </r>
  <r>
    <n v="557"/>
    <s v="https://www.rev.com/blog/transcripts/united-kingdom-coronavirus-briefing-transcript-april-22"/>
    <s v="Dominic Raab: (42:02);I would have to go and check, I’m afraid. A huge volume over recent weeks, but it’s not something that immediately springs to mind. Chris, on the-"/>
    <x v="26"/>
    <s v="42:02"/>
    <m/>
    <n v="168"/>
    <m/>
    <s v="Apr 22, 2020"/>
    <x v="5"/>
    <s v="42:02"/>
    <d v="1899-12-30T00:42:02"/>
    <n v="2.9189814814814811E-2"/>
    <n v="3.6435185185185189E-2"/>
    <n v="7.2453703703703777E-3"/>
    <n v="3.2152777777777773E-2"/>
    <n v="3.2152777777777773E-2"/>
    <b v="0"/>
    <n v="2.9629629629629624E-3"/>
    <b v="0"/>
    <n v="3.6435185185185189E-2"/>
  </r>
  <r>
    <n v="558"/>
    <s v="https://www.rev.com/blog/transcripts/united-kingdom-coronavirus-briefing-transcript-april-22"/>
    <s v="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x v="29"/>
    <s v="42:13"/>
    <m/>
    <n v="723"/>
    <m/>
    <s v="Apr 22, 2020"/>
    <x v="5"/>
    <s v="42:13"/>
    <d v="1899-12-30T00:42:13"/>
    <n v="2.9317129629629634E-2"/>
    <n v="3.4618055555555555E-2"/>
    <n v="5.3009259259259207E-3"/>
    <n v="3.2152777777777773E-2"/>
    <n v="3.2152777777777773E-2"/>
    <b v="0"/>
    <n v="2.8356481481481392E-3"/>
    <b v="0"/>
    <n v="3.6435185185185189E-2"/>
  </r>
  <r>
    <n v="559"/>
    <s v="https://www.rev.com/blog/transcripts/united-kingdom-coronavirus-briefing-transcript-april-22"/>
    <s v="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x v="26"/>
    <s v="42:59"/>
    <m/>
    <n v="465"/>
    <m/>
    <s v="Apr 22, 2020"/>
    <x v="5"/>
    <s v="42:59"/>
    <d v="1899-12-30T00:42:59"/>
    <n v="2.9849537037037036E-2"/>
    <n v="3.6435185185185189E-2"/>
    <n v="6.585648148148153E-3"/>
    <n v="3.2152777777777773E-2"/>
    <n v="3.2152777777777773E-2"/>
    <b v="0"/>
    <n v="2.3032407407407376E-3"/>
    <b v="0"/>
    <n v="3.6435185185185189E-2"/>
  </r>
  <r>
    <n v="560"/>
    <s v="https://www.rev.com/blog/transcripts/united-kingdom-coronavirus-briefing-transcript-april-22"/>
    <s v="Dominic Raab: (43:20);David Hughes, from PA."/>
    <x v="26"/>
    <s v="43:20"/>
    <m/>
    <n v="44"/>
    <m/>
    <s v="Apr 22, 2020"/>
    <x v="5"/>
    <s v="42:59"/>
    <d v="1899-12-30T00:43:20"/>
    <n v="2.9849537037037036E-2"/>
    <n v="3.6435185185185189E-2"/>
    <n v="6.585648148148153E-3"/>
    <n v="3.2152777777777773E-2"/>
    <n v="3.2152777777777773E-2"/>
    <b v="0"/>
    <n v="2.3032407407407376E-3"/>
    <b v="0"/>
    <n v="3.6435185185185189E-2"/>
  </r>
  <r>
    <n v="561"/>
    <s v="https://www.rev.com/blog/transcripts/united-kingdom-coronavirus-briefing-transcript-april-22"/>
    <s v="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x v="64"/>
    <s v="43:27"/>
    <m/>
    <n v="443"/>
    <m/>
    <s v="Apr 22, 2020"/>
    <x v="5"/>
    <s v="43:27"/>
    <d v="1899-12-30T00:43:27"/>
    <n v="3.0173611111111113E-2"/>
    <n v="3.1944444444444449E-2"/>
    <n v="1.7708333333333361E-3"/>
    <n v="3.2152777777777773E-2"/>
    <n v="3.2152777777777773E-2"/>
    <b v="0"/>
    <n v="1.9791666666666603E-3"/>
    <b v="0"/>
    <n v="3.6435185185185189E-2"/>
  </r>
  <r>
    <n v="562"/>
    <s v="https://www.rev.com/blog/transcripts/united-kingdom-coronavirus-briefing-transcript-april-22"/>
    <s v="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x v="26"/>
    <s v="43:45"/>
    <m/>
    <n v="697"/>
    <m/>
    <s v="Apr 22, 2020"/>
    <x v="5"/>
    <s v="43:45"/>
    <d v="1899-12-30T00:43:45"/>
    <n v="3.0381944444444444E-2"/>
    <n v="3.6435185185185189E-2"/>
    <n v="6.0532407407407444E-3"/>
    <n v="3.2152777777777773E-2"/>
    <n v="3.2152777777777773E-2"/>
    <b v="0"/>
    <n v="1.7708333333333291E-3"/>
    <b v="0"/>
    <n v="3.6435185185185189E-2"/>
  </r>
  <r>
    <n v="563"/>
    <s v="https://www.rev.com/blog/transcripts/united-kingdom-coronavirus-briefing-transcript-april-22"/>
    <s v="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
    <x v="26"/>
    <s v="44:26"/>
    <m/>
    <n v="291"/>
    <m/>
    <s v="Apr 22, 2020"/>
    <x v="5"/>
    <s v="43:45"/>
    <d v="1899-12-30T00:44:26"/>
    <n v="3.0381944444444444E-2"/>
    <n v="3.6435185185185189E-2"/>
    <n v="6.0532407407407444E-3"/>
    <n v="3.2152777777777773E-2"/>
    <n v="3.2152777777777773E-2"/>
    <b v="0"/>
    <n v="1.7708333333333291E-3"/>
    <b v="0"/>
    <n v="3.6435185185185189E-2"/>
  </r>
  <r>
    <n v="564"/>
    <s v="https://www.rev.com/blog/transcripts/united-kingdom-coronavirus-briefing-transcript-april-22"/>
    <s v="Dominic Raab: (44:44);Chris, anything?"/>
    <x v="26"/>
    <s v="44:44"/>
    <m/>
    <n v="38"/>
    <m/>
    <s v="Apr 22, 2020"/>
    <x v="5"/>
    <s v="43:45"/>
    <d v="1899-12-30T00:44:44"/>
    <n v="3.0381944444444444E-2"/>
    <n v="3.6435185185185189E-2"/>
    <n v="6.0532407407407444E-3"/>
    <n v="3.2152777777777773E-2"/>
    <n v="3.2152777777777773E-2"/>
    <b v="0"/>
    <n v="1.7708333333333291E-3"/>
    <b v="0"/>
    <n v="3.6435185185185189E-2"/>
  </r>
  <r>
    <n v="565"/>
    <s v="https://www.rev.com/blog/transcripts/united-kingdom-coronavirus-briefing-transcript-april-22"/>
    <s v="Chris Whitty: (44:44);There’s a lot of things that you can do with testing. Obviously, patient management. Obviously, allowing people who are in lockdown and they’ve got a relative in the house and that’s the reason they’re there and they’re key workers, to see if they’re able to go to work."/>
    <x v="29"/>
    <s v="44:44"/>
    <m/>
    <n v="292"/>
    <m/>
    <s v="Apr 22, 2020"/>
    <x v="5"/>
    <s v="44:44"/>
    <d v="1899-12-30T00:44:44"/>
    <n v="3.1064814814814812E-2"/>
    <n v="3.4618055555555555E-2"/>
    <n v="3.5532407407407422E-3"/>
    <n v="3.2152777777777773E-2"/>
    <n v="3.2152777777777773E-2"/>
    <b v="0"/>
    <n v="1.0879629629629607E-3"/>
    <b v="0"/>
    <n v="3.6435185185185189E-2"/>
  </r>
  <r>
    <n v="566"/>
    <s v="https://www.rev.com/blog/transcripts/united-kingdom-coronavirus-briefing-transcript-april-22"/>
    <s v="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x v="29"/>
    <s v="44:59"/>
    <m/>
    <n v="512"/>
    <m/>
    <s v="Apr 22, 2020"/>
    <x v="5"/>
    <s v="44:44"/>
    <d v="1899-12-30T00:44:59"/>
    <n v="3.1064814814814812E-2"/>
    <n v="3.4618055555555555E-2"/>
    <n v="3.5532407407407422E-3"/>
    <n v="3.2152777777777773E-2"/>
    <n v="3.2152777777777773E-2"/>
    <b v="0"/>
    <n v="1.0879629629629607E-3"/>
    <b v="0"/>
    <n v="3.6435185185185189E-2"/>
  </r>
  <r>
    <n v="567"/>
    <s v="https://www.rev.com/blog/transcripts/united-kingdom-coronavirus-briefing-transcript-april-22"/>
    <s v="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x v="29"/>
    <s v="45:25"/>
    <m/>
    <n v="428"/>
    <m/>
    <s v="Apr 22, 2020"/>
    <x v="5"/>
    <s v="44:44"/>
    <d v="1899-12-30T00:45:25"/>
    <n v="3.1064814814814812E-2"/>
    <n v="3.4618055555555555E-2"/>
    <n v="3.5532407407407422E-3"/>
    <n v="3.2152777777777773E-2"/>
    <n v="3.2152777777777773E-2"/>
    <b v="0"/>
    <n v="1.0879629629629607E-3"/>
    <b v="0"/>
    <n v="3.6435185185185189E-2"/>
  </r>
  <r>
    <n v="568"/>
    <s v="https://www.rev.com/blog/transcripts/united-kingdom-coronavirus-briefing-transcript-april-22"/>
    <s v="Dominic Raab: (45:49);That’s why we set those tests out, the five principles, out last Thursday, because all of those factors inform the proposals and any future decisions we might make."/>
    <x v="26"/>
    <s v="45:49"/>
    <m/>
    <n v="186"/>
    <m/>
    <s v="Apr 22, 2020"/>
    <x v="5"/>
    <s v="45:49"/>
    <d v="1899-12-30T00:45:49"/>
    <n v="3.1817129629629633E-2"/>
    <n v="3.6435185185185189E-2"/>
    <n v="4.6180555555555558E-3"/>
    <n v="3.2152777777777773E-2"/>
    <n v="3.2152777777777773E-2"/>
    <b v="0"/>
    <n v="3.3564814814814048E-4"/>
    <b v="0"/>
    <n v="3.6435185185185189E-2"/>
  </r>
  <r>
    <n v="569"/>
    <s v="https://www.rev.com/blog/transcripts/united-kingdom-coronavirus-briefing-transcript-april-22"/>
    <s v="Dominic Raab: (45:57);David, would you like to follow up there?"/>
    <x v="26"/>
    <s v="45:57"/>
    <m/>
    <n v="63"/>
    <m/>
    <s v="Apr 22, 2020"/>
    <x v="5"/>
    <s v="45:49"/>
    <d v="1899-12-30T00:45:57"/>
    <n v="3.1817129629629633E-2"/>
    <n v="3.6435185185185189E-2"/>
    <n v="4.6180555555555558E-3"/>
    <n v="3.2152777777777773E-2"/>
    <n v="3.2152777777777773E-2"/>
    <b v="0"/>
    <n v="3.3564814814814048E-4"/>
    <b v="0"/>
    <n v="3.6435185185185189E-2"/>
  </r>
  <r>
    <n v="570"/>
    <s v="https://www.rev.com/blog/transcripts/united-kingdom-coronavirus-briefing-transcript-april-22"/>
    <s v="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x v="64"/>
    <s v="46:00"/>
    <m/>
    <n v="310"/>
    <m/>
    <s v="Apr 22, 2020"/>
    <x v="5"/>
    <s v="46:00"/>
    <d v="1899-12-30T00:46:00"/>
    <n v="3.1944444444444449E-2"/>
    <n v="3.1944444444444449E-2"/>
    <n v="0"/>
    <n v="3.2152777777777773E-2"/>
    <n v="3.2152777777777773E-2"/>
    <b v="0"/>
    <n v="2.0833333333332427E-4"/>
    <b v="0"/>
    <n v="3.6435185185185189E-2"/>
  </r>
  <r>
    <n v="571"/>
    <s v="https://www.rev.com/blog/transcripts/united-kingdom-coronavirus-briefing-transcript-april-22"/>
    <s v="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x v="26"/>
    <s v="46:18"/>
    <m/>
    <n v="641"/>
    <m/>
    <s v="Apr 22, 2020"/>
    <x v="5"/>
    <s v="46:18"/>
    <d v="1899-12-30T00:46:18"/>
    <n v="3.2152777777777773E-2"/>
    <n v="3.6435185185185189E-2"/>
    <n v="4.2824074074074153E-3"/>
    <n v="3.4999999999999996E-2"/>
    <n v="3.4999999999999996E-2"/>
    <b v="0"/>
    <n v="2.8472222222222232E-3"/>
    <b v="0"/>
    <n v="3.6435185185185189E-2"/>
  </r>
  <r>
    <n v="572"/>
    <s v="https://www.rev.com/blog/transcripts/united-kingdom-coronavirus-briefing-transcript-april-22"/>
    <s v="Dominic Raab: (46:50);Kate Wilson, from The Bristol Post."/>
    <x v="26"/>
    <s v="46:50"/>
    <m/>
    <n v="57"/>
    <m/>
    <s v="Apr 22, 2020"/>
    <x v="5"/>
    <s v="46:18"/>
    <d v="1899-12-30T00:46:50"/>
    <n v="3.2152777777777773E-2"/>
    <n v="3.6435185185185189E-2"/>
    <n v="4.2824074074074153E-3"/>
    <n v="3.4999999999999996E-2"/>
    <n v="3.4999999999999996E-2"/>
    <b v="0"/>
    <n v="2.8472222222222232E-3"/>
    <b v="0"/>
    <n v="3.6435185185185189E-2"/>
  </r>
  <r>
    <n v="573"/>
    <s v="https://www.rev.com/blog/transcripts/united-kingdom-coronavirus-briefing-transcript-april-22"/>
    <s v="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x v="65"/>
    <s v="46:52"/>
    <m/>
    <n v="511"/>
    <m/>
    <s v="Apr 22, 2020"/>
    <x v="5"/>
    <s v="46:52"/>
    <d v="1899-12-30T00:46:52"/>
    <n v="3.2546296296296295E-2"/>
    <n v="3.5925925925925924E-2"/>
    <n v="3.3796296296296283E-3"/>
    <n v="3.4999999999999996E-2"/>
    <n v="3.4999999999999996E-2"/>
    <b v="0"/>
    <n v="2.453703703703701E-3"/>
    <b v="0"/>
    <n v="3.6435185185185189E-2"/>
  </r>
  <r>
    <n v="574"/>
    <s v="https://www.rev.com/blog/transcripts/united-kingdom-coronavirus-briefing-transcript-april-22"/>
    <s v="Kate Wilson: (47:20);And secondly for the First Secretary, we know that two-thirds of SMEs in Bristol have stopped trading since lockdown began. If Bristol’s figures have indeed peaked at a lower level, would you consider an earlier exit from lockdown in order to restart the economy here?"/>
    <x v="65"/>
    <s v="47:20"/>
    <m/>
    <n v="289"/>
    <m/>
    <s v="Apr 22, 2020"/>
    <x v="5"/>
    <s v="46:52"/>
    <d v="1899-12-30T00:47:20"/>
    <n v="3.2546296296296295E-2"/>
    <n v="3.5925925925925924E-2"/>
    <n v="3.3796296296296283E-3"/>
    <n v="3.4999999999999996E-2"/>
    <n v="3.4999999999999996E-2"/>
    <b v="0"/>
    <n v="2.453703703703701E-3"/>
    <b v="0"/>
    <n v="3.6435185185185189E-2"/>
  </r>
  <r>
    <n v="575"/>
    <s v="https://www.rev.com/blog/transcripts/united-kingdom-coronavirus-briefing-transcript-april-22"/>
    <s v="Dominic Raab: (47:35);Chris, do you want… Thank you very much, Kate. Do you want to go first, Chris?"/>
    <x v="26"/>
    <s v="47:35"/>
    <m/>
    <n v="100"/>
    <m/>
    <s v="Apr 22, 2020"/>
    <x v="5"/>
    <s v="47:35"/>
    <d v="1899-12-30T00:47:35"/>
    <n v="3.3043981481481487E-2"/>
    <n v="3.6435185185185189E-2"/>
    <n v="3.3912037037037018E-3"/>
    <n v="3.4999999999999996E-2"/>
    <n v="3.4999999999999996E-2"/>
    <b v="0"/>
    <n v="1.9560185185185097E-3"/>
    <b v="0"/>
    <n v="3.6435185185185189E-2"/>
  </r>
  <r>
    <n v="576"/>
    <s v="https://www.rev.com/blog/transcripts/united-kingdom-coronavirus-briefing-transcript-april-22"/>
    <s v="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x v="29"/>
    <s v="47:39"/>
    <m/>
    <n v="457"/>
    <m/>
    <s v="Apr 22, 2020"/>
    <x v="5"/>
    <s v="47:39"/>
    <d v="1899-12-30T00:47:39"/>
    <n v="3.3090277777777781E-2"/>
    <n v="3.4618055555555555E-2"/>
    <n v="1.5277777777777737E-3"/>
    <n v="3.4999999999999996E-2"/>
    <n v="3.4999999999999996E-2"/>
    <b v="0"/>
    <n v="1.9097222222222154E-3"/>
    <b v="0"/>
    <n v="3.6435185185185189E-2"/>
  </r>
  <r>
    <n v="577"/>
    <s v="https://www.rev.com/blog/transcripts/united-kingdom-coronavirus-briefing-transcript-april-22"/>
    <s v="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x v="29"/>
    <s v="48:14"/>
    <m/>
    <n v="503"/>
    <m/>
    <s v="Apr 22, 2020"/>
    <x v="5"/>
    <s v="47:39"/>
    <d v="1899-12-30T00:48:14"/>
    <n v="3.3090277777777781E-2"/>
    <n v="3.4618055555555555E-2"/>
    <n v="1.5277777777777737E-3"/>
    <n v="3.4999999999999996E-2"/>
    <n v="3.4999999999999996E-2"/>
    <b v="0"/>
    <n v="1.9097222222222154E-3"/>
    <b v="0"/>
    <n v="3.6435185185185189E-2"/>
  </r>
  <r>
    <n v="578"/>
    <s v="https://www.rev.com/blog/transcripts/united-kingdom-coronavirus-briefing-transcript-april-22"/>
    <s v="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
    <x v="29"/>
    <s v="48:44"/>
    <m/>
    <n v="306"/>
    <m/>
    <s v="Apr 22, 2020"/>
    <x v="5"/>
    <s v="47:39"/>
    <d v="1899-12-30T00:48:44"/>
    <n v="3.3090277777777781E-2"/>
    <n v="3.4618055555555555E-2"/>
    <n v="1.5277777777777737E-3"/>
    <n v="3.4999999999999996E-2"/>
    <n v="3.4999999999999996E-2"/>
    <b v="0"/>
    <n v="1.9097222222222154E-3"/>
    <b v="0"/>
    <n v="3.6435185185185189E-2"/>
  </r>
  <r>
    <n v="579"/>
    <s v="https://www.rev.com/blog/transcripts/united-kingdom-coronavirus-briefing-transcript-april-22"/>
    <s v="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x v="29"/>
    <s v="49:01"/>
    <m/>
    <n v="789"/>
    <m/>
    <s v="Apr 22, 2020"/>
    <x v="5"/>
    <s v="47:39"/>
    <d v="1899-12-30T00:49:01"/>
    <n v="3.3090277777777781E-2"/>
    <n v="3.4618055555555555E-2"/>
    <n v="1.5277777777777737E-3"/>
    <n v="3.4999999999999996E-2"/>
    <n v="3.4999999999999996E-2"/>
    <b v="0"/>
    <n v="1.9097222222222154E-3"/>
    <b v="0"/>
    <n v="3.6435185185185189E-2"/>
  </r>
  <r>
    <n v="580"/>
    <s v="https://www.rev.com/blog/transcripts/united-kingdom-coronavirus-briefing-transcript-april-22"/>
    <s v="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x v="29"/>
    <s v="49:51"/>
    <m/>
    <n v="491"/>
    <m/>
    <s v="Apr 22, 2020"/>
    <x v="5"/>
    <s v="47:39"/>
    <d v="1899-12-30T00:49:51"/>
    <n v="3.3090277777777781E-2"/>
    <n v="3.4618055555555555E-2"/>
    <n v="1.5277777777777737E-3"/>
    <n v="3.4999999999999996E-2"/>
    <n v="3.4999999999999996E-2"/>
    <b v="0"/>
    <n v="1.9097222222222154E-3"/>
    <b v="0"/>
    <n v="3.6435185185185189E-2"/>
  </r>
  <r>
    <n v="581"/>
    <s v="https://www.rev.com/blog/transcripts/united-kingdom-coronavirus-briefing-transcript-april-22"/>
    <s v="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x v="26"/>
    <s v="50:24"/>
    <m/>
    <n v="347"/>
    <m/>
    <s v="Apr 22, 2020"/>
    <x v="5"/>
    <s v="50:24"/>
    <d v="1899-12-30T00:50:24"/>
    <n v="3.4999999999999996E-2"/>
    <n v="3.6435185185185189E-2"/>
    <n v="1.4351851851851921E-3"/>
    <n v="3.6076388888888887E-2"/>
    <n v="3.6076388888888887E-2"/>
    <b v="0"/>
    <n v="1.0763888888888906E-3"/>
    <b v="0"/>
    <n v="3.6435185185185189E-2"/>
  </r>
  <r>
    <n v="582"/>
    <s v="https://www.rev.com/blog/transcripts/united-kingdom-coronavirus-briefing-transcript-april-22"/>
    <s v="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x v="26"/>
    <s v="50:41"/>
    <m/>
    <n v="366"/>
    <m/>
    <s v="Apr 22, 2020"/>
    <x v="5"/>
    <s v="50:24"/>
    <d v="1899-12-30T00:50:41"/>
    <n v="3.4999999999999996E-2"/>
    <n v="3.6435185185185189E-2"/>
    <n v="1.4351851851851921E-3"/>
    <n v="3.6076388888888887E-2"/>
    <n v="3.6076388888888887E-2"/>
    <b v="0"/>
    <n v="1.0763888888888906E-3"/>
    <b v="0"/>
    <n v="3.6435185185185189E-2"/>
  </r>
  <r>
    <n v="583"/>
    <s v="https://www.rev.com/blog/transcripts/united-kingdom-coronavirus-briefing-transcript-april-22"/>
    <s v="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x v="26"/>
    <s v="50:59"/>
    <m/>
    <n v="473"/>
    <m/>
    <s v="Apr 22, 2020"/>
    <x v="5"/>
    <s v="50:24"/>
    <d v="1899-12-30T00:50:59"/>
    <n v="3.4999999999999996E-2"/>
    <n v="3.6435185185185189E-2"/>
    <n v="1.4351851851851921E-3"/>
    <n v="3.6076388888888887E-2"/>
    <n v="3.6076388888888887E-2"/>
    <b v="0"/>
    <n v="1.0763888888888906E-3"/>
    <b v="0"/>
    <n v="3.6435185185185189E-2"/>
  </r>
  <r>
    <n v="584"/>
    <s v="https://www.rev.com/blog/transcripts/united-kingdom-coronavirus-briefing-transcript-april-22"/>
    <s v="Dominic Raab: (51:27);I take your point that they’re the heart and soul of this country, small businesses. We’ll do everything we can. But I think it will be counterproductive if not dangerous if we eased up too early. Not just for public health, but also for entrepreneurs."/>
    <x v="26"/>
    <s v="51:27"/>
    <m/>
    <n v="274"/>
    <m/>
    <s v="Apr 22, 2020"/>
    <x v="5"/>
    <s v="50:24"/>
    <d v="1899-12-30T00:51:27"/>
    <n v="3.4999999999999996E-2"/>
    <n v="3.6435185185185189E-2"/>
    <n v="1.4351851851851921E-3"/>
    <n v="3.6076388888888887E-2"/>
    <n v="3.6076388888888887E-2"/>
    <b v="0"/>
    <n v="1.0763888888888906E-3"/>
    <b v="0"/>
    <n v="3.6435185185185189E-2"/>
  </r>
  <r>
    <n v="585"/>
    <s v="https://www.rev.com/blog/transcripts/united-kingdom-coronavirus-briefing-transcript-april-22"/>
    <s v="Dominic Raab: (51:40);Would you like to come back on any of that, get the last word?"/>
    <x v="26"/>
    <s v="51:40"/>
    <m/>
    <n v="84"/>
    <m/>
    <s v="Apr 22, 2020"/>
    <x v="5"/>
    <s v="50:24"/>
    <d v="1899-12-30T00:51:40"/>
    <n v="3.4999999999999996E-2"/>
    <n v="3.6435185185185189E-2"/>
    <n v="1.4351851851851921E-3"/>
    <n v="3.6076388888888887E-2"/>
    <n v="3.6076388888888887E-2"/>
    <b v="0"/>
    <n v="1.0763888888888906E-3"/>
    <b v="0"/>
    <n v="3.6435185185185189E-2"/>
  </r>
  <r>
    <n v="586"/>
    <s v="https://www.rev.com/blog/transcripts/united-kingdom-coronavirus-briefing-transcript-april-22"/>
    <s v="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
    <x v="65"/>
    <s v="51:44"/>
    <m/>
    <n v="291"/>
    <m/>
    <s v="Apr 22, 2020"/>
    <x v="5"/>
    <s v="51:44"/>
    <d v="1899-12-30T00:51:44"/>
    <n v="3.5925925925925924E-2"/>
    <n v="3.5925925925925924E-2"/>
    <n v="0"/>
    <n v="3.6076388888888887E-2"/>
    <n v="3.6076388888888887E-2"/>
    <b v="0"/>
    <n v="1.5046296296296335E-4"/>
    <b v="0"/>
    <n v="3.6435185185185189E-2"/>
  </r>
  <r>
    <n v="587"/>
    <s v="https://www.rev.com/blog/transcripts/united-kingdom-coronavirus-briefing-transcript-april-22"/>
    <s v="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x v="26"/>
    <s v="51:57"/>
    <m/>
    <n v="372"/>
    <m/>
    <s v="Apr 22, 2020"/>
    <x v="5"/>
    <s v="51:57"/>
    <d v="1899-12-30T00:51:57"/>
    <n v="3.6076388888888887E-2"/>
    <n v="3.6435185185185189E-2"/>
    <n v="3.587962962963015E-4"/>
    <n v="3.6435185185185189E-2"/>
    <n v="3.6435185185185189E-2"/>
    <b v="0"/>
    <n v="3.587962962963015E-4"/>
    <b v="0"/>
    <n v="3.6435185185185189E-2"/>
  </r>
  <r>
    <n v="588"/>
    <s v="https://www.rev.com/blog/transcripts/united-kingdom-coronavirus-briefing-transcript-april-22"/>
    <s v="Nick Carter: (52:18);Yes. I mean, in Bristol, we have allocated some combat medics to act as nurses and the like, and some sort of general duties personnel to help support it as well."/>
    <x v="58"/>
    <s v="52:18"/>
    <m/>
    <n v="183"/>
    <m/>
    <s v="Apr 22, 2020"/>
    <x v="5"/>
    <s v="52:18"/>
    <d v="1899-12-30T00:52:18"/>
    <n v="3.6319444444444439E-2"/>
    <n v="3.6319444444444439E-2"/>
    <n v="0"/>
    <n v="3.6435185185185189E-2"/>
    <n v="3.6435185185185189E-2"/>
    <b v="0"/>
    <n v="1.1574074074074958E-4"/>
    <b v="0"/>
    <n v="3.6435185185185189E-2"/>
  </r>
  <r>
    <n v="589"/>
    <s v="https://www.rev.com/blog/transcripts/united-kingdom-coronavirus-briefing-transcript-april-22"/>
    <s v="Dominic Raab: (52:28);Thanks very much, Kate. That’s all, I think, for this press conference. Thank you all."/>
    <x v="26"/>
    <s v="52:28"/>
    <m/>
    <n v="108"/>
    <m/>
    <s v="Apr 22, 2020"/>
    <x v="5"/>
    <s v="52:28"/>
    <d v="1899-12-30T00:52:28"/>
    <n v="3.6435185185185189E-2"/>
    <n v="3.6435185185185189E-2"/>
    <n v="0"/>
    <n v="0"/>
    <n v="0"/>
    <b v="0"/>
    <n v="-3.6435185185185189E-2"/>
    <b v="1"/>
    <n v="3.6435185185185189E-2"/>
  </r>
  <r>
    <n v="595"/>
    <s v="https://www.rev.com/blog/transcripts/united-kingdom-coronavirus-briefing-transcript-april-23"/>
    <s v="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x v="15"/>
    <s v="00:00"/>
    <m/>
    <n v="383"/>
    <m/>
    <s v="Apr 23, 2020"/>
    <x v="6"/>
    <s v="00:00"/>
    <d v="1899-12-30T00:00:00"/>
    <n v="0"/>
    <n v="3.394675925925926E-2"/>
    <n v="3.394675925925926E-2"/>
    <n v="1.650462962962963E-2"/>
    <n v="1.650462962962963E-2"/>
    <b v="0"/>
    <n v="1.650462962962963E-2"/>
    <b v="0"/>
    <n v="3.394675925925926E-2"/>
  </r>
  <r>
    <n v="596"/>
    <s v="https://www.rev.com/blog/transcripts/united-kingdom-coronavirus-briefing-transcript-april-23"/>
    <s v="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x v="15"/>
    <s v="00:47"/>
    <m/>
    <n v="821"/>
    <m/>
    <s v="Apr 23, 2020"/>
    <x v="6"/>
    <s v="00:00"/>
    <d v="1899-12-30T00:00:47"/>
    <n v="0"/>
    <n v="3.394675925925926E-2"/>
    <n v="3.394675925925926E-2"/>
    <n v="1.650462962962963E-2"/>
    <n v="1.650462962962963E-2"/>
    <b v="0"/>
    <n v="1.650462962962963E-2"/>
    <b v="0"/>
    <n v="3.394675925925926E-2"/>
  </r>
  <r>
    <n v="597"/>
    <s v="https://www.rev.com/blog/transcripts/united-kingdom-coronavirus-briefing-transcript-april-23"/>
    <s v="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x v="15"/>
    <s v="01:54"/>
    <m/>
    <n v="386"/>
    <m/>
    <s v="Apr 23, 2020"/>
    <x v="6"/>
    <s v="00:00"/>
    <d v="1899-12-30T00:01:54"/>
    <n v="0"/>
    <n v="3.394675925925926E-2"/>
    <n v="3.394675925925926E-2"/>
    <n v="1.650462962962963E-2"/>
    <n v="1.650462962962963E-2"/>
    <b v="0"/>
    <n v="1.650462962962963E-2"/>
    <b v="0"/>
    <n v="3.394675925925926E-2"/>
  </r>
  <r>
    <n v="598"/>
    <s v="https://www.rev.com/blog/transcripts/united-kingdom-coronavirus-briefing-transcript-april-23"/>
    <s v="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x v="15"/>
    <s v="02:22"/>
    <m/>
    <n v="738"/>
    <m/>
    <s v="Apr 23, 2020"/>
    <x v="6"/>
    <s v="00:00"/>
    <d v="1899-12-30T00:02:22"/>
    <n v="0"/>
    <n v="3.394675925925926E-2"/>
    <n v="3.394675925925926E-2"/>
    <n v="1.650462962962963E-2"/>
    <n v="1.650462962962963E-2"/>
    <b v="0"/>
    <n v="1.650462962962963E-2"/>
    <b v="0"/>
    <n v="3.394675925925926E-2"/>
  </r>
  <r>
    <n v="599"/>
    <s v="https://www.rev.com/blog/transcripts/united-kingdom-coronavirus-briefing-transcript-april-23"/>
    <s v="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x v="15"/>
    <s v="03:18"/>
    <m/>
    <n v="647"/>
    <m/>
    <s v="Apr 23, 2020"/>
    <x v="6"/>
    <s v="00:00"/>
    <d v="1899-12-30T00:03:18"/>
    <n v="0"/>
    <n v="3.394675925925926E-2"/>
    <n v="3.394675925925926E-2"/>
    <n v="1.650462962962963E-2"/>
    <n v="1.650462962962963E-2"/>
    <b v="0"/>
    <n v="1.650462962962963E-2"/>
    <b v="0"/>
    <n v="3.394675925925926E-2"/>
  </r>
  <r>
    <n v="600"/>
    <s v="https://www.rev.com/blog/transcripts/united-kingdom-coronavirus-briefing-transcript-april-23"/>
    <s v="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x v="15"/>
    <s v="04:11"/>
    <m/>
    <n v="600"/>
    <m/>
    <s v="Apr 23, 2020"/>
    <x v="6"/>
    <s v="00:00"/>
    <d v="1899-12-30T00:04:11"/>
    <n v="0"/>
    <n v="3.394675925925926E-2"/>
    <n v="3.394675925925926E-2"/>
    <n v="1.650462962962963E-2"/>
    <n v="1.650462962962963E-2"/>
    <b v="0"/>
    <n v="1.650462962962963E-2"/>
    <b v="0"/>
    <n v="3.394675925925926E-2"/>
  </r>
  <r>
    <n v="601"/>
    <s v="https://www.rev.com/blog/transcripts/united-kingdom-coronavirus-briefing-transcript-april-23"/>
    <s v="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x v="15"/>
    <s v="04:47"/>
    <m/>
    <n v="841"/>
    <m/>
    <s v="Apr 23, 2020"/>
    <x v="6"/>
    <s v="00:00"/>
    <d v="1899-12-30T00:04:47"/>
    <n v="0"/>
    <n v="3.394675925925926E-2"/>
    <n v="3.394675925925926E-2"/>
    <n v="1.650462962962963E-2"/>
    <n v="1.650462962962963E-2"/>
    <b v="0"/>
    <n v="1.650462962962963E-2"/>
    <b v="0"/>
    <n v="3.394675925925926E-2"/>
  </r>
  <r>
    <n v="602"/>
    <s v="https://www.rev.com/blog/transcripts/united-kingdom-coronavirus-briefing-transcript-april-23"/>
    <s v="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x v="15"/>
    <s v="05:43"/>
    <m/>
    <n v="775"/>
    <m/>
    <s v="Apr 23, 2020"/>
    <x v="6"/>
    <s v="00:00"/>
    <d v="1899-12-30T00:05:43"/>
    <n v="0"/>
    <n v="3.394675925925926E-2"/>
    <n v="3.394675925925926E-2"/>
    <n v="1.650462962962963E-2"/>
    <n v="1.650462962962963E-2"/>
    <b v="0"/>
    <n v="1.650462962962963E-2"/>
    <b v="0"/>
    <n v="3.394675925925926E-2"/>
  </r>
  <r>
    <n v="603"/>
    <s v="https://www.rev.com/blog/transcripts/united-kingdom-coronavirus-briefing-transcript-april-23"/>
    <s v="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x v="15"/>
    <s v="06:32"/>
    <m/>
    <n v="731"/>
    <m/>
    <s v="Apr 23, 2020"/>
    <x v="6"/>
    <s v="00:00"/>
    <d v="1899-12-30T00:06:32"/>
    <n v="0"/>
    <n v="3.394675925925926E-2"/>
    <n v="3.394675925925926E-2"/>
    <n v="1.650462962962963E-2"/>
    <n v="1.650462962962963E-2"/>
    <b v="0"/>
    <n v="1.650462962962963E-2"/>
    <b v="0"/>
    <n v="3.394675925925926E-2"/>
  </r>
  <r>
    <n v="604"/>
    <s v="https://www.rev.com/blog/transcripts/united-kingdom-coronavirus-briefing-transcript-april-23"/>
    <s v="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x v="15"/>
    <s v="07:20"/>
    <m/>
    <n v="904"/>
    <m/>
    <s v="Apr 23, 2020"/>
    <x v="6"/>
    <s v="00:00"/>
    <d v="1899-12-30T00:07:20"/>
    <n v="0"/>
    <n v="3.394675925925926E-2"/>
    <n v="3.394675925925926E-2"/>
    <n v="1.650462962962963E-2"/>
    <n v="1.650462962962963E-2"/>
    <b v="0"/>
    <n v="1.650462962962963E-2"/>
    <b v="0"/>
    <n v="3.394675925925926E-2"/>
  </r>
  <r>
    <n v="605"/>
    <s v="https://www.rev.com/blog/transcripts/united-kingdom-coronavirus-briefing-transcript-april-23"/>
    <s v="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x v="15"/>
    <s v="08:17"/>
    <m/>
    <n v="419"/>
    <m/>
    <s v="Apr 23, 2020"/>
    <x v="6"/>
    <s v="00:00"/>
    <d v="1899-12-30T00:08:17"/>
    <n v="0"/>
    <n v="3.394675925925926E-2"/>
    <n v="3.394675925925926E-2"/>
    <n v="1.650462962962963E-2"/>
    <n v="1.650462962962963E-2"/>
    <b v="0"/>
    <n v="1.650462962962963E-2"/>
    <b v="0"/>
    <n v="3.394675925925926E-2"/>
  </r>
  <r>
    <n v="606"/>
    <s v="https://www.rev.com/blog/transcripts/united-kingdom-coronavirus-briefing-transcript-april-23"/>
    <s v="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x v="15"/>
    <s v="08:47"/>
    <m/>
    <n v="716"/>
    <m/>
    <s v="Apr 23, 2020"/>
    <x v="6"/>
    <s v="00:00"/>
    <d v="1899-12-30T00:08:47"/>
    <n v="0"/>
    <n v="3.394675925925926E-2"/>
    <n v="3.394675925925926E-2"/>
    <n v="1.650462962962963E-2"/>
    <n v="1.650462962962963E-2"/>
    <b v="0"/>
    <n v="1.650462962962963E-2"/>
    <b v="0"/>
    <n v="3.394675925925926E-2"/>
  </r>
  <r>
    <n v="607"/>
    <s v="https://www.rev.com/blog/transcripts/united-kingdom-coronavirus-briefing-transcript-april-23"/>
    <s v="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x v="15"/>
    <s v="09:38"/>
    <m/>
    <n v="474"/>
    <m/>
    <s v="Apr 23, 2020"/>
    <x v="6"/>
    <s v="00:00"/>
    <d v="1899-12-30T00:09:38"/>
    <n v="0"/>
    <n v="3.394675925925926E-2"/>
    <n v="3.394675925925926E-2"/>
    <n v="1.650462962962963E-2"/>
    <n v="1.650462962962963E-2"/>
    <b v="0"/>
    <n v="1.650462962962963E-2"/>
    <b v="0"/>
    <n v="3.394675925925926E-2"/>
  </r>
  <r>
    <n v="608"/>
    <s v="https://www.rev.com/blog/transcripts/united-kingdom-coronavirus-briefing-transcript-april-23"/>
    <s v="Matt Hancock: (10:15);I’m now going to ask Sir Patrick to set out the latest data on the charts."/>
    <x v="15"/>
    <s v="10:15"/>
    <m/>
    <n v="96"/>
    <m/>
    <s v="Apr 23, 2020"/>
    <x v="6"/>
    <s v="00:00"/>
    <d v="1899-12-30T00:10:15"/>
    <n v="0"/>
    <n v="3.394675925925926E-2"/>
    <n v="3.394675925925926E-2"/>
    <n v="1.650462962962963E-2"/>
    <n v="1.650462962962963E-2"/>
    <b v="0"/>
    <n v="1.650462962962963E-2"/>
    <b v="0"/>
    <n v="3.394675925925926E-2"/>
  </r>
  <r>
    <n v="609"/>
    <s v="https://www.rev.com/blog/transcripts/united-kingdom-coronavirus-briefing-transcript-april-23"/>
    <s v="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x v="66"/>
    <s v="10:20"/>
    <m/>
    <n v="551"/>
    <m/>
    <s v="Apr 23, 2020"/>
    <x v="6"/>
    <s v="10:20"/>
    <d v="1899-12-30T00:10:20"/>
    <n v="7.1759259259259259E-3"/>
    <n v="3.3449074074074069E-2"/>
    <n v="2.6273148148148143E-2"/>
    <n v="1.650462962962963E-2"/>
    <n v="1.650462962962963E-2"/>
    <b v="0"/>
    <n v="9.3287037037037036E-3"/>
    <b v="0"/>
    <n v="3.394675925925926E-2"/>
  </r>
  <r>
    <n v="610"/>
    <s v="https://www.rev.com/blog/transcripts/united-kingdom-coronavirus-briefing-transcript-april-23"/>
    <s v="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x v="66"/>
    <s v="10:58"/>
    <m/>
    <n v="444"/>
    <m/>
    <s v="Apr 23, 2020"/>
    <x v="6"/>
    <s v="10:20"/>
    <d v="1899-12-30T00:10:58"/>
    <n v="7.1759259259259259E-3"/>
    <n v="3.3449074074074069E-2"/>
    <n v="2.6273148148148143E-2"/>
    <n v="1.650462962962963E-2"/>
    <n v="1.650462962962963E-2"/>
    <b v="0"/>
    <n v="9.3287037037037036E-3"/>
    <b v="0"/>
    <n v="3.394675925925926E-2"/>
  </r>
  <r>
    <n v="611"/>
    <s v="https://www.rev.com/blog/transcripts/united-kingdom-coronavirus-briefing-transcript-april-23"/>
    <s v="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x v="66"/>
    <s v="11:24"/>
    <m/>
    <n v="580"/>
    <m/>
    <s v="Apr 23, 2020"/>
    <x v="6"/>
    <s v="10:20"/>
    <d v="1899-12-30T00:11:24"/>
    <n v="7.1759259259259259E-3"/>
    <n v="3.3449074074074069E-2"/>
    <n v="2.6273148148148143E-2"/>
    <n v="1.650462962962963E-2"/>
    <n v="1.650462962962963E-2"/>
    <b v="0"/>
    <n v="9.3287037037037036E-3"/>
    <b v="0"/>
    <n v="3.394675925925926E-2"/>
  </r>
  <r>
    <n v="612"/>
    <s v="https://www.rev.com/blog/transcripts/united-kingdom-coronavirus-briefing-transcript-april-23"/>
    <s v="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x v="66"/>
    <s v="11:57"/>
    <m/>
    <n v="642"/>
    <m/>
    <s v="Apr 23, 2020"/>
    <x v="6"/>
    <s v="10:20"/>
    <d v="1899-12-30T00:11:57"/>
    <n v="7.1759259259259259E-3"/>
    <n v="3.3449074074074069E-2"/>
    <n v="2.6273148148148143E-2"/>
    <n v="1.650462962962963E-2"/>
    <n v="1.650462962962963E-2"/>
    <b v="0"/>
    <n v="9.3287037037037036E-3"/>
    <b v="0"/>
    <n v="3.394675925925926E-2"/>
  </r>
  <r>
    <n v="613"/>
    <s v="https://www.rev.com/blog/transcripts/united-kingdom-coronavirus-briefing-transcript-april-23"/>
    <s v="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x v="66"/>
    <s v="12:39"/>
    <m/>
    <n v="361"/>
    <m/>
    <s v="Apr 23, 2020"/>
    <x v="6"/>
    <s v="10:20"/>
    <d v="1899-12-30T00:12:39"/>
    <n v="7.1759259259259259E-3"/>
    <n v="3.3449074074074069E-2"/>
    <n v="2.6273148148148143E-2"/>
    <n v="1.650462962962963E-2"/>
    <n v="1.650462962962963E-2"/>
    <b v="0"/>
    <n v="9.3287037037037036E-3"/>
    <b v="0"/>
    <n v="3.394675925925926E-2"/>
  </r>
  <r>
    <n v="614"/>
    <s v="https://www.rev.com/blog/transcripts/united-kingdom-coronavirus-briefing-transcript-april-23"/>
    <s v="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x v="66"/>
    <s v="13:03"/>
    <m/>
    <n v="679"/>
    <m/>
    <s v="Apr 23, 2020"/>
    <x v="6"/>
    <s v="10:20"/>
    <d v="1899-12-30T00:13:03"/>
    <n v="7.1759259259259259E-3"/>
    <n v="3.3449074074074069E-2"/>
    <n v="2.6273148148148143E-2"/>
    <n v="1.650462962962963E-2"/>
    <n v="1.650462962962963E-2"/>
    <b v="0"/>
    <n v="9.3287037037037036E-3"/>
    <b v="0"/>
    <n v="3.394675925925926E-2"/>
  </r>
  <r>
    <n v="615"/>
    <s v="https://www.rev.com/blog/transcripts/united-kingdom-coronavirus-briefing-transcript-april-23"/>
    <s v="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x v="66"/>
    <s v="13:50"/>
    <m/>
    <n v="819"/>
    <m/>
    <s v="Apr 23, 2020"/>
    <x v="6"/>
    <s v="10:20"/>
    <d v="1899-12-30T00:13:50"/>
    <n v="7.1759259259259259E-3"/>
    <n v="3.3449074074074069E-2"/>
    <n v="2.6273148148148143E-2"/>
    <n v="1.650462962962963E-2"/>
    <n v="1.650462962962963E-2"/>
    <b v="0"/>
    <n v="9.3287037037037036E-3"/>
    <b v="0"/>
    <n v="3.394675925925926E-2"/>
  </r>
  <r>
    <n v="616"/>
    <s v="https://www.rev.com/blog/transcripts/united-kingdom-coronavirus-briefing-transcript-april-23"/>
    <s v="Matt Hancock: (14:42);Thanks very much. John, if you’d update us on where we are on on the testing program in a bit more detail."/>
    <x v="15"/>
    <s v="14:42"/>
    <m/>
    <n v="128"/>
    <m/>
    <s v="Apr 23, 2020"/>
    <x v="6"/>
    <s v="14:42"/>
    <d v="1899-12-30T00:14:42"/>
    <n v="1.0208333333333333E-2"/>
    <n v="3.394675925925926E-2"/>
    <n v="2.3738425925925927E-2"/>
    <n v="1.650462962962963E-2"/>
    <n v="1.650462962962963E-2"/>
    <b v="0"/>
    <n v="6.2962962962962964E-3"/>
    <b v="0"/>
    <n v="3.394675925925926E-2"/>
  </r>
  <r>
    <n v="617"/>
    <s v="https://www.rev.com/blog/transcripts/united-kingdom-coronavirus-briefing-transcript-april-23"/>
    <s v="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x v="49"/>
    <s v="14:48"/>
    <m/>
    <n v="1013"/>
    <m/>
    <s v="Apr 23, 2020"/>
    <x v="6"/>
    <s v="14:48"/>
    <d v="1899-12-30T00:14:48"/>
    <n v="1.0277777777777778E-2"/>
    <n v="2.9259259259259259E-2"/>
    <n v="1.8981481481481481E-2"/>
    <n v="1.650462962962963E-2"/>
    <n v="1.650462962962963E-2"/>
    <b v="0"/>
    <n v="6.2268518518518515E-3"/>
    <b v="0"/>
    <n v="3.394675925925926E-2"/>
  </r>
  <r>
    <n v="618"/>
    <s v="https://www.rev.com/blog/transcripts/united-kingdom-coronavirus-briefing-transcript-april-23"/>
    <s v="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x v="49"/>
    <s v="15:46"/>
    <m/>
    <n v="933"/>
    <m/>
    <s v="Apr 23, 2020"/>
    <x v="6"/>
    <s v="14:48"/>
    <d v="1899-12-30T00:15:46"/>
    <n v="1.0277777777777778E-2"/>
    <n v="2.9259259259259259E-2"/>
    <n v="1.8981481481481481E-2"/>
    <n v="1.650462962962963E-2"/>
    <n v="1.650462962962963E-2"/>
    <b v="0"/>
    <n v="6.2268518518518515E-3"/>
    <b v="0"/>
    <n v="3.394675925925926E-2"/>
  </r>
  <r>
    <n v="619"/>
    <s v="https://www.rev.com/blog/transcripts/united-kingdom-coronavirus-briefing-transcript-april-23"/>
    <s v="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x v="49"/>
    <s v="16:44"/>
    <m/>
    <n v="677"/>
    <m/>
    <s v="Apr 23, 2020"/>
    <x v="6"/>
    <s v="14:48"/>
    <d v="1899-12-30T00:16:44"/>
    <n v="1.0277777777777778E-2"/>
    <n v="2.9259259259259259E-2"/>
    <n v="1.8981481481481481E-2"/>
    <n v="1.650462962962963E-2"/>
    <n v="1.650462962962963E-2"/>
    <b v="0"/>
    <n v="6.2268518518518515E-3"/>
    <b v="0"/>
    <n v="3.394675925925926E-2"/>
  </r>
  <r>
    <n v="620"/>
    <s v="https://www.rev.com/blog/transcripts/united-kingdom-coronavirus-briefing-transcript-april-23"/>
    <s v="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x v="49"/>
    <s v="17:33"/>
    <m/>
    <n v="1031"/>
    <m/>
    <s v="Apr 23, 2020"/>
    <x v="6"/>
    <s v="14:48"/>
    <d v="1899-12-30T00:17:33"/>
    <n v="1.0277777777777778E-2"/>
    <n v="2.9259259259259259E-2"/>
    <n v="1.8981481481481481E-2"/>
    <n v="1.650462962962963E-2"/>
    <n v="1.650462962962963E-2"/>
    <b v="0"/>
    <n v="6.2268518518518515E-3"/>
    <b v="0"/>
    <n v="3.394675925925926E-2"/>
  </r>
  <r>
    <n v="621"/>
    <s v="https://www.rev.com/blog/transcripts/united-kingdom-coronavirus-briefing-transcript-april-23"/>
    <s v="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x v="49"/>
    <s v="18:39"/>
    <m/>
    <n v="801"/>
    <m/>
    <s v="Apr 23, 2020"/>
    <x v="6"/>
    <s v="14:48"/>
    <d v="1899-12-30T00:18:39"/>
    <n v="1.0277777777777778E-2"/>
    <n v="2.9259259259259259E-2"/>
    <n v="1.8981481481481481E-2"/>
    <n v="1.650462962962963E-2"/>
    <n v="1.650462962962963E-2"/>
    <b v="0"/>
    <n v="6.2268518518518515E-3"/>
    <b v="0"/>
    <n v="3.394675925925926E-2"/>
  </r>
  <r>
    <n v="622"/>
    <s v="https://www.rev.com/blog/transcripts/united-kingdom-coronavirus-briefing-transcript-april-23"/>
    <s v="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x v="49"/>
    <s v="19:28"/>
    <m/>
    <n v="841"/>
    <m/>
    <s v="Apr 23, 2020"/>
    <x v="6"/>
    <s v="14:48"/>
    <d v="1899-12-30T00:19:28"/>
    <n v="1.0277777777777778E-2"/>
    <n v="2.9259259259259259E-2"/>
    <n v="1.8981481481481481E-2"/>
    <n v="1.650462962962963E-2"/>
    <n v="1.650462962962963E-2"/>
    <b v="0"/>
    <n v="6.2268518518518515E-3"/>
    <b v="0"/>
    <n v="3.394675925925926E-2"/>
  </r>
  <r>
    <n v="623"/>
    <s v="https://www.rev.com/blog/transcripts/united-kingdom-coronavirus-briefing-transcript-april-23"/>
    <s v="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x v="49"/>
    <s v="20:23"/>
    <m/>
    <n v="892"/>
    <m/>
    <s v="Apr 23, 2020"/>
    <x v="6"/>
    <s v="14:48"/>
    <d v="1899-12-30T00:20:23"/>
    <n v="1.0277777777777778E-2"/>
    <n v="2.9259259259259259E-2"/>
    <n v="1.8981481481481481E-2"/>
    <n v="1.650462962962963E-2"/>
    <n v="1.650462962962963E-2"/>
    <b v="0"/>
    <n v="6.2268518518518515E-3"/>
    <b v="0"/>
    <n v="3.394675925925926E-2"/>
  </r>
  <r>
    <n v="624"/>
    <s v="https://www.rev.com/blog/transcripts/united-kingdom-coronavirus-briefing-transcript-april-23"/>
    <s v="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x v="49"/>
    <s v="21:19"/>
    <m/>
    <n v="943"/>
    <m/>
    <s v="Apr 23, 2020"/>
    <x v="6"/>
    <s v="14:48"/>
    <d v="1899-12-30T00:21:19"/>
    <n v="1.0277777777777778E-2"/>
    <n v="2.9259259259259259E-2"/>
    <n v="1.8981481481481481E-2"/>
    <n v="1.650462962962963E-2"/>
    <n v="1.650462962962963E-2"/>
    <b v="0"/>
    <n v="6.2268518518518515E-3"/>
    <b v="0"/>
    <n v="3.394675925925926E-2"/>
  </r>
  <r>
    <n v="625"/>
    <s v="https://www.rev.com/blog/transcripts/united-kingdom-coronavirus-briefing-transcript-april-23"/>
    <s v="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x v="49"/>
    <s v="22:17"/>
    <m/>
    <n v="868"/>
    <m/>
    <s v="Apr 23, 2020"/>
    <x v="6"/>
    <s v="14:48"/>
    <d v="1899-12-30T00:22:17"/>
    <n v="1.0277777777777778E-2"/>
    <n v="2.9259259259259259E-2"/>
    <n v="1.8981481481481481E-2"/>
    <n v="1.650462962962963E-2"/>
    <n v="1.650462962962963E-2"/>
    <b v="0"/>
    <n v="6.2268518518518515E-3"/>
    <b v="0"/>
    <n v="3.394675925925926E-2"/>
  </r>
  <r>
    <n v="626"/>
    <s v="https://www.rev.com/blog/transcripts/united-kingdom-coronavirus-briefing-transcript-april-23"/>
    <s v="Matt Hancock: (23:08);Thanks very much John, and now we’ll open up to questions. The first question, Laura Coonsburg of the BBC."/>
    <x v="15"/>
    <s v="23:08"/>
    <m/>
    <n v="128"/>
    <m/>
    <s v="Apr 23, 2020"/>
    <x v="6"/>
    <s v="23:08"/>
    <d v="1899-12-30T00:23:08"/>
    <n v="1.6064814814814813E-2"/>
    <n v="3.394675925925926E-2"/>
    <n v="1.7881944444444447E-2"/>
    <n v="1.650462962962963E-2"/>
    <n v="1.650462962962963E-2"/>
    <b v="0"/>
    <n v="4.3981481481481649E-4"/>
    <b v="0"/>
    <n v="3.394675925925926E-2"/>
  </r>
  <r>
    <n v="627"/>
    <s v="https://www.rev.com/blog/transcripts/united-kingdom-coronavirus-briefing-transcript-april-23"/>
    <s v="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x v="67"/>
    <s v="23:16"/>
    <m/>
    <n v="548"/>
    <m/>
    <s v="Apr 23, 2020"/>
    <x v="6"/>
    <s v="23:16"/>
    <d v="1899-12-30T00:23:16"/>
    <n v="1.6157407407407409E-2"/>
    <n v="1.6157407407407409E-2"/>
    <n v="0"/>
    <n v="1.650462962962963E-2"/>
    <n v="1.650462962962963E-2"/>
    <b v="0"/>
    <n v="3.4722222222222099E-4"/>
    <b v="0"/>
    <n v="3.394675925925926E-2"/>
  </r>
  <r>
    <n v="628"/>
    <s v="https://www.rev.com/blog/transcripts/united-kingdom-coronavirus-briefing-transcript-april-23"/>
    <s v="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x v="15"/>
    <s v="23:46"/>
    <m/>
    <n v="1030"/>
    <m/>
    <s v="Apr 23, 2020"/>
    <x v="6"/>
    <s v="23:46"/>
    <d v="1899-12-30T00:23:46"/>
    <n v="1.650462962962963E-2"/>
    <n v="3.394675925925926E-2"/>
    <n v="1.744212962962963E-2"/>
    <n v="1.7731481481481483E-2"/>
    <n v="1.7731481481481483E-2"/>
    <b v="0"/>
    <n v="1.226851851851854E-3"/>
    <b v="0"/>
    <n v="3.394675925925926E-2"/>
  </r>
  <r>
    <n v="629"/>
    <s v="https://www.rev.com/blog/transcripts/united-kingdom-coronavirus-briefing-transcript-april-23"/>
    <s v="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x v="66"/>
    <s v="24:59"/>
    <m/>
    <n v="511"/>
    <m/>
    <s v="Apr 23, 2020"/>
    <x v="6"/>
    <s v="24:59"/>
    <d v="1899-12-30T00:24:59"/>
    <n v="1.7349537037037038E-2"/>
    <n v="3.3449074074074069E-2"/>
    <n v="1.609953703703703E-2"/>
    <n v="1.7731481481481483E-2"/>
    <n v="1.7731481481481483E-2"/>
    <b v="0"/>
    <n v="3.8194444444444517E-4"/>
    <b v="0"/>
    <n v="3.394675925925926E-2"/>
  </r>
  <r>
    <n v="630"/>
    <s v="https://www.rev.com/blog/transcripts/united-kingdom-coronavirus-briefing-transcript-april-23"/>
    <s v="Matt Hancock: (25:26);Thanks very much. Robert Peston, ITV."/>
    <x v="15"/>
    <s v="25:26"/>
    <m/>
    <n v="59"/>
    <m/>
    <s v="Apr 23, 2020"/>
    <x v="6"/>
    <s v="25:26"/>
    <d v="1899-12-30T00:25:26"/>
    <n v="1.7662037037037035E-2"/>
    <n v="3.394675925925926E-2"/>
    <n v="1.6284722222222225E-2"/>
    <n v="1.7731481481481483E-2"/>
    <n v="1.7731481481481483E-2"/>
    <b v="0"/>
    <n v="6.9444444444448361E-5"/>
    <b v="0"/>
    <n v="3.394675925925926E-2"/>
  </r>
  <r>
    <n v="631"/>
    <s v="https://www.rev.com/blog/transcripts/united-kingdom-coronavirus-briefing-transcript-april-23"/>
    <s v="Speaker 3: (25:30);[ inaudible 00:12:30]."/>
    <x v="22"/>
    <s v="25:30"/>
    <m/>
    <n v="41"/>
    <m/>
    <s v="Apr 23, 2020"/>
    <x v="6"/>
    <s v="25:30"/>
    <d v="1899-12-30T00:25:30"/>
    <n v="1.7708333333333333E-2"/>
    <n v="1.7708333333333333E-2"/>
    <n v="0"/>
    <n v="1.7731481481481483E-2"/>
    <n v="1.7731481481481483E-2"/>
    <b v="0"/>
    <n v="2.314814814815061E-5"/>
    <b v="0"/>
    <n v="3.394675925925926E-2"/>
  </r>
  <r>
    <n v="632"/>
    <s v="https://www.rev.com/blog/transcripts/united-kingdom-coronavirus-briefing-transcript-april-23"/>
    <s v="Matt Hancock: (25:32);Thanks Robert."/>
    <x v="15"/>
    <s v="25:32"/>
    <m/>
    <n v="36"/>
    <m/>
    <s v="Apr 23, 2020"/>
    <x v="6"/>
    <s v="25:32"/>
    <d v="1899-12-30T00:25:32"/>
    <n v="1.7731481481481483E-2"/>
    <n v="3.394675925925926E-2"/>
    <n v="1.6215277777777776E-2"/>
    <n v="1.8368055555555554E-2"/>
    <n v="1.8368055555555554E-2"/>
    <b v="0"/>
    <n v="6.3657407407407066E-4"/>
    <b v="0"/>
    <n v="3.394675925925926E-2"/>
  </r>
  <r>
    <n v="633"/>
    <s v="https://www.rev.com/blog/transcripts/united-kingdom-coronavirus-briefing-transcript-april-23"/>
    <s v="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x v="39"/>
    <s v="25:34"/>
    <m/>
    <n v="425"/>
    <m/>
    <s v="Apr 23, 2020"/>
    <x v="6"/>
    <s v="25:34"/>
    <d v="1899-12-30T00:25:34"/>
    <n v="1.7754629629629631E-2"/>
    <n v="1.8078703703703704E-2"/>
    <n v="3.2407407407407385E-4"/>
    <n v="1.8368055555555554E-2"/>
    <n v="1.8368055555555554E-2"/>
    <b v="0"/>
    <n v="6.1342592592592352E-4"/>
    <b v="0"/>
    <n v="3.394675925925926E-2"/>
  </r>
  <r>
    <n v="634"/>
    <s v="https://www.rev.com/blog/transcripts/united-kingdom-coronavirus-briefing-transcript-april-23"/>
    <s v="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x v="39"/>
    <s v="26:02"/>
    <m/>
    <n v="362"/>
    <m/>
    <s v="Apr 23, 2020"/>
    <x v="6"/>
    <s v="25:34"/>
    <d v="1899-12-30T00:26:02"/>
    <n v="1.7754629629629631E-2"/>
    <n v="1.8078703703703704E-2"/>
    <n v="3.2407407407407385E-4"/>
    <n v="1.8368055555555554E-2"/>
    <n v="1.8368055555555554E-2"/>
    <b v="0"/>
    <n v="6.1342592592592352E-4"/>
    <b v="0"/>
    <n v="3.394675925925926E-2"/>
  </r>
  <r>
    <n v="635"/>
    <s v="https://www.rev.com/blog/transcripts/united-kingdom-coronavirus-briefing-transcript-april-23"/>
    <s v="Matt Hancock: (26:27);Thanks Robert. I’ll ask John to answer the first and Patrick to answer the second."/>
    <x v="15"/>
    <s v="26:27"/>
    <m/>
    <n v="104"/>
    <m/>
    <s v="Apr 23, 2020"/>
    <x v="6"/>
    <s v="26:27"/>
    <d v="1899-12-30T00:26:27"/>
    <n v="1.8368055555555554E-2"/>
    <n v="3.394675925925926E-2"/>
    <n v="1.5578703703703706E-2"/>
    <n v="2.028935185185185E-2"/>
    <n v="2.028935185185185E-2"/>
    <b v="0"/>
    <n v="1.9212962962962959E-3"/>
    <b v="0"/>
    <n v="3.394675925925926E-2"/>
  </r>
  <r>
    <n v="636"/>
    <s v="https://www.rev.com/blog/transcripts/united-kingdom-coronavirus-briefing-transcript-april-23"/>
    <s v="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x v="49"/>
    <s v="26:32"/>
    <m/>
    <n v="558"/>
    <m/>
    <s v="Apr 23, 2020"/>
    <x v="6"/>
    <s v="26:32"/>
    <d v="1899-12-30T00:26:32"/>
    <n v="1.8425925925925925E-2"/>
    <n v="2.9259259259259259E-2"/>
    <n v="1.0833333333333334E-2"/>
    <n v="2.028935185185185E-2"/>
    <n v="2.028935185185185E-2"/>
    <b v="0"/>
    <n v="1.8634259259259246E-3"/>
    <b v="0"/>
    <n v="3.394675925925926E-2"/>
  </r>
  <r>
    <n v="637"/>
    <s v="https://www.rev.com/blog/transcripts/united-kingdom-coronavirus-briefing-transcript-april-23"/>
    <s v="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x v="49"/>
    <s v="27:04"/>
    <m/>
    <n v="328"/>
    <m/>
    <s v="Apr 23, 2020"/>
    <x v="6"/>
    <s v="26:32"/>
    <d v="1899-12-30T00:27:04"/>
    <n v="1.8425925925925925E-2"/>
    <n v="2.9259259259259259E-2"/>
    <n v="1.0833333333333334E-2"/>
    <n v="2.028935185185185E-2"/>
    <n v="2.028935185185185E-2"/>
    <b v="0"/>
    <n v="1.8634259259259246E-3"/>
    <b v="0"/>
    <n v="3.394675925925926E-2"/>
  </r>
  <r>
    <n v="638"/>
    <s v="https://www.rev.com/blog/transcripts/united-kingdom-coronavirus-briefing-transcript-april-23"/>
    <s v="Matt Hancock: (27:26);Thanks very much. Patrick."/>
    <x v="15"/>
    <s v="27:26"/>
    <m/>
    <n v="48"/>
    <m/>
    <s v="Apr 23, 2020"/>
    <x v="6"/>
    <s v="27:26"/>
    <d v="1899-12-30T00:27:26"/>
    <n v="1.9050925925925926E-2"/>
    <n v="3.394675925925926E-2"/>
    <n v="1.4895833333333334E-2"/>
    <n v="2.028935185185185E-2"/>
    <n v="2.028935185185185E-2"/>
    <b v="0"/>
    <n v="1.2384259259259241E-3"/>
    <b v="0"/>
    <n v="3.394675925925926E-2"/>
  </r>
  <r>
    <n v="639"/>
    <s v="https://www.rev.com/blog/transcripts/united-kingdom-coronavirus-briefing-transcript-april-23"/>
    <s v="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x v="66"/>
    <s v="27:28"/>
    <m/>
    <n v="454"/>
    <m/>
    <s v="Apr 23, 2020"/>
    <x v="6"/>
    <s v="27:28"/>
    <d v="1899-12-30T00:27:28"/>
    <n v="1.9074074074074073E-2"/>
    <n v="3.3449074074074069E-2"/>
    <n v="1.4374999999999995E-2"/>
    <n v="2.028935185185185E-2"/>
    <n v="2.028935185185185E-2"/>
    <b v="0"/>
    <n v="1.2152777777777769E-3"/>
    <b v="0"/>
    <n v="3.394675925925926E-2"/>
  </r>
  <r>
    <n v="640"/>
    <s v="https://www.rev.com/blog/transcripts/united-kingdom-coronavirus-briefing-transcript-april-23"/>
    <s v="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x v="66"/>
    <s v="27:49"/>
    <m/>
    <n v="625"/>
    <m/>
    <s v="Apr 23, 2020"/>
    <x v="6"/>
    <s v="27:28"/>
    <d v="1899-12-30T00:27:49"/>
    <n v="1.9074074074074073E-2"/>
    <n v="3.3449074074074069E-2"/>
    <n v="1.4374999999999995E-2"/>
    <n v="2.028935185185185E-2"/>
    <n v="2.028935185185185E-2"/>
    <b v="0"/>
    <n v="1.2152777777777769E-3"/>
    <b v="0"/>
    <n v="3.394675925925926E-2"/>
  </r>
  <r>
    <n v="641"/>
    <s v="https://www.rev.com/blog/transcripts/united-kingdom-coronavirus-briefing-transcript-april-23"/>
    <s v="Matt Hancock: (28:27);Thanks very much. Beth Rigby at Sky."/>
    <x v="15"/>
    <s v="28:27"/>
    <m/>
    <n v="58"/>
    <m/>
    <s v="Apr 23, 2020"/>
    <x v="6"/>
    <s v="28:27"/>
    <d v="1899-12-30T00:28:27"/>
    <n v="1.9756944444444445E-2"/>
    <n v="3.394675925925926E-2"/>
    <n v="1.4189814814814815E-2"/>
    <n v="2.028935185185185E-2"/>
    <n v="2.028935185185185E-2"/>
    <b v="0"/>
    <n v="5.3240740740740505E-4"/>
    <b v="0"/>
    <n v="3.394675925925926E-2"/>
  </r>
  <r>
    <n v="642"/>
    <s v="https://www.rev.com/blog/transcripts/united-kingdom-coronavirus-briefing-transcript-april-23"/>
    <s v="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x v="40"/>
    <s v="28:31"/>
    <m/>
    <n v="565"/>
    <m/>
    <s v="Apr 23, 2020"/>
    <x v="6"/>
    <s v="28:31"/>
    <d v="1899-12-30T00:28:31"/>
    <n v="1.9803240740740739E-2"/>
    <n v="1.9803240740740739E-2"/>
    <n v="0"/>
    <n v="2.028935185185185E-2"/>
    <n v="2.028935185185185E-2"/>
    <b v="0"/>
    <n v="4.8611111111111077E-4"/>
    <b v="0"/>
    <n v="3.394675925925926E-2"/>
  </r>
  <r>
    <n v="643"/>
    <s v="https://www.rev.com/blog/transcripts/united-kingdom-coronavirus-briefing-transcript-april-23"/>
    <s v="Matt Hancock: (29:13);Well, thanks. Both of those questions are ultimately for politicians because they are the big judgments. I’ll ask Patrick to comment on the science of the latter, but ultimately the judgements are made by the Cabinet on the advice of the scientists."/>
    <x v="15"/>
    <s v="29:13"/>
    <m/>
    <n v="271"/>
    <m/>
    <s v="Apr 23, 2020"/>
    <x v="6"/>
    <s v="29:13"/>
    <d v="1899-12-30T00:29:13"/>
    <n v="2.028935185185185E-2"/>
    <n v="3.394675925925926E-2"/>
    <n v="1.365740740740741E-2"/>
    <n v="2.3587962962962963E-2"/>
    <n v="2.3587962962962963E-2"/>
    <b v="0"/>
    <n v="3.2986111111111133E-3"/>
    <b v="0"/>
    <n v="3.394675925925926E-2"/>
  </r>
  <r>
    <n v="644"/>
    <s v="https://www.rev.com/blog/transcripts/united-kingdom-coronavirus-briefing-transcript-april-23"/>
    <s v="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x v="15"/>
    <s v="29:34"/>
    <m/>
    <n v="700"/>
    <m/>
    <s v="Apr 23, 2020"/>
    <x v="6"/>
    <s v="29:13"/>
    <d v="1899-12-30T00:29:34"/>
    <n v="2.028935185185185E-2"/>
    <n v="3.394675925925926E-2"/>
    <n v="1.365740740740741E-2"/>
    <n v="2.3587962962962963E-2"/>
    <n v="2.3587962962962963E-2"/>
    <b v="0"/>
    <n v="3.2986111111111133E-3"/>
    <b v="0"/>
    <n v="3.394675925925926E-2"/>
  </r>
  <r>
    <n v="645"/>
    <s v="https://www.rev.com/blog/transcripts/united-kingdom-coronavirus-briefing-transcript-april-23"/>
    <s v="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x v="15"/>
    <s v="30:32"/>
    <m/>
    <n v="354"/>
    <m/>
    <s v="Apr 23, 2020"/>
    <x v="6"/>
    <s v="29:13"/>
    <d v="1899-12-30T00:30:32"/>
    <n v="2.028935185185185E-2"/>
    <n v="3.394675925925926E-2"/>
    <n v="1.365740740740741E-2"/>
    <n v="2.3587962962962963E-2"/>
    <n v="2.3587962962962963E-2"/>
    <b v="0"/>
    <n v="3.2986111111111133E-3"/>
    <b v="0"/>
    <n v="3.394675925925926E-2"/>
  </r>
  <r>
    <n v="646"/>
    <s v="https://www.rev.com/blog/transcripts/united-kingdom-coronavirus-briefing-transcript-april-23"/>
    <s v="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x v="15"/>
    <s v="30:58"/>
    <m/>
    <n v="636"/>
    <m/>
    <s v="Apr 23, 2020"/>
    <x v="6"/>
    <s v="29:13"/>
    <d v="1899-12-30T00:30:58"/>
    <n v="2.028935185185185E-2"/>
    <n v="3.394675925925926E-2"/>
    <n v="1.365740740740741E-2"/>
    <n v="2.3587962962962963E-2"/>
    <n v="2.3587962962962963E-2"/>
    <b v="0"/>
    <n v="3.2986111111111133E-3"/>
    <b v="0"/>
    <n v="3.394675925925926E-2"/>
  </r>
  <r>
    <n v="647"/>
    <s v="https://www.rev.com/blog/transcripts/united-kingdom-coronavirus-briefing-transcript-april-23"/>
    <s v="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x v="15"/>
    <s v="31:41"/>
    <m/>
    <n v="322"/>
    <m/>
    <s v="Apr 23, 2020"/>
    <x v="6"/>
    <s v="29:13"/>
    <d v="1899-12-30T00:31:41"/>
    <n v="2.028935185185185E-2"/>
    <n v="3.394675925925926E-2"/>
    <n v="1.365740740740741E-2"/>
    <n v="2.3587962962962963E-2"/>
    <n v="2.3587962962962963E-2"/>
    <b v="0"/>
    <n v="3.2986111111111133E-3"/>
    <b v="0"/>
    <n v="3.394675925925926E-2"/>
  </r>
  <r>
    <n v="648"/>
    <s v="https://www.rev.com/blog/transcripts/united-kingdom-coronavirus-briefing-transcript-april-23"/>
    <s v="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x v="66"/>
    <s v="31:59"/>
    <m/>
    <n v="627"/>
    <m/>
    <s v="Apr 23, 2020"/>
    <x v="6"/>
    <s v="31:59"/>
    <d v="1899-12-30T00:31:59"/>
    <n v="2.2210648148148149E-2"/>
    <n v="3.3449074074074069E-2"/>
    <n v="1.1238425925925919E-2"/>
    <n v="2.3587962962962963E-2"/>
    <n v="2.3587962962962963E-2"/>
    <b v="0"/>
    <n v="1.3773148148148139E-3"/>
    <b v="0"/>
    <n v="3.394675925925926E-2"/>
  </r>
  <r>
    <n v="649"/>
    <s v="https://www.rev.com/blog/transcripts/united-kingdom-coronavirus-briefing-transcript-april-23"/>
    <s v="Matt Hancock: (32:41);Thanks very much Beth. Ben Kentish from LBC."/>
    <x v="15"/>
    <s v="32:41"/>
    <m/>
    <n v="66"/>
    <m/>
    <s v="Apr 23, 2020"/>
    <x v="6"/>
    <s v="32:41"/>
    <d v="1899-12-30T00:32:41"/>
    <n v="2.269675925925926E-2"/>
    <n v="3.394675925925926E-2"/>
    <n v="1.125E-2"/>
    <n v="2.3587962962962963E-2"/>
    <n v="2.3587962962962963E-2"/>
    <b v="0"/>
    <n v="8.9120370370370308E-4"/>
    <b v="0"/>
    <n v="3.394675925925926E-2"/>
  </r>
  <r>
    <n v="650"/>
    <s v="https://www.rev.com/blog/transcripts/united-kingdom-coronavirus-briefing-transcript-april-23"/>
    <s v="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x v="31"/>
    <s v="32:46"/>
    <m/>
    <n v="456"/>
    <m/>
    <s v="Apr 23, 2020"/>
    <x v="6"/>
    <s v="32:46"/>
    <d v="1899-12-30T00:32:46"/>
    <n v="2.2754629629629628E-2"/>
    <n v="2.3055555555555555E-2"/>
    <n v="3.0092592592592671E-4"/>
    <n v="2.3587962962962963E-2"/>
    <n v="2.3587962962962963E-2"/>
    <b v="0"/>
    <n v="8.3333333333333523E-4"/>
    <b v="0"/>
    <n v="3.394675925925926E-2"/>
  </r>
  <r>
    <n v="651"/>
    <s v="https://www.rev.com/blog/transcripts/united-kingdom-coronavirus-briefing-transcript-april-23"/>
    <s v="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x v="31"/>
    <s v="33:12"/>
    <m/>
    <n v="770"/>
    <m/>
    <s v="Apr 23, 2020"/>
    <x v="6"/>
    <s v="32:46"/>
    <d v="1899-12-30T00:33:12"/>
    <n v="2.2754629629629628E-2"/>
    <n v="2.3055555555555555E-2"/>
    <n v="3.0092592592592671E-4"/>
    <n v="2.3587962962962963E-2"/>
    <n v="2.3587962962962963E-2"/>
    <b v="0"/>
    <n v="8.3333333333333523E-4"/>
    <b v="0"/>
    <n v="3.394675925925926E-2"/>
  </r>
  <r>
    <n v="652"/>
    <s v="https://www.rev.com/blog/transcripts/united-kingdom-coronavirus-briefing-transcript-april-23"/>
    <s v="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x v="15"/>
    <s v="33:58"/>
    <m/>
    <n v="416"/>
    <m/>
    <s v="Apr 23, 2020"/>
    <x v="6"/>
    <s v="33:58"/>
    <d v="1899-12-30T00:33:58"/>
    <n v="2.3587962962962963E-2"/>
    <n v="3.394675925925926E-2"/>
    <n v="1.0358796296296297E-2"/>
    <n v="2.5555555555555554E-2"/>
    <n v="2.5555555555555554E-2"/>
    <b v="0"/>
    <n v="1.9675925925925902E-3"/>
    <b v="0"/>
    <n v="3.394675925925926E-2"/>
  </r>
  <r>
    <n v="653"/>
    <s v="https://www.rev.com/blog/transcripts/united-kingdom-coronavirus-briefing-transcript-april-23"/>
    <s v="Matt Hancock: (34:31);On the second question, we’ve discussed the timings many times before. I don’t accept the premise of the question because we followed the science throughout this, building on that science. And the science develops as we learn more about the virus."/>
    <x v="15"/>
    <s v="34:31"/>
    <m/>
    <n v="269"/>
    <m/>
    <s v="Apr 23, 2020"/>
    <x v="6"/>
    <s v="33:58"/>
    <d v="1899-12-30T00:34:31"/>
    <n v="2.3587962962962963E-2"/>
    <n v="3.394675925925926E-2"/>
    <n v="1.0358796296296297E-2"/>
    <n v="2.5555555555555554E-2"/>
    <n v="2.5555555555555554E-2"/>
    <b v="0"/>
    <n v="1.9675925925925902E-3"/>
    <b v="0"/>
    <n v="3.394675925925926E-2"/>
  </r>
  <r>
    <n v="654"/>
    <s v="https://www.rev.com/blog/transcripts/united-kingdom-coronavirus-briefing-transcript-april-23"/>
    <s v="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x v="15"/>
    <s v="34:51"/>
    <m/>
    <n v="660"/>
    <m/>
    <s v="Apr 23, 2020"/>
    <x v="6"/>
    <s v="33:58"/>
    <d v="1899-12-30T00:34:51"/>
    <n v="2.3587962962962963E-2"/>
    <n v="3.394675925925926E-2"/>
    <n v="1.0358796296296297E-2"/>
    <n v="2.5555555555555554E-2"/>
    <n v="2.5555555555555554E-2"/>
    <b v="0"/>
    <n v="1.9675925925925902E-3"/>
    <b v="0"/>
    <n v="3.394675925925926E-2"/>
  </r>
  <r>
    <n v="655"/>
    <s v="https://www.rev.com/blog/transcripts/united-kingdom-coronavirus-briefing-transcript-april-23"/>
    <s v="Matt Hancock: (35:35);Patrick, anything to add on that?"/>
    <x v="15"/>
    <s v="35:35"/>
    <m/>
    <n v="55"/>
    <m/>
    <s v="Apr 23, 2020"/>
    <x v="6"/>
    <s v="33:58"/>
    <d v="1899-12-30T00:35:35"/>
    <n v="2.3587962962962963E-2"/>
    <n v="3.394675925925926E-2"/>
    <n v="1.0358796296296297E-2"/>
    <n v="2.5555555555555554E-2"/>
    <n v="2.5555555555555554E-2"/>
    <b v="0"/>
    <n v="1.9675925925925902E-3"/>
    <b v="0"/>
    <n v="3.394675925925926E-2"/>
  </r>
  <r>
    <n v="656"/>
    <s v="https://www.rev.com/blog/transcripts/united-kingdom-coronavirus-briefing-transcript-april-23"/>
    <s v="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
    <x v="66"/>
    <s v="35:36"/>
    <m/>
    <n v="316"/>
    <m/>
    <s v="Apr 23, 2020"/>
    <x v="6"/>
    <s v="35:36"/>
    <d v="1899-12-30T00:35:36"/>
    <n v="2.4722222222222225E-2"/>
    <n v="3.3449074074074069E-2"/>
    <n v="8.7268518518518433E-3"/>
    <n v="2.5555555555555554E-2"/>
    <n v="2.5555555555555554E-2"/>
    <b v="0"/>
    <n v="8.3333333333332829E-4"/>
    <b v="0"/>
    <n v="3.394675925925926E-2"/>
  </r>
  <r>
    <n v="657"/>
    <s v="https://www.rev.com/blog/transcripts/united-kingdom-coronavirus-briefing-transcript-april-23"/>
    <s v="Matt Hancock: (35:52);Thanks very much. Macer Hall from the Express."/>
    <x v="15"/>
    <s v="35:52"/>
    <m/>
    <n v="68"/>
    <m/>
    <s v="Apr 23, 2020"/>
    <x v="6"/>
    <s v="35:52"/>
    <d v="1899-12-30T00:35:52"/>
    <n v="2.4907407407407406E-2"/>
    <n v="3.394675925925926E-2"/>
    <n v="9.039351851851854E-3"/>
    <n v="2.5555555555555554E-2"/>
    <n v="2.5555555555555554E-2"/>
    <b v="0"/>
    <n v="6.481481481481477E-4"/>
    <b v="0"/>
    <n v="3.394675925925926E-2"/>
  </r>
  <r>
    <n v="658"/>
    <s v="https://www.rev.com/blog/transcripts/united-kingdom-coronavirus-briefing-transcript-april-23"/>
    <s v="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x v="68"/>
    <s v="35:56"/>
    <m/>
    <n v="527"/>
    <m/>
    <s v="Apr 23, 2020"/>
    <x v="6"/>
    <s v="35:56"/>
    <d v="1899-12-30T00:35:56"/>
    <n v="2.49537037037037E-2"/>
    <n v="2.5277777777777777E-2"/>
    <n v="3.2407407407407732E-4"/>
    <n v="2.5555555555555554E-2"/>
    <n v="2.5555555555555554E-2"/>
    <b v="0"/>
    <n v="6.0185185185185341E-4"/>
    <b v="0"/>
    <n v="3.394675925925926E-2"/>
  </r>
  <r>
    <n v="659"/>
    <s v="https://www.rev.com/blog/transcripts/united-kingdom-coronavirus-briefing-transcript-april-23"/>
    <s v="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x v="68"/>
    <s v="36:24"/>
    <m/>
    <n v="445"/>
    <m/>
    <s v="Apr 23, 2020"/>
    <x v="6"/>
    <s v="35:56"/>
    <d v="1899-12-30T00:36:24"/>
    <n v="2.49537037037037E-2"/>
    <n v="2.5277777777777777E-2"/>
    <n v="3.2407407407407732E-4"/>
    <n v="2.5555555555555554E-2"/>
    <n v="2.5555555555555554E-2"/>
    <b v="0"/>
    <n v="6.0185185185185341E-4"/>
    <b v="0"/>
    <n v="3.394675925925926E-2"/>
  </r>
  <r>
    <n v="660"/>
    <s v="https://www.rev.com/blog/transcripts/united-kingdom-coronavirus-briefing-transcript-april-23"/>
    <s v="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x v="15"/>
    <s v="36:48"/>
    <m/>
    <n v="406"/>
    <m/>
    <s v="Apr 23, 2020"/>
    <x v="6"/>
    <s v="36:48"/>
    <d v="1899-12-30T00:36:48"/>
    <n v="2.5555555555555554E-2"/>
    <n v="3.394675925925926E-2"/>
    <n v="8.3912037037037063E-3"/>
    <n v="2.7789351851851853E-2"/>
    <n v="2.7789351851851853E-2"/>
    <b v="0"/>
    <n v="2.2337962962962997E-3"/>
    <b v="0"/>
    <n v="3.394675925925926E-2"/>
  </r>
  <r>
    <n v="661"/>
    <s v="https://www.rev.com/blog/transcripts/united-kingdom-coronavirus-briefing-transcript-april-23"/>
    <s v="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x v="15"/>
    <s v="37:20"/>
    <m/>
    <n v="348"/>
    <m/>
    <s v="Apr 23, 2020"/>
    <x v="6"/>
    <s v="36:48"/>
    <d v="1899-12-30T00:37:20"/>
    <n v="2.5555555555555554E-2"/>
    <n v="3.394675925925926E-2"/>
    <n v="8.3912037037037063E-3"/>
    <n v="2.7789351851851853E-2"/>
    <n v="2.7789351851851853E-2"/>
    <b v="0"/>
    <n v="2.2337962962962997E-3"/>
    <b v="0"/>
    <n v="3.394675925925926E-2"/>
  </r>
  <r>
    <n v="662"/>
    <s v="https://www.rev.com/blog/transcripts/united-kingdom-coronavirus-briefing-transcript-april-23"/>
    <s v="Matt Hancock: (37:44);On the important question that you ask about support for the families of those who’ve lost their lives, of course is something that I’m looking into, and I hope to be able to say something more about it very soon. Patrick."/>
    <x v="15"/>
    <s v="37:44"/>
    <m/>
    <n v="244"/>
    <m/>
    <s v="Apr 23, 2020"/>
    <x v="6"/>
    <s v="36:48"/>
    <d v="1899-12-30T00:37:44"/>
    <n v="2.5555555555555554E-2"/>
    <n v="3.394675925925926E-2"/>
    <n v="8.3912037037037063E-3"/>
    <n v="2.7789351851851853E-2"/>
    <n v="2.7789351851851853E-2"/>
    <b v="0"/>
    <n v="2.2337962962962997E-3"/>
    <b v="0"/>
    <n v="3.394675925925926E-2"/>
  </r>
  <r>
    <n v="663"/>
    <s v="https://www.rev.com/blog/transcripts/united-kingdom-coronavirus-briefing-transcript-april-23"/>
    <s v="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x v="66"/>
    <s v="37:59"/>
    <m/>
    <n v="760"/>
    <m/>
    <s v="Apr 23, 2020"/>
    <x v="6"/>
    <s v="37:59"/>
    <d v="1899-12-30T00:37:59"/>
    <n v="2.6377314814814815E-2"/>
    <n v="3.3449074074074069E-2"/>
    <n v="7.0717592592592533E-3"/>
    <n v="2.7789351851851853E-2"/>
    <n v="2.7789351851851853E-2"/>
    <b v="0"/>
    <n v="1.412037037037038E-3"/>
    <b v="0"/>
    <n v="3.394675925925926E-2"/>
  </r>
  <r>
    <n v="664"/>
    <s v="https://www.rev.com/blog/transcripts/united-kingdom-coronavirus-briefing-transcript-april-23"/>
    <s v="Matt Hancock: (38:39);Final thing I’d say Macer, is that I pay tribute to the support that the Daily Express has shown for our health and care staff throughout this crisis with constant messages of support, which I know that my colleagues appreciate. Joe Murphy from the Evening Standard."/>
    <x v="15"/>
    <s v="38:39"/>
    <m/>
    <n v="288"/>
    <m/>
    <s v="Apr 23, 2020"/>
    <x v="6"/>
    <s v="38:39"/>
    <d v="1899-12-30T00:38:39"/>
    <n v="2.6840277777777779E-2"/>
    <n v="3.394675925925926E-2"/>
    <n v="7.106481481481481E-3"/>
    <n v="2.7789351851851853E-2"/>
    <n v="2.7789351851851853E-2"/>
    <b v="0"/>
    <n v="9.490740740740744E-4"/>
    <b v="0"/>
    <n v="3.394675925925926E-2"/>
  </r>
  <r>
    <n v="665"/>
    <s v="https://www.rev.com/blog/transcripts/united-kingdom-coronavirus-briefing-transcript-april-23"/>
    <s v="Joe Murphy: (39:01);Secretary of State-"/>
    <x v="33"/>
    <s v="39:01"/>
    <m/>
    <n v="39"/>
    <m/>
    <s v="Apr 23, 2020"/>
    <x v="6"/>
    <s v="39:01"/>
    <d v="1899-12-30T00:39:01"/>
    <n v="2.7094907407407404E-2"/>
    <n v="2.7129629629629632E-2"/>
    <n v="3.472222222222765E-5"/>
    <n v="2.7789351851851853E-2"/>
    <n v="2.7789351851851853E-2"/>
    <b v="0"/>
    <n v="6.9444444444444892E-4"/>
    <b v="0"/>
    <n v="3.394675925925926E-2"/>
  </r>
  <r>
    <n v="666"/>
    <s v="https://www.rev.com/blog/transcripts/united-kingdom-coronavirus-briefing-transcript-april-23"/>
    <s v="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x v="33"/>
    <s v="39:04"/>
    <m/>
    <n v="876"/>
    <m/>
    <s v="Apr 23, 2020"/>
    <x v="6"/>
    <s v="39:01"/>
    <d v="1899-12-30T00:39:04"/>
    <n v="2.7094907407407404E-2"/>
    <n v="2.7129629629629632E-2"/>
    <n v="3.472222222222765E-5"/>
    <n v="2.7789351851851853E-2"/>
    <n v="2.7789351851851853E-2"/>
    <b v="0"/>
    <n v="6.9444444444444892E-4"/>
    <b v="0"/>
    <n v="3.394675925925926E-2"/>
  </r>
  <r>
    <n v="667"/>
    <s v="https://www.rev.com/blog/transcripts/united-kingdom-coronavirus-briefing-transcript-april-23"/>
    <s v="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x v="15"/>
    <s v="40:01"/>
    <m/>
    <n v="447"/>
    <m/>
    <s v="Apr 23, 2020"/>
    <x v="6"/>
    <s v="40:01"/>
    <d v="1899-12-30T00:40:01"/>
    <n v="2.7789351851851853E-2"/>
    <n v="3.394675925925926E-2"/>
    <n v="6.1574074074074066E-3"/>
    <n v="2.9699074074074072E-2"/>
    <n v="2.9699074074074072E-2"/>
    <b v="0"/>
    <n v="1.9097222222222189E-3"/>
    <b v="0"/>
    <n v="3.394675925925926E-2"/>
  </r>
  <r>
    <n v="668"/>
    <s v="https://www.rev.com/blog/transcripts/united-kingdom-coronavirus-briefing-transcript-april-23"/>
    <s v="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x v="66"/>
    <s v="40:38"/>
    <m/>
    <n v="521"/>
    <m/>
    <s v="Apr 23, 2020"/>
    <x v="6"/>
    <s v="40:38"/>
    <d v="1899-12-30T00:40:38"/>
    <n v="2.8217592592592589E-2"/>
    <n v="3.3449074074074069E-2"/>
    <n v="5.2314814814814793E-3"/>
    <n v="2.9699074074074072E-2"/>
    <n v="2.9699074074074072E-2"/>
    <b v="0"/>
    <n v="1.4814814814814829E-3"/>
    <b v="0"/>
    <n v="3.394675925925926E-2"/>
  </r>
  <r>
    <n v="669"/>
    <s v="https://www.rev.com/blog/transcripts/united-kingdom-coronavirus-briefing-transcript-april-23"/>
    <s v="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x v="66"/>
    <s v="41:04"/>
    <m/>
    <n v="684"/>
    <m/>
    <s v="Apr 23, 2020"/>
    <x v="6"/>
    <s v="40:38"/>
    <d v="1899-12-30T00:41:04"/>
    <n v="2.8217592592592589E-2"/>
    <n v="3.3449074074074069E-2"/>
    <n v="5.2314814814814793E-3"/>
    <n v="2.9699074074074072E-2"/>
    <n v="2.9699074074074072E-2"/>
    <b v="0"/>
    <n v="1.4814814814814829E-3"/>
    <b v="0"/>
    <n v="3.394675925925926E-2"/>
  </r>
  <r>
    <n v="670"/>
    <s v="https://www.rev.com/blog/transcripts/united-kingdom-coronavirus-briefing-transcript-april-23"/>
    <s v="Matt Hancock: (41:40);Thanks Joe. Did you have another? Sorry? Of course."/>
    <x v="15"/>
    <s v="41:40"/>
    <m/>
    <n v="73"/>
    <m/>
    <s v="Apr 23, 2020"/>
    <x v="6"/>
    <s v="41:40"/>
    <d v="1899-12-30T00:41:40"/>
    <n v="2.8935185185185185E-2"/>
    <n v="3.394675925925926E-2"/>
    <n v="5.0115740740740745E-3"/>
    <n v="2.9699074074074072E-2"/>
    <n v="2.9699074074074072E-2"/>
    <b v="0"/>
    <n v="7.6388888888888687E-4"/>
    <b v="0"/>
    <n v="3.394675925925926E-2"/>
  </r>
  <r>
    <n v="671"/>
    <s v="https://www.rev.com/blog/transcripts/united-kingdom-coronavirus-briefing-transcript-april-23"/>
    <s v="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x v="49"/>
    <s v="41:44"/>
    <m/>
    <n v="505"/>
    <m/>
    <s v="Apr 23, 2020"/>
    <x v="6"/>
    <s v="41:44"/>
    <d v="1899-12-30T00:41:44"/>
    <n v="2.8981481481481483E-2"/>
    <n v="2.9259259259259259E-2"/>
    <n v="2.777777777777761E-4"/>
    <n v="2.9699074074074072E-2"/>
    <n v="2.9699074074074072E-2"/>
    <b v="0"/>
    <n v="7.1759259259258912E-4"/>
    <b v="0"/>
    <n v="3.394675925925926E-2"/>
  </r>
  <r>
    <n v="672"/>
    <s v="https://www.rev.com/blog/transcripts/united-kingdom-coronavirus-briefing-transcript-april-23"/>
    <s v="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x v="49"/>
    <s v="42:08"/>
    <m/>
    <n v="597"/>
    <m/>
    <s v="Apr 23, 2020"/>
    <x v="6"/>
    <s v="41:44"/>
    <d v="1899-12-30T00:42:08"/>
    <n v="2.8981481481481483E-2"/>
    <n v="2.9259259259259259E-2"/>
    <n v="2.777777777777761E-4"/>
    <n v="2.9699074074074072E-2"/>
    <n v="2.9699074074074072E-2"/>
    <b v="0"/>
    <n v="7.1759259259258912E-4"/>
    <b v="0"/>
    <n v="3.394675925925926E-2"/>
  </r>
  <r>
    <n v="673"/>
    <s v="https://www.rev.com/blog/transcripts/united-kingdom-coronavirus-briefing-transcript-april-23"/>
    <s v="Matt Hancock: (42:46);Okay. Thanks Joe. I’ve got Dr. Cove from the Brighton Argus."/>
    <x v="15"/>
    <s v="42:46"/>
    <m/>
    <n v="82"/>
    <m/>
    <s v="Apr 23, 2020"/>
    <x v="6"/>
    <s v="42:46"/>
    <d v="1899-12-30T00:42:46"/>
    <n v="2.9699074074074072E-2"/>
    <n v="3.394675925925926E-2"/>
    <n v="4.2476851851851877E-3"/>
    <n v="3.0208333333333334E-2"/>
    <n v="3.0208333333333334E-2"/>
    <b v="0"/>
    <n v="5.0925925925926138E-4"/>
    <b v="0"/>
    <n v="3.394675925925926E-2"/>
  </r>
  <r>
    <n v="674"/>
    <s v="https://www.rev.com/blog/transcripts/united-kingdom-coronavirus-briefing-transcript-april-23"/>
    <s v="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x v="69"/>
    <s v="42:55"/>
    <m/>
    <n v="657"/>
    <m/>
    <s v="Apr 23, 2020"/>
    <x v="6"/>
    <s v="42:55"/>
    <d v="1899-12-30T00:42:55"/>
    <n v="2.9803240740740741E-2"/>
    <n v="2.9803240740740741E-2"/>
    <n v="0"/>
    <n v="3.0208333333333334E-2"/>
    <n v="3.0208333333333334E-2"/>
    <b v="0"/>
    <n v="4.0509259259259231E-4"/>
    <b v="0"/>
    <n v="3.394675925925926E-2"/>
  </r>
  <r>
    <n v="675"/>
    <s v="https://www.rev.com/blog/transcripts/united-kingdom-coronavirus-briefing-transcript-april-23"/>
    <s v="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x v="15"/>
    <s v="43:30"/>
    <m/>
    <n v="468"/>
    <m/>
    <s v="Apr 23, 2020"/>
    <x v="6"/>
    <s v="43:30"/>
    <d v="1899-12-30T00:43:30"/>
    <n v="3.0208333333333334E-2"/>
    <n v="3.394675925925926E-2"/>
    <n v="3.7384259259259263E-3"/>
    <n v="3.2627314814814817E-2"/>
    <n v="3.2627314814814817E-2"/>
    <b v="0"/>
    <n v="2.4189814814814838E-3"/>
    <b v="0"/>
    <n v="3.394675925925926E-2"/>
  </r>
  <r>
    <n v="676"/>
    <s v="https://www.rev.com/blog/transcripts/united-kingdom-coronavirus-briefing-transcript-april-23"/>
    <s v="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x v="15"/>
    <s v="44:07"/>
    <m/>
    <n v="522"/>
    <m/>
    <s v="Apr 23, 2020"/>
    <x v="6"/>
    <s v="43:30"/>
    <d v="1899-12-30T00:44:07"/>
    <n v="3.0208333333333334E-2"/>
    <n v="3.394675925925926E-2"/>
    <n v="3.7384259259259263E-3"/>
    <n v="3.2627314814814817E-2"/>
    <n v="3.2627314814814817E-2"/>
    <b v="0"/>
    <n v="2.4189814814814838E-3"/>
    <b v="0"/>
    <n v="3.394675925925926E-2"/>
  </r>
  <r>
    <n v="677"/>
    <s v="https://www.rev.com/blog/transcripts/united-kingdom-coronavirus-briefing-transcript-april-23"/>
    <s v="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x v="15"/>
    <s v="44:49"/>
    <m/>
    <n v="721"/>
    <m/>
    <s v="Apr 23, 2020"/>
    <x v="6"/>
    <s v="43:30"/>
    <d v="1899-12-30T00:44:49"/>
    <n v="3.0208333333333334E-2"/>
    <n v="3.394675925925926E-2"/>
    <n v="3.7384259259259263E-3"/>
    <n v="3.2627314814814817E-2"/>
    <n v="3.2627314814814817E-2"/>
    <b v="0"/>
    <n v="2.4189814814814838E-3"/>
    <b v="0"/>
    <n v="3.394675925925926E-2"/>
  </r>
  <r>
    <n v="678"/>
    <s v="https://www.rev.com/blog/transcripts/united-kingdom-coronavirus-briefing-transcript-april-23"/>
    <s v="Matt Hancock: (45:37);Finally, Hannah Rodger from the Herald."/>
    <x v="15"/>
    <s v="45:37"/>
    <m/>
    <n v="61"/>
    <m/>
    <s v="Apr 23, 2020"/>
    <x v="6"/>
    <s v="43:30"/>
    <d v="1899-12-30T00:45:37"/>
    <n v="3.0208333333333334E-2"/>
    <n v="3.394675925925926E-2"/>
    <n v="3.7384259259259263E-3"/>
    <n v="3.2627314814814817E-2"/>
    <n v="3.2627314814814817E-2"/>
    <b v="0"/>
    <n v="2.4189814814814838E-3"/>
    <b v="0"/>
    <n v="3.394675925925926E-2"/>
  </r>
  <r>
    <n v="679"/>
    <s v="https://www.rev.com/blog/transcripts/united-kingdom-coronavirus-briefing-transcript-april-23"/>
    <s v="Hannah Rodger: (45:46);Hello."/>
    <x v="70"/>
    <s v="45:46"/>
    <m/>
    <n v="29"/>
    <m/>
    <s v="Apr 23, 2020"/>
    <x v="6"/>
    <s v="45:46"/>
    <d v="1899-12-30T00:45:46"/>
    <n v="3.1782407407407405E-2"/>
    <n v="3.2268518518518523E-2"/>
    <n v="4.8611111111111771E-4"/>
    <n v="3.2627314814814817E-2"/>
    <n v="3.2627314814814817E-2"/>
    <b v="0"/>
    <n v="8.4490740740741227E-4"/>
    <b v="0"/>
    <n v="3.394675925925926E-2"/>
  </r>
  <r>
    <n v="680"/>
    <s v="https://www.rev.com/blog/transcripts/united-kingdom-coronavirus-briefing-transcript-april-23"/>
    <s v="Matt Hancock: (45:47);Hello."/>
    <x v="15"/>
    <s v="45:47"/>
    <m/>
    <n v="28"/>
    <m/>
    <s v="Apr 23, 2020"/>
    <x v="6"/>
    <s v="45:47"/>
    <d v="1899-12-30T00:45:47"/>
    <n v="3.1793981481481479E-2"/>
    <n v="3.394675925925926E-2"/>
    <n v="2.1527777777777812E-3"/>
    <n v="3.2627314814814817E-2"/>
    <n v="3.2627314814814817E-2"/>
    <b v="0"/>
    <n v="8.333333333333387E-4"/>
    <b v="0"/>
    <n v="3.394675925925926E-2"/>
  </r>
  <r>
    <n v="681"/>
    <s v="https://www.rev.com/blog/transcripts/united-kingdom-coronavirus-briefing-transcript-april-23"/>
    <s v="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x v="70"/>
    <s v="45:48"/>
    <m/>
    <n v="596"/>
    <m/>
    <s v="Apr 23, 2020"/>
    <x v="6"/>
    <s v="45:48"/>
    <d v="1899-12-30T00:45:48"/>
    <n v="3.1805555555555552E-2"/>
    <n v="3.2268518518518523E-2"/>
    <n v="4.6296296296297057E-4"/>
    <n v="3.2627314814814817E-2"/>
    <n v="3.2627314814814817E-2"/>
    <b v="0"/>
    <n v="8.2175925925926513E-4"/>
    <b v="0"/>
    <n v="3.394675925925926E-2"/>
  </r>
  <r>
    <n v="682"/>
    <s v="https://www.rev.com/blog/transcripts/united-kingdom-coronavirus-briefing-transcript-april-23"/>
    <s v="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x v="70"/>
    <s v="46:28"/>
    <m/>
    <n v="449"/>
    <m/>
    <s v="Apr 23, 2020"/>
    <x v="6"/>
    <s v="45:48"/>
    <d v="1899-12-30T00:46:28"/>
    <n v="3.1805555555555552E-2"/>
    <n v="3.2268518518518523E-2"/>
    <n v="4.6296296296297057E-4"/>
    <n v="3.2627314814814817E-2"/>
    <n v="3.2627314814814817E-2"/>
    <b v="0"/>
    <n v="8.2175925925926513E-4"/>
    <b v="0"/>
    <n v="3.394675925925926E-2"/>
  </r>
  <r>
    <n v="683"/>
    <s v="https://www.rev.com/blog/transcripts/united-kingdom-coronavirus-briefing-transcript-april-23"/>
    <s v="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x v="15"/>
    <s v="46:59"/>
    <m/>
    <n v="817"/>
    <m/>
    <s v="Apr 23, 2020"/>
    <x v="6"/>
    <s v="46:59"/>
    <d v="1899-12-30T00:46:59"/>
    <n v="3.2627314814814817E-2"/>
    <n v="3.394675925925926E-2"/>
    <n v="1.3194444444444425E-3"/>
    <n v="3.394675925925926E-2"/>
    <n v="3.394675925925926E-2"/>
    <b v="0"/>
    <n v="1.3194444444444425E-3"/>
    <b v="0"/>
    <n v="3.394675925925926E-2"/>
  </r>
  <r>
    <n v="684"/>
    <s v="https://www.rev.com/blog/transcripts/united-kingdom-coronavirus-briefing-transcript-april-23"/>
    <s v="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x v="66"/>
    <s v="48:10"/>
    <m/>
    <n v="689"/>
    <m/>
    <s v="Apr 23, 2020"/>
    <x v="6"/>
    <s v="48:10"/>
    <d v="1899-12-30T00:48:10"/>
    <n v="3.3449074074074069E-2"/>
    <n v="3.3449074074074069E-2"/>
    <n v="0"/>
    <n v="3.394675925925926E-2"/>
    <n v="3.394675925925926E-2"/>
    <b v="0"/>
    <n v="4.9768518518519128E-4"/>
    <b v="0"/>
    <n v="3.394675925925926E-2"/>
  </r>
  <r>
    <n v="685"/>
    <s v="https://www.rev.com/blog/transcripts/united-kingdom-coronavirus-briefing-transcript-april-23"/>
    <s v="Matt Hancock: (48:53);Thanks very much indeed. That concludes the Downing Street coronavirus briefing for today, and I’ll no doubt see you again soon. Thank you."/>
    <x v="15"/>
    <s v="48:53"/>
    <m/>
    <n v="161"/>
    <m/>
    <s v="Apr 23, 2020"/>
    <x v="6"/>
    <s v="48:53"/>
    <d v="1899-12-30T00:48:53"/>
    <n v="3.394675925925926E-2"/>
    <n v="3.394675925925926E-2"/>
    <n v="0"/>
    <n v="0"/>
    <n v="0"/>
    <b v="0"/>
    <n v="-3.394675925925926E-2"/>
    <b v="1"/>
    <n v="3.394675925925926E-2"/>
  </r>
  <r>
    <n v="691"/>
    <s v="https://www.rev.com/blog/transcripts/united-kingdom-coronavirus-briefing-transcript-april-27"/>
    <s v="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x v="15"/>
    <s v="00:00"/>
    <m/>
    <n v="1038"/>
    <m/>
    <s v="Apr 27, 2020"/>
    <x v="7"/>
    <s v="00:00"/>
    <d v="1899-12-30T00:00:00"/>
    <n v="3.394675925925926E-2"/>
    <n v="4.071759259259259E-2"/>
    <n v="6.7708333333333301E-3"/>
    <n v="1.0601851851851854E-2"/>
    <n v="1.0601851851851854E-2"/>
    <b v="0"/>
    <n v="-2.3344907407407404E-2"/>
    <b v="1"/>
    <n v="4.071759259259259E-2"/>
  </r>
  <r>
    <n v="692"/>
    <s v="https://www.rev.com/blog/transcripts/united-kingdom-coronavirus-briefing-transcript-april-27"/>
    <s v="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x v="15"/>
    <s v="01:18"/>
    <m/>
    <n v="971"/>
    <m/>
    <s v="Apr 27, 2020"/>
    <x v="7"/>
    <s v="00:00"/>
    <d v="1899-12-30T00:01:18"/>
    <n v="3.394675925925926E-2"/>
    <n v="4.071759259259259E-2"/>
    <n v="6.7708333333333301E-3"/>
    <n v="1.0601851851851854E-2"/>
    <n v="1.0601851851851854E-2"/>
    <b v="0"/>
    <n v="-2.3344907407407404E-2"/>
    <b v="1"/>
    <n v="4.071759259259259E-2"/>
  </r>
  <r>
    <n v="693"/>
    <s v="https://www.rev.com/blog/transcripts/united-kingdom-coronavirus-briefing-transcript-april-27"/>
    <s v="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x v="15"/>
    <s v="02:54"/>
    <m/>
    <n v="907"/>
    <m/>
    <s v="Apr 27, 2020"/>
    <x v="7"/>
    <s v="00:00"/>
    <d v="1899-12-30T00:02:54"/>
    <n v="3.394675925925926E-2"/>
    <n v="4.071759259259259E-2"/>
    <n v="6.7708333333333301E-3"/>
    <n v="1.0601851851851854E-2"/>
    <n v="1.0601851851851854E-2"/>
    <b v="0"/>
    <n v="-2.3344907407407404E-2"/>
    <b v="1"/>
    <n v="4.071759259259259E-2"/>
  </r>
  <r>
    <n v="694"/>
    <s v="https://www.rev.com/blog/transcripts/united-kingdom-coronavirus-briefing-transcript-april-27"/>
    <s v="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x v="15"/>
    <s v="04:09"/>
    <m/>
    <n v="871"/>
    <m/>
    <s v="Apr 27, 2020"/>
    <x v="7"/>
    <s v="00:00"/>
    <d v="1899-12-30T00:04:09"/>
    <n v="3.394675925925926E-2"/>
    <n v="4.071759259259259E-2"/>
    <n v="6.7708333333333301E-3"/>
    <n v="1.0601851851851854E-2"/>
    <n v="1.0601851851851854E-2"/>
    <b v="0"/>
    <n v="-2.3344907407407404E-2"/>
    <b v="1"/>
    <n v="4.071759259259259E-2"/>
  </r>
  <r>
    <n v="695"/>
    <s v="https://www.rev.com/blog/transcripts/united-kingdom-coronavirus-briefing-transcript-april-27"/>
    <s v="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x v="15"/>
    <s v="05:12"/>
    <m/>
    <n v="931"/>
    <m/>
    <s v="Apr 27, 2020"/>
    <x v="7"/>
    <s v="00:00"/>
    <d v="1899-12-30T00:05:12"/>
    <n v="3.394675925925926E-2"/>
    <n v="4.071759259259259E-2"/>
    <n v="6.7708333333333301E-3"/>
    <n v="1.0601851851851854E-2"/>
    <n v="1.0601851851851854E-2"/>
    <b v="0"/>
    <n v="-2.3344907407407404E-2"/>
    <b v="1"/>
    <n v="4.071759259259259E-2"/>
  </r>
  <r>
    <n v="696"/>
    <s v="https://www.rev.com/blog/transcripts/united-kingdom-coronavirus-briefing-transcript-april-27"/>
    <s v="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x v="15"/>
    <s v="06:20"/>
    <m/>
    <n v="937"/>
    <m/>
    <s v="Apr 27, 2020"/>
    <x v="7"/>
    <s v="00:00"/>
    <d v="1899-12-30T00:06:20"/>
    <n v="3.394675925925926E-2"/>
    <n v="4.071759259259259E-2"/>
    <n v="6.7708333333333301E-3"/>
    <n v="1.0601851851851854E-2"/>
    <n v="1.0601851851851854E-2"/>
    <b v="0"/>
    <n v="-2.3344907407407404E-2"/>
    <b v="1"/>
    <n v="4.071759259259259E-2"/>
  </r>
  <r>
    <n v="697"/>
    <s v="https://www.rev.com/blog/transcripts/united-kingdom-coronavirus-briefing-transcript-april-27"/>
    <s v="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x v="15"/>
    <s v="07:27"/>
    <m/>
    <n v="1204"/>
    <m/>
    <s v="Apr 27, 2020"/>
    <x v="7"/>
    <s v="00:00"/>
    <d v="1899-12-30T00:07:27"/>
    <n v="3.394675925925926E-2"/>
    <n v="4.071759259259259E-2"/>
    <n v="6.7708333333333301E-3"/>
    <n v="1.0601851851851854E-2"/>
    <n v="1.0601851851851854E-2"/>
    <b v="0"/>
    <n v="-2.3344907407407404E-2"/>
    <b v="1"/>
    <n v="4.071759259259259E-2"/>
  </r>
  <r>
    <n v="698"/>
    <s v="https://www.rev.com/blog/transcripts/united-kingdom-coronavirus-briefing-transcript-april-27"/>
    <s v="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x v="71"/>
    <s v="08:56"/>
    <m/>
    <n v="722"/>
    <m/>
    <s v="Apr 27, 2020"/>
    <x v="7"/>
    <s v="08:56"/>
    <d v="1899-12-30T00:08:56"/>
    <n v="6.2037037037037043E-3"/>
    <n v="9.7106481481481471E-3"/>
    <n v="3.5069444444444427E-3"/>
    <n v="1.0601851851851854E-2"/>
    <n v="1.0601851851851854E-2"/>
    <b v="0"/>
    <n v="4.3981481481481493E-3"/>
    <b v="0"/>
    <n v="4.071759259259259E-2"/>
  </r>
  <r>
    <n v="699"/>
    <s v="https://www.rev.com/blog/transcripts/united-kingdom-coronavirus-briefing-transcript-april-27"/>
    <s v="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x v="71"/>
    <s v="09:44"/>
    <m/>
    <n v="520"/>
    <m/>
    <s v="Apr 27, 2020"/>
    <x v="7"/>
    <s v="08:56"/>
    <d v="1899-12-30T00:09:44"/>
    <n v="6.2037037037037043E-3"/>
    <n v="9.7106481481481471E-3"/>
    <n v="3.5069444444444427E-3"/>
    <n v="1.0601851851851854E-2"/>
    <n v="1.0601851851851854E-2"/>
    <b v="0"/>
    <n v="4.3981481481481493E-3"/>
    <b v="0"/>
    <n v="4.071759259259259E-2"/>
  </r>
  <r>
    <n v="700"/>
    <s v="https://www.rev.com/blog/transcripts/united-kingdom-coronavirus-briefing-transcript-april-27"/>
    <s v="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x v="71"/>
    <s v="10:18"/>
    <m/>
    <n v="404"/>
    <m/>
    <s v="Apr 27, 2020"/>
    <x v="7"/>
    <s v="08:56"/>
    <d v="1899-12-30T00:10:18"/>
    <n v="6.2037037037037043E-3"/>
    <n v="9.7106481481481471E-3"/>
    <n v="3.5069444444444427E-3"/>
    <n v="1.0601851851851854E-2"/>
    <n v="1.0601851851851854E-2"/>
    <b v="0"/>
    <n v="4.3981481481481493E-3"/>
    <b v="0"/>
    <n v="4.071759259259259E-2"/>
  </r>
  <r>
    <n v="701"/>
    <s v="https://www.rev.com/blog/transcripts/united-kingdom-coronavirus-briefing-transcript-april-27"/>
    <s v="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x v="71"/>
    <s v="10:44"/>
    <m/>
    <n v="1046"/>
    <m/>
    <s v="Apr 27, 2020"/>
    <x v="7"/>
    <s v="08:56"/>
    <d v="1899-12-30T00:10:44"/>
    <n v="6.2037037037037043E-3"/>
    <n v="9.7106481481481471E-3"/>
    <n v="3.5069444444444427E-3"/>
    <n v="1.0601851851851854E-2"/>
    <n v="1.0601851851851854E-2"/>
    <b v="0"/>
    <n v="4.3981481481481493E-3"/>
    <b v="0"/>
    <n v="4.071759259259259E-2"/>
  </r>
  <r>
    <n v="702"/>
    <s v="https://www.rev.com/blog/transcripts/united-kingdom-coronavirus-briefing-transcript-april-27"/>
    <s v="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x v="71"/>
    <s v="11:55"/>
    <m/>
    <n v="1155"/>
    <m/>
    <s v="Apr 27, 2020"/>
    <x v="7"/>
    <s v="08:56"/>
    <d v="1899-12-30T00:11:55"/>
    <n v="6.2037037037037043E-3"/>
    <n v="9.7106481481481471E-3"/>
    <n v="3.5069444444444427E-3"/>
    <n v="1.0601851851851854E-2"/>
    <n v="1.0601851851851854E-2"/>
    <b v="0"/>
    <n v="4.3981481481481493E-3"/>
    <b v="0"/>
    <n v="4.071759259259259E-2"/>
  </r>
  <r>
    <n v="703"/>
    <s v="https://www.rev.com/blog/transcripts/united-kingdom-coronavirus-briefing-transcript-april-27"/>
    <s v="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x v="15"/>
    <s v="13:14"/>
    <m/>
    <n v="641"/>
    <m/>
    <s v="Apr 27, 2020"/>
    <x v="7"/>
    <s v="13:14"/>
    <d v="1899-12-30T00:13:14"/>
    <n v="9.1898148148148139E-3"/>
    <n v="4.071759259259259E-2"/>
    <n v="3.152777777777778E-2"/>
    <n v="1.0601851851851854E-2"/>
    <n v="1.0601851851851854E-2"/>
    <b v="0"/>
    <n v="1.4120370370370398E-3"/>
    <b v="0"/>
    <n v="4.071759259259259E-2"/>
  </r>
  <r>
    <n v="704"/>
    <s v="https://www.rev.com/blog/transcripts/united-kingdom-coronavirus-briefing-transcript-april-27"/>
    <s v="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x v="71"/>
    <s v="13:59"/>
    <m/>
    <n v="1162"/>
    <m/>
    <s v="Apr 27, 2020"/>
    <x v="7"/>
    <s v="13:59"/>
    <d v="1899-12-30T00:13:59"/>
    <n v="9.7106481481481471E-3"/>
    <n v="9.7106481481481471E-3"/>
    <n v="0"/>
    <n v="1.0601851851851854E-2"/>
    <n v="1.0601851851851854E-2"/>
    <b v="0"/>
    <n v="8.9120370370370655E-4"/>
    <b v="0"/>
    <n v="4.071759259259259E-2"/>
  </r>
  <r>
    <n v="705"/>
    <s v="https://www.rev.com/blog/transcripts/united-kingdom-coronavirus-briefing-transcript-april-27"/>
    <s v="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x v="15"/>
    <s v="15:16"/>
    <m/>
    <n v="663"/>
    <m/>
    <s v="Apr 27, 2020"/>
    <x v="7"/>
    <s v="15:16"/>
    <d v="1899-12-30T00:15:16"/>
    <n v="1.0601851851851854E-2"/>
    <n v="4.071759259259259E-2"/>
    <n v="3.0115740740740735E-2"/>
    <n v="1.1608796296296296E-2"/>
    <n v="1.1608796296296296E-2"/>
    <b v="0"/>
    <n v="1.0069444444444423E-3"/>
    <b v="0"/>
    <n v="4.071759259259259E-2"/>
  </r>
  <r>
    <n v="706"/>
    <s v="https://www.rev.com/blog/transcripts/united-kingdom-coronavirus-briefing-transcript-april-27"/>
    <s v="Matt Hancock: (16:03);… is for people to follow the rules so we can get those five criteria met as soon as possible. I don’t know if you wanted to add anything."/>
    <x v="15"/>
    <s v="16:03"/>
    <m/>
    <n v="160"/>
    <m/>
    <s v="Apr 27, 2020"/>
    <x v="7"/>
    <s v="15:16"/>
    <d v="1899-12-30T00:16:03"/>
    <n v="1.0601851851851854E-2"/>
    <n v="4.071759259259259E-2"/>
    <n v="3.0115740740740735E-2"/>
    <n v="1.1608796296296296E-2"/>
    <n v="1.1608796296296296E-2"/>
    <b v="0"/>
    <n v="1.0069444444444423E-3"/>
    <b v="0"/>
    <n v="4.071759259259259E-2"/>
  </r>
  <r>
    <n v="707"/>
    <s v="https://www.rev.com/blog/transcripts/united-kingdom-coronavirus-briefing-transcript-april-27"/>
    <s v="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x v="1"/>
    <s v="16:07"/>
    <m/>
    <n v="640"/>
    <m/>
    <s v="Apr 27, 2020"/>
    <x v="7"/>
    <s v="16:07"/>
    <d v="1899-12-30T00:16:07"/>
    <n v="1.119212962962963E-2"/>
    <n v="1.119212962962963E-2"/>
    <n v="0"/>
    <n v="1.1608796296296296E-2"/>
    <n v="1.1608796296296296E-2"/>
    <b v="0"/>
    <n v="4.1666666666666588E-4"/>
    <b v="0"/>
    <n v="4.071759259259259E-2"/>
  </r>
  <r>
    <n v="708"/>
    <s v="https://www.rev.com/blog/transcripts/united-kingdom-coronavirus-briefing-transcript-april-27"/>
    <s v="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x v="15"/>
    <s v="16:43"/>
    <m/>
    <n v="342"/>
    <m/>
    <s v="Apr 27, 2020"/>
    <x v="7"/>
    <s v="16:43"/>
    <d v="1899-12-30T00:16:43"/>
    <n v="1.1608796296296296E-2"/>
    <n v="4.071759259259259E-2"/>
    <n v="2.9108796296296292E-2"/>
    <n v="1.3206018518518518E-2"/>
    <n v="1.3206018518518518E-2"/>
    <b v="0"/>
    <n v="1.5972222222222221E-3"/>
    <b v="0"/>
    <n v="4.071759259259259E-2"/>
  </r>
  <r>
    <n v="709"/>
    <s v="https://www.rev.com/blog/transcripts/united-kingdom-coronavirus-briefing-transcript-april-27"/>
    <s v="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x v="38"/>
    <s v="17:11"/>
    <m/>
    <n v="431"/>
    <m/>
    <s v="Apr 27, 2020"/>
    <x v="7"/>
    <s v="17:11"/>
    <d v="1899-12-30T00:17:11"/>
    <n v="1.1932870370370371E-2"/>
    <n v="1.3020833333333334E-2"/>
    <n v="1.0879629629629625E-3"/>
    <n v="1.3206018518518518E-2"/>
    <n v="1.3206018518518518E-2"/>
    <b v="0"/>
    <n v="1.2731481481481465E-3"/>
    <b v="0"/>
    <n v="4.071759259259259E-2"/>
  </r>
  <r>
    <n v="710"/>
    <s v="https://www.rev.com/blog/transcripts/united-kingdom-coronavirus-briefing-transcript-april-27"/>
    <s v="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x v="15"/>
    <s v="17:35"/>
    <m/>
    <n v="849"/>
    <m/>
    <s v="Apr 27, 2020"/>
    <x v="7"/>
    <s v="17:35"/>
    <d v="1899-12-30T00:17:35"/>
    <n v="1.2210648148148146E-2"/>
    <n v="4.071759259259259E-2"/>
    <n v="2.8506944444444446E-2"/>
    <n v="1.3206018518518518E-2"/>
    <n v="1.3206018518518518E-2"/>
    <b v="0"/>
    <n v="9.9537037037037215E-4"/>
    <b v="0"/>
    <n v="4.071759259259259E-2"/>
  </r>
  <r>
    <n v="711"/>
    <s v="https://www.rev.com/blog/transcripts/united-kingdom-coronavirus-briefing-transcript-april-27"/>
    <s v="Hugh Pym: (18:43);Can I ask a follow up?"/>
    <x v="38"/>
    <s v="18:43"/>
    <m/>
    <n v="40"/>
    <m/>
    <s v="Apr 27, 2020"/>
    <x v="7"/>
    <s v="18:43"/>
    <d v="1899-12-30T00:18:43"/>
    <n v="1.2997685185185183E-2"/>
    <n v="1.3020833333333334E-2"/>
    <n v="2.314814814815061E-5"/>
    <n v="1.3206018518518518E-2"/>
    <n v="1.3206018518518518E-2"/>
    <b v="0"/>
    <n v="2.0833333333333467E-4"/>
    <b v="0"/>
    <n v="4.071759259259259E-2"/>
  </r>
  <r>
    <n v="712"/>
    <s v="https://www.rev.com/blog/transcripts/united-kingdom-coronavirus-briefing-transcript-april-27"/>
    <s v="Matt Hancock: (18:44);Yes, of course."/>
    <x v="15"/>
    <s v="18:44"/>
    <m/>
    <n v="37"/>
    <m/>
    <s v="Apr 27, 2020"/>
    <x v="7"/>
    <s v="18:44"/>
    <d v="1899-12-30T00:18:44"/>
    <n v="1.300925925925926E-2"/>
    <n v="4.071759259259259E-2"/>
    <n v="2.7708333333333328E-2"/>
    <n v="1.3206018518518518E-2"/>
    <n v="1.3206018518518518E-2"/>
    <b v="0"/>
    <n v="1.9675925925925764E-4"/>
    <b v="0"/>
    <n v="4.071759259259259E-2"/>
  </r>
  <r>
    <n v="713"/>
    <s v="https://www.rev.com/blog/transcripts/united-kingdom-coronavirus-briefing-transcript-april-27"/>
    <s v="Hugh Pym: (18:45);Beyond this it’s very important to escalate testing capacity significantly to prevent or help prevent a second spike. Where do you want to be with capacity and testing ability in a few months time? How many hundred of thousands a day?"/>
    <x v="38"/>
    <s v="18:45"/>
    <m/>
    <n v="252"/>
    <m/>
    <s v="Apr 27, 2020"/>
    <x v="7"/>
    <s v="18:45"/>
    <d v="1899-12-30T00:18:45"/>
    <n v="1.3020833333333334E-2"/>
    <n v="1.3020833333333334E-2"/>
    <n v="0"/>
    <n v="1.3206018518518518E-2"/>
    <n v="1.3206018518518518E-2"/>
    <b v="0"/>
    <n v="1.8518518518518406E-4"/>
    <b v="0"/>
    <n v="4.071759259259259E-2"/>
  </r>
  <r>
    <n v="714"/>
    <s v="https://www.rev.com/blog/transcripts/united-kingdom-coronavirus-briefing-transcript-april-27"/>
    <s v="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x v="15"/>
    <s v="19:01"/>
    <m/>
    <n v="812"/>
    <m/>
    <s v="Apr 27, 2020"/>
    <x v="7"/>
    <s v="19:01"/>
    <d v="1899-12-30T00:19:01"/>
    <n v="1.3206018518518518E-2"/>
    <n v="4.071759259259259E-2"/>
    <n v="2.751157407407407E-2"/>
    <n v="1.7025462962962961E-2"/>
    <n v="1.7025462962962961E-2"/>
    <b v="0"/>
    <n v="3.819444444444443E-3"/>
    <b v="0"/>
    <n v="4.071759259259259E-2"/>
  </r>
  <r>
    <n v="715"/>
    <s v="https://www.rev.com/blog/transcripts/united-kingdom-coronavirus-briefing-transcript-april-27"/>
    <s v="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x v="15"/>
    <s v="20:06"/>
    <m/>
    <n v="849"/>
    <m/>
    <s v="Apr 27, 2020"/>
    <x v="7"/>
    <s v="19:01"/>
    <d v="1899-12-30T00:20:06"/>
    <n v="1.3206018518518518E-2"/>
    <n v="4.071759259259259E-2"/>
    <n v="2.751157407407407E-2"/>
    <n v="1.7025462962962961E-2"/>
    <n v="1.7025462962962961E-2"/>
    <b v="0"/>
    <n v="3.819444444444443E-3"/>
    <b v="0"/>
    <n v="4.071759259259259E-2"/>
  </r>
  <r>
    <n v="716"/>
    <s v="https://www.rev.com/blog/transcripts/united-kingdom-coronavirus-briefing-transcript-april-27"/>
    <s v="Chris Whitty: (21:07);Only thing to add is that the more testing capacity you’ve got them, the more flexibility you have to do different things, with both the patients and in terms of things like care homes as the Secretary of State was saying."/>
    <x v="29"/>
    <s v="21:07"/>
    <m/>
    <n v="244"/>
    <m/>
    <s v="Apr 27, 2020"/>
    <x v="7"/>
    <s v="21:07"/>
    <d v="1899-12-30T00:21:07"/>
    <n v="1.4664351851851852E-2"/>
    <n v="3.7465277777777778E-2"/>
    <n v="2.2800925925925926E-2"/>
    <n v="1.7025462962962961E-2"/>
    <n v="1.7025462962962961E-2"/>
    <b v="0"/>
    <n v="2.361111111111109E-3"/>
    <b v="0"/>
    <n v="4.071759259259259E-2"/>
  </r>
  <r>
    <n v="717"/>
    <s v="https://www.rev.com/blog/transcripts/united-kingdom-coronavirus-briefing-transcript-april-27"/>
    <s v="Matt Hancock: (21:19);Thanks, Hugh. Robert Peston ITV."/>
    <x v="15"/>
    <s v="21:19"/>
    <m/>
    <n v="54"/>
    <m/>
    <s v="Apr 27, 2020"/>
    <x v="7"/>
    <s v="21:19"/>
    <d v="1899-12-30T00:21:19"/>
    <n v="1.480324074074074E-2"/>
    <n v="4.071759259259259E-2"/>
    <n v="2.5914351851851848E-2"/>
    <n v="1.7025462962962961E-2"/>
    <n v="1.7025462962962961E-2"/>
    <b v="0"/>
    <n v="2.2222222222222209E-3"/>
    <b v="0"/>
    <n v="4.071759259259259E-2"/>
  </r>
  <r>
    <n v="718"/>
    <s v="https://www.rev.com/blog/transcripts/united-kingdom-coronavirus-briefing-transcript-april-27"/>
    <s v="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x v="39"/>
    <s v="21:23"/>
    <m/>
    <n v="930"/>
    <m/>
    <s v="Apr 27, 2020"/>
    <x v="7"/>
    <s v="21:23"/>
    <d v="1899-12-30T00:21:23"/>
    <n v="1.4849537037037036E-2"/>
    <n v="1.6655092592592593E-2"/>
    <n v="1.8055555555555568E-3"/>
    <n v="1.7025462962962961E-2"/>
    <n v="1.7025462962962961E-2"/>
    <b v="0"/>
    <n v="2.1759259259259249E-3"/>
    <b v="0"/>
    <n v="4.071759259259259E-2"/>
  </r>
  <r>
    <n v="719"/>
    <s v="https://www.rev.com/blog/transcripts/united-kingdom-coronavirus-briefing-transcript-april-27"/>
    <s v="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x v="15"/>
    <s v="22:24"/>
    <m/>
    <n v="338"/>
    <m/>
    <s v="Apr 27, 2020"/>
    <x v="7"/>
    <s v="22:24"/>
    <d v="1899-12-30T00:22:24"/>
    <n v="1.5555555555555553E-2"/>
    <n v="4.071759259259259E-2"/>
    <n v="2.5162037037037038E-2"/>
    <n v="1.7025462962962961E-2"/>
    <n v="1.7025462962962961E-2"/>
    <b v="0"/>
    <n v="1.4699074074074076E-3"/>
    <b v="0"/>
    <n v="4.071759259259259E-2"/>
  </r>
  <r>
    <n v="720"/>
    <s v="https://www.rev.com/blog/transcripts/united-kingdom-coronavirus-briefing-transcript-april-27"/>
    <s v="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x v="29"/>
    <s v="22:52"/>
    <m/>
    <n v="758"/>
    <m/>
    <s v="Apr 27, 2020"/>
    <x v="7"/>
    <s v="22:52"/>
    <d v="1899-12-30T00:22:52"/>
    <n v="1.5879629629629629E-2"/>
    <n v="3.7465277777777778E-2"/>
    <n v="2.1585648148148149E-2"/>
    <n v="1.7025462962962961E-2"/>
    <n v="1.7025462962962961E-2"/>
    <b v="0"/>
    <n v="1.145833333333332E-3"/>
    <b v="0"/>
    <n v="4.071759259259259E-2"/>
  </r>
  <r>
    <n v="721"/>
    <s v="https://www.rev.com/blog/transcripts/united-kingdom-coronavirus-briefing-transcript-april-27"/>
    <s v="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x v="29"/>
    <s v="23:33"/>
    <m/>
    <n v="392"/>
    <m/>
    <s v="Apr 27, 2020"/>
    <x v="7"/>
    <s v="22:52"/>
    <d v="1899-12-30T00:23:33"/>
    <n v="1.5879629629629629E-2"/>
    <n v="3.7465277777777778E-2"/>
    <n v="2.1585648148148149E-2"/>
    <n v="1.7025462962962961E-2"/>
    <n v="1.7025462962962961E-2"/>
    <b v="0"/>
    <n v="1.145833333333332E-3"/>
    <b v="0"/>
    <n v="4.071759259259259E-2"/>
  </r>
  <r>
    <n v="722"/>
    <s v="https://www.rev.com/blog/transcripts/united-kingdom-coronavirus-briefing-transcript-april-27"/>
    <s v="Matt Hancock: (23:56);Thanks very much. Yeah, or course."/>
    <x v="15"/>
    <s v="23:56"/>
    <m/>
    <n v="56"/>
    <m/>
    <s v="Apr 27, 2020"/>
    <x v="7"/>
    <s v="23:56"/>
    <d v="1899-12-30T00:23:56"/>
    <n v="1.6620370370370372E-2"/>
    <n v="4.071759259259259E-2"/>
    <n v="2.4097222222222218E-2"/>
    <n v="1.7025462962962961E-2"/>
    <n v="1.7025462962962961E-2"/>
    <b v="0"/>
    <n v="4.0509259259258884E-4"/>
    <b v="0"/>
    <n v="4.071759259259259E-2"/>
  </r>
  <r>
    <n v="723"/>
    <s v="https://www.rev.com/blog/transcripts/united-kingdom-coronavirus-briefing-transcript-april-27"/>
    <s v="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x v="39"/>
    <s v="23:59"/>
    <m/>
    <n v="501"/>
    <m/>
    <s v="Apr 27, 2020"/>
    <x v="7"/>
    <s v="23:59"/>
    <d v="1899-12-30T00:23:59"/>
    <n v="1.6655092592592593E-2"/>
    <n v="1.6655092592592593E-2"/>
    <n v="0"/>
    <n v="1.7025462962962961E-2"/>
    <n v="1.7025462962962961E-2"/>
    <b v="0"/>
    <n v="3.7037037037036813E-4"/>
    <b v="0"/>
    <n v="4.071759259259259E-2"/>
  </r>
  <r>
    <n v="724"/>
    <s v="https://www.rev.com/blog/transcripts/united-kingdom-coronavirus-briefing-transcript-april-27"/>
    <s v="Matt Hancock: (24:31);No. Beth Rigby from SKY."/>
    <x v="15"/>
    <s v="24:31"/>
    <m/>
    <n v="46"/>
    <m/>
    <s v="Apr 27, 2020"/>
    <x v="7"/>
    <s v="24:31"/>
    <d v="1899-12-30T00:24:31"/>
    <n v="1.7025462962962961E-2"/>
    <n v="4.071759259259259E-2"/>
    <n v="2.3692129629629629E-2"/>
    <n v="1.9942129629629629E-2"/>
    <n v="1.9942129629629629E-2"/>
    <b v="0"/>
    <n v="2.9166666666666681E-3"/>
    <b v="0"/>
    <n v="4.071759259259259E-2"/>
  </r>
  <r>
    <n v="725"/>
    <s v="https://www.rev.com/blog/transcripts/united-kingdom-coronavirus-briefing-transcript-april-27"/>
    <s v="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x v="40"/>
    <s v="24:36"/>
    <m/>
    <n v="698"/>
    <m/>
    <s v="Apr 27, 2020"/>
    <x v="7"/>
    <s v="24:36"/>
    <d v="1899-12-30T00:24:36"/>
    <n v="1.7083333333333336E-2"/>
    <n v="1.9733796296296298E-2"/>
    <n v="2.6504629629629621E-3"/>
    <n v="1.9942129629629629E-2"/>
    <n v="1.9942129629629629E-2"/>
    <b v="0"/>
    <n v="2.8587962962962933E-3"/>
    <b v="0"/>
    <n v="4.071759259259259E-2"/>
  </r>
  <r>
    <n v="726"/>
    <s v="https://www.rev.com/blog/transcripts/united-kingdom-coronavirus-briefing-transcript-april-27"/>
    <s v="Matt Hancock: (25:24);Yeah, go ahead."/>
    <x v="15"/>
    <s v="25:24"/>
    <m/>
    <n v="37"/>
    <m/>
    <s v="Apr 27, 2020"/>
    <x v="7"/>
    <s v="25:24"/>
    <d v="1899-12-30T00:25:24"/>
    <n v="1.7638888888888888E-2"/>
    <n v="4.071759259259259E-2"/>
    <n v="2.3078703703703702E-2"/>
    <n v="1.9942129629629629E-2"/>
    <n v="1.9942129629629629E-2"/>
    <b v="0"/>
    <n v="2.3032407407407411E-3"/>
    <b v="0"/>
    <n v="4.071759259259259E-2"/>
  </r>
  <r>
    <n v="727"/>
    <s v="https://www.rev.com/blog/transcripts/united-kingdom-coronavirus-briefing-transcript-april-27"/>
    <s v="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x v="29"/>
    <s v="25:27"/>
    <m/>
    <n v="345"/>
    <m/>
    <s v="Apr 27, 2020"/>
    <x v="7"/>
    <s v="25:27"/>
    <d v="1899-12-30T00:25:27"/>
    <n v="1.7673611111111109E-2"/>
    <n v="3.7465277777777778E-2"/>
    <n v="1.9791666666666669E-2"/>
    <n v="1.9942129629629629E-2"/>
    <n v="1.9942129629629629E-2"/>
    <b v="0"/>
    <n v="2.2685185185185204E-3"/>
    <b v="0"/>
    <n v="4.071759259259259E-2"/>
  </r>
  <r>
    <n v="728"/>
    <s v="https://www.rev.com/blog/transcripts/united-kingdom-coronavirus-briefing-transcript-april-27"/>
    <s v="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x v="29"/>
    <s v="25:51"/>
    <m/>
    <n v="798"/>
    <m/>
    <s v="Apr 27, 2020"/>
    <x v="7"/>
    <s v="25:27"/>
    <d v="1899-12-30T00:25:51"/>
    <n v="1.7673611111111109E-2"/>
    <n v="3.7465277777777778E-2"/>
    <n v="1.9791666666666669E-2"/>
    <n v="1.9942129629629629E-2"/>
    <n v="1.9942129629629629E-2"/>
    <b v="0"/>
    <n v="2.2685185185185204E-3"/>
    <b v="0"/>
    <n v="4.071759259259259E-2"/>
  </r>
  <r>
    <n v="729"/>
    <s v="https://www.rev.com/blog/transcripts/united-kingdom-coronavirus-briefing-transcript-april-27"/>
    <s v="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x v="15"/>
    <s v="26:39"/>
    <m/>
    <n v="711"/>
    <m/>
    <s v="Apr 27, 2020"/>
    <x v="7"/>
    <s v="26:39"/>
    <d v="1899-12-30T00:26:39"/>
    <n v="1.8506944444444444E-2"/>
    <n v="4.071759259259259E-2"/>
    <n v="2.2210648148148146E-2"/>
    <n v="1.9942129629629629E-2"/>
    <n v="1.9942129629629629E-2"/>
    <b v="0"/>
    <n v="1.4351851851851852E-3"/>
    <b v="0"/>
    <n v="4.071759259259259E-2"/>
  </r>
  <r>
    <n v="730"/>
    <s v="https://www.rev.com/blog/transcripts/united-kingdom-coronavirus-briefing-transcript-april-27"/>
    <s v="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x v="15"/>
    <s v="27:31"/>
    <m/>
    <n v="500"/>
    <m/>
    <s v="Apr 27, 2020"/>
    <x v="7"/>
    <s v="26:39"/>
    <d v="1899-12-30T00:27:31"/>
    <n v="1.8506944444444444E-2"/>
    <n v="4.071759259259259E-2"/>
    <n v="2.2210648148148146E-2"/>
    <n v="1.9942129629629629E-2"/>
    <n v="1.9942129629629629E-2"/>
    <b v="0"/>
    <n v="1.4351851851851852E-3"/>
    <b v="0"/>
    <n v="4.071759259259259E-2"/>
  </r>
  <r>
    <n v="731"/>
    <s v="https://www.rev.com/blog/transcripts/united-kingdom-coronavirus-briefing-transcript-april-27"/>
    <s v="Matt Hancock: (28:12);We need to get the track and the trace part of that up and running so that they can be effective as we bring the number of new cases down."/>
    <x v="15"/>
    <s v="28:12"/>
    <m/>
    <n v="160"/>
    <m/>
    <s v="Apr 27, 2020"/>
    <x v="7"/>
    <s v="26:39"/>
    <d v="1899-12-30T00:28:12"/>
    <n v="1.8506944444444444E-2"/>
    <n v="4.071759259259259E-2"/>
    <n v="2.2210648148148146E-2"/>
    <n v="1.9942129629629629E-2"/>
    <n v="1.9942129629629629E-2"/>
    <b v="0"/>
    <n v="1.4351851851851852E-3"/>
    <b v="0"/>
    <n v="4.071759259259259E-2"/>
  </r>
  <r>
    <n v="732"/>
    <s v="https://www.rev.com/blog/transcripts/united-kingdom-coronavirus-briefing-transcript-april-27"/>
    <s v="Beth Rigby: (28:25);Can I just follow up just on one thing. Professor Whitty, what explains the mismatch between where you thought the death toll would be at the beginning of the lockdown and where we are ending up a month in? What changed over the course of the past few weeks?"/>
    <x v="40"/>
    <s v="28:25"/>
    <m/>
    <n v="278"/>
    <m/>
    <s v="Apr 27, 2020"/>
    <x v="7"/>
    <s v="28:25"/>
    <d v="1899-12-30T00:28:25"/>
    <n v="1.9733796296296298E-2"/>
    <n v="1.9733796296296298E-2"/>
    <n v="0"/>
    <n v="1.9942129629629629E-2"/>
    <n v="1.9942129629629629E-2"/>
    <b v="0"/>
    <n v="2.0833333333333121E-4"/>
    <b v="0"/>
    <n v="4.071759259259259E-2"/>
  </r>
  <r>
    <n v="733"/>
    <s v="https://www.rev.com/blog/transcripts/united-kingdom-coronavirus-briefing-transcript-april-27"/>
    <s v="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x v="29"/>
    <s v="28:43"/>
    <m/>
    <n v="648"/>
    <m/>
    <s v="Apr 27, 2020"/>
    <x v="7"/>
    <s v="28:43"/>
    <d v="1899-12-30T00:28:43"/>
    <n v="1.9942129629629629E-2"/>
    <n v="3.7465277777777778E-2"/>
    <n v="1.7523148148148149E-2"/>
    <n v="2.2013888888888888E-2"/>
    <n v="2.2013888888888888E-2"/>
    <b v="0"/>
    <n v="2.0717592592592593E-3"/>
    <b v="0"/>
    <n v="4.071759259259259E-2"/>
  </r>
  <r>
    <n v="734"/>
    <s v="https://www.rev.com/blog/transcripts/united-kingdom-coronavirus-briefing-transcript-april-27"/>
    <s v="Matt Hancock: (29:18);Thanks very much, Beth. Gary Gibbon from Channel 4."/>
    <x v="15"/>
    <s v="29:18"/>
    <m/>
    <n v="73"/>
    <m/>
    <s v="Apr 27, 2020"/>
    <x v="7"/>
    <s v="29:18"/>
    <d v="1899-12-30T00:29:18"/>
    <n v="2.0347222222222221E-2"/>
    <n v="4.071759259259259E-2"/>
    <n v="2.0370370370370369E-2"/>
    <n v="2.2013888888888888E-2"/>
    <n v="2.2013888888888888E-2"/>
    <b v="0"/>
    <n v="1.666666666666667E-3"/>
    <b v="0"/>
    <n v="4.071759259259259E-2"/>
  </r>
  <r>
    <n v="735"/>
    <s v="https://www.rev.com/blog/transcripts/united-kingdom-coronavirus-briefing-transcript-april-27"/>
    <s v="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x v="72"/>
    <s v="29:23"/>
    <m/>
    <n v="330"/>
    <m/>
    <s v="Apr 27, 2020"/>
    <x v="7"/>
    <s v="29:23"/>
    <d v="1899-12-30T00:29:23"/>
    <n v="2.0405092592592593E-2"/>
    <n v="2.1909722222222223E-2"/>
    <n v="1.5046296296296301E-3"/>
    <n v="2.2013888888888888E-2"/>
    <n v="2.2013888888888888E-2"/>
    <b v="0"/>
    <n v="1.6087962962962957E-3"/>
    <b v="0"/>
    <n v="4.071759259259259E-2"/>
  </r>
  <r>
    <n v="736"/>
    <s v="https://www.rev.com/blog/transcripts/united-kingdom-coronavirus-briefing-transcript-april-27"/>
    <s v="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x v="29"/>
    <s v="29:49"/>
    <m/>
    <n v="671"/>
    <m/>
    <s v="Apr 27, 2020"/>
    <x v="7"/>
    <s v="29:49"/>
    <d v="1899-12-30T00:29:49"/>
    <n v="2.0706018518518519E-2"/>
    <n v="3.7465277777777778E-2"/>
    <n v="1.6759259259259258E-2"/>
    <n v="2.2013888888888888E-2"/>
    <n v="2.2013888888888888E-2"/>
    <b v="0"/>
    <n v="1.307870370370369E-3"/>
    <b v="0"/>
    <n v="4.071759259259259E-2"/>
  </r>
  <r>
    <n v="737"/>
    <s v="https://www.rev.com/blog/transcripts/united-kingdom-coronavirus-briefing-transcript-april-27"/>
    <s v="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x v="29"/>
    <s v="30:33"/>
    <m/>
    <n v="392"/>
    <m/>
    <s v="Apr 27, 2020"/>
    <x v="7"/>
    <s v="29:49"/>
    <d v="1899-12-30T00:30:33"/>
    <n v="2.0706018518518519E-2"/>
    <n v="3.7465277777777778E-2"/>
    <n v="1.6759259259259258E-2"/>
    <n v="2.2013888888888888E-2"/>
    <n v="2.2013888888888888E-2"/>
    <b v="0"/>
    <n v="1.307870370370369E-3"/>
    <b v="0"/>
    <n v="4.071759259259259E-2"/>
  </r>
  <r>
    <n v="738"/>
    <s v="https://www.rev.com/blog/transcripts/united-kingdom-coronavirus-briefing-transcript-april-27"/>
    <s v="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x v="29"/>
    <s v="30:55"/>
    <m/>
    <n v="754"/>
    <m/>
    <s v="Apr 27, 2020"/>
    <x v="7"/>
    <s v="29:49"/>
    <d v="1899-12-30T00:30:55"/>
    <n v="2.0706018518518519E-2"/>
    <n v="3.7465277777777778E-2"/>
    <n v="1.6759259259259258E-2"/>
    <n v="2.2013888888888888E-2"/>
    <n v="2.2013888888888888E-2"/>
    <b v="0"/>
    <n v="1.307870370370369E-3"/>
    <b v="0"/>
    <n v="4.071759259259259E-2"/>
  </r>
  <r>
    <n v="739"/>
    <s v="https://www.rev.com/blog/transcripts/united-kingdom-coronavirus-briefing-transcript-april-27"/>
    <s v="Gary Gibbon: (31:33);May I ask a quick second? What’s your current estimate of what R naught is measuring in hospitals and care homes?"/>
    <x v="72"/>
    <s v="31:33"/>
    <m/>
    <n v="134"/>
    <m/>
    <s v="Apr 27, 2020"/>
    <x v="7"/>
    <s v="31:33"/>
    <d v="1899-12-30T00:31:33"/>
    <n v="2.1909722222222223E-2"/>
    <n v="2.1909722222222223E-2"/>
    <n v="0"/>
    <n v="2.2013888888888888E-2"/>
    <n v="2.2013888888888888E-2"/>
    <b v="0"/>
    <n v="1.041666666666656E-4"/>
    <b v="0"/>
    <n v="4.071759259259259E-2"/>
  </r>
  <r>
    <n v="740"/>
    <s v="https://www.rev.com/blog/transcripts/united-kingdom-coronavirus-briefing-transcript-april-27"/>
    <s v="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x v="29"/>
    <s v="31:42"/>
    <m/>
    <n v="339"/>
    <m/>
    <s v="Apr 27, 2020"/>
    <x v="7"/>
    <s v="31:42"/>
    <d v="1899-12-30T00:31:42"/>
    <n v="2.2013888888888888E-2"/>
    <n v="3.7465277777777778E-2"/>
    <n v="1.545138888888889E-2"/>
    <n v="2.5231481481481483E-2"/>
    <n v="2.5231481481481483E-2"/>
    <b v="0"/>
    <n v="3.2175925925925948E-3"/>
    <b v="0"/>
    <n v="4.071759259259259E-2"/>
  </r>
  <r>
    <n v="741"/>
    <s v="https://www.rev.com/blog/transcripts/united-kingdom-coronavirus-briefing-transcript-april-27"/>
    <s v="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x v="29"/>
    <s v="32:03"/>
    <m/>
    <n v="409"/>
    <m/>
    <s v="Apr 27, 2020"/>
    <x v="7"/>
    <s v="31:42"/>
    <d v="1899-12-30T00:32:03"/>
    <n v="2.2013888888888888E-2"/>
    <n v="3.7465277777777778E-2"/>
    <n v="1.545138888888889E-2"/>
    <n v="2.5231481481481483E-2"/>
    <n v="2.5231481481481483E-2"/>
    <b v="0"/>
    <n v="3.2175925925925948E-3"/>
    <b v="0"/>
    <n v="4.071759259259259E-2"/>
  </r>
  <r>
    <n v="742"/>
    <s v="https://www.rev.com/blog/transcripts/united-kingdom-coronavirus-briefing-transcript-april-27"/>
    <s v="Matt Hancock: (32:22);And maybe Steve could answer on the NHS point."/>
    <x v="15"/>
    <s v="32:22"/>
    <m/>
    <n v="68"/>
    <m/>
    <s v="Apr 27, 2020"/>
    <x v="7"/>
    <s v="32:22"/>
    <d v="1899-12-30T00:32:22"/>
    <n v="2.2476851851851855E-2"/>
    <n v="4.071759259259259E-2"/>
    <n v="1.8240740740740734E-2"/>
    <n v="2.5231481481481483E-2"/>
    <n v="2.5231481481481483E-2"/>
    <b v="0"/>
    <n v="2.7546296296296277E-3"/>
    <b v="0"/>
    <n v="4.071759259259259E-2"/>
  </r>
  <r>
    <n v="743"/>
    <s v="https://www.rev.com/blog/transcripts/united-kingdom-coronavirus-briefing-transcript-april-27"/>
    <s v="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x v="25"/>
    <s v="32:24"/>
    <m/>
    <n v="535"/>
    <m/>
    <s v="Apr 27, 2020"/>
    <x v="7"/>
    <s v="32:24"/>
    <d v="1899-12-30T00:32:24"/>
    <n v="2.2499999999999996E-2"/>
    <n v="3.0659722222222224E-2"/>
    <n v="8.1597222222222279E-3"/>
    <n v="2.5231481481481483E-2"/>
    <n v="2.5231481481481483E-2"/>
    <b v="0"/>
    <n v="2.7314814814814875E-3"/>
    <b v="0"/>
    <n v="4.071759259259259E-2"/>
  </r>
  <r>
    <n v="744"/>
    <s v="https://www.rev.com/blog/transcripts/united-kingdom-coronavirus-briefing-transcript-april-27"/>
    <s v="Matt Hancock: (32:55);Thanks very much Garry. Sebastian Payne of the FT."/>
    <x v="15"/>
    <s v="32:55"/>
    <m/>
    <n v="72"/>
    <m/>
    <s v="Apr 27, 2020"/>
    <x v="7"/>
    <s v="32:55"/>
    <d v="1899-12-30T00:32:55"/>
    <n v="2.2858796296296294E-2"/>
    <n v="4.071759259259259E-2"/>
    <n v="1.7858796296296296E-2"/>
    <n v="2.5231481481481483E-2"/>
    <n v="2.5231481481481483E-2"/>
    <b v="0"/>
    <n v="2.3726851851851895E-3"/>
    <b v="0"/>
    <n v="4.071759259259259E-2"/>
  </r>
  <r>
    <n v="745"/>
    <s v="https://www.rev.com/blog/transcripts/united-kingdom-coronavirus-briefing-transcript-april-27"/>
    <s v="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x v="73"/>
    <s v="33:00"/>
    <m/>
    <n v="589"/>
    <m/>
    <s v="Apr 27, 2020"/>
    <x v="7"/>
    <s v="33:00"/>
    <d v="1899-12-30T00:33:00"/>
    <n v="2.2916666666666669E-2"/>
    <n v="2.4988425925925928E-2"/>
    <n v="2.0717592592592593E-3"/>
    <n v="2.5231481481481483E-2"/>
    <n v="2.5231481481481483E-2"/>
    <b v="0"/>
    <n v="2.3148148148148147E-3"/>
    <b v="0"/>
    <n v="4.071759259259259E-2"/>
  </r>
  <r>
    <n v="746"/>
    <s v="https://www.rev.com/blog/transcripts/united-kingdom-coronavirus-briefing-transcript-april-27"/>
    <s v="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x v="15"/>
    <s v="33:30"/>
    <m/>
    <n v="717"/>
    <m/>
    <s v="Apr 27, 2020"/>
    <x v="7"/>
    <s v="33:30"/>
    <d v="1899-12-30T00:33:30"/>
    <n v="2.326388888888889E-2"/>
    <n v="4.071759259259259E-2"/>
    <n v="1.74537037037037E-2"/>
    <n v="2.5231481481481483E-2"/>
    <n v="2.5231481481481483E-2"/>
    <b v="0"/>
    <n v="1.9675925925925937E-3"/>
    <b v="0"/>
    <n v="4.071759259259259E-2"/>
  </r>
  <r>
    <n v="747"/>
    <s v="https://www.rev.com/blog/transcripts/united-kingdom-coronavirus-briefing-transcript-april-27"/>
    <s v="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x v="15"/>
    <s v="34:26"/>
    <m/>
    <n v="546"/>
    <m/>
    <s v="Apr 27, 2020"/>
    <x v="7"/>
    <s v="33:30"/>
    <d v="1899-12-30T00:34:26"/>
    <n v="2.326388888888889E-2"/>
    <n v="4.071759259259259E-2"/>
    <n v="1.74537037037037E-2"/>
    <n v="2.5231481481481483E-2"/>
    <n v="2.5231481481481483E-2"/>
    <b v="0"/>
    <n v="1.9675925925925937E-3"/>
    <b v="0"/>
    <n v="4.071759259259259E-2"/>
  </r>
  <r>
    <n v="748"/>
    <s v="https://www.rev.com/blog/transcripts/united-kingdom-coronavirus-briefing-transcript-april-27"/>
    <s v="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x v="29"/>
    <s v="35:06"/>
    <m/>
    <n v="927"/>
    <m/>
    <s v="Apr 27, 2020"/>
    <x v="7"/>
    <s v="35:06"/>
    <d v="1899-12-30T00:35:06"/>
    <n v="2.4375000000000004E-2"/>
    <n v="3.7465277777777778E-2"/>
    <n v="1.3090277777777774E-2"/>
    <n v="2.5231481481481483E-2"/>
    <n v="2.5231481481481483E-2"/>
    <b v="0"/>
    <n v="8.564814814814789E-4"/>
    <b v="0"/>
    <n v="4.071759259259259E-2"/>
  </r>
  <r>
    <n v="749"/>
    <s v="https://www.rev.com/blog/transcripts/united-kingdom-coronavirus-briefing-transcript-april-27"/>
    <s v="Sebastian Payne: (35:56);Thank you. Mr. Hancock, could I just ask a follow up please?"/>
    <x v="73"/>
    <s v="35:56"/>
    <m/>
    <n v="85"/>
    <m/>
    <s v="Apr 27, 2020"/>
    <x v="7"/>
    <s v="35:56"/>
    <d v="1899-12-30T00:35:56"/>
    <n v="2.49537037037037E-2"/>
    <n v="2.4988425925925928E-2"/>
    <n v="3.472222222222765E-5"/>
    <n v="2.5231481481481483E-2"/>
    <n v="2.5231481481481483E-2"/>
    <b v="0"/>
    <n v="2.7777777777778304E-4"/>
    <b v="0"/>
    <n v="4.071759259259259E-2"/>
  </r>
  <r>
    <n v="750"/>
    <s v="https://www.rev.com/blog/transcripts/united-kingdom-coronavirus-briefing-transcript-april-27"/>
    <s v="Matt Hancock: (35:58);Sure."/>
    <x v="15"/>
    <s v="35:58"/>
    <m/>
    <n v="27"/>
    <m/>
    <s v="Apr 27, 2020"/>
    <x v="7"/>
    <s v="35:58"/>
    <d v="1899-12-30T00:35:58"/>
    <n v="2.4976851851851851E-2"/>
    <n v="4.071759259259259E-2"/>
    <n v="1.5740740740740739E-2"/>
    <n v="2.5231481481481483E-2"/>
    <n v="2.5231481481481483E-2"/>
    <b v="0"/>
    <n v="2.5462962962963243E-4"/>
    <b v="0"/>
    <n v="4.071759259259259E-2"/>
  </r>
  <r>
    <n v="751"/>
    <s v="https://www.rev.com/blog/transcripts/united-kingdom-coronavirus-briefing-transcript-april-27"/>
    <s v="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x v="73"/>
    <s v="35:59"/>
    <m/>
    <n v="402"/>
    <m/>
    <s v="Apr 27, 2020"/>
    <x v="7"/>
    <s v="35:59"/>
    <d v="1899-12-30T00:35:59"/>
    <n v="2.4988425925925928E-2"/>
    <n v="2.4988425925925928E-2"/>
    <n v="0"/>
    <n v="2.5231481481481483E-2"/>
    <n v="2.5231481481481483E-2"/>
    <b v="0"/>
    <n v="2.4305555555555539E-4"/>
    <b v="0"/>
    <n v="4.071759259259259E-2"/>
  </r>
  <r>
    <n v="752"/>
    <s v="https://www.rev.com/blog/transcripts/united-kingdom-coronavirus-briefing-transcript-april-27"/>
    <s v="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x v="15"/>
    <s v="36:20"/>
    <m/>
    <n v="327"/>
    <m/>
    <s v="Apr 27, 2020"/>
    <x v="7"/>
    <s v="36:20"/>
    <d v="1899-12-30T00:36:20"/>
    <n v="2.5231481481481483E-2"/>
    <n v="4.071759259259259E-2"/>
    <n v="1.5486111111111107E-2"/>
    <n v="3.0937499999999996E-2"/>
    <n v="3.0937499999999996E-2"/>
    <b v="0"/>
    <n v="5.706018518518513E-3"/>
    <b v="0"/>
    <n v="4.071759259259259E-2"/>
  </r>
  <r>
    <n v="753"/>
    <s v="https://www.rev.com/blog/transcripts/united-kingdom-coronavirus-briefing-transcript-april-27"/>
    <s v="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x v="25"/>
    <s v="36:46"/>
    <m/>
    <n v="980"/>
    <m/>
    <s v="Apr 27, 2020"/>
    <x v="7"/>
    <s v="36:46"/>
    <d v="1899-12-30T00:36:46"/>
    <n v="2.5532407407407406E-2"/>
    <n v="3.0659722222222224E-2"/>
    <n v="5.1273148148148172E-3"/>
    <n v="3.0937499999999996E-2"/>
    <n v="3.0937499999999996E-2"/>
    <b v="0"/>
    <n v="5.4050925925925898E-3"/>
    <b v="0"/>
    <n v="4.071759259259259E-2"/>
  </r>
  <r>
    <n v="754"/>
    <s v="https://www.rev.com/blog/transcripts/united-kingdom-coronavirus-briefing-transcript-april-27"/>
    <s v="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x v="25"/>
    <s v="37:47"/>
    <m/>
    <n v="664"/>
    <m/>
    <s v="Apr 27, 2020"/>
    <x v="7"/>
    <s v="36:46"/>
    <d v="1899-12-30T00:37:47"/>
    <n v="2.5532407407407406E-2"/>
    <n v="3.0659722222222224E-2"/>
    <n v="5.1273148148148172E-3"/>
    <n v="3.0937499999999996E-2"/>
    <n v="3.0937499999999996E-2"/>
    <b v="0"/>
    <n v="5.4050925925925898E-3"/>
    <b v="0"/>
    <n v="4.071759259259259E-2"/>
  </r>
  <r>
    <n v="755"/>
    <s v="https://www.rev.com/blog/transcripts/united-kingdom-coronavirus-briefing-transcript-april-27"/>
    <s v="Matt Hancock: (38:26);Thanks very much. So Gordon Rayner from The Telegraph."/>
    <x v="15"/>
    <s v="38:26"/>
    <m/>
    <n v="76"/>
    <m/>
    <s v="Apr 27, 2020"/>
    <x v="7"/>
    <s v="38:26"/>
    <d v="1899-12-30T00:38:26"/>
    <n v="2.6689814814814816E-2"/>
    <n v="4.071759259259259E-2"/>
    <n v="1.4027777777777774E-2"/>
    <n v="3.0937499999999996E-2"/>
    <n v="3.0937499999999996E-2"/>
    <b v="0"/>
    <n v="4.2476851851851807E-3"/>
    <b v="0"/>
    <n v="4.071759259259259E-2"/>
  </r>
  <r>
    <n v="756"/>
    <s v="https://www.rev.com/blog/transcripts/united-kingdom-coronavirus-briefing-transcript-april-27"/>
    <s v="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x v="63"/>
    <s v="38:31"/>
    <m/>
    <n v="1025"/>
    <m/>
    <s v="Apr 27, 2020"/>
    <x v="7"/>
    <s v="38:31"/>
    <d v="1899-12-30T00:38:31"/>
    <n v="2.6747685185185183E-2"/>
    <n v="3.2835648148148149E-2"/>
    <n v="6.0879629629629652E-3"/>
    <n v="3.0937499999999996E-2"/>
    <n v="3.0937499999999996E-2"/>
    <b v="0"/>
    <n v="4.1898148148148129E-3"/>
    <b v="0"/>
    <n v="4.071759259259259E-2"/>
  </r>
  <r>
    <n v="757"/>
    <s v="https://www.rev.com/blog/transcripts/united-kingdom-coronavirus-briefing-transcript-april-27"/>
    <s v="Matt Hancock: (39:27);Great, do you want to take the first one and then I’ll ask Steve to comment on it."/>
    <x v="15"/>
    <s v="39:27"/>
    <m/>
    <n v="104"/>
    <m/>
    <s v="Apr 27, 2020"/>
    <x v="7"/>
    <s v="39:27"/>
    <d v="1899-12-30T00:39:27"/>
    <n v="2.7395833333333338E-2"/>
    <n v="4.071759259259259E-2"/>
    <n v="1.3321759259259252E-2"/>
    <n v="3.0937499999999996E-2"/>
    <n v="3.0937499999999996E-2"/>
    <b v="0"/>
    <n v="3.5416666666666582E-3"/>
    <b v="0"/>
    <n v="4.071759259259259E-2"/>
  </r>
  <r>
    <n v="758"/>
    <s v="https://www.rev.com/blog/transcripts/united-kingdom-coronavirus-briefing-transcript-april-27"/>
    <s v="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x v="29"/>
    <s v="39:32"/>
    <m/>
    <n v="828"/>
    <m/>
    <s v="Apr 27, 2020"/>
    <x v="7"/>
    <s v="39:32"/>
    <d v="1899-12-30T00:39:32"/>
    <n v="2.7453703703703702E-2"/>
    <n v="3.7465277777777778E-2"/>
    <n v="1.0011574074074076E-2"/>
    <n v="3.0937499999999996E-2"/>
    <n v="3.0937499999999996E-2"/>
    <b v="0"/>
    <n v="3.4837962962962939E-3"/>
    <b v="0"/>
    <n v="4.071759259259259E-2"/>
  </r>
  <r>
    <n v="759"/>
    <s v="https://www.rev.com/blog/transcripts/united-kingdom-coronavirus-briefing-transcript-april-27"/>
    <s v="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x v="29"/>
    <s v="40:28"/>
    <m/>
    <n v="935"/>
    <m/>
    <s v="Apr 27, 2020"/>
    <x v="7"/>
    <s v="39:32"/>
    <d v="1899-12-30T00:40:28"/>
    <n v="2.7453703703703702E-2"/>
    <n v="3.7465277777777778E-2"/>
    <n v="1.0011574074074076E-2"/>
    <n v="3.0937499999999996E-2"/>
    <n v="3.0937499999999996E-2"/>
    <b v="0"/>
    <n v="3.4837962962962939E-3"/>
    <b v="0"/>
    <n v="4.071759259259259E-2"/>
  </r>
  <r>
    <n v="760"/>
    <s v="https://www.rev.com/blog/transcripts/united-kingdom-coronavirus-briefing-transcript-april-27"/>
    <s v="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x v="29"/>
    <s v="41:25"/>
    <m/>
    <n v="514"/>
    <m/>
    <s v="Apr 27, 2020"/>
    <x v="7"/>
    <s v="39:32"/>
    <d v="1899-12-30T00:41:25"/>
    <n v="2.7453703703703702E-2"/>
    <n v="3.7465277777777778E-2"/>
    <n v="1.0011574074074076E-2"/>
    <n v="3.0937499999999996E-2"/>
    <n v="3.0937499999999996E-2"/>
    <b v="0"/>
    <n v="3.4837962962962939E-3"/>
    <b v="0"/>
    <n v="4.071759259259259E-2"/>
  </r>
  <r>
    <n v="761"/>
    <s v="https://www.rev.com/blog/transcripts/united-kingdom-coronavirus-briefing-transcript-april-27"/>
    <s v="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x v="15"/>
    <s v="41:55"/>
    <m/>
    <n v="929"/>
    <m/>
    <s v="Apr 27, 2020"/>
    <x v="7"/>
    <s v="41:55"/>
    <d v="1899-12-30T00:41:55"/>
    <n v="2.9108796296296296E-2"/>
    <n v="4.071759259259259E-2"/>
    <n v="1.1608796296296294E-2"/>
    <n v="3.0937499999999996E-2"/>
    <n v="3.0937499999999996E-2"/>
    <b v="0"/>
    <n v="1.8287037037037004E-3"/>
    <b v="0"/>
    <n v="4.071759259259259E-2"/>
  </r>
  <r>
    <n v="762"/>
    <s v="https://www.rev.com/blog/transcripts/united-kingdom-coronavirus-briefing-transcript-april-27"/>
    <s v="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x v="25"/>
    <s v="43:02"/>
    <m/>
    <n v="1047"/>
    <m/>
    <s v="Apr 27, 2020"/>
    <x v="7"/>
    <s v="43:02"/>
    <d v="1899-12-30T00:43:02"/>
    <n v="2.988425925925926E-2"/>
    <n v="3.0659722222222224E-2"/>
    <n v="7.7546296296296391E-4"/>
    <n v="3.0937499999999996E-2"/>
    <n v="3.0937499999999996E-2"/>
    <b v="0"/>
    <n v="1.0532407407407365E-3"/>
    <b v="0"/>
    <n v="4.071759259259259E-2"/>
  </r>
  <r>
    <n v="763"/>
    <s v="https://www.rev.com/blog/transcripts/united-kingdom-coronavirus-briefing-transcript-april-27"/>
    <s v="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x v="25"/>
    <s v="44:09"/>
    <m/>
    <n v="389"/>
    <m/>
    <s v="Apr 27, 2020"/>
    <x v="7"/>
    <s v="43:02"/>
    <d v="1899-12-30T00:44:09"/>
    <n v="2.988425925925926E-2"/>
    <n v="3.0659722222222224E-2"/>
    <n v="7.7546296296296391E-4"/>
    <n v="3.0937499999999996E-2"/>
    <n v="3.0937499999999996E-2"/>
    <b v="0"/>
    <n v="1.0532407407407365E-3"/>
    <b v="0"/>
    <n v="4.071759259259259E-2"/>
  </r>
  <r>
    <n v="764"/>
    <s v="https://www.rev.com/blog/transcripts/united-kingdom-coronavirus-briefing-transcript-april-27"/>
    <s v="Gordon Rayner: (44:33);And can I just ask you a quick follow up?"/>
    <x v="63"/>
    <s v="44:33"/>
    <m/>
    <n v="64"/>
    <m/>
    <s v="Apr 27, 2020"/>
    <x v="7"/>
    <s v="44:33"/>
    <d v="1899-12-30T00:44:33"/>
    <n v="3.0937499999999996E-2"/>
    <n v="3.2835648148148149E-2"/>
    <n v="1.8981481481481523E-3"/>
    <n v="3.2858796296296296E-2"/>
    <n v="3.2858796296296296E-2"/>
    <b v="0"/>
    <n v="1.9212962962962994E-3"/>
    <b v="0"/>
    <n v="4.071759259259259E-2"/>
  </r>
  <r>
    <n v="765"/>
    <s v="https://www.rev.com/blog/transcripts/united-kingdom-coronavirus-briefing-transcript-april-27"/>
    <s v="Matt Hancock: (44:34);Of course yeah."/>
    <x v="15"/>
    <s v="44:34"/>
    <m/>
    <n v="37"/>
    <m/>
    <s v="Apr 27, 2020"/>
    <x v="7"/>
    <s v="44:34"/>
    <d v="1899-12-30T00:44:34"/>
    <n v="3.0949074074074077E-2"/>
    <n v="4.071759259259259E-2"/>
    <n v="9.7685185185185132E-3"/>
    <n v="3.2858796296296296E-2"/>
    <n v="3.2858796296296296E-2"/>
    <b v="0"/>
    <n v="1.9097222222222189E-3"/>
    <b v="0"/>
    <n v="4.071759259259259E-2"/>
  </r>
  <r>
    <n v="766"/>
    <s v="https://www.rev.com/blog/transcripts/united-kingdom-coronavirus-briefing-transcript-april-27"/>
    <s v="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x v="63"/>
    <s v="44:36"/>
    <m/>
    <n v="327"/>
    <m/>
    <s v="Apr 27, 2020"/>
    <x v="7"/>
    <s v="44:36"/>
    <d v="1899-12-30T00:44:36"/>
    <n v="3.0972222222222224E-2"/>
    <n v="3.2835648148148149E-2"/>
    <n v="1.8634259259259246E-3"/>
    <n v="3.2858796296296296E-2"/>
    <n v="3.2858796296296296E-2"/>
    <b v="0"/>
    <n v="1.8865740740740718E-3"/>
    <b v="0"/>
    <n v="4.071759259259259E-2"/>
  </r>
  <r>
    <n v="767"/>
    <s v="https://www.rev.com/blog/transcripts/united-kingdom-coronavirus-briefing-transcript-april-27"/>
    <s v="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x v="15"/>
    <s v="44:55"/>
    <m/>
    <n v="722"/>
    <m/>
    <s v="Apr 27, 2020"/>
    <x v="7"/>
    <s v="44:55"/>
    <d v="1899-12-30T00:44:55"/>
    <n v="3.1192129629629629E-2"/>
    <n v="4.071759259259259E-2"/>
    <n v="9.5254629629629613E-3"/>
    <n v="3.2858796296296296E-2"/>
    <n v="3.2858796296296296E-2"/>
    <b v="0"/>
    <n v="1.666666666666667E-3"/>
    <b v="0"/>
    <n v="4.071759259259259E-2"/>
  </r>
  <r>
    <n v="768"/>
    <s v="https://www.rev.com/blog/transcripts/united-kingdom-coronavirus-briefing-transcript-april-27"/>
    <s v="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x v="29"/>
    <s v="45:47"/>
    <m/>
    <n v="790"/>
    <m/>
    <s v="Apr 27, 2020"/>
    <x v="7"/>
    <s v="45:47"/>
    <d v="1899-12-30T00:45:47"/>
    <n v="3.1793981481481479E-2"/>
    <n v="3.7465277777777778E-2"/>
    <n v="5.6712962962962993E-3"/>
    <n v="3.2858796296296296E-2"/>
    <n v="3.2858796296296296E-2"/>
    <b v="0"/>
    <n v="1.064814814814817E-3"/>
    <b v="0"/>
    <n v="4.071759259259259E-2"/>
  </r>
  <r>
    <n v="769"/>
    <s v="https://www.rev.com/blog/transcripts/united-kingdom-coronavirus-briefing-transcript-april-27"/>
    <s v="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x v="29"/>
    <s v="46:35"/>
    <m/>
    <n v="777"/>
    <m/>
    <s v="Apr 27, 2020"/>
    <x v="7"/>
    <s v="45:47"/>
    <d v="1899-12-30T00:46:35"/>
    <n v="3.1793981481481479E-2"/>
    <n v="3.7465277777777778E-2"/>
    <n v="5.6712962962962993E-3"/>
    <n v="3.2858796296296296E-2"/>
    <n v="3.2858796296296296E-2"/>
    <b v="0"/>
    <n v="1.064814814814817E-3"/>
    <b v="0"/>
    <n v="4.071759259259259E-2"/>
  </r>
  <r>
    <n v="770"/>
    <s v="https://www.rev.com/blog/transcripts/united-kingdom-coronavirus-briefing-transcript-april-27"/>
    <s v="Matt Hancock: (47:15);Is that okay, Gordon?"/>
    <x v="15"/>
    <s v="47:15"/>
    <m/>
    <n v="43"/>
    <m/>
    <s v="Apr 27, 2020"/>
    <x v="7"/>
    <s v="47:15"/>
    <d v="1899-12-30T00:47:15"/>
    <n v="3.2812500000000001E-2"/>
    <n v="4.071759259259259E-2"/>
    <n v="7.9050925925925886E-3"/>
    <n v="3.2858796296296296E-2"/>
    <n v="3.2858796296296296E-2"/>
    <b v="0"/>
    <n v="4.6296296296294281E-5"/>
    <b v="0"/>
    <n v="4.071759259259259E-2"/>
  </r>
  <r>
    <n v="771"/>
    <s v="https://www.rev.com/blog/transcripts/united-kingdom-coronavirus-briefing-transcript-april-27"/>
    <s v="Gordon Rayner: (47:17);Yes thank you."/>
    <x v="63"/>
    <s v="47:17"/>
    <m/>
    <n v="37"/>
    <m/>
    <s v="Apr 27, 2020"/>
    <x v="7"/>
    <s v="47:17"/>
    <d v="1899-12-30T00:47:17"/>
    <n v="3.2835648148148149E-2"/>
    <n v="3.2835648148148149E-2"/>
    <n v="0"/>
    <n v="3.2858796296296296E-2"/>
    <n v="3.2858796296296296E-2"/>
    <b v="0"/>
    <n v="2.3148148148147141E-5"/>
    <b v="0"/>
    <n v="4.071759259259259E-2"/>
  </r>
  <r>
    <n v="772"/>
    <s v="https://www.rev.com/blog/transcripts/united-kingdom-coronavirus-briefing-transcript-april-27"/>
    <s v="Matt Hancock: (47:19);Great. We’ve got David Walsh from the Sheffield Star"/>
    <x v="15"/>
    <s v="47:19"/>
    <m/>
    <n v="74"/>
    <m/>
    <s v="Apr 27, 2020"/>
    <x v="7"/>
    <s v="47:19"/>
    <d v="1899-12-30T00:47:19"/>
    <n v="3.2858796296296296E-2"/>
    <n v="4.071759259259259E-2"/>
    <n v="7.8587962962962943E-3"/>
    <n v="3.3657407407407407E-2"/>
    <n v="3.3657407407407407E-2"/>
    <b v="0"/>
    <n v="7.9861111111111105E-4"/>
    <b v="0"/>
    <n v="4.071759259259259E-2"/>
  </r>
  <r>
    <n v="773"/>
    <s v="https://www.rev.com/blog/transcripts/united-kingdom-coronavirus-briefing-transcript-april-27"/>
    <s v="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x v="74"/>
    <s v="47:23"/>
    <m/>
    <n v="503"/>
    <m/>
    <s v="Apr 27, 2020"/>
    <x v="7"/>
    <s v="47:23"/>
    <d v="1899-12-30T00:47:23"/>
    <n v="3.290509259259259E-2"/>
    <n v="3.335648148148148E-2"/>
    <n v="4.5138888888889006E-4"/>
    <n v="3.3657407407407407E-2"/>
    <n v="3.3657407407407407E-2"/>
    <b v="0"/>
    <n v="7.5231481481481677E-4"/>
    <b v="0"/>
    <n v="4.071759259259259E-2"/>
  </r>
  <r>
    <n v="774"/>
    <s v="https://www.rev.com/blog/transcripts/united-kingdom-coronavirus-briefing-transcript-april-27"/>
    <s v="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x v="74"/>
    <s v="48:02"/>
    <m/>
    <n v="436"/>
    <m/>
    <s v="Apr 27, 2020"/>
    <x v="7"/>
    <s v="48:02"/>
    <d v="1899-12-30T00:48:02"/>
    <n v="3.290509259259259E-2"/>
    <n v="3.335648148148148E-2"/>
    <n v="4.5138888888889006E-4"/>
    <n v="3.3657407407407407E-2"/>
    <n v="3.3657407407407407E-2"/>
    <b v="0"/>
    <n v="7.5231481481481677E-4"/>
    <b v="0"/>
    <n v="4.071759259259259E-2"/>
  </r>
  <r>
    <n v="775"/>
    <s v="https://www.rev.com/blog/transcripts/united-kingdom-coronavirus-briefing-transcript-april-27"/>
    <s v="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x v="15"/>
    <s v="48:28"/>
    <m/>
    <n v="1150"/>
    <m/>
    <s v="Apr 27, 2020"/>
    <x v="7"/>
    <s v="48:28"/>
    <d v="1899-12-30T00:48:28"/>
    <n v="3.3657407407407407E-2"/>
    <n v="4.071759259259259E-2"/>
    <n v="7.0601851851851832E-3"/>
    <n v="3.5648148148148151E-2"/>
    <n v="3.5648148148148151E-2"/>
    <b v="0"/>
    <n v="1.9907407407407443E-3"/>
    <b v="0"/>
    <n v="4.071759259259259E-2"/>
  </r>
  <r>
    <n v="776"/>
    <s v="https://www.rev.com/blog/transcripts/united-kingdom-coronavirus-briefing-transcript-april-27"/>
    <s v="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
    <x v="15"/>
    <s v="49:56"/>
    <m/>
    <n v="295"/>
    <m/>
    <s v="Apr 27, 2020"/>
    <x v="7"/>
    <s v="48:28"/>
    <d v="1899-12-30T00:49:56"/>
    <n v="3.3657407407407407E-2"/>
    <n v="4.071759259259259E-2"/>
    <n v="7.0601851851851832E-3"/>
    <n v="3.5648148148148151E-2"/>
    <n v="3.5648148148148151E-2"/>
    <b v="0"/>
    <n v="1.9907407407407443E-3"/>
    <b v="0"/>
    <n v="4.071759259259259E-2"/>
  </r>
  <r>
    <n v="777"/>
    <s v="https://www.rev.com/blog/transcripts/united-kingdom-coronavirus-briefing-transcript-april-27"/>
    <s v="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x v="75"/>
    <s v="50:17"/>
    <m/>
    <n v="976"/>
    <m/>
    <s v="Apr 27, 2020"/>
    <x v="7"/>
    <s v="50:17"/>
    <d v="1899-12-30T00:50:17"/>
    <n v="3.4918981481481481E-2"/>
    <n v="3.4918981481481481E-2"/>
    <n v="0"/>
    <n v="3.5648148148148151E-2"/>
    <n v="3.5648148148148151E-2"/>
    <b v="0"/>
    <n v="7.2916666666666963E-4"/>
    <b v="0"/>
    <n v="4.071759259259259E-2"/>
  </r>
  <r>
    <n v="778"/>
    <s v="https://www.rev.com/blog/transcripts/united-kingdom-coronavirus-briefing-transcript-april-27"/>
    <s v="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x v="15"/>
    <s v="51:20"/>
    <m/>
    <n v="676"/>
    <m/>
    <s v="Apr 27, 2020"/>
    <x v="7"/>
    <s v="51:20"/>
    <d v="1899-12-30T00:51:20"/>
    <n v="3.5648148148148151E-2"/>
    <n v="4.071759259259259E-2"/>
    <n v="5.0694444444444389E-3"/>
    <n v="3.7962962962962962E-2"/>
    <n v="3.7962962962962962E-2"/>
    <b v="0"/>
    <n v="2.3148148148148112E-3"/>
    <b v="0"/>
    <n v="4.071759259259259E-2"/>
  </r>
  <r>
    <n v="779"/>
    <s v="https://www.rev.com/blog/transcripts/united-kingdom-coronavirus-briefing-transcript-april-27"/>
    <s v="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x v="76"/>
    <s v="52:10"/>
    <m/>
    <n v="780"/>
    <m/>
    <s v="Apr 27, 2020"/>
    <x v="7"/>
    <s v="52:10"/>
    <d v="1899-12-30T00:52:10"/>
    <n v="3.622685185185185E-2"/>
    <n v="4.0219907407407406E-2"/>
    <n v="3.9930555555555552E-3"/>
    <n v="3.7962962962962962E-2"/>
    <n v="3.7962962962962962E-2"/>
    <b v="0"/>
    <n v="1.7361111111111119E-3"/>
    <b v="0"/>
    <n v="4.071759259259259E-2"/>
  </r>
  <r>
    <n v="780"/>
    <s v="https://www.rev.com/blog/transcripts/united-kingdom-coronavirus-briefing-transcript-april-27"/>
    <s v="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x v="76"/>
    <s v="52:55"/>
    <m/>
    <n v="338"/>
    <m/>
    <s v="Apr 27, 2020"/>
    <x v="7"/>
    <s v="52:10"/>
    <d v="1899-12-30T00:52:55"/>
    <n v="3.622685185185185E-2"/>
    <n v="4.0219907407407406E-2"/>
    <n v="3.9930555555555552E-3"/>
    <n v="3.7962962962962962E-2"/>
    <n v="3.7962962962962962E-2"/>
    <b v="0"/>
    <n v="1.7361111111111119E-3"/>
    <b v="0"/>
    <n v="4.071759259259259E-2"/>
  </r>
  <r>
    <n v="781"/>
    <s v="https://www.rev.com/blog/transcripts/united-kingdom-coronavirus-briefing-transcript-april-27"/>
    <s v="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x v="76"/>
    <s v="53:16"/>
    <m/>
    <n v="623"/>
    <m/>
    <s v="Apr 27, 2020"/>
    <x v="7"/>
    <s v="52:10"/>
    <d v="1899-12-30T00:53:16"/>
    <n v="3.622685185185185E-2"/>
    <n v="4.0219907407407406E-2"/>
    <n v="3.9930555555555552E-3"/>
    <n v="3.7962962962962962E-2"/>
    <n v="3.7962962962962962E-2"/>
    <b v="0"/>
    <n v="1.7361111111111119E-3"/>
    <b v="0"/>
    <n v="4.071759259259259E-2"/>
  </r>
  <r>
    <n v="782"/>
    <s v="https://www.rev.com/blog/transcripts/united-kingdom-coronavirus-briefing-transcript-april-27"/>
    <s v="Matt Hancock: (53:55);Thanks Steve. Chris Whitty."/>
    <x v="15"/>
    <s v="53:55"/>
    <m/>
    <n v="49"/>
    <m/>
    <s v="Apr 27, 2020"/>
    <x v="7"/>
    <s v="53:55"/>
    <d v="1899-12-30T00:53:55"/>
    <n v="3.7442129629629624E-2"/>
    <n v="4.071759259259259E-2"/>
    <n v="3.2754629629629661E-3"/>
    <n v="3.7962962962962962E-2"/>
    <n v="3.7962962962962962E-2"/>
    <b v="0"/>
    <n v="5.2083333333333842E-4"/>
    <b v="0"/>
    <n v="4.071759259259259E-2"/>
  </r>
  <r>
    <n v="783"/>
    <s v="https://www.rev.com/blog/transcripts/united-kingdom-coronavirus-briefing-transcript-april-27"/>
    <s v="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x v="29"/>
    <s v="53:57"/>
    <m/>
    <n v="778"/>
    <m/>
    <s v="Apr 27, 2020"/>
    <x v="7"/>
    <s v="53:57"/>
    <d v="1899-12-30T00:53:57"/>
    <n v="3.7465277777777778E-2"/>
    <n v="3.7465277777777778E-2"/>
    <n v="0"/>
    <n v="3.7962962962962962E-2"/>
    <n v="3.7962962962962962E-2"/>
    <b v="0"/>
    <n v="4.9768518518518434E-4"/>
    <b v="0"/>
    <n v="4.071759259259259E-2"/>
  </r>
  <r>
    <n v="784"/>
    <s v="https://www.rev.com/blog/transcripts/united-kingdom-coronavirus-briefing-transcript-april-27"/>
    <s v="Speaker 6: (54:40);Ask a very quick follow up on the restoration."/>
    <x v="77"/>
    <s v="54:40"/>
    <m/>
    <n v="65"/>
    <m/>
    <s v="Apr 27, 2020"/>
    <x v="7"/>
    <s v="54:40"/>
    <d v="1899-12-30T00:54:40"/>
    <n v="3.7962962962962962E-2"/>
    <n v="3.9421296296296295E-2"/>
    <n v="1.4583333333333323E-3"/>
    <n v="3.9525462962962964E-2"/>
    <n v="3.9525462962962964E-2"/>
    <b v="0"/>
    <n v="1.5625000000000014E-3"/>
    <b v="0"/>
    <n v="4.071759259259259E-2"/>
  </r>
  <r>
    <n v="785"/>
    <s v="https://www.rev.com/blog/transcripts/united-kingdom-coronavirus-briefing-transcript-april-27"/>
    <s v="Matt Hancock: (54:42);Yes."/>
    <x v="15"/>
    <s v="54:42"/>
    <m/>
    <n v="26"/>
    <m/>
    <s v="Apr 27, 2020"/>
    <x v="7"/>
    <s v="54:42"/>
    <d v="1899-12-30T00:54:42"/>
    <n v="3.7986111111111116E-2"/>
    <n v="4.071759259259259E-2"/>
    <n v="2.7314814814814736E-3"/>
    <n v="3.9525462962962964E-2"/>
    <n v="3.9525462962962964E-2"/>
    <b v="0"/>
    <n v="1.5393518518518473E-3"/>
    <b v="0"/>
    <n v="4.071759259259259E-2"/>
  </r>
  <r>
    <n v="786"/>
    <s v="https://www.rev.com/blog/transcripts/united-kingdom-coronavirus-briefing-transcript-april-27"/>
    <s v="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x v="77"/>
    <s v="54:44"/>
    <m/>
    <n v="454"/>
    <m/>
    <s v="Apr 27, 2020"/>
    <x v="7"/>
    <s v="54:44"/>
    <d v="1899-12-30T00:54:44"/>
    <n v="3.8009259259259263E-2"/>
    <n v="3.9421296296296295E-2"/>
    <n v="1.4120370370370311E-3"/>
    <n v="3.9525462962962964E-2"/>
    <n v="3.9525462962962964E-2"/>
    <b v="0"/>
    <n v="1.5162037037037002E-3"/>
    <b v="0"/>
    <n v="4.071759259259259E-2"/>
  </r>
  <r>
    <n v="787"/>
    <s v="https://www.rev.com/blog/transcripts/united-kingdom-coronavirus-briefing-transcript-april-27"/>
    <s v="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x v="15"/>
    <s v="55:09"/>
    <m/>
    <n v="757"/>
    <m/>
    <s v="Apr 27, 2020"/>
    <x v="7"/>
    <s v="55:09"/>
    <d v="1899-12-30T00:55:09"/>
    <n v="3.829861111111111E-2"/>
    <n v="4.071759259259259E-2"/>
    <n v="2.4189814814814803E-3"/>
    <n v="3.9525462962962964E-2"/>
    <n v="3.9525462962962964E-2"/>
    <b v="0"/>
    <n v="1.226851851851854E-3"/>
    <b v="0"/>
    <n v="4.071759259259259E-2"/>
  </r>
  <r>
    <n v="788"/>
    <s v="https://www.rev.com/blog/transcripts/united-kingdom-coronavirus-briefing-transcript-april-27"/>
    <s v="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x v="15"/>
    <s v="56:08"/>
    <m/>
    <n v="462"/>
    <m/>
    <s v="Apr 27, 2020"/>
    <x v="7"/>
    <s v="55:09"/>
    <d v="1899-12-30T00:56:08"/>
    <n v="3.829861111111111E-2"/>
    <n v="4.071759259259259E-2"/>
    <n v="2.4189814814814803E-3"/>
    <n v="3.9525462962962964E-2"/>
    <n v="3.9525462962962964E-2"/>
    <b v="0"/>
    <n v="1.226851851851854E-3"/>
    <b v="0"/>
    <n v="4.071759259259259E-2"/>
  </r>
  <r>
    <n v="789"/>
    <s v="https://www.rev.com/blog/transcripts/united-kingdom-coronavirus-briefing-transcript-april-27"/>
    <s v="Speaker 6: (56:46);I was just going to say very funnily would you see them all the Nightingale hospitals, all seven or I think it’s seven or eight now to be used in that way?"/>
    <x v="77"/>
    <s v="56:46"/>
    <m/>
    <n v="174"/>
    <m/>
    <s v="Apr 27, 2020"/>
    <x v="7"/>
    <s v="56:46"/>
    <d v="1899-12-30T00:56:46"/>
    <n v="3.9421296296296295E-2"/>
    <n v="3.9421296296296295E-2"/>
    <n v="0"/>
    <n v="3.9525462962962964E-2"/>
    <n v="3.9525462962962964E-2"/>
    <b v="0"/>
    <n v="1.0416666666666907E-4"/>
    <b v="0"/>
    <n v="4.071759259259259E-2"/>
  </r>
  <r>
    <n v="790"/>
    <s v="https://www.rev.com/blog/transcripts/united-kingdom-coronavirus-briefing-transcript-april-27"/>
    <s v="Matt Hancock: (56:55);In the first instance, yes, but as we go through this we always keep things like this open to review to work out what’s the best way to use the resources at the nation’s disposal. Steve."/>
    <x v="15"/>
    <s v="56:55"/>
    <m/>
    <n v="208"/>
    <m/>
    <s v="Apr 27, 2020"/>
    <x v="7"/>
    <s v="56:55"/>
    <d v="1899-12-30T00:56:55"/>
    <n v="3.9525462962962964E-2"/>
    <n v="4.071759259259259E-2"/>
    <n v="1.1921296296296263E-3"/>
    <n v="4.071759259259259E-2"/>
    <n v="4.071759259259259E-2"/>
    <b v="0"/>
    <n v="1.1921296296296263E-3"/>
    <b v="0"/>
    <n v="4.071759259259259E-2"/>
  </r>
  <r>
    <n v="791"/>
    <s v="https://www.rev.com/blog/transcripts/united-kingdom-coronavirus-briefing-transcript-april-27"/>
    <s v="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x v="76"/>
    <s v="57:08"/>
    <m/>
    <n v="783"/>
    <m/>
    <s v="Apr 27, 2020"/>
    <x v="7"/>
    <s v="57:08"/>
    <d v="1899-12-30T00:57:08"/>
    <n v="3.9675925925925927E-2"/>
    <n v="4.0219907407407406E-2"/>
    <n v="5.4398148148147862E-4"/>
    <n v="4.071759259259259E-2"/>
    <n v="4.071759259259259E-2"/>
    <b v="0"/>
    <n v="1.041666666666663E-3"/>
    <b v="0"/>
    <n v="4.071759259259259E-2"/>
  </r>
  <r>
    <n v="792"/>
    <s v="https://www.rev.com/blog/transcripts/united-kingdom-coronavirus-briefing-transcript-april-27"/>
    <s v="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x v="76"/>
    <s v="57:55"/>
    <m/>
    <n v="747"/>
    <m/>
    <s v="Apr 27, 2020"/>
    <x v="7"/>
    <s v="57:08"/>
    <d v="1899-12-30T00:57:55"/>
    <n v="3.9675925925925927E-2"/>
    <n v="4.0219907407407406E-2"/>
    <n v="5.4398148148147862E-4"/>
    <n v="4.071759259259259E-2"/>
    <n v="4.071759259259259E-2"/>
    <b v="0"/>
    <n v="1.041666666666663E-3"/>
    <b v="0"/>
    <n v="4.071759259259259E-2"/>
  </r>
  <r>
    <n v="793"/>
    <s v="https://www.rev.com/blog/transcripts/united-kingdom-coronavirus-briefing-transcript-april-27"/>
    <s v="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x v="15"/>
    <s v="58:38"/>
    <m/>
    <n v="856"/>
    <m/>
    <s v="Apr 27, 2020"/>
    <x v="7"/>
    <s v="58:38"/>
    <d v="1899-12-30T00:58:38"/>
    <n v="4.071759259259259E-2"/>
    <n v="4.071759259259259E-2"/>
    <n v="0"/>
    <n v="0"/>
    <n v="0"/>
    <b v="0"/>
    <n v="-4.071759259259259E-2"/>
    <b v="1"/>
    <n v="4.071759259259259E-2"/>
  </r>
  <r>
    <n v="799"/>
    <s v="https://www.rev.com/blog/transcripts/united-kingdom-coronavirus-press-conference-transcript-april-10"/>
    <s v="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x v="78"/>
    <s v="00:00"/>
    <m/>
    <n v="767"/>
    <m/>
    <s v="Apr 10, 2020"/>
    <x v="8"/>
    <s v="00:00"/>
    <d v="1899-12-30T00:00:00"/>
    <n v="0"/>
    <n v="3.2245370370370369E-2"/>
    <n v="3.2245370370370369E-2"/>
    <n v="7.3263888888888892E-3"/>
    <n v="7.3263888888888892E-3"/>
    <b v="0"/>
    <n v="7.3263888888888892E-3"/>
    <b v="0"/>
    <n v="3.2743055555555553E-2"/>
  </r>
  <r>
    <n v="800"/>
    <s v="https://www.rev.com/blog/transcripts/united-kingdom-coronavirus-press-conference-transcript-april-10"/>
    <s v="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x v="78"/>
    <s v="00:58"/>
    <m/>
    <n v="335"/>
    <m/>
    <s v="Apr 10, 2020"/>
    <x v="8"/>
    <s v="00:00"/>
    <d v="1899-12-30T00:00:58"/>
    <n v="0"/>
    <n v="3.2245370370370369E-2"/>
    <n v="3.2245370370370369E-2"/>
    <n v="7.3263888888888892E-3"/>
    <n v="7.3263888888888892E-3"/>
    <b v="0"/>
    <n v="7.3263888888888892E-3"/>
    <b v="0"/>
    <n v="3.2743055555555553E-2"/>
  </r>
  <r>
    <n v="801"/>
    <s v="https://www.rev.com/blog/transcripts/united-kingdom-coronavirus-press-conference-transcript-april-10"/>
    <s v="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x v="78"/>
    <s v="01:24"/>
    <m/>
    <n v="697"/>
    <m/>
    <s v="Apr 10, 2020"/>
    <x v="8"/>
    <s v="00:00"/>
    <d v="1899-12-30T00:01:24"/>
    <n v="0"/>
    <n v="3.2245370370370369E-2"/>
    <n v="3.2245370370370369E-2"/>
    <n v="7.3263888888888892E-3"/>
    <n v="7.3263888888888892E-3"/>
    <b v="0"/>
    <n v="7.3263888888888892E-3"/>
    <b v="0"/>
    <n v="3.2743055555555553E-2"/>
  </r>
  <r>
    <n v="802"/>
    <s v="https://www.rev.com/blog/transcripts/united-kingdom-coronavirus-press-conference-transcript-april-10"/>
    <s v="Matt Hancock: (02:21);I’ll now ask a Professor Van-Tam to take us through the slides and the data that we publish every day."/>
    <x v="15"/>
    <s v="02:21"/>
    <m/>
    <n v="124"/>
    <m/>
    <s v="Apr 10, 2020"/>
    <x v="8"/>
    <s v="02:21"/>
    <d v="1899-12-30T00:02:21"/>
    <n v="1.6319444444444445E-3"/>
    <n v="3.2743055555555553E-2"/>
    <n v="3.111111111111111E-2"/>
    <n v="7.3263888888888892E-3"/>
    <n v="7.3263888888888892E-3"/>
    <b v="0"/>
    <n v="5.6944444444444447E-3"/>
    <b v="0"/>
    <n v="3.2743055555555553E-2"/>
  </r>
  <r>
    <n v="803"/>
    <s v="https://www.rev.com/blog/transcripts/united-kingdom-coronavirus-press-conference-transcript-april-10"/>
    <s v="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x v="79"/>
    <s v="02:29"/>
    <m/>
    <n v="808"/>
    <m/>
    <s v="Apr 10, 2020"/>
    <x v="8"/>
    <s v="02:29"/>
    <d v="1899-12-30T00:02:29"/>
    <n v="1.7245370370370372E-3"/>
    <n v="3.0578703703703702E-2"/>
    <n v="2.8854166666666663E-2"/>
    <n v="7.3263888888888892E-3"/>
    <n v="7.3263888888888892E-3"/>
    <b v="0"/>
    <n v="5.6018518518518518E-3"/>
    <b v="0"/>
    <n v="3.2743055555555553E-2"/>
  </r>
  <r>
    <n v="804"/>
    <s v="https://www.rev.com/blog/transcripts/united-kingdom-coronavirus-press-conference-transcript-april-10"/>
    <s v="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x v="79"/>
    <s v="03:35"/>
    <m/>
    <n v="668"/>
    <m/>
    <s v="Apr 10, 2020"/>
    <x v="8"/>
    <s v="02:29"/>
    <d v="1899-12-30T00:03:35"/>
    <n v="1.7245370370370372E-3"/>
    <n v="3.0578703703703702E-2"/>
    <n v="2.8854166666666663E-2"/>
    <n v="7.3263888888888892E-3"/>
    <n v="7.3263888888888892E-3"/>
    <b v="0"/>
    <n v="5.6018518518518518E-3"/>
    <b v="0"/>
    <n v="3.2743055555555553E-2"/>
  </r>
  <r>
    <n v="805"/>
    <s v="https://www.rev.com/blog/transcripts/united-kingdom-coronavirus-press-conference-transcript-april-10"/>
    <s v="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x v="79"/>
    <s v="04:28"/>
    <m/>
    <n v="633"/>
    <m/>
    <s v="Apr 10, 2020"/>
    <x v="8"/>
    <s v="02:29"/>
    <d v="1899-12-30T00:04:28"/>
    <n v="1.7245370370370372E-3"/>
    <n v="3.0578703703703702E-2"/>
    <n v="2.8854166666666663E-2"/>
    <n v="7.3263888888888892E-3"/>
    <n v="7.3263888888888892E-3"/>
    <b v="0"/>
    <n v="5.6018518518518518E-3"/>
    <b v="0"/>
    <n v="3.2743055555555553E-2"/>
  </r>
  <r>
    <n v="806"/>
    <s v="https://www.rev.com/blog/transcripts/united-kingdom-coronavirus-press-conference-transcript-april-10"/>
    <s v="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x v="79"/>
    <s v="05:18"/>
    <m/>
    <n v="511"/>
    <m/>
    <s v="Apr 10, 2020"/>
    <x v="8"/>
    <s v="02:29"/>
    <d v="1899-12-30T00:05:18"/>
    <n v="1.7245370370370372E-3"/>
    <n v="3.0578703703703702E-2"/>
    <n v="2.8854166666666663E-2"/>
    <n v="7.3263888888888892E-3"/>
    <n v="7.3263888888888892E-3"/>
    <b v="0"/>
    <n v="5.6018518518518518E-3"/>
    <b v="0"/>
    <n v="3.2743055555555553E-2"/>
  </r>
  <r>
    <n v="807"/>
    <s v="https://www.rev.com/blog/transcripts/united-kingdom-coronavirus-press-conference-transcript-april-10"/>
    <s v="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x v="79"/>
    <s v="05:57"/>
    <m/>
    <n v="363"/>
    <m/>
    <s v="Apr 10, 2020"/>
    <x v="8"/>
    <s v="02:29"/>
    <d v="1899-12-30T00:05:57"/>
    <n v="1.7245370370370372E-3"/>
    <n v="3.0578703703703702E-2"/>
    <n v="2.8854166666666663E-2"/>
    <n v="7.3263888888888892E-3"/>
    <n v="7.3263888888888892E-3"/>
    <b v="0"/>
    <n v="5.6018518518518518E-3"/>
    <b v="0"/>
    <n v="3.2743055555555553E-2"/>
  </r>
  <r>
    <n v="808"/>
    <s v="https://www.rev.com/blog/transcripts/united-kingdom-coronavirus-press-conference-transcript-april-10"/>
    <s v="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x v="79"/>
    <s v="06:28"/>
    <m/>
    <n v="538"/>
    <m/>
    <s v="Apr 10, 2020"/>
    <x v="8"/>
    <s v="02:29"/>
    <d v="1899-12-30T00:06:28"/>
    <n v="1.7245370370370372E-3"/>
    <n v="3.0578703703703702E-2"/>
    <n v="2.8854166666666663E-2"/>
    <n v="7.3263888888888892E-3"/>
    <n v="7.3263888888888892E-3"/>
    <b v="0"/>
    <n v="5.6018518518518518E-3"/>
    <b v="0"/>
    <n v="3.2743055555555553E-2"/>
  </r>
  <r>
    <n v="809"/>
    <s v="https://www.rev.com/blog/transcripts/united-kingdom-coronavirus-press-conference-transcript-april-10"/>
    <s v="Matt Hancock: (07:07);Thank you very much. So if we now go to questions. The first question we’ve got is from Hugh Pym at the BBC."/>
    <x v="15"/>
    <s v="07:07"/>
    <m/>
    <n v="130"/>
    <m/>
    <s v="Apr 10, 2020"/>
    <x v="8"/>
    <s v="07:07"/>
    <d v="1899-12-30T00:07:07"/>
    <n v="4.9421296296296288E-3"/>
    <n v="3.2743055555555553E-2"/>
    <n v="2.7800925925925923E-2"/>
    <n v="7.3263888888888892E-3"/>
    <n v="7.3263888888888892E-3"/>
    <b v="0"/>
    <n v="2.3842592592592604E-3"/>
    <b v="0"/>
    <n v="3.2743055555555553E-2"/>
  </r>
  <r>
    <n v="810"/>
    <s v="https://www.rev.com/blog/transcripts/united-kingdom-coronavirus-press-conference-transcript-april-10"/>
    <s v="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x v="38"/>
    <s v="07:16"/>
    <m/>
    <n v="409"/>
    <m/>
    <s v="Apr 10, 2020"/>
    <x v="8"/>
    <s v="07:16"/>
    <d v="1899-12-30T00:07:16"/>
    <n v="5.0462962962962961E-3"/>
    <n v="7.1180555555555554E-3"/>
    <n v="2.0717592592592593E-3"/>
    <n v="7.3263888888888892E-3"/>
    <n v="7.3263888888888892E-3"/>
    <b v="0"/>
    <n v="2.2800925925925931E-3"/>
    <b v="0"/>
    <n v="3.2743055555555553E-2"/>
  </r>
  <r>
    <n v="811"/>
    <s v="https://www.rev.com/blog/transcripts/united-kingdom-coronavirus-press-conference-transcript-april-10"/>
    <s v="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x v="15"/>
    <s v="07:39"/>
    <m/>
    <n v="621"/>
    <m/>
    <s v="Apr 10, 2020"/>
    <x v="8"/>
    <s v="07:39"/>
    <d v="1899-12-30T00:07:39"/>
    <n v="5.3125000000000004E-3"/>
    <n v="3.2743055555555553E-2"/>
    <n v="2.7430555555555552E-2"/>
    <n v="7.3263888888888892E-3"/>
    <n v="7.3263888888888892E-3"/>
    <b v="0"/>
    <n v="2.0138888888888888E-3"/>
    <b v="0"/>
    <n v="3.2743055555555553E-2"/>
  </r>
  <r>
    <n v="812"/>
    <s v="https://www.rev.com/blog/transcripts/united-kingdom-coronavirus-press-conference-transcript-april-10"/>
    <s v="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x v="15"/>
    <s v="08:29"/>
    <m/>
    <n v="444"/>
    <m/>
    <s v="Apr 10, 2020"/>
    <x v="8"/>
    <s v="07:39"/>
    <d v="1899-12-30T00:08:29"/>
    <n v="5.3125000000000004E-3"/>
    <n v="3.2743055555555553E-2"/>
    <n v="2.7430555555555552E-2"/>
    <n v="7.3263888888888892E-3"/>
    <n v="7.3263888888888892E-3"/>
    <b v="0"/>
    <n v="2.0138888888888888E-3"/>
    <b v="0"/>
    <n v="3.2743055555555553E-2"/>
  </r>
  <r>
    <n v="813"/>
    <s v="https://www.rev.com/blog/transcripts/united-kingdom-coronavirus-press-conference-transcript-april-10"/>
    <s v="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x v="78"/>
    <s v="09:07"/>
    <m/>
    <n v="673"/>
    <m/>
    <s v="Apr 10, 2020"/>
    <x v="8"/>
    <s v="09:07"/>
    <d v="1899-12-30T00:09:07"/>
    <n v="6.3310185185185197E-3"/>
    <n v="3.2245370370370369E-2"/>
    <n v="2.5914351851851848E-2"/>
    <n v="7.3263888888888892E-3"/>
    <n v="7.3263888888888892E-3"/>
    <b v="0"/>
    <n v="9.9537037037036955E-4"/>
    <b v="0"/>
    <n v="3.2743055555555553E-2"/>
  </r>
  <r>
    <n v="814"/>
    <s v="https://www.rev.com/blog/transcripts/united-kingdom-coronavirus-press-conference-transcript-april-10"/>
    <s v="Ruth May: (09:47);I know also I was yesterday, at the London XL Nightingale Hospital receiving my refresher training about how to put my PPE on and off and it’s a challenge. It’s tough wearing PPE. So I want to also recognize that for all of our staff right now."/>
    <x v="78"/>
    <s v="09:47"/>
    <m/>
    <n v="262"/>
    <m/>
    <s v="Apr 10, 2020"/>
    <x v="8"/>
    <s v="09:07"/>
    <d v="1899-12-30T00:09:47"/>
    <n v="6.3310185185185197E-3"/>
    <n v="3.2245370370370369E-2"/>
    <n v="2.5914351851851848E-2"/>
    <n v="7.3263888888888892E-3"/>
    <n v="7.3263888888888892E-3"/>
    <b v="0"/>
    <n v="9.9537037037036955E-4"/>
    <b v="0"/>
    <n v="3.2743055555555553E-2"/>
  </r>
  <r>
    <n v="815"/>
    <s v="https://www.rev.com/blog/transcripts/united-kingdom-coronavirus-press-conference-transcript-april-10"/>
    <s v="Matt Hancock: (10:06);Thanks very much. [Sejal Maria 00:10:07] from ITV."/>
    <x v="15"/>
    <s v="10:06"/>
    <m/>
    <n v="72"/>
    <m/>
    <s v="Apr 10, 2020"/>
    <x v="8"/>
    <s v="10:06"/>
    <d v="1899-12-30T00:10:06"/>
    <n v="7.013888888888889E-3"/>
    <n v="3.2743055555555553E-2"/>
    <n v="2.5729166666666664E-2"/>
    <n v="7.3263888888888892E-3"/>
    <n v="7.3263888888888892E-3"/>
    <b v="0"/>
    <n v="3.1250000000000028E-4"/>
    <b v="0"/>
    <n v="3.2743055555555553E-2"/>
  </r>
  <r>
    <n v="816"/>
    <s v="https://www.rev.com/blog/transcripts/united-kingdom-coronavirus-press-conference-transcript-april-10"/>
    <s v="Hugh Pym: (10:10);Can I come back?"/>
    <x v="38"/>
    <s v="10:10"/>
    <m/>
    <n v="34"/>
    <m/>
    <s v="Apr 10, 2020"/>
    <x v="8"/>
    <s v="10:10"/>
    <d v="1899-12-30T00:10:10"/>
    <n v="7.0601851851851841E-3"/>
    <n v="7.1180555555555554E-3"/>
    <n v="5.7870370370371321E-5"/>
    <n v="7.3263888888888892E-3"/>
    <n v="7.3263888888888892E-3"/>
    <b v="0"/>
    <n v="2.6620370370370513E-4"/>
    <b v="0"/>
    <n v="3.2743055555555553E-2"/>
  </r>
  <r>
    <n v="817"/>
    <s v="https://www.rev.com/blog/transcripts/united-kingdom-coronavirus-press-conference-transcript-april-10"/>
    <s v="Matt Hancock: (10:11);Sure. Yes, Hugh. Sorry. We’ll go back to Hugh and come back to you Sejal."/>
    <x v="15"/>
    <s v="10:11"/>
    <m/>
    <n v="95"/>
    <m/>
    <s v="Apr 10, 2020"/>
    <x v="8"/>
    <s v="10:11"/>
    <d v="1899-12-30T00:10:11"/>
    <n v="7.0717592592592594E-3"/>
    <n v="3.2743055555555553E-2"/>
    <n v="2.5671296296296293E-2"/>
    <n v="7.3263888888888892E-3"/>
    <n v="7.3263888888888892E-3"/>
    <b v="0"/>
    <n v="2.5462962962962982E-4"/>
    <b v="0"/>
    <n v="3.2743055555555553E-2"/>
  </r>
  <r>
    <n v="818"/>
    <s v="https://www.rev.com/blog/transcripts/united-kingdom-coronavirus-press-conference-transcript-april-10"/>
    <s v="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x v="38"/>
    <s v="10:15"/>
    <m/>
    <n v="318"/>
    <m/>
    <s v="Apr 10, 2020"/>
    <x v="8"/>
    <s v="10:15"/>
    <d v="1899-12-30T00:10:15"/>
    <n v="7.1180555555555554E-3"/>
    <n v="7.1180555555555554E-3"/>
    <n v="0"/>
    <n v="7.3263888888888892E-3"/>
    <n v="7.3263888888888892E-3"/>
    <b v="0"/>
    <n v="2.0833333333333381E-4"/>
    <b v="0"/>
    <n v="3.2743055555555553E-2"/>
  </r>
  <r>
    <n v="819"/>
    <s v="https://www.rev.com/blog/transcripts/united-kingdom-coronavirus-press-conference-transcript-april-10"/>
    <s v="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x v="15"/>
    <s v="10:33"/>
    <m/>
    <n v="686"/>
    <m/>
    <s v="Apr 10, 2020"/>
    <x v="8"/>
    <s v="10:33"/>
    <d v="1899-12-30T00:10:33"/>
    <n v="7.3263888888888892E-3"/>
    <n v="3.2743055555555553E-2"/>
    <n v="2.5416666666666664E-2"/>
    <n v="8.7384259259259255E-3"/>
    <n v="8.7384259259259255E-3"/>
    <b v="0"/>
    <n v="1.4120370370370363E-3"/>
    <b v="0"/>
    <n v="3.2743055555555553E-2"/>
  </r>
  <r>
    <n v="820"/>
    <s v="https://www.rev.com/blog/transcripts/united-kingdom-coronavirus-press-conference-transcript-april-10"/>
    <s v="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x v="15"/>
    <s v="11:19"/>
    <m/>
    <n v="570"/>
    <m/>
    <s v="Apr 10, 2020"/>
    <x v="8"/>
    <s v="10:33"/>
    <d v="1899-12-30T00:11:19"/>
    <n v="7.3263888888888892E-3"/>
    <n v="3.2743055555555553E-2"/>
    <n v="2.5416666666666664E-2"/>
    <n v="8.7384259259259255E-3"/>
    <n v="8.7384259259259255E-3"/>
    <b v="0"/>
    <n v="1.4120370370370363E-3"/>
    <b v="0"/>
    <n v="3.2743055555555553E-2"/>
  </r>
  <r>
    <n v="821"/>
    <s v="https://www.rev.com/blog/transcripts/united-kingdom-coronavirus-press-conference-transcript-april-10"/>
    <s v="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x v="80"/>
    <s v="12:02"/>
    <m/>
    <n v="502"/>
    <m/>
    <s v="Apr 10, 2020"/>
    <x v="8"/>
    <s v="12:02"/>
    <d v="1899-12-30T00:12:02"/>
    <n v="8.3564814814814804E-3"/>
    <n v="8.3564814814814804E-3"/>
    <n v="0"/>
    <n v="8.7384259259259255E-3"/>
    <n v="8.7384259259259255E-3"/>
    <b v="0"/>
    <n v="3.8194444444444517E-4"/>
    <b v="0"/>
    <n v="3.2743055555555553E-2"/>
  </r>
  <r>
    <n v="822"/>
    <s v="https://www.rev.com/blog/transcripts/united-kingdom-coronavirus-press-conference-transcript-april-10"/>
    <s v="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x v="15"/>
    <s v="12:35"/>
    <m/>
    <n v="354"/>
    <m/>
    <s v="Apr 10, 2020"/>
    <x v="8"/>
    <s v="12:35"/>
    <d v="1899-12-30T00:12:35"/>
    <n v="8.7384259259259255E-3"/>
    <n v="3.2743055555555553E-2"/>
    <n v="2.4004629629629626E-2"/>
    <n v="1.0578703703703703E-2"/>
    <n v="1.0578703703703703E-2"/>
    <b v="0"/>
    <n v="1.8402777777777775E-3"/>
    <b v="0"/>
    <n v="3.2743055555555553E-2"/>
  </r>
  <r>
    <n v="823"/>
    <s v="https://www.rev.com/blog/transcripts/united-kingdom-coronavirus-press-conference-transcript-april-10"/>
    <s v="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x v="15"/>
    <s v="13:03"/>
    <m/>
    <n v="826"/>
    <m/>
    <s v="Apr 10, 2020"/>
    <x v="8"/>
    <s v="12:35"/>
    <d v="1899-12-30T00:13:03"/>
    <n v="8.7384259259259255E-3"/>
    <n v="3.2743055555555553E-2"/>
    <n v="2.4004629629629626E-2"/>
    <n v="1.0578703703703703E-2"/>
    <n v="1.0578703703703703E-2"/>
    <b v="0"/>
    <n v="1.8402777777777775E-3"/>
    <b v="0"/>
    <n v="3.2743055555555553E-2"/>
  </r>
  <r>
    <n v="824"/>
    <s v="https://www.rev.com/blog/transcripts/united-kingdom-coronavirus-press-conference-transcript-april-10"/>
    <s v="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x v="31"/>
    <s v="14:05"/>
    <m/>
    <n v="960"/>
    <m/>
    <s v="Apr 10, 2020"/>
    <x v="8"/>
    <s v="14:05"/>
    <d v="1899-12-30T00:14:05"/>
    <n v="9.780092592592592E-3"/>
    <n v="1.037037037037037E-2"/>
    <n v="5.9027777777777811E-4"/>
    <n v="1.0578703703703703E-2"/>
    <n v="1.0578703703703703E-2"/>
    <b v="0"/>
    <n v="7.9861111111111105E-4"/>
    <b v="0"/>
    <n v="3.2743055555555553E-2"/>
  </r>
  <r>
    <n v="825"/>
    <s v="https://www.rev.com/blog/transcripts/united-kingdom-coronavirus-press-conference-transcript-april-10"/>
    <s v="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x v="31"/>
    <s v="14:56"/>
    <m/>
    <n v="355"/>
    <m/>
    <s v="Apr 10, 2020"/>
    <x v="8"/>
    <s v="14:05"/>
    <d v="1899-12-30T00:14:56"/>
    <n v="9.780092592592592E-3"/>
    <n v="1.037037037037037E-2"/>
    <n v="5.9027777777777811E-4"/>
    <n v="1.0578703703703703E-2"/>
    <n v="1.0578703703703703E-2"/>
    <b v="0"/>
    <n v="7.9861111111111105E-4"/>
    <b v="0"/>
    <n v="3.2743055555555553E-2"/>
  </r>
  <r>
    <n v="826"/>
    <s v="https://www.rev.com/blog/transcripts/united-kingdom-coronavirus-press-conference-transcript-april-10"/>
    <s v="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x v="15"/>
    <s v="15:14"/>
    <m/>
    <n v="534"/>
    <m/>
    <s v="Apr 10, 2020"/>
    <x v="8"/>
    <s v="15:14"/>
    <d v="1899-12-30T00:15:14"/>
    <n v="1.0578703703703703E-2"/>
    <n v="3.2743055555555553E-2"/>
    <n v="2.2164351851851852E-2"/>
    <n v="1.4988425925925926E-2"/>
    <n v="1.4988425925925926E-2"/>
    <b v="0"/>
    <n v="4.4097222222222229E-3"/>
    <b v="0"/>
    <n v="3.2743055555555553E-2"/>
  </r>
  <r>
    <n v="827"/>
    <s v="https://www.rev.com/blog/transcripts/united-kingdom-coronavirus-press-conference-transcript-april-10"/>
    <s v="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x v="15"/>
    <s v="15:52"/>
    <m/>
    <n v="787"/>
    <m/>
    <s v="Apr 10, 2020"/>
    <x v="8"/>
    <s v="15:14"/>
    <d v="1899-12-30T00:15:52"/>
    <n v="1.0578703703703703E-2"/>
    <n v="3.2743055555555553E-2"/>
    <n v="2.2164351851851852E-2"/>
    <n v="1.4988425925925926E-2"/>
    <n v="1.4988425925925926E-2"/>
    <b v="0"/>
    <n v="4.4097222222222229E-3"/>
    <b v="0"/>
    <n v="3.2743055555555553E-2"/>
  </r>
  <r>
    <n v="828"/>
    <s v="https://www.rev.com/blog/transcripts/united-kingdom-coronavirus-press-conference-transcript-april-10"/>
    <s v="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x v="79"/>
    <s v="16:47"/>
    <m/>
    <n v="866"/>
    <m/>
    <s v="Apr 10, 2020"/>
    <x v="8"/>
    <s v="16:47"/>
    <d v="1899-12-30T00:16:47"/>
    <n v="1.1655092592592594E-2"/>
    <n v="3.0578703703703702E-2"/>
    <n v="1.8923611111111106E-2"/>
    <n v="1.4988425925925926E-2"/>
    <n v="1.4988425925925926E-2"/>
    <b v="0"/>
    <n v="3.3333333333333322E-3"/>
    <b v="0"/>
    <n v="3.2743055555555553E-2"/>
  </r>
  <r>
    <n v="829"/>
    <s v="https://www.rev.com/blog/transcripts/united-kingdom-coronavirus-press-conference-transcript-april-10"/>
    <s v="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x v="79"/>
    <s v="17:55"/>
    <m/>
    <n v="770"/>
    <m/>
    <s v="Apr 10, 2020"/>
    <x v="8"/>
    <s v="16:47"/>
    <d v="1899-12-30T00:17:55"/>
    <n v="1.1655092592592594E-2"/>
    <n v="3.0578703703703702E-2"/>
    <n v="1.8923611111111106E-2"/>
    <n v="1.4988425925925926E-2"/>
    <n v="1.4988425925925926E-2"/>
    <b v="0"/>
    <n v="3.3333333333333322E-3"/>
    <b v="0"/>
    <n v="3.2743055555555553E-2"/>
  </r>
  <r>
    <n v="830"/>
    <s v="https://www.rev.com/blog/transcripts/united-kingdom-coronavirus-press-conference-transcript-april-10"/>
    <s v="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x v="79"/>
    <s v="19:03"/>
    <m/>
    <n v="434"/>
    <m/>
    <s v="Apr 10, 2020"/>
    <x v="8"/>
    <s v="16:47"/>
    <d v="1899-12-30T00:19:03"/>
    <n v="1.1655092592592594E-2"/>
    <n v="3.0578703703703702E-2"/>
    <n v="1.8923611111111106E-2"/>
    <n v="1.4988425925925926E-2"/>
    <n v="1.4988425925925926E-2"/>
    <b v="0"/>
    <n v="3.3333333333333322E-3"/>
    <b v="0"/>
    <n v="3.2743055555555553E-2"/>
  </r>
  <r>
    <n v="831"/>
    <s v="https://www.rev.com/blog/transcripts/united-kingdom-coronavirus-press-conference-transcript-april-10"/>
    <s v="Matt Hancock: (19:34);Thanks very much. Charlotte at talk radio."/>
    <x v="15"/>
    <s v="19:34"/>
    <m/>
    <n v="64"/>
    <m/>
    <s v="Apr 10, 2020"/>
    <x v="8"/>
    <s v="19:34"/>
    <d v="1899-12-30T00:19:34"/>
    <n v="1.3587962962962963E-2"/>
    <n v="3.2743055555555553E-2"/>
    <n v="1.9155092592592592E-2"/>
    <n v="1.4988425925925926E-2"/>
    <n v="1.4988425925925926E-2"/>
    <b v="0"/>
    <n v="1.4004629629629627E-3"/>
    <b v="0"/>
    <n v="3.2743055555555553E-2"/>
  </r>
  <r>
    <n v="832"/>
    <s v="https://www.rev.com/blog/transcripts/united-kingdom-coronavirus-press-conference-transcript-april-10"/>
    <s v="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x v="81"/>
    <s v="19:39"/>
    <m/>
    <n v="361"/>
    <m/>
    <s v="Apr 10, 2020"/>
    <x v="8"/>
    <s v="19:39"/>
    <d v="1899-12-30T00:19:39"/>
    <n v="1.3645833333333331E-2"/>
    <n v="1.7233796296296296E-2"/>
    <n v="3.5879629629629647E-3"/>
    <n v="1.4988425925925926E-2"/>
    <n v="1.4988425925925926E-2"/>
    <b v="0"/>
    <n v="1.3425925925925949E-3"/>
    <b v="0"/>
    <n v="3.2743055555555553E-2"/>
  </r>
  <r>
    <n v="833"/>
    <s v="https://www.rev.com/blog/transcripts/united-kingdom-coronavirus-press-conference-transcript-april-10"/>
    <s v="Matt Hancock: (20:01);Yes. I think this is a question for you Ruth."/>
    <x v="15"/>
    <s v="20:01"/>
    <m/>
    <n v="67"/>
    <m/>
    <s v="Apr 10, 2020"/>
    <x v="8"/>
    <s v="20:01"/>
    <d v="1899-12-30T00:20:01"/>
    <n v="1.3900462962962962E-2"/>
    <n v="3.2743055555555553E-2"/>
    <n v="1.8842592592592591E-2"/>
    <n v="1.4988425925925926E-2"/>
    <n v="1.4988425925925926E-2"/>
    <b v="0"/>
    <n v="1.0879629629629642E-3"/>
    <b v="0"/>
    <n v="3.2743055555555553E-2"/>
  </r>
  <r>
    <n v="834"/>
    <s v="https://www.rev.com/blog/transcripts/united-kingdom-coronavirus-press-conference-transcript-april-10"/>
    <s v="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x v="78"/>
    <s v="20:05"/>
    <m/>
    <n v="788"/>
    <m/>
    <s v="Apr 10, 2020"/>
    <x v="8"/>
    <s v="20:05"/>
    <d v="1899-12-30T00:20:05"/>
    <n v="1.3946759259259258E-2"/>
    <n v="3.2245370370370369E-2"/>
    <n v="1.8298611111111113E-2"/>
    <n v="1.4988425925925926E-2"/>
    <n v="1.4988425925925926E-2"/>
    <b v="0"/>
    <n v="1.0416666666666682E-3"/>
    <b v="0"/>
    <n v="3.2743055555555553E-2"/>
  </r>
  <r>
    <n v="835"/>
    <s v="https://www.rev.com/blog/transcripts/united-kingdom-coronavirus-press-conference-transcript-april-10"/>
    <s v="Matt Hancock: (21:06);Thanks very much Charlotte. Anna Mikhailova from The Telegraph."/>
    <x v="15"/>
    <s v="21:06"/>
    <m/>
    <n v="85"/>
    <m/>
    <s v="Apr 10, 2020"/>
    <x v="8"/>
    <s v="21:06"/>
    <d v="1899-12-30T00:21:06"/>
    <n v="1.4652777777777778E-2"/>
    <n v="3.2743055555555553E-2"/>
    <n v="1.8090277777777775E-2"/>
    <n v="1.4988425925925926E-2"/>
    <n v="1.4988425925925926E-2"/>
    <b v="0"/>
    <n v="3.3564814814814742E-4"/>
    <b v="0"/>
    <n v="3.2743055555555553E-2"/>
  </r>
  <r>
    <n v="836"/>
    <s v="https://www.rev.com/blog/transcripts/united-kingdom-coronavirus-press-conference-transcript-april-10"/>
    <s v="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x v="82"/>
    <s v="21:14"/>
    <m/>
    <n v="348"/>
    <m/>
    <s v="Apr 10, 2020"/>
    <x v="8"/>
    <s v="21:14"/>
    <d v="1899-12-30T00:21:14"/>
    <n v="1.4745370370370372E-2"/>
    <n v="1.4745370370370372E-2"/>
    <n v="0"/>
    <n v="1.4988425925925926E-2"/>
    <n v="1.4988425925925926E-2"/>
    <b v="0"/>
    <n v="2.4305555555555365E-4"/>
    <b v="0"/>
    <n v="3.2743055555555553E-2"/>
  </r>
  <r>
    <n v="837"/>
    <s v="https://www.rev.com/blog/transcripts/united-kingdom-coronavirus-press-conference-transcript-april-10"/>
    <s v="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x v="15"/>
    <s v="21:35"/>
    <m/>
    <n v="1039"/>
    <m/>
    <s v="Apr 10, 2020"/>
    <x v="8"/>
    <s v="21:35"/>
    <d v="1899-12-30T00:21:35"/>
    <n v="1.4988425925925926E-2"/>
    <n v="3.2743055555555553E-2"/>
    <n v="1.7754629629629627E-2"/>
    <n v="1.7499999999999998E-2"/>
    <n v="1.7499999999999998E-2"/>
    <b v="0"/>
    <n v="2.5115740740740723E-3"/>
    <b v="0"/>
    <n v="3.2743055555555553E-2"/>
  </r>
  <r>
    <n v="838"/>
    <s v="https://www.rev.com/blog/transcripts/united-kingdom-coronavirus-press-conference-transcript-april-10"/>
    <s v="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x v="15"/>
    <s v="22:50"/>
    <m/>
    <n v="1042"/>
    <m/>
    <s v="Apr 10, 2020"/>
    <x v="8"/>
    <s v="21:35"/>
    <d v="1899-12-30T00:22:50"/>
    <n v="1.4988425925925926E-2"/>
    <n v="3.2743055555555553E-2"/>
    <n v="1.7754629629629627E-2"/>
    <n v="1.7499999999999998E-2"/>
    <n v="1.7499999999999998E-2"/>
    <b v="0"/>
    <n v="2.5115740740740723E-3"/>
    <b v="0"/>
    <n v="3.2743055555555553E-2"/>
  </r>
  <r>
    <n v="839"/>
    <s v="https://www.rev.com/blog/transcripts/united-kingdom-coronavirus-press-conference-transcript-april-10"/>
    <s v="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x v="15"/>
    <s v="24:13"/>
    <m/>
    <n v="484"/>
    <m/>
    <s v="Apr 10, 2020"/>
    <x v="8"/>
    <s v="21:35"/>
    <d v="1899-12-30T00:24:13"/>
    <n v="1.4988425925925926E-2"/>
    <n v="3.2743055555555553E-2"/>
    <n v="1.7754629629629627E-2"/>
    <n v="1.7499999999999998E-2"/>
    <n v="1.7499999999999998E-2"/>
    <b v="0"/>
    <n v="2.5115740740740723E-3"/>
    <b v="0"/>
    <n v="3.2743055555555553E-2"/>
  </r>
  <r>
    <n v="840"/>
    <s v="https://www.rev.com/blog/transcripts/united-kingdom-coronavirus-press-conference-transcript-april-10"/>
    <s v="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x v="81"/>
    <s v="24:49"/>
    <m/>
    <n v="415"/>
    <m/>
    <s v="Apr 10, 2020"/>
    <x v="8"/>
    <s v="24:49"/>
    <d v="1899-12-30T00:24:49"/>
    <n v="1.7233796296296296E-2"/>
    <n v="1.7233796296296296E-2"/>
    <n v="0"/>
    <n v="1.7499999999999998E-2"/>
    <n v="1.7499999999999998E-2"/>
    <b v="0"/>
    <n v="2.6620370370370253E-4"/>
    <b v="0"/>
    <n v="3.2743055555555553E-2"/>
  </r>
  <r>
    <n v="841"/>
    <s v="https://www.rev.com/blog/transcripts/united-kingdom-coronavirus-press-conference-transcript-april-10"/>
    <s v="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x v="15"/>
    <s v="25:12"/>
    <m/>
    <n v="350"/>
    <m/>
    <s v="Apr 10, 2020"/>
    <x v="8"/>
    <s v="25:12"/>
    <d v="1899-12-30T00:25:12"/>
    <n v="1.7499999999999998E-2"/>
    <n v="3.2743055555555553E-2"/>
    <n v="1.5243055555555555E-2"/>
    <n v="2.1331018518518517E-2"/>
    <n v="2.1331018518518517E-2"/>
    <b v="0"/>
    <n v="3.8310185185185183E-3"/>
    <b v="0"/>
    <n v="3.2743055555555553E-2"/>
  </r>
  <r>
    <n v="842"/>
    <s v="https://www.rev.com/blog/transcripts/united-kingdom-coronavirus-press-conference-transcript-april-10"/>
    <s v="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x v="62"/>
    <s v="25:45"/>
    <m/>
    <n v="338"/>
    <m/>
    <s v="Apr 10, 2020"/>
    <x v="8"/>
    <s v="25:45"/>
    <d v="1899-12-30T00:25:45"/>
    <n v="1.7881944444444443E-2"/>
    <n v="2.1134259259259259E-2"/>
    <n v="3.2523148148148155E-3"/>
    <n v="2.1331018518518517E-2"/>
    <n v="2.1331018518518517E-2"/>
    <b v="0"/>
    <n v="3.4490740740740732E-3"/>
    <b v="0"/>
    <n v="3.2743055555555553E-2"/>
  </r>
  <r>
    <n v="843"/>
    <s v="https://www.rev.com/blog/transcripts/united-kingdom-coronavirus-press-conference-transcript-april-10"/>
    <s v="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x v="62"/>
    <s v="26:03"/>
    <m/>
    <n v="861"/>
    <m/>
    <s v="Apr 10, 2020"/>
    <x v="8"/>
    <s v="25:45"/>
    <d v="1899-12-30T00:26:03"/>
    <n v="1.7881944444444443E-2"/>
    <n v="2.1134259259259259E-2"/>
    <n v="3.2523148148148155E-3"/>
    <n v="2.1331018518518517E-2"/>
    <n v="2.1331018518518517E-2"/>
    <b v="0"/>
    <n v="3.4490740740740732E-3"/>
    <b v="0"/>
    <n v="3.2743055555555553E-2"/>
  </r>
  <r>
    <n v="844"/>
    <s v="https://www.rev.com/blog/transcripts/united-kingdom-coronavirus-press-conference-transcript-april-10"/>
    <s v="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x v="15"/>
    <s v="26:48"/>
    <m/>
    <n v="680"/>
    <m/>
    <s v="Apr 10, 2020"/>
    <x v="8"/>
    <s v="26:48"/>
    <d v="1899-12-30T00:26:48"/>
    <n v="1.861111111111111E-2"/>
    <n v="3.2743055555555553E-2"/>
    <n v="1.4131944444444444E-2"/>
    <n v="2.1331018518518517E-2"/>
    <n v="2.1331018518518517E-2"/>
    <b v="0"/>
    <n v="2.719907407407407E-3"/>
    <b v="0"/>
    <n v="3.2743055555555553E-2"/>
  </r>
  <r>
    <n v="845"/>
    <s v="https://www.rev.com/blog/transcripts/united-kingdom-coronavirus-press-conference-transcript-april-10"/>
    <s v="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x v="78"/>
    <s v="27:30"/>
    <m/>
    <n v="775"/>
    <m/>
    <s v="Apr 10, 2020"/>
    <x v="8"/>
    <s v="27:30"/>
    <d v="1899-12-30T00:27:30"/>
    <n v="1.909722222222222E-2"/>
    <n v="3.2245370370370369E-2"/>
    <n v="1.3148148148148148E-2"/>
    <n v="2.1331018518518517E-2"/>
    <n v="2.1331018518518517E-2"/>
    <b v="0"/>
    <n v="2.2337962962962962E-3"/>
    <b v="0"/>
    <n v="3.2743055555555553E-2"/>
  </r>
  <r>
    <n v="846"/>
    <s v="https://www.rev.com/blog/transcripts/united-kingdom-coronavirus-press-conference-transcript-april-10"/>
    <s v="Matt Hancock: (28:23);Thanks very much. Professor."/>
    <x v="15"/>
    <s v="28:23"/>
    <m/>
    <n v="50"/>
    <m/>
    <s v="Apr 10, 2020"/>
    <x v="8"/>
    <s v="28:23"/>
    <d v="1899-12-30T00:28:23"/>
    <n v="1.9710648148148147E-2"/>
    <n v="3.2743055555555553E-2"/>
    <n v="1.3032407407407406E-2"/>
    <n v="2.1331018518518517E-2"/>
    <n v="2.1331018518518517E-2"/>
    <b v="0"/>
    <n v="1.6203703703703692E-3"/>
    <b v="0"/>
    <n v="3.2743055555555553E-2"/>
  </r>
  <r>
    <n v="847"/>
    <s v="https://www.rev.com/blog/transcripts/united-kingdom-coronavirus-press-conference-transcript-april-10"/>
    <s v="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x v="79"/>
    <s v="28:25"/>
    <m/>
    <n v="738"/>
    <m/>
    <s v="Apr 10, 2020"/>
    <x v="8"/>
    <s v="28:25"/>
    <d v="1899-12-30T00:28:25"/>
    <n v="1.9733796296296298E-2"/>
    <n v="3.0578703703703702E-2"/>
    <n v="1.0844907407407404E-2"/>
    <n v="2.1331018518518517E-2"/>
    <n v="2.1331018518518517E-2"/>
    <b v="0"/>
    <n v="1.5972222222222186E-3"/>
    <b v="0"/>
    <n v="3.2743055555555553E-2"/>
  </r>
  <r>
    <n v="848"/>
    <s v="https://www.rev.com/blog/transcripts/united-kingdom-coronavirus-press-conference-transcript-april-10"/>
    <s v="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x v="79"/>
    <s v="29:21"/>
    <m/>
    <n v="732"/>
    <m/>
    <s v="Apr 10, 2020"/>
    <x v="8"/>
    <s v="28:25"/>
    <d v="1899-12-30T00:29:21"/>
    <n v="1.9733796296296298E-2"/>
    <n v="3.0578703703703702E-2"/>
    <n v="1.0844907407407404E-2"/>
    <n v="2.1331018518518517E-2"/>
    <n v="2.1331018518518517E-2"/>
    <b v="0"/>
    <n v="1.5972222222222186E-3"/>
    <b v="0"/>
    <n v="3.2743055555555553E-2"/>
  </r>
  <r>
    <n v="849"/>
    <s v="https://www.rev.com/blog/transcripts/united-kingdom-coronavirus-press-conference-transcript-april-10"/>
    <s v="Matt Hancock: (30:21);Thank you very much. Does that satisfy you Tom?"/>
    <x v="15"/>
    <s v="30:21"/>
    <m/>
    <n v="69"/>
    <m/>
    <s v="Apr 10, 2020"/>
    <x v="8"/>
    <s v="30:21"/>
    <d v="1899-12-30T00:30:21"/>
    <n v="2.1076388888888891E-2"/>
    <n v="3.2743055555555553E-2"/>
    <n v="1.1666666666666662E-2"/>
    <n v="2.1331018518518517E-2"/>
    <n v="2.1331018518518517E-2"/>
    <b v="0"/>
    <n v="2.5462962962962549E-4"/>
    <b v="0"/>
    <n v="3.2743055555555553E-2"/>
  </r>
  <r>
    <n v="850"/>
    <s v="https://www.rev.com/blog/transcripts/united-kingdom-coronavirus-press-conference-transcript-april-10"/>
    <s v="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x v="62"/>
    <s v="30:26"/>
    <m/>
    <n v="332"/>
    <m/>
    <s v="Apr 10, 2020"/>
    <x v="8"/>
    <s v="30:26"/>
    <d v="1899-12-30T00:30:26"/>
    <n v="2.1134259259259259E-2"/>
    <n v="2.1134259259259259E-2"/>
    <n v="0"/>
    <n v="2.1331018518518517E-2"/>
    <n v="2.1331018518518517E-2"/>
    <b v="0"/>
    <n v="1.9675925925925764E-4"/>
    <b v="0"/>
    <n v="3.2743055555555553E-2"/>
  </r>
  <r>
    <n v="851"/>
    <s v="https://www.rev.com/blog/transcripts/united-kingdom-coronavirus-press-conference-transcript-april-10"/>
    <s v="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x v="79"/>
    <s v="30:43"/>
    <m/>
    <n v="734"/>
    <m/>
    <s v="Apr 10, 2020"/>
    <x v="8"/>
    <s v="30:43"/>
    <d v="1899-12-30T00:30:43"/>
    <n v="2.1331018518518517E-2"/>
    <n v="3.0578703703703702E-2"/>
    <n v="9.2476851851851852E-3"/>
    <n v="2.6249999999999999E-2"/>
    <n v="2.6249999999999999E-2"/>
    <b v="0"/>
    <n v="4.9189814814814825E-3"/>
    <b v="0"/>
    <n v="3.2743055555555553E-2"/>
  </r>
  <r>
    <n v="852"/>
    <s v="https://www.rev.com/blog/transcripts/united-kingdom-coronavirus-press-conference-transcript-april-10"/>
    <s v="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x v="79"/>
    <s v="31:37"/>
    <m/>
    <n v="691"/>
    <m/>
    <s v="Apr 10, 2020"/>
    <x v="8"/>
    <s v="30:43"/>
    <d v="1899-12-30T00:31:37"/>
    <n v="2.1331018518518517E-2"/>
    <n v="3.0578703703703702E-2"/>
    <n v="9.2476851851851852E-3"/>
    <n v="2.6249999999999999E-2"/>
    <n v="2.6249999999999999E-2"/>
    <b v="0"/>
    <n v="4.9189814814814825E-3"/>
    <b v="0"/>
    <n v="3.2743055555555553E-2"/>
  </r>
  <r>
    <n v="853"/>
    <s v="https://www.rev.com/blog/transcripts/united-kingdom-coronavirus-press-conference-transcript-april-10"/>
    <s v="Matt Hancock: (32:32);Okay, thanks Tom. Hannah Al-Othman from Buzzfeed. Hello."/>
    <x v="15"/>
    <s v="32:32"/>
    <m/>
    <n v="78"/>
    <m/>
    <s v="Apr 10, 2020"/>
    <x v="8"/>
    <s v="32:32"/>
    <d v="1899-12-30T00:32:32"/>
    <n v="2.2592592592592591E-2"/>
    <n v="3.2743055555555553E-2"/>
    <n v="1.0150462962962962E-2"/>
    <n v="2.6249999999999999E-2"/>
    <n v="2.6249999999999999E-2"/>
    <b v="0"/>
    <n v="3.6574074074074078E-3"/>
    <b v="0"/>
    <n v="3.2743055555555553E-2"/>
  </r>
  <r>
    <n v="854"/>
    <s v="https://www.rev.com/blog/transcripts/united-kingdom-coronavirus-press-conference-transcript-april-10"/>
    <s v="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x v="83"/>
    <s v="32:38"/>
    <m/>
    <n v="547"/>
    <m/>
    <s v="Apr 10, 2020"/>
    <x v="8"/>
    <s v="32:38"/>
    <d v="1899-12-30T00:32:38"/>
    <n v="2.2662037037037036E-2"/>
    <n v="2.5983796296296297E-2"/>
    <n v="3.3217592592592604E-3"/>
    <n v="2.6249999999999999E-2"/>
    <n v="2.6249999999999999E-2"/>
    <b v="0"/>
    <n v="3.5879629629629629E-3"/>
    <b v="0"/>
    <n v="3.2743055555555553E-2"/>
  </r>
  <r>
    <n v="855"/>
    <s v="https://www.rev.com/blog/transcripts/united-kingdom-coronavirus-press-conference-transcript-april-10"/>
    <s v="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x v="15"/>
    <s v="33:14"/>
    <m/>
    <n v="1017"/>
    <m/>
    <s v="Apr 10, 2020"/>
    <x v="8"/>
    <s v="33:14"/>
    <d v="1899-12-30T00:33:14"/>
    <n v="2.3078703703703702E-2"/>
    <n v="3.2743055555555553E-2"/>
    <n v="9.6643518518518511E-3"/>
    <n v="2.6249999999999999E-2"/>
    <n v="2.6249999999999999E-2"/>
    <b v="0"/>
    <n v="3.1712962962962971E-3"/>
    <b v="0"/>
    <n v="3.2743055555555553E-2"/>
  </r>
  <r>
    <n v="856"/>
    <s v="https://www.rev.com/blog/transcripts/united-kingdom-coronavirus-press-conference-transcript-april-10"/>
    <s v="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x v="15"/>
    <s v="34:25"/>
    <m/>
    <n v="709"/>
    <m/>
    <s v="Apr 10, 2020"/>
    <x v="8"/>
    <s v="33:14"/>
    <d v="1899-12-30T00:34:25"/>
    <n v="2.3078703703703702E-2"/>
    <n v="3.2743055555555553E-2"/>
    <n v="9.6643518518518511E-3"/>
    <n v="2.6249999999999999E-2"/>
    <n v="2.6249999999999999E-2"/>
    <b v="0"/>
    <n v="3.1712962962962971E-3"/>
    <b v="0"/>
    <n v="3.2743055555555553E-2"/>
  </r>
  <r>
    <n v="857"/>
    <s v="https://www.rev.com/blog/transcripts/united-kingdom-coronavirus-press-conference-transcript-april-10"/>
    <s v="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x v="79"/>
    <s v="35:22"/>
    <m/>
    <n v="637"/>
    <m/>
    <s v="Apr 10, 2020"/>
    <x v="8"/>
    <s v="35:22"/>
    <d v="1899-12-30T00:35:22"/>
    <n v="2.4560185185185185E-2"/>
    <n v="3.0578703703703702E-2"/>
    <n v="6.0185185185185168E-3"/>
    <n v="2.6249999999999999E-2"/>
    <n v="2.6249999999999999E-2"/>
    <b v="0"/>
    <n v="1.6898148148148141E-3"/>
    <b v="0"/>
    <n v="3.2743055555555553E-2"/>
  </r>
  <r>
    <n v="858"/>
    <s v="https://www.rev.com/blog/transcripts/united-kingdom-coronavirus-press-conference-transcript-april-10"/>
    <s v="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x v="79"/>
    <s v="36:21"/>
    <m/>
    <n v="677"/>
    <m/>
    <s v="Apr 10, 2020"/>
    <x v="8"/>
    <s v="35:22"/>
    <d v="1899-12-30T00:36:21"/>
    <n v="2.4560185185185185E-2"/>
    <n v="3.0578703703703702E-2"/>
    <n v="6.0185185185185168E-3"/>
    <n v="2.6249999999999999E-2"/>
    <n v="2.6249999999999999E-2"/>
    <b v="0"/>
    <n v="1.6898148148148141E-3"/>
    <b v="0"/>
    <n v="3.2743055555555553E-2"/>
  </r>
  <r>
    <n v="859"/>
    <s v="https://www.rev.com/blog/transcripts/united-kingdom-coronavirus-press-conference-transcript-april-10"/>
    <s v="Matt Hancock: (37:18);You might’ve been referring to the challenges that we have in Watford last weekend in the question. I don’t know if there was more detail you wanted to ask about?"/>
    <x v="15"/>
    <s v="37:18"/>
    <m/>
    <n v="184"/>
    <m/>
    <s v="Apr 10, 2020"/>
    <x v="8"/>
    <s v="37:18"/>
    <d v="1899-12-30T00:37:18"/>
    <n v="2.5902777777777775E-2"/>
    <n v="3.2743055555555553E-2"/>
    <n v="6.8402777777777785E-3"/>
    <n v="2.6249999999999999E-2"/>
    <n v="2.6249999999999999E-2"/>
    <b v="0"/>
    <n v="3.4722222222222446E-4"/>
    <b v="0"/>
    <n v="3.2743055555555553E-2"/>
  </r>
  <r>
    <n v="860"/>
    <s v="https://www.rev.com/blog/transcripts/united-kingdom-coronavirus-press-conference-transcript-april-10"/>
    <s v="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x v="83"/>
    <s v="37:25"/>
    <m/>
    <n v="391"/>
    <m/>
    <s v="Apr 10, 2020"/>
    <x v="8"/>
    <s v="37:25"/>
    <d v="1899-12-30T00:37:25"/>
    <n v="2.5983796296296297E-2"/>
    <n v="2.5983796296296297E-2"/>
    <n v="0"/>
    <n v="2.6249999999999999E-2"/>
    <n v="2.6249999999999999E-2"/>
    <b v="0"/>
    <n v="2.6620370370370253E-4"/>
    <b v="0"/>
    <n v="3.2743055555555553E-2"/>
  </r>
  <r>
    <n v="861"/>
    <s v="https://www.rev.com/blog/transcripts/united-kingdom-coronavirus-press-conference-transcript-april-10"/>
    <s v="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x v="15"/>
    <s v="37:48"/>
    <m/>
    <n v="478"/>
    <m/>
    <s v="Apr 10, 2020"/>
    <x v="8"/>
    <s v="37:48"/>
    <d v="1899-12-30T00:37:48"/>
    <n v="2.6249999999999999E-2"/>
    <n v="3.2743055555555553E-2"/>
    <n v="6.493055555555554E-3"/>
    <n v="3.0000000000000002E-2"/>
    <n v="3.0000000000000002E-2"/>
    <b v="0"/>
    <n v="3.7500000000000033E-3"/>
    <b v="0"/>
    <n v="3.2743055555555553E-2"/>
  </r>
  <r>
    <n v="862"/>
    <s v="https://www.rev.com/blog/transcripts/united-kingdom-coronavirus-press-conference-transcript-april-10"/>
    <s v="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x v="15"/>
    <s v="38:27"/>
    <m/>
    <n v="379"/>
    <m/>
    <s v="Apr 10, 2020"/>
    <x v="8"/>
    <s v="37:48"/>
    <d v="1899-12-30T00:38:27"/>
    <n v="2.6249999999999999E-2"/>
    <n v="3.2743055555555553E-2"/>
    <n v="6.493055555555554E-3"/>
    <n v="3.0000000000000002E-2"/>
    <n v="3.0000000000000002E-2"/>
    <b v="0"/>
    <n v="3.7500000000000033E-3"/>
    <b v="0"/>
    <n v="3.2743055555555553E-2"/>
  </r>
  <r>
    <n v="863"/>
    <s v="https://www.rev.com/blog/transcripts/united-kingdom-coronavirus-press-conference-transcript-april-10"/>
    <s v="Matt Hancock: (38:52);On the point about whether an individual patient should be put onto a ventilator, that is a different question. It’s not about the capacity. It’s not about the …"/>
    <x v="15"/>
    <s v="38:52"/>
    <m/>
    <n v="183"/>
    <m/>
    <s v="Apr 10, 2020"/>
    <x v="8"/>
    <s v="37:48"/>
    <d v="1899-12-30T00:38:52"/>
    <n v="2.6249999999999999E-2"/>
    <n v="3.2743055555555553E-2"/>
    <n v="6.493055555555554E-3"/>
    <n v="3.0000000000000002E-2"/>
    <n v="3.0000000000000002E-2"/>
    <b v="0"/>
    <n v="3.7500000000000033E-3"/>
    <b v="0"/>
    <n v="3.2743055555555553E-2"/>
  </r>
  <r>
    <n v="864"/>
    <s v="https://www.rev.com/blog/transcripts/united-kingdom-coronavirus-press-conference-transcript-april-10"/>
    <s v="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x v="15"/>
    <s v="39:03"/>
    <m/>
    <n v="676"/>
    <m/>
    <s v="Apr 10, 2020"/>
    <x v="8"/>
    <s v="37:48"/>
    <d v="1899-12-30T00:39:03"/>
    <n v="2.6249999999999999E-2"/>
    <n v="3.2743055555555553E-2"/>
    <n v="6.493055555555554E-3"/>
    <n v="3.0000000000000002E-2"/>
    <n v="3.0000000000000002E-2"/>
    <b v="0"/>
    <n v="3.7500000000000033E-3"/>
    <b v="0"/>
    <n v="3.2743055555555553E-2"/>
  </r>
  <r>
    <n v="865"/>
    <s v="https://www.rev.com/blog/transcripts/united-kingdom-coronavirus-press-conference-transcript-april-10"/>
    <s v="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x v="15"/>
    <s v="39:56"/>
    <m/>
    <n v="508"/>
    <m/>
    <s v="Apr 10, 2020"/>
    <x v="8"/>
    <s v="37:48"/>
    <d v="1899-12-30T00:39:56"/>
    <n v="2.6249999999999999E-2"/>
    <n v="3.2743055555555553E-2"/>
    <n v="6.493055555555554E-3"/>
    <n v="3.0000000000000002E-2"/>
    <n v="3.0000000000000002E-2"/>
    <b v="0"/>
    <n v="3.7500000000000033E-3"/>
    <b v="0"/>
    <n v="3.2743055555555553E-2"/>
  </r>
  <r>
    <n v="866"/>
    <s v="https://www.rev.com/blog/transcripts/united-kingdom-coronavirus-press-conference-transcript-april-10"/>
    <s v="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x v="78"/>
    <s v="40:27"/>
    <m/>
    <n v="430"/>
    <m/>
    <s v="Apr 10, 2020"/>
    <x v="8"/>
    <s v="40:27"/>
    <d v="1899-12-30T00:40:27"/>
    <n v="2.809027777777778E-2"/>
    <n v="3.2245370370370369E-2"/>
    <n v="4.1550925925925887E-3"/>
    <n v="3.0000000000000002E-2"/>
    <n v="3.0000000000000002E-2"/>
    <b v="0"/>
    <n v="1.9097222222222224E-3"/>
    <b v="0"/>
    <n v="3.2743055555555553E-2"/>
  </r>
  <r>
    <n v="867"/>
    <s v="https://www.rev.com/blog/transcripts/united-kingdom-coronavirus-press-conference-transcript-april-10"/>
    <s v="Matt Hancock: (40:51);Thanks very much. Dave West from the Health Service Journal."/>
    <x v="15"/>
    <s v="40:51"/>
    <m/>
    <n v="82"/>
    <m/>
    <s v="Apr 10, 2020"/>
    <x v="8"/>
    <s v="40:51"/>
    <d v="1899-12-30T00:40:51"/>
    <n v="2.836805555555556E-2"/>
    <n v="3.2743055555555553E-2"/>
    <n v="4.3749999999999935E-3"/>
    <n v="3.0000000000000002E-2"/>
    <n v="3.0000000000000002E-2"/>
    <b v="0"/>
    <n v="1.6319444444444428E-3"/>
    <b v="0"/>
    <n v="3.2743055555555553E-2"/>
  </r>
  <r>
    <n v="868"/>
    <s v="https://www.rev.com/blog/transcripts/united-kingdom-coronavirus-press-conference-transcript-april-10"/>
    <s v="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x v="75"/>
    <s v="40:55"/>
    <m/>
    <n v="567"/>
    <m/>
    <s v="Apr 10, 2020"/>
    <x v="8"/>
    <s v="40:55"/>
    <d v="1899-12-30T00:40:55"/>
    <n v="2.8414351851851847E-2"/>
    <n v="2.9363425925925921E-2"/>
    <n v="9.490740740740744E-4"/>
    <n v="3.0000000000000002E-2"/>
    <n v="3.0000000000000002E-2"/>
    <b v="0"/>
    <n v="1.5856481481481555E-3"/>
    <b v="0"/>
    <n v="3.2743055555555553E-2"/>
  </r>
  <r>
    <n v="869"/>
    <s v="https://www.rev.com/blog/transcripts/united-kingdom-coronavirus-press-conference-transcript-april-10"/>
    <s v="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x v="75"/>
    <s v="41:31"/>
    <m/>
    <n v="677"/>
    <m/>
    <s v="Apr 10, 2020"/>
    <x v="8"/>
    <s v="40:55"/>
    <d v="1899-12-30T00:41:31"/>
    <n v="2.8414351851851847E-2"/>
    <n v="2.9363425925925921E-2"/>
    <n v="9.490740740740744E-4"/>
    <n v="3.0000000000000002E-2"/>
    <n v="3.0000000000000002E-2"/>
    <b v="0"/>
    <n v="1.5856481481481555E-3"/>
    <b v="0"/>
    <n v="3.2743055555555553E-2"/>
  </r>
  <r>
    <n v="870"/>
    <s v="https://www.rev.com/blog/transcripts/united-kingdom-coronavirus-press-conference-transcript-april-10"/>
    <s v="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x v="75"/>
    <s v="42:17"/>
    <m/>
    <n v="867"/>
    <m/>
    <s v="Apr 10, 2020"/>
    <x v="8"/>
    <s v="40:55"/>
    <d v="1899-12-30T00:42:17"/>
    <n v="2.8414351851851847E-2"/>
    <n v="2.9363425925925921E-2"/>
    <n v="9.490740740740744E-4"/>
    <n v="3.0000000000000002E-2"/>
    <n v="3.0000000000000002E-2"/>
    <b v="0"/>
    <n v="1.5856481481481555E-3"/>
    <b v="0"/>
    <n v="3.2743055555555553E-2"/>
  </r>
  <r>
    <n v="871"/>
    <s v="https://www.rev.com/blog/transcripts/united-kingdom-coronavirus-press-conference-transcript-april-10"/>
    <s v="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x v="15"/>
    <s v="43:12"/>
    <m/>
    <n v="678"/>
    <m/>
    <s v="Apr 10, 2020"/>
    <x v="8"/>
    <s v="43:12"/>
    <d v="1899-12-30T00:43:12"/>
    <n v="3.0000000000000002E-2"/>
    <n v="3.2743055555555553E-2"/>
    <n v="2.7430555555555507E-3"/>
    <n v="3.1331018518518515E-2"/>
    <n v="3.1331018518518515E-2"/>
    <b v="0"/>
    <n v="1.3310185185185126E-3"/>
    <b v="0"/>
    <n v="3.2743055555555553E-2"/>
  </r>
  <r>
    <n v="872"/>
    <s v="https://www.rev.com/blog/transcripts/united-kingdom-coronavirus-press-conference-transcript-april-10"/>
    <s v="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x v="79"/>
    <s v="44:02"/>
    <m/>
    <n v="900"/>
    <m/>
    <s v="Apr 10, 2020"/>
    <x v="8"/>
    <s v="44:02"/>
    <d v="1899-12-30T00:44:02"/>
    <n v="3.0578703703703702E-2"/>
    <n v="3.0578703703703702E-2"/>
    <n v="0"/>
    <n v="3.1331018518518515E-2"/>
    <n v="3.1331018518518515E-2"/>
    <b v="0"/>
    <n v="7.523148148148133E-4"/>
    <b v="0"/>
    <n v="3.2743055555555553E-2"/>
  </r>
  <r>
    <n v="873"/>
    <s v="https://www.rev.com/blog/transcripts/united-kingdom-coronavirus-press-conference-transcript-april-10"/>
    <s v="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x v="15"/>
    <s v="45:07"/>
    <m/>
    <n v="563"/>
    <m/>
    <s v="Apr 10, 2020"/>
    <x v="8"/>
    <s v="45:07"/>
    <d v="1899-12-30T00:45:07"/>
    <n v="3.1331018518518515E-2"/>
    <n v="3.2743055555555553E-2"/>
    <n v="1.412037037037038E-3"/>
    <n v="3.2743055555555553E-2"/>
    <n v="3.2743055555555553E-2"/>
    <b v="0"/>
    <n v="1.412037037037038E-3"/>
    <b v="0"/>
    <n v="3.2743055555555553E-2"/>
  </r>
  <r>
    <n v="874"/>
    <s v="https://www.rev.com/blog/transcripts/united-kingdom-coronavirus-press-conference-transcript-april-10"/>
    <s v="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x v="15"/>
    <s v="45:54"/>
    <m/>
    <n v="384"/>
    <m/>
    <s v="Apr 10, 2020"/>
    <x v="8"/>
    <s v="45:07"/>
    <d v="1899-12-30T00:45:54"/>
    <n v="3.1331018518518515E-2"/>
    <n v="3.2743055555555553E-2"/>
    <n v="1.412037037037038E-3"/>
    <n v="3.2743055555555553E-2"/>
    <n v="3.2743055555555553E-2"/>
    <b v="0"/>
    <n v="1.412037037037038E-3"/>
    <b v="0"/>
    <n v="3.2743055555555553E-2"/>
  </r>
  <r>
    <n v="875"/>
    <s v="https://www.rev.com/blog/transcripts/united-kingdom-coronavirus-press-conference-transcript-april-10"/>
    <s v="Ruth May: (46:25);[crosstalk 00:00:46:25]."/>
    <x v="78"/>
    <s v="46:25"/>
    <m/>
    <n v="42"/>
    <m/>
    <s v="Apr 10, 2020"/>
    <x v="8"/>
    <s v="46:25"/>
    <d v="1899-12-30T00:46:25"/>
    <n v="3.2233796296296295E-2"/>
    <n v="3.2245370370370369E-2"/>
    <n v="1.157407407407357E-5"/>
    <n v="3.2743055555555553E-2"/>
    <n v="3.2743055555555553E-2"/>
    <b v="0"/>
    <n v="5.0925925925925791E-4"/>
    <b v="0"/>
    <n v="3.2743055555555553E-2"/>
  </r>
  <r>
    <n v="876"/>
    <s v="https://www.rev.com/blog/transcripts/united-kingdom-coronavirus-press-conference-transcript-april-10"/>
    <s v="Matt Hancock: (46:25);Yes, of course."/>
    <x v="15"/>
    <s v="46:25"/>
    <m/>
    <n v="37"/>
    <m/>
    <s v="Apr 10, 2020"/>
    <x v="8"/>
    <s v="46:25"/>
    <d v="1899-12-30T00:46:25"/>
    <n v="3.2233796296296295E-2"/>
    <n v="3.2743055555555553E-2"/>
    <n v="5.0925925925925791E-4"/>
    <n v="3.2743055555555553E-2"/>
    <n v="3.2743055555555553E-2"/>
    <b v="0"/>
    <n v="5.0925925925925791E-4"/>
    <b v="0"/>
    <n v="3.2743055555555553E-2"/>
  </r>
  <r>
    <n v="877"/>
    <s v="https://www.rev.com/blog/transcripts/united-kingdom-coronavirus-press-conference-transcript-april-10"/>
    <s v="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x v="78"/>
    <s v="46:26"/>
    <m/>
    <n v="649"/>
    <m/>
    <s v="Apr 10, 2020"/>
    <x v="8"/>
    <s v="46:26"/>
    <d v="1899-12-30T00:46:26"/>
    <n v="3.2245370370370369E-2"/>
    <n v="3.2245370370370369E-2"/>
    <n v="0"/>
    <n v="3.2743055555555553E-2"/>
    <n v="3.2743055555555553E-2"/>
    <b v="0"/>
    <n v="4.9768518518518434E-4"/>
    <b v="0"/>
    <n v="3.2743055555555553E-2"/>
  </r>
  <r>
    <n v="878"/>
    <s v="https://www.rev.com/blog/transcripts/united-kingdom-coronavirus-press-conference-transcript-april-10"/>
    <s v="Matt Hancock: (47:09);Okay. Thanks very much. Well, that concludes our press conference today from Downing street with huge thanks to a Deputy Chief Medical Officer, Jonathan Van-Tam and the Chief Nursing Officer, Ruth May. Thanks very much indeed."/>
    <x v="15"/>
    <s v="47:09"/>
    <m/>
    <n v="248"/>
    <m/>
    <s v="Apr 10, 2020"/>
    <x v="8"/>
    <s v="47:09"/>
    <d v="1899-12-30T00:47:09"/>
    <n v="3.2743055555555553E-2"/>
    <n v="3.2743055555555553E-2"/>
    <n v="0"/>
    <n v="2.3148148148148147E-5"/>
    <n v="2.3148148148148147E-5"/>
    <b v="0"/>
    <n v="-3.2719907407407406E-2"/>
    <b v="1"/>
    <n v="3.2743055555555553E-2"/>
  </r>
  <r>
    <n v="884"/>
    <s v="https://www.rev.com/blog/transcripts/united-kingdom-covid-19-briefing-transcript-april-9"/>
    <s v="Dominic Raab: (00:02);I also want to say big thank you to the carers, the charity workers, all those looking after, or even just keeping an eye on, those in their local neighborhood. You are the lifeline to so many people in our communities."/>
    <x v="26"/>
    <s v="00:02"/>
    <m/>
    <n v="241"/>
    <m/>
    <s v="Apr 9, 2020"/>
    <x v="9"/>
    <s v="00:02"/>
    <d v="1899-12-30T00:00:02"/>
    <n v="2.3148148148148147E-5"/>
    <n v="2.2789351851851852E-2"/>
    <n v="2.2766203703703705E-2"/>
    <n v="7.1759259259259259E-3"/>
    <n v="7.1759259259259259E-3"/>
    <b v="0"/>
    <n v="7.1527777777777779E-3"/>
    <b v="0"/>
    <n v="2.2789351851851852E-2"/>
  </r>
  <r>
    <n v="885"/>
    <s v="https://www.rev.com/blog/transcripts/united-kingdom-covid-19-briefing-transcript-april-9"/>
    <s v="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x v="26"/>
    <s v="00:17"/>
    <m/>
    <n v="364"/>
    <m/>
    <s v="Apr 9, 2020"/>
    <x v="9"/>
    <s v="00:02"/>
    <d v="1899-12-30T00:00:17"/>
    <n v="2.3148148148148147E-5"/>
    <n v="2.2789351851851852E-2"/>
    <n v="2.2766203703703705E-2"/>
    <n v="7.1759259259259259E-3"/>
    <n v="7.1759259259259259E-3"/>
    <b v="0"/>
    <n v="7.1527777777777779E-3"/>
    <b v="0"/>
    <n v="2.2789351851851852E-2"/>
  </r>
  <r>
    <n v="886"/>
    <s v="https://www.rev.com/blog/transcripts/united-kingdom-covid-19-briefing-transcript-april-9"/>
    <s v="Dominic Raab: (00:39);Thank you to the volunteers who have stepped up across the country, whose big-hearted sense of responsibility defines British community spirit at its very best."/>
    <x v="26"/>
    <s v="00:39"/>
    <m/>
    <n v="182"/>
    <m/>
    <s v="Apr 9, 2020"/>
    <x v="9"/>
    <s v="00:02"/>
    <d v="1899-12-30T00:00:39"/>
    <n v="2.3148148148148147E-5"/>
    <n v="2.2789351851851852E-2"/>
    <n v="2.2766203703703705E-2"/>
    <n v="7.1759259259259259E-3"/>
    <n v="7.1759259259259259E-3"/>
    <b v="0"/>
    <n v="7.1527777777777779E-3"/>
    <b v="0"/>
    <n v="2.2789351851851852E-2"/>
  </r>
  <r>
    <n v="887"/>
    <s v="https://www.rev.com/blog/transcripts/united-kingdom-covid-19-briefing-transcript-april-9"/>
    <s v="Dominic Raab: (00:51);A massive thank you to every single person who stayed home to stop this terrible virus from spreading. You’ve helped protect the NHS and you’ve helped to save lives."/>
    <x v="26"/>
    <s v="00:51"/>
    <m/>
    <n v="187"/>
    <m/>
    <s v="Apr 9, 2020"/>
    <x v="9"/>
    <s v="00:02"/>
    <d v="1899-12-30T00:00:51"/>
    <n v="2.3148148148148147E-5"/>
    <n v="2.2789351851851852E-2"/>
    <n v="2.2766203703703705E-2"/>
    <n v="7.1759259259259259E-3"/>
    <n v="7.1759259259259259E-3"/>
    <b v="0"/>
    <n v="7.1527777777777779E-3"/>
    <b v="0"/>
    <n v="2.2789351851851852E-2"/>
  </r>
  <r>
    <n v="888"/>
    <s v="https://www.rev.com/blog/transcripts/united-kingdom-covid-19-briefing-transcript-april-9"/>
    <s v="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x v="26"/>
    <s v="01:04"/>
    <m/>
    <n v="329"/>
    <m/>
    <s v="Apr 9, 2020"/>
    <x v="9"/>
    <s v="00:02"/>
    <d v="1899-12-30T00:01:04"/>
    <n v="2.3148148148148147E-5"/>
    <n v="2.2789351851851852E-2"/>
    <n v="2.2766203703703705E-2"/>
    <n v="7.1759259259259259E-3"/>
    <n v="7.1759259259259259E-3"/>
    <b v="0"/>
    <n v="7.1527777777777779E-3"/>
    <b v="0"/>
    <n v="2.2789351851851852E-2"/>
  </r>
  <r>
    <n v="889"/>
    <s v="https://www.rev.com/blog/transcripts/united-kingdom-covid-19-briefing-transcript-april-9"/>
    <s v="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x v="26"/>
    <s v="01:25"/>
    <m/>
    <n v="455"/>
    <m/>
    <s v="Apr 9, 2020"/>
    <x v="9"/>
    <s v="00:02"/>
    <d v="1899-12-30T00:01:25"/>
    <n v="2.3148148148148147E-5"/>
    <n v="2.2789351851851852E-2"/>
    <n v="2.2766203703703705E-2"/>
    <n v="7.1759259259259259E-3"/>
    <n v="7.1759259259259259E-3"/>
    <b v="0"/>
    <n v="7.1527777777777779E-3"/>
    <b v="0"/>
    <n v="2.2789351851851852E-2"/>
  </r>
  <r>
    <n v="890"/>
    <s v="https://www.rev.com/blog/transcripts/united-kingdom-covid-19-briefing-transcript-april-9"/>
    <s v="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x v="26"/>
    <s v="01:51"/>
    <m/>
    <n v="593"/>
    <m/>
    <s v="Apr 9, 2020"/>
    <x v="9"/>
    <s v="00:02"/>
    <d v="1899-12-30T00:01:51"/>
    <n v="2.3148148148148147E-5"/>
    <n v="2.2789351851851852E-2"/>
    <n v="2.2766203703703705E-2"/>
    <n v="7.1759259259259259E-3"/>
    <n v="7.1759259259259259E-3"/>
    <b v="0"/>
    <n v="7.1527777777777779E-3"/>
    <b v="0"/>
    <n v="2.2789351851851852E-2"/>
  </r>
  <r>
    <n v="891"/>
    <s v="https://www.rev.com/blog/transcripts/united-kingdom-covid-19-briefing-transcript-april-9"/>
    <s v="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x v="26"/>
    <s v="02:28"/>
    <m/>
    <n v="830"/>
    <m/>
    <s v="Apr 9, 2020"/>
    <x v="9"/>
    <s v="00:02"/>
    <d v="1899-12-30T00:02:28"/>
    <n v="2.3148148148148147E-5"/>
    <n v="2.2789351851851852E-2"/>
    <n v="2.2766203703703705E-2"/>
    <n v="7.1759259259259259E-3"/>
    <n v="7.1759259259259259E-3"/>
    <b v="0"/>
    <n v="7.1527777777777779E-3"/>
    <b v="0"/>
    <n v="2.2789351851851852E-2"/>
  </r>
  <r>
    <n v="892"/>
    <s v="https://www.rev.com/blog/transcripts/united-kingdom-covid-19-briefing-transcript-april-9"/>
    <s v="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x v="26"/>
    <s v="03:19"/>
    <m/>
    <n v="346"/>
    <m/>
    <s v="Apr 9, 2020"/>
    <x v="9"/>
    <s v="00:02"/>
    <d v="1899-12-30T00:03:19"/>
    <n v="2.3148148148148147E-5"/>
    <n v="2.2789351851851852E-2"/>
    <n v="2.2766203703703705E-2"/>
    <n v="7.1759259259259259E-3"/>
    <n v="7.1759259259259259E-3"/>
    <b v="0"/>
    <n v="7.1527777777777779E-3"/>
    <b v="0"/>
    <n v="2.2789351851851852E-2"/>
  </r>
  <r>
    <n v="893"/>
    <s v="https://www.rev.com/blog/transcripts/united-kingdom-covid-19-briefing-transcript-april-9"/>
    <s v="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x v="26"/>
    <s v="03:42"/>
    <m/>
    <n v="1060"/>
    <m/>
    <s v="Apr 9, 2020"/>
    <x v="9"/>
    <s v="00:02"/>
    <d v="1899-12-30T00:03:42"/>
    <n v="2.3148148148148147E-5"/>
    <n v="2.2789351851851852E-2"/>
    <n v="2.2766203703703705E-2"/>
    <n v="7.1759259259259259E-3"/>
    <n v="7.1759259259259259E-3"/>
    <b v="0"/>
    <n v="7.1527777777777779E-3"/>
    <b v="0"/>
    <n v="2.2789351851851852E-2"/>
  </r>
  <r>
    <n v="894"/>
    <s v="https://www.rev.com/blog/transcripts/united-kingdom-covid-19-briefing-transcript-april-9"/>
    <s v="Dominic Raab: (04:52);I will turn to Sir Patrick to give us an update on the very latest data. Sir Patrick, over to you."/>
    <x v="26"/>
    <s v="04:52"/>
    <m/>
    <n v="120"/>
    <m/>
    <s v="Apr 9, 2020"/>
    <x v="9"/>
    <s v="00:02"/>
    <d v="1899-12-30T00:04:52"/>
    <n v="2.3148148148148147E-5"/>
    <n v="2.2789351851851852E-2"/>
    <n v="2.2766203703703705E-2"/>
    <n v="7.1759259259259259E-3"/>
    <n v="7.1759259259259259E-3"/>
    <b v="0"/>
    <n v="7.1527777777777779E-3"/>
    <b v="0"/>
    <n v="2.2789351851851852E-2"/>
  </r>
  <r>
    <n v="895"/>
    <s v="https://www.rev.com/blog/transcripts/united-kingdom-covid-19-briefing-transcript-april-9"/>
    <s v="Sir Patrick Vallance: (04:57);Thank you very much."/>
    <x v="66"/>
    <s v="04:57"/>
    <m/>
    <n v="50"/>
    <m/>
    <s v="Apr 9, 2020"/>
    <x v="9"/>
    <s v="04:57"/>
    <d v="1899-12-30T00:04:57"/>
    <n v="3.4375E-3"/>
    <n v="1.6342592592592593E-2"/>
    <n v="1.2905092592592593E-2"/>
    <n v="7.1759259259259259E-3"/>
    <n v="7.1759259259259259E-3"/>
    <b v="0"/>
    <n v="3.7384259259259259E-3"/>
    <b v="0"/>
    <n v="2.2789351851851852E-2"/>
  </r>
  <r>
    <n v="896"/>
    <s v="https://www.rev.com/blog/transcripts/united-kingdom-covid-19-briefing-transcript-april-9"/>
    <s v="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x v="66"/>
    <s v="04:58"/>
    <m/>
    <n v="973"/>
    <m/>
    <s v="Apr 9, 2020"/>
    <x v="9"/>
    <s v="04:57"/>
    <d v="1899-12-30T00:04:58"/>
    <n v="3.4375E-3"/>
    <n v="1.6342592592592593E-2"/>
    <n v="1.2905092592592593E-2"/>
    <n v="7.1759259259259259E-3"/>
    <n v="7.1759259259259259E-3"/>
    <b v="0"/>
    <n v="3.7384259259259259E-3"/>
    <b v="0"/>
    <n v="2.2789351851851852E-2"/>
  </r>
  <r>
    <n v="897"/>
    <s v="https://www.rev.com/blog/transcripts/united-kingdom-covid-19-briefing-transcript-april-9"/>
    <s v="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x v="66"/>
    <s v="06:04"/>
    <m/>
    <n v="723"/>
    <m/>
    <s v="Apr 9, 2020"/>
    <x v="9"/>
    <s v="04:57"/>
    <d v="1899-12-30T00:06:04"/>
    <n v="3.4375E-3"/>
    <n v="1.6342592592592593E-2"/>
    <n v="1.2905092592592593E-2"/>
    <n v="7.1759259259259259E-3"/>
    <n v="7.1759259259259259E-3"/>
    <b v="0"/>
    <n v="3.7384259259259259E-3"/>
    <b v="0"/>
    <n v="2.2789351851851852E-2"/>
  </r>
  <r>
    <n v="898"/>
    <s v="https://www.rev.com/blog/transcripts/united-kingdom-covid-19-briefing-transcript-april-9"/>
    <s v="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x v="66"/>
    <s v="06:53"/>
    <m/>
    <n v="782"/>
    <m/>
    <s v="Apr 9, 2020"/>
    <x v="9"/>
    <s v="04:57"/>
    <d v="1899-12-30T00:06:53"/>
    <n v="3.4375E-3"/>
    <n v="1.6342592592592593E-2"/>
    <n v="1.2905092592592593E-2"/>
    <n v="7.1759259259259259E-3"/>
    <n v="7.1759259259259259E-3"/>
    <b v="0"/>
    <n v="3.7384259259259259E-3"/>
    <b v="0"/>
    <n v="2.2789351851851852E-2"/>
  </r>
  <r>
    <n v="899"/>
    <s v="https://www.rev.com/blog/transcripts/united-kingdom-covid-19-briefing-transcript-april-9"/>
    <s v="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x v="66"/>
    <s v="07:42"/>
    <m/>
    <n v="486"/>
    <m/>
    <s v="Apr 9, 2020"/>
    <x v="9"/>
    <s v="04:57"/>
    <d v="1899-12-30T00:07:42"/>
    <n v="3.4375E-3"/>
    <n v="1.6342592592592593E-2"/>
    <n v="1.2905092592592593E-2"/>
    <n v="7.1759259259259259E-3"/>
    <n v="7.1759259259259259E-3"/>
    <b v="0"/>
    <n v="3.7384259259259259E-3"/>
    <b v="0"/>
    <n v="2.2789351851851852E-2"/>
  </r>
  <r>
    <n v="900"/>
    <s v="https://www.rev.com/blog/transcripts/united-kingdom-covid-19-briefing-transcript-april-9"/>
    <s v="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x v="66"/>
    <s v="08:15"/>
    <m/>
    <n v="414"/>
    <m/>
    <s v="Apr 9, 2020"/>
    <x v="9"/>
    <s v="04:57"/>
    <d v="1899-12-30T00:08:15"/>
    <n v="3.4375E-3"/>
    <n v="1.6342592592592593E-2"/>
    <n v="1.2905092592592593E-2"/>
    <n v="7.1759259259259259E-3"/>
    <n v="7.1759259259259259E-3"/>
    <b v="0"/>
    <n v="3.7384259259259259E-3"/>
    <b v="0"/>
    <n v="2.2789351851851852E-2"/>
  </r>
  <r>
    <n v="901"/>
    <s v="https://www.rev.com/blog/transcripts/united-kingdom-covid-19-briefing-transcript-april-9"/>
    <s v="Dominic Raab: (08:39);Thank you, Patrick. Now if we take some questions from the media, I think Hugh Pym from the BBC is first up. Hugh?"/>
    <x v="26"/>
    <s v="08:39"/>
    <m/>
    <n v="136"/>
    <m/>
    <s v="Apr 9, 2020"/>
    <x v="9"/>
    <s v="08:39"/>
    <d v="1899-12-30T00:08:39"/>
    <n v="6.0069444444444441E-3"/>
    <n v="2.2789351851851852E-2"/>
    <n v="1.6782407407407409E-2"/>
    <n v="7.1759259259259259E-3"/>
    <n v="7.1759259259259259E-3"/>
    <b v="0"/>
    <n v="1.1689814814814818E-3"/>
    <b v="0"/>
    <n v="2.2789351851851852E-2"/>
  </r>
  <r>
    <n v="902"/>
    <s v="https://www.rev.com/blog/transcripts/united-kingdom-covid-19-briefing-transcript-april-9"/>
    <s v="Hugh Pym: (08:49);Thank you. We’ve heard some harrowing stories of people dying alone because family can’t be with them for understandable reasons to do with the virus risk. What do you say to the British public about how things will-"/>
    <x v="38"/>
    <s v="08:49"/>
    <m/>
    <n v="234"/>
    <m/>
    <s v="Apr 9, 2020"/>
    <x v="9"/>
    <s v="08:49"/>
    <d v="1899-12-30T00:08:49"/>
    <n v="6.122685185185185E-3"/>
    <n v="7.013888888888889E-3"/>
    <n v="8.9120370370370395E-4"/>
    <n v="7.1759259259259259E-3"/>
    <n v="7.1759259259259259E-3"/>
    <b v="0"/>
    <n v="1.0532407407407409E-3"/>
    <b v="0"/>
    <n v="2.2789351851851852E-2"/>
  </r>
  <r>
    <n v="903"/>
    <s v="https://www.rev.com/blog/transcripts/united-kingdom-covid-19-briefing-transcript-april-9"/>
    <s v="Hugh Pym: (09:03);… develop from here?"/>
    <x v="38"/>
    <s v="09:03"/>
    <m/>
    <n v="38"/>
    <m/>
    <s v="Apr 9, 2020"/>
    <x v="9"/>
    <s v="08:49"/>
    <d v="1899-12-30T00:09:03"/>
    <n v="6.122685185185185E-3"/>
    <n v="7.013888888888889E-3"/>
    <n v="8.9120370370370395E-4"/>
    <n v="7.1759259259259259E-3"/>
    <n v="7.1759259259259259E-3"/>
    <b v="0"/>
    <n v="1.0532407407407409E-3"/>
    <b v="0"/>
    <n v="2.2789351851851852E-2"/>
  </r>
  <r>
    <n v="904"/>
    <s v="https://www.rev.com/blog/transcripts/united-kingdom-covid-19-briefing-transcript-april-9"/>
    <s v="Dominic Raab: (09:04);Well, the first thing I would say is thank you for all you’re doing, not just the key workers, as essential as they are and we applaud them for the incredible work they’ve done, but also to every individual who’s followed the advice and the guidance."/>
    <x v="26"/>
    <s v="09:04"/>
    <m/>
    <n v="272"/>
    <m/>
    <s v="Apr 9, 2020"/>
    <x v="9"/>
    <s v="09:04"/>
    <d v="1899-12-30T00:09:04"/>
    <n v="6.2962962962962964E-3"/>
    <n v="2.2789351851851852E-2"/>
    <n v="1.6493055555555556E-2"/>
    <n v="7.1759259259259259E-3"/>
    <n v="7.1759259259259259E-3"/>
    <b v="0"/>
    <n v="8.7962962962962951E-4"/>
    <b v="0"/>
    <n v="2.2789351851851852E-2"/>
  </r>
  <r>
    <n v="905"/>
    <s v="https://www.rev.com/blog/transcripts/united-kingdom-covid-19-briefing-transcript-april-9"/>
    <s v="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x v="26"/>
    <s v="09:19"/>
    <m/>
    <n v="583"/>
    <m/>
    <s v="Apr 9, 2020"/>
    <x v="9"/>
    <s v="09:04"/>
    <d v="1899-12-30T00:09:19"/>
    <n v="6.2962962962962964E-3"/>
    <n v="2.2789351851851852E-2"/>
    <n v="1.6493055555555556E-2"/>
    <n v="7.1759259259259259E-3"/>
    <n v="7.1759259259259259E-3"/>
    <b v="0"/>
    <n v="8.7962962962962951E-4"/>
    <b v="0"/>
    <n v="2.2789351851851852E-2"/>
  </r>
  <r>
    <n v="906"/>
    <s v="https://www.rev.com/blog/transcripts/united-kingdom-covid-19-briefing-transcript-april-9"/>
    <s v="Dominic Raab: (09:52);We recognize the sacrifices so many people have made. It’s a team effort and as a country we need to be united in this mission. We’ve got to keep it up."/>
    <x v="26"/>
    <s v="09:52"/>
    <m/>
    <n v="174"/>
    <m/>
    <s v="Apr 9, 2020"/>
    <x v="9"/>
    <s v="09:04"/>
    <d v="1899-12-30T00:09:52"/>
    <n v="6.2962962962962964E-3"/>
    <n v="2.2789351851851852E-2"/>
    <n v="1.6493055555555556E-2"/>
    <n v="7.1759259259259259E-3"/>
    <n v="7.1759259259259259E-3"/>
    <b v="0"/>
    <n v="8.7962962962962951E-4"/>
    <b v="0"/>
    <n v="2.2789351851851852E-2"/>
  </r>
  <r>
    <n v="907"/>
    <s v="https://www.rev.com/blog/transcripts/united-kingdom-covid-19-briefing-transcript-april-9"/>
    <s v="Dominic Raab: (10:02);Did you want to come back with anything further Hugh?"/>
    <x v="26"/>
    <s v="10:02"/>
    <m/>
    <n v="75"/>
    <m/>
    <s v="Apr 9, 2020"/>
    <x v="9"/>
    <s v="09:04"/>
    <d v="1899-12-30T00:10:02"/>
    <n v="6.2962962962962964E-3"/>
    <n v="2.2789351851851852E-2"/>
    <n v="1.6493055555555556E-2"/>
    <n v="7.1759259259259259E-3"/>
    <n v="7.1759259259259259E-3"/>
    <b v="0"/>
    <n v="8.7962962962962951E-4"/>
    <b v="0"/>
    <n v="2.2789351851851852E-2"/>
  </r>
  <r>
    <n v="908"/>
    <s v="https://www.rev.com/blog/transcripts/united-kingdom-covid-19-briefing-transcript-april-9"/>
    <s v="Hugh Pym: (10:06);Maybe to Patrick Vallance. A little bit more on the death projections that you have got. I know it’s difficult, but how long and how fast do you expect the deaths to carry on rising?"/>
    <x v="38"/>
    <s v="10:06"/>
    <m/>
    <n v="200"/>
    <m/>
    <s v="Apr 9, 2020"/>
    <x v="9"/>
    <s v="10:06"/>
    <d v="1899-12-30T00:10:06"/>
    <n v="7.013888888888889E-3"/>
    <n v="7.013888888888889E-3"/>
    <n v="0"/>
    <n v="7.1759259259259259E-3"/>
    <n v="7.1759259259259259E-3"/>
    <b v="0"/>
    <n v="1.6203703703703692E-4"/>
    <b v="0"/>
    <n v="2.2789351851851852E-2"/>
  </r>
  <r>
    <n v="909"/>
    <s v="https://www.rev.com/blog/transcripts/united-kingdom-covid-19-briefing-transcript-april-9"/>
    <s v="Patrick Vallance: (10:20);In general, I’d expect the deaths to continue to keep going up for about two weeks after the intensive care picture improves. We’re not there yet in terms of knowing exactly when that will be, but that’s the sort of timeframe I’d expect."/>
    <x v="27"/>
    <s v="10:20"/>
    <m/>
    <n v="263"/>
    <m/>
    <s v="Apr 9, 2020"/>
    <x v="9"/>
    <s v="10:20"/>
    <d v="1899-12-30T00:10:20"/>
    <n v="7.1759259259259259E-3"/>
    <n v="1.2395833333333335E-2"/>
    <n v="5.2199074074074092E-3"/>
    <n v="1.0266203703703703E-2"/>
    <n v="1.0266203703703703E-2"/>
    <b v="0"/>
    <n v="3.0902777777777769E-3"/>
    <b v="0"/>
    <n v="2.2789351851851852E-2"/>
  </r>
  <r>
    <n v="910"/>
    <s v="https://www.rev.com/blog/transcripts/united-kingdom-covid-19-briefing-transcript-april-9"/>
    <s v="Dominic Raab: (10:35);Sam Coates from Sky."/>
    <x v="26"/>
    <s v="10:35"/>
    <m/>
    <n v="42"/>
    <m/>
    <s v="Apr 9, 2020"/>
    <x v="9"/>
    <s v="10:35"/>
    <d v="1899-12-30T00:10:35"/>
    <n v="7.3495370370370372E-3"/>
    <n v="2.2789351851851852E-2"/>
    <n v="1.5439814814814816E-2"/>
    <n v="1.0266203703703703E-2"/>
    <n v="1.0266203703703703E-2"/>
    <b v="0"/>
    <n v="2.9166666666666655E-3"/>
    <b v="0"/>
    <n v="2.2789351851851852E-2"/>
  </r>
  <r>
    <n v="911"/>
    <s v="https://www.rev.com/blog/transcripts/united-kingdom-covid-19-briefing-transcript-april-9"/>
    <s v="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x v="30"/>
    <s v="10:39"/>
    <m/>
    <n v="380"/>
    <m/>
    <s v="Apr 9, 2020"/>
    <x v="9"/>
    <s v="10:39"/>
    <d v="1899-12-30T00:10:39"/>
    <n v="7.3958333333333341E-3"/>
    <n v="1.0046296296296296E-2"/>
    <n v="2.6504629629629621E-3"/>
    <n v="1.0266203703703703E-2"/>
    <n v="1.0266203703703703E-2"/>
    <b v="0"/>
    <n v="2.8703703703703686E-3"/>
    <b v="0"/>
    <n v="2.2789351851851852E-2"/>
  </r>
  <r>
    <n v="912"/>
    <s v="https://www.rev.com/blog/transcripts/united-kingdom-covid-19-briefing-transcript-april-9"/>
    <s v="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x v="30"/>
    <s v="11:02"/>
    <m/>
    <n v="311"/>
    <m/>
    <s v="Apr 9, 2020"/>
    <x v="9"/>
    <s v="10:39"/>
    <d v="1899-12-30T00:11:02"/>
    <n v="7.3958333333333341E-3"/>
    <n v="1.0046296296296296E-2"/>
    <n v="2.6504629629629621E-3"/>
    <n v="1.0266203703703703E-2"/>
    <n v="1.0266203703703703E-2"/>
    <b v="0"/>
    <n v="2.8703703703703686E-3"/>
    <b v="0"/>
    <n v="2.2789351851851852E-2"/>
  </r>
  <r>
    <n v="913"/>
    <s v="https://www.rev.com/blog/transcripts/united-kingdom-covid-19-briefing-transcript-april-9"/>
    <s v="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
    <x v="26"/>
    <s v="11:23"/>
    <m/>
    <n v="298"/>
    <m/>
    <s v="Apr 9, 2020"/>
    <x v="9"/>
    <s v="11:23"/>
    <d v="1899-12-30T00:11:23"/>
    <n v="7.905092592592592E-3"/>
    <n v="2.2789351851851852E-2"/>
    <n v="1.488425925925926E-2"/>
    <n v="1.0266203703703703E-2"/>
    <n v="1.0266203703703703E-2"/>
    <b v="0"/>
    <n v="2.3611111111111107E-3"/>
    <b v="0"/>
    <n v="2.2789351851851852E-2"/>
  </r>
  <r>
    <n v="914"/>
    <s v="https://www.rev.com/blog/transcripts/united-kingdom-covid-19-briefing-transcript-april-9"/>
    <s v="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x v="26"/>
    <s v="11:38"/>
    <m/>
    <n v="323"/>
    <m/>
    <s v="Apr 9, 2020"/>
    <x v="9"/>
    <s v="11:23"/>
    <d v="1899-12-30T00:11:38"/>
    <n v="7.905092592592592E-3"/>
    <n v="2.2789351851851852E-2"/>
    <n v="1.488425925925926E-2"/>
    <n v="1.0266203703703703E-2"/>
    <n v="1.0266203703703703E-2"/>
    <b v="0"/>
    <n v="2.3611111111111107E-3"/>
    <b v="0"/>
    <n v="2.2789351851851852E-2"/>
  </r>
  <r>
    <n v="915"/>
    <s v="https://www.rev.com/blog/transcripts/united-kingdom-covid-19-briefing-transcript-april-9"/>
    <s v="Dominic Raab: (11:56);[inaudible 00:11:56] Patrick?"/>
    <x v="26"/>
    <s v="11:56"/>
    <m/>
    <n v="51"/>
    <m/>
    <s v="Apr 9, 2020"/>
    <x v="9"/>
    <s v="11:23"/>
    <d v="1899-12-30T00:11:56"/>
    <n v="7.905092592592592E-3"/>
    <n v="2.2789351851851852E-2"/>
    <n v="1.488425925925926E-2"/>
    <n v="1.0266203703703703E-2"/>
    <n v="1.0266203703703703E-2"/>
    <b v="0"/>
    <n v="2.3611111111111107E-3"/>
    <b v="0"/>
    <n v="2.2789351851851852E-2"/>
  </r>
  <r>
    <n v="916"/>
    <s v="https://www.rev.com/blog/transcripts/united-kingdom-covid-19-briefing-transcript-april-9"/>
    <s v="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x v="29"/>
    <s v="11:56"/>
    <m/>
    <n v="553"/>
    <m/>
    <s v="Apr 9, 2020"/>
    <x v="9"/>
    <s v="11:56"/>
    <d v="1899-12-30T00:11:56"/>
    <n v="8.2870370370370372E-3"/>
    <n v="2.210648148148148E-2"/>
    <n v="1.3819444444444443E-2"/>
    <n v="1.0266203703703703E-2"/>
    <n v="1.0266203703703703E-2"/>
    <b v="0"/>
    <n v="1.9791666666666655E-3"/>
    <b v="0"/>
    <n v="2.2789351851851852E-2"/>
  </r>
  <r>
    <n v="917"/>
    <s v="https://www.rev.com/blog/transcripts/united-kingdom-covid-19-briefing-transcript-april-9"/>
    <s v="Chris Whitty: (12:31);That has only happened because of what everybody has done, what we’ve all done in terms of staying at home and only going out for work, exercise and critical shopping and medical care."/>
    <x v="29"/>
    <s v="12:31"/>
    <m/>
    <n v="206"/>
    <m/>
    <s v="Apr 9, 2020"/>
    <x v="9"/>
    <s v="11:56"/>
    <d v="1899-12-30T00:12:31"/>
    <n v="8.2870370370370372E-3"/>
    <n v="2.210648148148148E-2"/>
    <n v="1.3819444444444443E-2"/>
    <n v="1.0266203703703703E-2"/>
    <n v="1.0266203703703703E-2"/>
    <b v="0"/>
    <n v="1.9791666666666655E-3"/>
    <b v="0"/>
    <n v="2.2789351851851852E-2"/>
  </r>
  <r>
    <n v="918"/>
    <s v="https://www.rev.com/blog/transcripts/united-kingdom-covid-19-briefing-transcript-april-9"/>
    <s v="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x v="29"/>
    <s v="12:44"/>
    <m/>
    <n v="675"/>
    <m/>
    <s v="Apr 9, 2020"/>
    <x v="9"/>
    <s v="11:56"/>
    <d v="1899-12-30T00:12:44"/>
    <n v="8.2870370370370372E-3"/>
    <n v="2.210648148148148E-2"/>
    <n v="1.3819444444444443E-2"/>
    <n v="1.0266203703703703E-2"/>
    <n v="1.0266203703703703E-2"/>
    <b v="0"/>
    <n v="1.9791666666666655E-3"/>
    <b v="0"/>
    <n v="2.2789351851851852E-2"/>
  </r>
  <r>
    <n v="919"/>
    <s v="https://www.rev.com/blog/transcripts/united-kingdom-covid-19-briefing-transcript-april-9"/>
    <s v="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x v="29"/>
    <s v="13:24"/>
    <m/>
    <n v="512"/>
    <m/>
    <s v="Apr 9, 2020"/>
    <x v="9"/>
    <s v="11:56"/>
    <d v="1899-12-30T00:13:24"/>
    <n v="8.2870370370370372E-3"/>
    <n v="2.210648148148148E-2"/>
    <n v="1.3819444444444443E-2"/>
    <n v="1.0266203703703703E-2"/>
    <n v="1.0266203703703703E-2"/>
    <b v="0"/>
    <n v="1.9791666666666655E-3"/>
    <b v="0"/>
    <n v="2.2789351851851852E-2"/>
  </r>
  <r>
    <n v="920"/>
    <s v="https://www.rev.com/blog/transcripts/united-kingdom-covid-19-briefing-transcript-april-9"/>
    <s v="Patrick Vallance: (13:52);If I can also come in, if I may?"/>
    <x v="27"/>
    <s v="13:52"/>
    <m/>
    <n v="58"/>
    <m/>
    <s v="Apr 9, 2020"/>
    <x v="9"/>
    <s v="13:52"/>
    <d v="1899-12-30T00:13:52"/>
    <n v="9.6296296296296303E-3"/>
    <n v="1.2395833333333335E-2"/>
    <n v="2.7662037037037047E-3"/>
    <n v="1.0266203703703703E-2"/>
    <n v="1.0266203703703703E-2"/>
    <b v="0"/>
    <n v="6.3657407407407239E-4"/>
    <b v="0"/>
    <n v="2.2789351851851852E-2"/>
  </r>
  <r>
    <n v="921"/>
    <s v="https://www.rev.com/blog/transcripts/united-kingdom-covid-19-briefing-transcript-april-9"/>
    <s v="Sam Coates: (13:54);Please."/>
    <x v="30"/>
    <s v="13:54"/>
    <m/>
    <n v="27"/>
    <m/>
    <s v="Apr 9, 2020"/>
    <x v="9"/>
    <s v="13:54"/>
    <d v="1899-12-30T00:13:54"/>
    <n v="9.6527777777777775E-3"/>
    <n v="1.0046296296296296E-2"/>
    <n v="3.9351851851851874E-4"/>
    <n v="1.0266203703703703E-2"/>
    <n v="1.0266203703703703E-2"/>
    <b v="0"/>
    <n v="6.1342592592592525E-4"/>
    <b v="0"/>
    <n v="2.2789351851851852E-2"/>
  </r>
  <r>
    <n v="922"/>
    <s v="https://www.rev.com/blog/transcripts/united-kingdom-covid-19-briefing-transcript-april-9"/>
    <s v="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x v="27"/>
    <s v="13:54"/>
    <m/>
    <n v="588"/>
    <m/>
    <s v="Apr 9, 2020"/>
    <x v="9"/>
    <s v="13:54"/>
    <d v="1899-12-30T00:13:54"/>
    <n v="9.6527777777777775E-3"/>
    <n v="1.2395833333333335E-2"/>
    <n v="2.7430555555555576E-3"/>
    <n v="1.0266203703703703E-2"/>
    <n v="1.0266203703703703E-2"/>
    <b v="0"/>
    <n v="6.1342592592592525E-4"/>
    <b v="0"/>
    <n v="2.2789351851851852E-2"/>
  </r>
  <r>
    <n v="923"/>
    <s v="https://www.rev.com/blog/transcripts/united-kingdom-covid-19-briefing-transcript-april-9"/>
    <s v="Dominic Raab: (14:25);Sam did you want to follow up?"/>
    <x v="26"/>
    <s v="14:25"/>
    <m/>
    <n v="52"/>
    <m/>
    <s v="Apr 9, 2020"/>
    <x v="9"/>
    <s v="14:25"/>
    <d v="1899-12-30T00:14:25"/>
    <n v="1.0011574074074074E-2"/>
    <n v="2.2789351851851852E-2"/>
    <n v="1.2777777777777779E-2"/>
    <n v="1.0266203703703703E-2"/>
    <n v="1.0266203703703703E-2"/>
    <b v="0"/>
    <n v="2.5462962962962896E-4"/>
    <b v="0"/>
    <n v="2.2789351851851852E-2"/>
  </r>
  <r>
    <n v="924"/>
    <s v="https://www.rev.com/blog/transcripts/united-kingdom-covid-19-briefing-transcript-april-9"/>
    <s v="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x v="30"/>
    <s v="14:28"/>
    <m/>
    <n v="347"/>
    <m/>
    <s v="Apr 9, 2020"/>
    <x v="9"/>
    <s v="14:28"/>
    <d v="1899-12-30T00:14:28"/>
    <n v="1.0046296296296296E-2"/>
    <n v="1.0046296296296296E-2"/>
    <n v="0"/>
    <n v="1.0266203703703703E-2"/>
    <n v="1.0266203703703703E-2"/>
    <b v="0"/>
    <n v="2.1990740740740651E-4"/>
    <b v="0"/>
    <n v="2.2789351851851852E-2"/>
  </r>
  <r>
    <n v="925"/>
    <s v="https://www.rev.com/blog/transcripts/united-kingdom-covid-19-briefing-transcript-april-9"/>
    <s v="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x v="26"/>
    <s v="14:47"/>
    <m/>
    <n v="658"/>
    <m/>
    <s v="Apr 9, 2020"/>
    <x v="9"/>
    <s v="14:47"/>
    <d v="1899-12-30T00:14:47"/>
    <n v="1.0266203703703703E-2"/>
    <n v="2.2789351851851852E-2"/>
    <n v="1.252314814814815E-2"/>
    <n v="1.2164351851851852E-2"/>
    <n v="1.2164351851851852E-2"/>
    <b v="0"/>
    <n v="1.8981481481481488E-3"/>
    <b v="0"/>
    <n v="2.2789351851851852E-2"/>
  </r>
  <r>
    <n v="926"/>
    <s v="https://www.rev.com/blog/transcripts/united-kingdom-covid-19-briefing-transcript-april-9"/>
    <s v="Dominic Raab: (15:23);I think that’s the most important thing right now."/>
    <x v="26"/>
    <s v="15:23"/>
    <m/>
    <n v="72"/>
    <m/>
    <s v="Apr 9, 2020"/>
    <x v="9"/>
    <s v="14:47"/>
    <d v="1899-12-30T00:15:23"/>
    <n v="1.0266203703703703E-2"/>
    <n v="2.2789351851851852E-2"/>
    <n v="1.252314814814815E-2"/>
    <n v="1.2164351851851852E-2"/>
    <n v="1.2164351851851852E-2"/>
    <b v="0"/>
    <n v="1.8981481481481488E-3"/>
    <b v="0"/>
    <n v="2.2789351851851852E-2"/>
  </r>
  <r>
    <n v="927"/>
    <s v="https://www.rev.com/blog/transcripts/united-kingdom-covid-19-briefing-transcript-april-9"/>
    <s v="Dominic Raab: (15:26);Hannah Miller from ITV Granada."/>
    <x v="26"/>
    <s v="15:26"/>
    <m/>
    <n v="53"/>
    <m/>
    <s v="Apr 9, 2020"/>
    <x v="9"/>
    <s v="14:47"/>
    <d v="1899-12-30T00:15:26"/>
    <n v="1.0266203703703703E-2"/>
    <n v="2.2789351851851852E-2"/>
    <n v="1.252314814814815E-2"/>
    <n v="1.2164351851851852E-2"/>
    <n v="1.2164351851851852E-2"/>
    <b v="0"/>
    <n v="1.8981481481481488E-3"/>
    <b v="0"/>
    <n v="2.2789351851851852E-2"/>
  </r>
  <r>
    <n v="928"/>
    <s v="https://www.rev.com/blog/transcripts/united-kingdom-covid-19-briefing-transcript-april-9"/>
    <s v="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
    <x v="84"/>
    <s v="15:30"/>
    <m/>
    <n v="294"/>
    <m/>
    <s v="Apr 9, 2020"/>
    <x v="9"/>
    <s v="15:30"/>
    <d v="1899-12-30T00:15:30"/>
    <n v="1.0763888888888891E-2"/>
    <n v="1.2002314814814815E-2"/>
    <n v="1.2384259259259241E-3"/>
    <n v="1.2164351851851852E-2"/>
    <n v="1.2164351851851852E-2"/>
    <b v="0"/>
    <n v="1.400462962962961E-3"/>
    <b v="0"/>
    <n v="2.2789351851851852E-2"/>
  </r>
  <r>
    <n v="929"/>
    <s v="https://www.rev.com/blog/transcripts/united-kingdom-covid-19-briefing-transcript-april-9"/>
    <s v="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x v="84"/>
    <s v="15:44"/>
    <m/>
    <n v="372"/>
    <m/>
    <s v="Apr 9, 2020"/>
    <x v="9"/>
    <s v="15:30"/>
    <d v="1899-12-30T00:15:44"/>
    <n v="1.0763888888888891E-2"/>
    <n v="1.2002314814814815E-2"/>
    <n v="1.2384259259259241E-3"/>
    <n v="1.2164351851851852E-2"/>
    <n v="1.2164351851851852E-2"/>
    <b v="0"/>
    <n v="1.400462962962961E-3"/>
    <b v="0"/>
    <n v="2.2789351851851852E-2"/>
  </r>
  <r>
    <n v="930"/>
    <s v="https://www.rev.com/blog/transcripts/united-kingdom-covid-19-briefing-transcript-april-9"/>
    <s v="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x v="26"/>
    <s v="16:06"/>
    <m/>
    <n v="515"/>
    <m/>
    <s v="Apr 9, 2020"/>
    <x v="9"/>
    <s v="16:06"/>
    <d v="1899-12-30T00:16:06"/>
    <n v="1.1180555555555556E-2"/>
    <n v="2.2789351851851852E-2"/>
    <n v="1.1608796296296296E-2"/>
    <n v="1.2164351851851852E-2"/>
    <n v="1.2164351851851852E-2"/>
    <b v="0"/>
    <n v="9.8379629629629511E-4"/>
    <b v="0"/>
    <n v="2.2789351851851852E-2"/>
  </r>
  <r>
    <n v="931"/>
    <s v="https://www.rev.com/blog/transcripts/united-kingdom-covid-19-briefing-transcript-april-9"/>
    <s v="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x v="26"/>
    <s v="16:32"/>
    <m/>
    <n v="716"/>
    <m/>
    <s v="Apr 9, 2020"/>
    <x v="9"/>
    <s v="16:06"/>
    <d v="1899-12-30T00:16:32"/>
    <n v="1.1180555555555556E-2"/>
    <n v="2.2789351851851852E-2"/>
    <n v="1.1608796296296296E-2"/>
    <n v="1.2164351851851852E-2"/>
    <n v="1.2164351851851852E-2"/>
    <b v="0"/>
    <n v="9.8379629629629511E-4"/>
    <b v="0"/>
    <n v="2.2789351851851852E-2"/>
  </r>
  <r>
    <n v="932"/>
    <s v="https://www.rev.com/blog/transcripts/united-kingdom-covid-19-briefing-transcript-april-9"/>
    <s v="Dominic Raab: (17:15);Did you want to come back again?"/>
    <x v="26"/>
    <s v="17:15"/>
    <m/>
    <n v="54"/>
    <m/>
    <s v="Apr 9, 2020"/>
    <x v="9"/>
    <s v="16:06"/>
    <d v="1899-12-30T00:17:15"/>
    <n v="1.1180555555555556E-2"/>
    <n v="2.2789351851851852E-2"/>
    <n v="1.1608796296296296E-2"/>
    <n v="1.2164351851851852E-2"/>
    <n v="1.2164351851851852E-2"/>
    <b v="0"/>
    <n v="9.8379629629629511E-4"/>
    <b v="0"/>
    <n v="2.2789351851851852E-2"/>
  </r>
  <r>
    <n v="933"/>
    <s v="https://www.rev.com/blog/transcripts/united-kingdom-covid-19-briefing-transcript-april-9"/>
    <s v="Hannah Miller: (17:17);Thank you. Yeah, thanks. Just on the furloughing and guidance around people with disabilities. Do you accept that the guidance around social distancing for people with disabilities perhaps needs to be looked at in a bit more detail?"/>
    <x v="84"/>
    <s v="17:17"/>
    <m/>
    <n v="255"/>
    <m/>
    <s v="Apr 9, 2020"/>
    <x v="9"/>
    <s v="17:17"/>
    <d v="1899-12-30T00:17:17"/>
    <n v="1.2002314814814815E-2"/>
    <n v="1.2002314814814815E-2"/>
    <n v="0"/>
    <n v="1.2164351851851852E-2"/>
    <n v="1.2164351851851852E-2"/>
    <b v="0"/>
    <n v="1.6203703703703692E-4"/>
    <b v="0"/>
    <n v="2.2789351851851852E-2"/>
  </r>
  <r>
    <n v="934"/>
    <s v="https://www.rev.com/blog/transcripts/united-kingdom-covid-19-briefing-transcript-april-9"/>
    <s v="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x v="27"/>
    <s v="17:31"/>
    <m/>
    <n v="423"/>
    <m/>
    <s v="Apr 9, 2020"/>
    <x v="9"/>
    <s v="17:31"/>
    <d v="1899-12-30T00:17:31"/>
    <n v="1.2164351851851852E-2"/>
    <n v="1.2395833333333335E-2"/>
    <n v="2.3148148148148355E-4"/>
    <n v="1.2442129629629629E-2"/>
    <n v="1.2442129629629629E-2"/>
    <b v="0"/>
    <n v="2.7777777777777783E-4"/>
    <b v="0"/>
    <n v="2.2789351851851852E-2"/>
  </r>
  <r>
    <n v="935"/>
    <s v="https://www.rev.com/blog/transcripts/united-kingdom-covid-19-briefing-transcript-april-9"/>
    <s v="Patrick Vallance: (17:51);Ben Kentish from LBC."/>
    <x v="27"/>
    <s v="17:51"/>
    <m/>
    <n v="47"/>
    <m/>
    <s v="Apr 9, 2020"/>
    <x v="9"/>
    <s v="17:31"/>
    <d v="1899-12-30T00:17:51"/>
    <n v="1.2164351851851852E-2"/>
    <n v="1.2395833333333335E-2"/>
    <n v="2.3148148148148355E-4"/>
    <n v="1.2442129629629629E-2"/>
    <n v="1.2442129629629629E-2"/>
    <b v="0"/>
    <n v="2.7777777777777783E-4"/>
    <b v="0"/>
    <n v="2.2789351851851852E-2"/>
  </r>
  <r>
    <n v="936"/>
    <s v="https://www.rev.com/blog/transcripts/united-kingdom-covid-19-briefing-transcript-april-9"/>
    <s v="Ben Kentish: (17:55);Thank you, Foreign Secretary. You talked about the sacrifices that NHS workers are making, and we’re hearing more stories of that today. People losing their lives."/>
    <x v="31"/>
    <s v="17:55"/>
    <m/>
    <n v="184"/>
    <m/>
    <s v="Apr 9, 2020"/>
    <x v="9"/>
    <s v="17:55"/>
    <d v="1899-12-30T00:17:55"/>
    <n v="1.2442129629629629E-2"/>
    <n v="1.4247685185185184E-2"/>
    <n v="1.805555555555555E-3"/>
    <n v="1.4351851851851852E-2"/>
    <n v="1.4351851851851852E-2"/>
    <b v="0"/>
    <n v="1.9097222222222224E-3"/>
    <b v="0"/>
    <n v="2.2789351851851852E-2"/>
  </r>
  <r>
    <n v="937"/>
    <s v="https://www.rev.com/blog/transcripts/united-kingdom-covid-19-briefing-transcript-april-9"/>
    <s v="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x v="31"/>
    <s v="18:03"/>
    <m/>
    <n v="422"/>
    <m/>
    <s v="Apr 9, 2020"/>
    <x v="9"/>
    <s v="17:55"/>
    <d v="1899-12-30T00:18:03"/>
    <n v="1.2442129629629629E-2"/>
    <n v="1.4247685185185184E-2"/>
    <n v="1.805555555555555E-3"/>
    <n v="1.4351851851851852E-2"/>
    <n v="1.4351851851851852E-2"/>
    <b v="0"/>
    <n v="1.9097222222222224E-3"/>
    <b v="0"/>
    <n v="2.2789351851851852E-2"/>
  </r>
  <r>
    <n v="938"/>
    <s v="https://www.rev.com/blog/transcripts/united-kingdom-covid-19-briefing-transcript-april-9"/>
    <s v="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x v="31"/>
    <s v="18:27"/>
    <m/>
    <n v="471"/>
    <m/>
    <s v="Apr 9, 2020"/>
    <x v="9"/>
    <s v="17:55"/>
    <d v="1899-12-30T00:18:27"/>
    <n v="1.2442129629629629E-2"/>
    <n v="1.4247685185185184E-2"/>
    <n v="1.805555555555555E-3"/>
    <n v="1.4351851851851852E-2"/>
    <n v="1.4351851851851852E-2"/>
    <b v="0"/>
    <n v="1.9097222222222224E-3"/>
    <b v="0"/>
    <n v="2.2789351851851852E-2"/>
  </r>
  <r>
    <n v="939"/>
    <s v="https://www.rev.com/blog/transcripts/united-kingdom-covid-19-briefing-transcript-april-9"/>
    <s v="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x v="26"/>
    <s v="18:55"/>
    <m/>
    <n v="517"/>
    <m/>
    <s v="Apr 9, 2020"/>
    <x v="9"/>
    <s v="18:55"/>
    <d v="1899-12-30T00:18:55"/>
    <n v="1.3136574074074077E-2"/>
    <n v="2.2789351851851852E-2"/>
    <n v="9.6527777777777758E-3"/>
    <n v="1.4351851851851852E-2"/>
    <n v="1.4351851851851852E-2"/>
    <b v="0"/>
    <n v="1.2152777777777752E-3"/>
    <b v="0"/>
    <n v="2.2789351851851852E-2"/>
  </r>
  <r>
    <n v="940"/>
    <s v="https://www.rev.com/blog/transcripts/united-kingdom-covid-19-briefing-transcript-april-9"/>
    <s v="Dominic Raab: (19:22);I’ll be taking part in the Clap for Carers this evening. You’re right, there will be a moment where we look at how we formally recognize all of those on the front line who have done so much to pull us through this very difficult period for our country."/>
    <x v="26"/>
    <s v="19:22"/>
    <m/>
    <n v="274"/>
    <m/>
    <s v="Apr 9, 2020"/>
    <x v="9"/>
    <s v="18:55"/>
    <d v="1899-12-30T00:19:22"/>
    <n v="1.3136574074074077E-2"/>
    <n v="2.2789351851851852E-2"/>
    <n v="9.6527777777777758E-3"/>
    <n v="1.4351851851851852E-2"/>
    <n v="1.4351851851851852E-2"/>
    <b v="0"/>
    <n v="1.2152777777777752E-3"/>
    <b v="0"/>
    <n v="2.2789351851851852E-2"/>
  </r>
  <r>
    <n v="941"/>
    <s v="https://www.rev.com/blog/transcripts/united-kingdom-covid-19-briefing-transcript-april-9"/>
    <s v="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
    <x v="66"/>
    <s v="19:36"/>
    <m/>
    <n v="317"/>
    <m/>
    <s v="Apr 9, 2020"/>
    <x v="9"/>
    <s v="19:36"/>
    <d v="1899-12-30T00:19:36"/>
    <n v="1.3611111111111114E-2"/>
    <n v="1.6342592592592593E-2"/>
    <n v="2.7314814814814788E-3"/>
    <n v="1.4351851851851852E-2"/>
    <n v="1.4351851851851852E-2"/>
    <b v="0"/>
    <n v="7.4074074074073799E-4"/>
    <b v="0"/>
    <n v="2.2789351851851852E-2"/>
  </r>
  <r>
    <n v="942"/>
    <s v="https://www.rev.com/blog/transcripts/united-kingdom-covid-19-briefing-transcript-april-9"/>
    <s v="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x v="66"/>
    <s v="19:50"/>
    <m/>
    <n v="501"/>
    <m/>
    <s v="Apr 9, 2020"/>
    <x v="9"/>
    <s v="19:36"/>
    <d v="1899-12-30T00:19:50"/>
    <n v="1.3611111111111114E-2"/>
    <n v="1.6342592592592593E-2"/>
    <n v="2.7314814814814788E-3"/>
    <n v="1.4351851851851852E-2"/>
    <n v="1.4351851851851852E-2"/>
    <b v="0"/>
    <n v="7.4074074074073799E-4"/>
    <b v="0"/>
    <n v="2.2789351851851852E-2"/>
  </r>
  <r>
    <n v="943"/>
    <s v="https://www.rev.com/blog/transcripts/united-kingdom-covid-19-briefing-transcript-april-9"/>
    <s v="Sir Patrick Vallance: (20:15);In terms of how many people would you expect to get this before a vaccine or treatment comes along, I think the processes that we’ve got in place are clearly to suppress the number. The idea is to try to keep that number as low as possible."/>
    <x v="66"/>
    <s v="20:15"/>
    <m/>
    <n v="270"/>
    <m/>
    <s v="Apr 9, 2020"/>
    <x v="9"/>
    <s v="19:36"/>
    <d v="1899-12-30T00:20:15"/>
    <n v="1.3611111111111114E-2"/>
    <n v="1.6342592592592593E-2"/>
    <n v="2.7314814814814788E-3"/>
    <n v="1.4351851851851852E-2"/>
    <n v="1.4351851851851852E-2"/>
    <b v="0"/>
    <n v="7.4074074074073799E-4"/>
    <b v="0"/>
    <n v="2.2789351851851852E-2"/>
  </r>
  <r>
    <n v="944"/>
    <s v="https://www.rev.com/blog/transcripts/united-kingdom-covid-19-briefing-transcript-april-9"/>
    <s v="Dominic Raab: (20:28);Did you want to come back on any of that, Ben?"/>
    <x v="26"/>
    <s v="20:28"/>
    <m/>
    <n v="68"/>
    <m/>
    <s v="Apr 9, 2020"/>
    <x v="9"/>
    <s v="20:28"/>
    <d v="1899-12-30T00:20:28"/>
    <n v="1.4212962962962962E-2"/>
    <n v="2.2789351851851852E-2"/>
    <n v="8.5763888888888903E-3"/>
    <n v="1.4351851851851852E-2"/>
    <n v="1.4351851851851852E-2"/>
    <b v="0"/>
    <n v="1.3888888888888978E-4"/>
    <b v="0"/>
    <n v="2.2789351851851852E-2"/>
  </r>
  <r>
    <n v="945"/>
    <s v="https://www.rev.com/blog/transcripts/united-kingdom-covid-19-briefing-transcript-april-9"/>
    <s v="Ben Kentish: (20:31);If I may, Foreign Secretary, you said there would be a time to reward NHS workers. I wonder if you might just [inaudible 00:20:37] on a personal level, what form you think that should take?"/>
    <x v="31"/>
    <s v="20:31"/>
    <m/>
    <n v="210"/>
    <m/>
    <s v="Apr 9, 2020"/>
    <x v="9"/>
    <s v="20:31"/>
    <d v="1899-12-30T00:20:31"/>
    <n v="1.4247685185185184E-2"/>
    <n v="1.4247685185185184E-2"/>
    <n v="0"/>
    <n v="1.4351851851851852E-2"/>
    <n v="1.4351851851851852E-2"/>
    <b v="0"/>
    <n v="1.0416666666666734E-4"/>
    <b v="0"/>
    <n v="2.2789351851851852E-2"/>
  </r>
  <r>
    <n v="946"/>
    <s v="https://www.rev.com/blog/transcripts/united-kingdom-covid-19-briefing-transcript-april-9"/>
    <s v="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x v="26"/>
    <s v="20:40"/>
    <m/>
    <n v="636"/>
    <m/>
    <s v="Apr 9, 2020"/>
    <x v="9"/>
    <s v="20:40"/>
    <d v="1899-12-30T00:20:40"/>
    <n v="1.4351851851851852E-2"/>
    <n v="2.2789351851851852E-2"/>
    <n v="8.4375000000000006E-3"/>
    <n v="0"/>
    <n v="0"/>
    <b v="0"/>
    <n v="-1.4351851851851852E-2"/>
    <b v="1"/>
    <n v="2.2789351851851852E-2"/>
  </r>
  <r>
    <n v="947"/>
    <s v="https://www.rev.com/blog/transcripts/united-kingdom-covid-19-briefing-transcript-april-9"/>
    <s v="Dominic Raab: (21:15);Oliver Wright, from The Times."/>
    <x v="26"/>
    <s v="21:15"/>
    <m/>
    <n v="52"/>
    <m/>
    <s v="Apr 9, 2020"/>
    <x v="9"/>
    <s v="20:40"/>
    <d v="1899-12-30T00:21:15"/>
    <n v="1.4351851851851852E-2"/>
    <n v="2.2789351851851852E-2"/>
    <n v="8.4375000000000006E-3"/>
    <n v="0"/>
    <n v="0"/>
    <b v="0"/>
    <n v="-1.4351851851851852E-2"/>
    <b v="1"/>
    <n v="2.2789351851851852E-2"/>
  </r>
  <r>
    <n v="948"/>
    <s v="https://www.rev.com/blog/transcripts/united-kingdom-covid-19-briefing-transcript-april-9"/>
    <s v="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x v="85"/>
    <s v="21:17"/>
    <m/>
    <n v="404"/>
    <m/>
    <s v="Apr 9, 2020"/>
    <x v="9"/>
    <s v="21:17"/>
    <d v="1899-12-30T00:21:17"/>
    <n v="1.4780092592592595E-2"/>
    <n v="1.6689814814814817E-2"/>
    <n v="1.9097222222222224E-3"/>
    <n v="0"/>
    <n v="0"/>
    <b v="0"/>
    <n v="-1.4780092592592595E-2"/>
    <b v="1"/>
    <n v="2.2789351851851852E-2"/>
  </r>
  <r>
    <n v="949"/>
    <s v="https://www.rev.com/blog/transcripts/united-kingdom-covid-19-briefing-transcript-april-9"/>
    <s v="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x v="85"/>
    <s v="21:42"/>
    <m/>
    <n v="419"/>
    <m/>
    <s v="Apr 9, 2020"/>
    <x v="9"/>
    <s v="21:17"/>
    <d v="1899-12-30T00:21:42"/>
    <n v="1.4780092592592595E-2"/>
    <n v="1.6689814814814817E-2"/>
    <n v="1.9097222222222224E-3"/>
    <n v="0"/>
    <n v="0"/>
    <b v="0"/>
    <n v="-1.4780092592592595E-2"/>
    <b v="1"/>
    <n v="2.2789351851851852E-2"/>
  </r>
  <r>
    <n v="950"/>
    <s v="https://www.rev.com/blog/transcripts/united-kingdom-covid-19-briefing-transcript-april-9"/>
    <s v="Dominic Raab: (22:10);You can go first, Chris."/>
    <x v="26"/>
    <s v="22:10"/>
    <m/>
    <n v="46"/>
    <m/>
    <s v="Apr 9, 2020"/>
    <x v="9"/>
    <s v="22:10"/>
    <d v="1899-12-30T00:22:10"/>
    <n v="1.539351851851852E-2"/>
    <n v="2.2789351851851852E-2"/>
    <n v="7.3958333333333324E-3"/>
    <n v="0"/>
    <n v="0"/>
    <b v="0"/>
    <n v="-1.539351851851852E-2"/>
    <b v="1"/>
    <n v="2.2789351851851852E-2"/>
  </r>
  <r>
    <n v="951"/>
    <s v="https://www.rev.com/blog/transcripts/united-kingdom-covid-19-briefing-transcript-april-9"/>
    <s v="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x v="29"/>
    <s v="22:10"/>
    <m/>
    <n v="655"/>
    <m/>
    <s v="Apr 9, 2020"/>
    <x v="9"/>
    <s v="22:10"/>
    <d v="1899-12-30T00:22:10"/>
    <n v="1.539351851851852E-2"/>
    <n v="2.210648148148148E-2"/>
    <n v="6.7129629629629605E-3"/>
    <n v="0"/>
    <n v="0"/>
    <b v="0"/>
    <n v="-1.539351851851852E-2"/>
    <b v="1"/>
    <n v="2.2789351851851852E-2"/>
  </r>
  <r>
    <n v="952"/>
    <s v="https://www.rev.com/blog/transcripts/united-kingdom-covid-19-briefing-transcript-april-9"/>
    <s v="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x v="29"/>
    <s v="22:50"/>
    <m/>
    <n v="707"/>
    <m/>
    <s v="Apr 9, 2020"/>
    <x v="9"/>
    <s v="22:10"/>
    <d v="1899-12-30T00:22:50"/>
    <n v="1.539351851851852E-2"/>
    <n v="2.210648148148148E-2"/>
    <n v="6.7129629629629605E-3"/>
    <n v="0"/>
    <n v="0"/>
    <b v="0"/>
    <n v="-1.539351851851852E-2"/>
    <b v="1"/>
    <n v="2.2789351851851852E-2"/>
  </r>
  <r>
    <n v="953"/>
    <s v="https://www.rev.com/blog/transcripts/united-kingdom-covid-19-briefing-transcript-april-9"/>
    <s v="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x v="66"/>
    <s v="23:32"/>
    <m/>
    <n v="614"/>
    <m/>
    <s v="Apr 9, 2020"/>
    <x v="9"/>
    <s v="23:32"/>
    <d v="1899-12-30T00:23:32"/>
    <n v="1.6342592592592593E-2"/>
    <n v="1.6342592592592593E-2"/>
    <n v="0"/>
    <m/>
    <n v="1.6342592592592593E-2"/>
    <b v="1"/>
    <n v="0"/>
    <b v="0"/>
    <n v="2.2789351851851852E-2"/>
  </r>
  <r>
    <n v="954"/>
    <s v="https://www.rev.com/blog/transcripts/united-kingdom-covid-19-briefing-transcript-april-9"/>
    <s v="Dominic Raab: (24:00);Do you want to come back on any of that? No?"/>
    <x v="26"/>
    <s v="24:00"/>
    <m/>
    <n v="66"/>
    <m/>
    <s v="Apr 9, 2020"/>
    <x v="9"/>
    <s v="24:00"/>
    <d v="1899-12-30T00:24:00"/>
    <n v="1.6666666666666666E-2"/>
    <n v="2.2789351851851852E-2"/>
    <n v="6.1226851851851859E-3"/>
    <n v="1.6782407407407409E-2"/>
    <n v="1.6782407407407409E-2"/>
    <b v="0"/>
    <n v="1.1574074074074264E-4"/>
    <b v="0"/>
    <n v="2.2789351851851852E-2"/>
  </r>
  <r>
    <n v="955"/>
    <s v="https://www.rev.com/blog/transcripts/united-kingdom-covid-19-briefing-transcript-april-9"/>
    <s v="Oliver Wright: (24:02);Just would like to ask you, Mr. Raab, if it’s possible, have you managed to have any contact with the Prime Minister since you took over his responsibilities, at all?"/>
    <x v="85"/>
    <s v="24:02"/>
    <m/>
    <n v="189"/>
    <m/>
    <s v="Apr 9, 2020"/>
    <x v="9"/>
    <s v="24:02"/>
    <d v="1899-12-30T00:24:02"/>
    <n v="1.6689814814814817E-2"/>
    <n v="1.6689814814814817E-2"/>
    <n v="0"/>
    <n v="1.6782407407407409E-2"/>
    <n v="1.6782407407407409E-2"/>
    <b v="0"/>
    <n v="9.2592592592592032E-5"/>
    <b v="0"/>
    <n v="2.2789351851851852E-2"/>
  </r>
  <r>
    <n v="956"/>
    <s v="https://www.rev.com/blog/transcripts/united-kingdom-covid-19-briefing-transcript-april-9"/>
    <s v="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x v="26"/>
    <s v="24:10"/>
    <m/>
    <n v="356"/>
    <m/>
    <s v="Apr 9, 2020"/>
    <x v="9"/>
    <s v="24:10"/>
    <d v="1899-12-30T00:24:10"/>
    <n v="1.6782407407407409E-2"/>
    <n v="2.2789351851851852E-2"/>
    <n v="6.0069444444444432E-3"/>
    <n v="1.8715277777777779E-2"/>
    <n v="1.8715277777777779E-2"/>
    <b v="0"/>
    <n v="1.9328703703703695E-3"/>
    <b v="0"/>
    <n v="2.2789351851851852E-2"/>
  </r>
  <r>
    <n v="957"/>
    <s v="https://www.rev.com/blog/transcripts/united-kingdom-covid-19-briefing-transcript-april-9"/>
    <s v="Dominic Raab: (24:32);George Parker from the FT."/>
    <x v="26"/>
    <s v="24:32"/>
    <m/>
    <n v="48"/>
    <m/>
    <s v="Apr 9, 2020"/>
    <x v="9"/>
    <s v="24:10"/>
    <d v="1899-12-30T00:24:32"/>
    <n v="1.6782407407407409E-2"/>
    <n v="2.2789351851851852E-2"/>
    <n v="6.0069444444444432E-3"/>
    <n v="1.8715277777777779E-2"/>
    <n v="1.8715277777777779E-2"/>
    <b v="0"/>
    <n v="1.9328703703703695E-3"/>
    <b v="0"/>
    <n v="2.2789351851851852E-2"/>
  </r>
  <r>
    <n v="958"/>
    <s v="https://www.rev.com/blog/transcripts/united-kingdom-covid-19-briefing-transcript-april-9"/>
    <s v="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x v="86"/>
    <s v="24:33"/>
    <m/>
    <n v="757"/>
    <m/>
    <s v="Apr 9, 2020"/>
    <x v="9"/>
    <s v="24:33"/>
    <d v="1899-12-30T00:24:33"/>
    <n v="1.7048611111111112E-2"/>
    <n v="1.8506944444444444E-2"/>
    <n v="1.4583333333333323E-3"/>
    <n v="1.8715277777777779E-2"/>
    <n v="1.8715277777777779E-2"/>
    <b v="0"/>
    <n v="1.666666666666667E-3"/>
    <b v="0"/>
    <n v="2.2789351851851852E-2"/>
  </r>
  <r>
    <n v="959"/>
    <s v="https://www.rev.com/blog/transcripts/united-kingdom-covid-19-briefing-transcript-april-9"/>
    <s v="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x v="26"/>
    <s v="25:19"/>
    <m/>
    <n v="603"/>
    <m/>
    <s v="Apr 9, 2020"/>
    <x v="9"/>
    <s v="25:19"/>
    <d v="1899-12-30T00:25:19"/>
    <n v="1.758101851851852E-2"/>
    <n v="2.2789351851851852E-2"/>
    <n v="5.2083333333333322E-3"/>
    <n v="1.8715277777777779E-2"/>
    <n v="1.8715277777777779E-2"/>
    <b v="0"/>
    <n v="1.1342592592592585E-3"/>
    <b v="0"/>
    <n v="2.2789351851851852E-2"/>
  </r>
  <r>
    <n v="960"/>
    <s v="https://www.rev.com/blog/transcripts/united-kingdom-covid-19-briefing-transcript-april-9"/>
    <s v="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x v="29"/>
    <s v="25:50"/>
    <m/>
    <n v="376"/>
    <m/>
    <s v="Apr 9, 2020"/>
    <x v="9"/>
    <s v="25:50"/>
    <d v="1899-12-30T00:25:50"/>
    <n v="1.7939814814814815E-2"/>
    <n v="2.210648148148148E-2"/>
    <n v="4.1666666666666657E-3"/>
    <n v="1.8715277777777779E-2"/>
    <n v="1.8715277777777779E-2"/>
    <b v="0"/>
    <n v="7.7546296296296391E-4"/>
    <b v="0"/>
    <n v="2.2789351851851852E-2"/>
  </r>
  <r>
    <n v="961"/>
    <s v="https://www.rev.com/blog/transcripts/united-kingdom-covid-19-briefing-transcript-april-9"/>
    <s v="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
    <x v="29"/>
    <s v="26:09"/>
    <m/>
    <n v="299"/>
    <m/>
    <s v="Apr 9, 2020"/>
    <x v="9"/>
    <s v="25:50"/>
    <d v="1899-12-30T00:26:09"/>
    <n v="1.7939814814814815E-2"/>
    <n v="2.210648148148148E-2"/>
    <n v="4.1666666666666657E-3"/>
    <n v="1.8715277777777779E-2"/>
    <n v="1.8715277777777779E-2"/>
    <b v="0"/>
    <n v="7.7546296296296391E-4"/>
    <b v="0"/>
    <n v="2.2789351851851852E-2"/>
  </r>
  <r>
    <n v="962"/>
    <s v="https://www.rev.com/blog/transcripts/united-kingdom-covid-19-briefing-transcript-april-9"/>
    <s v="Dominic Raab: (26:24);Did you want to follow up there, George?"/>
    <x v="26"/>
    <s v="26:24"/>
    <m/>
    <n v="62"/>
    <m/>
    <s v="Apr 9, 2020"/>
    <x v="9"/>
    <s v="26:24"/>
    <d v="1899-12-30T00:26:24"/>
    <n v="1.8333333333333333E-2"/>
    <n v="2.2789351851851852E-2"/>
    <n v="4.4560185185185189E-3"/>
    <n v="1.8715277777777779E-2"/>
    <n v="1.8715277777777779E-2"/>
    <b v="0"/>
    <n v="3.8194444444444517E-4"/>
    <b v="0"/>
    <n v="2.2789351851851852E-2"/>
  </r>
  <r>
    <n v="963"/>
    <s v="https://www.rev.com/blog/transcripts/united-kingdom-covid-19-briefing-transcript-april-9"/>
    <s v="George Parker: (26:26);Yeah, just a very quick one to Sir Chris Whitty. I mean, doesn’t this really reflect the fact that the problem lies in our laboratories, and not through any, for example, shortage of chemicals, which is something that Michael Gove said last week?"/>
    <x v="86"/>
    <s v="26:26"/>
    <m/>
    <n v="269"/>
    <m/>
    <s v="Apr 9, 2020"/>
    <x v="9"/>
    <s v="26:26"/>
    <d v="1899-12-30T00:26:26"/>
    <n v="1.8356481481481481E-2"/>
    <n v="1.8506944444444444E-2"/>
    <n v="1.5046296296296335E-4"/>
    <n v="1.8715277777777779E-2"/>
    <n v="1.8715277777777779E-2"/>
    <b v="0"/>
    <n v="3.5879629629629803E-4"/>
    <b v="0"/>
    <n v="2.2789351851851852E-2"/>
  </r>
  <r>
    <n v="964"/>
    <s v="https://www.rev.com/blog/transcripts/united-kingdom-covid-19-briefing-transcript-april-9"/>
    <s v="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x v="86"/>
    <s v="26:39"/>
    <m/>
    <n v="378"/>
    <m/>
    <s v="Apr 9, 2020"/>
    <x v="9"/>
    <s v="26:26"/>
    <d v="1899-12-30T00:26:39"/>
    <n v="1.8356481481481481E-2"/>
    <n v="1.8506944444444444E-2"/>
    <n v="1.5046296296296335E-4"/>
    <n v="1.8715277777777779E-2"/>
    <n v="1.8715277777777779E-2"/>
    <b v="0"/>
    <n v="3.5879629629629803E-4"/>
    <b v="0"/>
    <n v="2.2789351851851852E-2"/>
  </r>
  <r>
    <n v="965"/>
    <s v="https://www.rev.com/blog/transcripts/united-kingdom-covid-19-briefing-transcript-april-9"/>
    <s v="Dominic Raab: (26:57);Well, I think the whole point is not to make assumptions, but to be guided by the evidence when we’ve got it. I don’t know, Chris, what do want to…"/>
    <x v="26"/>
    <s v="26:57"/>
    <m/>
    <n v="169"/>
    <m/>
    <s v="Apr 9, 2020"/>
    <x v="9"/>
    <s v="26:57"/>
    <d v="1899-12-30T00:26:57"/>
    <n v="1.8715277777777779E-2"/>
    <n v="2.2789351851851852E-2"/>
    <n v="4.0740740740740737E-3"/>
    <n v="2.0937499999999998E-2"/>
    <n v="2.0937499999999998E-2"/>
    <b v="0"/>
    <n v="2.2222222222222192E-3"/>
    <b v="0"/>
    <n v="2.2789351851851852E-2"/>
  </r>
  <r>
    <n v="966"/>
    <s v="https://www.rev.com/blog/transcripts/united-kingdom-covid-19-briefing-transcript-april-9"/>
    <s v="Dominic Raab: (27:03);[crosstalk 00:27:03]"/>
    <x v="26"/>
    <s v="27:03"/>
    <m/>
    <n v="42"/>
    <m/>
    <s v="Apr 9, 2020"/>
    <x v="9"/>
    <s v="26:57"/>
    <d v="1899-12-30T00:27:03"/>
    <n v="1.8715277777777779E-2"/>
    <n v="2.2789351851851852E-2"/>
    <n v="4.0740740740740737E-3"/>
    <n v="2.0937499999999998E-2"/>
    <n v="2.0937499999999998E-2"/>
    <b v="0"/>
    <n v="2.2222222222222192E-3"/>
    <b v="0"/>
    <n v="2.2789351851851852E-2"/>
  </r>
  <r>
    <n v="967"/>
    <s v="https://www.rev.com/blog/transcripts/united-kingdom-covid-19-briefing-transcript-april-9"/>
    <s v="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x v="29"/>
    <s v="27:03"/>
    <m/>
    <n v="436"/>
    <m/>
    <s v="Apr 9, 2020"/>
    <x v="9"/>
    <s v="27:03"/>
    <d v="1899-12-30T00:27:03"/>
    <n v="1.8784722222222223E-2"/>
    <n v="2.210648148148148E-2"/>
    <n v="3.3217592592592569E-3"/>
    <n v="2.0937499999999998E-2"/>
    <n v="2.0937499999999998E-2"/>
    <b v="0"/>
    <n v="2.1527777777777743E-3"/>
    <b v="0"/>
    <n v="2.2789351851851852E-2"/>
  </r>
  <r>
    <n v="968"/>
    <s v="https://www.rev.com/blog/transcripts/united-kingdom-covid-19-briefing-transcript-april-9"/>
    <s v="Dominic Raab: (27:29);Thanks, George. Hugo Guy from The Eye."/>
    <x v="26"/>
    <s v="27:29"/>
    <m/>
    <n v="60"/>
    <m/>
    <s v="Apr 9, 2020"/>
    <x v="9"/>
    <s v="27:29"/>
    <d v="1899-12-30T00:27:29"/>
    <n v="1.9085648148148147E-2"/>
    <n v="2.2789351851851852E-2"/>
    <n v="3.7037037037037056E-3"/>
    <n v="2.0937499999999998E-2"/>
    <n v="2.0937499999999998E-2"/>
    <b v="0"/>
    <n v="1.8518518518518511E-3"/>
    <b v="0"/>
    <n v="2.2789351851851852E-2"/>
  </r>
  <r>
    <n v="969"/>
    <s v="https://www.rev.com/blog/transcripts/united-kingdom-covid-19-briefing-transcript-april-9"/>
    <s v="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x v="87"/>
    <s v="27:34"/>
    <m/>
    <n v="464"/>
    <m/>
    <s v="Apr 9, 2020"/>
    <x v="9"/>
    <s v="27:34"/>
    <d v="1899-12-30T00:27:34"/>
    <n v="1.9143518518518518E-2"/>
    <n v="2.074074074074074E-2"/>
    <n v="1.5972222222222221E-3"/>
    <n v="2.0937499999999998E-2"/>
    <n v="2.0937499999999998E-2"/>
    <b v="0"/>
    <n v="1.7939814814814797E-3"/>
    <b v="0"/>
    <n v="2.2789351851851852E-2"/>
  </r>
  <r>
    <n v="970"/>
    <s v="https://www.rev.com/blog/transcripts/united-kingdom-covid-19-briefing-transcript-april-9"/>
    <s v="Hugo Guy: (28:04);And Sir Patrick, can I just ask, as you pointed out, the mass surveillance testing results are not yet available. Do you have any estimate at all for how many people in the UK have probably been infected with coronavirus, or are we just still flying blind on that one?"/>
    <x v="87"/>
    <s v="28:04"/>
    <m/>
    <n v="286"/>
    <m/>
    <s v="Apr 9, 2020"/>
    <x v="9"/>
    <s v="27:34"/>
    <d v="1899-12-30T00:28:04"/>
    <n v="1.9143518518518518E-2"/>
    <n v="2.074074074074074E-2"/>
    <n v="1.5972222222222221E-3"/>
    <n v="2.0937499999999998E-2"/>
    <n v="2.0937499999999998E-2"/>
    <b v="0"/>
    <n v="1.7939814814814797E-3"/>
    <b v="0"/>
    <n v="2.2789351851851852E-2"/>
  </r>
  <r>
    <n v="971"/>
    <s v="https://www.rev.com/blog/transcripts/united-kingdom-covid-19-briefing-transcript-april-9"/>
    <s v="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x v="26"/>
    <s v="28:30"/>
    <m/>
    <n v="505"/>
    <m/>
    <s v="Apr 9, 2020"/>
    <x v="9"/>
    <s v="28:30"/>
    <d v="1899-12-30T00:28:30"/>
    <n v="1.9791666666666666E-2"/>
    <n v="2.2789351851851852E-2"/>
    <n v="2.9976851851851866E-3"/>
    <n v="2.0937499999999998E-2"/>
    <n v="2.0937499999999998E-2"/>
    <b v="0"/>
    <n v="1.145833333333332E-3"/>
    <b v="0"/>
    <n v="2.2789351851851852E-2"/>
  </r>
  <r>
    <n v="972"/>
    <s v="https://www.rev.com/blog/transcripts/united-kingdom-covid-19-briefing-transcript-april-9"/>
    <s v="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x v="88"/>
    <s v="28:57"/>
    <m/>
    <n v="439"/>
    <m/>
    <s v="Apr 9, 2020"/>
    <x v="9"/>
    <s v="28:57"/>
    <d v="1899-12-30T00:28:57"/>
    <n v="2.0104166666666666E-2"/>
    <n v="2.2673611111111113E-2"/>
    <n v="2.5694444444444471E-3"/>
    <n v="2.0937499999999998E-2"/>
    <n v="2.0937499999999998E-2"/>
    <b v="0"/>
    <n v="8.3333333333333176E-4"/>
    <b v="0"/>
    <n v="2.2789351851851852E-2"/>
  </r>
  <r>
    <n v="973"/>
    <s v="https://www.rev.com/blog/transcripts/united-kingdom-covid-19-briefing-transcript-april-9"/>
    <s v="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x v="88"/>
    <s v="29:22"/>
    <m/>
    <n v="523"/>
    <m/>
    <s v="Apr 9, 2020"/>
    <x v="9"/>
    <s v="28:57"/>
    <d v="1899-12-30T00:29:22"/>
    <n v="2.0104166666666666E-2"/>
    <n v="2.2673611111111113E-2"/>
    <n v="2.5694444444444471E-3"/>
    <n v="2.0937499999999998E-2"/>
    <n v="2.0937499999999998E-2"/>
    <b v="0"/>
    <n v="8.3333333333333176E-4"/>
    <b v="0"/>
    <n v="2.2789351851851852E-2"/>
  </r>
  <r>
    <n v="974"/>
    <s v="https://www.rev.com/blog/transcripts/united-kingdom-covid-19-briefing-transcript-april-9"/>
    <s v="Dominic Raab: (29:49);Would you like a supplementary there, Hugo?"/>
    <x v="26"/>
    <s v="29:49"/>
    <m/>
    <n v="65"/>
    <m/>
    <s v="Apr 9, 2020"/>
    <x v="9"/>
    <s v="29:49"/>
    <d v="1899-12-30T00:29:49"/>
    <n v="2.0706018518518519E-2"/>
    <n v="2.2789351851851852E-2"/>
    <n v="2.0833333333333329E-3"/>
    <n v="2.0937499999999998E-2"/>
    <n v="2.0937499999999998E-2"/>
    <b v="0"/>
    <n v="2.3148148148147835E-4"/>
    <b v="0"/>
    <n v="2.2789351851851852E-2"/>
  </r>
  <r>
    <n v="975"/>
    <s v="https://www.rev.com/blog/transcripts/united-kingdom-covid-19-briefing-transcript-april-9"/>
    <s v="Hugo Guy: (29:52);Well, yeah. Can I just clarify, Sir Patrick? Appreciate the picture is still unclear, but you would expect it to be, for example, well under 10%, probably, of people in the UK have been infected, by comparison to the situation in other countries? Is that fair enough?"/>
    <x v="87"/>
    <s v="29:52"/>
    <m/>
    <n v="285"/>
    <m/>
    <s v="Apr 9, 2020"/>
    <x v="9"/>
    <s v="29:52"/>
    <d v="1899-12-30T00:29:52"/>
    <n v="2.074074074074074E-2"/>
    <n v="2.074074074074074E-2"/>
    <n v="0"/>
    <n v="2.0937499999999998E-2"/>
    <n v="2.0937499999999998E-2"/>
    <b v="0"/>
    <n v="1.9675925925925764E-4"/>
    <b v="0"/>
    <n v="2.2789351851851852E-2"/>
  </r>
  <r>
    <n v="976"/>
    <s v="https://www.rev.com/blog/transcripts/united-kingdom-covid-19-briefing-transcript-april-9"/>
    <s v="Sir Patrick: (30:09);I can’t tell you what the answer’s going to be. We need to do the experiment, find out the answer. But from what I’ve seen from other places, it’s mainly single-digit numbers, and it could be a bit higher in some places."/>
    <x v="88"/>
    <s v="30:09"/>
    <m/>
    <n v="241"/>
    <m/>
    <s v="Apr 9, 2020"/>
    <x v="9"/>
    <s v="30:09"/>
    <d v="1899-12-30T00:30:09"/>
    <n v="2.0937499999999998E-2"/>
    <n v="2.2673611111111113E-2"/>
    <n v="1.7361111111111154E-3"/>
    <n v="2.2476851851851855E-2"/>
    <n v="2.2476851851851855E-2"/>
    <b v="0"/>
    <n v="1.5393518518518577E-3"/>
    <b v="0"/>
    <n v="2.2789351851851852E-2"/>
  </r>
  <r>
    <n v="977"/>
    <s v="https://www.rev.com/blog/transcripts/united-kingdom-covid-19-briefing-transcript-april-9"/>
    <s v="Dominic Raab: (30:20);Andrew MacAskill from Reuters."/>
    <x v="26"/>
    <s v="30:20"/>
    <m/>
    <n v="52"/>
    <m/>
    <s v="Apr 9, 2020"/>
    <x v="9"/>
    <s v="30:20"/>
    <d v="1899-12-30T00:30:20"/>
    <n v="2.1064814814814814E-2"/>
    <n v="2.2789351851851852E-2"/>
    <n v="1.7245370370370383E-3"/>
    <n v="2.2476851851851855E-2"/>
    <n v="2.2476851851851855E-2"/>
    <b v="0"/>
    <n v="1.4120370370370415E-3"/>
    <b v="0"/>
    <n v="2.2789351851851852E-2"/>
  </r>
  <r>
    <n v="978"/>
    <s v="https://www.rev.com/blog/transcripts/united-kingdom-covid-19-briefing-transcript-april-9"/>
    <s v="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x v="89"/>
    <s v="30:24"/>
    <m/>
    <n v="488"/>
    <m/>
    <s v="Apr 9, 2020"/>
    <x v="9"/>
    <s v="30:24"/>
    <d v="1899-12-30T00:30:24"/>
    <n v="2.1111111111111108E-2"/>
    <n v="2.2511574074074073E-2"/>
    <n v="1.4004629629629645E-3"/>
    <n v="2.2476851851851855E-2"/>
    <n v="2.2476851851851855E-2"/>
    <b v="0"/>
    <n v="1.3657407407407472E-3"/>
    <b v="0"/>
    <n v="2.2789351851851852E-2"/>
  </r>
  <r>
    <n v="979"/>
    <s v="https://www.rev.com/blog/transcripts/united-kingdom-covid-19-briefing-transcript-april-9"/>
    <s v="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x v="88"/>
    <s v="30:52"/>
    <m/>
    <n v="991"/>
    <m/>
    <s v="Apr 9, 2020"/>
    <x v="9"/>
    <s v="30:52"/>
    <d v="1899-12-30T00:30:52"/>
    <n v="2.1435185185185186E-2"/>
    <n v="2.2673611111111113E-2"/>
    <n v="1.2384259259259275E-3"/>
    <n v="2.2476851851851855E-2"/>
    <n v="2.2476851851851855E-2"/>
    <b v="0"/>
    <n v="1.0416666666666699E-3"/>
    <b v="0"/>
    <n v="2.2789351851851852E-2"/>
  </r>
  <r>
    <n v="980"/>
    <s v="https://www.rev.com/blog/transcripts/united-kingdom-covid-19-briefing-transcript-april-9"/>
    <s v="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x v="29"/>
    <s v="31:50"/>
    <m/>
    <n v="630"/>
    <m/>
    <s v="Apr 9, 2020"/>
    <x v="9"/>
    <s v="31:50"/>
    <d v="1899-12-30T00:31:50"/>
    <n v="2.210648148148148E-2"/>
    <n v="2.210648148148148E-2"/>
    <n v="0"/>
    <n v="2.2476851851851855E-2"/>
    <n v="2.2476851851851855E-2"/>
    <b v="0"/>
    <n v="3.7037037037037507E-4"/>
    <b v="0"/>
    <n v="2.2789351851851852E-2"/>
  </r>
  <r>
    <n v="981"/>
    <s v="https://www.rev.com/blog/transcripts/united-kingdom-covid-19-briefing-transcript-april-9"/>
    <s v="Dominic Raab: (32:22);Andrew, would you like a final question?"/>
    <x v="26"/>
    <s v="32:22"/>
    <m/>
    <n v="62"/>
    <m/>
    <s v="Apr 9, 2020"/>
    <x v="9"/>
    <s v="32:22"/>
    <d v="1899-12-30T00:32:22"/>
    <n v="2.2476851851851855E-2"/>
    <n v="2.2789351851851852E-2"/>
    <n v="3.1249999999999681E-4"/>
    <n v="2.2673611111111113E-2"/>
    <n v="2.2673611111111113E-2"/>
    <b v="0"/>
    <n v="1.9675925925925764E-4"/>
    <b v="0"/>
    <n v="2.2789351851851852E-2"/>
  </r>
  <r>
    <n v="982"/>
    <s v="https://www.rev.com/blog/transcripts/united-kingdom-covid-19-briefing-transcript-april-9"/>
    <s v="Andrew MacAskill: (32:25);Yeah, just to follow up on that point, we were told by … This is to Sir Patrick. John Edmunds told us that neither him or Neil Ferguson carried out any modeling for the lockdown until March. I’m just wondering why there’s that discrepancy there."/>
    <x v="89"/>
    <s v="32:25"/>
    <m/>
    <n v="271"/>
    <m/>
    <s v="Apr 9, 2020"/>
    <x v="9"/>
    <s v="32:25"/>
    <d v="1899-12-30T00:32:25"/>
    <n v="2.2511574074074073E-2"/>
    <n v="2.2511574074074073E-2"/>
    <n v="0"/>
    <n v="2.2673611111111113E-2"/>
    <n v="2.2673611111111113E-2"/>
    <b v="0"/>
    <n v="1.6203703703704039E-4"/>
    <b v="0"/>
    <n v="2.2789351851851852E-2"/>
  </r>
  <r>
    <n v="983"/>
    <s v="https://www.rev.com/blog/transcripts/united-kingdom-covid-19-briefing-transcript-april-9"/>
    <s v="Sir Patrick: (32:39);Well, I don’t know exactly what John said to you and what he didn’t say to you. I know what happened, and I’ve just told you what happened. The modeling came in from a variety of sources."/>
    <x v="88"/>
    <s v="32:39"/>
    <m/>
    <n v="208"/>
    <m/>
    <s v="Apr 9, 2020"/>
    <x v="9"/>
    <s v="32:39"/>
    <d v="1899-12-30T00:32:39"/>
    <n v="2.2673611111111113E-2"/>
    <n v="2.2673611111111113E-2"/>
    <n v="0"/>
    <n v="2.2789351851851852E-2"/>
    <n v="2.2789351851851852E-2"/>
    <b v="0"/>
    <n v="1.1574074074073917E-4"/>
    <b v="0"/>
    <n v="2.2789351851851852E-2"/>
  </r>
  <r>
    <n v="984"/>
    <s v="https://www.rev.com/blog/transcripts/united-kingdom-covid-19-briefing-transcript-april-9"/>
    <s v="Dominic Raab: (32:49);Thanks, Andrew. Thank you all very much."/>
    <x v="26"/>
    <s v="32:49"/>
    <m/>
    <n v="62"/>
    <m/>
    <s v="Apr 9, 2020"/>
    <x v="9"/>
    <s v="32:49"/>
    <d v="1899-12-30T00:32:49"/>
    <n v="2.2789351851851852E-2"/>
    <n v="2.2789351851851852E-2"/>
    <n v="0"/>
    <n v="1.8518518518518518E-4"/>
    <n v="1.8518518518518518E-4"/>
    <b v="0"/>
    <n v="-2.2604166666666668E-2"/>
    <b v="1"/>
    <n v="2.2789351851851852E-2"/>
  </r>
  <r>
    <n v="989"/>
    <s v="https://www.rev.com/blog/transcripts/boris-johnson-coronavirus-speech-transcript-announces-uk-lockdown-you-must-stay-at-home"/>
    <s v="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x v="0"/>
    <s v="00:16"/>
    <m/>
    <n v="423"/>
    <m/>
    <s v="Mar 23, 2020"/>
    <x v="10"/>
    <s v="00:16"/>
    <d v="1899-12-30T00:00:16"/>
    <n v="1.8518518518518518E-4"/>
    <n v="3.7615740740740739E-3"/>
    <n v="3.5763888888888885E-3"/>
    <n v="1.3194444444444443E-3"/>
    <n v="1.3194444444444443E-3"/>
    <b v="0"/>
    <n v="1.1342592592592591E-3"/>
    <b v="0"/>
    <n v="3.7615740740740739E-3"/>
  </r>
  <r>
    <n v="990"/>
    <s v="https://www.rev.com/blog/transcripts/boris-johnson-coronavirus-speech-transcript-announces-uk-lockdown-you-must-stay-at-home"/>
    <s v="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x v="0"/>
    <s v="00:43"/>
    <m/>
    <n v="988"/>
    <m/>
    <s v="Mar 23, 2020"/>
    <x v="10"/>
    <s v="00:16"/>
    <d v="1899-12-30T00:00:43"/>
    <n v="1.8518518518518518E-4"/>
    <n v="3.7615740740740739E-3"/>
    <n v="3.5763888888888885E-3"/>
    <n v="1.3194444444444443E-3"/>
    <n v="1.3194444444444443E-3"/>
    <b v="0"/>
    <n v="1.1342592592592591E-3"/>
    <b v="0"/>
    <n v="3.7615740740740739E-3"/>
  </r>
  <r>
    <n v="991"/>
    <s v="https://www.rev.com/blog/transcripts/boris-johnson-coronavirus-speech-transcript-announces-uk-lockdown-you-must-stay-at-home"/>
    <s v="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x v="0"/>
    <s v="01:56"/>
    <m/>
    <n v="1040"/>
    <m/>
    <s v="Mar 23, 2020"/>
    <x v="10"/>
    <s v="00:16"/>
    <d v="1899-12-30T00:01:56"/>
    <n v="1.8518518518518518E-4"/>
    <n v="3.7615740740740739E-3"/>
    <n v="3.5763888888888885E-3"/>
    <n v="1.3194444444444443E-3"/>
    <n v="1.3194444444444443E-3"/>
    <b v="0"/>
    <n v="1.1342592592592591E-3"/>
    <b v="0"/>
    <n v="3.7615740740740739E-3"/>
  </r>
  <r>
    <n v="992"/>
    <s v="https://www.rev.com/blog/transcripts/boris-johnson-coronavirus-speech-transcript-announces-uk-lockdown-you-must-stay-at-home"/>
    <s v="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x v="0"/>
    <s v="03:12"/>
    <m/>
    <n v="699"/>
    <m/>
    <s v="Mar 23, 2020"/>
    <x v="10"/>
    <s v="00:16"/>
    <d v="1899-12-30T00:03:12"/>
    <n v="1.8518518518518518E-4"/>
    <n v="3.7615740740740739E-3"/>
    <n v="3.5763888888888885E-3"/>
    <n v="1.3194444444444443E-3"/>
    <n v="1.3194444444444443E-3"/>
    <b v="0"/>
    <n v="1.1342592592592591E-3"/>
    <b v="0"/>
    <n v="3.7615740740740739E-3"/>
  </r>
  <r>
    <n v="993"/>
    <s v="https://www.rev.com/blog/transcripts/boris-johnson-coronavirus-speech-transcript-announces-uk-lockdown-you-must-stay-at-home"/>
    <s v="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x v="0"/>
    <s v="04:05"/>
    <m/>
    <n v="592"/>
    <m/>
    <s v="Mar 23, 2020"/>
    <x v="10"/>
    <s v="00:16"/>
    <d v="1899-12-30T00:04:05"/>
    <n v="1.8518518518518518E-4"/>
    <n v="3.7615740740740739E-3"/>
    <n v="3.5763888888888885E-3"/>
    <n v="1.3194444444444443E-3"/>
    <n v="1.3194444444444443E-3"/>
    <b v="0"/>
    <n v="1.1342592592592591E-3"/>
    <b v="0"/>
    <n v="3.7615740740740739E-3"/>
  </r>
  <r>
    <n v="994"/>
    <s v="https://www.rev.com/blog/transcripts/boris-johnson-coronavirus-speech-transcript-announces-uk-lockdown-you-must-stay-at-home"/>
    <s v="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x v="0"/>
    <s v="04:52"/>
    <m/>
    <n v="472"/>
    <m/>
    <s v="Mar 23, 2020"/>
    <x v="10"/>
    <s v="00:16"/>
    <d v="1899-12-30T00:04:52"/>
    <n v="1.8518518518518518E-4"/>
    <n v="3.7615740740740739E-3"/>
    <n v="3.5763888888888885E-3"/>
    <n v="1.3194444444444443E-3"/>
    <n v="1.3194444444444443E-3"/>
    <b v="0"/>
    <n v="1.1342592592592591E-3"/>
    <b v="0"/>
    <n v="3.7615740740740739E-3"/>
  </r>
  <r>
    <n v="995"/>
    <s v="https://www.rev.com/blog/transcripts/boris-johnson-coronavirus-speech-transcript-announces-uk-lockdown-you-must-stay-at-home"/>
    <s v="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x v="0"/>
    <s v="05:25"/>
    <m/>
    <n v="797"/>
    <m/>
    <s v="Mar 23, 2020"/>
    <x v="10"/>
    <s v="00:16"/>
    <d v="1899-12-30T00:05:25"/>
    <n v="1.8518518518518518E-4"/>
    <n v="3.7615740740740739E-3"/>
    <n v="3.5763888888888885E-3"/>
    <n v="1.3194444444444443E-3"/>
    <n v="1.3194444444444443E-3"/>
    <b v="0"/>
    <n v="1.1342592592592591E-3"/>
    <b v="0"/>
    <n v="3.7615740740740739E-3"/>
  </r>
  <r>
    <n v="1000"/>
    <s v="https://www.rev.com/blog/transcripts/boris-johnson-uk-coronavirus-briefing-transcript-march-22-warns-italy-style-lockdown-is-possible"/>
    <s v="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x v="0"/>
    <s v="01:54"/>
    <m/>
    <n v="908"/>
    <m/>
    <s v="Mar 22, 2020"/>
    <x v="11"/>
    <s v="01:54"/>
    <d v="1899-12-30T00:01:54"/>
    <n v="1.8518518518518518E-4"/>
    <n v="3.1331018518518515E-2"/>
    <n v="3.1145833333333331E-2"/>
    <n v="1.1111111111111112E-2"/>
    <n v="1.1111111111111112E-2"/>
    <b v="0"/>
    <n v="1.0925925925925926E-2"/>
    <b v="0"/>
    <n v="3.1331018518518515E-2"/>
  </r>
  <r>
    <n v="1001"/>
    <s v="https://www.rev.com/blog/transcripts/boris-johnson-uk-coronavirus-briefing-transcript-march-22-warns-italy-style-lockdown-is-possible"/>
    <s v="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x v="0"/>
    <s v="02:58"/>
    <m/>
    <n v="944"/>
    <m/>
    <s v="Mar 22, 2020"/>
    <x v="11"/>
    <s v="01:54"/>
    <d v="1899-12-30T00:02:58"/>
    <n v="1.8518518518518518E-4"/>
    <n v="3.1331018518518515E-2"/>
    <n v="3.1145833333333331E-2"/>
    <n v="1.1111111111111112E-2"/>
    <n v="1.1111111111111112E-2"/>
    <b v="0"/>
    <n v="1.0925925925925926E-2"/>
    <b v="0"/>
    <n v="3.1331018518518515E-2"/>
  </r>
  <r>
    <n v="1002"/>
    <s v="https://www.rev.com/blog/transcripts/boris-johnson-uk-coronavirus-briefing-transcript-march-22-warns-italy-style-lockdown-is-possible"/>
    <s v="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x v="0"/>
    <s v="04:06"/>
    <m/>
    <n v="941"/>
    <m/>
    <s v="Mar 22, 2020"/>
    <x v="11"/>
    <s v="01:54"/>
    <d v="1899-12-30T00:04:06"/>
    <n v="1.8518518518518518E-4"/>
    <n v="3.1331018518518515E-2"/>
    <n v="3.1145833333333331E-2"/>
    <n v="1.1111111111111112E-2"/>
    <n v="1.1111111111111112E-2"/>
    <b v="0"/>
    <n v="1.0925925925925926E-2"/>
    <b v="0"/>
    <n v="3.1331018518518515E-2"/>
  </r>
  <r>
    <n v="1003"/>
    <s v="https://www.rev.com/blog/transcripts/boris-johnson-uk-coronavirus-briefing-transcript-march-22-warns-italy-style-lockdown-is-possible"/>
    <s v="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x v="0"/>
    <s v="05:20"/>
    <m/>
    <n v="669"/>
    <m/>
    <s v="Mar 22, 2020"/>
    <x v="11"/>
    <s v="01:54"/>
    <d v="1899-12-30T00:05:20"/>
    <n v="1.8518518518518518E-4"/>
    <n v="3.1331018518518515E-2"/>
    <n v="3.1145833333333331E-2"/>
    <n v="1.1111111111111112E-2"/>
    <n v="1.1111111111111112E-2"/>
    <b v="0"/>
    <n v="1.0925925925925926E-2"/>
    <b v="0"/>
    <n v="3.1331018518518515E-2"/>
  </r>
  <r>
    <n v="1004"/>
    <s v="https://www.rev.com/blog/transcripts/boris-johnson-uk-coronavirus-briefing-transcript-march-22-warns-italy-style-lockdown-is-possible"/>
    <s v="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x v="0"/>
    <s v="06:15"/>
    <m/>
    <n v="482"/>
    <m/>
    <s v="Mar 22, 2020"/>
    <x v="11"/>
    <s v="01:54"/>
    <d v="1899-12-30T00:06:15"/>
    <n v="1.8518518518518518E-4"/>
    <n v="3.1331018518518515E-2"/>
    <n v="3.1145833333333331E-2"/>
    <n v="1.1111111111111112E-2"/>
    <n v="1.1111111111111112E-2"/>
    <b v="0"/>
    <n v="1.0925925925925926E-2"/>
    <b v="0"/>
    <n v="3.1331018518518515E-2"/>
  </r>
  <r>
    <n v="1005"/>
    <s v="https://www.rev.com/blog/transcripts/boris-johnson-uk-coronavirus-briefing-transcript-march-22-warns-italy-style-lockdown-is-possible"/>
    <s v="Boris Johnson: (06:50);So, next Robert Jenrick to outline the shielding measures that we’re going to be bringing forward in the next few days. Robert."/>
    <x v="0"/>
    <s v="06:50"/>
    <m/>
    <n v="150"/>
    <m/>
    <s v="Mar 22, 2020"/>
    <x v="11"/>
    <s v="01:54"/>
    <d v="1899-12-30T00:06:50"/>
    <n v="1.8518518518518518E-4"/>
    <n v="3.1331018518518515E-2"/>
    <n v="3.1145833333333331E-2"/>
    <n v="1.1111111111111112E-2"/>
    <n v="1.1111111111111112E-2"/>
    <b v="0"/>
    <n v="1.0925925925925926E-2"/>
    <b v="0"/>
    <n v="3.1331018518518515E-2"/>
  </r>
  <r>
    <n v="1006"/>
    <s v="https://www.rev.com/blog/transcripts/boris-johnson-uk-coronavirus-briefing-transcript-march-22-warns-italy-style-lockdown-is-possible"/>
    <s v="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x v="90"/>
    <s v="07:00"/>
    <m/>
    <n v="1653"/>
    <m/>
    <s v="Mar 22, 2020"/>
    <x v="11"/>
    <s v="07:00"/>
    <d v="1899-12-30T00:07:00"/>
    <n v="4.8611111111111112E-3"/>
    <n v="2.991898148148148E-2"/>
    <n v="2.5057870370370369E-2"/>
    <n v="1.1111111111111112E-2"/>
    <n v="1.1111111111111112E-2"/>
    <b v="0"/>
    <n v="6.2500000000000003E-3"/>
    <b v="0"/>
    <n v="3.1331018518518515E-2"/>
  </r>
  <r>
    <n v="1007"/>
    <s v="https://www.rev.com/blog/transcripts/boris-johnson-uk-coronavirus-briefing-transcript-march-22-warns-italy-style-lockdown-is-possible"/>
    <s v="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x v="90"/>
    <s v="09:07"/>
    <m/>
    <n v="1006"/>
    <m/>
    <s v="Mar 22, 2020"/>
    <x v="11"/>
    <s v="07:00"/>
    <d v="1899-12-30T00:09:07"/>
    <n v="4.8611111111111112E-3"/>
    <n v="2.991898148148148E-2"/>
    <n v="2.5057870370370369E-2"/>
    <n v="1.1111111111111112E-2"/>
    <n v="1.1111111111111112E-2"/>
    <b v="0"/>
    <n v="6.2500000000000003E-3"/>
    <b v="0"/>
    <n v="3.1331018518518515E-2"/>
  </r>
  <r>
    <n v="1008"/>
    <s v="https://www.rev.com/blog/transcripts/boris-johnson-uk-coronavirus-briefing-transcript-march-22-warns-italy-style-lockdown-is-possible"/>
    <s v="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x v="90"/>
    <s v="10:22"/>
    <m/>
    <n v="936"/>
    <m/>
    <s v="Mar 22, 2020"/>
    <x v="11"/>
    <s v="07:00"/>
    <d v="1899-12-30T00:10:22"/>
    <n v="4.8611111111111112E-3"/>
    <n v="2.991898148148148E-2"/>
    <n v="2.5057870370370369E-2"/>
    <n v="1.1111111111111112E-2"/>
    <n v="1.1111111111111112E-2"/>
    <b v="0"/>
    <n v="6.2500000000000003E-3"/>
    <b v="0"/>
    <n v="3.1331018518518515E-2"/>
  </r>
  <r>
    <n v="1009"/>
    <s v="https://www.rev.com/blog/transcripts/boris-johnson-uk-coronavirus-briefing-transcript-march-22-warns-italy-style-lockdown-is-possible"/>
    <s v="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x v="90"/>
    <s v="11:32"/>
    <m/>
    <n v="508"/>
    <m/>
    <s v="Mar 22, 2020"/>
    <x v="11"/>
    <s v="07:00"/>
    <d v="1899-12-30T00:11:32"/>
    <n v="4.8611111111111112E-3"/>
    <n v="2.991898148148148E-2"/>
    <n v="2.5057870370370369E-2"/>
    <n v="1.1111111111111112E-2"/>
    <n v="1.1111111111111112E-2"/>
    <b v="0"/>
    <n v="6.2500000000000003E-3"/>
    <b v="0"/>
    <n v="3.1331018518518515E-2"/>
  </r>
  <r>
    <n v="1010"/>
    <s v="https://www.rev.com/blog/transcripts/boris-johnson-uk-coronavirus-briefing-transcript-march-22-warns-italy-style-lockdown-is-possible"/>
    <s v="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x v="90"/>
    <s v="12:03"/>
    <m/>
    <n v="509"/>
    <m/>
    <s v="Mar 22, 2020"/>
    <x v="11"/>
    <s v="07:00"/>
    <d v="1899-12-30T00:12:03"/>
    <n v="4.8611111111111112E-3"/>
    <n v="2.991898148148148E-2"/>
    <n v="2.5057870370370369E-2"/>
    <n v="1.1111111111111112E-2"/>
    <n v="1.1111111111111112E-2"/>
    <b v="0"/>
    <n v="6.2500000000000003E-3"/>
    <b v="0"/>
    <n v="3.1331018518518515E-2"/>
  </r>
  <r>
    <n v="1011"/>
    <s v="https://www.rev.com/blog/transcripts/boris-johnson-uk-coronavirus-briefing-transcript-march-22-warns-italy-style-lockdown-is-possible"/>
    <s v="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x v="90"/>
    <s v="12:37"/>
    <m/>
    <n v="415"/>
    <m/>
    <s v="Mar 22, 2020"/>
    <x v="11"/>
    <s v="07:00"/>
    <d v="1899-12-30T00:12:37"/>
    <n v="4.8611111111111112E-3"/>
    <n v="2.991898148148148E-2"/>
    <n v="2.5057870370370369E-2"/>
    <n v="1.1111111111111112E-2"/>
    <n v="1.1111111111111112E-2"/>
    <b v="0"/>
    <n v="6.2500000000000003E-3"/>
    <b v="0"/>
    <n v="3.1331018518518515E-2"/>
  </r>
  <r>
    <n v="1012"/>
    <s v="https://www.rev.com/blog/transcripts/boris-johnson-uk-coronavirus-briefing-transcript-march-22-warns-italy-style-lockdown-is-possible"/>
    <s v="Boris Johnson: (13:09);Thanks Robert. Jenny, is there anything you want to add?"/>
    <x v="0"/>
    <s v="13:09"/>
    <m/>
    <n v="79"/>
    <m/>
    <s v="Mar 22, 2020"/>
    <x v="11"/>
    <s v="13:09"/>
    <d v="1899-12-30T00:13:09"/>
    <n v="9.1319444444444443E-3"/>
    <n v="3.1331018518518515E-2"/>
    <n v="2.2199074074074072E-2"/>
    <n v="1.1111111111111112E-2"/>
    <n v="1.1111111111111112E-2"/>
    <b v="0"/>
    <n v="1.9791666666666673E-3"/>
    <b v="0"/>
    <n v="3.1331018518518515E-2"/>
  </r>
  <r>
    <n v="1013"/>
    <s v="https://www.rev.com/blog/transcripts/boris-johnson-uk-coronavirus-briefing-transcript-march-22-warns-italy-style-lockdown-is-possible"/>
    <s v="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x v="91"/>
    <s v="13:11"/>
    <m/>
    <n v="581"/>
    <m/>
    <s v="Mar 22, 2020"/>
    <x v="11"/>
    <s v="13:11"/>
    <d v="1899-12-30T00:13:11"/>
    <n v="9.1550925925925931E-3"/>
    <n v="2.9351851851851851E-2"/>
    <n v="2.0196759259259258E-2"/>
    <n v="1.1111111111111112E-2"/>
    <n v="1.1111111111111112E-2"/>
    <b v="0"/>
    <n v="1.9560185185185184E-3"/>
    <b v="0"/>
    <n v="3.1331018518518515E-2"/>
  </r>
  <r>
    <n v="1014"/>
    <s v="https://www.rev.com/blog/transcripts/boris-johnson-uk-coronavirus-briefing-transcript-march-22-warns-italy-style-lockdown-is-possible"/>
    <s v="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x v="91"/>
    <s v="13:46"/>
    <m/>
    <n v="475"/>
    <m/>
    <s v="Mar 22, 2020"/>
    <x v="11"/>
    <s v="13:11"/>
    <d v="1899-12-30T00:13:46"/>
    <n v="9.1550925925925931E-3"/>
    <n v="2.9351851851851851E-2"/>
    <n v="2.0196759259259258E-2"/>
    <n v="1.1111111111111112E-2"/>
    <n v="1.1111111111111112E-2"/>
    <b v="0"/>
    <n v="1.9560185185185184E-3"/>
    <b v="0"/>
    <n v="3.1331018518518515E-2"/>
  </r>
  <r>
    <n v="1015"/>
    <s v="https://www.rev.com/blog/transcripts/boris-johnson-uk-coronavirus-briefing-transcript-march-22-warns-italy-style-lockdown-is-possible"/>
    <s v="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x v="91"/>
    <s v="14:17"/>
    <m/>
    <n v="506"/>
    <m/>
    <s v="Mar 22, 2020"/>
    <x v="11"/>
    <s v="13:11"/>
    <d v="1899-12-30T00:14:17"/>
    <n v="9.1550925925925931E-3"/>
    <n v="2.9351851851851851E-2"/>
    <n v="2.0196759259259258E-2"/>
    <n v="1.1111111111111112E-2"/>
    <n v="1.1111111111111112E-2"/>
    <b v="0"/>
    <n v="1.9560185185185184E-3"/>
    <b v="0"/>
    <n v="3.1331018518518515E-2"/>
  </r>
  <r>
    <n v="1016"/>
    <s v="https://www.rev.com/blog/transcripts/boris-johnson-uk-coronavirus-briefing-transcript-march-22-warns-italy-style-lockdown-is-possible"/>
    <s v="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x v="91"/>
    <s v="14:47"/>
    <m/>
    <n v="629"/>
    <m/>
    <s v="Mar 22, 2020"/>
    <x v="11"/>
    <s v="13:11"/>
    <d v="1899-12-30T00:14:47"/>
    <n v="9.1550925925925931E-3"/>
    <n v="2.9351851851851851E-2"/>
    <n v="2.0196759259259258E-2"/>
    <n v="1.1111111111111112E-2"/>
    <n v="1.1111111111111112E-2"/>
    <b v="0"/>
    <n v="1.9560185185185184E-3"/>
    <b v="0"/>
    <n v="3.1331018518518515E-2"/>
  </r>
  <r>
    <n v="1017"/>
    <s v="https://www.rev.com/blog/transcripts/boris-johnson-uk-coronavirus-briefing-transcript-march-22-warns-italy-style-lockdown-is-possible"/>
    <s v="Boris Johnson: (15:25);Thanks very much. Jenny. Let’s go to some questions now please. Vicki Young, BBC."/>
    <x v="0"/>
    <s v="15:25"/>
    <m/>
    <n v="104"/>
    <m/>
    <s v="Mar 22, 2020"/>
    <x v="11"/>
    <s v="15:25"/>
    <d v="1899-12-30T00:15:25"/>
    <n v="1.0706018518518517E-2"/>
    <n v="3.1331018518518515E-2"/>
    <n v="2.0624999999999998E-2"/>
    <n v="1.1111111111111112E-2"/>
    <n v="1.1111111111111112E-2"/>
    <b v="0"/>
    <n v="4.0509259259259404E-4"/>
    <b v="0"/>
    <n v="3.1331018518518515E-2"/>
  </r>
  <r>
    <n v="1018"/>
    <s v="https://www.rev.com/blog/transcripts/boris-johnson-uk-coronavirus-briefing-transcript-march-22-warns-italy-style-lockdown-is-possible"/>
    <s v="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x v="92"/>
    <s v="15:32"/>
    <m/>
    <n v="510"/>
    <m/>
    <s v="Mar 22, 2020"/>
    <x v="11"/>
    <s v="15:32"/>
    <d v="1899-12-30T00:15:32"/>
    <n v="1.0787037037037038E-2"/>
    <n v="1.0787037037037038E-2"/>
    <n v="0"/>
    <n v="1.1111111111111112E-2"/>
    <n v="1.1111111111111112E-2"/>
    <b v="0"/>
    <n v="3.2407407407407385E-4"/>
    <b v="0"/>
    <n v="3.1331018518518515E-2"/>
  </r>
  <r>
    <n v="1019"/>
    <s v="https://www.rev.com/blog/transcripts/boris-johnson-uk-coronavirus-briefing-transcript-march-22-warns-italy-style-lockdown-is-possible"/>
    <s v="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x v="0"/>
    <s v="16:00"/>
    <m/>
    <n v="524"/>
    <m/>
    <s v="Mar 22, 2020"/>
    <x v="11"/>
    <s v="16:00"/>
    <d v="1899-12-30T00:16:00"/>
    <n v="1.1111111111111112E-2"/>
    <n v="3.1331018518518515E-2"/>
    <n v="2.0219907407407402E-2"/>
    <n v="1.3587962962962963E-2"/>
    <n v="1.3587962962962963E-2"/>
    <b v="0"/>
    <n v="2.4768518518518516E-3"/>
    <b v="0"/>
    <n v="3.1331018518518515E-2"/>
  </r>
  <r>
    <n v="1020"/>
    <s v="https://www.rev.com/blog/transcripts/boris-johnson-uk-coronavirus-briefing-transcript-march-22-warns-italy-style-lockdown-is-possible"/>
    <s v="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x v="0"/>
    <s v="16:37"/>
    <m/>
    <n v="480"/>
    <m/>
    <s v="Mar 22, 2020"/>
    <x v="11"/>
    <s v="16:00"/>
    <d v="1899-12-30T00:16:37"/>
    <n v="1.1111111111111112E-2"/>
    <n v="3.1331018518518515E-2"/>
    <n v="2.0219907407407402E-2"/>
    <n v="1.3587962962962963E-2"/>
    <n v="1.3587962962962963E-2"/>
    <b v="0"/>
    <n v="2.4768518518518516E-3"/>
    <b v="0"/>
    <n v="3.1331018518518515E-2"/>
  </r>
  <r>
    <n v="1021"/>
    <s v="https://www.rev.com/blog/transcripts/boris-johnson-uk-coronavirus-briefing-transcript-march-22-warns-italy-style-lockdown-is-possible"/>
    <s v="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x v="0"/>
    <s v="17:11"/>
    <m/>
    <n v="614"/>
    <m/>
    <s v="Mar 22, 2020"/>
    <x v="11"/>
    <s v="16:00"/>
    <d v="1899-12-30T00:17:11"/>
    <n v="1.1111111111111112E-2"/>
    <n v="3.1331018518518515E-2"/>
    <n v="2.0219907407407402E-2"/>
    <n v="1.3587962962962963E-2"/>
    <n v="1.3587962962962963E-2"/>
    <b v="0"/>
    <n v="2.4768518518518516E-3"/>
    <b v="0"/>
    <n v="3.1331018518518515E-2"/>
  </r>
  <r>
    <n v="1022"/>
    <s v="https://www.rev.com/blog/transcripts/boris-johnson-uk-coronavirus-briefing-transcript-march-22-warns-italy-style-lockdown-is-possible"/>
    <s v="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x v="30"/>
    <s v="17:51"/>
    <m/>
    <n v="431"/>
    <m/>
    <s v="Mar 22, 2020"/>
    <x v="11"/>
    <s v="17:51"/>
    <d v="1899-12-30T00:17:51"/>
    <n v="1.2395833333333335E-2"/>
    <n v="1.3275462962962963E-2"/>
    <n v="8.7962962962962778E-4"/>
    <n v="1.3587962962962963E-2"/>
    <n v="1.3587962962962963E-2"/>
    <b v="0"/>
    <n v="1.1921296296296281E-3"/>
    <b v="0"/>
    <n v="3.1331018518518515E-2"/>
  </r>
  <r>
    <n v="1023"/>
    <s v="https://www.rev.com/blog/transcripts/boris-johnson-uk-coronavirus-briefing-transcript-march-22-warns-italy-style-lockdown-is-possible"/>
    <s v="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x v="30"/>
    <s v="18:14"/>
    <m/>
    <n v="431"/>
    <m/>
    <s v="Mar 22, 2020"/>
    <x v="11"/>
    <s v="17:51"/>
    <d v="1899-12-30T00:18:14"/>
    <n v="1.2395833333333335E-2"/>
    <n v="1.3275462962962963E-2"/>
    <n v="8.7962962962962778E-4"/>
    <n v="1.3587962962962963E-2"/>
    <n v="1.3587962962962963E-2"/>
    <b v="0"/>
    <n v="1.1921296296296281E-3"/>
    <b v="0"/>
    <n v="3.1331018518518515E-2"/>
  </r>
  <r>
    <n v="1024"/>
    <s v="https://www.rev.com/blog/transcripts/boris-johnson-uk-coronavirus-briefing-transcript-march-22-warns-italy-style-lockdown-is-possible"/>
    <s v="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x v="30"/>
    <s v="18:40"/>
    <m/>
    <n v="427"/>
    <m/>
    <s v="Mar 22, 2020"/>
    <x v="11"/>
    <s v="17:51"/>
    <d v="1899-12-30T00:18:40"/>
    <n v="1.2395833333333335E-2"/>
    <n v="1.3275462962962963E-2"/>
    <n v="8.7962962962962778E-4"/>
    <n v="1.3587962962962963E-2"/>
    <n v="1.3587962962962963E-2"/>
    <b v="0"/>
    <n v="1.1921296296296281E-3"/>
    <b v="0"/>
    <n v="3.1331018518518515E-2"/>
  </r>
  <r>
    <n v="1025"/>
    <s v="https://www.rev.com/blog/transcripts/boris-johnson-uk-coronavirus-briefing-transcript-march-22-warns-italy-style-lockdown-is-possible"/>
    <s v="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x v="30"/>
    <s v="19:07"/>
    <m/>
    <n v="374"/>
    <m/>
    <s v="Mar 22, 2020"/>
    <x v="11"/>
    <s v="17:51"/>
    <d v="1899-12-30T00:19:07"/>
    <n v="1.2395833333333335E-2"/>
    <n v="1.3275462962962963E-2"/>
    <n v="8.7962962962962778E-4"/>
    <n v="1.3587962962962963E-2"/>
    <n v="1.3587962962962963E-2"/>
    <b v="0"/>
    <n v="1.1921296296296281E-3"/>
    <b v="0"/>
    <n v="3.1331018518518515E-2"/>
  </r>
  <r>
    <n v="1026"/>
    <s v="https://www.rev.com/blog/transcripts/boris-johnson-uk-coronavirus-briefing-transcript-march-22-warns-italy-style-lockdown-is-possible"/>
    <s v="Boris Johnson: (19:34);You’ll go."/>
    <x v="0"/>
    <s v="19:34"/>
    <m/>
    <n v="33"/>
    <m/>
    <s v="Mar 22, 2020"/>
    <x v="11"/>
    <s v="19:34"/>
    <d v="1899-12-30T00:19:34"/>
    <n v="1.3587962962962963E-2"/>
    <n v="3.1331018518518515E-2"/>
    <n v="1.7743055555555554E-2"/>
    <n v="1.7534722222222222E-2"/>
    <n v="1.7534722222222222E-2"/>
    <b v="0"/>
    <n v="3.9467592592592592E-3"/>
    <b v="0"/>
    <n v="3.1331018518518515E-2"/>
  </r>
  <r>
    <n v="1027"/>
    <s v="https://www.rev.com/blog/transcripts/boris-johnson-uk-coronavirus-briefing-transcript-march-22-warns-italy-style-lockdown-is-possible"/>
    <s v="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x v="90"/>
    <s v="19:34"/>
    <m/>
    <n v="528"/>
    <m/>
    <s v="Mar 22, 2020"/>
    <x v="11"/>
    <s v="19:34"/>
    <d v="1899-12-30T00:19:34"/>
    <n v="1.3587962962962963E-2"/>
    <n v="2.991898148148148E-2"/>
    <n v="1.6331018518518516E-2"/>
    <n v="1.7534722222222222E-2"/>
    <n v="1.7534722222222222E-2"/>
    <b v="0"/>
    <n v="3.9467592592592592E-3"/>
    <b v="0"/>
    <n v="3.1331018518518515E-2"/>
  </r>
  <r>
    <n v="1028"/>
    <s v="https://www.rev.com/blog/transcripts/boris-johnson-uk-coronavirus-briefing-transcript-march-22-warns-italy-style-lockdown-is-possible"/>
    <s v="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x v="90"/>
    <s v="20:07"/>
    <m/>
    <n v="593"/>
    <m/>
    <s v="Mar 22, 2020"/>
    <x v="11"/>
    <s v="19:34"/>
    <d v="1899-12-30T00:20:07"/>
    <n v="1.3587962962962963E-2"/>
    <n v="2.991898148148148E-2"/>
    <n v="1.6331018518518516E-2"/>
    <n v="1.7534722222222222E-2"/>
    <n v="1.7534722222222222E-2"/>
    <b v="0"/>
    <n v="3.9467592592592592E-3"/>
    <b v="0"/>
    <n v="3.1331018518518515E-2"/>
  </r>
  <r>
    <n v="1029"/>
    <s v="https://www.rev.com/blog/transcripts/boris-johnson-uk-coronavirus-briefing-transcript-march-22-warns-italy-style-lockdown-is-possible"/>
    <s v="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x v="90"/>
    <s v="20:40"/>
    <m/>
    <n v="653"/>
    <m/>
    <s v="Mar 22, 2020"/>
    <x v="11"/>
    <s v="19:34"/>
    <d v="1899-12-30T00:20:40"/>
    <n v="1.3587962962962963E-2"/>
    <n v="2.991898148148148E-2"/>
    <n v="1.6331018518518516E-2"/>
    <n v="1.7534722222222222E-2"/>
    <n v="1.7534722222222222E-2"/>
    <b v="0"/>
    <n v="3.9467592592592592E-3"/>
    <b v="0"/>
    <n v="3.1331018518518515E-2"/>
  </r>
  <r>
    <n v="1030"/>
    <s v="https://www.rev.com/blog/transcripts/boris-johnson-uk-coronavirus-briefing-transcript-march-22-warns-italy-style-lockdown-is-possible"/>
    <s v="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x v="0"/>
    <s v="21:18"/>
    <m/>
    <n v="497"/>
    <m/>
    <s v="Mar 22, 2020"/>
    <x v="11"/>
    <s v="21:18"/>
    <d v="1899-12-30T00:21:18"/>
    <n v="1.4791666666666668E-2"/>
    <n v="3.1331018518518515E-2"/>
    <n v="1.6539351851851847E-2"/>
    <n v="1.7534722222222222E-2"/>
    <n v="1.7534722222222222E-2"/>
    <b v="0"/>
    <n v="2.7430555555555541E-3"/>
    <b v="0"/>
    <n v="3.1331018518518515E-2"/>
  </r>
  <r>
    <n v="1031"/>
    <s v="https://www.rev.com/blog/transcripts/boris-johnson-uk-coronavirus-briefing-transcript-march-22-warns-italy-style-lockdown-is-possible"/>
    <s v="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x v="0"/>
    <s v="21:55"/>
    <m/>
    <n v="393"/>
    <m/>
    <s v="Mar 22, 2020"/>
    <x v="11"/>
    <s v="21:18"/>
    <d v="1899-12-30T00:21:55"/>
    <n v="1.4791666666666668E-2"/>
    <n v="3.1331018518518515E-2"/>
    <n v="1.6539351851851847E-2"/>
    <n v="1.7534722222222222E-2"/>
    <n v="1.7534722222222222E-2"/>
    <b v="0"/>
    <n v="2.7430555555555541E-3"/>
    <b v="0"/>
    <n v="3.1331018518518515E-2"/>
  </r>
  <r>
    <n v="1032"/>
    <s v="https://www.rev.com/blog/transcripts/boris-johnson-uk-coronavirus-briefing-transcript-march-22-warns-italy-style-lockdown-is-possible"/>
    <s v="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x v="91"/>
    <s v="22:27"/>
    <m/>
    <n v="488"/>
    <m/>
    <s v="Mar 22, 2020"/>
    <x v="11"/>
    <s v="22:27"/>
    <d v="1899-12-30T00:22:27"/>
    <n v="1.5590277777777778E-2"/>
    <n v="2.9351851851851851E-2"/>
    <n v="1.3761574074074074E-2"/>
    <n v="1.7534722222222222E-2"/>
    <n v="1.7534722222222222E-2"/>
    <b v="0"/>
    <n v="1.9444444444444448E-3"/>
    <b v="0"/>
    <n v="3.1331018518518515E-2"/>
  </r>
  <r>
    <n v="1033"/>
    <s v="https://www.rev.com/blog/transcripts/boris-johnson-uk-coronavirus-briefing-transcript-march-22-warns-italy-style-lockdown-is-possible"/>
    <s v="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x v="91"/>
    <s v="22:58"/>
    <m/>
    <n v="503"/>
    <m/>
    <s v="Mar 22, 2020"/>
    <x v="11"/>
    <s v="22:27"/>
    <d v="1899-12-30T00:22:58"/>
    <n v="1.5590277777777778E-2"/>
    <n v="2.9351851851851851E-2"/>
    <n v="1.3761574074074074E-2"/>
    <n v="1.7534722222222222E-2"/>
    <n v="1.7534722222222222E-2"/>
    <b v="0"/>
    <n v="1.9444444444444448E-3"/>
    <b v="0"/>
    <n v="3.1331018518518515E-2"/>
  </r>
  <r>
    <n v="1034"/>
    <s v="https://www.rev.com/blog/transcripts/boris-johnson-uk-coronavirus-briefing-transcript-march-22-warns-italy-style-lockdown-is-possible"/>
    <s v="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x v="91"/>
    <s v="23:27"/>
    <m/>
    <n v="542"/>
    <m/>
    <s v="Mar 22, 2020"/>
    <x v="11"/>
    <s v="22:27"/>
    <d v="1899-12-30T00:23:27"/>
    <n v="1.5590277777777778E-2"/>
    <n v="2.9351851851851851E-2"/>
    <n v="1.3761574074074074E-2"/>
    <n v="1.7534722222222222E-2"/>
    <n v="1.7534722222222222E-2"/>
    <b v="0"/>
    <n v="1.9444444444444448E-3"/>
    <b v="0"/>
    <n v="3.1331018518518515E-2"/>
  </r>
  <r>
    <n v="1035"/>
    <s v="https://www.rev.com/blog/transcripts/boris-johnson-uk-coronavirus-briefing-transcript-march-22-warns-italy-style-lockdown-is-possible"/>
    <s v="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x v="91"/>
    <s v="24:03"/>
    <m/>
    <n v="382"/>
    <m/>
    <s v="Mar 22, 2020"/>
    <x v="11"/>
    <s v="22:27"/>
    <d v="1899-12-30T00:24:03"/>
    <n v="1.5590277777777778E-2"/>
    <n v="2.9351851851851851E-2"/>
    <n v="1.3761574074074074E-2"/>
    <n v="1.7534722222222222E-2"/>
    <n v="1.7534722222222222E-2"/>
    <b v="0"/>
    <n v="1.9444444444444448E-3"/>
    <b v="0"/>
    <n v="3.1331018518518515E-2"/>
  </r>
  <r>
    <n v="1036"/>
    <s v="https://www.rev.com/blog/transcripts/boris-johnson-uk-coronavirus-briefing-transcript-march-22-warns-italy-style-lockdown-is-possible"/>
    <s v="Boris Johnson: (24:22);Thanks, Jenny. Jess Savage, ITV. Jess."/>
    <x v="0"/>
    <s v="24:22"/>
    <m/>
    <n v="61"/>
    <m/>
    <s v="Mar 22, 2020"/>
    <x v="11"/>
    <s v="24:22"/>
    <d v="1899-12-30T00:24:22"/>
    <n v="1.6921296296296299E-2"/>
    <n v="3.1331018518518515E-2"/>
    <n v="1.4409722222222216E-2"/>
    <n v="1.7534722222222222E-2"/>
    <n v="1.7534722222222222E-2"/>
    <b v="0"/>
    <n v="6.1342592592592352E-4"/>
    <b v="0"/>
    <n v="3.1331018518518515E-2"/>
  </r>
  <r>
    <n v="1037"/>
    <s v="https://www.rev.com/blog/transcripts/boris-johnson-uk-coronavirus-briefing-transcript-march-22-warns-italy-style-lockdown-is-possible"/>
    <s v="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x v="93"/>
    <s v="24:25"/>
    <m/>
    <n v="466"/>
    <m/>
    <s v="Mar 22, 2020"/>
    <x v="11"/>
    <s v="24:25"/>
    <d v="1899-12-30T00:24:25"/>
    <n v="1.695601851851852E-2"/>
    <n v="1.726851851851852E-2"/>
    <n v="3.1250000000000028E-4"/>
    <n v="1.7534722222222222E-2"/>
    <n v="1.7534722222222222E-2"/>
    <b v="0"/>
    <n v="5.787037037037028E-4"/>
    <b v="0"/>
    <n v="3.1331018518518515E-2"/>
  </r>
  <r>
    <n v="1038"/>
    <s v="https://www.rev.com/blog/transcripts/boris-johnson-uk-coronavirus-briefing-transcript-march-22-warns-italy-style-lockdown-is-possible"/>
    <s v="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x v="93"/>
    <s v="24:52"/>
    <m/>
    <n v="375"/>
    <m/>
    <s v="Mar 22, 2020"/>
    <x v="11"/>
    <s v="24:25"/>
    <d v="1899-12-30T00:24:52"/>
    <n v="1.695601851851852E-2"/>
    <n v="1.726851851851852E-2"/>
    <n v="3.1250000000000028E-4"/>
    <n v="1.7534722222222222E-2"/>
    <n v="1.7534722222222222E-2"/>
    <b v="0"/>
    <n v="5.787037037037028E-4"/>
    <b v="0"/>
    <n v="3.1331018518518515E-2"/>
  </r>
  <r>
    <n v="1039"/>
    <s v="https://www.rev.com/blog/transcripts/boris-johnson-uk-coronavirus-briefing-transcript-march-22-warns-italy-style-lockdown-is-possible"/>
    <s v="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x v="0"/>
    <s v="25:15"/>
    <m/>
    <n v="533"/>
    <m/>
    <s v="Mar 22, 2020"/>
    <x v="11"/>
    <s v="25:15"/>
    <d v="1899-12-30T00:25:15"/>
    <n v="1.7534722222222222E-2"/>
    <n v="3.1331018518518515E-2"/>
    <n v="1.3796296296296293E-2"/>
    <n v="2.0219907407407409E-2"/>
    <n v="2.0219907407407409E-2"/>
    <b v="0"/>
    <n v="2.6851851851851863E-3"/>
    <b v="0"/>
    <n v="3.1331018518518515E-2"/>
  </r>
  <r>
    <n v="1040"/>
    <s v="https://www.rev.com/blog/transcripts/boris-johnson-uk-coronavirus-briefing-transcript-march-22-warns-italy-style-lockdown-is-possible"/>
    <s v="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x v="0"/>
    <s v="25:50"/>
    <m/>
    <n v="420"/>
    <m/>
    <s v="Mar 22, 2020"/>
    <x v="11"/>
    <s v="25:15"/>
    <d v="1899-12-30T00:25:50"/>
    <n v="1.7534722222222222E-2"/>
    <n v="3.1331018518518515E-2"/>
    <n v="1.3796296296296293E-2"/>
    <n v="2.0219907407407409E-2"/>
    <n v="2.0219907407407409E-2"/>
    <b v="0"/>
    <n v="2.6851851851851863E-3"/>
    <b v="0"/>
    <n v="3.1331018518518515E-2"/>
  </r>
  <r>
    <n v="1041"/>
    <s v="https://www.rev.com/blog/transcripts/boris-johnson-uk-coronavirus-briefing-transcript-march-22-warns-italy-style-lockdown-is-possible"/>
    <s v="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x v="0"/>
    <s v="26:16"/>
    <m/>
    <n v="675"/>
    <m/>
    <s v="Mar 22, 2020"/>
    <x v="11"/>
    <s v="25:15"/>
    <d v="1899-12-30T00:26:16"/>
    <n v="1.7534722222222222E-2"/>
    <n v="3.1331018518518515E-2"/>
    <n v="1.3796296296296293E-2"/>
    <n v="2.0219907407407409E-2"/>
    <n v="2.0219907407407409E-2"/>
    <b v="0"/>
    <n v="2.6851851851851863E-3"/>
    <b v="0"/>
    <n v="3.1331018518518515E-2"/>
  </r>
  <r>
    <n v="1042"/>
    <s v="https://www.rev.com/blog/transcripts/boris-johnson-uk-coronavirus-briefing-transcript-march-22-warns-italy-style-lockdown-is-possible"/>
    <s v="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x v="91"/>
    <s v="27:00"/>
    <m/>
    <n v="469"/>
    <m/>
    <s v="Mar 22, 2020"/>
    <x v="11"/>
    <s v="27:00"/>
    <d v="1899-12-30T00:27:00"/>
    <n v="1.8749999999999999E-2"/>
    <n v="2.9351851851851851E-2"/>
    <n v="1.0601851851851852E-2"/>
    <n v="2.0219907407407409E-2"/>
    <n v="2.0219907407407409E-2"/>
    <b v="0"/>
    <n v="1.4699074074074094E-3"/>
    <b v="0"/>
    <n v="3.1331018518518515E-2"/>
  </r>
  <r>
    <n v="1043"/>
    <s v="https://www.rev.com/blog/transcripts/boris-johnson-uk-coronavirus-briefing-transcript-march-22-warns-italy-style-lockdown-is-possible"/>
    <s v="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x v="91"/>
    <s v="27:27"/>
    <m/>
    <n v="822"/>
    <m/>
    <s v="Mar 22, 2020"/>
    <x v="11"/>
    <s v="27:00"/>
    <d v="1899-12-30T00:27:27"/>
    <n v="1.8749999999999999E-2"/>
    <n v="2.9351851851851851E-2"/>
    <n v="1.0601851851851852E-2"/>
    <n v="2.0219907407407409E-2"/>
    <n v="2.0219907407407409E-2"/>
    <b v="0"/>
    <n v="1.4699074074074094E-3"/>
    <b v="0"/>
    <n v="3.1331018518518515E-2"/>
  </r>
  <r>
    <n v="1044"/>
    <s v="https://www.rev.com/blog/transcripts/boris-johnson-uk-coronavirus-briefing-transcript-march-22-warns-italy-style-lockdown-is-possible"/>
    <s v="Boris Johnson: (28:18);Thank you. There we’re working very hard to gt it, to massively to increase it. Be of no doubt about that. Chris Smith, the Times."/>
    <x v="0"/>
    <s v="28:18"/>
    <m/>
    <n v="153"/>
    <m/>
    <s v="Mar 22, 2020"/>
    <x v="11"/>
    <s v="28:18"/>
    <d v="1899-12-30T00:28:18"/>
    <n v="1.9652777777777779E-2"/>
    <n v="3.1331018518518515E-2"/>
    <n v="1.1678240740740736E-2"/>
    <n v="2.0219907407407409E-2"/>
    <n v="2.0219907407407409E-2"/>
    <b v="0"/>
    <n v="5.6712962962962923E-4"/>
    <b v="0"/>
    <n v="3.1331018518518515E-2"/>
  </r>
  <r>
    <n v="1045"/>
    <s v="https://www.rev.com/blog/transcripts/boris-johnson-uk-coronavirus-briefing-transcript-march-22-warns-italy-style-lockdown-is-possible"/>
    <s v="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x v="53"/>
    <s v="28:29"/>
    <m/>
    <n v="518"/>
    <m/>
    <s v="Mar 22, 2020"/>
    <x v="11"/>
    <s v="28:29"/>
    <d v="1899-12-30T00:28:29"/>
    <n v="1.9780092592592592E-2"/>
    <n v="2.0081018518518519E-2"/>
    <n v="3.0092592592592671E-4"/>
    <n v="2.0219907407407409E-2"/>
    <n v="2.0219907407407409E-2"/>
    <b v="0"/>
    <n v="4.3981481481481649E-4"/>
    <b v="0"/>
    <n v="3.1331018518518515E-2"/>
  </r>
  <r>
    <n v="1046"/>
    <s v="https://www.rev.com/blog/transcripts/boris-johnson-uk-coronavirus-briefing-transcript-march-22-warns-italy-style-lockdown-is-possible"/>
    <s v="Chris Smith: (28:55);And to the Prime Minister, you said we’re two weeks behind Italy, two weeks ago tomorrow, Italy imposed a lockdown. You’ve hinted today that you are thinking of that, but given where we are in the epidemic, if not now, then when?"/>
    <x v="53"/>
    <s v="28:55"/>
    <m/>
    <n v="250"/>
    <m/>
    <s v="Mar 22, 2020"/>
    <x v="11"/>
    <s v="28:29"/>
    <d v="1899-12-30T00:28:55"/>
    <n v="1.9780092592592592E-2"/>
    <n v="2.0081018518518519E-2"/>
    <n v="3.0092592592592671E-4"/>
    <n v="2.0219907407407409E-2"/>
    <n v="2.0219907407407409E-2"/>
    <b v="0"/>
    <n v="4.3981481481481649E-4"/>
    <b v="0"/>
    <n v="3.1331018518518515E-2"/>
  </r>
  <r>
    <n v="1047"/>
    <s v="https://www.rev.com/blog/transcripts/boris-johnson-uk-coronavirus-briefing-transcript-march-22-warns-italy-style-lockdown-is-possible"/>
    <s v="Jenny: (29:07);[crosstalk 00:29:11]. Shall I start?"/>
    <x v="91"/>
    <s v="29:07"/>
    <m/>
    <n v="51"/>
    <m/>
    <s v="Mar 22, 2020"/>
    <x v="11"/>
    <s v="29:07"/>
    <d v="1899-12-30T00:29:07"/>
    <n v="2.0219907407407409E-2"/>
    <n v="2.9351851851851851E-2"/>
    <n v="9.1319444444444425E-3"/>
    <n v="2.4687499999999998E-2"/>
    <n v="2.4687499999999998E-2"/>
    <b v="0"/>
    <n v="4.467592592592589E-3"/>
    <b v="0"/>
    <n v="3.1331018518518515E-2"/>
  </r>
  <r>
    <n v="1048"/>
    <s v="https://www.rev.com/blog/transcripts/boris-johnson-uk-coronavirus-briefing-transcript-march-22-warns-italy-style-lockdown-is-possible"/>
    <s v="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x v="0"/>
    <s v="29:12"/>
    <m/>
    <n v="542"/>
    <m/>
    <s v="Mar 22, 2020"/>
    <x v="11"/>
    <s v="29:12"/>
    <d v="1899-12-30T00:29:12"/>
    <n v="2.0277777777777777E-2"/>
    <n v="3.1331018518518515E-2"/>
    <n v="1.1053240740740738E-2"/>
    <n v="2.4687499999999998E-2"/>
    <n v="2.4687499999999998E-2"/>
    <b v="0"/>
    <n v="4.4097222222222211E-3"/>
    <b v="0"/>
    <n v="3.1331018518518515E-2"/>
  </r>
  <r>
    <n v="1049"/>
    <s v="https://www.rev.com/blog/transcripts/boris-johnson-uk-coronavirus-briefing-transcript-march-22-warns-italy-style-lockdown-is-possible"/>
    <s v="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x v="0"/>
    <s v="29:57"/>
    <m/>
    <n v="612"/>
    <m/>
    <s v="Mar 22, 2020"/>
    <x v="11"/>
    <s v="29:12"/>
    <d v="1899-12-30T00:29:57"/>
    <n v="2.0277777777777777E-2"/>
    <n v="3.1331018518518515E-2"/>
    <n v="1.1053240740740738E-2"/>
    <n v="2.4687499999999998E-2"/>
    <n v="2.4687499999999998E-2"/>
    <b v="0"/>
    <n v="4.4097222222222211E-3"/>
    <b v="0"/>
    <n v="3.1331018518518515E-2"/>
  </r>
  <r>
    <n v="1050"/>
    <s v="https://www.rev.com/blog/transcripts/boris-johnson-uk-coronavirus-briefing-transcript-march-22-warns-italy-style-lockdown-is-possible"/>
    <s v="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x v="0"/>
    <s v="30:39"/>
    <m/>
    <n v="475"/>
    <m/>
    <s v="Mar 22, 2020"/>
    <x v="11"/>
    <s v="29:12"/>
    <d v="1899-12-30T00:30:39"/>
    <n v="2.0277777777777777E-2"/>
    <n v="3.1331018518518515E-2"/>
    <n v="1.1053240740740738E-2"/>
    <n v="2.4687499999999998E-2"/>
    <n v="2.4687499999999998E-2"/>
    <b v="0"/>
    <n v="4.4097222222222211E-3"/>
    <b v="0"/>
    <n v="3.1331018518518515E-2"/>
  </r>
  <r>
    <n v="1051"/>
    <s v="https://www.rev.com/blog/transcripts/boris-johnson-uk-coronavirus-briefing-transcript-march-22-warns-italy-style-lockdown-is-possible"/>
    <s v="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x v="0"/>
    <s v="31:10"/>
    <m/>
    <n v="443"/>
    <m/>
    <s v="Mar 22, 2020"/>
    <x v="11"/>
    <s v="29:12"/>
    <d v="1899-12-30T00:31:10"/>
    <n v="2.0277777777777777E-2"/>
    <n v="3.1331018518518515E-2"/>
    <n v="1.1053240740740738E-2"/>
    <n v="2.4687499999999998E-2"/>
    <n v="2.4687499999999998E-2"/>
    <b v="0"/>
    <n v="4.4097222222222211E-3"/>
    <b v="0"/>
    <n v="3.1331018518518515E-2"/>
  </r>
  <r>
    <n v="1052"/>
    <s v="https://www.rev.com/blog/transcripts/boris-johnson-uk-coronavirus-briefing-transcript-march-22-warns-italy-style-lockdown-is-possible"/>
    <s v="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x v="91"/>
    <s v="31:43"/>
    <m/>
    <n v="536"/>
    <m/>
    <s v="Mar 22, 2020"/>
    <x v="11"/>
    <s v="31:43"/>
    <d v="1899-12-30T00:31:43"/>
    <n v="2.2025462962962958E-2"/>
    <n v="2.9351851851851851E-2"/>
    <n v="7.3263888888888927E-3"/>
    <n v="2.4687499999999998E-2"/>
    <n v="2.4687499999999998E-2"/>
    <b v="0"/>
    <n v="2.6620370370370391E-3"/>
    <b v="0"/>
    <n v="3.1331018518518515E-2"/>
  </r>
  <r>
    <n v="1053"/>
    <s v="https://www.rev.com/blog/transcripts/boris-johnson-uk-coronavirus-briefing-transcript-march-22-warns-italy-style-lockdown-is-possible"/>
    <s v="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x v="91"/>
    <s v="32:12"/>
    <m/>
    <n v="381"/>
    <m/>
    <s v="Mar 22, 2020"/>
    <x v="11"/>
    <s v="31:43"/>
    <d v="1899-12-30T00:32:12"/>
    <n v="2.2025462962962958E-2"/>
    <n v="2.9351851851851851E-2"/>
    <n v="7.3263888888888927E-3"/>
    <n v="2.4687499999999998E-2"/>
    <n v="2.4687499999999998E-2"/>
    <b v="0"/>
    <n v="2.6620370370370391E-3"/>
    <b v="0"/>
    <n v="3.1331018518518515E-2"/>
  </r>
  <r>
    <n v="1054"/>
    <s v="https://www.rev.com/blog/transcripts/boris-johnson-uk-coronavirus-briefing-transcript-march-22-warns-italy-style-lockdown-is-possible"/>
    <s v="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x v="91"/>
    <s v="32:34"/>
    <m/>
    <n v="540"/>
    <m/>
    <s v="Mar 22, 2020"/>
    <x v="11"/>
    <s v="31:43"/>
    <d v="1899-12-30T00:32:34"/>
    <n v="2.2025462962962958E-2"/>
    <n v="2.9351851851851851E-2"/>
    <n v="7.3263888888888927E-3"/>
    <n v="2.4687499999999998E-2"/>
    <n v="2.4687499999999998E-2"/>
    <b v="0"/>
    <n v="2.6620370370370391E-3"/>
    <b v="0"/>
    <n v="3.1331018518518515E-2"/>
  </r>
  <r>
    <n v="1055"/>
    <s v="https://www.rev.com/blog/transcripts/boris-johnson-uk-coronavirus-briefing-transcript-march-22-warns-italy-style-lockdown-is-possible"/>
    <s v="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x v="91"/>
    <s v="33:04"/>
    <m/>
    <n v="347"/>
    <m/>
    <s v="Mar 22, 2020"/>
    <x v="11"/>
    <s v="31:43"/>
    <d v="1899-12-30T00:33:04"/>
    <n v="2.2025462962962958E-2"/>
    <n v="2.9351851851851851E-2"/>
    <n v="7.3263888888888927E-3"/>
    <n v="2.4687499999999998E-2"/>
    <n v="2.4687499999999998E-2"/>
    <b v="0"/>
    <n v="2.6620370370370391E-3"/>
    <b v="0"/>
    <n v="3.1331018518518515E-2"/>
  </r>
  <r>
    <n v="1056"/>
    <s v="https://www.rev.com/blog/transcripts/boris-johnson-uk-coronavirus-briefing-transcript-march-22-warns-italy-style-lockdown-is-possible"/>
    <s v="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x v="91"/>
    <s v="33:25"/>
    <m/>
    <n v="317"/>
    <m/>
    <s v="Mar 22, 2020"/>
    <x v="11"/>
    <s v="31:43"/>
    <d v="1899-12-30T00:33:25"/>
    <n v="2.2025462962962958E-2"/>
    <n v="2.9351851851851851E-2"/>
    <n v="7.3263888888888927E-3"/>
    <n v="2.4687499999999998E-2"/>
    <n v="2.4687499999999998E-2"/>
    <b v="0"/>
    <n v="2.6620370370370391E-3"/>
    <b v="0"/>
    <n v="3.1331018518518515E-2"/>
  </r>
  <r>
    <n v="1057"/>
    <s v="https://www.rev.com/blog/transcripts/boris-johnson-uk-coronavirus-briefing-transcript-march-22-warns-italy-style-lockdown-is-possible"/>
    <s v="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x v="91"/>
    <s v="33:43"/>
    <m/>
    <n v="428"/>
    <m/>
    <s v="Mar 22, 2020"/>
    <x v="11"/>
    <s v="31:43"/>
    <d v="1899-12-30T00:33:43"/>
    <n v="2.2025462962962958E-2"/>
    <n v="2.9351851851851851E-2"/>
    <n v="7.3263888888888927E-3"/>
    <n v="2.4687499999999998E-2"/>
    <n v="2.4687499999999998E-2"/>
    <b v="0"/>
    <n v="2.6620370370370391E-3"/>
    <b v="0"/>
    <n v="3.1331018518518515E-2"/>
  </r>
  <r>
    <n v="1058"/>
    <s v="https://www.rev.com/blog/transcripts/boris-johnson-uk-coronavirus-briefing-transcript-march-22-warns-italy-style-lockdown-is-possible"/>
    <s v="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x v="91"/>
    <s v="34:09"/>
    <m/>
    <n v="457"/>
    <m/>
    <s v="Mar 22, 2020"/>
    <x v="11"/>
    <s v="31:43"/>
    <d v="1899-12-30T00:34:09"/>
    <n v="2.2025462962962958E-2"/>
    <n v="2.9351851851851851E-2"/>
    <n v="7.3263888888888927E-3"/>
    <n v="2.4687499999999998E-2"/>
    <n v="2.4687499999999998E-2"/>
    <b v="0"/>
    <n v="2.6620370370370391E-3"/>
    <b v="0"/>
    <n v="3.1331018518518515E-2"/>
  </r>
  <r>
    <n v="1059"/>
    <s v="https://www.rev.com/blog/transcripts/boris-johnson-uk-coronavirus-briefing-transcript-march-22-warns-italy-style-lockdown-is-possible"/>
    <s v="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x v="91"/>
    <s v="34:35"/>
    <m/>
    <n v="366"/>
    <m/>
    <s v="Mar 22, 2020"/>
    <x v="11"/>
    <s v="31:43"/>
    <d v="1899-12-30T00:34:35"/>
    <n v="2.2025462962962958E-2"/>
    <n v="2.9351851851851851E-2"/>
    <n v="7.3263888888888927E-3"/>
    <n v="2.4687499999999998E-2"/>
    <n v="2.4687499999999998E-2"/>
    <b v="0"/>
    <n v="2.6620370370370391E-3"/>
    <b v="0"/>
    <n v="3.1331018518518515E-2"/>
  </r>
  <r>
    <n v="1060"/>
    <s v="https://www.rev.com/blog/transcripts/boris-johnson-uk-coronavirus-briefing-transcript-march-22-warns-italy-style-lockdown-is-possible"/>
    <s v="Boris Johnson: (34:55);Thanks, Jenny. Larissa Brown, Daily Mail."/>
    <x v="0"/>
    <s v="34:55"/>
    <m/>
    <n v="64"/>
    <m/>
    <s v="Mar 22, 2020"/>
    <x v="11"/>
    <s v="34:55"/>
    <d v="1899-12-30T00:34:55"/>
    <n v="2.4247685185185181E-2"/>
    <n v="3.1331018518518515E-2"/>
    <n v="7.0833333333333338E-3"/>
    <n v="2.4687499999999998E-2"/>
    <n v="2.4687499999999998E-2"/>
    <b v="0"/>
    <n v="4.3981481481481649E-4"/>
    <b v="0"/>
    <n v="3.1331018518518515E-2"/>
  </r>
  <r>
    <n v="1061"/>
    <s v="https://www.rev.com/blog/transcripts/boris-johnson-uk-coronavirus-briefing-transcript-march-22-warns-italy-style-lockdown-is-possible"/>
    <s v="Larissa Brown: (34:58);Thank you. Prime Minister, people aren’t acting responsibly. So when are you going to get tougher and bring in the police and Mr.-"/>
    <x v="94"/>
    <s v="34:58"/>
    <m/>
    <n v="153"/>
    <m/>
    <s v="Mar 22, 2020"/>
    <x v="11"/>
    <s v="34:58"/>
    <d v="1899-12-30T00:34:58"/>
    <n v="2.4282407407407409E-2"/>
    <n v="2.4398148148148145E-2"/>
    <n v="1.157407407407357E-4"/>
    <n v="2.4687499999999998E-2"/>
    <n v="2.4687499999999998E-2"/>
    <b v="0"/>
    <n v="4.0509259259258884E-4"/>
    <b v="0"/>
    <n v="3.1331018518518515E-2"/>
  </r>
  <r>
    <n v="1062"/>
    <s v="https://www.rev.com/blog/transcripts/boris-johnson-uk-coronavirus-briefing-transcript-march-22-warns-italy-style-lockdown-is-possible"/>
    <s v="Boris Johnson: (35:07);Bring in the police?"/>
    <x v="0"/>
    <s v="35:07"/>
    <m/>
    <n v="43"/>
    <m/>
    <s v="Mar 22, 2020"/>
    <x v="11"/>
    <s v="35:07"/>
    <d v="1899-12-30T00:35:07"/>
    <n v="2.4386574074074074E-2"/>
    <n v="3.1331018518518515E-2"/>
    <n v="6.9444444444444406E-3"/>
    <n v="2.4687499999999998E-2"/>
    <n v="2.4687499999999998E-2"/>
    <b v="0"/>
    <n v="3.0092592592592324E-4"/>
    <b v="0"/>
    <n v="3.1331018518518515E-2"/>
  </r>
  <r>
    <n v="1063"/>
    <s v="https://www.rev.com/blog/transcripts/boris-johnson-uk-coronavirus-briefing-transcript-march-22-warns-italy-style-lockdown-is-possible"/>
    <s v="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x v="94"/>
    <s v="35:08"/>
    <m/>
    <n v="488"/>
    <m/>
    <s v="Mar 22, 2020"/>
    <x v="11"/>
    <s v="35:08"/>
    <d v="1899-12-30T00:35:08"/>
    <n v="2.4398148148148145E-2"/>
    <n v="2.4398148148148145E-2"/>
    <n v="0"/>
    <n v="2.4687499999999998E-2"/>
    <n v="2.4687499999999998E-2"/>
    <b v="0"/>
    <n v="2.8935185185185314E-4"/>
    <b v="0"/>
    <n v="3.1331018518518515E-2"/>
  </r>
  <r>
    <n v="1064"/>
    <s v="https://www.rev.com/blog/transcripts/boris-johnson-uk-coronavirus-briefing-transcript-march-22-warns-italy-style-lockdown-is-possible"/>
    <s v="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x v="0"/>
    <s v="35:33"/>
    <m/>
    <n v="433"/>
    <m/>
    <s v="Mar 22, 2020"/>
    <x v="11"/>
    <s v="35:33"/>
    <d v="1899-12-30T00:35:33"/>
    <n v="2.4687499999999998E-2"/>
    <n v="3.1331018518518515E-2"/>
    <n v="6.6435185185185174E-3"/>
    <n v="2.8993055555555553E-2"/>
    <n v="2.8993055555555553E-2"/>
    <b v="0"/>
    <n v="4.3055555555555555E-3"/>
    <b v="0"/>
    <n v="3.1331018518518515E-2"/>
  </r>
  <r>
    <n v="1065"/>
    <s v="https://www.rev.com/blog/transcripts/boris-johnson-uk-coronavirus-briefing-transcript-march-22-warns-italy-style-lockdown-is-possible"/>
    <s v="Boris Johnson: (36:01);I’ve said it several times now, this afternoon, if people can’t do that, won’t do that, don’t do that, then yes, of course we’re going to have to bring in tougher measures. And we don’t want to do that, of course we don’t, but that may well be necessary."/>
    <x v="0"/>
    <s v="36:01"/>
    <m/>
    <n v="277"/>
    <m/>
    <s v="Mar 22, 2020"/>
    <x v="11"/>
    <s v="35:33"/>
    <d v="1899-12-30T00:36:01"/>
    <n v="2.4687499999999998E-2"/>
    <n v="3.1331018518518515E-2"/>
    <n v="6.6435185185185174E-3"/>
    <n v="2.8993055555555553E-2"/>
    <n v="2.8993055555555553E-2"/>
    <b v="0"/>
    <n v="4.3055555555555555E-3"/>
    <b v="0"/>
    <n v="3.1331018518518515E-2"/>
  </r>
  <r>
    <n v="1066"/>
    <s v="https://www.rev.com/blog/transcripts/boris-johnson-uk-coronavirus-briefing-transcript-march-22-warns-italy-style-lockdown-is-possible"/>
    <s v="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x v="90"/>
    <s v="36:16"/>
    <m/>
    <n v="612"/>
    <m/>
    <s v="Mar 22, 2020"/>
    <x v="11"/>
    <s v="36:16"/>
    <d v="1899-12-30T00:36:16"/>
    <n v="2.5185185185185185E-2"/>
    <n v="2.991898148148148E-2"/>
    <n v="4.733796296296295E-3"/>
    <n v="2.8993055555555553E-2"/>
    <n v="2.8993055555555553E-2"/>
    <b v="0"/>
    <n v="3.8078703703703677E-3"/>
    <b v="0"/>
    <n v="3.1331018518518515E-2"/>
  </r>
  <r>
    <n v="1067"/>
    <s v="https://www.rev.com/blog/transcripts/boris-johnson-uk-coronavirus-briefing-transcript-march-22-warns-italy-style-lockdown-is-possible"/>
    <s v="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x v="90"/>
    <s v="36:49"/>
    <m/>
    <n v="702"/>
    <m/>
    <s v="Mar 22, 2020"/>
    <x v="11"/>
    <s v="36:16"/>
    <d v="1899-12-30T00:36:49"/>
    <n v="2.5185185185185185E-2"/>
    <n v="2.991898148148148E-2"/>
    <n v="4.733796296296295E-3"/>
    <n v="2.8993055555555553E-2"/>
    <n v="2.8993055555555553E-2"/>
    <b v="0"/>
    <n v="3.8078703703703677E-3"/>
    <b v="0"/>
    <n v="3.1331018518518515E-2"/>
  </r>
  <r>
    <n v="1068"/>
    <s v="https://www.rev.com/blog/transcripts/boris-johnson-uk-coronavirus-briefing-transcript-march-22-warns-italy-style-lockdown-is-possible"/>
    <s v="Boris Johnson: (37:29);Thanks Robert. Last question from … Oh sorry."/>
    <x v="0"/>
    <s v="37:29"/>
    <m/>
    <n v="68"/>
    <m/>
    <s v="Mar 22, 2020"/>
    <x v="11"/>
    <s v="37:29"/>
    <d v="1899-12-30T00:37:29"/>
    <n v="2.6030092592592594E-2"/>
    <n v="3.1331018518518515E-2"/>
    <n v="5.3009259259259207E-3"/>
    <n v="2.8993055555555553E-2"/>
    <n v="2.8993055555555553E-2"/>
    <b v="0"/>
    <n v="2.9629629629629589E-3"/>
    <b v="0"/>
    <n v="3.1331018518518515E-2"/>
  </r>
  <r>
    <n v="1069"/>
    <s v="https://www.rev.com/blog/transcripts/boris-johnson-uk-coronavirus-briefing-transcript-march-22-warns-italy-style-lockdown-is-possible"/>
    <s v="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x v="91"/>
    <s v="37:34"/>
    <m/>
    <n v="847"/>
    <m/>
    <s v="Mar 22, 2020"/>
    <x v="11"/>
    <s v="37:34"/>
    <d v="1899-12-30T00:37:34"/>
    <n v="2.6087962962962966E-2"/>
    <n v="2.9351851851851851E-2"/>
    <n v="3.2638888888888856E-3"/>
    <n v="2.8993055555555553E-2"/>
    <n v="2.8993055555555553E-2"/>
    <b v="0"/>
    <n v="2.9050925925925876E-3"/>
    <b v="0"/>
    <n v="3.1331018518518515E-2"/>
  </r>
  <r>
    <n v="1070"/>
    <s v="https://www.rev.com/blog/transcripts/boris-johnson-uk-coronavirus-briefing-transcript-march-22-warns-italy-style-lockdown-is-possible"/>
    <s v="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x v="91"/>
    <s v="38:21"/>
    <m/>
    <n v="1562"/>
    <m/>
    <s v="Mar 22, 2020"/>
    <x v="11"/>
    <s v="37:34"/>
    <d v="1899-12-30T00:38:21"/>
    <n v="2.6087962962962966E-2"/>
    <n v="2.9351851851851851E-2"/>
    <n v="3.2638888888888856E-3"/>
    <n v="2.8993055555555553E-2"/>
    <n v="2.8993055555555553E-2"/>
    <b v="0"/>
    <n v="2.9050925925925876E-3"/>
    <b v="0"/>
    <n v="3.1331018518518515E-2"/>
  </r>
  <r>
    <n v="1071"/>
    <s v="https://www.rev.com/blog/transcripts/boris-johnson-uk-coronavirus-briefing-transcript-march-22-warns-italy-style-lockdown-is-possible"/>
    <s v="Boris Johnson: (40:00);Thank you. That’s very, very clear. Charles Haim is 10:00."/>
    <x v="0"/>
    <s v="40:00"/>
    <m/>
    <n v="81"/>
    <m/>
    <s v="Mar 22, 2020"/>
    <x v="11"/>
    <s v="40:00"/>
    <d v="1899-12-30T00:40:00"/>
    <n v="2.7777777777777776E-2"/>
    <n v="3.1331018518518515E-2"/>
    <n v="3.5532407407407388E-3"/>
    <n v="2.8993055555555553E-2"/>
    <n v="2.8993055555555553E-2"/>
    <b v="0"/>
    <n v="1.2152777777777769E-3"/>
    <b v="0"/>
    <n v="3.1331018518518515E-2"/>
  </r>
  <r>
    <n v="1072"/>
    <s v="https://www.rev.com/blog/transcripts/boris-johnson-uk-coronavirus-briefing-transcript-march-22-warns-italy-style-lockdown-is-possible"/>
    <s v="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x v="95"/>
    <s v="40:07"/>
    <m/>
    <n v="343"/>
    <m/>
    <s v="Mar 22, 2020"/>
    <x v="11"/>
    <s v="40:07"/>
    <d v="1899-12-30T00:40:07"/>
    <n v="2.7858796296296298E-2"/>
    <n v="2.8969907407407406E-2"/>
    <n v="1.1111111111111079E-3"/>
    <n v="2.8993055555555553E-2"/>
    <n v="2.8993055555555553E-2"/>
    <b v="0"/>
    <n v="1.134259259259255E-3"/>
    <b v="0"/>
    <n v="3.1331018518518515E-2"/>
  </r>
  <r>
    <n v="1073"/>
    <s v="https://www.rev.com/blog/transcripts/boris-johnson-uk-coronavirus-briefing-transcript-march-22-warns-italy-style-lockdown-is-possible"/>
    <s v="Charles Haim: (40:25);And then Mr. Jendrick, just very simple, straightforward question on the packages. Is the food going to be free and how will they actually order it? Just the precise details of how that process works."/>
    <x v="95"/>
    <s v="40:25"/>
    <m/>
    <n v="222"/>
    <m/>
    <s v="Mar 22, 2020"/>
    <x v="11"/>
    <s v="40:07"/>
    <d v="1899-12-30T00:40:25"/>
    <n v="2.7858796296296298E-2"/>
    <n v="2.8969907407407406E-2"/>
    <n v="1.1111111111111079E-3"/>
    <n v="2.8993055555555553E-2"/>
    <n v="2.8993055555555553E-2"/>
    <b v="0"/>
    <n v="1.134259259259255E-3"/>
    <b v="0"/>
    <n v="3.1331018518518515E-2"/>
  </r>
  <r>
    <n v="1074"/>
    <s v="https://www.rev.com/blog/transcripts/boris-johnson-uk-coronavirus-briefing-transcript-march-22-warns-italy-style-lockdown-is-possible"/>
    <s v="Boris Johnson: (40:41);On the technicalities of the size of gathering, if you don’t mind, I’m going to ask Jenny to answer."/>
    <x v="0"/>
    <s v="40:41"/>
    <m/>
    <n v="123"/>
    <m/>
    <s v="Mar 22, 2020"/>
    <x v="11"/>
    <s v="40:41"/>
    <d v="1899-12-30T00:40:41"/>
    <n v="2.8252314814814813E-2"/>
    <n v="3.1331018518518515E-2"/>
    <n v="3.0787037037037016E-3"/>
    <n v="2.8993055555555553E-2"/>
    <n v="2.8993055555555553E-2"/>
    <b v="0"/>
    <n v="7.4074074074073973E-4"/>
    <b v="0"/>
    <n v="3.1331018518518515E-2"/>
  </r>
  <r>
    <n v="1075"/>
    <s v="https://www.rev.com/blog/transcripts/boris-johnson-uk-coronavirus-briefing-transcript-march-22-warns-italy-style-lockdown-is-possible"/>
    <s v="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x v="91"/>
    <s v="40:47"/>
    <m/>
    <n v="402"/>
    <m/>
    <s v="Mar 22, 2020"/>
    <x v="11"/>
    <s v="40:47"/>
    <d v="1899-12-30T00:40:47"/>
    <n v="2.8321759259259258E-2"/>
    <n v="2.9351851851851851E-2"/>
    <n v="1.0300925925925929E-3"/>
    <n v="2.8993055555555553E-2"/>
    <n v="2.8993055555555553E-2"/>
    <b v="0"/>
    <n v="6.7129629629629484E-4"/>
    <b v="0"/>
    <n v="3.1331018518518515E-2"/>
  </r>
  <r>
    <n v="1076"/>
    <s v="https://www.rev.com/blog/transcripts/boris-johnson-uk-coronavirus-briefing-transcript-march-22-warns-italy-style-lockdown-is-possible"/>
    <s v="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x v="91"/>
    <s v="41:09"/>
    <m/>
    <n v="567"/>
    <m/>
    <s v="Mar 22, 2020"/>
    <x v="11"/>
    <s v="40:47"/>
    <d v="1899-12-30T00:41:09"/>
    <n v="2.8321759259259258E-2"/>
    <n v="2.9351851851851851E-2"/>
    <n v="1.0300925925925929E-3"/>
    <n v="2.8993055555555553E-2"/>
    <n v="2.8993055555555553E-2"/>
    <b v="0"/>
    <n v="6.7129629629629484E-4"/>
    <b v="0"/>
    <n v="3.1331018518518515E-2"/>
  </r>
  <r>
    <n v="1077"/>
    <s v="https://www.rev.com/blog/transcripts/boris-johnson-uk-coronavirus-briefing-transcript-march-22-warns-italy-style-lockdown-is-possible"/>
    <s v="Charles Haim: (41:43);Will you ban them?"/>
    <x v="95"/>
    <s v="41:43"/>
    <m/>
    <n v="40"/>
    <m/>
    <s v="Mar 22, 2020"/>
    <x v="11"/>
    <s v="41:43"/>
    <d v="1899-12-30T00:41:43"/>
    <n v="2.8969907407407406E-2"/>
    <n v="2.8969907407407406E-2"/>
    <n v="0"/>
    <n v="2.8993055555555553E-2"/>
    <n v="2.8993055555555553E-2"/>
    <b v="0"/>
    <n v="2.3148148148147141E-5"/>
    <b v="0"/>
    <n v="3.1331018518518515E-2"/>
  </r>
  <r>
    <n v="1078"/>
    <s v="https://www.rev.com/blog/transcripts/boris-johnson-uk-coronavirus-briefing-transcript-march-22-warns-italy-style-lockdown-is-possible"/>
    <s v="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x v="91"/>
    <s v="41:45"/>
    <m/>
    <n v="536"/>
    <m/>
    <s v="Mar 22, 2020"/>
    <x v="11"/>
    <s v="41:45"/>
    <d v="1899-12-30T00:41:45"/>
    <n v="2.8993055555555553E-2"/>
    <n v="2.9351851851851851E-2"/>
    <n v="3.5879629629629803E-4"/>
    <n v="2.9351851851851851E-2"/>
    <n v="2.9351851851851851E-2"/>
    <b v="0"/>
    <n v="3.5879629629629803E-4"/>
    <b v="0"/>
    <n v="3.1331018518518515E-2"/>
  </r>
  <r>
    <n v="1079"/>
    <s v="https://www.rev.com/blog/transcripts/boris-johnson-uk-coronavirus-briefing-transcript-march-22-warns-italy-style-lockdown-is-possible"/>
    <s v="Boris Johnson: (42:16);And wash your hands."/>
    <x v="0"/>
    <s v="42:16"/>
    <m/>
    <n v="43"/>
    <m/>
    <s v="Mar 22, 2020"/>
    <x v="11"/>
    <s v="42:16"/>
    <d v="1899-12-30T00:42:16"/>
    <n v="2.9351851851851851E-2"/>
    <n v="3.1331018518518515E-2"/>
    <n v="1.9791666666666638E-3"/>
    <n v="2.9351851851851851E-2"/>
    <n v="2.9351851851851851E-2"/>
    <b v="0"/>
    <n v="0"/>
    <b v="0"/>
    <n v="3.1331018518518515E-2"/>
  </r>
  <r>
    <n v="1080"/>
    <s v="https://www.rev.com/blog/transcripts/boris-johnson-uk-coronavirus-briefing-transcript-march-22-warns-italy-style-lockdown-is-possible"/>
    <s v="Jenny: (42:16);And wash your …"/>
    <x v="91"/>
    <s v="42:16"/>
    <m/>
    <n v="30"/>
    <m/>
    <s v="Mar 22, 2020"/>
    <x v="11"/>
    <s v="42:16"/>
    <d v="1899-12-30T00:42:16"/>
    <n v="2.9351851851851851E-2"/>
    <n v="2.9351851851851851E-2"/>
    <n v="0"/>
    <n v="2.9351851851851851E-2"/>
    <n v="2.9351851851851851E-2"/>
    <b v="0"/>
    <n v="0"/>
    <b v="0"/>
    <n v="3.1331018518518515E-2"/>
  </r>
  <r>
    <n v="1081"/>
    <s v="https://www.rev.com/blog/transcripts/boris-johnson-uk-coronavirus-briefing-transcript-march-22-warns-italy-style-lockdown-is-possible"/>
    <s v="Boris Johnson: (42:16);Robert."/>
    <x v="0"/>
    <s v="42:16"/>
    <m/>
    <n v="30"/>
    <m/>
    <s v="Mar 22, 2020"/>
    <x v="11"/>
    <s v="42:16"/>
    <d v="1899-12-30T00:42:16"/>
    <n v="2.9351851851851851E-2"/>
    <n v="3.1331018518518515E-2"/>
    <n v="1.9791666666666638E-3"/>
    <n v="3.0208333333333334E-2"/>
    <n v="3.0208333333333334E-2"/>
    <b v="0"/>
    <n v="8.5648148148148237E-4"/>
    <b v="0"/>
    <n v="3.1331018518518515E-2"/>
  </r>
  <r>
    <n v="1082"/>
    <s v="https://www.rev.com/blog/transcripts/boris-johnson-uk-coronavirus-briefing-transcript-march-22-warns-italy-style-lockdown-is-possible"/>
    <s v="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x v="90"/>
    <s v="42:20"/>
    <m/>
    <n v="822"/>
    <m/>
    <s v="Mar 22, 2020"/>
    <x v="11"/>
    <s v="42:20"/>
    <d v="1899-12-30T00:42:20"/>
    <n v="2.9398148148148149E-2"/>
    <n v="2.991898148148148E-2"/>
    <n v="5.2083333333333148E-4"/>
    <n v="3.0208333333333334E-2"/>
    <n v="3.0208333333333334E-2"/>
    <b v="0"/>
    <n v="8.1018518518518462E-4"/>
    <b v="0"/>
    <n v="3.1331018518518515E-2"/>
  </r>
  <r>
    <n v="1083"/>
    <s v="https://www.rev.com/blog/transcripts/boris-johnson-uk-coronavirus-briefing-transcript-march-22-warns-italy-style-lockdown-is-possible"/>
    <s v="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x v="90"/>
    <s v="43:05"/>
    <m/>
    <n v="465"/>
    <m/>
    <s v="Mar 22, 2020"/>
    <x v="11"/>
    <s v="42:20"/>
    <d v="1899-12-30T00:43:05"/>
    <n v="2.9398148148148149E-2"/>
    <n v="2.991898148148148E-2"/>
    <n v="5.2083333333333148E-4"/>
    <n v="3.0208333333333334E-2"/>
    <n v="3.0208333333333334E-2"/>
    <b v="0"/>
    <n v="8.1018518518518462E-4"/>
    <b v="0"/>
    <n v="3.1331018518518515E-2"/>
  </r>
  <r>
    <n v="1084"/>
    <s v="https://www.rev.com/blog/transcripts/boris-johnson-uk-coronavirus-briefing-transcript-march-22-warns-italy-style-lockdown-is-possible"/>
    <s v="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x v="0"/>
    <s v="43:30"/>
    <m/>
    <n v="422"/>
    <m/>
    <s v="Mar 22, 2020"/>
    <x v="11"/>
    <s v="43:30"/>
    <d v="1899-12-30T00:43:30"/>
    <n v="3.0208333333333334E-2"/>
    <n v="3.1331018518518515E-2"/>
    <n v="1.1226851851851814E-3"/>
    <n v="6.3657407407407404E-3"/>
    <n v="6.3657407407407404E-3"/>
    <b v="0"/>
    <n v="-2.3842592592592592E-2"/>
    <b v="1"/>
    <n v="3.1331018518518515E-2"/>
  </r>
  <r>
    <n v="1085"/>
    <s v="https://www.rev.com/blog/transcripts/boris-johnson-uk-coronavirus-briefing-transcript-march-22-warns-italy-style-lockdown-is-possible"/>
    <s v="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x v="0"/>
    <s v="43:53"/>
    <m/>
    <n v="791"/>
    <m/>
    <s v="Mar 22, 2020"/>
    <x v="11"/>
    <s v="43:30"/>
    <d v="1899-12-30T00:43:53"/>
    <n v="3.0208333333333334E-2"/>
    <n v="3.1331018518518515E-2"/>
    <n v="1.1226851851851814E-3"/>
    <n v="6.3657407407407404E-3"/>
    <n v="6.3657407407407404E-3"/>
    <b v="0"/>
    <n v="-2.3842592592592592E-2"/>
    <b v="1"/>
    <n v="3.1331018518518515E-2"/>
  </r>
  <r>
    <n v="1086"/>
    <s v="https://www.rev.com/blog/transcripts/boris-johnson-uk-coronavirus-briefing-transcript-march-22-warns-italy-style-lockdown-is-possible"/>
    <s v="Boris Johnson: (44:49);And the more we comply now, with what Jenny and others have been saying, then the faster we will beat it and the faster we will get through it. That’s not the first time you’ve heard me say it, but it is absolutely true."/>
    <x v="0"/>
    <s v="44:49"/>
    <m/>
    <n v="243"/>
    <m/>
    <s v="Mar 22, 2020"/>
    <x v="11"/>
    <s v="43:30"/>
    <d v="1899-12-30T00:44:49"/>
    <n v="3.0208333333333334E-2"/>
    <n v="3.1331018518518515E-2"/>
    <n v="1.1226851851851814E-3"/>
    <n v="6.3657407407407404E-3"/>
    <n v="6.3657407407407404E-3"/>
    <b v="0"/>
    <n v="-2.3842592592592592E-2"/>
    <b v="1"/>
    <n v="3.1331018518518515E-2"/>
  </r>
  <r>
    <n v="1087"/>
    <s v="https://www.rev.com/blog/transcripts/boris-johnson-uk-coronavirus-briefing-transcript-march-22-warns-italy-style-lockdown-is-possible"/>
    <s v="Boris Johnson: (45:07);Thank you all very much. See you next time. Thank you."/>
    <x v="0"/>
    <s v="45:07"/>
    <m/>
    <n v="77"/>
    <m/>
    <s v="Mar 22, 2020"/>
    <x v="11"/>
    <s v="43:30"/>
    <d v="1899-12-30T00:45:07"/>
    <n v="3.0208333333333334E-2"/>
    <n v="3.1331018518518515E-2"/>
    <n v="1.1226851851851814E-3"/>
    <n v="6.3657407407407404E-3"/>
    <n v="6.3657407407407404E-3"/>
    <b v="0"/>
    <n v="-2.3842592592592592E-2"/>
    <b v="1"/>
    <n v="3.1331018518518515E-2"/>
  </r>
  <r>
    <n v="1093"/>
    <s v="https://www.rev.com/blog/transcripts/boris-johnson-uk-coronavirus-daily-briefing-transcript-march-25"/>
    <s v="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x v="0"/>
    <s v="09:10"/>
    <m/>
    <n v="506"/>
    <m/>
    <s v="Mar 25, 2020"/>
    <x v="12"/>
    <s v="09:10"/>
    <d v="1899-12-30T00:09:10"/>
    <n v="3.0208333333333334E-2"/>
    <n v="2.6226851851851852E-2"/>
    <n v="-3.9814814814814817E-3"/>
    <n v="1.2442129629629629E-2"/>
    <n v="1.2442129629629629E-2"/>
    <b v="0"/>
    <n v="-1.7766203703703704E-2"/>
    <b v="1"/>
    <n v="2.6226851851851852E-2"/>
  </r>
  <r>
    <n v="1094"/>
    <s v="https://www.rev.com/blog/transcripts/boris-johnson-uk-coronavirus-daily-briefing-transcript-march-25"/>
    <s v="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x v="0"/>
    <s v="09:49"/>
    <m/>
    <n v="962"/>
    <m/>
    <s v="Mar 25, 2020"/>
    <x v="12"/>
    <s v="09:10"/>
    <d v="1899-12-30T00:09:49"/>
    <n v="3.0208333333333334E-2"/>
    <n v="2.6226851851851852E-2"/>
    <n v="-3.9814814814814817E-3"/>
    <n v="1.2442129629629629E-2"/>
    <n v="1.2442129629629629E-2"/>
    <b v="0"/>
    <n v="-1.7766203703703704E-2"/>
    <b v="1"/>
    <n v="2.6226851851851852E-2"/>
  </r>
  <r>
    <n v="1095"/>
    <s v="https://www.rev.com/blog/transcripts/boris-johnson-uk-coronavirus-daily-briefing-transcript-march-25"/>
    <s v="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x v="0"/>
    <s v="11:03"/>
    <m/>
    <n v="817"/>
    <m/>
    <s v="Mar 25, 2020"/>
    <x v="12"/>
    <s v="09:10"/>
    <d v="1899-12-30T00:11:03"/>
    <n v="3.0208333333333334E-2"/>
    <n v="2.6226851851851852E-2"/>
    <n v="-3.9814814814814817E-3"/>
    <n v="1.2442129629629629E-2"/>
    <n v="1.2442129629629629E-2"/>
    <b v="0"/>
    <n v="-1.7766203703703704E-2"/>
    <b v="1"/>
    <n v="2.6226851851851852E-2"/>
  </r>
  <r>
    <n v="1096"/>
    <s v="https://www.rev.com/blog/transcripts/boris-johnson-uk-coronavirus-daily-briefing-transcript-march-25"/>
    <s v="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x v="0"/>
    <s v="12:06"/>
    <m/>
    <n v="318"/>
    <m/>
    <s v="Mar 25, 2020"/>
    <x v="12"/>
    <s v="09:10"/>
    <d v="1899-12-30T00:12:06"/>
    <n v="3.0208333333333334E-2"/>
    <n v="2.6226851851851852E-2"/>
    <n v="-3.9814814814814817E-3"/>
    <n v="1.2442129629629629E-2"/>
    <n v="1.2442129629629629E-2"/>
    <b v="0"/>
    <n v="-1.7766203703703704E-2"/>
    <b v="1"/>
    <n v="2.6226851851851852E-2"/>
  </r>
  <r>
    <n v="1097"/>
    <s v="https://www.rev.com/blog/transcripts/boris-johnson-uk-coronavirus-daily-briefing-transcript-march-25"/>
    <s v="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x v="4"/>
    <s v="12:35"/>
    <m/>
    <n v="486"/>
    <m/>
    <s v="Mar 25, 2020"/>
    <x v="12"/>
    <s v="12:35"/>
    <d v="1899-12-30T00:12:35"/>
    <n v="8.7384259259259255E-3"/>
    <n v="2.1504629629629627E-2"/>
    <n v="1.2766203703703701E-2"/>
    <n v="1.2442129629629629E-2"/>
    <n v="1.2442129629629629E-2"/>
    <b v="0"/>
    <n v="3.7037037037037038E-3"/>
    <b v="0"/>
    <n v="2.6226851851851852E-2"/>
  </r>
  <r>
    <n v="1098"/>
    <s v="https://www.rev.com/blog/transcripts/boris-johnson-uk-coronavirus-daily-briefing-transcript-march-25"/>
    <s v="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x v="0"/>
    <s v="13:03"/>
    <m/>
    <n v="1301"/>
    <m/>
    <s v="Mar 25, 2020"/>
    <x v="12"/>
    <s v="13:03"/>
    <d v="1899-12-30T00:13:03"/>
    <n v="9.0624999999999994E-3"/>
    <n v="2.6226851851851852E-2"/>
    <n v="1.7164351851851854E-2"/>
    <n v="1.2442129629629629E-2"/>
    <n v="1.2442129629629629E-2"/>
    <b v="0"/>
    <n v="3.37962962962963E-3"/>
    <b v="0"/>
    <n v="2.6226851851851852E-2"/>
  </r>
  <r>
    <n v="1099"/>
    <s v="https://www.rev.com/blog/transcripts/boris-johnson-uk-coronavirus-daily-briefing-transcript-march-25"/>
    <s v="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x v="0"/>
    <s v="14:30"/>
    <m/>
    <n v="546"/>
    <m/>
    <s v="Mar 25, 2020"/>
    <x v="12"/>
    <s v="13:03"/>
    <d v="1899-12-30T00:14:30"/>
    <n v="9.0624999999999994E-3"/>
    <n v="2.6226851851851852E-2"/>
    <n v="1.7164351851851854E-2"/>
    <n v="1.2442129629629629E-2"/>
    <n v="1.2442129629629629E-2"/>
    <b v="0"/>
    <n v="3.37962962962963E-3"/>
    <b v="0"/>
    <n v="2.6226851851851852E-2"/>
  </r>
  <r>
    <n v="1100"/>
    <s v="https://www.rev.com/blog/transcripts/boris-johnson-uk-coronavirus-daily-briefing-transcript-march-25"/>
    <s v="Boris Johnson: (15:09);But on testing, perhaps, Chris, would you like to say some more?"/>
    <x v="0"/>
    <s v="15:09"/>
    <m/>
    <n v="87"/>
    <m/>
    <s v="Mar 25, 2020"/>
    <x v="12"/>
    <s v="13:03"/>
    <d v="1899-12-30T00:15:09"/>
    <n v="9.0624999999999994E-3"/>
    <n v="2.6226851851851852E-2"/>
    <n v="1.7164351851851854E-2"/>
    <n v="1.2442129629629629E-2"/>
    <n v="1.2442129629629629E-2"/>
    <b v="0"/>
    <n v="3.37962962962963E-3"/>
    <b v="0"/>
    <n v="2.6226851851851852E-2"/>
  </r>
  <r>
    <n v="1101"/>
    <s v="https://www.rev.com/blog/transcripts/boris-johnson-uk-coronavirus-daily-briefing-transcript-march-25"/>
    <s v="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x v="96"/>
    <s v="15:15"/>
    <m/>
    <n v="856"/>
    <m/>
    <s v="Mar 25, 2020"/>
    <x v="12"/>
    <s v="15:15"/>
    <d v="1899-12-30T00:15:15"/>
    <n v="1.0590277777777777E-2"/>
    <n v="2.5555555555555554E-2"/>
    <n v="1.4965277777777777E-2"/>
    <n v="1.2442129629629629E-2"/>
    <n v="1.2442129629629629E-2"/>
    <b v="0"/>
    <n v="1.8518518518518528E-3"/>
    <b v="0"/>
    <n v="2.6226851851851852E-2"/>
  </r>
  <r>
    <n v="1102"/>
    <s v="https://www.rev.com/blog/transcripts/boris-johnson-uk-coronavirus-daily-briefing-transcript-march-25"/>
    <s v="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x v="96"/>
    <s v="16:00"/>
    <m/>
    <n v="735"/>
    <m/>
    <s v="Mar 25, 2020"/>
    <x v="12"/>
    <s v="15:15"/>
    <d v="1899-12-30T00:16:00"/>
    <n v="1.0590277777777777E-2"/>
    <n v="2.5555555555555554E-2"/>
    <n v="1.4965277777777777E-2"/>
    <n v="1.2442129629629629E-2"/>
    <n v="1.2442129629629629E-2"/>
    <b v="0"/>
    <n v="1.8518518518518528E-3"/>
    <b v="0"/>
    <n v="2.6226851851851852E-2"/>
  </r>
  <r>
    <n v="1103"/>
    <s v="https://www.rev.com/blog/transcripts/boris-johnson-uk-coronavirus-daily-briefing-transcript-march-25"/>
    <s v="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x v="96"/>
    <s v="16:41"/>
    <m/>
    <n v="1333"/>
    <m/>
    <s v="Mar 25, 2020"/>
    <x v="12"/>
    <s v="15:15"/>
    <d v="1899-12-30T00:16:41"/>
    <n v="1.0590277777777777E-2"/>
    <n v="2.5555555555555554E-2"/>
    <n v="1.4965277777777777E-2"/>
    <n v="1.2442129629629629E-2"/>
    <n v="1.2442129629629629E-2"/>
    <b v="0"/>
    <n v="1.8518518518518528E-3"/>
    <b v="0"/>
    <n v="2.6226851851851852E-2"/>
  </r>
  <r>
    <n v="1104"/>
    <s v="https://www.rev.com/blog/transcripts/boris-johnson-uk-coronavirus-daily-briefing-transcript-march-25"/>
    <s v="Male: (17:53);Patrick [crosstalk 00:17:54]"/>
    <x v="97"/>
    <s v="17:53"/>
    <m/>
    <n v="42"/>
    <m/>
    <s v="Mar 25, 2020"/>
    <x v="12"/>
    <s v="17:53"/>
    <d v="1899-12-30T00:17:53"/>
    <n v="1.2418981481481482E-2"/>
    <n v="1.2418981481481482E-2"/>
    <n v="0"/>
    <n v="1.2442129629629629E-2"/>
    <n v="1.2442129629629629E-2"/>
    <b v="0"/>
    <n v="2.3148148148147141E-5"/>
    <b v="0"/>
    <n v="2.6226851851851852E-2"/>
  </r>
  <r>
    <n v="1105"/>
    <s v="https://www.rev.com/blog/transcripts/boris-johnson-uk-coronavirus-daily-briefing-transcript-march-25"/>
    <s v="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x v="0"/>
    <s v="17:55"/>
    <m/>
    <n v="437"/>
    <m/>
    <s v="Mar 25, 2020"/>
    <x v="12"/>
    <s v="17:55"/>
    <d v="1899-12-30T00:17:55"/>
    <n v="1.2442129629629629E-2"/>
    <n v="2.6226851851851852E-2"/>
    <n v="1.3784722222222223E-2"/>
    <n v="1.4444444444444446E-2"/>
    <n v="1.4444444444444446E-2"/>
    <b v="0"/>
    <n v="2.0023148148148161E-3"/>
    <b v="0"/>
    <n v="2.6226851851851852E-2"/>
  </r>
  <r>
    <n v="1106"/>
    <s v="https://www.rev.com/blog/transcripts/boris-johnson-uk-coronavirus-daily-briefing-transcript-march-25"/>
    <s v="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x v="96"/>
    <s v="18:19"/>
    <m/>
    <n v="311"/>
    <m/>
    <s v="Mar 25, 2020"/>
    <x v="12"/>
    <s v="18:19"/>
    <d v="1899-12-30T00:18:19"/>
    <n v="1.2719907407407407E-2"/>
    <n v="2.5555555555555554E-2"/>
    <n v="1.2835648148148146E-2"/>
    <n v="1.4444444444444446E-2"/>
    <n v="1.4444444444444446E-2"/>
    <b v="0"/>
    <n v="1.7245370370370383E-3"/>
    <b v="0"/>
    <n v="2.6226851851851852E-2"/>
  </r>
  <r>
    <n v="1107"/>
    <s v="https://www.rev.com/blog/transcripts/boris-johnson-uk-coronavirus-daily-briefing-transcript-march-25"/>
    <s v="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x v="0"/>
    <s v="18:36"/>
    <m/>
    <n v="420"/>
    <m/>
    <s v="Mar 25, 2020"/>
    <x v="12"/>
    <s v="18:36"/>
    <d v="1899-12-30T00:18:36"/>
    <n v="1.2916666666666667E-2"/>
    <n v="2.6226851851851852E-2"/>
    <n v="1.3310185185185185E-2"/>
    <n v="1.4444444444444446E-2"/>
    <n v="1.4444444444444446E-2"/>
    <b v="0"/>
    <n v="1.5277777777777789E-3"/>
    <b v="0"/>
    <n v="2.6226851851851852E-2"/>
  </r>
  <r>
    <n v="1108"/>
    <s v="https://www.rev.com/blog/transcripts/boris-johnson-uk-coronavirus-daily-briefing-transcript-march-25"/>
    <s v="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
    <x v="0"/>
    <s v="19:00"/>
    <m/>
    <n v="321"/>
    <m/>
    <s v="Mar 25, 2020"/>
    <x v="12"/>
    <s v="18:36"/>
    <d v="1899-12-30T00:19:00"/>
    <n v="1.2916666666666667E-2"/>
    <n v="2.6226851851851852E-2"/>
    <n v="1.3310185185185185E-2"/>
    <n v="1.4444444444444446E-2"/>
    <n v="1.4444444444444446E-2"/>
    <b v="0"/>
    <n v="1.5277777777777789E-3"/>
    <b v="0"/>
    <n v="2.6226851851851852E-2"/>
  </r>
  <r>
    <n v="1109"/>
    <s v="https://www.rev.com/blog/transcripts/boris-johnson-uk-coronavirus-daily-briefing-transcript-march-25"/>
    <s v="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x v="98"/>
    <s v="19:21"/>
    <m/>
    <n v="474"/>
    <m/>
    <s v="Mar 25, 2020"/>
    <x v="12"/>
    <s v="19:21"/>
    <d v="1899-12-30T00:19:21"/>
    <n v="1.34375E-2"/>
    <n v="2.2951388888888886E-2"/>
    <n v="9.513888888888886E-3"/>
    <n v="1.4444444444444446E-2"/>
    <n v="1.4444444444444446E-2"/>
    <b v="0"/>
    <n v="1.0069444444444457E-3"/>
    <b v="0"/>
    <n v="2.6226851851851852E-2"/>
  </r>
  <r>
    <n v="1110"/>
    <s v="https://www.rev.com/blog/transcripts/boris-johnson-uk-coronavirus-daily-briefing-transcript-march-25"/>
    <s v="Boris Johnson: (19:49);Thank you. Beth Rigby, Sky News."/>
    <x v="0"/>
    <s v="19:49"/>
    <m/>
    <n v="55"/>
    <m/>
    <s v="Mar 25, 2020"/>
    <x v="12"/>
    <s v="19:49"/>
    <d v="1899-12-30T00:19:49"/>
    <n v="1.3761574074074074E-2"/>
    <n v="2.6226851851851852E-2"/>
    <n v="1.2465277777777778E-2"/>
    <n v="1.4444444444444446E-2"/>
    <n v="1.4444444444444446E-2"/>
    <b v="0"/>
    <n v="6.8287037037037188E-4"/>
    <b v="0"/>
    <n v="2.6226851851851852E-2"/>
  </r>
  <r>
    <n v="1111"/>
    <s v="https://www.rev.com/blog/transcripts/boris-johnson-uk-coronavirus-daily-briefing-transcript-march-25"/>
    <s v="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x v="40"/>
    <s v="19:53"/>
    <m/>
    <n v="709"/>
    <m/>
    <s v="Mar 25, 2020"/>
    <x v="12"/>
    <s v="19:53"/>
    <d v="1899-12-30T00:19:53"/>
    <n v="1.3807870370370371E-2"/>
    <n v="1.3807870370370371E-2"/>
    <n v="0"/>
    <n v="1.4444444444444446E-2"/>
    <n v="1.4444444444444446E-2"/>
    <b v="0"/>
    <n v="6.3657407407407413E-4"/>
    <b v="0"/>
    <n v="2.6226851851851852E-2"/>
  </r>
  <r>
    <n v="1112"/>
    <s v="https://www.rev.com/blog/transcripts/boris-johnson-uk-coronavirus-daily-briefing-transcript-march-25"/>
    <s v="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x v="0"/>
    <s v="20:48"/>
    <m/>
    <n v="904"/>
    <m/>
    <s v="Mar 25, 2020"/>
    <x v="12"/>
    <s v="20:48"/>
    <d v="1899-12-30T00:20:48"/>
    <n v="1.4444444444444446E-2"/>
    <n v="2.6226851851851852E-2"/>
    <n v="1.1782407407407406E-2"/>
    <n v="1.8136574074074072E-2"/>
    <n v="1.8136574074074072E-2"/>
    <b v="0"/>
    <n v="3.6921296296296268E-3"/>
    <b v="0"/>
    <n v="2.6226851851851852E-2"/>
  </r>
  <r>
    <n v="1113"/>
    <s v="https://www.rev.com/blog/transcripts/boris-johnson-uk-coronavirus-daily-briefing-transcript-march-25"/>
    <s v="Chris: (21:49);Well, I can certainly give an answer. Patrick might want to add to this. The first thing is the modeling … Every country does this slightly differently, and every country has got a slightly different epidemic pattern at this point in time, so that’s entirely reasonable."/>
    <x v="96"/>
    <s v="21:49"/>
    <m/>
    <n v="285"/>
    <m/>
    <s v="Mar 25, 2020"/>
    <x v="12"/>
    <s v="21:49"/>
    <d v="1899-12-30T00:21:49"/>
    <n v="1.5150462962962963E-2"/>
    <n v="2.5555555555555554E-2"/>
    <n v="1.0405092592592591E-2"/>
    <n v="1.8136574074074072E-2"/>
    <n v="1.8136574074074072E-2"/>
    <b v="0"/>
    <n v="2.9861111111111095E-3"/>
    <b v="0"/>
    <n v="2.6226851851851852E-2"/>
  </r>
  <r>
    <n v="1114"/>
    <s v="https://www.rev.com/blog/transcripts/boris-johnson-uk-coronavirus-daily-briefing-transcript-march-25"/>
    <s v="Chris: (22:03);An epidemic pattern at this point in time. So that’s entirely reasonable and all of us of course are dealing with a new infection and therefore are having to take the science from quite a low base very fast in terms of the advice we give."/>
    <x v="96"/>
    <s v="22:03"/>
    <m/>
    <n v="253"/>
    <m/>
    <s v="Mar 25, 2020"/>
    <x v="12"/>
    <s v="21:49"/>
    <d v="1899-12-30T00:22:03"/>
    <n v="1.5150462962962963E-2"/>
    <n v="2.5555555555555554E-2"/>
    <n v="1.0405092592592591E-2"/>
    <n v="1.8136574074074072E-2"/>
    <n v="1.8136574074074072E-2"/>
    <b v="0"/>
    <n v="2.9861111111111095E-3"/>
    <b v="0"/>
    <n v="2.6226851851851852E-2"/>
  </r>
  <r>
    <n v="1115"/>
    <s v="https://www.rev.com/blog/transcripts/boris-johnson-uk-coronavirus-daily-briefing-transcript-march-25"/>
    <s v="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x v="96"/>
    <s v="22:13"/>
    <m/>
    <n v="555"/>
    <m/>
    <s v="Mar 25, 2020"/>
    <x v="12"/>
    <s v="21:49"/>
    <d v="1899-12-30T00:22:13"/>
    <n v="1.5150462962962963E-2"/>
    <n v="2.5555555555555554E-2"/>
    <n v="1.0405092592592591E-2"/>
    <n v="1.8136574074074072E-2"/>
    <n v="1.8136574074074072E-2"/>
    <b v="0"/>
    <n v="2.9861111111111095E-3"/>
    <b v="0"/>
    <n v="2.6226851851851852E-2"/>
  </r>
  <r>
    <n v="1116"/>
    <s v="https://www.rev.com/blog/transcripts/boris-johnson-uk-coronavirus-daily-briefing-transcript-march-25"/>
    <s v="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x v="96"/>
    <s v="22:48"/>
    <m/>
    <n v="336"/>
    <m/>
    <s v="Mar 25, 2020"/>
    <x v="12"/>
    <s v="21:49"/>
    <d v="1899-12-30T00:22:48"/>
    <n v="1.5150462962962963E-2"/>
    <n v="2.5555555555555554E-2"/>
    <n v="1.0405092592592591E-2"/>
    <n v="1.8136574074074072E-2"/>
    <n v="1.8136574074074072E-2"/>
    <b v="0"/>
    <n v="2.9861111111111095E-3"/>
    <b v="0"/>
    <n v="2.6226851851851852E-2"/>
  </r>
  <r>
    <n v="1117"/>
    <s v="https://www.rev.com/blog/transcripts/boris-johnson-uk-coronavirus-daily-briefing-transcript-march-25"/>
    <s v="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x v="96"/>
    <s v="23:07"/>
    <m/>
    <n v="461"/>
    <m/>
    <s v="Mar 25, 2020"/>
    <x v="12"/>
    <s v="21:49"/>
    <d v="1899-12-30T00:23:07"/>
    <n v="1.5150462962962963E-2"/>
    <n v="2.5555555555555554E-2"/>
    <n v="1.0405092592592591E-2"/>
    <n v="1.8136574074074072E-2"/>
    <n v="1.8136574074074072E-2"/>
    <b v="0"/>
    <n v="2.9861111111111095E-3"/>
    <b v="0"/>
    <n v="2.6226851851851852E-2"/>
  </r>
  <r>
    <n v="1118"/>
    <s v="https://www.rev.com/blog/transcripts/boris-johnson-uk-coronavirus-daily-briefing-transcript-march-25"/>
    <s v="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x v="96"/>
    <s v="23:38"/>
    <m/>
    <n v="315"/>
    <m/>
    <s v="Mar 25, 2020"/>
    <x v="12"/>
    <s v="21:49"/>
    <d v="1899-12-30T00:23:38"/>
    <n v="1.5150462962962963E-2"/>
    <n v="2.5555555555555554E-2"/>
    <n v="1.0405092592592591E-2"/>
    <n v="1.8136574074074072E-2"/>
    <n v="1.8136574074074072E-2"/>
    <b v="0"/>
    <n v="2.9861111111111095E-3"/>
    <b v="0"/>
    <n v="2.6226851851851852E-2"/>
  </r>
  <r>
    <n v="1119"/>
    <s v="https://www.rev.com/blog/transcripts/boris-johnson-uk-coronavirus-daily-briefing-transcript-march-25"/>
    <s v="Chris: (23:54);I don’t know whether perhaps you want to add anything on the modeling side?"/>
    <x v="96"/>
    <s v="23:54"/>
    <m/>
    <n v="90"/>
    <m/>
    <s v="Mar 25, 2020"/>
    <x v="12"/>
    <s v="21:49"/>
    <d v="1899-12-30T00:23:54"/>
    <n v="1.5150462962962963E-2"/>
    <n v="2.5555555555555554E-2"/>
    <n v="1.0405092592592591E-2"/>
    <n v="1.8136574074074072E-2"/>
    <n v="1.8136574074074072E-2"/>
    <b v="0"/>
    <n v="2.9861111111111095E-3"/>
    <b v="0"/>
    <n v="2.6226851851851852E-2"/>
  </r>
  <r>
    <n v="1120"/>
    <s v="https://www.rev.com/blog/transcripts/boris-johnson-uk-coronavirus-daily-briefing-transcript-march-25"/>
    <s v="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x v="98"/>
    <s v="23:57"/>
    <m/>
    <n v="345"/>
    <m/>
    <s v="Mar 25, 2020"/>
    <x v="12"/>
    <s v="23:57"/>
    <d v="1899-12-30T00:23:57"/>
    <n v="1.6631944444444446E-2"/>
    <n v="2.2951388888888886E-2"/>
    <n v="6.31944444444444E-3"/>
    <n v="1.8136574074074072E-2"/>
    <n v="1.8136574074074072E-2"/>
    <b v="0"/>
    <n v="1.5046296296296266E-3"/>
    <b v="0"/>
    <n v="2.6226851851851852E-2"/>
  </r>
  <r>
    <n v="1121"/>
    <s v="https://www.rev.com/blog/transcripts/boris-johnson-uk-coronavirus-daily-briefing-transcript-march-25"/>
    <s v="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x v="98"/>
    <s v="24:19"/>
    <m/>
    <n v="426"/>
    <m/>
    <s v="Mar 25, 2020"/>
    <x v="12"/>
    <s v="23:57"/>
    <d v="1899-12-30T00:24:19"/>
    <n v="1.6631944444444446E-2"/>
    <n v="2.2951388888888886E-2"/>
    <n v="6.31944444444444E-3"/>
    <n v="1.8136574074074072E-2"/>
    <n v="1.8136574074074072E-2"/>
    <b v="0"/>
    <n v="1.5046296296296266E-3"/>
    <b v="0"/>
    <n v="2.6226851851851852E-2"/>
  </r>
  <r>
    <n v="1122"/>
    <s v="https://www.rev.com/blog/transcripts/boris-johnson-uk-coronavirus-daily-briefing-transcript-march-25"/>
    <s v="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x v="96"/>
    <s v="24:40"/>
    <m/>
    <n v="348"/>
    <m/>
    <s v="Mar 25, 2020"/>
    <x v="12"/>
    <s v="24:40"/>
    <d v="1899-12-30T00:24:40"/>
    <n v="1.712962962962963E-2"/>
    <n v="2.5555555555555554E-2"/>
    <n v="8.4259259259259235E-3"/>
    <n v="1.8136574074074072E-2"/>
    <n v="1.8136574074074072E-2"/>
    <b v="0"/>
    <n v="1.0069444444444423E-3"/>
    <b v="0"/>
    <n v="2.6226851851851852E-2"/>
  </r>
  <r>
    <n v="1123"/>
    <s v="https://www.rev.com/blog/transcripts/boris-johnson-uk-coronavirus-daily-briefing-transcript-march-25"/>
    <s v="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x v="0"/>
    <s v="24:59"/>
    <m/>
    <n v="488"/>
    <m/>
    <s v="Mar 25, 2020"/>
    <x v="12"/>
    <s v="24:59"/>
    <d v="1899-12-30T00:24:59"/>
    <n v="1.7349537037037038E-2"/>
    <n v="2.6226851851851852E-2"/>
    <n v="8.8773148148148136E-3"/>
    <n v="1.8136574074074072E-2"/>
    <n v="1.8136574074074072E-2"/>
    <b v="0"/>
    <n v="7.8703703703703401E-4"/>
    <b v="0"/>
    <n v="2.6226851851851852E-2"/>
  </r>
  <r>
    <n v="1124"/>
    <s v="https://www.rev.com/blog/transcripts/boris-johnson-uk-coronavirus-daily-briefing-transcript-march-25"/>
    <s v="Gary Gibbon: (25:33);Prime Minister, the frontline staff and the National Health Service and in working in social care couldn’t be clearer. They want that test on COVID-19 that tells them whether they got it, they want it now."/>
    <x v="72"/>
    <s v="25:33"/>
    <m/>
    <n v="226"/>
    <m/>
    <s v="Mar 25, 2020"/>
    <x v="12"/>
    <s v="25:33"/>
    <d v="1899-12-30T00:25:33"/>
    <n v="1.7743055555555557E-2"/>
    <n v="1.7870370370370373E-2"/>
    <n v="1.2731481481481621E-4"/>
    <n v="1.8136574074074072E-2"/>
    <n v="1.8136574074074072E-2"/>
    <b v="0"/>
    <n v="3.9351851851851527E-4"/>
    <b v="0"/>
    <n v="2.6226851851851852E-2"/>
  </r>
  <r>
    <n v="1125"/>
    <s v="https://www.rev.com/blog/transcripts/boris-johnson-uk-coronavirus-daily-briefing-transcript-march-25"/>
    <s v="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x v="72"/>
    <s v="25:44"/>
    <m/>
    <n v="392"/>
    <m/>
    <s v="Mar 25, 2020"/>
    <x v="12"/>
    <s v="25:33"/>
    <d v="1899-12-30T00:25:44"/>
    <n v="1.7743055555555557E-2"/>
    <n v="1.7870370370370373E-2"/>
    <n v="1.2731481481481621E-4"/>
    <n v="1.8136574074074072E-2"/>
    <n v="1.8136574074074072E-2"/>
    <b v="0"/>
    <n v="3.9351851851851527E-4"/>
    <b v="0"/>
    <n v="2.6226851851851852E-2"/>
  </r>
  <r>
    <n v="1126"/>
    <s v="https://www.rev.com/blog/transcripts/boris-johnson-uk-coronavirus-daily-briefing-transcript-march-25"/>
    <s v="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x v="0"/>
    <s v="26:07"/>
    <m/>
    <n v="361"/>
    <m/>
    <s v="Mar 25, 2020"/>
    <x v="12"/>
    <s v="26:07"/>
    <d v="1899-12-30T00:26:07"/>
    <n v="1.8136574074074072E-2"/>
    <n v="2.6226851851851852E-2"/>
    <n v="8.0902777777777796E-3"/>
    <n v="2.056712962962963E-2"/>
    <n v="2.056712962962963E-2"/>
    <b v="0"/>
    <n v="2.4305555555555573E-3"/>
    <b v="0"/>
    <n v="2.6226851851851852E-2"/>
  </r>
  <r>
    <n v="1127"/>
    <s v="https://www.rev.com/blog/transcripts/boris-johnson-uk-coronavirus-daily-briefing-transcript-march-25"/>
    <s v="Boris Johnson: (26:31);The antigen or the antibody tests that have been described. And as, Matt Hancock, the Health Secretary has said, we’re going up from 5,000 to 10,000 tests per day, to 25,000 and so on. Hopefully very soon up to 250,000 a day."/>
    <x v="0"/>
    <s v="26:31"/>
    <m/>
    <n v="248"/>
    <m/>
    <s v="Mar 25, 2020"/>
    <x v="12"/>
    <s v="26:07"/>
    <d v="1899-12-30T00:26:31"/>
    <n v="1.8136574074074072E-2"/>
    <n v="2.6226851851851852E-2"/>
    <n v="8.0902777777777796E-3"/>
    <n v="2.056712962962963E-2"/>
    <n v="2.056712962962963E-2"/>
    <b v="0"/>
    <n v="2.4305555555555573E-3"/>
    <b v="0"/>
    <n v="2.6226851851851852E-2"/>
  </r>
  <r>
    <n v="1128"/>
    <s v="https://www.rev.com/blog/transcripts/boris-johnson-uk-coronavirus-daily-briefing-transcript-march-25"/>
    <s v="Boris Johnson: (26:50);But to answer your question about the types of tests that we have, the differences that you see in between the UK’s provision for testing and other countries, I think it probably would be most helpful if I again pass to Chris and to Patrick to explain. Chris."/>
    <x v="0"/>
    <s v="26:50"/>
    <m/>
    <n v="282"/>
    <m/>
    <s v="Mar 25, 2020"/>
    <x v="12"/>
    <s v="26:07"/>
    <d v="1899-12-30T00:26:50"/>
    <n v="1.8136574074074072E-2"/>
    <n v="2.6226851851851852E-2"/>
    <n v="8.0902777777777796E-3"/>
    <n v="2.056712962962963E-2"/>
    <n v="2.056712962962963E-2"/>
    <b v="0"/>
    <n v="2.4305555555555573E-3"/>
    <b v="0"/>
    <n v="2.6226851851851852E-2"/>
  </r>
  <r>
    <n v="1129"/>
    <s v="https://www.rev.com/blog/transcripts/boris-johnson-uk-coronavirus-daily-briefing-transcript-march-25"/>
    <s v="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x v="96"/>
    <s v="27:08"/>
    <m/>
    <n v="363"/>
    <m/>
    <s v="Mar 25, 2020"/>
    <x v="12"/>
    <s v="27:08"/>
    <d v="1899-12-30T00:27:08"/>
    <n v="1.8842592592592591E-2"/>
    <n v="2.5555555555555554E-2"/>
    <n v="6.7129629629629622E-3"/>
    <n v="2.056712962962963E-2"/>
    <n v="2.056712962962963E-2"/>
    <b v="0"/>
    <n v="1.7245370370370383E-3"/>
    <b v="0"/>
    <n v="2.6226851851851852E-2"/>
  </r>
  <r>
    <n v="1130"/>
    <s v="https://www.rev.com/blog/transcripts/boris-johnson-uk-coronavirus-daily-briefing-transcript-march-25"/>
    <s v="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
    <x v="96"/>
    <s v="27:28"/>
    <m/>
    <n v="296"/>
    <m/>
    <s v="Mar 25, 2020"/>
    <x v="12"/>
    <s v="27:08"/>
    <d v="1899-12-30T00:27:28"/>
    <n v="1.8842592592592591E-2"/>
    <n v="2.5555555555555554E-2"/>
    <n v="6.7129629629629622E-3"/>
    <n v="2.056712962962963E-2"/>
    <n v="2.056712962962963E-2"/>
    <b v="0"/>
    <n v="1.7245370370370383E-3"/>
    <b v="0"/>
    <n v="2.6226851851851852E-2"/>
  </r>
  <r>
    <n v="1131"/>
    <s v="https://www.rev.com/blog/transcripts/boris-johnson-uk-coronavirus-daily-briefing-transcript-march-25"/>
    <s v="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x v="96"/>
    <s v="27:43"/>
    <m/>
    <n v="435"/>
    <m/>
    <s v="Mar 25, 2020"/>
    <x v="12"/>
    <s v="27:08"/>
    <d v="1899-12-30T00:27:43"/>
    <n v="1.8842592592592591E-2"/>
    <n v="2.5555555555555554E-2"/>
    <n v="6.7129629629629622E-3"/>
    <n v="2.056712962962963E-2"/>
    <n v="2.056712962962963E-2"/>
    <b v="0"/>
    <n v="1.7245370370370383E-3"/>
    <b v="0"/>
    <n v="2.6226851851851852E-2"/>
  </r>
  <r>
    <n v="1132"/>
    <s v="https://www.rev.com/blog/transcripts/boris-johnson-uk-coronavirus-daily-briefing-transcript-march-25"/>
    <s v="Chris: (28:04);Clearly we’re doing a lot of testing here though. For example, looking at the numbers we’ve done so far, 97,000 tests already conducted. It’s not that there is no testing going on, what we need, clearly, is to be able to scale it up."/>
    <x v="96"/>
    <s v="28:04"/>
    <m/>
    <n v="248"/>
    <m/>
    <s v="Mar 25, 2020"/>
    <x v="12"/>
    <s v="27:08"/>
    <d v="1899-12-30T00:28:04"/>
    <n v="1.8842592592592591E-2"/>
    <n v="2.5555555555555554E-2"/>
    <n v="6.7129629629629622E-3"/>
    <n v="2.056712962962963E-2"/>
    <n v="2.056712962962963E-2"/>
    <b v="0"/>
    <n v="1.7245370370370383E-3"/>
    <b v="0"/>
    <n v="2.6226851851851852E-2"/>
  </r>
  <r>
    <n v="1133"/>
    <s v="https://www.rev.com/blog/transcripts/boris-johnson-uk-coronavirus-daily-briefing-transcript-march-25"/>
    <s v="Patrick: (28:18);Nothing to add."/>
    <x v="98"/>
    <s v="28:18"/>
    <m/>
    <n v="32"/>
    <m/>
    <s v="Mar 25, 2020"/>
    <x v="12"/>
    <s v="28:18"/>
    <d v="1899-12-30T00:28:18"/>
    <n v="1.9652777777777779E-2"/>
    <n v="2.2951388888888886E-2"/>
    <n v="3.2986111111111063E-3"/>
    <n v="2.056712962962963E-2"/>
    <n v="2.056712962962963E-2"/>
    <b v="0"/>
    <n v="9.1435185185185022E-4"/>
    <b v="0"/>
    <n v="2.6226851851851852E-2"/>
  </r>
  <r>
    <n v="1134"/>
    <s v="https://www.rev.com/blog/transcripts/boris-johnson-uk-coronavirus-daily-briefing-transcript-march-25"/>
    <s v="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x v="0"/>
    <s v="28:19"/>
    <m/>
    <n v="402"/>
    <m/>
    <s v="Mar 25, 2020"/>
    <x v="12"/>
    <s v="28:19"/>
    <d v="1899-12-30T00:28:19"/>
    <n v="1.9664351851851853E-2"/>
    <n v="2.6226851851851852E-2"/>
    <n v="6.5624999999999989E-3"/>
    <n v="2.056712962962963E-2"/>
    <n v="2.056712962962963E-2"/>
    <b v="0"/>
    <n v="9.0277777777777665E-4"/>
    <b v="0"/>
    <n v="2.6226851851851852E-2"/>
  </r>
  <r>
    <n v="1135"/>
    <s v="https://www.rev.com/blog/transcripts/boris-johnson-uk-coronavirus-daily-briefing-transcript-march-25"/>
    <s v="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x v="9"/>
    <s v="28:50"/>
    <m/>
    <n v="724"/>
    <m/>
    <s v="Mar 25, 2020"/>
    <x v="12"/>
    <s v="28:50"/>
    <d v="1899-12-30T00:28:50"/>
    <n v="2.0023148148148148E-2"/>
    <n v="2.0023148148148148E-2"/>
    <n v="0"/>
    <n v="2.056712962962963E-2"/>
    <n v="2.056712962962963E-2"/>
    <b v="0"/>
    <n v="5.4398148148148209E-4"/>
    <b v="0"/>
    <n v="2.6226851851851852E-2"/>
  </r>
  <r>
    <n v="1136"/>
    <s v="https://www.rev.com/blog/transcripts/boris-johnson-uk-coronavirus-daily-briefing-transcript-march-25"/>
    <s v="Boris Johnson: (29:37);Chris."/>
    <x v="0"/>
    <s v="29:37"/>
    <m/>
    <n v="29"/>
    <m/>
    <s v="Mar 25, 2020"/>
    <x v="12"/>
    <s v="29:37"/>
    <d v="1899-12-30T00:29:37"/>
    <n v="2.056712962962963E-2"/>
    <n v="2.6226851851851852E-2"/>
    <n v="5.6597222222222222E-3"/>
    <n v="2.1875000000000002E-2"/>
    <n v="2.1875000000000002E-2"/>
    <b v="0"/>
    <n v="1.3078703703703724E-3"/>
    <b v="0"/>
    <n v="2.6226851851851852E-2"/>
  </r>
  <r>
    <n v="1137"/>
    <s v="https://www.rev.com/blog/transcripts/boris-johnson-uk-coronavirus-daily-briefing-transcript-march-25"/>
    <s v="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x v="96"/>
    <s v="29:38"/>
    <m/>
    <n v="643"/>
    <m/>
    <s v="Mar 25, 2020"/>
    <x v="12"/>
    <s v="29:38"/>
    <d v="1899-12-30T00:29:38"/>
    <n v="2.0578703703703703E-2"/>
    <n v="2.5555555555555554E-2"/>
    <n v="4.9768518518518504E-3"/>
    <n v="2.1875000000000002E-2"/>
    <n v="2.1875000000000002E-2"/>
    <b v="0"/>
    <n v="1.2962962962962989E-3"/>
    <b v="0"/>
    <n v="2.6226851851851852E-2"/>
  </r>
  <r>
    <n v="1138"/>
    <s v="https://www.rev.com/blog/transcripts/boris-johnson-uk-coronavirus-daily-briefing-transcript-march-25"/>
    <s v="Chris: (30:16);I do not think, and I want to be clear, that this is something we’ll suddenly be ordering on the internet next week. We need to go through the evaluation, then the first critical uses, and then spread it out from that point of view, and we need to do that in a systematic way."/>
    <x v="96"/>
    <s v="30:16"/>
    <m/>
    <n v="291"/>
    <m/>
    <s v="Mar 25, 2020"/>
    <x v="12"/>
    <s v="29:38"/>
    <d v="1899-12-30T00:30:16"/>
    <n v="2.0578703703703703E-2"/>
    <n v="2.5555555555555554E-2"/>
    <n v="4.9768518518518504E-3"/>
    <n v="2.1875000000000002E-2"/>
    <n v="2.1875000000000002E-2"/>
    <b v="0"/>
    <n v="1.2962962962962989E-3"/>
    <b v="0"/>
    <n v="2.6226851851851852E-2"/>
  </r>
  <r>
    <n v="1139"/>
    <s v="https://www.rev.com/blog/transcripts/boris-johnson-uk-coronavirus-daily-briefing-transcript-march-25"/>
    <s v="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x v="98"/>
    <s v="30:30"/>
    <m/>
    <n v="388"/>
    <m/>
    <s v="Mar 25, 2020"/>
    <x v="12"/>
    <s v="30:30"/>
    <d v="1899-12-30T00:30:30"/>
    <n v="2.1180555555555553E-2"/>
    <n v="2.2951388888888886E-2"/>
    <n v="1.7708333333333326E-3"/>
    <n v="2.1875000000000002E-2"/>
    <n v="2.1875000000000002E-2"/>
    <b v="0"/>
    <n v="6.9444444444444892E-4"/>
    <b v="0"/>
    <n v="2.6226851851851852E-2"/>
  </r>
  <r>
    <n v="1140"/>
    <s v="https://www.rev.com/blog/transcripts/boris-johnson-uk-coronavirus-daily-briefing-transcript-march-25"/>
    <s v="Boris Johnson: (30:52);Thanks very much, Patrick. Sam Lister, the State Express."/>
    <x v="0"/>
    <s v="30:52"/>
    <m/>
    <n v="80"/>
    <m/>
    <s v="Mar 25, 2020"/>
    <x v="12"/>
    <s v="30:52"/>
    <d v="1899-12-30T00:30:52"/>
    <n v="2.1435185185185186E-2"/>
    <n v="2.6226851851851852E-2"/>
    <n v="4.7916666666666663E-3"/>
    <n v="2.1875000000000002E-2"/>
    <n v="2.1875000000000002E-2"/>
    <b v="0"/>
    <n v="4.3981481481481649E-4"/>
    <b v="0"/>
    <n v="2.6226851851851852E-2"/>
  </r>
  <r>
    <n v="1141"/>
    <s v="https://www.rev.com/blog/transcripts/boris-johnson-uk-coronavirus-daily-briefing-transcript-march-25"/>
    <s v="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x v="4"/>
    <s v="30:58"/>
    <m/>
    <n v="507"/>
    <m/>
    <s v="Mar 25, 2020"/>
    <x v="12"/>
    <s v="30:58"/>
    <d v="1899-12-30T00:30:58"/>
    <n v="2.1504629629629627E-2"/>
    <n v="2.1504629629629627E-2"/>
    <n v="0"/>
    <n v="2.1875000000000002E-2"/>
    <n v="2.1875000000000002E-2"/>
    <b v="0"/>
    <n v="3.7037037037037507E-4"/>
    <b v="0"/>
    <n v="2.6226851851851852E-2"/>
  </r>
  <r>
    <n v="1142"/>
    <s v="https://www.rev.com/blog/transcripts/boris-johnson-uk-coronavirus-daily-briefing-transcript-march-25"/>
    <s v="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x v="0"/>
    <s v="31:30"/>
    <m/>
    <n v="341"/>
    <m/>
    <s v="Mar 25, 2020"/>
    <x v="12"/>
    <s v="31:30"/>
    <d v="1899-12-30T00:31:30"/>
    <n v="2.1875000000000002E-2"/>
    <n v="2.6226851851851852E-2"/>
    <n v="4.3518518518518498E-3"/>
    <n v="2.3124999999999996E-2"/>
    <n v="2.3124999999999996E-2"/>
    <b v="0"/>
    <n v="1.2499999999999942E-3"/>
    <b v="0"/>
    <n v="2.6226851851851852E-2"/>
  </r>
  <r>
    <n v="1143"/>
    <s v="https://www.rev.com/blog/transcripts/boris-johnson-uk-coronavirus-daily-briefing-transcript-march-25"/>
    <s v="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x v="0"/>
    <s v="31:52"/>
    <m/>
    <n v="347"/>
    <m/>
    <s v="Mar 25, 2020"/>
    <x v="12"/>
    <s v="31:30"/>
    <d v="1899-12-30T00:31:52"/>
    <n v="2.1875000000000002E-2"/>
    <n v="2.6226851851851852E-2"/>
    <n v="4.3518518518518498E-3"/>
    <n v="2.3124999999999996E-2"/>
    <n v="2.3124999999999996E-2"/>
    <b v="0"/>
    <n v="1.2499999999999942E-3"/>
    <b v="0"/>
    <n v="2.6226851851851852E-2"/>
  </r>
  <r>
    <n v="1144"/>
    <s v="https://www.rev.com/blog/transcripts/boris-johnson-uk-coronavirus-daily-briefing-transcript-march-25"/>
    <s v="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x v="0"/>
    <s v="32:10"/>
    <m/>
    <n v="523"/>
    <m/>
    <s v="Mar 25, 2020"/>
    <x v="12"/>
    <s v="31:30"/>
    <d v="1899-12-30T00:32:10"/>
    <n v="2.1875000000000002E-2"/>
    <n v="2.6226851851851852E-2"/>
    <n v="4.3518518518518498E-3"/>
    <n v="2.3124999999999996E-2"/>
    <n v="2.3124999999999996E-2"/>
    <b v="0"/>
    <n v="1.2499999999999942E-3"/>
    <b v="0"/>
    <n v="2.6226851851851852E-2"/>
  </r>
  <r>
    <n v="1145"/>
    <s v="https://www.rev.com/blog/transcripts/boris-johnson-uk-coronavirus-daily-briefing-transcript-march-25"/>
    <s v="Boris Johnson: (32:47);Is there anything you want to add on any of that?"/>
    <x v="0"/>
    <s v="32:47"/>
    <m/>
    <n v="72"/>
    <m/>
    <s v="Mar 25, 2020"/>
    <x v="12"/>
    <s v="31:30"/>
    <d v="1899-12-30T00:32:47"/>
    <n v="2.1875000000000002E-2"/>
    <n v="2.6226851851851852E-2"/>
    <n v="4.3518518518518498E-3"/>
    <n v="2.3124999999999996E-2"/>
    <n v="2.3124999999999996E-2"/>
    <b v="0"/>
    <n v="1.2499999999999942E-3"/>
    <b v="0"/>
    <n v="2.6226851851851852E-2"/>
  </r>
  <r>
    <n v="1146"/>
    <s v="https://www.rev.com/blog/transcripts/boris-johnson-uk-coronavirus-daily-briefing-transcript-march-25"/>
    <s v="Patrick: (32:53);The most important measures got put in place first and that’s the right thing to do. Washing hands was critical. Isolating, household isolation, get these things, and now we’ve got a very…"/>
    <x v="98"/>
    <s v="32:53"/>
    <m/>
    <n v="205"/>
    <m/>
    <s v="Mar 25, 2020"/>
    <x v="12"/>
    <s v="32:53"/>
    <d v="1899-12-30T00:32:53"/>
    <n v="2.2835648148148147E-2"/>
    <n v="2.2951388888888886E-2"/>
    <n v="1.1574074074073917E-4"/>
    <n v="2.3124999999999996E-2"/>
    <n v="2.3124999999999996E-2"/>
    <b v="0"/>
    <n v="2.8935185185184967E-4"/>
    <b v="0"/>
    <n v="2.6226851851851852E-2"/>
  </r>
  <r>
    <n v="1147"/>
    <s v="https://www.rev.com/blog/transcripts/boris-johnson-uk-coronavirus-daily-briefing-transcript-march-25"/>
    <s v="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x v="98"/>
    <s v="33:03"/>
    <m/>
    <n v="322"/>
    <m/>
    <s v="Mar 25, 2020"/>
    <x v="12"/>
    <s v="32:53"/>
    <d v="1899-12-30T00:33:03"/>
    <n v="2.2835648148148147E-2"/>
    <n v="2.2951388888888886E-2"/>
    <n v="1.1574074074073917E-4"/>
    <n v="2.3124999999999996E-2"/>
    <n v="2.3124999999999996E-2"/>
    <b v="0"/>
    <n v="2.8935185185184967E-4"/>
    <b v="0"/>
    <n v="2.6226851851851852E-2"/>
  </r>
  <r>
    <n v="1148"/>
    <s v="https://www.rev.com/blog/transcripts/boris-johnson-uk-coronavirus-daily-briefing-transcript-march-25"/>
    <s v="Boris Johnson: (33:18);That is absolutely right. Thank you. David Hughes, last question. David Hughes, PA."/>
    <x v="0"/>
    <s v="33:18"/>
    <m/>
    <n v="106"/>
    <m/>
    <s v="Mar 25, 2020"/>
    <x v="12"/>
    <s v="33:18"/>
    <d v="1899-12-30T00:33:18"/>
    <n v="2.3124999999999996E-2"/>
    <n v="2.6226851851851852E-2"/>
    <n v="3.1018518518518556E-3"/>
    <n v="2.3530092592592592E-2"/>
    <n v="2.3530092592592592E-2"/>
    <b v="0"/>
    <n v="4.0509259259259578E-4"/>
    <b v="0"/>
    <n v="2.6226851851851852E-2"/>
  </r>
  <r>
    <n v="1149"/>
    <s v="https://www.rev.com/blog/transcripts/boris-johnson-uk-coronavirus-daily-briefing-transcript-march-25"/>
    <s v="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x v="64"/>
    <s v="33:25"/>
    <m/>
    <n v="587"/>
    <m/>
    <s v="Mar 25, 2020"/>
    <x v="12"/>
    <s v="33:25"/>
    <d v="1899-12-30T00:33:25"/>
    <n v="2.3206018518518515E-2"/>
    <n v="2.3206018518518515E-2"/>
    <n v="0"/>
    <n v="2.3530092592592592E-2"/>
    <n v="2.3530092592592592E-2"/>
    <b v="0"/>
    <n v="3.2407407407407732E-4"/>
    <b v="0"/>
    <n v="2.6226851851851852E-2"/>
  </r>
  <r>
    <n v="1150"/>
    <s v="https://www.rev.com/blog/transcripts/boris-johnson-uk-coronavirus-daily-briefing-transcript-march-25"/>
    <s v="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x v="0"/>
    <s v="33:53"/>
    <m/>
    <n v="794"/>
    <m/>
    <s v="Mar 25, 2020"/>
    <x v="12"/>
    <s v="33:53"/>
    <d v="1899-12-30T00:33:53"/>
    <n v="2.3530092592592592E-2"/>
    <n v="2.6226851851851852E-2"/>
    <n v="2.6967592592592599E-3"/>
    <n v="2.5810185185185183E-2"/>
    <n v="2.5810185185185183E-2"/>
    <b v="0"/>
    <n v="2.2800925925925905E-3"/>
    <b v="0"/>
    <n v="2.6226851851851852E-2"/>
  </r>
  <r>
    <n v="1151"/>
    <s v="https://www.rev.com/blog/transcripts/boris-johnson-uk-coronavirus-daily-briefing-transcript-march-25"/>
    <s v="Boris Johnson: (34:47);I genuinely don’t think there’s been a time in our history in the last century, certainly, when the government of this country has put its arms around so many people to get us through a very tough time. We will get through it and we will get through it together."/>
    <x v="0"/>
    <s v="34:47"/>
    <m/>
    <n v="285"/>
    <m/>
    <s v="Mar 25, 2020"/>
    <x v="12"/>
    <s v="33:53"/>
    <d v="1899-12-30T00:34:47"/>
    <n v="2.3530092592592592E-2"/>
    <n v="2.6226851851851852E-2"/>
    <n v="2.6967592592592599E-3"/>
    <n v="2.5810185185185183E-2"/>
    <n v="2.5810185185185183E-2"/>
    <b v="0"/>
    <n v="2.2800925925925905E-3"/>
    <b v="0"/>
    <n v="2.6226851851851852E-2"/>
  </r>
  <r>
    <n v="1152"/>
    <s v="https://www.rev.com/blog/transcripts/boris-johnson-uk-coronavirus-daily-briefing-transcript-march-25"/>
    <s v="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x v="96"/>
    <s v="35:05"/>
    <m/>
    <n v="834"/>
    <m/>
    <s v="Mar 25, 2020"/>
    <x v="12"/>
    <s v="35:05"/>
    <d v="1899-12-30T00:35:05"/>
    <n v="2.4363425925925927E-2"/>
    <n v="2.5555555555555554E-2"/>
    <n v="1.1921296296296263E-3"/>
    <n v="2.5810185185185183E-2"/>
    <n v="2.5810185185185183E-2"/>
    <b v="0"/>
    <n v="1.4467592592592553E-3"/>
    <b v="0"/>
    <n v="2.6226851851851852E-2"/>
  </r>
  <r>
    <n v="1153"/>
    <s v="https://www.rev.com/blog/transcripts/boris-johnson-uk-coronavirus-daily-briefing-transcript-march-25"/>
    <s v="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x v="96"/>
    <s v="35:58"/>
    <m/>
    <n v="752"/>
    <m/>
    <s v="Mar 25, 2020"/>
    <x v="12"/>
    <s v="35:05"/>
    <d v="1899-12-30T00:35:58"/>
    <n v="2.4363425925925927E-2"/>
    <n v="2.5555555555555554E-2"/>
    <n v="1.1921296296296263E-3"/>
    <n v="2.5810185185185183E-2"/>
    <n v="2.5810185185185183E-2"/>
    <b v="0"/>
    <n v="1.4467592592592553E-3"/>
    <b v="0"/>
    <n v="2.6226851851851852E-2"/>
  </r>
  <r>
    <n v="1154"/>
    <s v="https://www.rev.com/blog/transcripts/boris-johnson-uk-coronavirus-daily-briefing-transcript-march-25"/>
    <s v="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x v="96"/>
    <s v="36:48"/>
    <m/>
    <n v="340"/>
    <m/>
    <s v="Mar 25, 2020"/>
    <x v="12"/>
    <s v="35:05"/>
    <d v="1899-12-30T00:36:48"/>
    <n v="2.4363425925925927E-2"/>
    <n v="2.5555555555555554E-2"/>
    <n v="1.1921296296296263E-3"/>
    <n v="2.5810185185185183E-2"/>
    <n v="2.5810185185185183E-2"/>
    <b v="0"/>
    <n v="1.4467592592592553E-3"/>
    <b v="0"/>
    <n v="2.6226851851851852E-2"/>
  </r>
  <r>
    <n v="1155"/>
    <s v="https://www.rev.com/blog/transcripts/boris-johnson-uk-coronavirus-daily-briefing-transcript-march-25"/>
    <s v="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x v="0"/>
    <s v="37:10"/>
    <m/>
    <n v="492"/>
    <m/>
    <s v="Mar 25, 2020"/>
    <x v="12"/>
    <s v="37:10"/>
    <d v="1899-12-30T00:37:10"/>
    <n v="2.5810185185185183E-2"/>
    <n v="2.6226851851851852E-2"/>
    <n v="4.1666666666666935E-4"/>
    <n v="2.6226851851851852E-2"/>
    <n v="2.6226851851851852E-2"/>
    <b v="0"/>
    <n v="4.1666666666666935E-4"/>
    <b v="0"/>
    <n v="2.6226851851851852E-2"/>
  </r>
  <r>
    <n v="1156"/>
    <s v="https://www.rev.com/blog/transcripts/boris-johnson-uk-coronavirus-daily-briefing-transcript-march-25"/>
    <s v="Boris Johnson: (37:46);Thanks, everybody."/>
    <x v="0"/>
    <s v="37:46"/>
    <m/>
    <n v="41"/>
    <m/>
    <s v="Mar 25, 2020"/>
    <x v="12"/>
    <s v="37:10"/>
    <d v="1899-12-30T00:37:46"/>
    <n v="2.5810185185185183E-2"/>
    <n v="2.6226851851851852E-2"/>
    <n v="4.1666666666666935E-4"/>
    <n v="2.6226851851851852E-2"/>
    <n v="2.6226851851851852E-2"/>
    <b v="0"/>
    <n v="4.1666666666666935E-4"/>
    <b v="0"/>
    <n v="2.6226851851851852E-2"/>
  </r>
  <r>
    <n v="1157"/>
    <s v="https://www.rev.com/blog/transcripts/boris-johnson-uk-coronavirus-daily-briefing-transcript-march-25"/>
    <s v="Boris Johnson: (37:46);(silence)"/>
    <x v="0"/>
    <s v="37:46"/>
    <m/>
    <n v="32"/>
    <m/>
    <s v="Mar 25, 2020"/>
    <x v="12"/>
    <s v="37:10"/>
    <d v="1899-12-30T00:37:46"/>
    <n v="2.5810185185185183E-2"/>
    <n v="2.6226851851851852E-2"/>
    <n v="4.1666666666666935E-4"/>
    <n v="0"/>
    <n v="0"/>
    <b v="0"/>
    <n v="-2.5810185185185183E-2"/>
    <b v="1"/>
    <n v="2.6226851851851852E-2"/>
  </r>
  <r>
    <n v="1162"/>
    <s v="https://www.rev.com/blog/transcripts/boris-johnson-uk-coronavirus-update-transcript-uk-shuts-down-pubs-restaurants"/>
    <s v="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
    <x v="0"/>
    <s v="00:00"/>
    <m/>
    <n v="295"/>
    <m/>
    <s v="Mar 21, 2020"/>
    <x v="13"/>
    <s v="00:00"/>
    <d v="1899-12-30T00:00:00"/>
    <n v="2.5810185185185183E-2"/>
    <n v="2.6562499999999999E-2"/>
    <n v="7.5231481481481677E-4"/>
    <n v="1.2256944444444444E-2"/>
    <n v="1.2256944444444444E-2"/>
    <b v="0"/>
    <n v="-1.3553240740740739E-2"/>
    <b v="1"/>
    <n v="2.6562499999999999E-2"/>
  </r>
  <r>
    <n v="1163"/>
    <s v="https://www.rev.com/blog/transcripts/boris-johnson-uk-coronavirus-update-transcript-uk-shuts-down-pubs-restaurants"/>
    <s v="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x v="0"/>
    <s v="00:17"/>
    <m/>
    <n v="374"/>
    <m/>
    <s v="Mar 21, 2020"/>
    <x v="13"/>
    <s v="00:00"/>
    <d v="1899-12-30T00:00:17"/>
    <n v="2.5810185185185183E-2"/>
    <n v="2.6562499999999999E-2"/>
    <n v="7.5231481481481677E-4"/>
    <n v="1.2256944444444444E-2"/>
    <n v="1.2256944444444444E-2"/>
    <b v="0"/>
    <n v="-1.3553240740740739E-2"/>
    <b v="1"/>
    <n v="2.6562499999999999E-2"/>
  </r>
  <r>
    <n v="1164"/>
    <s v="https://www.rev.com/blog/transcripts/boris-johnson-uk-coronavirus-update-transcript-uk-shuts-down-pubs-restaurants"/>
    <s v="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x v="0"/>
    <s v="00:43"/>
    <m/>
    <n v="547"/>
    <m/>
    <s v="Mar 21, 2020"/>
    <x v="13"/>
    <s v="00:00"/>
    <d v="1899-12-30T00:00:43"/>
    <n v="2.5810185185185183E-2"/>
    <n v="2.6562499999999999E-2"/>
    <n v="7.5231481481481677E-4"/>
    <n v="1.2256944444444444E-2"/>
    <n v="1.2256944444444444E-2"/>
    <b v="0"/>
    <n v="-1.3553240740740739E-2"/>
    <b v="1"/>
    <n v="2.6562499999999999E-2"/>
  </r>
  <r>
    <n v="1165"/>
    <s v="https://www.rev.com/blog/transcripts/boris-johnson-uk-coronavirus-update-transcript-uk-shuts-down-pubs-restaurants"/>
    <s v="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x v="0"/>
    <s v="01:20"/>
    <m/>
    <n v="334"/>
    <m/>
    <s v="Mar 21, 2020"/>
    <x v="13"/>
    <s v="00:00"/>
    <d v="1899-12-30T00:01:20"/>
    <n v="2.5810185185185183E-2"/>
    <n v="2.6562499999999999E-2"/>
    <n v="7.5231481481481677E-4"/>
    <n v="1.2256944444444444E-2"/>
    <n v="1.2256944444444444E-2"/>
    <b v="0"/>
    <n v="-1.3553240740740739E-2"/>
    <b v="1"/>
    <n v="2.6562499999999999E-2"/>
  </r>
  <r>
    <n v="1166"/>
    <s v="https://www.rev.com/blog/transcripts/boris-johnson-uk-coronavirus-update-transcript-uk-shuts-down-pubs-restaurants"/>
    <s v="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x v="0"/>
    <s v="01:48"/>
    <m/>
    <n v="506"/>
    <m/>
    <s v="Mar 21, 2020"/>
    <x v="13"/>
    <s v="00:00"/>
    <d v="1899-12-30T00:01:48"/>
    <n v="2.5810185185185183E-2"/>
    <n v="2.6562499999999999E-2"/>
    <n v="7.5231481481481677E-4"/>
    <n v="1.2256944444444444E-2"/>
    <n v="1.2256944444444444E-2"/>
    <b v="0"/>
    <n v="-1.3553240740740739E-2"/>
    <b v="1"/>
    <n v="2.6562499999999999E-2"/>
  </r>
  <r>
    <n v="1167"/>
    <s v="https://www.rev.com/blog/transcripts/boris-johnson-uk-coronavirus-update-transcript-uk-shuts-down-pubs-restaurants"/>
    <s v="Boris Johnson: (02:25);And in just a minute, Rishi is going to explain how we’re going to help workers of all kinds to get through this crisis, supporting you directly in a way that government has never done before, in addition to the package that we’ve already set out for business."/>
    <x v="0"/>
    <s v="02:25"/>
    <m/>
    <n v="283"/>
    <m/>
    <s v="Mar 21, 2020"/>
    <x v="13"/>
    <s v="00:00"/>
    <d v="1899-12-30T00:02:25"/>
    <n v="2.5810185185185183E-2"/>
    <n v="2.6562499999999999E-2"/>
    <n v="7.5231481481481677E-4"/>
    <n v="1.2256944444444444E-2"/>
    <n v="1.2256944444444444E-2"/>
    <b v="0"/>
    <n v="-1.3553240740740739E-2"/>
    <b v="1"/>
    <n v="2.6562499999999999E-2"/>
  </r>
  <r>
    <n v="1168"/>
    <s v="https://www.rev.com/blog/transcripts/boris-johnson-uk-coronavirus-update-transcript-uk-shuts-down-pubs-restaurants"/>
    <s v="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x v="0"/>
    <s v="02:46"/>
    <m/>
    <n v="564"/>
    <m/>
    <s v="Mar 21, 2020"/>
    <x v="13"/>
    <s v="00:00"/>
    <d v="1899-12-30T00:02:46"/>
    <n v="2.5810185185185183E-2"/>
    <n v="2.6562499999999999E-2"/>
    <n v="7.5231481481481677E-4"/>
    <n v="1.2256944444444444E-2"/>
    <n v="1.2256944444444444E-2"/>
    <b v="0"/>
    <n v="-1.3553240740740739E-2"/>
    <b v="1"/>
    <n v="2.6562499999999999E-2"/>
  </r>
  <r>
    <n v="1169"/>
    <s v="https://www.rev.com/blog/transcripts/boris-johnson-uk-coronavirus-update-transcript-uk-shuts-down-pubs-restaurants"/>
    <s v="Boris Johnson: (03:27);And already, people have made a huge effort to comply with those measures for avoiding unnecessary social contact. But we need now to push down further on that curve of transmission between us."/>
    <x v="0"/>
    <s v="03:27"/>
    <m/>
    <n v="216"/>
    <m/>
    <s v="Mar 21, 2020"/>
    <x v="13"/>
    <s v="00:00"/>
    <d v="1899-12-30T00:03:27"/>
    <n v="2.5810185185185183E-2"/>
    <n v="2.6562499999999999E-2"/>
    <n v="7.5231481481481677E-4"/>
    <n v="1.2256944444444444E-2"/>
    <n v="1.2256944444444444E-2"/>
    <b v="0"/>
    <n v="-1.3553240740740739E-2"/>
    <b v="1"/>
    <n v="2.6562499999999999E-2"/>
  </r>
  <r>
    <n v="1170"/>
    <s v="https://www.rev.com/blog/transcripts/boris-johnson-uk-coronavirus-update-transcript-uk-shuts-down-pubs-restaurants"/>
    <s v="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x v="0"/>
    <s v="03:41"/>
    <m/>
    <n v="454"/>
    <m/>
    <s v="Mar 21, 2020"/>
    <x v="13"/>
    <s v="00:00"/>
    <d v="1899-12-30T00:03:41"/>
    <n v="2.5810185185185183E-2"/>
    <n v="2.6562499999999999E-2"/>
    <n v="7.5231481481481677E-4"/>
    <n v="1.2256944444444444E-2"/>
    <n v="1.2256944444444444E-2"/>
    <b v="0"/>
    <n v="-1.3553240740740739E-2"/>
    <b v="1"/>
    <n v="2.6562499999999999E-2"/>
  </r>
  <r>
    <n v="1171"/>
    <s v="https://www.rev.com/blog/transcripts/boris-johnson-uk-coronavirus-update-transcript-uk-shuts-down-pubs-restaurants"/>
    <s v="Boris Johnson: (04:23);Now, these are places where people come together, and indeed the whole purpose, in many cases, of these businesses is to bring people together. But the sad thing is, I’m afraid, today for now, at least physically, we need to keep people apart."/>
    <x v="0"/>
    <s v="04:23"/>
    <m/>
    <n v="266"/>
    <m/>
    <s v="Mar 21, 2020"/>
    <x v="13"/>
    <s v="00:00"/>
    <d v="1899-12-30T00:04:23"/>
    <n v="2.5810185185185183E-2"/>
    <n v="2.6562499999999999E-2"/>
    <n v="7.5231481481481677E-4"/>
    <n v="1.2256944444444444E-2"/>
    <n v="1.2256944444444444E-2"/>
    <b v="0"/>
    <n v="-1.3553240740740739E-2"/>
    <b v="1"/>
    <n v="2.6562499999999999E-2"/>
  </r>
  <r>
    <n v="1172"/>
    <s v="https://www.rev.com/blog/transcripts/boris-johnson-uk-coronavirus-update-transcript-uk-shuts-down-pubs-restaurants"/>
    <s v="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x v="0"/>
    <s v="04:43"/>
    <m/>
    <n v="546"/>
    <m/>
    <s v="Mar 21, 2020"/>
    <x v="13"/>
    <s v="00:00"/>
    <d v="1899-12-30T00:04:43"/>
    <n v="2.5810185185185183E-2"/>
    <n v="2.6562499999999999E-2"/>
    <n v="7.5231481481481677E-4"/>
    <n v="1.2256944444444444E-2"/>
    <n v="1.2256944444444444E-2"/>
    <b v="0"/>
    <n v="-1.3553240740740739E-2"/>
    <b v="1"/>
    <n v="2.6562499999999999E-2"/>
  </r>
  <r>
    <n v="1173"/>
    <s v="https://www.rev.com/blog/transcripts/boris-johnson-uk-coronavirus-update-transcript-uk-shuts-down-pubs-restaurants"/>
    <s v="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x v="0"/>
    <s v="05:27"/>
    <m/>
    <n v="355"/>
    <m/>
    <s v="Mar 21, 2020"/>
    <x v="13"/>
    <s v="00:00"/>
    <d v="1899-12-30T00:05:27"/>
    <n v="2.5810185185185183E-2"/>
    <n v="2.6562499999999999E-2"/>
    <n v="7.5231481481481677E-4"/>
    <n v="1.2256944444444444E-2"/>
    <n v="1.2256944444444444E-2"/>
    <b v="0"/>
    <n v="-1.3553240740740739E-2"/>
    <b v="1"/>
    <n v="2.6562499999999999E-2"/>
  </r>
  <r>
    <n v="1174"/>
    <s v="https://www.rev.com/blog/transcripts/boris-johnson-uk-coronavirus-update-transcript-uk-shuts-down-pubs-restaurants"/>
    <s v="Boris Johnson: (05:55);And to ram that point home: The more effectively we follow the advice that we are given, the faster this country will stage both a medical and an economic recovery in full."/>
    <x v="0"/>
    <s v="05:55"/>
    <m/>
    <n v="195"/>
    <m/>
    <s v="Mar 21, 2020"/>
    <x v="13"/>
    <s v="00:00"/>
    <d v="1899-12-30T00:05:55"/>
    <n v="2.5810185185185183E-2"/>
    <n v="2.6562499999999999E-2"/>
    <n v="7.5231481481481677E-4"/>
    <n v="1.2256944444444444E-2"/>
    <n v="1.2256944444444444E-2"/>
    <b v="0"/>
    <n v="-1.3553240740740739E-2"/>
    <b v="1"/>
    <n v="2.6562499999999999E-2"/>
  </r>
  <r>
    <n v="1175"/>
    <s v="https://www.rev.com/blog/transcripts/boris-johnson-uk-coronavirus-update-transcript-uk-shuts-down-pubs-restaurants"/>
    <s v="Boris Johnson: (06:11);Thank you all very much. I’m going to pass now to Rishi, who’s going to explain the financial support for workers."/>
    <x v="0"/>
    <s v="06:11"/>
    <m/>
    <n v="137"/>
    <m/>
    <s v="Mar 21, 2020"/>
    <x v="13"/>
    <s v="00:00"/>
    <d v="1899-12-30T00:06:11"/>
    <n v="2.5810185185185183E-2"/>
    <n v="2.6562499999999999E-2"/>
    <n v="7.5231481481481677E-4"/>
    <n v="1.2256944444444444E-2"/>
    <n v="1.2256944444444444E-2"/>
    <b v="0"/>
    <n v="-1.3553240740740739E-2"/>
    <b v="1"/>
    <n v="2.6562499999999999E-2"/>
  </r>
  <r>
    <n v="1176"/>
    <s v="https://www.rev.com/blog/transcripts/boris-johnson-uk-coronavirus-update-transcript-uk-shuts-down-pubs-restaurants"/>
    <s v="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x v="2"/>
    <s v="06:19"/>
    <m/>
    <n v="333"/>
    <m/>
    <s v="Mar 21, 2020"/>
    <x v="13"/>
    <s v="06:19"/>
    <d v="1899-12-30T00:06:19"/>
    <n v="4.386574074074074E-3"/>
    <n v="2.5092592592592593E-2"/>
    <n v="2.0706018518518519E-2"/>
    <n v="1.2256944444444444E-2"/>
    <n v="1.2256944444444444E-2"/>
    <b v="0"/>
    <n v="7.8703703703703696E-3"/>
    <b v="0"/>
    <n v="2.6562499999999999E-2"/>
  </r>
  <r>
    <n v="1177"/>
    <s v="https://www.rev.com/blog/transcripts/boris-johnson-uk-coronavirus-update-transcript-uk-shuts-down-pubs-restaurants"/>
    <s v="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x v="2"/>
    <s v="06:39"/>
    <m/>
    <n v="591"/>
    <m/>
    <s v="Mar 21, 2020"/>
    <x v="13"/>
    <s v="06:19"/>
    <d v="1899-12-30T00:06:39"/>
    <n v="4.386574074074074E-3"/>
    <n v="2.5092592592592593E-2"/>
    <n v="2.0706018518518519E-2"/>
    <n v="1.2256944444444444E-2"/>
    <n v="1.2256944444444444E-2"/>
    <b v="0"/>
    <n v="7.8703703703703696E-3"/>
    <b v="0"/>
    <n v="2.6562499999999999E-2"/>
  </r>
  <r>
    <n v="1178"/>
    <s v="https://www.rev.com/blog/transcripts/boris-johnson-uk-coronavirus-update-transcript-uk-shuts-down-pubs-restaurants"/>
    <s v="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x v="2"/>
    <s v="07:25"/>
    <m/>
    <n v="345"/>
    <m/>
    <s v="Mar 21, 2020"/>
    <x v="13"/>
    <s v="06:19"/>
    <d v="1899-12-30T00:07:25"/>
    <n v="4.386574074074074E-3"/>
    <n v="2.5092592592592593E-2"/>
    <n v="2.0706018518518519E-2"/>
    <n v="1.2256944444444444E-2"/>
    <n v="1.2256944444444444E-2"/>
    <b v="0"/>
    <n v="7.8703703703703696E-3"/>
    <b v="0"/>
    <n v="2.6562499999999999E-2"/>
  </r>
  <r>
    <n v="1179"/>
    <s v="https://www.rev.com/blog/transcripts/boris-johnson-uk-coronavirus-update-transcript-uk-shuts-down-pubs-restaurants"/>
    <s v="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x v="2"/>
    <s v="07:49"/>
    <m/>
    <n v="535"/>
    <m/>
    <s v="Mar 21, 2020"/>
    <x v="13"/>
    <s v="06:19"/>
    <d v="1899-12-30T00:07:49"/>
    <n v="4.386574074074074E-3"/>
    <n v="2.5092592592592593E-2"/>
    <n v="2.0706018518518519E-2"/>
    <n v="1.2256944444444444E-2"/>
    <n v="1.2256944444444444E-2"/>
    <b v="0"/>
    <n v="7.8703703703703696E-3"/>
    <b v="0"/>
    <n v="2.6562499999999999E-2"/>
  </r>
  <r>
    <n v="1180"/>
    <s v="https://www.rev.com/blog/transcripts/boris-johnson-uk-coronavirus-update-transcript-uk-shuts-down-pubs-restaurants"/>
    <s v="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x v="2"/>
    <s v="08:28"/>
    <m/>
    <n v="310"/>
    <m/>
    <s v="Mar 21, 2020"/>
    <x v="13"/>
    <s v="06:19"/>
    <d v="1899-12-30T00:08:28"/>
    <n v="4.386574074074074E-3"/>
    <n v="2.5092592592592593E-2"/>
    <n v="2.0706018518518519E-2"/>
    <n v="1.2256944444444444E-2"/>
    <n v="1.2256944444444444E-2"/>
    <b v="0"/>
    <n v="7.8703703703703696E-3"/>
    <b v="0"/>
    <n v="2.6562499999999999E-2"/>
  </r>
  <r>
    <n v="1181"/>
    <s v="https://www.rev.com/blog/transcripts/boris-johnson-uk-coronavirus-update-transcript-uk-shuts-down-pubs-restaurants"/>
    <s v="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x v="2"/>
    <s v="08:51"/>
    <m/>
    <n v="563"/>
    <m/>
    <s v="Mar 21, 2020"/>
    <x v="13"/>
    <s v="06:19"/>
    <d v="1899-12-30T00:08:51"/>
    <n v="4.386574074074074E-3"/>
    <n v="2.5092592592592593E-2"/>
    <n v="2.0706018518518519E-2"/>
    <n v="1.2256944444444444E-2"/>
    <n v="1.2256944444444444E-2"/>
    <b v="0"/>
    <n v="7.8703703703703696E-3"/>
    <b v="0"/>
    <n v="2.6562499999999999E-2"/>
  </r>
  <r>
    <n v="1182"/>
    <s v="https://www.rev.com/blog/transcripts/boris-johnson-uk-coronavirus-update-transcript-uk-shuts-down-pubs-restaurants"/>
    <s v="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x v="2"/>
    <s v="09:34"/>
    <m/>
    <n v="347"/>
    <m/>
    <s v="Mar 21, 2020"/>
    <x v="13"/>
    <s v="06:19"/>
    <d v="1899-12-30T00:09:34"/>
    <n v="4.386574074074074E-3"/>
    <n v="2.5092592592592593E-2"/>
    <n v="2.0706018518518519E-2"/>
    <n v="1.2256944444444444E-2"/>
    <n v="1.2256944444444444E-2"/>
    <b v="0"/>
    <n v="7.8703703703703696E-3"/>
    <b v="0"/>
    <n v="2.6562499999999999E-2"/>
  </r>
  <r>
    <n v="1183"/>
    <s v="https://www.rev.com/blog/transcripts/boris-johnson-uk-coronavirus-update-transcript-uk-shuts-down-pubs-restaurants"/>
    <s v="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x v="2"/>
    <s v="10:00"/>
    <m/>
    <n v="341"/>
    <m/>
    <s v="Mar 21, 2020"/>
    <x v="13"/>
    <s v="06:19"/>
    <d v="1899-12-30T00:10:00"/>
    <n v="4.386574074074074E-3"/>
    <n v="2.5092592592592593E-2"/>
    <n v="2.0706018518518519E-2"/>
    <n v="1.2256944444444444E-2"/>
    <n v="1.2256944444444444E-2"/>
    <b v="0"/>
    <n v="7.8703703703703696E-3"/>
    <b v="0"/>
    <n v="2.6562499999999999E-2"/>
  </r>
  <r>
    <n v="1184"/>
    <s v="https://www.rev.com/blog/transcripts/boris-johnson-uk-coronavirus-update-transcript-uk-shuts-down-pubs-restaurants"/>
    <s v="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x v="2"/>
    <s v="10:22"/>
    <m/>
    <n v="386"/>
    <m/>
    <s v="Mar 21, 2020"/>
    <x v="13"/>
    <s v="06:19"/>
    <d v="1899-12-30T00:10:22"/>
    <n v="4.386574074074074E-3"/>
    <n v="2.5092592592592593E-2"/>
    <n v="2.0706018518518519E-2"/>
    <n v="1.2256944444444444E-2"/>
    <n v="1.2256944444444444E-2"/>
    <b v="0"/>
    <n v="7.8703703703703696E-3"/>
    <b v="0"/>
    <n v="2.6562499999999999E-2"/>
  </r>
  <r>
    <n v="1185"/>
    <s v="https://www.rev.com/blog/transcripts/boris-johnson-uk-coronavirus-update-transcript-uk-shuts-down-pubs-restaurants"/>
    <s v="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x v="2"/>
    <s v="10:47"/>
    <m/>
    <n v="528"/>
    <m/>
    <s v="Mar 21, 2020"/>
    <x v="13"/>
    <s v="06:19"/>
    <d v="1899-12-30T00:10:47"/>
    <n v="4.386574074074074E-3"/>
    <n v="2.5092592592592593E-2"/>
    <n v="2.0706018518518519E-2"/>
    <n v="1.2256944444444444E-2"/>
    <n v="1.2256944444444444E-2"/>
    <b v="0"/>
    <n v="7.8703703703703696E-3"/>
    <b v="0"/>
    <n v="2.6562499999999999E-2"/>
  </r>
  <r>
    <n v="1186"/>
    <s v="https://www.rev.com/blog/transcripts/boris-johnson-uk-coronavirus-update-transcript-uk-shuts-down-pubs-restaurants"/>
    <s v="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x v="2"/>
    <s v="11:20"/>
    <m/>
    <n v="447"/>
    <m/>
    <s v="Mar 21, 2020"/>
    <x v="13"/>
    <s v="06:19"/>
    <d v="1899-12-30T00:11:20"/>
    <n v="4.386574074074074E-3"/>
    <n v="2.5092592592592593E-2"/>
    <n v="2.0706018518518519E-2"/>
    <n v="1.2256944444444444E-2"/>
    <n v="1.2256944444444444E-2"/>
    <b v="0"/>
    <n v="7.8703703703703696E-3"/>
    <b v="0"/>
    <n v="2.6562499999999999E-2"/>
  </r>
  <r>
    <n v="1187"/>
    <s v="https://www.rev.com/blog/transcripts/boris-johnson-uk-coronavirus-update-transcript-uk-shuts-down-pubs-restaurants"/>
    <s v="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x v="2"/>
    <s v="11:57"/>
    <m/>
    <n v="707"/>
    <m/>
    <s v="Mar 21, 2020"/>
    <x v="13"/>
    <s v="06:19"/>
    <d v="1899-12-30T00:11:57"/>
    <n v="4.386574074074074E-3"/>
    <n v="2.5092592592592593E-2"/>
    <n v="2.0706018518518519E-2"/>
    <n v="1.2256944444444444E-2"/>
    <n v="1.2256944444444444E-2"/>
    <b v="0"/>
    <n v="7.8703703703703696E-3"/>
    <b v="0"/>
    <n v="2.6562499999999999E-2"/>
  </r>
  <r>
    <n v="1188"/>
    <s v="https://www.rev.com/blog/transcripts/boris-johnson-uk-coronavirus-update-transcript-uk-shuts-down-pubs-restaurants"/>
    <s v="Rishi Sunak: (12:47);We are launching in the coming days a major national advertising campaign to communicate the available business support for businesses and people. Please look very carefully at that support before making any decisions to lay people off. It’s on all of us."/>
    <x v="2"/>
    <s v="12:47"/>
    <m/>
    <n v="276"/>
    <m/>
    <s v="Mar 21, 2020"/>
    <x v="13"/>
    <s v="06:19"/>
    <d v="1899-12-30T00:12:47"/>
    <n v="4.386574074074074E-3"/>
    <n v="2.5092592592592593E-2"/>
    <n v="2.0706018518518519E-2"/>
    <n v="1.2256944444444444E-2"/>
    <n v="1.2256944444444444E-2"/>
    <b v="0"/>
    <n v="7.8703703703703696E-3"/>
    <b v="0"/>
    <n v="2.6562499999999999E-2"/>
  </r>
  <r>
    <n v="1189"/>
    <s v="https://www.rev.com/blog/transcripts/boris-johnson-uk-coronavirus-update-transcript-uk-shuts-down-pubs-restaurants"/>
    <s v="Rishi Sunak: (13:07);We are starting a great national effort to protect jobs. But the truth is, we are already seeing job losses. And there may be more to come. I cannot promise you that no one will face hardship in the weeks ahead. So we will also act to protect you if the worst happens."/>
    <x v="2"/>
    <s v="13:07"/>
    <m/>
    <n v="289"/>
    <m/>
    <s v="Mar 21, 2020"/>
    <x v="13"/>
    <s v="06:19"/>
    <d v="1899-12-30T00:13:07"/>
    <n v="4.386574074074074E-3"/>
    <n v="2.5092592592592593E-2"/>
    <n v="2.0706018518518519E-2"/>
    <n v="1.2256944444444444E-2"/>
    <n v="1.2256944444444444E-2"/>
    <b v="0"/>
    <n v="7.8703703703703696E-3"/>
    <b v="0"/>
    <n v="2.6562499999999999E-2"/>
  </r>
  <r>
    <n v="1190"/>
    <s v="https://www.rev.com/blog/transcripts/boris-johnson-uk-coronavirus-update-transcript-uk-shuts-down-pubs-restaurants"/>
    <s v="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x v="2"/>
    <s v="13:30"/>
    <m/>
    <n v="343"/>
    <m/>
    <s v="Mar 21, 2020"/>
    <x v="13"/>
    <s v="06:19"/>
    <d v="1899-12-30T00:13:30"/>
    <n v="4.386574074074074E-3"/>
    <n v="2.5092592592592593E-2"/>
    <n v="2.0706018518518519E-2"/>
    <n v="1.2256944444444444E-2"/>
    <n v="1.2256944444444444E-2"/>
    <b v="0"/>
    <n v="7.8703703703703696E-3"/>
    <b v="0"/>
    <n v="2.6562499999999999E-2"/>
  </r>
  <r>
    <n v="1191"/>
    <s v="https://www.rev.com/blog/transcripts/boris-johnson-uk-coronavirus-update-transcript-uk-shuts-down-pubs-restaurants"/>
    <s v="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x v="2"/>
    <s v="13:56"/>
    <m/>
    <n v="628"/>
    <m/>
    <s v="Mar 21, 2020"/>
    <x v="13"/>
    <s v="06:19"/>
    <d v="1899-12-30T00:13:56"/>
    <n v="4.386574074074074E-3"/>
    <n v="2.5092592592592593E-2"/>
    <n v="2.0706018518518519E-2"/>
    <n v="1.2256944444444444E-2"/>
    <n v="1.2256944444444444E-2"/>
    <b v="0"/>
    <n v="7.8703703703703696E-3"/>
    <b v="0"/>
    <n v="2.6562499999999999E-2"/>
  </r>
  <r>
    <n v="1192"/>
    <s v="https://www.rev.com/blog/transcripts/boris-johnson-uk-coronavirus-update-transcript-uk-shuts-down-pubs-restaurants"/>
    <s v="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x v="2"/>
    <s v="14:41"/>
    <m/>
    <n v="510"/>
    <m/>
    <s v="Mar 21, 2020"/>
    <x v="13"/>
    <s v="06:19"/>
    <d v="1899-12-30T00:14:41"/>
    <n v="4.386574074074074E-3"/>
    <n v="2.5092592592592593E-2"/>
    <n v="2.0706018518518519E-2"/>
    <n v="1.2256944444444444E-2"/>
    <n v="1.2256944444444444E-2"/>
    <b v="0"/>
    <n v="7.8703703703703696E-3"/>
    <b v="0"/>
    <n v="2.6562499999999999E-2"/>
  </r>
  <r>
    <n v="1193"/>
    <s v="https://www.rev.com/blog/transcripts/boris-johnson-uk-coronavirus-update-transcript-uk-shuts-down-pubs-restaurants"/>
    <s v="Rishi Sunak: (15:16);The actions I’ve taken today represent an unprecedented economic intervention to support the jobs and incomes of the British people. A new, comprehensive job retention scheme. And a significantly strengthened safety net. Unprecedented measures, for unprecedented times."/>
    <x v="2"/>
    <s v="15:16"/>
    <m/>
    <n v="290"/>
    <m/>
    <s v="Mar 21, 2020"/>
    <x v="13"/>
    <s v="06:19"/>
    <d v="1899-12-30T00:15:16"/>
    <n v="4.386574074074074E-3"/>
    <n v="2.5092592592592593E-2"/>
    <n v="2.0706018518518519E-2"/>
    <n v="1.2256944444444444E-2"/>
    <n v="1.2256944444444444E-2"/>
    <b v="0"/>
    <n v="7.8703703703703696E-3"/>
    <b v="0"/>
    <n v="2.6562499999999999E-2"/>
  </r>
  <r>
    <n v="1194"/>
    <s v="https://www.rev.com/blog/transcripts/boris-johnson-uk-coronavirus-update-transcript-uk-shuts-down-pubs-restaurants"/>
    <s v="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x v="2"/>
    <s v="15:39"/>
    <m/>
    <n v="956"/>
    <m/>
    <s v="Mar 21, 2020"/>
    <x v="13"/>
    <s v="06:19"/>
    <d v="1899-12-30T00:15:39"/>
    <n v="4.386574074074074E-3"/>
    <n v="2.5092592592592593E-2"/>
    <n v="2.0706018518518519E-2"/>
    <n v="1.2256944444444444E-2"/>
    <n v="1.2256944444444444E-2"/>
    <b v="0"/>
    <n v="7.8703703703703696E-3"/>
    <b v="0"/>
    <n v="2.6562499999999999E-2"/>
  </r>
  <r>
    <n v="1195"/>
    <s v="https://www.rev.com/blog/transcripts/boris-johnson-uk-coronavirus-update-transcript-uk-shuts-down-pubs-restaurants"/>
    <s v="Boris Johnson: (16:53);Thank you very much, Rishi. Jenny, is there anything you want to say at this stage?"/>
    <x v="0"/>
    <s v="16:53"/>
    <m/>
    <n v="106"/>
    <m/>
    <s v="Mar 21, 2020"/>
    <x v="13"/>
    <s v="16:53"/>
    <d v="1899-12-30T00:16:53"/>
    <n v="1.1724537037037035E-2"/>
    <n v="2.6562499999999999E-2"/>
    <n v="1.4837962962962964E-2"/>
    <n v="1.2256944444444444E-2"/>
    <n v="1.2256944444444444E-2"/>
    <b v="0"/>
    <n v="5.3240740740740852E-4"/>
    <b v="0"/>
    <n v="2.6562499999999999E-2"/>
  </r>
  <r>
    <n v="1196"/>
    <s v="https://www.rev.com/blog/transcripts/boris-johnson-uk-coronavirus-update-transcript-uk-shuts-down-pubs-restaurants"/>
    <s v="Jenny Harries: (16:58);[crosstalk 00:16:58] have the chance to answer questions on anything [crosstalk 00:16:58] science."/>
    <x v="99"/>
    <s v="16:58"/>
    <m/>
    <n v="121"/>
    <m/>
    <s v="Mar 21, 2020"/>
    <x v="13"/>
    <s v="16:58"/>
    <d v="1899-12-30T00:16:58"/>
    <n v="1.1782407407407406E-2"/>
    <n v="2.2719907407407411E-2"/>
    <n v="1.0937500000000005E-2"/>
    <n v="1.2256944444444444E-2"/>
    <n v="1.2256944444444444E-2"/>
    <b v="0"/>
    <n v="4.745370370370372E-4"/>
    <b v="0"/>
    <n v="2.6562499999999999E-2"/>
  </r>
  <r>
    <n v="1197"/>
    <s v="https://www.rev.com/blog/transcripts/boris-johnson-uk-coronavirus-update-transcript-uk-shuts-down-pubs-restaurants"/>
    <s v="Boris Johnson: (16:58);Okay, well, perhaps you can help us field the, any questions from the scientific and medical point of view, as they come. Can I go first to Alex Forsyth from the BBC?"/>
    <x v="0"/>
    <s v="16:58"/>
    <m/>
    <n v="189"/>
    <m/>
    <s v="Mar 21, 2020"/>
    <x v="13"/>
    <s v="16:58"/>
    <d v="1899-12-30T00:16:58"/>
    <n v="1.1782407407407406E-2"/>
    <n v="2.6562499999999999E-2"/>
    <n v="1.4780092592592593E-2"/>
    <n v="1.2256944444444444E-2"/>
    <n v="1.2256944444444444E-2"/>
    <b v="0"/>
    <n v="4.745370370370372E-4"/>
    <b v="0"/>
    <n v="2.6562499999999999E-2"/>
  </r>
  <r>
    <n v="1198"/>
    <s v="https://www.rev.com/blog/transcripts/boris-johnson-uk-coronavirus-update-transcript-uk-shuts-down-pubs-restaurants"/>
    <s v="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x v="100"/>
    <s v="17:09"/>
    <m/>
    <n v="595"/>
    <m/>
    <s v="Mar 21, 2020"/>
    <x v="13"/>
    <s v="17:09"/>
    <d v="1899-12-30T00:17:09"/>
    <n v="1.1909722222222223E-2"/>
    <n v="1.1909722222222223E-2"/>
    <n v="0"/>
    <n v="1.2256944444444444E-2"/>
    <n v="1.2256944444444444E-2"/>
    <b v="0"/>
    <n v="3.4722222222222099E-4"/>
    <b v="0"/>
    <n v="2.6562499999999999E-2"/>
  </r>
  <r>
    <n v="1199"/>
    <s v="https://www.rev.com/blog/transcripts/boris-johnson-uk-coronavirus-update-transcript-uk-shuts-down-pubs-restaurants"/>
    <s v="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x v="0"/>
    <s v="17:39"/>
    <m/>
    <n v="803"/>
    <m/>
    <s v="Mar 21, 2020"/>
    <x v="13"/>
    <s v="17:39"/>
    <d v="1899-12-30T00:17:39"/>
    <n v="1.2256944444444444E-2"/>
    <n v="2.6562499999999999E-2"/>
    <n v="1.4305555555555556E-2"/>
    <n v="1.4374999999999999E-2"/>
    <n v="1.4374999999999999E-2"/>
    <b v="0"/>
    <n v="2.1180555555555553E-3"/>
    <b v="0"/>
    <n v="2.6562499999999999E-2"/>
  </r>
  <r>
    <n v="1200"/>
    <s v="https://www.rev.com/blog/transcripts/boris-johnson-uk-coronavirus-update-transcript-uk-shuts-down-pubs-restaurants"/>
    <s v="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x v="0"/>
    <s v="18:39"/>
    <m/>
    <n v="358"/>
    <m/>
    <s v="Mar 21, 2020"/>
    <x v="13"/>
    <s v="17:39"/>
    <d v="1899-12-30T00:18:39"/>
    <n v="1.2256944444444444E-2"/>
    <n v="2.6562499999999999E-2"/>
    <n v="1.4305555555555556E-2"/>
    <n v="1.4374999999999999E-2"/>
    <n v="1.4374999999999999E-2"/>
    <b v="0"/>
    <n v="2.1180555555555553E-3"/>
    <b v="0"/>
    <n v="2.6562499999999999E-2"/>
  </r>
  <r>
    <n v="1201"/>
    <s v="https://www.rev.com/blog/transcripts/boris-johnson-uk-coronavirus-update-transcript-uk-shuts-down-pubs-restaurants"/>
    <s v="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x v="2"/>
    <s v="19:09"/>
    <m/>
    <n v="758"/>
    <m/>
    <s v="Mar 21, 2020"/>
    <x v="13"/>
    <s v="19:09"/>
    <d v="1899-12-30T00:19:09"/>
    <n v="1.329861111111111E-2"/>
    <n v="2.5092592592592593E-2"/>
    <n v="1.1793981481481483E-2"/>
    <n v="1.4374999999999999E-2"/>
    <n v="1.4374999999999999E-2"/>
    <b v="0"/>
    <n v="1.0763888888888889E-3"/>
    <b v="0"/>
    <n v="2.6562499999999999E-2"/>
  </r>
  <r>
    <n v="1202"/>
    <s v="https://www.rev.com/blog/transcripts/boris-johnson-uk-coronavirus-update-transcript-uk-shuts-down-pubs-restaurants"/>
    <s v="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x v="2"/>
    <s v="19:50"/>
    <m/>
    <n v="555"/>
    <m/>
    <s v="Mar 21, 2020"/>
    <x v="13"/>
    <s v="19:09"/>
    <d v="1899-12-30T00:19:50"/>
    <n v="1.329861111111111E-2"/>
    <n v="2.5092592592592593E-2"/>
    <n v="1.1793981481481483E-2"/>
    <n v="1.4374999999999999E-2"/>
    <n v="1.4374999999999999E-2"/>
    <b v="0"/>
    <n v="1.0763888888888889E-3"/>
    <b v="0"/>
    <n v="2.6562499999999999E-2"/>
  </r>
  <r>
    <n v="1203"/>
    <s v="https://www.rev.com/blog/transcripts/boris-johnson-uk-coronavirus-update-transcript-uk-shuts-down-pubs-restaurants"/>
    <s v="Boris Johnson: (20:19);Thanks, Rishi. Larisa Brown, Daily Mail."/>
    <x v="0"/>
    <s v="20:19"/>
    <m/>
    <n v="63"/>
    <m/>
    <s v="Mar 21, 2020"/>
    <x v="13"/>
    <s v="20:19"/>
    <d v="1899-12-30T00:20:19"/>
    <n v="1.4108796296296295E-2"/>
    <n v="2.6562499999999999E-2"/>
    <n v="1.2453703703703705E-2"/>
    <n v="1.4374999999999999E-2"/>
    <n v="1.4374999999999999E-2"/>
    <b v="0"/>
    <n v="2.6620370370370426E-4"/>
    <b v="0"/>
    <n v="2.6562499999999999E-2"/>
  </r>
  <r>
    <n v="1204"/>
    <s v="https://www.rev.com/blog/transcripts/boris-johnson-uk-coronavirus-update-transcript-uk-shuts-down-pubs-restaurants"/>
    <s v="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x v="101"/>
    <s v="20:21"/>
    <m/>
    <n v="313"/>
    <m/>
    <s v="Mar 21, 2020"/>
    <x v="13"/>
    <s v="20:21"/>
    <d v="1899-12-30T00:20:21"/>
    <n v="1.4131944444444445E-2"/>
    <n v="1.4131944444444445E-2"/>
    <n v="0"/>
    <n v="1.4374999999999999E-2"/>
    <n v="1.4374999999999999E-2"/>
    <b v="0"/>
    <n v="2.4305555555555365E-4"/>
    <b v="0"/>
    <n v="2.6562499999999999E-2"/>
  </r>
  <r>
    <n v="1205"/>
    <s v="https://www.rev.com/blog/transcripts/boris-johnson-uk-coronavirus-update-transcript-uk-shuts-down-pubs-restaurants"/>
    <s v="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x v="0"/>
    <s v="20:42"/>
    <m/>
    <n v="618"/>
    <m/>
    <s v="Mar 21, 2020"/>
    <x v="13"/>
    <s v="20:42"/>
    <d v="1899-12-30T00:20:42"/>
    <n v="1.4374999999999999E-2"/>
    <n v="2.6562499999999999E-2"/>
    <n v="1.21875E-2"/>
    <n v="1.6087962962962964E-2"/>
    <n v="1.6087962962962964E-2"/>
    <b v="0"/>
    <n v="1.7129629629629647E-3"/>
    <b v="0"/>
    <n v="2.6562499999999999E-2"/>
  </r>
  <r>
    <n v="1206"/>
    <s v="https://www.rev.com/blog/transcripts/boris-johnson-uk-coronavirus-update-transcript-uk-shuts-down-pubs-restaurants"/>
    <s v="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x v="0"/>
    <s v="21:23"/>
    <m/>
    <n v="721"/>
    <m/>
    <s v="Mar 21, 2020"/>
    <x v="13"/>
    <s v="20:42"/>
    <d v="1899-12-30T00:21:23"/>
    <n v="1.4374999999999999E-2"/>
    <n v="2.6562499999999999E-2"/>
    <n v="1.21875E-2"/>
    <n v="1.6087962962962964E-2"/>
    <n v="1.6087962962962964E-2"/>
    <b v="0"/>
    <n v="1.7129629629629647E-3"/>
    <b v="0"/>
    <n v="2.6562499999999999E-2"/>
  </r>
  <r>
    <n v="1207"/>
    <s v="https://www.rev.com/blog/transcripts/boris-johnson-uk-coronavirus-update-transcript-uk-shuts-down-pubs-restaurants"/>
    <s v="Boris Johnson: (22:22);And I’m in regular contact with all members of my family, but I’ll be working very hard on Sunday, I can tell you that much. I’ll certainly be sending her my very best wishes and hope to get to see her."/>
    <x v="0"/>
    <s v="22:22"/>
    <m/>
    <n v="225"/>
    <m/>
    <s v="Mar 21, 2020"/>
    <x v="13"/>
    <s v="20:42"/>
    <d v="1899-12-30T00:22:22"/>
    <n v="1.4374999999999999E-2"/>
    <n v="2.6562499999999999E-2"/>
    <n v="1.21875E-2"/>
    <n v="1.6087962962962964E-2"/>
    <n v="1.6087962962962964E-2"/>
    <b v="0"/>
    <n v="1.7129629629629647E-3"/>
    <b v="0"/>
    <n v="2.6562499999999999E-2"/>
  </r>
  <r>
    <n v="1208"/>
    <s v="https://www.rev.com/blog/transcripts/boris-johnson-uk-coronavirus-update-transcript-uk-shuts-down-pubs-restaurants"/>
    <s v="Boris Johnson: (22:37);Shahid Khan, ITV."/>
    <x v="0"/>
    <s v="22:37"/>
    <m/>
    <n v="40"/>
    <m/>
    <s v="Mar 21, 2020"/>
    <x v="13"/>
    <s v="20:42"/>
    <d v="1899-12-30T00:22:37"/>
    <n v="1.4374999999999999E-2"/>
    <n v="2.6562499999999999E-2"/>
    <n v="1.21875E-2"/>
    <n v="1.6087962962962964E-2"/>
    <n v="1.6087962962962964E-2"/>
    <b v="0"/>
    <n v="1.7129629629629647E-3"/>
    <b v="0"/>
    <n v="2.6562499999999999E-2"/>
  </r>
  <r>
    <n v="1209"/>
    <s v="https://www.rev.com/blog/transcripts/boris-johnson-uk-coronavirus-update-transcript-uk-shuts-down-pubs-restaurants"/>
    <s v="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x v="102"/>
    <s v="22:41"/>
    <m/>
    <n v="312"/>
    <m/>
    <s v="Mar 21, 2020"/>
    <x v="13"/>
    <s v="22:41"/>
    <d v="1899-12-30T00:22:41"/>
    <n v="1.5752314814814813E-2"/>
    <n v="1.5914351851851853E-2"/>
    <n v="1.6203703703704039E-4"/>
    <n v="1.6087962962962964E-2"/>
    <n v="1.6087962962962964E-2"/>
    <b v="0"/>
    <n v="3.3564814814815089E-4"/>
    <b v="0"/>
    <n v="2.6562499999999999E-2"/>
  </r>
  <r>
    <n v="1210"/>
    <s v="https://www.rev.com/blog/transcripts/boris-johnson-uk-coronavirus-update-transcript-uk-shuts-down-pubs-restaurants"/>
    <s v="Shahid Khan: (22:55);And to the Chancellor, if I may, will this wage protection scheme cover those on zero-hour contracts? If so, given that so many people on zero-hour contracts do not have a set salary every month, how will their wages be determined, and who will determine them?"/>
    <x v="102"/>
    <s v="22:55"/>
    <m/>
    <n v="281"/>
    <m/>
    <s v="Mar 21, 2020"/>
    <x v="13"/>
    <s v="22:41"/>
    <d v="1899-12-30T00:22:55"/>
    <n v="1.5752314814814813E-2"/>
    <n v="1.5914351851851853E-2"/>
    <n v="1.6203703703704039E-4"/>
    <n v="1.6087962962962964E-2"/>
    <n v="1.6087962962962964E-2"/>
    <b v="0"/>
    <n v="3.3564814814815089E-4"/>
    <b v="0"/>
    <n v="2.6562499999999999E-2"/>
  </r>
  <r>
    <n v="1211"/>
    <s v="https://www.rev.com/blog/transcripts/boris-johnson-uk-coronavirus-update-transcript-uk-shuts-down-pubs-restaurants"/>
    <s v="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x v="0"/>
    <s v="23:10"/>
    <m/>
    <n v="368"/>
    <m/>
    <s v="Mar 21, 2020"/>
    <x v="13"/>
    <s v="23:10"/>
    <d v="1899-12-30T00:23:10"/>
    <n v="1.6087962962962964E-2"/>
    <n v="2.6562499999999999E-2"/>
    <n v="1.0474537037037036E-2"/>
    <n v="1.7835648148148149E-2"/>
    <n v="1.7835648148148149E-2"/>
    <b v="0"/>
    <n v="1.7476851851851855E-3"/>
    <b v="0"/>
    <n v="2.6562499999999999E-2"/>
  </r>
  <r>
    <n v="1212"/>
    <s v="https://www.rev.com/blog/transcripts/boris-johnson-uk-coronavirus-update-transcript-uk-shuts-down-pubs-restaurants"/>
    <s v="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x v="2"/>
    <s v="23:34"/>
    <m/>
    <n v="898"/>
    <m/>
    <s v="Mar 21, 2020"/>
    <x v="13"/>
    <s v="23:34"/>
    <d v="1899-12-30T00:23:34"/>
    <n v="1.636574074074074E-2"/>
    <n v="2.5092592592592593E-2"/>
    <n v="8.7268518518518537E-3"/>
    <n v="1.7835648148148149E-2"/>
    <n v="1.7835648148148149E-2"/>
    <b v="0"/>
    <n v="1.4699074074074094E-3"/>
    <b v="0"/>
    <n v="2.6562499999999999E-2"/>
  </r>
  <r>
    <n v="1213"/>
    <s v="https://www.rev.com/blog/transcripts/boris-johnson-uk-coronavirus-update-transcript-uk-shuts-down-pubs-restaurants"/>
    <s v="Boris Johnson: (24:21);Sam Coates, Sky News."/>
    <x v="0"/>
    <s v="24:21"/>
    <m/>
    <n v="44"/>
    <m/>
    <s v="Mar 21, 2020"/>
    <x v="13"/>
    <s v="24:21"/>
    <d v="1899-12-30T00:24:21"/>
    <n v="1.6909722222222225E-2"/>
    <n v="2.6562499999999999E-2"/>
    <n v="9.652777777777774E-3"/>
    <n v="1.7835648148148149E-2"/>
    <n v="1.7835648148148149E-2"/>
    <b v="0"/>
    <n v="9.2592592592592379E-4"/>
    <b v="0"/>
    <n v="2.6562499999999999E-2"/>
  </r>
  <r>
    <n v="1214"/>
    <s v="https://www.rev.com/blog/transcripts/boris-johnson-uk-coronavirus-update-transcript-uk-shuts-down-pubs-restaurants"/>
    <s v="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x v="30"/>
    <s v="24:23"/>
    <m/>
    <n v="399"/>
    <m/>
    <s v="Mar 21, 2020"/>
    <x v="13"/>
    <s v="24:23"/>
    <d v="1899-12-30T00:24:23"/>
    <n v="1.6932870370370369E-2"/>
    <n v="1.7453703703703704E-2"/>
    <n v="5.2083333333333495E-4"/>
    <n v="1.7835648148148149E-2"/>
    <n v="1.7835648148148149E-2"/>
    <b v="0"/>
    <n v="9.0277777777778012E-4"/>
    <b v="0"/>
    <n v="2.6562499999999999E-2"/>
  </r>
  <r>
    <n v="1215"/>
    <s v="https://www.rev.com/blog/transcripts/boris-johnson-uk-coronavirus-update-transcript-uk-shuts-down-pubs-restaurants"/>
    <s v="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x v="30"/>
    <s v="24:49"/>
    <m/>
    <n v="319"/>
    <m/>
    <s v="Mar 21, 2020"/>
    <x v="13"/>
    <s v="24:23"/>
    <d v="1899-12-30T00:24:49"/>
    <n v="1.6932870370370369E-2"/>
    <n v="1.7453703703703704E-2"/>
    <n v="5.2083333333333495E-4"/>
    <n v="1.7835648148148149E-2"/>
    <n v="1.7835648148148149E-2"/>
    <b v="0"/>
    <n v="9.0277777777778012E-4"/>
    <b v="0"/>
    <n v="2.6562499999999999E-2"/>
  </r>
  <r>
    <n v="1216"/>
    <s v="https://www.rev.com/blog/transcripts/boris-johnson-uk-coronavirus-update-transcript-uk-shuts-down-pubs-restaurants"/>
    <s v="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x v="30"/>
    <s v="25:08"/>
    <m/>
    <n v="580"/>
    <m/>
    <s v="Mar 21, 2020"/>
    <x v="13"/>
    <s v="24:23"/>
    <d v="1899-12-30T00:25:08"/>
    <n v="1.6932870370370369E-2"/>
    <n v="1.7453703703703704E-2"/>
    <n v="5.2083333333333495E-4"/>
    <n v="1.7835648148148149E-2"/>
    <n v="1.7835648148148149E-2"/>
    <b v="0"/>
    <n v="9.0277777777778012E-4"/>
    <b v="0"/>
    <n v="2.6562499999999999E-2"/>
  </r>
  <r>
    <n v="1217"/>
    <s v="https://www.rev.com/blog/transcripts/boris-johnson-uk-coronavirus-update-transcript-uk-shuts-down-pubs-restaurants"/>
    <s v="Boris Johnson: (25:41);[inaudible 00:00:25:40]."/>
    <x v="0"/>
    <s v="25:41"/>
    <m/>
    <n v="47"/>
    <m/>
    <s v="Mar 21, 2020"/>
    <x v="13"/>
    <s v="25:41"/>
    <d v="1899-12-30T00:25:41"/>
    <n v="1.7835648148148149E-2"/>
    <n v="2.6562499999999999E-2"/>
    <n v="8.7268518518518502E-3"/>
    <n v="2.1712962962962962E-2"/>
    <n v="2.1712962962962962E-2"/>
    <b v="0"/>
    <n v="3.8773148148148126E-3"/>
    <b v="0"/>
    <n v="2.6562499999999999E-2"/>
  </r>
  <r>
    <n v="1218"/>
    <s v="https://www.rev.com/blog/transcripts/boris-johnson-uk-coronavirus-update-transcript-uk-shuts-down-pubs-restaurants"/>
    <s v="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x v="2"/>
    <s v="25:41"/>
    <m/>
    <n v="599"/>
    <m/>
    <s v="Mar 21, 2020"/>
    <x v="13"/>
    <s v="25:41"/>
    <d v="1899-12-30T00:25:41"/>
    <n v="1.7835648148148149E-2"/>
    <n v="2.5092592592592593E-2"/>
    <n v="7.2569444444444443E-3"/>
    <n v="2.1712962962962962E-2"/>
    <n v="2.1712962962962962E-2"/>
    <b v="0"/>
    <n v="3.8773148148148126E-3"/>
    <b v="0"/>
    <n v="2.6562499999999999E-2"/>
  </r>
  <r>
    <n v="1219"/>
    <s v="https://www.rev.com/blog/transcripts/boris-johnson-uk-coronavirus-update-transcript-uk-shuts-down-pubs-restaurants"/>
    <s v="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x v="99"/>
    <s v="26:13"/>
    <m/>
    <n v="941"/>
    <m/>
    <s v="Mar 21, 2020"/>
    <x v="13"/>
    <s v="26:13"/>
    <d v="1899-12-30T00:26:13"/>
    <n v="1.8206018518518517E-2"/>
    <n v="2.2719907407407411E-2"/>
    <n v="4.5138888888888937E-3"/>
    <n v="2.1712962962962962E-2"/>
    <n v="2.1712962962962962E-2"/>
    <b v="0"/>
    <n v="3.5069444444444445E-3"/>
    <b v="0"/>
    <n v="2.6562499999999999E-2"/>
  </r>
  <r>
    <n v="1220"/>
    <s v="https://www.rev.com/blog/transcripts/boris-johnson-uk-coronavirus-update-transcript-uk-shuts-down-pubs-restaurants"/>
    <s v="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x v="99"/>
    <s v="27:04"/>
    <m/>
    <n v="855"/>
    <m/>
    <s v="Mar 21, 2020"/>
    <x v="13"/>
    <s v="26:13"/>
    <d v="1899-12-30T00:27:04"/>
    <n v="1.8206018518518517E-2"/>
    <n v="2.2719907407407411E-2"/>
    <n v="4.5138888888888937E-3"/>
    <n v="2.1712962962962962E-2"/>
    <n v="2.1712962962962962E-2"/>
    <b v="0"/>
    <n v="3.5069444444444445E-3"/>
    <b v="0"/>
    <n v="2.6562499999999999E-2"/>
  </r>
  <r>
    <n v="1221"/>
    <s v="https://www.rev.com/blog/transcripts/boris-johnson-uk-coronavirus-update-transcript-uk-shuts-down-pubs-restaurants"/>
    <s v="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x v="99"/>
    <s v="27:50"/>
    <m/>
    <n v="554"/>
    <m/>
    <s v="Mar 21, 2020"/>
    <x v="13"/>
    <s v="26:13"/>
    <d v="1899-12-30T00:27:50"/>
    <n v="1.8206018518518517E-2"/>
    <n v="2.2719907407407411E-2"/>
    <n v="4.5138888888888937E-3"/>
    <n v="2.1712962962962962E-2"/>
    <n v="2.1712962962962962E-2"/>
    <b v="0"/>
    <n v="3.5069444444444445E-3"/>
    <b v="0"/>
    <n v="2.6562499999999999E-2"/>
  </r>
  <r>
    <n v="1222"/>
    <s v="https://www.rev.com/blog/transcripts/boris-johnson-uk-coronavirus-update-transcript-uk-shuts-down-pubs-restaurants"/>
    <s v="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x v="0"/>
    <s v="28:21"/>
    <m/>
    <n v="910"/>
    <m/>
    <s v="Mar 21, 2020"/>
    <x v="13"/>
    <s v="28:21"/>
    <d v="1899-12-30T00:28:21"/>
    <n v="1.96875E-2"/>
    <n v="2.6562499999999999E-2"/>
    <n v="6.8749999999999992E-3"/>
    <n v="2.1712962962962962E-2"/>
    <n v="2.1712962962962962E-2"/>
    <b v="0"/>
    <n v="2.0254629629629615E-3"/>
    <b v="0"/>
    <n v="2.6562499999999999E-2"/>
  </r>
  <r>
    <n v="1223"/>
    <s v="https://www.rev.com/blog/transcripts/boris-johnson-uk-coronavirus-update-transcript-uk-shuts-down-pubs-restaurants"/>
    <s v="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x v="0"/>
    <s v="29:16"/>
    <m/>
    <n v="658"/>
    <m/>
    <s v="Mar 21, 2020"/>
    <x v="13"/>
    <s v="28:21"/>
    <d v="1899-12-30T00:29:16"/>
    <n v="1.96875E-2"/>
    <n v="2.6562499999999999E-2"/>
    <n v="6.8749999999999992E-3"/>
    <n v="2.1712962962962962E-2"/>
    <n v="2.1712962962962962E-2"/>
    <b v="0"/>
    <n v="2.0254629629629615E-3"/>
    <b v="0"/>
    <n v="2.6562499999999999E-2"/>
  </r>
  <r>
    <n v="1224"/>
    <s v="https://www.rev.com/blog/transcripts/boris-johnson-uk-coronavirus-update-transcript-uk-shuts-down-pubs-restaurants"/>
    <s v="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x v="0"/>
    <s v="29:57"/>
    <m/>
    <n v="489"/>
    <m/>
    <s v="Mar 21, 2020"/>
    <x v="13"/>
    <s v="28:21"/>
    <d v="1899-12-30T00:29:57"/>
    <n v="1.96875E-2"/>
    <n v="2.6562499999999999E-2"/>
    <n v="6.8749999999999992E-3"/>
    <n v="2.1712962962962962E-2"/>
    <n v="2.1712962962962962E-2"/>
    <b v="0"/>
    <n v="2.0254629629629615E-3"/>
    <b v="0"/>
    <n v="2.6562499999999999E-2"/>
  </r>
  <r>
    <n v="1225"/>
    <s v="https://www.rev.com/blog/transcripts/boris-johnson-uk-coronavirus-update-transcript-uk-shuts-down-pubs-restaurants"/>
    <s v="Boris Johnson: (30:29);Francis Elliott, The Times."/>
    <x v="0"/>
    <s v="30:29"/>
    <m/>
    <n v="50"/>
    <m/>
    <s v="Mar 21, 2020"/>
    <x v="13"/>
    <s v="28:21"/>
    <d v="1899-12-30T00:30:29"/>
    <n v="1.96875E-2"/>
    <n v="2.6562499999999999E-2"/>
    <n v="6.8749999999999992E-3"/>
    <n v="2.1712962962962962E-2"/>
    <n v="2.1712962962962962E-2"/>
    <b v="0"/>
    <n v="2.0254629629629615E-3"/>
    <b v="0"/>
    <n v="2.6562499999999999E-2"/>
  </r>
  <r>
    <n v="1226"/>
    <s v="https://www.rev.com/blog/transcripts/boris-johnson-uk-coronavirus-update-transcript-uk-shuts-down-pubs-restaurants"/>
    <s v="Francis Elliott: (30:34);Thank you. Mr. Sunak, you mentioned shops. Can you clear up whether shops are to be forced to close? It didn’t appear on the list that was mentioned by the Prime Minister."/>
    <x v="9"/>
    <s v="30:34"/>
    <m/>
    <n v="196"/>
    <m/>
    <s v="Mar 21, 2020"/>
    <x v="13"/>
    <s v="30:34"/>
    <d v="1899-12-30T00:30:34"/>
    <n v="2.1226851851851854E-2"/>
    <n v="2.146990740740741E-2"/>
    <n v="2.4305555555555539E-4"/>
    <n v="2.1712962962962962E-2"/>
    <n v="2.1712962962962962E-2"/>
    <b v="0"/>
    <n v="4.861111111111073E-4"/>
    <b v="0"/>
    <n v="2.6562499999999999E-2"/>
  </r>
  <r>
    <n v="1227"/>
    <s v="https://www.rev.com/blog/transcripts/boris-johnson-uk-coronavirus-update-transcript-uk-shuts-down-pubs-restaurants"/>
    <s v="Francis Elliott: (30:45);And Jenny Harries, could you update us on how we are doing with protective personal equipment? That’s obviously something that’s deeply concerning."/>
    <x v="9"/>
    <s v="30:45"/>
    <m/>
    <n v="172"/>
    <m/>
    <s v="Mar 21, 2020"/>
    <x v="13"/>
    <s v="30:34"/>
    <d v="1899-12-30T00:30:45"/>
    <n v="2.1226851851851854E-2"/>
    <n v="2.146990740740741E-2"/>
    <n v="2.4305555555555539E-4"/>
    <n v="2.1712962962962962E-2"/>
    <n v="2.1712962962962962E-2"/>
    <b v="0"/>
    <n v="4.861111111111073E-4"/>
    <b v="0"/>
    <n v="2.6562499999999999E-2"/>
  </r>
  <r>
    <n v="1228"/>
    <s v="https://www.rev.com/blog/transcripts/boris-johnson-uk-coronavirus-update-transcript-uk-shuts-down-pubs-restaurants"/>
    <s v="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x v="9"/>
    <s v="30:55"/>
    <m/>
    <n v="364"/>
    <m/>
    <s v="Mar 21, 2020"/>
    <x v="13"/>
    <s v="30:34"/>
    <d v="1899-12-30T00:30:55"/>
    <n v="2.1226851851851854E-2"/>
    <n v="2.146990740740741E-2"/>
    <n v="2.4305555555555539E-4"/>
    <n v="2.1712962962962962E-2"/>
    <n v="2.1712962962962962E-2"/>
    <b v="0"/>
    <n v="4.861111111111073E-4"/>
    <b v="0"/>
    <n v="2.6562499999999999E-2"/>
  </r>
  <r>
    <n v="1229"/>
    <s v="https://www.rev.com/blog/transcripts/boris-johnson-uk-coronavirus-update-transcript-uk-shuts-down-pubs-restaurants"/>
    <s v="Boris Johnson: (31:16);Rishi, on the shops."/>
    <x v="0"/>
    <s v="31:16"/>
    <m/>
    <n v="43"/>
    <m/>
    <s v="Mar 21, 2020"/>
    <x v="13"/>
    <s v="31:16"/>
    <d v="1899-12-30T00:31:16"/>
    <n v="2.1712962962962962E-2"/>
    <n v="2.6562499999999999E-2"/>
    <n v="4.8495370370370376E-3"/>
    <n v="2.3460648148148147E-2"/>
    <n v="2.3460648148148147E-2"/>
    <b v="0"/>
    <n v="1.7476851851851855E-3"/>
    <b v="0"/>
    <n v="2.6562499999999999E-2"/>
  </r>
  <r>
    <n v="1230"/>
    <s v="https://www.rev.com/blog/transcripts/boris-johnson-uk-coronavirus-update-transcript-uk-shuts-down-pubs-restaurants"/>
    <s v="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x v="2"/>
    <s v="31:17"/>
    <m/>
    <n v="458"/>
    <m/>
    <s v="Mar 21, 2020"/>
    <x v="13"/>
    <s v="31:17"/>
    <d v="1899-12-30T00:31:17"/>
    <n v="2.1724537037037039E-2"/>
    <n v="2.5092592592592593E-2"/>
    <n v="3.3680555555555547E-3"/>
    <n v="2.3460648148148147E-2"/>
    <n v="2.3460648148148147E-2"/>
    <b v="0"/>
    <n v="1.7361111111111084E-3"/>
    <b v="0"/>
    <n v="2.6562499999999999E-2"/>
  </r>
  <r>
    <n v="1231"/>
    <s v="https://www.rev.com/blog/transcripts/boris-johnson-uk-coronavirus-update-transcript-uk-shuts-down-pubs-restaurants"/>
    <s v="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x v="99"/>
    <s v="31:39"/>
    <m/>
    <n v="811"/>
    <m/>
    <s v="Mar 21, 2020"/>
    <x v="13"/>
    <s v="31:39"/>
    <d v="1899-12-30T00:31:39"/>
    <n v="2.1979166666666664E-2"/>
    <n v="2.2719907407407411E-2"/>
    <n v="7.4074074074074667E-4"/>
    <n v="2.3460648148148147E-2"/>
    <n v="2.3460648148148147E-2"/>
    <b v="0"/>
    <n v="1.4814814814814829E-3"/>
    <b v="0"/>
    <n v="2.6562499999999999E-2"/>
  </r>
  <r>
    <n v="1232"/>
    <s v="https://www.rev.com/blog/transcripts/boris-johnson-uk-coronavirus-update-transcript-uk-shuts-down-pubs-restaurants"/>
    <s v="Boris Johnson: (32:26);Yeah, sorry. PPE."/>
    <x v="0"/>
    <s v="32:26"/>
    <m/>
    <n v="40"/>
    <m/>
    <s v="Mar 21, 2020"/>
    <x v="13"/>
    <s v="32:26"/>
    <d v="1899-12-30T00:32:26"/>
    <n v="2.2523148148148143E-2"/>
    <n v="2.6562499999999999E-2"/>
    <n v="4.0393518518518565E-3"/>
    <n v="2.3460648148148147E-2"/>
    <n v="2.3460648148148147E-2"/>
    <b v="0"/>
    <n v="9.375000000000043E-4"/>
    <b v="0"/>
    <n v="2.6562499999999999E-2"/>
  </r>
  <r>
    <n v="1233"/>
    <s v="https://www.rev.com/blog/transcripts/boris-johnson-uk-coronavirus-update-transcript-uk-shuts-down-pubs-restaurants"/>
    <s v="Jenny Harries: (32:29);Sorry, PPE, yes. So PPE. So the country has a perfectly adequate supply of personal protective equipment, PPE, at the moment. That encompasses quite a wide range of different gowns, masks, gloves, all sorts of things."/>
    <x v="99"/>
    <s v="32:29"/>
    <m/>
    <n v="240"/>
    <m/>
    <s v="Mar 21, 2020"/>
    <x v="13"/>
    <s v="32:29"/>
    <d v="1899-12-30T00:32:29"/>
    <n v="2.255787037037037E-2"/>
    <n v="2.2719907407407411E-2"/>
    <n v="1.6203703703704039E-4"/>
    <n v="2.3460648148148147E-2"/>
    <n v="2.3460648148148147E-2"/>
    <b v="0"/>
    <n v="9.0277777777777665E-4"/>
    <b v="0"/>
    <n v="2.6562499999999999E-2"/>
  </r>
  <r>
    <n v="1234"/>
    <s v="https://www.rev.com/blog/transcripts/boris-johnson-uk-coronavirus-update-transcript-uk-shuts-down-pubs-restaurants"/>
    <s v="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x v="99"/>
    <s v="32:43"/>
    <m/>
    <n v="1039"/>
    <m/>
    <s v="Mar 21, 2020"/>
    <x v="13"/>
    <s v="32:29"/>
    <d v="1899-12-30T00:32:43"/>
    <n v="2.255787037037037E-2"/>
    <n v="2.2719907407407411E-2"/>
    <n v="1.6203703703704039E-4"/>
    <n v="2.3460648148148147E-2"/>
    <n v="2.3460648148148147E-2"/>
    <b v="0"/>
    <n v="9.0277777777777665E-4"/>
    <b v="0"/>
    <n v="2.6562499999999999E-2"/>
  </r>
  <r>
    <n v="1235"/>
    <s v="https://www.rev.com/blog/transcripts/boris-johnson-uk-coronavirus-update-transcript-uk-shuts-down-pubs-restaurants"/>
    <s v="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x v="0"/>
    <s v="33:47"/>
    <m/>
    <n v="340"/>
    <m/>
    <s v="Mar 21, 2020"/>
    <x v="13"/>
    <s v="33:47"/>
    <d v="1899-12-30T00:33:47"/>
    <n v="2.3460648148148147E-2"/>
    <n v="2.6562499999999999E-2"/>
    <n v="3.1018518518518522E-3"/>
    <n v="2.4594907407407409E-2"/>
    <n v="2.4594907407407409E-2"/>
    <b v="0"/>
    <n v="1.1342592592592619E-3"/>
    <b v="0"/>
    <n v="2.6562499999999999E-2"/>
  </r>
  <r>
    <n v="1236"/>
    <s v="https://www.rev.com/blog/transcripts/boris-johnson-uk-coronavirus-update-transcript-uk-shuts-down-pubs-restaurants"/>
    <s v="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x v="0"/>
    <s v="34:09"/>
    <m/>
    <n v="519"/>
    <m/>
    <s v="Mar 21, 2020"/>
    <x v="13"/>
    <s v="33:47"/>
    <d v="1899-12-30T00:34:09"/>
    <n v="2.3460648148148147E-2"/>
    <n v="2.6562499999999999E-2"/>
    <n v="3.1018518518518522E-3"/>
    <n v="2.4594907407407409E-2"/>
    <n v="2.4594907407407409E-2"/>
    <b v="0"/>
    <n v="1.1342592592592619E-3"/>
    <b v="0"/>
    <n v="2.6562499999999999E-2"/>
  </r>
  <r>
    <n v="1237"/>
    <s v="https://www.rev.com/blog/transcripts/boris-johnson-uk-coronavirus-update-transcript-uk-shuts-down-pubs-restaurants"/>
    <s v="Boris Johnson: (34:40);Tom Newton Dunn, The Sun."/>
    <x v="0"/>
    <s v="34:40"/>
    <m/>
    <n v="48"/>
    <m/>
    <s v="Mar 21, 2020"/>
    <x v="13"/>
    <s v="33:47"/>
    <d v="1899-12-30T00:34:40"/>
    <n v="2.3460648148148147E-2"/>
    <n v="2.6562499999999999E-2"/>
    <n v="3.1018518518518522E-3"/>
    <n v="2.4594907407407409E-2"/>
    <n v="2.4594907407407409E-2"/>
    <b v="0"/>
    <n v="1.1342592592592619E-3"/>
    <b v="0"/>
    <n v="2.6562499999999999E-2"/>
  </r>
  <r>
    <n v="1238"/>
    <s v="https://www.rev.com/blog/transcripts/boris-johnson-uk-coronavirus-update-transcript-uk-shuts-down-pubs-restaurants"/>
    <s v="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x v="11"/>
    <s v="34:44"/>
    <m/>
    <n v="428"/>
    <m/>
    <s v="Mar 21, 2020"/>
    <x v="13"/>
    <s v="34:44"/>
    <d v="1899-12-30T00:34:44"/>
    <n v="2.4120370370370372E-2"/>
    <n v="2.4386574074074074E-2"/>
    <n v="2.6620370370370253E-4"/>
    <n v="2.4594907407407409E-2"/>
    <n v="2.4594907407407409E-2"/>
    <b v="0"/>
    <n v="4.745370370370372E-4"/>
    <b v="0"/>
    <n v="2.6562499999999999E-2"/>
  </r>
  <r>
    <n v="1239"/>
    <s v="https://www.rev.com/blog/transcripts/boris-johnson-uk-coronavirus-update-transcript-uk-shuts-down-pubs-restaurants"/>
    <s v="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x v="11"/>
    <s v="35:07"/>
    <m/>
    <n v="352"/>
    <m/>
    <s v="Mar 21, 2020"/>
    <x v="13"/>
    <s v="34:44"/>
    <d v="1899-12-30T00:35:07"/>
    <n v="2.4120370370370372E-2"/>
    <n v="2.4386574074074074E-2"/>
    <n v="2.6620370370370253E-4"/>
    <n v="2.4594907407407409E-2"/>
    <n v="2.4594907407407409E-2"/>
    <b v="0"/>
    <n v="4.745370370370372E-4"/>
    <b v="0"/>
    <n v="2.6562499999999999E-2"/>
  </r>
  <r>
    <n v="1240"/>
    <s v="https://www.rev.com/blog/transcripts/boris-johnson-uk-coronavirus-update-transcript-uk-shuts-down-pubs-restaurants"/>
    <s v="Boris Johnson: (35:25);You can start. Tom."/>
    <x v="0"/>
    <s v="35:25"/>
    <m/>
    <n v="42"/>
    <m/>
    <s v="Mar 21, 2020"/>
    <x v="13"/>
    <s v="35:25"/>
    <d v="1899-12-30T00:35:25"/>
    <n v="2.4594907407407409E-2"/>
    <n v="2.6562499999999999E-2"/>
    <n v="1.9675925925925902E-3"/>
    <n v="2.5370370370370366E-2"/>
    <n v="2.5370370370370366E-2"/>
    <b v="0"/>
    <n v="7.7546296296295697E-4"/>
    <b v="0"/>
    <n v="2.6562499999999999E-2"/>
  </r>
  <r>
    <n v="1241"/>
    <s v="https://www.rev.com/blog/transcripts/boris-johnson-uk-coronavirus-update-transcript-uk-shuts-down-pubs-restaurants"/>
    <s v="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x v="2"/>
    <s v="35:28"/>
    <m/>
    <n v="716"/>
    <m/>
    <s v="Mar 21, 2020"/>
    <x v="13"/>
    <s v="35:28"/>
    <d v="1899-12-30T00:35:28"/>
    <n v="2.462962962962963E-2"/>
    <n v="2.5092592592592593E-2"/>
    <n v="4.6296296296296363E-4"/>
    <n v="2.5370370370370366E-2"/>
    <n v="2.5370370370370366E-2"/>
    <b v="0"/>
    <n v="7.4074074074073626E-4"/>
    <b v="0"/>
    <n v="2.6562499999999999E-2"/>
  </r>
  <r>
    <n v="1242"/>
    <s v="https://www.rev.com/blog/transcripts/boris-johnson-uk-coronavirus-update-transcript-uk-shuts-down-pubs-restaurants"/>
    <s v="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x v="2"/>
    <s v="36:08"/>
    <m/>
    <n v="409"/>
    <m/>
    <s v="Mar 21, 2020"/>
    <x v="13"/>
    <s v="35:28"/>
    <d v="1899-12-30T00:36:08"/>
    <n v="2.462962962962963E-2"/>
    <n v="2.5092592592592593E-2"/>
    <n v="4.6296296296296363E-4"/>
    <n v="2.5370370370370366E-2"/>
    <n v="2.5370370370370366E-2"/>
    <b v="0"/>
    <n v="7.4074074074073626E-4"/>
    <b v="0"/>
    <n v="2.6562499999999999E-2"/>
  </r>
  <r>
    <n v="1243"/>
    <s v="https://www.rev.com/blog/transcripts/boris-johnson-uk-coronavirus-update-transcript-uk-shuts-down-pubs-restaurants"/>
    <s v="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x v="0"/>
    <s v="36:32"/>
    <m/>
    <n v="743"/>
    <m/>
    <s v="Mar 21, 2020"/>
    <x v="13"/>
    <s v="36:32"/>
    <d v="1899-12-30T00:36:32"/>
    <n v="2.5370370370370366E-2"/>
    <n v="2.6562499999999999E-2"/>
    <n v="1.1921296296296333E-3"/>
    <n v="0"/>
    <n v="0"/>
    <b v="0"/>
    <n v="-2.5370370370370366E-2"/>
    <b v="1"/>
    <n v="2.6562499999999999E-2"/>
  </r>
  <r>
    <n v="1244"/>
    <s v="https://www.rev.com/blog/transcripts/boris-johnson-uk-coronavirus-update-transcript-uk-shuts-down-pubs-restaurants"/>
    <s v="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x v="0"/>
    <s v="37:23"/>
    <m/>
    <n v="448"/>
    <m/>
    <s v="Mar 21, 2020"/>
    <x v="13"/>
    <s v="36:32"/>
    <d v="1899-12-30T00:37:23"/>
    <n v="2.5370370370370366E-2"/>
    <n v="2.6562499999999999E-2"/>
    <n v="1.1921296296296333E-3"/>
    <n v="0"/>
    <n v="0"/>
    <b v="0"/>
    <n v="-2.5370370370370366E-2"/>
    <b v="1"/>
    <n v="2.6562499999999999E-2"/>
  </r>
  <r>
    <n v="1245"/>
    <s v="https://www.rev.com/blog/transcripts/boris-johnson-uk-coronavirus-update-transcript-uk-shuts-down-pubs-restaurants"/>
    <s v="Boris Johnson: (37:53);But that is why we are also simultaneously announcing a quite exceptional package of support, and not just for businesses, but for individual workers. And our message to business is that we will stand behind you, and we hope that you will stand behind your workers."/>
    <x v="0"/>
    <s v="37:53"/>
    <m/>
    <n v="288"/>
    <m/>
    <s v="Mar 21, 2020"/>
    <x v="13"/>
    <s v="36:32"/>
    <d v="1899-12-30T00:37:53"/>
    <n v="2.5370370370370366E-2"/>
    <n v="2.6562499999999999E-2"/>
    <n v="1.1921296296296333E-3"/>
    <n v="0"/>
    <n v="0"/>
    <b v="0"/>
    <n v="-2.5370370370370366E-2"/>
    <b v="1"/>
    <n v="2.6562499999999999E-2"/>
  </r>
  <r>
    <n v="1246"/>
    <s v="https://www.rev.com/blog/transcripts/boris-johnson-uk-coronavirus-update-transcript-uk-shuts-down-pubs-restaurants"/>
    <s v="Boris Johnson: (38:15);And to the country: This time, it is different. We all remember what happened in 2008. This time, we want to make sure, as we heal the economic damage that this is causing, that we put the people first. Thanks all very much."/>
    <x v="0"/>
    <s v="38:15"/>
    <m/>
    <n v="247"/>
    <m/>
    <s v="Mar 21, 2020"/>
    <x v="13"/>
    <s v="36:32"/>
    <d v="1899-12-30T00:38:15"/>
    <n v="2.5370370370370366E-2"/>
    <n v="2.6562499999999999E-2"/>
    <n v="1.1921296296296333E-3"/>
    <n v="0"/>
    <n v="0"/>
    <b v="0"/>
    <n v="-2.5370370370370366E-2"/>
    <b v="1"/>
    <n v="2.6562499999999999E-2"/>
  </r>
  <r>
    <n v="1252"/>
    <s v="https://www.rev.com/blog/transcripts/transcript-british-officials-give-coronavirus-updates-on-march-29"/>
    <s v="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x v="90"/>
    <s v="00:00"/>
    <m/>
    <n v="1167"/>
    <m/>
    <s v="Mar 29, 2020"/>
    <x v="14"/>
    <s v="00:00"/>
    <d v="1899-12-30T00:00:00"/>
    <n v="0"/>
    <n v="2.148148148148148E-2"/>
    <n v="2.148148148148148E-2"/>
    <n v="5.3587962962962964E-3"/>
    <n v="5.3587962962962964E-3"/>
    <b v="0"/>
    <n v="5.3587962962962964E-3"/>
    <b v="0"/>
    <n v="2.148148148148148E-2"/>
  </r>
  <r>
    <n v="1253"/>
    <s v="https://www.rev.com/blog/transcripts/transcript-british-officials-give-coronavirus-updates-on-march-29"/>
    <s v="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x v="90"/>
    <s v="01:33"/>
    <m/>
    <n v="970"/>
    <m/>
    <s v="Mar 29, 2020"/>
    <x v="14"/>
    <s v="00:00"/>
    <d v="1899-12-30T00:01:33"/>
    <n v="0"/>
    <n v="2.148148148148148E-2"/>
    <n v="2.148148148148148E-2"/>
    <n v="5.3587962962962964E-3"/>
    <n v="5.3587962962962964E-3"/>
    <b v="0"/>
    <n v="5.3587962962962964E-3"/>
    <b v="0"/>
    <n v="2.148148148148148E-2"/>
  </r>
  <r>
    <n v="1254"/>
    <s v="https://www.rev.com/blog/transcripts/transcript-british-officials-give-coronavirus-updates-on-march-29"/>
    <s v="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x v="90"/>
    <s v="03:12"/>
    <m/>
    <n v="847"/>
    <m/>
    <s v="Mar 29, 2020"/>
    <x v="14"/>
    <s v="00:00"/>
    <d v="1899-12-30T00:03:12"/>
    <n v="0"/>
    <n v="2.148148148148148E-2"/>
    <n v="2.148148148148148E-2"/>
    <n v="5.3587962962962964E-3"/>
    <n v="5.3587962962962964E-3"/>
    <b v="0"/>
    <n v="5.3587962962962964E-3"/>
    <b v="0"/>
    <n v="2.148148148148148E-2"/>
  </r>
  <r>
    <n v="1255"/>
    <s v="https://www.rev.com/blog/transcripts/transcript-british-officials-give-coronavirus-updates-on-march-29"/>
    <s v="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x v="90"/>
    <s v="04:14"/>
    <m/>
    <n v="957"/>
    <m/>
    <s v="Mar 29, 2020"/>
    <x v="14"/>
    <s v="00:00"/>
    <d v="1899-12-30T00:04:14"/>
    <n v="0"/>
    <n v="2.148148148148148E-2"/>
    <n v="2.148148148148148E-2"/>
    <n v="5.3587962962962964E-3"/>
    <n v="5.3587962962962964E-3"/>
    <b v="0"/>
    <n v="5.3587962962962964E-3"/>
    <b v="0"/>
    <n v="2.148148148148148E-2"/>
  </r>
  <r>
    <n v="1256"/>
    <s v="https://www.rev.com/blog/transcripts/transcript-british-officials-give-coronavirus-updates-on-march-29"/>
    <s v="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x v="90"/>
    <s v="05:34"/>
    <m/>
    <n v="1027"/>
    <m/>
    <s v="Mar 29, 2020"/>
    <x v="14"/>
    <s v="00:00"/>
    <d v="1899-12-30T00:05:34"/>
    <n v="0"/>
    <n v="2.148148148148148E-2"/>
    <n v="2.148148148148148E-2"/>
    <n v="5.3587962962962964E-3"/>
    <n v="5.3587962962962964E-3"/>
    <b v="0"/>
    <n v="5.3587962962962964E-3"/>
    <b v="0"/>
    <n v="2.148148148148148E-2"/>
  </r>
  <r>
    <n v="1257"/>
    <s v="https://www.rev.com/blog/transcripts/transcript-british-officials-give-coronavirus-updates-on-march-29"/>
    <s v="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x v="103"/>
    <s v="06:58"/>
    <m/>
    <n v="635"/>
    <m/>
    <s v="Mar 29, 2020"/>
    <x v="14"/>
    <s v="06:58"/>
    <d v="1899-12-30T00:06:58"/>
    <n v="4.8379629629629632E-3"/>
    <n v="4.8379629629629632E-3"/>
    <n v="0"/>
    <n v="5.3587962962962964E-3"/>
    <n v="5.3587962962962964E-3"/>
    <b v="0"/>
    <n v="5.2083333333333322E-4"/>
    <b v="0"/>
    <n v="2.148148148148148E-2"/>
  </r>
  <r>
    <n v="1258"/>
    <s v="https://www.rev.com/blog/transcripts/transcript-british-officials-give-coronavirus-updates-on-march-29"/>
    <s v="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x v="90"/>
    <s v="07:43"/>
    <m/>
    <n v="640"/>
    <m/>
    <s v="Mar 29, 2020"/>
    <x v="14"/>
    <s v="07:43"/>
    <d v="1899-12-30T00:07:43"/>
    <n v="5.3587962962962964E-3"/>
    <n v="2.148148148148148E-2"/>
    <n v="1.6122685185185184E-2"/>
    <n v="8.2407407407407412E-3"/>
    <n v="8.2407407407407412E-3"/>
    <b v="0"/>
    <n v="2.8819444444444448E-3"/>
    <b v="0"/>
    <n v="2.148148148148148E-2"/>
  </r>
  <r>
    <n v="1259"/>
    <s v="https://www.rev.com/blog/transcripts/transcript-british-officials-give-coronavirus-updates-on-march-29"/>
    <s v="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x v="104"/>
    <s v="08:29"/>
    <m/>
    <n v="796"/>
    <m/>
    <s v="Mar 29, 2020"/>
    <x v="14"/>
    <s v="08:29"/>
    <d v="1899-12-30T00:08:29"/>
    <n v="5.8912037037037032E-3"/>
    <n v="1.9328703703703702E-2"/>
    <n v="1.3437499999999998E-2"/>
    <n v="8.2407407407407412E-3"/>
    <n v="8.2407407407407412E-3"/>
    <b v="0"/>
    <n v="2.349537037037038E-3"/>
    <b v="0"/>
    <n v="2.148148148148148E-2"/>
  </r>
  <r>
    <n v="1260"/>
    <s v="https://www.rev.com/blog/transcripts/transcript-british-officials-give-coronavirus-updates-on-march-29"/>
    <s v="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x v="104"/>
    <s v="09:22"/>
    <m/>
    <n v="688"/>
    <m/>
    <s v="Mar 29, 2020"/>
    <x v="14"/>
    <s v="08:29"/>
    <d v="1899-12-30T00:09:22"/>
    <n v="5.8912037037037032E-3"/>
    <n v="1.9328703703703702E-2"/>
    <n v="1.3437499999999998E-2"/>
    <n v="8.2407407407407412E-3"/>
    <n v="8.2407407407407412E-3"/>
    <b v="0"/>
    <n v="2.349537037037038E-3"/>
    <b v="0"/>
    <n v="2.148148148148148E-2"/>
  </r>
  <r>
    <n v="1261"/>
    <s v="https://www.rev.com/blog/transcripts/transcript-british-officials-give-coronavirus-updates-on-march-29"/>
    <s v="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x v="104"/>
    <s v="10:03"/>
    <m/>
    <n v="860"/>
    <m/>
    <s v="Mar 29, 2020"/>
    <x v="14"/>
    <s v="08:29"/>
    <d v="1899-12-30T00:10:03"/>
    <n v="5.8912037037037032E-3"/>
    <n v="1.9328703703703702E-2"/>
    <n v="1.3437499999999998E-2"/>
    <n v="8.2407407407407412E-3"/>
    <n v="8.2407407407407412E-3"/>
    <b v="0"/>
    <n v="2.349537037037038E-3"/>
    <b v="0"/>
    <n v="2.148148148148148E-2"/>
  </r>
  <r>
    <n v="1262"/>
    <s v="https://www.rev.com/blog/transcripts/transcript-british-officials-give-coronavirus-updates-on-march-29"/>
    <s v="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x v="104"/>
    <s v="10:55"/>
    <m/>
    <n v="549"/>
    <m/>
    <s v="Mar 29, 2020"/>
    <x v="14"/>
    <s v="08:29"/>
    <d v="1899-12-30T00:10:55"/>
    <n v="5.8912037037037032E-3"/>
    <n v="1.9328703703703702E-2"/>
    <n v="1.3437499999999998E-2"/>
    <n v="8.2407407407407412E-3"/>
    <n v="8.2407407407407412E-3"/>
    <b v="0"/>
    <n v="2.349537037037038E-3"/>
    <b v="0"/>
    <n v="2.148148148148148E-2"/>
  </r>
  <r>
    <n v="1263"/>
    <s v="https://www.rev.com/blog/transcripts/transcript-british-officials-give-coronavirus-updates-on-march-29"/>
    <s v="Robert Jenrick: (11:28);Thank you, Jenny. I think that’s very clear. I’ll take the next question from [Pool 00:11:31] brand from ITV. Pool."/>
    <x v="90"/>
    <s v="11:28"/>
    <m/>
    <n v="139"/>
    <m/>
    <s v="Mar 29, 2020"/>
    <x v="14"/>
    <s v="11:28"/>
    <d v="1899-12-30T00:11:28"/>
    <n v="7.9629629629629634E-3"/>
    <n v="2.148148148148148E-2"/>
    <n v="1.3518518518518517E-2"/>
    <n v="8.2407407407407412E-3"/>
    <n v="8.2407407407407412E-3"/>
    <b v="0"/>
    <n v="2.7777777777777783E-4"/>
    <b v="0"/>
    <n v="2.148148148148148E-2"/>
  </r>
  <r>
    <n v="1264"/>
    <s v="https://www.rev.com/blog/transcripts/transcript-british-officials-give-coronavirus-updates-on-march-29"/>
    <s v="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x v="1"/>
    <s v="11:31"/>
    <m/>
    <n v="347"/>
    <m/>
    <s v="Mar 29, 2020"/>
    <x v="14"/>
    <s v="11:31"/>
    <d v="1899-12-30T00:11:31"/>
    <n v="7.9976851851851858E-3"/>
    <n v="7.9976851851851858E-3"/>
    <n v="0"/>
    <n v="8.2407407407407412E-3"/>
    <n v="8.2407407407407412E-3"/>
    <b v="0"/>
    <n v="2.4305555555555539E-4"/>
    <b v="0"/>
    <n v="2.148148148148148E-2"/>
  </r>
  <r>
    <n v="1265"/>
    <s v="https://www.rev.com/blog/transcripts/transcript-british-officials-give-coronavirus-updates-on-march-29"/>
    <s v="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x v="104"/>
    <s v="11:52"/>
    <m/>
    <n v="956"/>
    <m/>
    <s v="Mar 29, 2020"/>
    <x v="14"/>
    <s v="11:52"/>
    <d v="1899-12-30T00:11:52"/>
    <n v="8.2407407407407412E-3"/>
    <n v="1.9328703703703702E-2"/>
    <n v="1.1087962962962961E-2"/>
    <n v="1.1087962962962964E-2"/>
    <n v="1.1087962962962964E-2"/>
    <b v="0"/>
    <n v="2.8472222222222232E-3"/>
    <b v="0"/>
    <n v="2.148148148148148E-2"/>
  </r>
  <r>
    <n v="1266"/>
    <s v="https://www.rev.com/blog/transcripts/transcript-british-officials-give-coronavirus-updates-on-march-29"/>
    <s v="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x v="104"/>
    <s v="12:44"/>
    <m/>
    <n v="1097"/>
    <m/>
    <s v="Mar 29, 2020"/>
    <x v="14"/>
    <s v="11:52"/>
    <d v="1899-12-30T00:12:44"/>
    <n v="8.2407407407407412E-3"/>
    <n v="1.9328703703703702E-2"/>
    <n v="1.1087962962962961E-2"/>
    <n v="1.1087962962962964E-2"/>
    <n v="1.1087962962962964E-2"/>
    <b v="0"/>
    <n v="2.8472222222222232E-3"/>
    <b v="0"/>
    <n v="2.148148148148148E-2"/>
  </r>
  <r>
    <n v="1267"/>
    <s v="https://www.rev.com/blog/transcripts/transcript-british-officials-give-coronavirus-updates-on-march-29"/>
    <s v="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x v="90"/>
    <s v="13:50"/>
    <m/>
    <n v="882"/>
    <m/>
    <s v="Mar 29, 2020"/>
    <x v="14"/>
    <s v="13:50"/>
    <d v="1899-12-30T00:13:50"/>
    <n v="9.6064814814814815E-3"/>
    <n v="2.148148148148148E-2"/>
    <n v="1.1874999999999998E-2"/>
    <n v="1.1087962962962964E-2"/>
    <n v="1.1087962962962964E-2"/>
    <b v="0"/>
    <n v="1.4814814814814829E-3"/>
    <b v="0"/>
    <n v="2.148148148148148E-2"/>
  </r>
  <r>
    <n v="1268"/>
    <s v="https://www.rev.com/blog/transcripts/transcript-british-officials-give-coronavirus-updates-on-march-29"/>
    <s v="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x v="90"/>
    <s v="14:48"/>
    <m/>
    <n v="528"/>
    <m/>
    <s v="Mar 29, 2020"/>
    <x v="14"/>
    <s v="13:50"/>
    <d v="1899-12-30T00:14:48"/>
    <n v="9.6064814814814815E-3"/>
    <n v="2.148148148148148E-2"/>
    <n v="1.1874999999999998E-2"/>
    <n v="1.1087962962962964E-2"/>
    <n v="1.1087962962962964E-2"/>
    <b v="0"/>
    <n v="1.4814814814814829E-3"/>
    <b v="0"/>
    <n v="2.148148148148148E-2"/>
  </r>
  <r>
    <n v="1269"/>
    <s v="https://www.rev.com/blog/transcripts/transcript-british-officials-give-coronavirus-updates-on-march-29"/>
    <s v="Robert Jenrick: (15:20);If I could take the next question from David Shukman, who’s from the BBC. David, good afternoon."/>
    <x v="90"/>
    <s v="15:20"/>
    <m/>
    <n v="120"/>
    <m/>
    <s v="Mar 29, 2020"/>
    <x v="14"/>
    <s v="13:50"/>
    <d v="1899-12-30T00:15:20"/>
    <n v="9.6064814814814815E-3"/>
    <n v="2.148148148148148E-2"/>
    <n v="1.1874999999999998E-2"/>
    <n v="1.1087962962962964E-2"/>
    <n v="1.1087962962962964E-2"/>
    <b v="0"/>
    <n v="1.4814814814814829E-3"/>
    <b v="0"/>
    <n v="2.148148148148148E-2"/>
  </r>
  <r>
    <n v="1270"/>
    <s v="https://www.rev.com/blog/transcripts/transcript-british-officials-give-coronavirus-updates-on-march-29"/>
    <s v="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x v="16"/>
    <s v="15:28"/>
    <m/>
    <n v="490"/>
    <m/>
    <s v="Mar 29, 2020"/>
    <x v="14"/>
    <s v="15:28"/>
    <d v="1899-12-30T00:15:28"/>
    <n v="1.074074074074074E-2"/>
    <n v="1.074074074074074E-2"/>
    <n v="0"/>
    <n v="1.1087962962962964E-2"/>
    <n v="1.1087962962962964E-2"/>
    <b v="0"/>
    <n v="3.4722222222222446E-4"/>
    <b v="0"/>
    <n v="2.148148148148148E-2"/>
  </r>
  <r>
    <n v="1271"/>
    <s v="https://www.rev.com/blog/transcripts/transcript-british-officials-give-coronavirus-updates-on-march-29"/>
    <s v="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x v="90"/>
    <s v="15:58"/>
    <m/>
    <n v="659"/>
    <m/>
    <s v="Mar 29, 2020"/>
    <x v="14"/>
    <s v="15:58"/>
    <d v="1899-12-30T00:15:58"/>
    <n v="1.1087962962962964E-2"/>
    <n v="2.148148148148148E-2"/>
    <n v="1.0393518518518515E-2"/>
    <n v="1.3912037037037037E-2"/>
    <n v="1.3912037037037037E-2"/>
    <b v="0"/>
    <n v="2.8240740740740726E-3"/>
    <b v="0"/>
    <n v="2.148148148148148E-2"/>
  </r>
  <r>
    <n v="1272"/>
    <s v="https://www.rev.com/blog/transcripts/transcript-british-officials-give-coronavirus-updates-on-march-29"/>
    <s v="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x v="90"/>
    <s v="16:42"/>
    <m/>
    <n v="690"/>
    <m/>
    <s v="Mar 29, 2020"/>
    <x v="14"/>
    <s v="15:58"/>
    <d v="1899-12-30T00:16:42"/>
    <n v="1.1087962962962964E-2"/>
    <n v="2.148148148148148E-2"/>
    <n v="1.0393518518518515E-2"/>
    <n v="1.3912037037037037E-2"/>
    <n v="1.3912037037037037E-2"/>
    <b v="0"/>
    <n v="2.8240740740740726E-3"/>
    <b v="0"/>
    <n v="2.148148148148148E-2"/>
  </r>
  <r>
    <n v="1273"/>
    <s v="https://www.rev.com/blog/transcripts/transcript-british-officials-give-coronavirus-updates-on-march-29"/>
    <s v="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x v="104"/>
    <s v="17:29"/>
    <m/>
    <n v="871"/>
    <m/>
    <s v="Mar 29, 2020"/>
    <x v="14"/>
    <s v="17:29"/>
    <d v="1899-12-30T00:17:29"/>
    <n v="1.2141203703703704E-2"/>
    <n v="1.9328703703703702E-2"/>
    <n v="7.1874999999999977E-3"/>
    <n v="1.3912037037037037E-2"/>
    <n v="1.3912037037037037E-2"/>
    <b v="0"/>
    <n v="1.7708333333333326E-3"/>
    <b v="0"/>
    <n v="2.148148148148148E-2"/>
  </r>
  <r>
    <n v="1274"/>
    <s v="https://www.rev.com/blog/transcripts/transcript-british-officials-give-coronavirus-updates-on-march-29"/>
    <s v="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x v="104"/>
    <s v="18:25"/>
    <m/>
    <n v="664"/>
    <m/>
    <s v="Mar 29, 2020"/>
    <x v="14"/>
    <s v="17:29"/>
    <d v="1899-12-30T00:18:25"/>
    <n v="1.2141203703703704E-2"/>
    <n v="1.9328703703703702E-2"/>
    <n v="7.1874999999999977E-3"/>
    <n v="1.3912037037037037E-2"/>
    <n v="1.3912037037037037E-2"/>
    <b v="0"/>
    <n v="1.7708333333333326E-3"/>
    <b v="0"/>
    <n v="2.148148148148148E-2"/>
  </r>
  <r>
    <n v="1275"/>
    <s v="https://www.rev.com/blog/transcripts/transcript-british-officials-give-coronavirus-updates-on-march-29"/>
    <s v="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x v="90"/>
    <s v="19:09"/>
    <m/>
    <n v="440"/>
    <m/>
    <s v="Mar 29, 2020"/>
    <x v="14"/>
    <s v="19:09"/>
    <d v="1899-12-30T00:19:09"/>
    <n v="1.329861111111111E-2"/>
    <n v="2.148148148148148E-2"/>
    <n v="8.1828703703703699E-3"/>
    <n v="1.3912037037037037E-2"/>
    <n v="1.3912037037037037E-2"/>
    <b v="0"/>
    <n v="6.1342592592592698E-4"/>
    <b v="0"/>
    <n v="2.148148148148148E-2"/>
  </r>
  <r>
    <n v="1276"/>
    <s v="https://www.rev.com/blog/transcripts/transcript-british-officials-give-coronavirus-updates-on-march-29"/>
    <s v="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
    <x v="105"/>
    <s v="19:35"/>
    <m/>
    <n v="301"/>
    <m/>
    <s v="Mar 29, 2020"/>
    <x v="14"/>
    <s v="19:35"/>
    <d v="1899-12-30T00:19:35"/>
    <n v="1.3599537037037037E-2"/>
    <n v="1.3819444444444445E-2"/>
    <n v="2.1990740740740825E-4"/>
    <n v="1.3912037037037037E-2"/>
    <n v="1.3912037037037037E-2"/>
    <b v="0"/>
    <n v="3.1250000000000028E-4"/>
    <b v="0"/>
    <n v="2.148148148148148E-2"/>
  </r>
  <r>
    <n v="1277"/>
    <s v="https://www.rev.com/blog/transcripts/transcript-british-officials-give-coronavirus-updates-on-march-29"/>
    <s v="Sam: (19:54);If I could ask the secretary of state, we’ve seen a number of police forces over the weekend set up hotlines where people can report concerns about-"/>
    <x v="105"/>
    <s v="19:54"/>
    <m/>
    <n v="161"/>
    <m/>
    <s v="Mar 29, 2020"/>
    <x v="14"/>
    <s v="19:35"/>
    <d v="1899-12-30T00:19:54"/>
    <n v="1.3599537037037037E-2"/>
    <n v="1.3819444444444445E-2"/>
    <n v="2.1990740740740825E-4"/>
    <n v="1.3912037037037037E-2"/>
    <n v="1.3912037037037037E-2"/>
    <b v="0"/>
    <n v="3.1250000000000028E-4"/>
    <b v="0"/>
    <n v="2.148148148148148E-2"/>
  </r>
  <r>
    <n v="1278"/>
    <s v="https://www.rev.com/blog/transcripts/transcript-british-officials-give-coronavirus-updates-on-march-29"/>
    <s v="Speaker 3: (20:02);… where people can report concerns about the neighbors or the people they believe how flouted the rules. Would you encourage people to raise their concerns with these hotlines?"/>
    <x v="22"/>
    <s v="20:02"/>
    <m/>
    <n v="195"/>
    <m/>
    <s v="Mar 29, 2020"/>
    <x v="14"/>
    <s v="20:02"/>
    <d v="1899-12-30T00:20:02"/>
    <n v="1.3912037037037037E-2"/>
    <n v="1.3912037037037037E-2"/>
    <n v="0"/>
    <n v="1.4039351851851851E-2"/>
    <n v="1.4039351851851851E-2"/>
    <b v="0"/>
    <n v="1.2731481481481448E-4"/>
    <b v="0"/>
    <n v="2.148148148148148E-2"/>
  </r>
  <r>
    <n v="1279"/>
    <s v="https://www.rev.com/blog/transcripts/transcript-british-officials-give-coronavirus-updates-on-march-29"/>
    <s v="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x v="104"/>
    <s v="20:13"/>
    <m/>
    <n v="809"/>
    <m/>
    <s v="Mar 29, 2020"/>
    <x v="14"/>
    <s v="20:13"/>
    <d v="1899-12-30T00:20:13"/>
    <n v="1.4039351851851851E-2"/>
    <n v="1.9328703703703702E-2"/>
    <n v="5.2893518518518506E-3"/>
    <n v="1.7743055555555557E-2"/>
    <n v="1.7743055555555557E-2"/>
    <b v="0"/>
    <n v="3.7037037037037056E-3"/>
    <b v="0"/>
    <n v="2.148148148148148E-2"/>
  </r>
  <r>
    <n v="1280"/>
    <s v="https://www.rev.com/blog/transcripts/transcript-british-officials-give-coronavirus-updates-on-march-29"/>
    <s v="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x v="104"/>
    <s v="21:04"/>
    <m/>
    <n v="705"/>
    <m/>
    <s v="Mar 29, 2020"/>
    <x v="14"/>
    <s v="20:13"/>
    <d v="1899-12-30T00:21:04"/>
    <n v="1.4039351851851851E-2"/>
    <n v="1.9328703703703702E-2"/>
    <n v="5.2893518518518506E-3"/>
    <n v="1.7743055555555557E-2"/>
    <n v="1.7743055555555557E-2"/>
    <b v="0"/>
    <n v="3.7037037037037056E-3"/>
    <b v="0"/>
    <n v="2.148148148148148E-2"/>
  </r>
  <r>
    <n v="1281"/>
    <s v="https://www.rev.com/blog/transcripts/transcript-british-officials-give-coronavirus-updates-on-march-29"/>
    <s v="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x v="104"/>
    <s v="21:46"/>
    <m/>
    <n v="584"/>
    <m/>
    <s v="Mar 29, 2020"/>
    <x v="14"/>
    <s v="20:13"/>
    <d v="1899-12-30T00:21:46"/>
    <n v="1.4039351851851851E-2"/>
    <n v="1.9328703703703702E-2"/>
    <n v="5.2893518518518506E-3"/>
    <n v="1.7743055555555557E-2"/>
    <n v="1.7743055555555557E-2"/>
    <b v="0"/>
    <n v="3.7037037037037056E-3"/>
    <b v="0"/>
    <n v="2.148148148148148E-2"/>
  </r>
  <r>
    <n v="1282"/>
    <s v="https://www.rev.com/blog/transcripts/transcript-british-officials-give-coronavirus-updates-on-march-29"/>
    <s v="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x v="104"/>
    <s v="22:23"/>
    <m/>
    <n v="379"/>
    <m/>
    <s v="Mar 29, 2020"/>
    <x v="14"/>
    <s v="20:13"/>
    <d v="1899-12-30T00:22:23"/>
    <n v="1.4039351851851851E-2"/>
    <n v="1.9328703703703702E-2"/>
    <n v="5.2893518518518506E-3"/>
    <n v="1.7743055555555557E-2"/>
    <n v="1.7743055555555557E-2"/>
    <b v="0"/>
    <n v="3.7037037037037056E-3"/>
    <b v="0"/>
    <n v="2.148148148148148E-2"/>
  </r>
  <r>
    <n v="1283"/>
    <s v="https://www.rev.com/blog/transcripts/transcript-british-officials-give-coronavirus-updates-on-march-29"/>
    <s v="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x v="90"/>
    <s v="22:46"/>
    <m/>
    <n v="1121"/>
    <m/>
    <s v="Mar 29, 2020"/>
    <x v="14"/>
    <s v="22:46"/>
    <d v="1899-12-30T00:22:46"/>
    <n v="1.5810185185185184E-2"/>
    <n v="2.148148148148148E-2"/>
    <n v="5.6712962962962958E-3"/>
    <n v="1.7743055555555557E-2"/>
    <n v="1.7743055555555557E-2"/>
    <b v="0"/>
    <n v="1.932870370370373E-3"/>
    <b v="0"/>
    <n v="2.148148148148148E-2"/>
  </r>
  <r>
    <n v="1284"/>
    <s v="https://www.rev.com/blog/transcripts/transcript-british-officials-give-coronavirus-updates-on-march-29"/>
    <s v="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x v="90"/>
    <s v="24:02"/>
    <m/>
    <n v="714"/>
    <m/>
    <s v="Mar 29, 2020"/>
    <x v="14"/>
    <s v="22:46"/>
    <d v="1899-12-30T00:24:02"/>
    <n v="1.5810185185185184E-2"/>
    <n v="2.148148148148148E-2"/>
    <n v="5.6712962962962958E-3"/>
    <n v="1.7743055555555557E-2"/>
    <n v="1.7743055555555557E-2"/>
    <b v="0"/>
    <n v="1.932870370370373E-3"/>
    <b v="0"/>
    <n v="2.148148148148148E-2"/>
  </r>
  <r>
    <n v="1285"/>
    <s v="https://www.rev.com/blog/transcripts/transcript-british-officials-give-coronavirus-updates-on-march-29"/>
    <s v="Robert Jenrick: (24:52);Now, I’ll come down to the last question, which is from Jack Blanchard from POLITICO. Jack, good afternoon."/>
    <x v="90"/>
    <s v="24:52"/>
    <m/>
    <n v="131"/>
    <m/>
    <s v="Mar 29, 2020"/>
    <x v="14"/>
    <s v="22:46"/>
    <d v="1899-12-30T00:24:52"/>
    <n v="1.5810185185185184E-2"/>
    <n v="2.148148148148148E-2"/>
    <n v="5.6712962962962958E-3"/>
    <n v="1.7743055555555557E-2"/>
    <n v="1.7743055555555557E-2"/>
    <b v="0"/>
    <n v="1.932870370370373E-3"/>
    <b v="0"/>
    <n v="2.148148148148148E-2"/>
  </r>
  <r>
    <n v="1286"/>
    <s v="https://www.rev.com/blog/transcripts/transcript-british-officials-give-coronavirus-updates-on-march-29"/>
    <s v="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x v="106"/>
    <s v="25:00"/>
    <m/>
    <n v="545"/>
    <m/>
    <s v="Mar 29, 2020"/>
    <x v="14"/>
    <s v="25:00"/>
    <d v="1899-12-30T00:25:00"/>
    <n v="1.7361111111111112E-2"/>
    <n v="1.7361111111111112E-2"/>
    <n v="0"/>
    <n v="1.7743055555555557E-2"/>
    <n v="1.7743055555555557E-2"/>
    <b v="0"/>
    <n v="3.8194444444444517E-4"/>
    <b v="0"/>
    <n v="2.148148148148148E-2"/>
  </r>
  <r>
    <n v="1287"/>
    <s v="https://www.rev.com/blog/transcripts/transcript-british-officials-give-coronavirus-updates-on-march-29"/>
    <s v="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x v="104"/>
    <s v="25:33"/>
    <m/>
    <n v="734"/>
    <m/>
    <s v="Mar 29, 2020"/>
    <x v="14"/>
    <s v="25:33"/>
    <d v="1899-12-30T00:25:33"/>
    <n v="1.7743055555555557E-2"/>
    <n v="1.9328703703703702E-2"/>
    <n v="1.5856481481481451E-3"/>
    <n v="1.9606481481481482E-2"/>
    <n v="1.9606481481481482E-2"/>
    <b v="0"/>
    <n v="1.8634259259259246E-3"/>
    <b v="0"/>
    <n v="2.148148148148148E-2"/>
  </r>
  <r>
    <n v="1288"/>
    <s v="https://www.rev.com/blog/transcripts/transcript-british-officials-give-coronavirus-updates-on-march-29"/>
    <s v="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x v="104"/>
    <s v="26:17"/>
    <m/>
    <n v="607"/>
    <m/>
    <s v="Mar 29, 2020"/>
    <x v="14"/>
    <s v="25:33"/>
    <d v="1899-12-30T00:26:17"/>
    <n v="1.7743055555555557E-2"/>
    <n v="1.9328703703703702E-2"/>
    <n v="1.5856481481481451E-3"/>
    <n v="1.9606481481481482E-2"/>
    <n v="1.9606481481481482E-2"/>
    <b v="0"/>
    <n v="1.8634259259259246E-3"/>
    <b v="0"/>
    <n v="2.148148148148148E-2"/>
  </r>
  <r>
    <n v="1289"/>
    <s v="https://www.rev.com/blog/transcripts/transcript-british-officials-give-coronavirus-updates-on-march-29"/>
    <s v="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x v="90"/>
    <s v="27:00"/>
    <m/>
    <n v="842"/>
    <m/>
    <s v="Mar 29, 2020"/>
    <x v="14"/>
    <s v="27:00"/>
    <d v="1899-12-30T00:27:00"/>
    <n v="1.8749999999999999E-2"/>
    <n v="2.148148148148148E-2"/>
    <n v="2.7314814814814806E-3"/>
    <n v="1.9606481481481482E-2"/>
    <n v="1.9606481481481482E-2"/>
    <b v="0"/>
    <n v="8.5648148148148237E-4"/>
    <b v="0"/>
    <n v="2.148148148148148E-2"/>
  </r>
  <r>
    <n v="1290"/>
    <s v="https://www.rev.com/blog/transcripts/transcript-british-officials-give-coronavirus-updates-on-march-29"/>
    <s v="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x v="104"/>
    <s v="27:50"/>
    <m/>
    <n v="417"/>
    <m/>
    <s v="Mar 29, 2020"/>
    <x v="14"/>
    <s v="27:50"/>
    <d v="1899-12-30T00:27:50"/>
    <n v="1.9328703703703702E-2"/>
    <n v="1.9328703703703702E-2"/>
    <n v="0"/>
    <n v="1.9606481481481482E-2"/>
    <n v="1.9606481481481482E-2"/>
    <b v="0"/>
    <n v="2.7777777777777957E-4"/>
    <b v="0"/>
    <n v="2.148148148148148E-2"/>
  </r>
  <r>
    <n v="1291"/>
    <s v="https://www.rev.com/blog/transcripts/transcript-british-officials-give-coronavirus-updates-on-march-29"/>
    <s v="Robert Jenrick: (28:14);Very good. Well, I think there’s… Sorry, I think there’s one further question please from Channel 5."/>
    <x v="90"/>
    <s v="28:14"/>
    <m/>
    <n v="124"/>
    <m/>
    <s v="Mar 29, 2020"/>
    <x v="14"/>
    <s v="28:14"/>
    <d v="1899-12-30T00:28:14"/>
    <n v="1.9606481481481482E-2"/>
    <n v="2.148148148148148E-2"/>
    <n v="1.8749999999999982E-3"/>
    <n v="2.0243055555555552E-2"/>
    <n v="2.0243055555555552E-2"/>
    <b v="0"/>
    <n v="6.3657407407407066E-4"/>
    <b v="0"/>
    <n v="2.148148148148148E-2"/>
  </r>
  <r>
    <n v="1292"/>
    <s v="https://www.rev.com/blog/transcripts/transcript-british-officials-give-coronavirus-updates-on-march-29"/>
    <s v="Kate Proctor: (28:25);I think the further question is from Kate Proctor from The Guardian."/>
    <x v="107"/>
    <s v="28:25"/>
    <m/>
    <n v="90"/>
    <m/>
    <s v="Mar 29, 2020"/>
    <x v="14"/>
    <s v="28:25"/>
    <d v="1899-12-30T00:28:25"/>
    <n v="1.9733796296296298E-2"/>
    <n v="1.9849537037037037E-2"/>
    <n v="1.1574074074073917E-4"/>
    <n v="2.0243055555555552E-2"/>
    <n v="2.0243055555555552E-2"/>
    <b v="0"/>
    <n v="5.0925925925925444E-4"/>
    <b v="0"/>
    <n v="2.148148148148148E-2"/>
  </r>
  <r>
    <n v="1293"/>
    <s v="https://www.rev.com/blog/transcripts/transcript-british-officials-give-coronavirus-updates-on-march-29"/>
    <s v="Robert Jenrick: (28:30);Oh, sorry. I do apologize, Kate. Go ahead."/>
    <x v="90"/>
    <s v="28:30"/>
    <m/>
    <n v="66"/>
    <m/>
    <s v="Mar 29, 2020"/>
    <x v="14"/>
    <s v="28:30"/>
    <d v="1899-12-30T00:28:30"/>
    <n v="1.9791666666666666E-2"/>
    <n v="2.148148148148148E-2"/>
    <n v="1.6898148148148141E-3"/>
    <n v="2.0243055555555552E-2"/>
    <n v="2.0243055555555552E-2"/>
    <b v="0"/>
    <n v="4.5138888888888659E-4"/>
    <b v="0"/>
    <n v="2.148148148148148E-2"/>
  </r>
  <r>
    <n v="1294"/>
    <s v="https://www.rev.com/blog/transcripts/transcript-british-officials-give-coronavirus-updates-on-march-29"/>
    <s v="Kate Proctor: (28:31);It’s okay."/>
    <x v="107"/>
    <s v="28:31"/>
    <m/>
    <n v="32"/>
    <m/>
    <s v="Mar 29, 2020"/>
    <x v="14"/>
    <s v="28:31"/>
    <d v="1899-12-30T00:28:31"/>
    <n v="1.9803240740740739E-2"/>
    <n v="1.9849537037037037E-2"/>
    <n v="4.6296296296297751E-5"/>
    <n v="2.0243055555555552E-2"/>
    <n v="2.0243055555555552E-2"/>
    <b v="0"/>
    <n v="4.3981481481481302E-4"/>
    <b v="0"/>
    <n v="2.148148148148148E-2"/>
  </r>
  <r>
    <n v="1295"/>
    <s v="https://www.rev.com/blog/transcripts/transcript-british-officials-give-coronavirus-updates-on-march-29"/>
    <s v="Robert Jenrick: (28:32);Hi, good evening?"/>
    <x v="90"/>
    <s v="28:32"/>
    <m/>
    <n v="41"/>
    <m/>
    <s v="Mar 29, 2020"/>
    <x v="14"/>
    <s v="28:32"/>
    <d v="1899-12-30T00:28:32"/>
    <n v="1.9814814814814816E-2"/>
    <n v="2.148148148148148E-2"/>
    <n v="1.6666666666666635E-3"/>
    <n v="2.0243055555555552E-2"/>
    <n v="2.0243055555555552E-2"/>
    <b v="0"/>
    <n v="4.2824074074073598E-4"/>
    <b v="0"/>
    <n v="2.148148148148148E-2"/>
  </r>
  <r>
    <n v="1296"/>
    <s v="https://www.rev.com/blog/transcripts/transcript-british-officials-give-coronavirus-updates-on-march-29"/>
    <s v="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x v="107"/>
    <s v="28:35"/>
    <m/>
    <n v="631"/>
    <m/>
    <s v="Mar 29, 2020"/>
    <x v="14"/>
    <s v="28:35"/>
    <d v="1899-12-30T00:28:35"/>
    <n v="1.9849537037037037E-2"/>
    <n v="1.9849537037037037E-2"/>
    <n v="0"/>
    <n v="2.0243055555555552E-2"/>
    <n v="2.0243055555555552E-2"/>
    <b v="0"/>
    <n v="3.9351851851851527E-4"/>
    <b v="0"/>
    <n v="2.148148148148148E-2"/>
  </r>
  <r>
    <n v="1297"/>
    <s v="https://www.rev.com/blog/transcripts/transcript-british-officials-give-coronavirus-updates-on-march-29"/>
    <s v="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x v="90"/>
    <s v="29:09"/>
    <m/>
    <n v="562"/>
    <m/>
    <s v="Mar 29, 2020"/>
    <x v="14"/>
    <s v="29:09"/>
    <d v="1899-12-30T00:29:09"/>
    <n v="2.0243055555555552E-2"/>
    <n v="2.148148148148148E-2"/>
    <n v="1.2384259259259275E-3"/>
    <n v="0"/>
    <n v="0"/>
    <b v="0"/>
    <n v="-2.0243055555555552E-2"/>
    <b v="1"/>
    <n v="2.148148148148148E-2"/>
  </r>
  <r>
    <n v="1298"/>
    <s v="https://www.rev.com/blog/transcripts/transcript-british-officials-give-coronavirus-updates-on-march-29"/>
    <s v="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x v="90"/>
    <s v="29:40"/>
    <m/>
    <n v="422"/>
    <m/>
    <s v="Mar 29, 2020"/>
    <x v="14"/>
    <s v="29:09"/>
    <d v="1899-12-30T00:29:40"/>
    <n v="2.0243055555555552E-2"/>
    <n v="2.148148148148148E-2"/>
    <n v="1.2384259259259275E-3"/>
    <n v="0"/>
    <n v="0"/>
    <b v="0"/>
    <n v="-2.0243055555555552E-2"/>
    <b v="1"/>
    <n v="2.148148148148148E-2"/>
  </r>
  <r>
    <n v="1299"/>
    <s v="https://www.rev.com/blog/transcripts/transcript-british-officials-give-coronavirus-updates-on-march-29"/>
    <s v="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x v="90"/>
    <s v="30:03"/>
    <m/>
    <n v="789"/>
    <m/>
    <s v="Mar 29, 2020"/>
    <x v="14"/>
    <s v="29:09"/>
    <d v="1899-12-30T00:30:03"/>
    <n v="2.0243055555555552E-2"/>
    <n v="2.148148148148148E-2"/>
    <n v="1.2384259259259275E-3"/>
    <n v="0"/>
    <n v="0"/>
    <b v="0"/>
    <n v="-2.0243055555555552E-2"/>
    <b v="1"/>
    <n v="2.148148148148148E-2"/>
  </r>
  <r>
    <n v="1300"/>
    <s v="https://www.rev.com/blog/transcripts/transcript-british-officials-give-coronavirus-updates-on-march-29"/>
    <s v="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x v="90"/>
    <s v="30:56"/>
    <m/>
    <n v="863"/>
    <m/>
    <s v="Mar 29, 2020"/>
    <x v="14"/>
    <s v="29:09"/>
    <d v="1899-12-30T00:30:56"/>
    <n v="2.0243055555555552E-2"/>
    <n v="2.148148148148148E-2"/>
    <n v="1.2384259259259275E-3"/>
    <n v="0"/>
    <n v="0"/>
    <b v="0"/>
    <n v="-2.0243055555555552E-2"/>
    <b v="1"/>
    <n v="2.148148148148148E-2"/>
  </r>
  <r>
    <n v="1306"/>
    <s v="https://www.rev.com/blog/transcripts/united-kingdom-coronavirus-briefing-transcript-april-7"/>
    <s v="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x v="26"/>
    <s v="00:00"/>
    <m/>
    <n v="904"/>
    <m/>
    <s v="Apr 7, 2020"/>
    <x v="15"/>
    <s v="00:00"/>
    <d v="1899-12-30T00:00:00"/>
    <n v="0"/>
    <n v="2.1099537037037038E-2"/>
    <n v="2.1099537037037038E-2"/>
    <n v="7.9861111111111122E-3"/>
    <n v="7.9861111111111122E-3"/>
    <b v="0"/>
    <n v="7.9861111111111122E-3"/>
    <b v="0"/>
    <n v="2.1099537037037038E-2"/>
  </r>
  <r>
    <n v="1307"/>
    <s v="https://www.rev.com/blog/transcripts/united-kingdom-coronavirus-briefing-transcript-april-7"/>
    <s v="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x v="26"/>
    <s v="00:54"/>
    <m/>
    <n v="856"/>
    <m/>
    <s v="Apr 7, 2020"/>
    <x v="15"/>
    <s v="00:00"/>
    <d v="1899-12-30T00:00:54"/>
    <n v="0"/>
    <n v="2.1099537037037038E-2"/>
    <n v="2.1099537037037038E-2"/>
    <n v="7.9861111111111122E-3"/>
    <n v="7.9861111111111122E-3"/>
    <b v="0"/>
    <n v="7.9861111111111122E-3"/>
    <b v="0"/>
    <n v="2.1099537037037038E-2"/>
  </r>
  <r>
    <n v="1308"/>
    <s v="https://www.rev.com/blog/transcripts/united-kingdom-coronavirus-briefing-transcript-april-7"/>
    <s v="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x v="26"/>
    <s v="01:49"/>
    <m/>
    <n v="991"/>
    <m/>
    <s v="Apr 7, 2020"/>
    <x v="15"/>
    <s v="00:00"/>
    <d v="1899-12-30T00:01:49"/>
    <n v="0"/>
    <n v="2.1099537037037038E-2"/>
    <n v="2.1099537037037038E-2"/>
    <n v="7.9861111111111122E-3"/>
    <n v="7.9861111111111122E-3"/>
    <b v="0"/>
    <n v="7.9861111111111122E-3"/>
    <b v="0"/>
    <n v="2.1099537037037038E-2"/>
  </r>
  <r>
    <n v="1309"/>
    <s v="https://www.rev.com/blog/transcripts/united-kingdom-coronavirus-briefing-transcript-april-7"/>
    <s v="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x v="26"/>
    <s v="02:49"/>
    <m/>
    <n v="731"/>
    <m/>
    <s v="Apr 7, 2020"/>
    <x v="15"/>
    <s v="00:00"/>
    <d v="1899-12-30T00:02:49"/>
    <n v="0"/>
    <n v="2.1099537037037038E-2"/>
    <n v="2.1099537037037038E-2"/>
    <n v="7.9861111111111122E-3"/>
    <n v="7.9861111111111122E-3"/>
    <b v="0"/>
    <n v="7.9861111111111122E-3"/>
    <b v="0"/>
    <n v="2.1099537037037038E-2"/>
  </r>
  <r>
    <n v="1310"/>
    <s v="https://www.rev.com/blog/transcripts/united-kingdom-coronavirus-briefing-transcript-april-7"/>
    <s v="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x v="26"/>
    <s v="03:37"/>
    <m/>
    <n v="884"/>
    <m/>
    <s v="Apr 7, 2020"/>
    <x v="15"/>
    <s v="00:00"/>
    <d v="1899-12-30T00:03:37"/>
    <n v="0"/>
    <n v="2.1099537037037038E-2"/>
    <n v="2.1099537037037038E-2"/>
    <n v="7.9861111111111122E-3"/>
    <n v="7.9861111111111122E-3"/>
    <b v="0"/>
    <n v="7.9861111111111122E-3"/>
    <b v="0"/>
    <n v="2.1099537037037038E-2"/>
  </r>
  <r>
    <n v="1311"/>
    <s v="https://www.rev.com/blog/transcripts/united-kingdom-coronavirus-briefing-transcript-april-7"/>
    <s v="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x v="88"/>
    <s v="04:39"/>
    <m/>
    <n v="985"/>
    <m/>
    <s v="Apr 7, 2020"/>
    <x v="15"/>
    <s v="04:39"/>
    <d v="1899-12-30T00:04:39"/>
    <n v="3.2291666666666666E-3"/>
    <n v="1.6851851851851851E-2"/>
    <n v="1.3622685185185184E-2"/>
    <n v="7.9861111111111122E-3"/>
    <n v="7.9861111111111122E-3"/>
    <b v="0"/>
    <n v="4.7569444444444456E-3"/>
    <b v="0"/>
    <n v="2.1099537037037038E-2"/>
  </r>
  <r>
    <n v="1312"/>
    <s v="https://www.rev.com/blog/transcripts/united-kingdom-coronavirus-briefing-transcript-april-7"/>
    <s v="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x v="88"/>
    <s v="05:44"/>
    <m/>
    <n v="878"/>
    <m/>
    <s v="Apr 7, 2020"/>
    <x v="15"/>
    <s v="04:39"/>
    <d v="1899-12-30T00:05:44"/>
    <n v="3.2291666666666666E-3"/>
    <n v="1.6851851851851851E-2"/>
    <n v="1.3622685185185184E-2"/>
    <n v="7.9861111111111122E-3"/>
    <n v="7.9861111111111122E-3"/>
    <b v="0"/>
    <n v="4.7569444444444456E-3"/>
    <b v="0"/>
    <n v="2.1099537037037038E-2"/>
  </r>
  <r>
    <n v="1313"/>
    <s v="https://www.rev.com/blog/transcripts/united-kingdom-coronavirus-briefing-transcript-april-7"/>
    <s v="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x v="88"/>
    <s v="06:43"/>
    <m/>
    <n v="1033"/>
    <m/>
    <s v="Apr 7, 2020"/>
    <x v="15"/>
    <s v="04:39"/>
    <d v="1899-12-30T00:06:43"/>
    <n v="3.2291666666666666E-3"/>
    <n v="1.6851851851851851E-2"/>
    <n v="1.3622685185185184E-2"/>
    <n v="7.9861111111111122E-3"/>
    <n v="7.9861111111111122E-3"/>
    <b v="0"/>
    <n v="4.7569444444444456E-3"/>
    <b v="0"/>
    <n v="2.1099537037037038E-2"/>
  </r>
  <r>
    <n v="1314"/>
    <s v="https://www.rev.com/blog/transcripts/united-kingdom-coronavirus-briefing-transcript-april-7"/>
    <s v="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x v="88"/>
    <s v="07:49"/>
    <m/>
    <n v="867"/>
    <m/>
    <s v="Apr 7, 2020"/>
    <x v="15"/>
    <s v="04:39"/>
    <d v="1899-12-30T00:07:49"/>
    <n v="3.2291666666666666E-3"/>
    <n v="1.6851851851851851E-2"/>
    <n v="1.3622685185185184E-2"/>
    <n v="7.9861111111111122E-3"/>
    <n v="7.9861111111111122E-3"/>
    <b v="0"/>
    <n v="4.7569444444444456E-3"/>
    <b v="0"/>
    <n v="2.1099537037037038E-2"/>
  </r>
  <r>
    <n v="1315"/>
    <s v="https://www.rev.com/blog/transcripts/united-kingdom-coronavirus-briefing-transcript-april-7"/>
    <s v="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x v="88"/>
    <s v="08:44"/>
    <m/>
    <n v="878"/>
    <m/>
    <s v="Apr 7, 2020"/>
    <x v="15"/>
    <s v="04:39"/>
    <d v="1899-12-30T00:08:44"/>
    <n v="3.2291666666666666E-3"/>
    <n v="1.6851851851851851E-2"/>
    <n v="1.3622685185185184E-2"/>
    <n v="7.9861111111111122E-3"/>
    <n v="7.9861111111111122E-3"/>
    <b v="0"/>
    <n v="4.7569444444444456E-3"/>
    <b v="0"/>
    <n v="2.1099537037037038E-2"/>
  </r>
  <r>
    <n v="1316"/>
    <s v="https://www.rev.com/blog/transcripts/united-kingdom-coronavirus-briefing-transcript-april-7"/>
    <s v="Dominic Raab: (09:34);Thank you, Patrick. I’m now happy to take some questions from the media. Laura Kuenssberg from the BBC."/>
    <x v="26"/>
    <s v="09:34"/>
    <m/>
    <n v="125"/>
    <m/>
    <s v="Apr 7, 2020"/>
    <x v="15"/>
    <s v="09:34"/>
    <d v="1899-12-30T00:09:34"/>
    <n v="6.6435185185185182E-3"/>
    <n v="2.1099537037037038E-2"/>
    <n v="1.4456018518518521E-2"/>
    <n v="7.9861111111111122E-3"/>
    <n v="7.9861111111111122E-3"/>
    <b v="0"/>
    <n v="1.342592592592594E-3"/>
    <b v="0"/>
    <n v="2.1099537037037038E-2"/>
  </r>
  <r>
    <n v="1317"/>
    <s v="https://www.rev.com/blog/transcripts/united-kingdom-coronavirus-briefing-transcript-april-7"/>
    <s v="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x v="4"/>
    <s v="09:41"/>
    <m/>
    <n v="444"/>
    <m/>
    <s v="Apr 7, 2020"/>
    <x v="15"/>
    <s v="09:41"/>
    <d v="1899-12-30T00:09:41"/>
    <n v="6.7245370370370367E-3"/>
    <n v="7.7662037037037031E-3"/>
    <n v="1.0416666666666664E-3"/>
    <n v="7.9861111111111122E-3"/>
    <n v="7.9861111111111122E-3"/>
    <b v="0"/>
    <n v="1.2615740740740755E-3"/>
    <b v="0"/>
    <n v="2.1099537037037038E-2"/>
  </r>
  <r>
    <n v="1318"/>
    <s v="https://www.rev.com/blog/transcripts/united-kingdom-coronavirus-briefing-transcript-april-7"/>
    <s v="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x v="26"/>
    <s v="10:05"/>
    <m/>
    <n v="448"/>
    <m/>
    <s v="Apr 7, 2020"/>
    <x v="15"/>
    <s v="10:05"/>
    <d v="1899-12-30T00:10:05"/>
    <n v="7.0023148148148154E-3"/>
    <n v="2.1099537037037038E-2"/>
    <n v="1.4097222222222223E-2"/>
    <n v="7.9861111111111122E-3"/>
    <n v="7.9861111111111122E-3"/>
    <b v="0"/>
    <n v="9.8379629629629685E-4"/>
    <b v="0"/>
    <n v="2.1099537037037038E-2"/>
  </r>
  <r>
    <n v="1319"/>
    <s v="https://www.rev.com/blog/transcripts/united-kingdom-coronavirus-briefing-transcript-april-7"/>
    <s v="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x v="88"/>
    <s v="10:30"/>
    <m/>
    <n v="657"/>
    <m/>
    <s v="Apr 7, 2020"/>
    <x v="15"/>
    <s v="10:30"/>
    <d v="1899-12-30T00:10:30"/>
    <n v="7.2916666666666659E-3"/>
    <n v="1.6851851851851851E-2"/>
    <n v="9.5601851851851855E-3"/>
    <n v="7.9861111111111122E-3"/>
    <n v="7.9861111111111122E-3"/>
    <b v="0"/>
    <n v="6.9444444444444631E-4"/>
    <b v="0"/>
    <n v="2.1099537037037038E-2"/>
  </r>
  <r>
    <n v="1320"/>
    <s v="https://www.rev.com/blog/transcripts/united-kingdom-coronavirus-briefing-transcript-april-7"/>
    <s v="Chria Whitty: (11:05);I agree."/>
    <x v="108"/>
    <s v="11:05"/>
    <m/>
    <n v="30"/>
    <m/>
    <s v="Apr 7, 2020"/>
    <x v="15"/>
    <s v="11:05"/>
    <d v="1899-12-30T00:11:05"/>
    <n v="7.69675925925926E-3"/>
    <n v="2.0439814814814817E-2"/>
    <n v="1.2743055555555556E-2"/>
    <n v="7.9861111111111122E-3"/>
    <n v="7.9861111111111122E-3"/>
    <b v="0"/>
    <n v="2.8935185185185227E-4"/>
    <b v="0"/>
    <n v="2.1099537037037038E-2"/>
  </r>
  <r>
    <n v="1321"/>
    <s v="https://www.rev.com/blog/transcripts/united-kingdom-coronavirus-briefing-transcript-april-7"/>
    <s v="Dominic Raab: (11:08);Laura, is that okay? Did you want to come back on any of it?"/>
    <x v="26"/>
    <s v="11:08"/>
    <m/>
    <n v="82"/>
    <m/>
    <s v="Apr 7, 2020"/>
    <x v="15"/>
    <s v="11:08"/>
    <d v="1899-12-30T00:11:08"/>
    <n v="7.7314814814814815E-3"/>
    <n v="2.1099537037037038E-2"/>
    <n v="1.3368055555555557E-2"/>
    <n v="7.9861111111111122E-3"/>
    <n v="7.9861111111111122E-3"/>
    <b v="0"/>
    <n v="2.5462962962963069E-4"/>
    <b v="0"/>
    <n v="2.1099537037037038E-2"/>
  </r>
  <r>
    <n v="1322"/>
    <s v="https://www.rev.com/blog/transcripts/united-kingdom-coronavirus-briefing-transcript-april-7"/>
    <s v="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x v="4"/>
    <s v="11:11"/>
    <m/>
    <n v="361"/>
    <m/>
    <s v="Apr 7, 2020"/>
    <x v="15"/>
    <s v="11:11"/>
    <d v="1899-12-30T00:11:11"/>
    <n v="7.7662037037037031E-3"/>
    <n v="7.7662037037037031E-3"/>
    <n v="0"/>
    <n v="7.9861111111111122E-3"/>
    <n v="7.9861111111111122E-3"/>
    <b v="0"/>
    <n v="2.1990740740740911E-4"/>
    <b v="0"/>
    <n v="2.1099537037037038E-2"/>
  </r>
  <r>
    <n v="1323"/>
    <s v="https://www.rev.com/blog/transcripts/united-kingdom-coronavirus-briefing-transcript-april-7"/>
    <s v="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x v="26"/>
    <s v="11:30"/>
    <m/>
    <n v="722"/>
    <m/>
    <s v="Apr 7, 2020"/>
    <x v="15"/>
    <s v="11:30"/>
    <d v="1899-12-30T00:11:30"/>
    <n v="7.9861111111111122E-3"/>
    <n v="2.1099537037037038E-2"/>
    <n v="1.3113425925925926E-2"/>
    <n v="1.0150462962962964E-2"/>
    <n v="1.0150462962962964E-2"/>
    <b v="0"/>
    <n v="2.1643518518518513E-3"/>
    <b v="0"/>
    <n v="2.1099537037037038E-2"/>
  </r>
  <r>
    <n v="1324"/>
    <s v="https://www.rev.com/blog/transcripts/united-kingdom-coronavirus-briefing-transcript-april-7"/>
    <s v="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x v="39"/>
    <s v="12:12"/>
    <m/>
    <n v="563"/>
    <m/>
    <s v="Apr 7, 2020"/>
    <x v="15"/>
    <s v="12:12"/>
    <d v="1899-12-30T00:12:12"/>
    <n v="8.4722222222222213E-3"/>
    <n v="9.9768518518518531E-3"/>
    <n v="1.5046296296296318E-3"/>
    <n v="1.0150462962962964E-2"/>
    <n v="1.0150462962962964E-2"/>
    <b v="0"/>
    <n v="1.6782407407407423E-3"/>
    <b v="0"/>
    <n v="2.1099537037037038E-2"/>
  </r>
  <r>
    <n v="1325"/>
    <s v="https://www.rev.com/blog/transcripts/united-kingdom-coronavirus-briefing-transcript-april-7"/>
    <s v="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x v="26"/>
    <s v="12:56"/>
    <m/>
    <n v="425"/>
    <m/>
    <s v="Apr 7, 2020"/>
    <x v="15"/>
    <s v="12:56"/>
    <d v="1899-12-30T00:12:56"/>
    <n v="8.9814814814814809E-3"/>
    <n v="2.1099537037037038E-2"/>
    <n v="1.2118055555555557E-2"/>
    <n v="1.0150462962962964E-2"/>
    <n v="1.0150462962962964E-2"/>
    <b v="0"/>
    <n v="1.1689814814814826E-3"/>
    <b v="0"/>
    <n v="2.1099537037037038E-2"/>
  </r>
  <r>
    <n v="1326"/>
    <s v="https://www.rev.com/blog/transcripts/united-kingdom-coronavirus-briefing-transcript-april-7"/>
    <s v="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x v="88"/>
    <s v="13:19"/>
    <m/>
    <n v="606"/>
    <m/>
    <s v="Apr 7, 2020"/>
    <x v="15"/>
    <s v="13:19"/>
    <d v="1899-12-30T00:13:19"/>
    <n v="9.2476851851851852E-3"/>
    <n v="1.6851851851851851E-2"/>
    <n v="7.6041666666666653E-3"/>
    <n v="1.0150462962962964E-2"/>
    <n v="1.0150462962962964E-2"/>
    <b v="0"/>
    <n v="9.0277777777777839E-4"/>
    <b v="0"/>
    <n v="2.1099537037037038E-2"/>
  </r>
  <r>
    <n v="1327"/>
    <s v="https://www.rev.com/blog/transcripts/united-kingdom-coronavirus-briefing-transcript-april-7"/>
    <s v="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x v="88"/>
    <s v="13:51"/>
    <m/>
    <n v="417"/>
    <m/>
    <s v="Apr 7, 2020"/>
    <x v="15"/>
    <s v="13:19"/>
    <d v="1899-12-30T00:13:51"/>
    <n v="9.2476851851851852E-3"/>
    <n v="1.6851851851851851E-2"/>
    <n v="7.6041666666666653E-3"/>
    <n v="1.0150462962962964E-2"/>
    <n v="1.0150462962962964E-2"/>
    <b v="0"/>
    <n v="9.0277777777777839E-4"/>
    <b v="0"/>
    <n v="2.1099537037037038E-2"/>
  </r>
  <r>
    <n v="1328"/>
    <s v="https://www.rev.com/blog/transcripts/united-kingdom-coronavirus-briefing-transcript-april-7"/>
    <s v="Chria Whitty: (14:09);What I think that the one thing I’d add to that is we all know that Germany got ahead in terms of its ability to do testing for the virus. There’s a lot to learn from that and we’ve been trying to learn the lessons from that."/>
    <x v="108"/>
    <s v="14:09"/>
    <m/>
    <n v="247"/>
    <m/>
    <s v="Apr 7, 2020"/>
    <x v="15"/>
    <s v="14:09"/>
    <d v="1899-12-30T00:14:09"/>
    <n v="9.8263888888888897E-3"/>
    <n v="2.0439814814814817E-2"/>
    <n v="1.0613425925925927E-2"/>
    <n v="1.0150462962962964E-2"/>
    <n v="1.0150462962962964E-2"/>
    <b v="0"/>
    <n v="3.2407407407407385E-4"/>
    <b v="0"/>
    <n v="2.1099537037037038E-2"/>
  </r>
  <r>
    <n v="1329"/>
    <s v="https://www.rev.com/blog/transcripts/united-kingdom-coronavirus-briefing-transcript-april-7"/>
    <s v="Dominic Raab: (14:20);Did you want to follow up there, Rob boy?"/>
    <x v="26"/>
    <s v="14:20"/>
    <m/>
    <n v="63"/>
    <m/>
    <s v="Apr 7, 2020"/>
    <x v="15"/>
    <s v="14:20"/>
    <d v="1899-12-30T00:14:20"/>
    <n v="9.9537037037037042E-3"/>
    <n v="2.1099537037037038E-2"/>
    <n v="1.1145833333333334E-2"/>
    <n v="1.0150462962962964E-2"/>
    <n v="1.0150462962962964E-2"/>
    <b v="0"/>
    <n v="1.9675925925925937E-4"/>
    <b v="0"/>
    <n v="2.1099537037037038E-2"/>
  </r>
  <r>
    <n v="1330"/>
    <s v="https://www.rev.com/blog/transcripts/united-kingdom-coronavirus-briefing-transcript-april-7"/>
    <s v="Robert Peston: (14:22);Well it was just, you didn’t quite say that you feel confident that if you had to make a change of direction and you weren’t able to communicate with the prime minister, would you have the confidence in doing that?"/>
    <x v="39"/>
    <s v="14:22"/>
    <m/>
    <n v="237"/>
    <m/>
    <s v="Apr 7, 2020"/>
    <x v="15"/>
    <s v="14:22"/>
    <d v="1899-12-30T00:14:22"/>
    <n v="9.9768518518518531E-3"/>
    <n v="9.9768518518518531E-3"/>
    <n v="0"/>
    <n v="1.0150462962962964E-2"/>
    <n v="1.0150462962962964E-2"/>
    <b v="0"/>
    <n v="1.7361111111111049E-4"/>
    <b v="0"/>
    <n v="2.1099537037037038E-2"/>
  </r>
  <r>
    <n v="1331"/>
    <s v="https://www.rev.com/blog/transcripts/united-kingdom-coronavirus-briefing-transcript-april-7"/>
    <s v="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
    <x v="26"/>
    <s v="14:37"/>
    <m/>
    <n v="295"/>
    <m/>
    <s v="Apr 7, 2020"/>
    <x v="15"/>
    <s v="14:37"/>
    <d v="1899-12-30T00:14:37"/>
    <n v="1.0150462962962964E-2"/>
    <n v="2.1099537037037038E-2"/>
    <n v="1.0949074074074075E-2"/>
    <n v="1.1111111111111112E-2"/>
    <n v="1.1111111111111112E-2"/>
    <b v="0"/>
    <n v="9.6064814814814797E-4"/>
    <b v="0"/>
    <n v="2.1099537037037038E-2"/>
  </r>
  <r>
    <n v="1332"/>
    <s v="https://www.rev.com/blog/transcripts/united-kingdom-coronavirus-briefing-transcript-april-7"/>
    <s v="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x v="109"/>
    <s v="14:52"/>
    <m/>
    <n v="594"/>
    <m/>
    <s v="Apr 7, 2020"/>
    <x v="15"/>
    <s v="14:52"/>
    <d v="1899-12-30T00:14:52"/>
    <n v="1.0324074074074074E-2"/>
    <n v="1.1076388888888887E-2"/>
    <n v="7.523148148148133E-4"/>
    <n v="1.1111111111111112E-2"/>
    <n v="1.1111111111111112E-2"/>
    <b v="0"/>
    <n v="7.8703703703703748E-4"/>
    <b v="0"/>
    <n v="2.1099537037037038E-2"/>
  </r>
  <r>
    <n v="1333"/>
    <s v="https://www.rev.com/blog/transcripts/united-kingdom-coronavirus-briefing-transcript-april-7"/>
    <s v="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x v="26"/>
    <s v="15:28"/>
    <m/>
    <n v="355"/>
    <m/>
    <s v="Apr 7, 2020"/>
    <x v="15"/>
    <s v="15:28"/>
    <d v="1899-12-30T00:15:28"/>
    <n v="1.074074074074074E-2"/>
    <n v="2.1099537037037038E-2"/>
    <n v="1.0358796296296298E-2"/>
    <n v="1.1111111111111112E-2"/>
    <n v="1.1111111111111112E-2"/>
    <b v="0"/>
    <n v="3.703703703703716E-4"/>
    <b v="0"/>
    <n v="2.1099537037037038E-2"/>
  </r>
  <r>
    <n v="1334"/>
    <s v="https://www.rev.com/blog/transcripts/united-kingdom-coronavirus-briefing-transcript-april-7"/>
    <s v="Mark Austin: (15:57);Yeah. And Chris, does he have an answer?"/>
    <x v="109"/>
    <s v="15:57"/>
    <m/>
    <n v="61"/>
    <m/>
    <s v="Apr 7, 2020"/>
    <x v="15"/>
    <s v="15:57"/>
    <d v="1899-12-30T00:15:57"/>
    <n v="1.1076388888888887E-2"/>
    <n v="1.1076388888888887E-2"/>
    <n v="0"/>
    <n v="1.1111111111111112E-2"/>
    <n v="1.1111111111111112E-2"/>
    <b v="0"/>
    <n v="3.4722222222224181E-5"/>
    <b v="0"/>
    <n v="2.1099537037037038E-2"/>
  </r>
  <r>
    <n v="1335"/>
    <s v="https://www.rev.com/blog/transcripts/united-kingdom-coronavirus-briefing-transcript-april-7"/>
    <s v="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x v="108"/>
    <s v="16:00"/>
    <m/>
    <n v="650"/>
    <m/>
    <s v="Apr 7, 2020"/>
    <x v="15"/>
    <s v="16:00"/>
    <d v="1899-12-30T00:16:00"/>
    <n v="1.1111111111111112E-2"/>
    <n v="2.0439814814814817E-2"/>
    <n v="9.3287037037037054E-3"/>
    <n v="1.3611111111111114E-2"/>
    <n v="1.3611111111111114E-2"/>
    <b v="0"/>
    <n v="2.5000000000000022E-3"/>
    <b v="0"/>
    <n v="2.1099537037037038E-2"/>
  </r>
  <r>
    <n v="1336"/>
    <s v="https://www.rev.com/blog/transcripts/united-kingdom-coronavirus-briefing-transcript-april-7"/>
    <s v="Dominic Raab: (16:38);Jason Groves from the Daily Mail."/>
    <x v="26"/>
    <s v="16:38"/>
    <m/>
    <n v="55"/>
    <m/>
    <s v="Apr 7, 2020"/>
    <x v="15"/>
    <s v="16:38"/>
    <d v="1899-12-30T00:16:38"/>
    <n v="1.1550925925925925E-2"/>
    <n v="2.1099537037037038E-2"/>
    <n v="9.5486111111111136E-3"/>
    <n v="1.3611111111111114E-2"/>
    <n v="1.3611111111111114E-2"/>
    <b v="0"/>
    <n v="2.0601851851851892E-3"/>
    <b v="0"/>
    <n v="2.1099537037037038E-2"/>
  </r>
  <r>
    <n v="1337"/>
    <s v="https://www.rev.com/blog/transcripts/united-kingdom-coronavirus-briefing-transcript-april-7"/>
    <s v="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x v="110"/>
    <s v="16:43"/>
    <m/>
    <n v="737"/>
    <m/>
    <s v="Apr 7, 2020"/>
    <x v="15"/>
    <s v="16:43"/>
    <d v="1899-12-30T00:16:43"/>
    <n v="1.1608796296296296E-2"/>
    <n v="1.3472222222222221E-2"/>
    <n v="1.8634259259259246E-3"/>
    <n v="1.3611111111111114E-2"/>
    <n v="1.3611111111111114E-2"/>
    <b v="0"/>
    <n v="2.0023148148148179E-3"/>
    <b v="0"/>
    <n v="2.1099537037037038E-2"/>
  </r>
  <r>
    <n v="1338"/>
    <s v="https://www.rev.com/blog/transcripts/united-kingdom-coronavirus-briefing-transcript-april-7"/>
    <s v="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x v="26"/>
    <s v="17:27"/>
    <m/>
    <n v="1057"/>
    <m/>
    <s v="Apr 7, 2020"/>
    <x v="15"/>
    <s v="17:27"/>
    <d v="1899-12-30T00:17:27"/>
    <n v="1.2118055555555556E-2"/>
    <n v="2.1099537037037038E-2"/>
    <n v="8.9814814814814826E-3"/>
    <n v="1.3611111111111114E-2"/>
    <n v="1.3611111111111114E-2"/>
    <b v="0"/>
    <n v="1.4930555555555582E-3"/>
    <b v="0"/>
    <n v="2.1099537037037038E-2"/>
  </r>
  <r>
    <n v="1339"/>
    <s v="https://www.rev.com/blog/transcripts/united-kingdom-coronavirus-briefing-transcript-april-7"/>
    <s v="Chria Whitty: (18:31);It was Patrick-"/>
    <x v="108"/>
    <s v="18:31"/>
    <m/>
    <n v="37"/>
    <m/>
    <s v="Apr 7, 2020"/>
    <x v="15"/>
    <s v="18:31"/>
    <d v="1899-12-30T00:18:31"/>
    <n v="1.2858796296296297E-2"/>
    <n v="2.0439814814814817E-2"/>
    <n v="7.5810185185185199E-3"/>
    <n v="1.3611111111111114E-2"/>
    <n v="1.3611111111111114E-2"/>
    <b v="0"/>
    <n v="7.5231481481481677E-4"/>
    <b v="0"/>
    <n v="2.1099537037037038E-2"/>
  </r>
  <r>
    <n v="1340"/>
    <s v="https://www.rev.com/blog/transcripts/united-kingdom-coronavirus-briefing-transcript-april-7"/>
    <s v="Dominic Raab: (18:31);Oh, it’s Patrick. Apologies."/>
    <x v="26"/>
    <s v="18:31"/>
    <m/>
    <n v="50"/>
    <m/>
    <s v="Apr 7, 2020"/>
    <x v="15"/>
    <s v="18:31"/>
    <d v="1899-12-30T00:18:31"/>
    <n v="1.2858796296296297E-2"/>
    <n v="2.1099537037037038E-2"/>
    <n v="8.2407407407407412E-3"/>
    <n v="1.3611111111111114E-2"/>
    <n v="1.3611111111111114E-2"/>
    <b v="0"/>
    <n v="7.5231481481481677E-4"/>
    <b v="0"/>
    <n v="2.1099537037037038E-2"/>
  </r>
  <r>
    <n v="1341"/>
    <s v="https://www.rev.com/blog/transcripts/united-kingdom-coronavirus-briefing-transcript-april-7"/>
    <s v="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x v="88"/>
    <s v="18:32"/>
    <m/>
    <n v="815"/>
    <m/>
    <s v="Apr 7, 2020"/>
    <x v="15"/>
    <s v="18:32"/>
    <d v="1899-12-30T00:18:32"/>
    <n v="1.2870370370370372E-2"/>
    <n v="1.6851851851851851E-2"/>
    <n v="3.9814814814814782E-3"/>
    <n v="1.3611111111111114E-2"/>
    <n v="1.3611111111111114E-2"/>
    <b v="0"/>
    <n v="7.4074074074074146E-4"/>
    <b v="0"/>
    <n v="2.1099537037037038E-2"/>
  </r>
  <r>
    <n v="1342"/>
    <s v="https://www.rev.com/blog/transcripts/united-kingdom-coronavirus-briefing-transcript-april-7"/>
    <s v="Dominic Raab: (19:21);Do you want to come back, Jason, on any of that?"/>
    <x v="26"/>
    <s v="19:21"/>
    <m/>
    <n v="70"/>
    <m/>
    <s v="Apr 7, 2020"/>
    <x v="15"/>
    <s v="19:21"/>
    <d v="1899-12-30T00:19:21"/>
    <n v="1.34375E-2"/>
    <n v="2.1099537037037038E-2"/>
    <n v="7.6620370370370384E-3"/>
    <n v="1.3611111111111114E-2"/>
    <n v="1.3611111111111114E-2"/>
    <b v="0"/>
    <n v="1.7361111111111396E-4"/>
    <b v="0"/>
    <n v="2.1099537037037038E-2"/>
  </r>
  <r>
    <n v="1343"/>
    <s v="https://www.rev.com/blog/transcripts/united-kingdom-coronavirus-briefing-transcript-april-7"/>
    <s v="Jason Groves: (19:24);Well, just to clarify, Mr. Raab, it sounds like the instructions you’re getting from the PM is that this lockdown is going to have to stay. We are going to have to keep our foot on the pedal for a few more weeks at least. Is that a fair interpretation?"/>
    <x v="110"/>
    <s v="19:24"/>
    <m/>
    <n v="274"/>
    <m/>
    <s v="Apr 7, 2020"/>
    <x v="15"/>
    <s v="19:24"/>
    <d v="1899-12-30T00:19:24"/>
    <n v="1.3472222222222221E-2"/>
    <n v="1.3472222222222221E-2"/>
    <n v="0"/>
    <n v="1.3611111111111114E-2"/>
    <n v="1.3611111111111114E-2"/>
    <b v="0"/>
    <n v="1.3888888888889325E-4"/>
    <b v="0"/>
    <n v="2.1099537037037038E-2"/>
  </r>
  <r>
    <n v="1344"/>
    <s v="https://www.rev.com/blog/transcripts/united-kingdom-coronavirus-briefing-transcript-april-7"/>
    <s v="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x v="26"/>
    <s v="19:36"/>
    <m/>
    <n v="647"/>
    <m/>
    <s v="Apr 7, 2020"/>
    <x v="15"/>
    <s v="19:36"/>
    <d v="1899-12-30T00:19:36"/>
    <n v="1.3611111111111114E-2"/>
    <n v="2.1099537037037038E-2"/>
    <n v="7.4884259259259244E-3"/>
    <n v="1.5462962962962963E-2"/>
    <n v="1.5462962962962963E-2"/>
    <b v="0"/>
    <n v="1.8518518518518493E-3"/>
    <b v="0"/>
    <n v="2.1099537037037038E-2"/>
  </r>
  <r>
    <n v="1345"/>
    <s v="https://www.rev.com/blog/transcripts/united-kingdom-coronavirus-briefing-transcript-april-7"/>
    <s v="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x v="111"/>
    <s v="20:13"/>
    <m/>
    <n v="950"/>
    <m/>
    <s v="Apr 7, 2020"/>
    <x v="15"/>
    <s v="20:13"/>
    <d v="1899-12-30T00:20:13"/>
    <n v="1.4039351851851851E-2"/>
    <n v="1.5335648148148147E-2"/>
    <n v="1.2962962962962954E-3"/>
    <n v="1.5462962962962963E-2"/>
    <n v="1.5462962962962963E-2"/>
    <b v="0"/>
    <n v="1.4236111111111116E-3"/>
    <b v="0"/>
    <n v="2.1099537037037038E-2"/>
  </r>
  <r>
    <n v="1346"/>
    <s v="https://www.rev.com/blog/transcripts/united-kingdom-coronavirus-briefing-transcript-april-7"/>
    <s v="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x v="26"/>
    <s v="21:02"/>
    <m/>
    <n v="584"/>
    <m/>
    <s v="Apr 7, 2020"/>
    <x v="15"/>
    <s v="21:02"/>
    <d v="1899-12-30T00:21:02"/>
    <n v="1.4606481481481482E-2"/>
    <n v="2.1099537037037038E-2"/>
    <n v="6.4930555555555557E-3"/>
    <n v="1.5462962962962963E-2"/>
    <n v="1.5462962962962963E-2"/>
    <b v="0"/>
    <n v="8.5648148148148064E-4"/>
    <b v="0"/>
    <n v="2.1099537037037038E-2"/>
  </r>
  <r>
    <n v="1347"/>
    <s v="https://www.rev.com/blog/transcripts/united-kingdom-coronavirus-briefing-transcript-april-7"/>
    <s v="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x v="108"/>
    <s v="21:31"/>
    <m/>
    <n v="577"/>
    <m/>
    <s v="Apr 7, 2020"/>
    <x v="15"/>
    <s v="21:31"/>
    <d v="1899-12-30T00:21:31"/>
    <n v="1.494212962962963E-2"/>
    <n v="2.0439814814814817E-2"/>
    <n v="5.497685185185187E-3"/>
    <n v="1.5462962962962963E-2"/>
    <n v="1.5462962962962963E-2"/>
    <b v="0"/>
    <n v="5.2083333333333322E-4"/>
    <b v="0"/>
    <n v="2.1099537037037038E-2"/>
  </r>
  <r>
    <n v="1348"/>
    <s v="https://www.rev.com/blog/transcripts/united-kingdom-coronavirus-briefing-transcript-april-7"/>
    <s v="Dominic Raab: (22:02);Heather, do you want to follow up or anything else you want to-"/>
    <x v="26"/>
    <s v="22:02"/>
    <m/>
    <n v="85"/>
    <m/>
    <s v="Apr 7, 2020"/>
    <x v="15"/>
    <s v="22:02"/>
    <d v="1899-12-30T00:22:02"/>
    <n v="1.5300925925925926E-2"/>
    <n v="2.1099537037037038E-2"/>
    <n v="5.798611111111112E-3"/>
    <n v="1.5462962962962963E-2"/>
    <n v="1.5462962962962963E-2"/>
    <b v="0"/>
    <n v="1.6203703703703692E-4"/>
    <b v="0"/>
    <n v="2.1099537037037038E-2"/>
  </r>
  <r>
    <n v="1349"/>
    <s v="https://www.rev.com/blog/transcripts/united-kingdom-coronavirus-briefing-transcript-april-7"/>
    <s v="Heather Stewart: (22:05);Yes. In terms of when we might see that review, it depends on when you feel you have enough and relevant enough data? We won’t necessarily see it [inaudible 00:22:17]"/>
    <x v="111"/>
    <s v="22:05"/>
    <m/>
    <n v="191"/>
    <m/>
    <s v="Apr 7, 2020"/>
    <x v="15"/>
    <s v="22:05"/>
    <d v="1899-12-30T00:22:05"/>
    <n v="1.5335648148148147E-2"/>
    <n v="1.5335648148148147E-2"/>
    <n v="0"/>
    <n v="1.5462962962962963E-2"/>
    <n v="1.5462962962962963E-2"/>
    <b v="0"/>
    <n v="1.2731481481481621E-4"/>
    <b v="0"/>
    <n v="2.1099537037037038E-2"/>
  </r>
  <r>
    <n v="1350"/>
    <s v="https://www.rev.com/blog/transcripts/united-kingdom-coronavirus-briefing-transcript-april-7"/>
    <s v="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x v="26"/>
    <s v="22:16"/>
    <m/>
    <n v="561"/>
    <m/>
    <s v="Apr 7, 2020"/>
    <x v="15"/>
    <s v="22:16"/>
    <d v="1899-12-30T00:22:16"/>
    <n v="1.5462962962962963E-2"/>
    <n v="2.1099537037037038E-2"/>
    <n v="5.6365740740740751E-3"/>
    <n v="1.7141203703703704E-2"/>
    <n v="1.7141203703703704E-2"/>
    <b v="0"/>
    <n v="1.6782407407407406E-3"/>
    <b v="0"/>
    <n v="2.1099537037037038E-2"/>
  </r>
  <r>
    <n v="1351"/>
    <s v="https://www.rev.com/blog/transcripts/united-kingdom-coronavirus-briefing-transcript-april-7"/>
    <s v="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x v="33"/>
    <s v="22:45"/>
    <m/>
    <n v="849"/>
    <m/>
    <s v="Apr 7, 2020"/>
    <x v="15"/>
    <s v="22:45"/>
    <d v="1899-12-30T00:22:45"/>
    <n v="1.579861111111111E-2"/>
    <n v="1.7141203703703704E-2"/>
    <n v="1.3425925925925931E-3"/>
    <n v="1.7141203703703704E-2"/>
    <n v="1.7141203703703704E-2"/>
    <b v="0"/>
    <n v="1.3425925925925931E-3"/>
    <b v="0"/>
    <n v="2.1099537037037038E-2"/>
  </r>
  <r>
    <n v="1352"/>
    <s v="https://www.rev.com/blog/transcripts/united-kingdom-coronavirus-briefing-transcript-april-7"/>
    <s v="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x v="26"/>
    <s v="23:40"/>
    <m/>
    <n v="589"/>
    <m/>
    <s v="Apr 7, 2020"/>
    <x v="15"/>
    <s v="23:40"/>
    <d v="1899-12-30T00:23:40"/>
    <n v="1.6435185185185188E-2"/>
    <n v="2.1099537037037038E-2"/>
    <n v="4.6643518518518501E-3"/>
    <n v="1.7141203703703704E-2"/>
    <n v="1.7141203703703704E-2"/>
    <b v="0"/>
    <n v="7.0601851851851555E-4"/>
    <b v="0"/>
    <n v="2.1099537037037038E-2"/>
  </r>
  <r>
    <n v="1353"/>
    <s v="https://www.rev.com/blog/transcripts/united-kingdom-coronavirus-briefing-transcript-april-7"/>
    <s v="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x v="88"/>
    <s v="24:16"/>
    <m/>
    <n v="467"/>
    <m/>
    <s v="Apr 7, 2020"/>
    <x v="15"/>
    <s v="24:16"/>
    <d v="1899-12-30T00:24:16"/>
    <n v="1.6851851851851851E-2"/>
    <n v="1.6851851851851851E-2"/>
    <n v="0"/>
    <n v="1.7141203703703704E-2"/>
    <n v="1.7141203703703704E-2"/>
    <b v="0"/>
    <n v="2.8935185185185314E-4"/>
    <b v="0"/>
    <n v="2.1099537037037038E-2"/>
  </r>
  <r>
    <n v="1354"/>
    <s v="https://www.rev.com/blog/transcripts/united-kingdom-coronavirus-briefing-transcript-april-7"/>
    <s v="Joe Murphy: (24:41);So is that on the care homes?"/>
    <x v="33"/>
    <s v="24:41"/>
    <m/>
    <n v="49"/>
    <m/>
    <s v="Apr 7, 2020"/>
    <x v="15"/>
    <s v="24:41"/>
    <d v="1899-12-30T00:24:41"/>
    <n v="1.7141203703703704E-2"/>
    <n v="1.7141203703703704E-2"/>
    <n v="0"/>
    <n v="1.7152777777777777E-2"/>
    <n v="1.7152777777777777E-2"/>
    <b v="0"/>
    <n v="1.157407407407357E-5"/>
    <b v="0"/>
    <n v="2.1099537037037038E-2"/>
  </r>
  <r>
    <n v="1355"/>
    <s v="https://www.rev.com/blog/transcripts/united-kingdom-coronavirus-briefing-transcript-april-7"/>
    <s v="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x v="108"/>
    <s v="24:42"/>
    <m/>
    <n v="699"/>
    <m/>
    <s v="Apr 7, 2020"/>
    <x v="15"/>
    <s v="24:42"/>
    <d v="1899-12-30T00:24:42"/>
    <n v="1.7152777777777777E-2"/>
    <n v="2.0439814814814817E-2"/>
    <n v="3.2870370370370397E-3"/>
    <n v="2.0891203703703703E-2"/>
    <n v="2.0891203703703703E-2"/>
    <b v="0"/>
    <n v="3.7384259259259263E-3"/>
    <b v="0"/>
    <n v="2.1099537037037038E-2"/>
  </r>
  <r>
    <n v="1356"/>
    <s v="https://www.rev.com/blog/transcripts/united-kingdom-coronavirus-briefing-transcript-april-7"/>
    <s v="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x v="108"/>
    <s v="25:25"/>
    <m/>
    <n v="603"/>
    <m/>
    <s v="Apr 7, 2020"/>
    <x v="15"/>
    <s v="24:42"/>
    <d v="1899-12-30T00:25:25"/>
    <n v="1.7152777777777777E-2"/>
    <n v="2.0439814814814817E-2"/>
    <n v="3.2870370370370397E-3"/>
    <n v="2.0891203703703703E-2"/>
    <n v="2.0891203703703703E-2"/>
    <b v="0"/>
    <n v="3.7384259259259263E-3"/>
    <b v="0"/>
    <n v="2.1099537037037038E-2"/>
  </r>
  <r>
    <n v="1357"/>
    <s v="https://www.rev.com/blog/transcripts/united-kingdom-coronavirus-briefing-transcript-april-7"/>
    <s v="Dominic Raab: (26:03);Rob Merrick from the Inde."/>
    <x v="26"/>
    <s v="26:03"/>
    <m/>
    <n v="48"/>
    <m/>
    <s v="Apr 7, 2020"/>
    <x v="15"/>
    <s v="26:03"/>
    <d v="1899-12-30T00:26:03"/>
    <n v="1.8090277777777778E-2"/>
    <n v="2.1099537037037038E-2"/>
    <n v="3.0092592592592601E-3"/>
    <n v="2.0891203703703703E-2"/>
    <n v="2.0891203703703703E-2"/>
    <b v="0"/>
    <n v="2.8009259259259255E-3"/>
    <b v="0"/>
    <n v="2.1099537037037038E-2"/>
  </r>
  <r>
    <n v="1358"/>
    <s v="https://www.rev.com/blog/transcripts/united-kingdom-coronavirus-briefing-transcript-april-7"/>
    <s v="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x v="112"/>
    <s v="26:04"/>
    <m/>
    <n v="1071"/>
    <m/>
    <s v="Apr 7, 2020"/>
    <x v="15"/>
    <s v="26:04"/>
    <d v="1899-12-30T00:26:04"/>
    <n v="1.8101851851851852E-2"/>
    <n v="2.0914351851851851E-2"/>
    <n v="2.812499999999999E-3"/>
    <n v="2.0891203703703703E-2"/>
    <n v="2.0891203703703703E-2"/>
    <b v="0"/>
    <n v="2.7893518518518519E-3"/>
    <b v="0"/>
    <n v="2.1099537037037038E-2"/>
  </r>
  <r>
    <n v="1359"/>
    <s v="https://www.rev.com/blog/transcripts/united-kingdom-coronavirus-briefing-transcript-april-7"/>
    <s v="Dominic Raab: (27:03);Well, just on that, I think the health secretary was very clear on the target. What I’ve tried to set out is the progress that we’ve made. Clearly more work to do, but important that we’ve made the progress we have so far. Chris."/>
    <x v="26"/>
    <s v="27:03"/>
    <m/>
    <n v="251"/>
    <m/>
    <s v="Apr 7, 2020"/>
    <x v="15"/>
    <s v="27:03"/>
    <d v="1899-12-30T00:27:03"/>
    <n v="1.8784722222222223E-2"/>
    <n v="2.1099537037037038E-2"/>
    <n v="2.3148148148148147E-3"/>
    <n v="2.0891203703703703E-2"/>
    <n v="2.0891203703703703E-2"/>
    <b v="0"/>
    <n v="2.10648148148148E-3"/>
    <b v="0"/>
    <n v="2.1099537037037038E-2"/>
  </r>
  <r>
    <n v="1360"/>
    <s v="https://www.rev.com/blog/transcripts/united-kingdom-coronavirus-briefing-transcript-april-7"/>
    <s v="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x v="108"/>
    <s v="27:14"/>
    <m/>
    <n v="601"/>
    <m/>
    <s v="Apr 7, 2020"/>
    <x v="15"/>
    <s v="27:14"/>
    <d v="1899-12-30T00:27:14"/>
    <n v="1.8912037037037036E-2"/>
    <n v="2.0439814814814817E-2"/>
    <n v="1.5277777777777807E-3"/>
    <n v="2.0891203703703703E-2"/>
    <n v="2.0891203703703703E-2"/>
    <b v="0"/>
    <n v="1.9791666666666673E-3"/>
    <b v="0"/>
    <n v="2.1099537037037038E-2"/>
  </r>
  <r>
    <n v="1361"/>
    <s v="https://www.rev.com/blog/transcripts/united-kingdom-coronavirus-briefing-transcript-april-7"/>
    <s v="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x v="108"/>
    <s v="27:52"/>
    <m/>
    <n v="866"/>
    <m/>
    <s v="Apr 7, 2020"/>
    <x v="15"/>
    <s v="27:14"/>
    <d v="1899-12-30T00:27:52"/>
    <n v="1.8912037037037036E-2"/>
    <n v="2.0439814814814817E-2"/>
    <n v="1.5277777777777807E-3"/>
    <n v="2.0891203703703703E-2"/>
    <n v="2.0891203703703703E-2"/>
    <b v="0"/>
    <n v="1.9791666666666673E-3"/>
    <b v="0"/>
    <n v="2.1099537037037038E-2"/>
  </r>
  <r>
    <n v="1362"/>
    <s v="https://www.rev.com/blog/transcripts/united-kingdom-coronavirus-briefing-transcript-april-7"/>
    <s v="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x v="108"/>
    <s v="28:44"/>
    <m/>
    <n v="759"/>
    <m/>
    <s v="Apr 7, 2020"/>
    <x v="15"/>
    <s v="27:14"/>
    <d v="1899-12-30T00:28:44"/>
    <n v="1.8912037037037036E-2"/>
    <n v="2.0439814814814817E-2"/>
    <n v="1.5277777777777807E-3"/>
    <n v="2.0891203703703703E-2"/>
    <n v="2.0891203703703703E-2"/>
    <b v="0"/>
    <n v="1.9791666666666673E-3"/>
    <b v="0"/>
    <n v="2.1099537037037038E-2"/>
  </r>
  <r>
    <n v="1363"/>
    <s v="https://www.rev.com/blog/transcripts/united-kingdom-coronavirus-briefing-transcript-april-7"/>
    <s v="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x v="108"/>
    <s v="29:26"/>
    <m/>
    <n v="734"/>
    <m/>
    <s v="Apr 7, 2020"/>
    <x v="15"/>
    <s v="27:14"/>
    <d v="1899-12-30T00:29:26"/>
    <n v="1.8912037037037036E-2"/>
    <n v="2.0439814814814817E-2"/>
    <n v="1.5277777777777807E-3"/>
    <n v="2.0891203703703703E-2"/>
    <n v="2.0891203703703703E-2"/>
    <b v="0"/>
    <n v="1.9791666666666673E-3"/>
    <b v="0"/>
    <n v="2.1099537037037038E-2"/>
  </r>
  <r>
    <n v="1364"/>
    <s v="https://www.rev.com/blog/transcripts/united-kingdom-coronavirus-briefing-transcript-april-7"/>
    <s v="Dominic Raab: (30:05);Did you have a follow up, Rob?"/>
    <x v="26"/>
    <s v="30:05"/>
    <m/>
    <n v="52"/>
    <m/>
    <s v="Apr 7, 2020"/>
    <x v="15"/>
    <s v="30:05"/>
    <d v="1899-12-30T00:30:05"/>
    <n v="2.0891203703703703E-2"/>
    <n v="2.1099537037037038E-2"/>
    <n v="2.0833333333333467E-4"/>
    <n v="2.1099537037037038E-2"/>
    <n v="2.1099537037037038E-2"/>
    <b v="0"/>
    <n v="2.0833333333333467E-4"/>
    <b v="0"/>
    <n v="2.1099537037037038E-2"/>
  </r>
  <r>
    <n v="1365"/>
    <s v="https://www.rev.com/blog/transcripts/united-kingdom-coronavirus-briefing-transcript-april-7"/>
    <s v="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x v="112"/>
    <s v="30:07"/>
    <m/>
    <n v="321"/>
    <m/>
    <s v="Apr 7, 2020"/>
    <x v="15"/>
    <s v="30:07"/>
    <d v="1899-12-30T00:30:07"/>
    <n v="2.0914351851851851E-2"/>
    <n v="2.0914351851851851E-2"/>
    <n v="0"/>
    <n v="2.1099537037037038E-2"/>
    <n v="2.1099537037037038E-2"/>
    <b v="0"/>
    <n v="1.8518518518518753E-4"/>
    <b v="0"/>
    <n v="2.1099537037037038E-2"/>
  </r>
  <r>
    <n v="1366"/>
    <s v="https://www.rev.com/blog/transcripts/united-kingdom-coronavirus-briefing-transcript-april-7"/>
    <s v="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x v="26"/>
    <s v="30:23"/>
    <m/>
    <n v="702"/>
    <m/>
    <s v="Apr 7, 2020"/>
    <x v="15"/>
    <s v="30:23"/>
    <d v="1899-12-30T00:30:23"/>
    <n v="2.1099537037037038E-2"/>
    <n v="2.1099537037037038E-2"/>
    <n v="0"/>
    <n v="0"/>
    <n v="0"/>
    <b v="0"/>
    <n v="-2.1099537037037038E-2"/>
    <b v="1"/>
    <n v="2.1099537037037038E-2"/>
  </r>
  <r>
    <n v="1372"/>
    <s v="https://www.rev.com/blog/transcripts/united-kingdom-covid-19-briefing-transcript-april-1"/>
    <s v="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x v="113"/>
    <s v="00:00"/>
    <m/>
    <n v="384"/>
    <m/>
    <s v="Apr 1, 2020"/>
    <x v="16"/>
    <s v="00:00"/>
    <d v="1899-12-30T00:00:00"/>
    <n v="0"/>
    <n v="1.6423611111111111E-2"/>
    <n v="1.6423611111111111E-2"/>
    <n v="7.1296296296296307E-3"/>
    <n v="7.1296296296296307E-3"/>
    <b v="0"/>
    <n v="7.1296296296296307E-3"/>
    <b v="0"/>
    <n v="1.6423611111111111E-2"/>
  </r>
  <r>
    <n v="1373"/>
    <s v="https://www.rev.com/blog/transcripts/united-kingdom-covid-19-briefing-transcript-april-1"/>
    <s v="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x v="113"/>
    <s v="00:24"/>
    <m/>
    <n v="579"/>
    <m/>
    <s v="Apr 1, 2020"/>
    <x v="16"/>
    <s v="00:00"/>
    <d v="1899-12-30T00:00:24"/>
    <n v="0"/>
    <n v="1.6423611111111111E-2"/>
    <n v="1.6423611111111111E-2"/>
    <n v="7.1296296296296307E-3"/>
    <n v="7.1296296296296307E-3"/>
    <b v="0"/>
    <n v="7.1296296296296307E-3"/>
    <b v="0"/>
    <n v="1.6423611111111111E-2"/>
  </r>
  <r>
    <n v="1374"/>
    <s v="https://www.rev.com/blog/transcripts/united-kingdom-covid-19-briefing-transcript-april-1"/>
    <s v="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x v="113"/>
    <s v="01:05"/>
    <m/>
    <n v="320"/>
    <m/>
    <s v="Apr 1, 2020"/>
    <x v="16"/>
    <s v="00:00"/>
    <d v="1899-12-30T00:01:05"/>
    <n v="0"/>
    <n v="1.6423611111111111E-2"/>
    <n v="1.6423611111111111E-2"/>
    <n v="7.1296296296296307E-3"/>
    <n v="7.1296296296296307E-3"/>
    <b v="0"/>
    <n v="7.1296296296296307E-3"/>
    <b v="0"/>
    <n v="1.6423611111111111E-2"/>
  </r>
  <r>
    <n v="1375"/>
    <s v="https://www.rev.com/blog/transcripts/united-kingdom-covid-19-briefing-transcript-april-1"/>
    <s v="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x v="113"/>
    <s v="01:39"/>
    <m/>
    <n v="346"/>
    <m/>
    <s v="Apr 1, 2020"/>
    <x v="16"/>
    <s v="00:00"/>
    <d v="1899-12-30T00:01:39"/>
    <n v="0"/>
    <n v="1.6423611111111111E-2"/>
    <n v="1.6423611111111111E-2"/>
    <n v="7.1296296296296307E-3"/>
    <n v="7.1296296296296307E-3"/>
    <b v="0"/>
    <n v="7.1296296296296307E-3"/>
    <b v="0"/>
    <n v="1.6423611111111111E-2"/>
  </r>
  <r>
    <n v="1376"/>
    <s v="https://www.rev.com/blog/transcripts/united-kingdom-covid-19-briefing-transcript-april-1"/>
    <s v="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x v="113"/>
    <s v="02:10"/>
    <m/>
    <n v="708"/>
    <m/>
    <s v="Apr 1, 2020"/>
    <x v="16"/>
    <s v="00:00"/>
    <d v="1899-12-30T00:02:10"/>
    <n v="0"/>
    <n v="1.6423611111111111E-2"/>
    <n v="1.6423611111111111E-2"/>
    <n v="7.1296296296296307E-3"/>
    <n v="7.1296296296296307E-3"/>
    <b v="0"/>
    <n v="7.1296296296296307E-3"/>
    <b v="0"/>
    <n v="1.6423611111111111E-2"/>
  </r>
  <r>
    <n v="1377"/>
    <s v="https://www.rev.com/blog/transcripts/united-kingdom-covid-19-briefing-transcript-april-1"/>
    <s v="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x v="113"/>
    <s v="03:00"/>
    <m/>
    <n v="752"/>
    <m/>
    <s v="Apr 1, 2020"/>
    <x v="16"/>
    <s v="00:00"/>
    <d v="1899-12-30T00:03:00"/>
    <n v="0"/>
    <n v="1.6423611111111111E-2"/>
    <n v="1.6423611111111111E-2"/>
    <n v="7.1296296296296307E-3"/>
    <n v="7.1296296296296307E-3"/>
    <b v="0"/>
    <n v="7.1296296296296307E-3"/>
    <b v="0"/>
    <n v="1.6423611111111111E-2"/>
  </r>
  <r>
    <n v="1378"/>
    <s v="https://www.rev.com/blog/transcripts/united-kingdom-covid-19-briefing-transcript-april-1"/>
    <s v="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x v="113"/>
    <s v="03:51"/>
    <m/>
    <n v="549"/>
    <m/>
    <s v="Apr 1, 2020"/>
    <x v="16"/>
    <s v="00:00"/>
    <d v="1899-12-30T00:03:51"/>
    <n v="0"/>
    <n v="1.6423611111111111E-2"/>
    <n v="1.6423611111111111E-2"/>
    <n v="7.1296296296296307E-3"/>
    <n v="7.1296296296296307E-3"/>
    <b v="0"/>
    <n v="7.1296296296296307E-3"/>
    <b v="0"/>
    <n v="1.6423611111111111E-2"/>
  </r>
  <r>
    <n v="1379"/>
    <s v="https://www.rev.com/blog/transcripts/united-kingdom-covid-19-briefing-transcript-april-1"/>
    <s v="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x v="113"/>
    <s v="04:27"/>
    <m/>
    <n v="506"/>
    <m/>
    <s v="Apr 1, 2020"/>
    <x v="16"/>
    <s v="00:00"/>
    <d v="1899-12-30T00:04:27"/>
    <n v="0"/>
    <n v="1.6423611111111111E-2"/>
    <n v="1.6423611111111111E-2"/>
    <n v="7.1296296296296307E-3"/>
    <n v="7.1296296296296307E-3"/>
    <b v="0"/>
    <n v="7.1296296296296307E-3"/>
    <b v="0"/>
    <n v="1.6423611111111111E-2"/>
  </r>
  <r>
    <n v="1380"/>
    <s v="https://www.rev.com/blog/transcripts/united-kingdom-covid-19-briefing-transcript-april-1"/>
    <s v="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x v="113"/>
    <s v="05:03"/>
    <m/>
    <n v="447"/>
    <m/>
    <s v="Apr 1, 2020"/>
    <x v="16"/>
    <s v="00:00"/>
    <d v="1899-12-30T00:05:03"/>
    <n v="0"/>
    <n v="1.6423611111111111E-2"/>
    <n v="1.6423611111111111E-2"/>
    <n v="7.1296296296296307E-3"/>
    <n v="7.1296296296296307E-3"/>
    <b v="0"/>
    <n v="7.1296296296296307E-3"/>
    <b v="0"/>
    <n v="1.6423611111111111E-2"/>
  </r>
  <r>
    <n v="1381"/>
    <s v="https://www.rev.com/blog/transcripts/united-kingdom-covid-19-briefing-transcript-april-1"/>
    <s v="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x v="113"/>
    <s v="05:33"/>
    <m/>
    <n v="675"/>
    <m/>
    <s v="Apr 1, 2020"/>
    <x v="16"/>
    <s v="00:00"/>
    <d v="1899-12-30T00:05:33"/>
    <n v="0"/>
    <n v="1.6423611111111111E-2"/>
    <n v="1.6423611111111111E-2"/>
    <n v="7.1296296296296307E-3"/>
    <n v="7.1296296296296307E-3"/>
    <b v="0"/>
    <n v="7.1296296296296307E-3"/>
    <b v="0"/>
    <n v="1.6423611111111111E-2"/>
  </r>
  <r>
    <n v="1382"/>
    <s v="https://www.rev.com/blog/transcripts/united-kingdom-covid-19-briefing-transcript-april-1"/>
    <s v="Alok Sharma: (06:19);Just as the taxpayer stepped in to help the banks back in 2008, we will work with the banks to do everything they can to repay that favor and support the businesses and people of the United Kingdom in their time of need."/>
    <x v="113"/>
    <s v="06:19"/>
    <m/>
    <n v="241"/>
    <m/>
    <s v="Apr 1, 2020"/>
    <x v="16"/>
    <s v="00:00"/>
    <d v="1899-12-30T00:06:19"/>
    <n v="0"/>
    <n v="1.6423611111111111E-2"/>
    <n v="1.6423611111111111E-2"/>
    <n v="7.1296296296296307E-3"/>
    <n v="7.1296296296296307E-3"/>
    <b v="0"/>
    <n v="7.1296296296296307E-3"/>
    <b v="0"/>
    <n v="1.6423611111111111E-2"/>
  </r>
  <r>
    <n v="1383"/>
    <s v="https://www.rev.com/blog/transcripts/united-kingdom-covid-19-briefing-transcript-april-1"/>
    <s v="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x v="113"/>
    <s v="06:36"/>
    <m/>
    <n v="363"/>
    <m/>
    <s v="Apr 1, 2020"/>
    <x v="16"/>
    <s v="00:00"/>
    <d v="1899-12-30T00:06:36"/>
    <n v="0"/>
    <n v="1.6423611111111111E-2"/>
    <n v="1.6423611111111111E-2"/>
    <n v="7.1296296296296307E-3"/>
    <n v="7.1296296296296307E-3"/>
    <b v="0"/>
    <n v="7.1296296296296307E-3"/>
    <b v="0"/>
    <n v="1.6423611111111111E-2"/>
  </r>
  <r>
    <n v="1384"/>
    <s v="https://www.rev.com/blog/transcripts/united-kingdom-covid-19-briefing-transcript-april-1"/>
    <s v="Alok Sharma: (06:59);It is crucial that when we overcome this crisis, as in time we will, that businesses are in a good position to move forward. Times are tough, and we have harder times ahead of us. But I know that together, we will pull through."/>
    <x v="113"/>
    <s v="06:59"/>
    <m/>
    <n v="248"/>
    <m/>
    <s v="Apr 1, 2020"/>
    <x v="16"/>
    <s v="00:00"/>
    <d v="1899-12-30T00:06:59"/>
    <n v="0"/>
    <n v="1.6423611111111111E-2"/>
    <n v="1.6423611111111111E-2"/>
    <n v="7.1296296296296307E-3"/>
    <n v="7.1296296296296307E-3"/>
    <b v="0"/>
    <n v="7.1296296296296307E-3"/>
    <b v="0"/>
    <n v="1.6423611111111111E-2"/>
  </r>
  <r>
    <n v="1385"/>
    <s v="https://www.rev.com/blog/transcripts/united-kingdom-covid-19-briefing-transcript-april-1"/>
    <s v="Alok Sharma: (07:20);Yvonne?"/>
    <x v="113"/>
    <s v="07:20"/>
    <m/>
    <n v="28"/>
    <m/>
    <s v="Apr 1, 2020"/>
    <x v="16"/>
    <s v="00:00"/>
    <d v="1899-12-30T00:07:20"/>
    <n v="0"/>
    <n v="1.6423611111111111E-2"/>
    <n v="1.6423611111111111E-2"/>
    <n v="7.1296296296296307E-3"/>
    <n v="7.1296296296296307E-3"/>
    <b v="0"/>
    <n v="7.1296296296296307E-3"/>
    <b v="0"/>
    <n v="1.6423611111111111E-2"/>
  </r>
  <r>
    <n v="1386"/>
    <s v="https://www.rev.com/blog/transcripts/united-kingdom-covid-19-briefing-transcript-april-1"/>
    <s v="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x v="114"/>
    <s v="07:21"/>
    <m/>
    <n v="600"/>
    <m/>
    <s v="Apr 1, 2020"/>
    <x v="16"/>
    <s v="07:21"/>
    <d v="1899-12-30T00:07:21"/>
    <n v="5.1041666666666666E-3"/>
    <n v="1.6030092592592592E-2"/>
    <n v="1.0925925925925926E-2"/>
    <n v="7.1296296296296307E-3"/>
    <n v="7.1296296296296307E-3"/>
    <b v="0"/>
    <n v="2.0254629629629642E-3"/>
    <b v="0"/>
    <n v="1.6423611111111111E-2"/>
  </r>
  <r>
    <n v="1387"/>
    <s v="https://www.rev.com/blog/transcripts/united-kingdom-covid-19-briefing-transcript-april-1"/>
    <s v="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x v="114"/>
    <s v="08:04"/>
    <m/>
    <n v="496"/>
    <m/>
    <s v="Apr 1, 2020"/>
    <x v="16"/>
    <s v="07:21"/>
    <d v="1899-12-30T00:08:04"/>
    <n v="5.1041666666666666E-3"/>
    <n v="1.6030092592592592E-2"/>
    <n v="1.0925925925925926E-2"/>
    <n v="7.1296296296296307E-3"/>
    <n v="7.1296296296296307E-3"/>
    <b v="0"/>
    <n v="2.0254629629629642E-3"/>
    <b v="0"/>
    <n v="1.6423611111111111E-2"/>
  </r>
  <r>
    <n v="1388"/>
    <s v="https://www.rev.com/blog/transcripts/united-kingdom-covid-19-briefing-transcript-april-1"/>
    <s v="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x v="114"/>
    <s v="08:43"/>
    <m/>
    <n v="376"/>
    <m/>
    <s v="Apr 1, 2020"/>
    <x v="16"/>
    <s v="07:21"/>
    <d v="1899-12-30T00:08:43"/>
    <n v="5.1041666666666666E-3"/>
    <n v="1.6030092592592592E-2"/>
    <n v="1.0925925925925926E-2"/>
    <n v="7.1296296296296307E-3"/>
    <n v="7.1296296296296307E-3"/>
    <b v="0"/>
    <n v="2.0254629629629642E-3"/>
    <b v="0"/>
    <n v="1.6423611111111111E-2"/>
  </r>
  <r>
    <n v="1389"/>
    <s v="https://www.rev.com/blog/transcripts/united-kingdom-covid-19-briefing-transcript-april-1"/>
    <s v="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x v="114"/>
    <s v="09:12"/>
    <m/>
    <n v="456"/>
    <m/>
    <s v="Apr 1, 2020"/>
    <x v="16"/>
    <s v="07:21"/>
    <d v="1899-12-30T00:09:12"/>
    <n v="5.1041666666666666E-3"/>
    <n v="1.6030092592592592E-2"/>
    <n v="1.0925925925925926E-2"/>
    <n v="7.1296296296296307E-3"/>
    <n v="7.1296296296296307E-3"/>
    <b v="0"/>
    <n v="2.0254629629629642E-3"/>
    <b v="0"/>
    <n v="1.6423611111111111E-2"/>
  </r>
  <r>
    <n v="1390"/>
    <s v="https://www.rev.com/blog/transcripts/united-kingdom-covid-19-briefing-transcript-april-1"/>
    <s v="Alok Sharma: (09:47);Thank you, Yvonne. I think we’ll now move to the Q&amp;A. The first question is from the BBC, Laura Kuenssberg. Laura?"/>
    <x v="113"/>
    <s v="09:47"/>
    <m/>
    <n v="135"/>
    <m/>
    <s v="Apr 1, 2020"/>
    <x v="16"/>
    <s v="09:47"/>
    <d v="1899-12-30T00:09:47"/>
    <n v="6.7939814814814816E-3"/>
    <n v="1.6423611111111111E-2"/>
    <n v="9.6296296296296303E-3"/>
    <n v="7.1296296296296307E-3"/>
    <n v="7.1296296296296307E-3"/>
    <b v="0"/>
    <n v="3.3564814814814915E-4"/>
    <b v="0"/>
    <n v="1.6423611111111111E-2"/>
  </r>
  <r>
    <n v="1391"/>
    <s v="https://www.rev.com/blog/transcripts/united-kingdom-covid-19-briefing-transcript-april-1"/>
    <s v="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x v="4"/>
    <s v="09:54"/>
    <m/>
    <n v="407"/>
    <m/>
    <s v="Apr 1, 2020"/>
    <x v="16"/>
    <s v="09:54"/>
    <d v="1899-12-30T00:09:54"/>
    <n v="6.875E-3"/>
    <n v="6.875E-3"/>
    <n v="0"/>
    <n v="7.1296296296296307E-3"/>
    <n v="7.1296296296296307E-3"/>
    <b v="0"/>
    <n v="2.5462962962963069E-4"/>
    <b v="0"/>
    <n v="1.6423611111111111E-2"/>
  </r>
  <r>
    <n v="1392"/>
    <s v="https://www.rev.com/blog/transcripts/united-kingdom-covid-19-briefing-transcript-april-1"/>
    <s v="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x v="113"/>
    <s v="10:16"/>
    <m/>
    <n v="607"/>
    <m/>
    <s v="Apr 1, 2020"/>
    <x v="16"/>
    <s v="10:16"/>
    <d v="1899-12-30T00:10:16"/>
    <n v="7.1296296296296307E-3"/>
    <n v="1.6423611111111111E-2"/>
    <n v="9.2939814814814795E-3"/>
    <n v="8.6921296296296312E-3"/>
    <n v="8.6921296296296312E-3"/>
    <b v="0"/>
    <n v="1.5625000000000005E-3"/>
    <b v="0"/>
    <n v="1.6423611111111111E-2"/>
  </r>
  <r>
    <n v="1393"/>
    <s v="https://www.rev.com/blog/transcripts/united-kingdom-covid-19-briefing-transcript-april-1"/>
    <s v="Alok Sharma: (10:49);But Yvonne, if you wanted to comment on this, please?"/>
    <x v="113"/>
    <s v="10:49"/>
    <m/>
    <n v="74"/>
    <m/>
    <s v="Apr 1, 2020"/>
    <x v="16"/>
    <s v="10:16"/>
    <d v="1899-12-30T00:10:49"/>
    <n v="7.1296296296296307E-3"/>
    <n v="1.6423611111111111E-2"/>
    <n v="9.2939814814814795E-3"/>
    <n v="8.6921296296296312E-3"/>
    <n v="8.6921296296296312E-3"/>
    <b v="0"/>
    <n v="1.5625000000000005E-3"/>
    <b v="0"/>
    <n v="1.6423611111111111E-2"/>
  </r>
  <r>
    <n v="1394"/>
    <s v="https://www.rev.com/blog/transcripts/united-kingdom-covid-19-briefing-transcript-april-1"/>
    <s v="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x v="114"/>
    <s v="10:52"/>
    <m/>
    <n v="755"/>
    <m/>
    <s v="Apr 1, 2020"/>
    <x v="16"/>
    <s v="10:52"/>
    <d v="1899-12-30T00:10:52"/>
    <n v="7.5462962962962966E-3"/>
    <n v="1.6030092592592592E-2"/>
    <n v="8.4837962962962948E-3"/>
    <n v="8.6921296296296312E-3"/>
    <n v="8.6921296296296312E-3"/>
    <b v="0"/>
    <n v="1.1458333333333346E-3"/>
    <b v="0"/>
    <n v="1.6423611111111111E-2"/>
  </r>
  <r>
    <n v="1395"/>
    <s v="https://www.rev.com/blog/transcripts/united-kingdom-covid-19-briefing-transcript-april-1"/>
    <s v="Alok Sharma: (11:45);Thank you, Laura. Next question is from Sky, Beth Rigby. Beth?"/>
    <x v="113"/>
    <s v="11:45"/>
    <m/>
    <n v="83"/>
    <m/>
    <s v="Apr 1, 2020"/>
    <x v="16"/>
    <s v="11:45"/>
    <d v="1899-12-30T00:11:45"/>
    <n v="8.1597222222222227E-3"/>
    <n v="1.6423611111111111E-2"/>
    <n v="8.2638888888888883E-3"/>
    <n v="8.6921296296296312E-3"/>
    <n v="8.6921296296296312E-3"/>
    <b v="0"/>
    <n v="5.3240740740740852E-4"/>
    <b v="0"/>
    <n v="1.6423611111111111E-2"/>
  </r>
  <r>
    <n v="1396"/>
    <s v="https://www.rev.com/blog/transcripts/united-kingdom-covid-19-briefing-transcript-april-1"/>
    <s v="Beth Rigby: (11:50);Thank you. A question first for Yvonne Doyle. Can you give us the number and proportion of frontline NHS staff who’ve been tested for coronavirus? You said 2,000. Is that out of half a million frontline NHS workers. And how are you intending to scale that up?"/>
    <x v="40"/>
    <s v="11:50"/>
    <m/>
    <n v="279"/>
    <m/>
    <s v="Apr 1, 2020"/>
    <x v="16"/>
    <s v="11:50"/>
    <d v="1899-12-30T00:11:50"/>
    <n v="8.217592592592594E-3"/>
    <n v="8.4143518518518517E-3"/>
    <n v="1.9675925925925764E-4"/>
    <n v="8.6921296296296312E-3"/>
    <n v="8.6921296296296312E-3"/>
    <b v="0"/>
    <n v="4.745370370370372E-4"/>
    <b v="0"/>
    <n v="1.6423611111111111E-2"/>
  </r>
  <r>
    <n v="1397"/>
    <s v="https://www.rev.com/blog/transcripts/united-kingdom-covid-19-briefing-transcript-april-1"/>
    <s v="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x v="40"/>
    <s v="12:07"/>
    <m/>
    <n v="403"/>
    <m/>
    <s v="Apr 1, 2020"/>
    <x v="16"/>
    <s v="11:50"/>
    <d v="1899-12-30T00:12:07"/>
    <n v="8.217592592592594E-3"/>
    <n v="8.4143518518518517E-3"/>
    <n v="1.9675925925925764E-4"/>
    <n v="8.6921296296296312E-3"/>
    <n v="8.6921296296296312E-3"/>
    <b v="0"/>
    <n v="4.745370370370372E-4"/>
    <b v="0"/>
    <n v="1.6423611111111111E-2"/>
  </r>
  <r>
    <n v="1398"/>
    <s v="https://www.rev.com/blog/transcripts/united-kingdom-covid-19-briefing-transcript-april-1"/>
    <s v="Alok Sharma: (12:31);Well, Yvonne, could I ask you to take that first?"/>
    <x v="113"/>
    <s v="12:31"/>
    <m/>
    <n v="70"/>
    <m/>
    <s v="Apr 1, 2020"/>
    <x v="16"/>
    <s v="12:31"/>
    <d v="1899-12-30T00:12:31"/>
    <n v="8.6921296296296312E-3"/>
    <n v="1.6423611111111111E-2"/>
    <n v="7.7314814814814798E-3"/>
    <n v="1.1597222222222222E-2"/>
    <n v="1.1597222222222222E-2"/>
    <b v="0"/>
    <n v="2.9050925925925911E-3"/>
    <b v="0"/>
    <n v="1.6423611111111111E-2"/>
  </r>
  <r>
    <n v="1399"/>
    <s v="https://www.rev.com/blog/transcripts/united-kingdom-covid-19-briefing-transcript-april-1"/>
    <s v="Dr. Yvonne Doyle: (12:31);Thank you, Secretary of State."/>
    <x v="114"/>
    <s v="12:31"/>
    <m/>
    <n v="56"/>
    <m/>
    <s v="Apr 1, 2020"/>
    <x v="16"/>
    <s v="12:31"/>
    <d v="1899-12-30T00:12:31"/>
    <n v="8.6921296296296312E-3"/>
    <n v="1.6030092592592592E-2"/>
    <n v="7.3379629629629611E-3"/>
    <n v="1.1597222222222222E-2"/>
    <n v="1.1597222222222222E-2"/>
    <b v="0"/>
    <n v="2.9050925925925911E-3"/>
    <b v="0"/>
    <n v="1.6423611111111111E-2"/>
  </r>
  <r>
    <n v="1400"/>
    <s v="https://www.rev.com/blog/transcripts/united-kingdom-covid-19-briefing-transcript-april-1"/>
    <s v="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x v="114"/>
    <s v="12:33"/>
    <m/>
    <n v="321"/>
    <m/>
    <s v="Apr 1, 2020"/>
    <x v="16"/>
    <s v="12:31"/>
    <d v="1899-12-30T00:12:33"/>
    <n v="8.6921296296296312E-3"/>
    <n v="1.6030092592592592E-2"/>
    <n v="7.3379629629629611E-3"/>
    <n v="1.1597222222222222E-2"/>
    <n v="1.1597222222222222E-2"/>
    <b v="0"/>
    <n v="2.9050925925925911E-3"/>
    <b v="0"/>
    <n v="1.6423611111111111E-2"/>
  </r>
  <r>
    <n v="1401"/>
    <s v="https://www.rev.com/blog/transcripts/united-kingdom-covid-19-briefing-transcript-april-1"/>
    <s v="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x v="114"/>
    <s v="12:55"/>
    <m/>
    <n v="392"/>
    <m/>
    <s v="Apr 1, 2020"/>
    <x v="16"/>
    <s v="12:31"/>
    <d v="1899-12-30T00:12:55"/>
    <n v="8.6921296296296312E-3"/>
    <n v="1.6030092592592592E-2"/>
    <n v="7.3379629629629611E-3"/>
    <n v="1.1597222222222222E-2"/>
    <n v="1.1597222222222222E-2"/>
    <b v="0"/>
    <n v="2.9050925925925911E-3"/>
    <b v="0"/>
    <n v="1.6423611111111111E-2"/>
  </r>
  <r>
    <n v="1402"/>
    <s v="https://www.rev.com/blog/transcripts/united-kingdom-covid-19-briefing-transcript-april-1"/>
    <s v="Alok Sharma: (13:20);Yvonne, thank you for that."/>
    <x v="113"/>
    <s v="13:20"/>
    <m/>
    <n v="48"/>
    <m/>
    <s v="Apr 1, 2020"/>
    <x v="16"/>
    <s v="13:20"/>
    <d v="1899-12-30T00:13:20"/>
    <n v="9.2592592592592605E-3"/>
    <n v="1.6423611111111111E-2"/>
    <n v="7.1643518518518506E-3"/>
    <n v="1.1597222222222222E-2"/>
    <n v="1.1597222222222222E-2"/>
    <b v="0"/>
    <n v="2.3379629629629618E-3"/>
    <b v="0"/>
    <n v="1.6423611111111111E-2"/>
  </r>
  <r>
    <n v="1403"/>
    <s v="https://www.rev.com/blog/transcripts/united-kingdom-covid-19-briefing-transcript-april-1"/>
    <s v="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x v="113"/>
    <s v="13:21"/>
    <m/>
    <n v="575"/>
    <m/>
    <s v="Apr 1, 2020"/>
    <x v="16"/>
    <s v="13:20"/>
    <d v="1899-12-30T00:13:21"/>
    <n v="9.2592592592592605E-3"/>
    <n v="1.6423611111111111E-2"/>
    <n v="7.1643518518518506E-3"/>
    <n v="1.1597222222222222E-2"/>
    <n v="1.1597222222222222E-2"/>
    <b v="0"/>
    <n v="2.3379629629629618E-3"/>
    <b v="0"/>
    <n v="1.6423611111111111E-2"/>
  </r>
  <r>
    <n v="1404"/>
    <s v="https://www.rev.com/blog/transcripts/united-kingdom-covid-19-briefing-transcript-april-1"/>
    <s v="Alok Sharma: (13:55);Thank you for that."/>
    <x v="113"/>
    <s v="13:55"/>
    <m/>
    <n v="40"/>
    <m/>
    <s v="Apr 1, 2020"/>
    <x v="16"/>
    <s v="13:20"/>
    <d v="1899-12-30T00:13:55"/>
    <n v="9.2592592592592605E-3"/>
    <n v="1.6423611111111111E-2"/>
    <n v="7.1643518518518506E-3"/>
    <n v="1.1597222222222222E-2"/>
    <n v="1.1597222222222222E-2"/>
    <b v="0"/>
    <n v="2.3379629629629618E-3"/>
    <b v="0"/>
    <n v="1.6423611111111111E-2"/>
  </r>
  <r>
    <n v="1405"/>
    <s v="https://www.rev.com/blog/transcripts/united-kingdom-covid-19-briefing-transcript-april-1"/>
    <s v="Alok Sharma: (13:56);The next question is from ITV, Robert Peston. Robert?"/>
    <x v="113"/>
    <s v="13:56"/>
    <m/>
    <n v="74"/>
    <m/>
    <s v="Apr 1, 2020"/>
    <x v="16"/>
    <s v="13:20"/>
    <d v="1899-12-30T00:13:56"/>
    <n v="9.2592592592592605E-3"/>
    <n v="1.6423611111111111E-2"/>
    <n v="7.1643518518518506E-3"/>
    <n v="1.1597222222222222E-2"/>
    <n v="1.1597222222222222E-2"/>
    <b v="0"/>
    <n v="2.3379629629629618E-3"/>
    <b v="0"/>
    <n v="1.6423611111111111E-2"/>
  </r>
  <r>
    <n v="1406"/>
    <s v="https://www.rev.com/blog/transcripts/united-kingdom-covid-19-briefing-transcript-april-1"/>
    <s v="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x v="39"/>
    <s v="14:01"/>
    <m/>
    <n v="619"/>
    <m/>
    <s v="Apr 1, 2020"/>
    <x v="16"/>
    <s v="14:01"/>
    <d v="1899-12-30T00:14:01"/>
    <n v="9.7337962962962977E-3"/>
    <n v="1.1215277777777777E-2"/>
    <n v="1.4814814814814795E-3"/>
    <n v="1.1597222222222222E-2"/>
    <n v="1.1597222222222222E-2"/>
    <b v="0"/>
    <n v="1.8634259259259246E-3"/>
    <b v="0"/>
    <n v="1.6423611111111111E-2"/>
  </r>
  <r>
    <n v="1407"/>
    <s v="https://www.rev.com/blog/transcripts/united-kingdom-covid-19-briefing-transcript-april-1"/>
    <s v="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x v="114"/>
    <s v="14:43"/>
    <m/>
    <n v="348"/>
    <m/>
    <s v="Apr 1, 2020"/>
    <x v="16"/>
    <s v="14:43"/>
    <d v="1899-12-30T00:14:43"/>
    <n v="1.0219907407407408E-2"/>
    <n v="1.6030092592592592E-2"/>
    <n v="5.8101851851851839E-3"/>
    <n v="1.1597222222222222E-2"/>
    <n v="1.1597222222222222E-2"/>
    <b v="0"/>
    <n v="1.3773148148148139E-3"/>
    <b v="0"/>
    <n v="1.6423611111111111E-2"/>
  </r>
  <r>
    <n v="1408"/>
    <s v="https://www.rev.com/blog/transcripts/united-kingdom-covid-19-briefing-transcript-april-1"/>
    <s v="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x v="114"/>
    <s v="15:02"/>
    <m/>
    <n v="509"/>
    <m/>
    <s v="Apr 1, 2020"/>
    <x v="16"/>
    <s v="14:43"/>
    <d v="1899-12-30T00:15:02"/>
    <n v="1.0219907407407408E-2"/>
    <n v="1.6030092592592592E-2"/>
    <n v="5.8101851851851839E-3"/>
    <n v="1.1597222222222222E-2"/>
    <n v="1.1597222222222222E-2"/>
    <b v="0"/>
    <n v="1.3773148148148139E-3"/>
    <b v="0"/>
    <n v="1.6423611111111111E-2"/>
  </r>
  <r>
    <n v="1409"/>
    <s v="https://www.rev.com/blog/transcripts/united-kingdom-covid-19-briefing-transcript-april-1"/>
    <s v="Alok Sharma: (15:33);Thank you. Thank you, Robert. Thank you, Yvonne."/>
    <x v="113"/>
    <s v="15:33"/>
    <m/>
    <n v="69"/>
    <m/>
    <s v="Apr 1, 2020"/>
    <x v="16"/>
    <s v="15:33"/>
    <d v="1899-12-30T00:15:33"/>
    <n v="1.0798611111111111E-2"/>
    <n v="1.6423611111111111E-2"/>
    <n v="5.6249999999999998E-3"/>
    <n v="1.1597222222222222E-2"/>
    <n v="1.1597222222222222E-2"/>
    <b v="0"/>
    <n v="7.9861111111111105E-4"/>
    <b v="0"/>
    <n v="1.6423611111111111E-2"/>
  </r>
  <r>
    <n v="1410"/>
    <s v="https://www.rev.com/blog/transcripts/united-kingdom-covid-19-briefing-transcript-april-1"/>
    <s v="Alok Sharma: (15:36);The next question is from the Evening Standard, from Joe Murphy. Joe?"/>
    <x v="113"/>
    <s v="15:36"/>
    <m/>
    <n v="90"/>
    <m/>
    <s v="Apr 1, 2020"/>
    <x v="16"/>
    <s v="15:33"/>
    <d v="1899-12-30T00:15:36"/>
    <n v="1.0798611111111111E-2"/>
    <n v="1.6423611111111111E-2"/>
    <n v="5.6249999999999998E-3"/>
    <n v="1.1597222222222222E-2"/>
    <n v="1.1597222222222222E-2"/>
    <b v="0"/>
    <n v="7.9861111111111105E-4"/>
    <b v="0"/>
    <n v="1.6423611111111111E-2"/>
  </r>
  <r>
    <n v="1411"/>
    <s v="https://www.rev.com/blog/transcripts/united-kingdom-covid-19-briefing-transcript-april-1"/>
    <s v="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x v="39"/>
    <s v="15:41"/>
    <m/>
    <n v="421"/>
    <m/>
    <s v="Apr 1, 2020"/>
    <x v="16"/>
    <s v="15:41"/>
    <d v="1899-12-30T00:15:41"/>
    <n v="1.0891203703703703E-2"/>
    <n v="1.1215277777777777E-2"/>
    <n v="3.2407407407407385E-4"/>
    <n v="1.1597222222222222E-2"/>
    <n v="1.1597222222222222E-2"/>
    <b v="0"/>
    <n v="7.0601851851851902E-4"/>
    <b v="0"/>
    <n v="1.6423611111111111E-2"/>
  </r>
  <r>
    <n v="1412"/>
    <s v="https://www.rev.com/blog/transcripts/united-kingdom-covid-19-briefing-transcript-april-1"/>
    <s v="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x v="39"/>
    <s v="16:09"/>
    <m/>
    <n v="569"/>
    <m/>
    <s v="Apr 1, 2020"/>
    <x v="16"/>
    <s v="15:41"/>
    <d v="1899-12-30T00:16:09"/>
    <n v="1.0891203703703703E-2"/>
    <n v="1.1215277777777777E-2"/>
    <n v="3.2407407407407385E-4"/>
    <n v="1.1597222222222222E-2"/>
    <n v="1.1597222222222222E-2"/>
    <b v="0"/>
    <n v="7.0601851851851902E-4"/>
    <b v="0"/>
    <n v="1.6423611111111111E-2"/>
  </r>
  <r>
    <n v="1413"/>
    <s v="https://www.rev.com/blog/transcripts/united-kingdom-covid-19-briefing-transcript-april-1"/>
    <s v="Alok Sharma: (16:42);Yvonne, I’m wondering whether you might take that first."/>
    <x v="113"/>
    <s v="16:42"/>
    <m/>
    <n v="77"/>
    <m/>
    <s v="Apr 1, 2020"/>
    <x v="16"/>
    <s v="16:42"/>
    <d v="1899-12-30T00:16:42"/>
    <n v="1.1597222222222222E-2"/>
    <n v="1.6423611111111111E-2"/>
    <n v="4.8263888888888887E-3"/>
    <n v="1.3425925925925924E-2"/>
    <n v="1.3425925925925924E-2"/>
    <b v="0"/>
    <n v="1.8287037037037022E-3"/>
    <b v="0"/>
    <n v="1.6423611111111111E-2"/>
  </r>
  <r>
    <n v="1414"/>
    <s v="https://www.rev.com/blog/transcripts/united-kingdom-covid-19-briefing-transcript-april-1"/>
    <s v="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x v="114"/>
    <s v="16:46"/>
    <m/>
    <n v="512"/>
    <m/>
    <s v="Apr 1, 2020"/>
    <x v="16"/>
    <s v="16:46"/>
    <d v="1899-12-30T00:16:46"/>
    <n v="1.1643518518518518E-2"/>
    <n v="1.6030092592592592E-2"/>
    <n v="4.386574074074074E-3"/>
    <n v="1.3425925925925924E-2"/>
    <n v="1.3425925925925924E-2"/>
    <b v="0"/>
    <n v="1.7824074074074062E-3"/>
    <b v="0"/>
    <n v="1.6423611111111111E-2"/>
  </r>
  <r>
    <n v="1415"/>
    <s v="https://www.rev.com/blog/transcripts/united-kingdom-covid-19-briefing-transcript-april-1"/>
    <s v="Dr. Yvonne Doyle: (17:15);While I’m speaking, do you wish me to speak about the reagents?"/>
    <x v="114"/>
    <s v="17:15"/>
    <m/>
    <n v="89"/>
    <m/>
    <s v="Apr 1, 2020"/>
    <x v="16"/>
    <s v="16:46"/>
    <d v="1899-12-30T00:17:15"/>
    <n v="1.1643518518518518E-2"/>
    <n v="1.6030092592592592E-2"/>
    <n v="4.386574074074074E-3"/>
    <n v="1.3425925925925924E-2"/>
    <n v="1.3425925925925924E-2"/>
    <b v="0"/>
    <n v="1.7824074074074062E-3"/>
    <b v="0"/>
    <n v="1.6423611111111111E-2"/>
  </r>
  <r>
    <n v="1416"/>
    <s v="https://www.rev.com/blog/transcripts/united-kingdom-covid-19-briefing-transcript-april-1"/>
    <s v="Alok Sharma: (17:17);Yes, please."/>
    <x v="113"/>
    <s v="17:17"/>
    <m/>
    <n v="33"/>
    <m/>
    <s v="Apr 1, 2020"/>
    <x v="16"/>
    <s v="17:17"/>
    <d v="1899-12-30T00:17:17"/>
    <n v="1.2002314814814815E-2"/>
    <n v="1.6423611111111111E-2"/>
    <n v="4.4212962962962964E-3"/>
    <n v="1.3425925925925924E-2"/>
    <n v="1.3425925925925924E-2"/>
    <b v="0"/>
    <n v="1.4236111111111099E-3"/>
    <b v="0"/>
    <n v="1.6423611111111111E-2"/>
  </r>
  <r>
    <n v="1417"/>
    <s v="https://www.rev.com/blog/transcripts/united-kingdom-covid-19-briefing-transcript-april-1"/>
    <s v="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x v="114"/>
    <s v="17:18"/>
    <m/>
    <n v="695"/>
    <m/>
    <s v="Apr 1, 2020"/>
    <x v="16"/>
    <s v="17:18"/>
    <d v="1899-12-30T00:17:18"/>
    <n v="1.2013888888888888E-2"/>
    <n v="1.6030092592592592E-2"/>
    <n v="4.0162037037037041E-3"/>
    <n v="1.3425925925925924E-2"/>
    <n v="1.3425925925925924E-2"/>
    <b v="0"/>
    <n v="1.4120370370370363E-3"/>
    <b v="0"/>
    <n v="1.6423611111111111E-2"/>
  </r>
  <r>
    <n v="1418"/>
    <s v="https://www.rev.com/blog/transcripts/united-kingdom-covid-19-briefing-transcript-april-1"/>
    <s v="Alok Sharma: (18:01);Joe, I think you made reference to Germany. We, of course, look to see where we can learn throughout this process. Of course, we are working with industry, we’re working with the scientific community to make sure that we have maximum possible supplies."/>
    <x v="113"/>
    <s v="18:01"/>
    <m/>
    <n v="273"/>
    <m/>
    <s v="Apr 1, 2020"/>
    <x v="16"/>
    <s v="18:01"/>
    <d v="1899-12-30T00:18:01"/>
    <n v="1.2511574074074073E-2"/>
    <n v="1.6423611111111111E-2"/>
    <n v="3.9120370370370385E-3"/>
    <n v="1.3425925925925924E-2"/>
    <n v="1.3425925925925924E-2"/>
    <b v="0"/>
    <n v="9.1435185185185196E-4"/>
    <b v="0"/>
    <n v="1.6423611111111111E-2"/>
  </r>
  <r>
    <n v="1419"/>
    <s v="https://www.rev.com/blog/transcripts/united-kingdom-covid-19-briefing-transcript-april-1"/>
    <s v="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x v="113"/>
    <s v="18:14"/>
    <m/>
    <n v="615"/>
    <m/>
    <s v="Apr 1, 2020"/>
    <x v="16"/>
    <s v="18:01"/>
    <d v="1899-12-30T00:18:14"/>
    <n v="1.2511574074074073E-2"/>
    <n v="1.6423611111111111E-2"/>
    <n v="3.9120370370370385E-3"/>
    <n v="1.3425925925925924E-2"/>
    <n v="1.3425925925925924E-2"/>
    <b v="0"/>
    <n v="9.1435185185185196E-4"/>
    <b v="0"/>
    <n v="1.6423611111111111E-2"/>
  </r>
  <r>
    <n v="1420"/>
    <s v="https://www.rev.com/blog/transcripts/united-kingdom-covid-19-briefing-transcript-april-1"/>
    <s v="Alok Sharma: (18:53);Thank you very much for that, Joe."/>
    <x v="113"/>
    <s v="18:53"/>
    <m/>
    <n v="55"/>
    <m/>
    <s v="Apr 1, 2020"/>
    <x v="16"/>
    <s v="18:01"/>
    <d v="1899-12-30T00:18:53"/>
    <n v="1.2511574074074073E-2"/>
    <n v="1.6423611111111111E-2"/>
    <n v="3.9120370370370385E-3"/>
    <n v="1.3425925925925924E-2"/>
    <n v="1.3425925925925924E-2"/>
    <b v="0"/>
    <n v="9.1435185185185196E-4"/>
    <b v="0"/>
    <n v="1.6423611111111111E-2"/>
  </r>
  <r>
    <n v="1421"/>
    <s v="https://www.rev.com/blog/transcripts/united-kingdom-covid-19-briefing-transcript-april-1"/>
    <s v="Alok Sharma: (18:54);The next question is from Financial Times, from Laura Hughes. Laura?"/>
    <x v="113"/>
    <s v="18:54"/>
    <m/>
    <n v="89"/>
    <m/>
    <s v="Apr 1, 2020"/>
    <x v="16"/>
    <s v="18:01"/>
    <d v="1899-12-30T00:18:54"/>
    <n v="1.2511574074074073E-2"/>
    <n v="1.6423611111111111E-2"/>
    <n v="3.9120370370370385E-3"/>
    <n v="1.3425925925925924E-2"/>
    <n v="1.3425925925925924E-2"/>
    <b v="0"/>
    <n v="9.1435185185185196E-4"/>
    <b v="0"/>
    <n v="1.6423611111111111E-2"/>
  </r>
  <r>
    <n v="1422"/>
    <s v="https://www.rev.com/blog/transcripts/united-kingdom-covid-19-briefing-transcript-april-1"/>
    <s v="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x v="115"/>
    <s v="18:59"/>
    <m/>
    <n v="353"/>
    <m/>
    <s v="Apr 1, 2020"/>
    <x v="16"/>
    <s v="18:59"/>
    <d v="1899-12-30T00:18:59"/>
    <n v="1.3182870370370371E-2"/>
    <n v="1.3182870370370371E-2"/>
    <n v="0"/>
    <n v="1.3425925925925924E-2"/>
    <n v="1.3425925925925924E-2"/>
    <b v="0"/>
    <n v="2.4305555555555365E-4"/>
    <b v="0"/>
    <n v="1.6423611111111111E-2"/>
  </r>
  <r>
    <n v="1423"/>
    <s v="https://www.rev.com/blog/transcripts/united-kingdom-covid-19-briefing-transcript-april-1"/>
    <s v="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x v="113"/>
    <s v="19:20"/>
    <m/>
    <n v="613"/>
    <m/>
    <s v="Apr 1, 2020"/>
    <x v="16"/>
    <s v="19:20"/>
    <d v="1899-12-30T00:19:20"/>
    <n v="1.3425925925925924E-2"/>
    <n v="1.6423611111111111E-2"/>
    <n v="2.9976851851851866E-3"/>
    <n v="1.5358796296296296E-2"/>
    <n v="1.5358796296296296E-2"/>
    <b v="0"/>
    <n v="1.9328703703703713E-3"/>
    <b v="0"/>
    <n v="1.6423611111111111E-2"/>
  </r>
  <r>
    <n v="1424"/>
    <s v="https://www.rev.com/blog/transcripts/united-kingdom-covid-19-briefing-transcript-april-1"/>
    <s v="Alok Sharma: (19:59);But I think it may be helpful, Yvonne, if you want to amplify on this particular point."/>
    <x v="113"/>
    <s v="19:59"/>
    <m/>
    <n v="108"/>
    <m/>
    <s v="Apr 1, 2020"/>
    <x v="16"/>
    <s v="19:20"/>
    <d v="1899-12-30T00:19:59"/>
    <n v="1.3425925925925924E-2"/>
    <n v="1.6423611111111111E-2"/>
    <n v="2.9976851851851866E-3"/>
    <n v="1.5358796296296296E-2"/>
    <n v="1.5358796296296296E-2"/>
    <b v="0"/>
    <n v="1.9328703703703713E-3"/>
    <b v="0"/>
    <n v="1.6423611111111111E-2"/>
  </r>
  <r>
    <n v="1425"/>
    <s v="https://www.rev.com/blog/transcripts/united-kingdom-covid-19-briefing-transcript-april-1"/>
    <s v="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x v="114"/>
    <s v="19:59"/>
    <m/>
    <n v="576"/>
    <m/>
    <s v="Apr 1, 2020"/>
    <x v="16"/>
    <s v="19:59"/>
    <d v="1899-12-30T00:19:59"/>
    <n v="1.3877314814814815E-2"/>
    <n v="1.6030092592592592E-2"/>
    <n v="2.1527777777777778E-3"/>
    <n v="1.5358796296296296E-2"/>
    <n v="1.5358796296296296E-2"/>
    <b v="0"/>
    <n v="1.4814814814814812E-3"/>
    <b v="0"/>
    <n v="1.6423611111111111E-2"/>
  </r>
  <r>
    <n v="1426"/>
    <s v="https://www.rev.com/blog/transcripts/united-kingdom-covid-19-briefing-transcript-april-1"/>
    <s v="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x v="114"/>
    <s v="20:31"/>
    <m/>
    <n v="658"/>
    <m/>
    <s v="Apr 1, 2020"/>
    <x v="16"/>
    <s v="19:59"/>
    <d v="1899-12-30T00:20:31"/>
    <n v="1.3877314814814815E-2"/>
    <n v="1.6030092592592592E-2"/>
    <n v="2.1527777777777778E-3"/>
    <n v="1.5358796296296296E-2"/>
    <n v="1.5358796296296296E-2"/>
    <b v="0"/>
    <n v="1.4814814814814812E-3"/>
    <b v="0"/>
    <n v="1.6423611111111111E-2"/>
  </r>
  <r>
    <n v="1427"/>
    <s v="https://www.rev.com/blog/transcripts/united-kingdom-covid-19-briefing-transcript-april-1"/>
    <s v="Alok Sharma: (21:16);Thank you for that, Yvonne."/>
    <x v="113"/>
    <s v="21:16"/>
    <m/>
    <n v="48"/>
    <m/>
    <s v="Apr 1, 2020"/>
    <x v="16"/>
    <s v="21:16"/>
    <d v="1899-12-30T00:21:16"/>
    <n v="1.4768518518518519E-2"/>
    <n v="1.6423611111111111E-2"/>
    <n v="1.6550925925925917E-3"/>
    <n v="1.5358796296296296E-2"/>
    <n v="1.5358796296296296E-2"/>
    <b v="0"/>
    <n v="5.9027777777777637E-4"/>
    <b v="0"/>
    <n v="1.6423611111111111E-2"/>
  </r>
  <r>
    <n v="1428"/>
    <s v="https://www.rev.com/blog/transcripts/united-kingdom-covid-19-briefing-transcript-april-1"/>
    <s v="Alok Sharma: (21:17);We have one final question, which is from BuzzFeed, from Emily Ashton. Emily?"/>
    <x v="113"/>
    <s v="21:17"/>
    <m/>
    <n v="98"/>
    <m/>
    <s v="Apr 1, 2020"/>
    <x v="16"/>
    <s v="21:16"/>
    <d v="1899-12-30T00:21:17"/>
    <n v="1.4768518518518519E-2"/>
    <n v="1.6423611111111111E-2"/>
    <n v="1.6550925925925917E-3"/>
    <n v="1.5358796296296296E-2"/>
    <n v="1.5358796296296296E-2"/>
    <b v="0"/>
    <n v="5.9027777777777637E-4"/>
    <b v="0"/>
    <n v="1.6423611111111111E-2"/>
  </r>
  <r>
    <n v="1429"/>
    <s v="https://www.rev.com/blog/transcripts/united-kingdom-covid-19-briefing-transcript-april-1"/>
    <s v="Emily Ashton: (21:22);Hi."/>
    <x v="116"/>
    <s v="21:22"/>
    <m/>
    <n v="25"/>
    <m/>
    <s v="Apr 1, 2020"/>
    <x v="16"/>
    <s v="21:22"/>
    <d v="1899-12-30T00:21:22"/>
    <n v="1.4837962962962963E-2"/>
    <n v="1.4849537037037036E-2"/>
    <n v="1.157407407407357E-5"/>
    <n v="1.5358796296296296E-2"/>
    <n v="1.5358796296296296E-2"/>
    <b v="0"/>
    <n v="5.2083333333333322E-4"/>
    <b v="0"/>
    <n v="1.6423611111111111E-2"/>
  </r>
  <r>
    <n v="1430"/>
    <s v="https://www.rev.com/blog/transcripts/united-kingdom-covid-19-briefing-transcript-april-1"/>
    <s v="Alok Sharma: (21:23);Hi."/>
    <x v="113"/>
    <s v="21:23"/>
    <m/>
    <n v="24"/>
    <m/>
    <s v="Apr 1, 2020"/>
    <x v="16"/>
    <s v="21:23"/>
    <d v="1899-12-30T00:21:23"/>
    <n v="1.4849537037037036E-2"/>
    <n v="1.6423611111111111E-2"/>
    <n v="1.574074074074075E-3"/>
    <n v="1.5358796296296296E-2"/>
    <n v="1.5358796296296296E-2"/>
    <b v="0"/>
    <n v="5.0925925925925965E-4"/>
    <b v="0"/>
    <n v="1.6423611111111111E-2"/>
  </r>
  <r>
    <n v="1431"/>
    <s v="https://www.rev.com/blog/transcripts/united-kingdom-covid-19-briefing-transcript-april-1"/>
    <s v="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x v="116"/>
    <s v="21:23"/>
    <m/>
    <n v="782"/>
    <m/>
    <s v="Apr 1, 2020"/>
    <x v="16"/>
    <s v="21:23"/>
    <d v="1899-12-30T00:21:23"/>
    <n v="1.4849537037037036E-2"/>
    <n v="1.4849537037037036E-2"/>
    <n v="0"/>
    <n v="1.5358796296296296E-2"/>
    <n v="1.5358796296296296E-2"/>
    <b v="0"/>
    <n v="5.0925925925925965E-4"/>
    <b v="0"/>
    <n v="1.6423611111111111E-2"/>
  </r>
  <r>
    <n v="1432"/>
    <s v="https://www.rev.com/blog/transcripts/united-kingdom-covid-19-briefing-transcript-april-1"/>
    <s v="Alok Sharma: (22:07);Emily, thank you for that. You’re absolutely right. I pay tribute to the amazing work that NHS staff in the front line across the whole of the NHS and across the public service are doing at this time to support us and support the population."/>
    <x v="113"/>
    <s v="22:07"/>
    <m/>
    <n v="262"/>
    <m/>
    <s v="Apr 1, 2020"/>
    <x v="16"/>
    <s v="22:07"/>
    <d v="1899-12-30T00:22:07"/>
    <n v="1.5358796296296296E-2"/>
    <n v="1.6423611111111111E-2"/>
    <n v="1.0648148148148153E-3"/>
    <n v="1.6423611111111111E-2"/>
    <n v="1.6423611111111111E-2"/>
    <b v="0"/>
    <n v="1.0648148148148153E-3"/>
    <b v="0"/>
    <n v="1.6423611111111111E-2"/>
  </r>
  <r>
    <n v="1433"/>
    <s v="https://www.rev.com/blog/transcripts/united-kingdom-covid-19-briefing-transcript-april-1"/>
    <s v="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x v="113"/>
    <s v="22:22"/>
    <m/>
    <n v="688"/>
    <m/>
    <s v="Apr 1, 2020"/>
    <x v="16"/>
    <s v="22:07"/>
    <d v="1899-12-30T00:22:22"/>
    <n v="1.5358796296296296E-2"/>
    <n v="1.6423611111111111E-2"/>
    <n v="1.0648148148148153E-3"/>
    <n v="1.6423611111111111E-2"/>
    <n v="1.6423611111111111E-2"/>
    <b v="0"/>
    <n v="1.0648148148148153E-3"/>
    <b v="0"/>
    <n v="1.6423611111111111E-2"/>
  </r>
  <r>
    <n v="1434"/>
    <s v="https://www.rev.com/blog/transcripts/united-kingdom-covid-19-briefing-transcript-april-1"/>
    <s v="Alok Sharma: (23:04);Yvonne?"/>
    <x v="113"/>
    <s v="23:04"/>
    <m/>
    <n v="28"/>
    <m/>
    <s v="Apr 1, 2020"/>
    <x v="16"/>
    <s v="22:07"/>
    <d v="1899-12-30T00:23:04"/>
    <n v="1.5358796296296296E-2"/>
    <n v="1.6423611111111111E-2"/>
    <n v="1.0648148148148153E-3"/>
    <n v="1.6423611111111111E-2"/>
    <n v="1.6423611111111111E-2"/>
    <b v="0"/>
    <n v="1.0648148148148153E-3"/>
    <b v="0"/>
    <n v="1.6423611111111111E-2"/>
  </r>
  <r>
    <n v="1435"/>
    <s v="https://www.rev.com/blog/transcripts/united-kingdom-covid-19-briefing-transcript-april-1"/>
    <s v="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x v="114"/>
    <s v="23:05"/>
    <m/>
    <n v="561"/>
    <m/>
    <s v="Apr 1, 2020"/>
    <x v="16"/>
    <s v="23:05"/>
    <d v="1899-12-30T00:23:05"/>
    <n v="1.6030092592592592E-2"/>
    <n v="1.6030092592592592E-2"/>
    <n v="0"/>
    <n v="1.6423611111111111E-2"/>
    <n v="1.6423611111111111E-2"/>
    <b v="0"/>
    <n v="3.9351851851851874E-4"/>
    <b v="0"/>
    <n v="1.6423611111111111E-2"/>
  </r>
  <r>
    <n v="1436"/>
    <s v="https://www.rev.com/blog/transcripts/united-kingdom-covid-19-briefing-transcript-april-1"/>
    <s v="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x v="113"/>
    <s v="23:39"/>
    <m/>
    <n v="333"/>
    <m/>
    <s v="Apr 1, 2020"/>
    <x v="16"/>
    <s v="23:39"/>
    <d v="1899-12-30T00:23:39"/>
    <n v="1.6423611111111111E-2"/>
    <n v="1.6423611111111111E-2"/>
    <n v="0"/>
    <n v="1.2731481481481483E-3"/>
    <n v="1.2731481481481483E-3"/>
    <b v="0"/>
    <n v="-1.5150462962962963E-2"/>
    <b v="1"/>
    <n v="1.6423611111111111E-2"/>
  </r>
  <r>
    <n v="1442"/>
    <s v="https://www.rev.com/blog/transcripts/united-kingdom-covid-19-briefing-transcript-april-3"/>
    <s v="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x v="15"/>
    <s v="01:50"/>
    <m/>
    <n v="362"/>
    <m/>
    <s v="Apr 3, 2020"/>
    <x v="17"/>
    <s v="01:50"/>
    <d v="1899-12-30T00:01:50"/>
    <n v="1.2731481481481483E-3"/>
    <n v="3.6990740740740741E-2"/>
    <n v="3.5717592592592592E-2"/>
    <n v="1.4745370370370372E-2"/>
    <n v="1.4745370370370372E-2"/>
    <b v="0"/>
    <n v="1.3472222222222224E-2"/>
    <b v="0"/>
    <n v="3.6990740740740741E-2"/>
  </r>
  <r>
    <n v="1443"/>
    <s v="https://www.rev.com/blog/transcripts/united-kingdom-covid-19-briefing-transcript-april-3"/>
    <s v="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x v="15"/>
    <s v="02:17"/>
    <m/>
    <n v="750"/>
    <m/>
    <s v="Apr 3, 2020"/>
    <x v="17"/>
    <s v="01:50"/>
    <d v="1899-12-30T00:02:17"/>
    <n v="1.2731481481481483E-3"/>
    <n v="3.6990740740740741E-2"/>
    <n v="3.5717592592592592E-2"/>
    <n v="1.4745370370370372E-2"/>
    <n v="1.4745370370370372E-2"/>
    <b v="0"/>
    <n v="1.3472222222222224E-2"/>
    <b v="0"/>
    <n v="3.6990740740740741E-2"/>
  </r>
  <r>
    <n v="1444"/>
    <s v="https://www.rev.com/blog/transcripts/united-kingdom-covid-19-briefing-transcript-april-3"/>
    <s v="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x v="15"/>
    <s v="03:28"/>
    <m/>
    <n v="1106"/>
    <m/>
    <s v="Apr 3, 2020"/>
    <x v="17"/>
    <s v="01:50"/>
    <d v="1899-12-30T00:03:28"/>
    <n v="1.2731481481481483E-3"/>
    <n v="3.6990740740740741E-2"/>
    <n v="3.5717592592592592E-2"/>
    <n v="1.4745370370370372E-2"/>
    <n v="1.4745370370370372E-2"/>
    <b v="0"/>
    <n v="1.3472222222222224E-2"/>
    <b v="0"/>
    <n v="3.6990740740740741E-2"/>
  </r>
  <r>
    <n v="1445"/>
    <s v="https://www.rev.com/blog/transcripts/united-kingdom-covid-19-briefing-transcript-april-3"/>
    <s v="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x v="15"/>
    <s v="04:52"/>
    <m/>
    <n v="714"/>
    <m/>
    <s v="Apr 3, 2020"/>
    <x v="17"/>
    <s v="01:50"/>
    <d v="1899-12-30T00:04:52"/>
    <n v="1.2731481481481483E-3"/>
    <n v="3.6990740740740741E-2"/>
    <n v="3.5717592592592592E-2"/>
    <n v="1.4745370370370372E-2"/>
    <n v="1.4745370370370372E-2"/>
    <b v="0"/>
    <n v="1.3472222222222224E-2"/>
    <b v="0"/>
    <n v="3.6990740740740741E-2"/>
  </r>
  <r>
    <n v="1446"/>
    <s v="https://www.rev.com/blog/transcripts/united-kingdom-covid-19-briefing-transcript-april-3"/>
    <s v="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x v="15"/>
    <s v="05:49"/>
    <m/>
    <n v="774"/>
    <m/>
    <s v="Apr 3, 2020"/>
    <x v="17"/>
    <s v="01:50"/>
    <d v="1899-12-30T00:05:49"/>
    <n v="1.2731481481481483E-3"/>
    <n v="3.6990740740740741E-2"/>
    <n v="3.5717592592592592E-2"/>
    <n v="1.4745370370370372E-2"/>
    <n v="1.4745370370370372E-2"/>
    <b v="0"/>
    <n v="1.3472222222222224E-2"/>
    <b v="0"/>
    <n v="3.6990740740740741E-2"/>
  </r>
  <r>
    <n v="1447"/>
    <s v="https://www.rev.com/blog/transcripts/united-kingdom-covid-19-briefing-transcript-april-3"/>
    <s v="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x v="15"/>
    <s v="06:47"/>
    <m/>
    <n v="1003"/>
    <m/>
    <s v="Apr 3, 2020"/>
    <x v="17"/>
    <s v="01:50"/>
    <d v="1899-12-30T00:06:47"/>
    <n v="1.2731481481481483E-3"/>
    <n v="3.6990740740740741E-2"/>
    <n v="3.5717592592592592E-2"/>
    <n v="1.4745370370370372E-2"/>
    <n v="1.4745370370370372E-2"/>
    <b v="0"/>
    <n v="1.3472222222222224E-2"/>
    <b v="0"/>
    <n v="3.6990740740740741E-2"/>
  </r>
  <r>
    <n v="1448"/>
    <s v="https://www.rev.com/blog/transcripts/united-kingdom-covid-19-briefing-transcript-april-3"/>
    <s v="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x v="15"/>
    <s v="07:56"/>
    <m/>
    <n v="905"/>
    <m/>
    <s v="Apr 3, 2020"/>
    <x v="17"/>
    <s v="01:50"/>
    <d v="1899-12-30T00:07:56"/>
    <n v="1.2731481481481483E-3"/>
    <n v="3.6990740740740741E-2"/>
    <n v="3.5717592592592592E-2"/>
    <n v="1.4745370370370372E-2"/>
    <n v="1.4745370370370372E-2"/>
    <b v="0"/>
    <n v="1.3472222222222224E-2"/>
    <b v="0"/>
    <n v="3.6990740740740741E-2"/>
  </r>
  <r>
    <n v="1449"/>
    <s v="https://www.rev.com/blog/transcripts/united-kingdom-covid-19-briefing-transcript-april-3"/>
    <s v="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x v="15"/>
    <s v="08:57"/>
    <m/>
    <n v="738"/>
    <m/>
    <s v="Apr 3, 2020"/>
    <x v="17"/>
    <s v="01:50"/>
    <d v="1899-12-30T00:08:57"/>
    <n v="1.2731481481481483E-3"/>
    <n v="3.6990740740740741E-2"/>
    <n v="3.5717592592592592E-2"/>
    <n v="1.4745370370370372E-2"/>
    <n v="1.4745370370370372E-2"/>
    <b v="0"/>
    <n v="1.3472222222222224E-2"/>
    <b v="0"/>
    <n v="3.6990740740740741E-2"/>
  </r>
  <r>
    <n v="1450"/>
    <s v="https://www.rev.com/blog/transcripts/united-kingdom-covid-19-briefing-transcript-april-3"/>
    <s v="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x v="15"/>
    <s v="09:48"/>
    <m/>
    <n v="671"/>
    <m/>
    <s v="Apr 3, 2020"/>
    <x v="17"/>
    <s v="01:50"/>
    <d v="1899-12-30T00:09:48"/>
    <n v="1.2731481481481483E-3"/>
    <n v="3.6990740740740741E-2"/>
    <n v="3.5717592592592592E-2"/>
    <n v="1.4745370370370372E-2"/>
    <n v="1.4745370370370372E-2"/>
    <b v="0"/>
    <n v="1.3472222222222224E-2"/>
    <b v="0"/>
    <n v="3.6990740740740741E-2"/>
  </r>
  <r>
    <n v="1451"/>
    <s v="https://www.rev.com/blog/transcripts/united-kingdom-covid-19-briefing-transcript-april-3"/>
    <s v="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x v="15"/>
    <s v="10:40"/>
    <m/>
    <n v="410"/>
    <m/>
    <s v="Apr 3, 2020"/>
    <x v="17"/>
    <s v="01:50"/>
    <d v="1899-12-30T00:10:40"/>
    <n v="1.2731481481481483E-3"/>
    <n v="3.6990740740740741E-2"/>
    <n v="3.5717592592592592E-2"/>
    <n v="1.4745370370370372E-2"/>
    <n v="1.4745370370370372E-2"/>
    <b v="0"/>
    <n v="1.3472222222222224E-2"/>
    <b v="0"/>
    <n v="3.6990740740740741E-2"/>
  </r>
  <r>
    <n v="1452"/>
    <s v="https://www.rev.com/blog/transcripts/united-kingdom-covid-19-briefing-transcript-april-3"/>
    <s v="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x v="78"/>
    <s v="11:15"/>
    <m/>
    <n v="502"/>
    <m/>
    <s v="Apr 3, 2020"/>
    <x v="17"/>
    <s v="11:15"/>
    <d v="1899-12-30T00:11:15"/>
    <n v="7.8125E-3"/>
    <n v="3.5277777777777776E-2"/>
    <n v="2.7465277777777776E-2"/>
    <n v="1.4745370370370372E-2"/>
    <n v="1.4745370370370372E-2"/>
    <b v="0"/>
    <n v="6.9328703703703722E-3"/>
    <b v="0"/>
    <n v="3.6990740740740741E-2"/>
  </r>
  <r>
    <n v="1453"/>
    <s v="https://www.rev.com/blog/transcripts/united-kingdom-covid-19-briefing-transcript-april-3"/>
    <s v="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x v="78"/>
    <s v="11:59"/>
    <m/>
    <n v="1106"/>
    <m/>
    <s v="Apr 3, 2020"/>
    <x v="17"/>
    <s v="11:15"/>
    <d v="1899-12-30T00:11:59"/>
    <n v="7.8125E-3"/>
    <n v="3.5277777777777776E-2"/>
    <n v="2.7465277777777776E-2"/>
    <n v="1.4745370370370372E-2"/>
    <n v="1.4745370370370372E-2"/>
    <b v="0"/>
    <n v="6.9328703703703722E-3"/>
    <b v="0"/>
    <n v="3.6990740740740741E-2"/>
  </r>
  <r>
    <n v="1454"/>
    <s v="https://www.rev.com/blog/transcripts/united-kingdom-covid-19-briefing-transcript-april-3"/>
    <s v="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x v="78"/>
    <s v="13:26"/>
    <m/>
    <n v="331"/>
    <m/>
    <s v="Apr 3, 2020"/>
    <x v="17"/>
    <s v="11:15"/>
    <d v="1899-12-30T00:13:26"/>
    <n v="7.8125E-3"/>
    <n v="3.5277777777777776E-2"/>
    <n v="2.7465277777777776E-2"/>
    <n v="1.4745370370370372E-2"/>
    <n v="1.4745370370370372E-2"/>
    <b v="0"/>
    <n v="6.9328703703703722E-3"/>
    <b v="0"/>
    <n v="3.6990740740740741E-2"/>
  </r>
  <r>
    <n v="1455"/>
    <s v="https://www.rev.com/blog/transcripts/united-kingdom-covid-19-briefing-transcript-april-3"/>
    <s v="Matt Hancock: (13:53);Thank you, Ruth. And Jonathan van Tam, if you could bring us up to speed on the treatments and on the latest data that we have."/>
    <x v="15"/>
    <s v="13:53"/>
    <m/>
    <n v="149"/>
    <m/>
    <s v="Apr 3, 2020"/>
    <x v="17"/>
    <s v="13:53"/>
    <d v="1899-12-30T00:13:53"/>
    <n v="9.6412037037037039E-3"/>
    <n v="3.6990740740740741E-2"/>
    <n v="2.7349537037037037E-2"/>
    <n v="1.4745370370370372E-2"/>
    <n v="1.4745370370370372E-2"/>
    <b v="0"/>
    <n v="5.1041666666666683E-3"/>
    <b v="0"/>
    <n v="3.6990740740740741E-2"/>
  </r>
  <r>
    <n v="1456"/>
    <s v="https://www.rev.com/blog/transcripts/united-kingdom-covid-19-briefing-transcript-april-3"/>
    <s v="Jonathan Van-Tam: (14:01);Thank you, Secretary of State. I’ll begin with the data-"/>
    <x v="79"/>
    <s v="14:01"/>
    <m/>
    <n v="82"/>
    <m/>
    <s v="Apr 3, 2020"/>
    <x v="17"/>
    <s v="14:01"/>
    <d v="1899-12-30T00:14:01"/>
    <n v="9.7337962962962977E-3"/>
    <n v="3.1099537037037037E-2"/>
    <n v="2.1365740740740741E-2"/>
    <n v="1.4745370370370372E-2"/>
    <n v="1.4745370370370372E-2"/>
    <b v="0"/>
    <n v="5.0115740740740745E-3"/>
    <b v="0"/>
    <n v="3.6990740740740741E-2"/>
  </r>
  <r>
    <n v="1457"/>
    <s v="https://www.rev.com/blog/transcripts/united-kingdom-covid-19-briefing-transcript-april-3"/>
    <s v="Jonathan Van-Tam: (14:03);and the first slide I want to show you is a survey which shows the behavioral change as of 29th of March in relation to the social-distancing advice that the government has given."/>
    <x v="79"/>
    <s v="14:03"/>
    <m/>
    <n v="205"/>
    <m/>
    <s v="Apr 3, 2020"/>
    <x v="17"/>
    <s v="14:01"/>
    <d v="1899-12-30T00:14:03"/>
    <n v="9.7337962962962977E-3"/>
    <n v="3.1099537037037037E-2"/>
    <n v="2.1365740740740741E-2"/>
    <n v="1.4745370370370372E-2"/>
    <n v="1.4745370370370372E-2"/>
    <b v="0"/>
    <n v="5.0115740740740745E-3"/>
    <b v="0"/>
    <n v="3.6990740740740741E-2"/>
  </r>
  <r>
    <n v="1458"/>
    <s v="https://www.rev.com/blog/transcripts/united-kingdom-covid-19-briefing-transcript-april-3"/>
    <s v="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x v="79"/>
    <s v="14:18"/>
    <m/>
    <n v="672"/>
    <m/>
    <s v="Apr 3, 2020"/>
    <x v="17"/>
    <s v="14:01"/>
    <d v="1899-12-30T00:14:18"/>
    <n v="9.7337962962962977E-3"/>
    <n v="3.1099537037037037E-2"/>
    <n v="2.1365740740740741E-2"/>
    <n v="1.4745370370370372E-2"/>
    <n v="1.4745370370370372E-2"/>
    <b v="0"/>
    <n v="5.0115740740740745E-3"/>
    <b v="0"/>
    <n v="3.6990740740740741E-2"/>
  </r>
  <r>
    <n v="1459"/>
    <s v="https://www.rev.com/blog/transcripts/united-kingdom-covid-19-briefing-transcript-april-3"/>
    <s v="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x v="79"/>
    <s v="15:04"/>
    <m/>
    <n v="787"/>
    <m/>
    <s v="Apr 3, 2020"/>
    <x v="17"/>
    <s v="14:01"/>
    <d v="1899-12-30T00:15:04"/>
    <n v="9.7337962962962977E-3"/>
    <n v="3.1099537037037037E-2"/>
    <n v="2.1365740740740741E-2"/>
    <n v="1.4745370370370372E-2"/>
    <n v="1.4745370370370372E-2"/>
    <b v="0"/>
    <n v="5.0115740740740745E-3"/>
    <b v="0"/>
    <n v="3.6990740740740741E-2"/>
  </r>
  <r>
    <n v="1460"/>
    <s v="https://www.rev.com/blog/transcripts/united-kingdom-covid-19-briefing-transcript-april-3"/>
    <s v="Jonathan Van-Tam: (16:09);You will see a similar picture for hospital admissions, that they are increasing and again, this reinforces the advice we give. The final slide, please."/>
    <x v="79"/>
    <s v="16:09"/>
    <m/>
    <n v="178"/>
    <m/>
    <s v="Apr 3, 2020"/>
    <x v="17"/>
    <s v="14:01"/>
    <d v="1899-12-30T00:16:09"/>
    <n v="9.7337962962962977E-3"/>
    <n v="3.1099537037037037E-2"/>
    <n v="2.1365740740740741E-2"/>
    <n v="1.4745370370370372E-2"/>
    <n v="1.4745370370370372E-2"/>
    <b v="0"/>
    <n v="5.0115740740740745E-3"/>
    <b v="0"/>
    <n v="3.6990740740740741E-2"/>
  </r>
  <r>
    <n v="1461"/>
    <s v="https://www.rev.com/blog/transcripts/united-kingdom-covid-19-briefing-transcript-april-3"/>
    <s v="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x v="79"/>
    <s v="16:22"/>
    <m/>
    <n v="424"/>
    <m/>
    <s v="Apr 3, 2020"/>
    <x v="17"/>
    <s v="14:01"/>
    <d v="1899-12-30T00:16:22"/>
    <n v="9.7337962962962977E-3"/>
    <n v="3.1099537037037037E-2"/>
    <n v="2.1365740740740741E-2"/>
    <n v="1.4745370370370372E-2"/>
    <n v="1.4745370370370372E-2"/>
    <b v="0"/>
    <n v="5.0115740740740745E-3"/>
    <b v="0"/>
    <n v="3.6990740740740741E-2"/>
  </r>
  <r>
    <n v="1462"/>
    <s v="https://www.rev.com/blog/transcripts/united-kingdom-covid-19-briefing-transcript-april-3"/>
    <s v="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x v="79"/>
    <s v="16:57"/>
    <m/>
    <n v="484"/>
    <m/>
    <s v="Apr 3, 2020"/>
    <x v="17"/>
    <s v="14:01"/>
    <d v="1899-12-30T00:16:57"/>
    <n v="9.7337962962962977E-3"/>
    <n v="3.1099537037037037E-2"/>
    <n v="2.1365740740740741E-2"/>
    <n v="1.4745370370370372E-2"/>
    <n v="1.4745370370370372E-2"/>
    <b v="0"/>
    <n v="5.0115740740740745E-3"/>
    <b v="0"/>
    <n v="3.6990740740740741E-2"/>
  </r>
  <r>
    <n v="1463"/>
    <s v="https://www.rev.com/blog/transcripts/united-kingdom-covid-19-briefing-transcript-april-3"/>
    <s v="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x v="79"/>
    <s v="17:37"/>
    <m/>
    <n v="506"/>
    <m/>
    <s v="Apr 3, 2020"/>
    <x v="17"/>
    <s v="14:01"/>
    <d v="1899-12-30T00:17:37"/>
    <n v="9.7337962962962977E-3"/>
    <n v="3.1099537037037037E-2"/>
    <n v="2.1365740740740741E-2"/>
    <n v="1.4745370370370372E-2"/>
    <n v="1.4745370370370372E-2"/>
    <b v="0"/>
    <n v="5.0115740740740745E-3"/>
    <b v="0"/>
    <n v="3.6990740740740741E-2"/>
  </r>
  <r>
    <n v="1464"/>
    <s v="https://www.rev.com/blog/transcripts/united-kingdom-covid-19-briefing-transcript-april-3"/>
    <s v="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x v="79"/>
    <s v="18:18"/>
    <m/>
    <n v="579"/>
    <m/>
    <s v="Apr 3, 2020"/>
    <x v="17"/>
    <s v="14:01"/>
    <d v="1899-12-30T00:18:18"/>
    <n v="9.7337962962962977E-3"/>
    <n v="3.1099537037037037E-2"/>
    <n v="2.1365740740740741E-2"/>
    <n v="1.4745370370370372E-2"/>
    <n v="1.4745370370370372E-2"/>
    <b v="0"/>
    <n v="5.0115740740740745E-3"/>
    <b v="0"/>
    <n v="3.6990740740740741E-2"/>
  </r>
  <r>
    <n v="1465"/>
    <s v="https://www.rev.com/blog/transcripts/united-kingdom-covid-19-briefing-transcript-april-3"/>
    <s v="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x v="79"/>
    <s v="19:02"/>
    <m/>
    <n v="537"/>
    <m/>
    <s v="Apr 3, 2020"/>
    <x v="17"/>
    <s v="14:01"/>
    <d v="1899-12-30T00:19:02"/>
    <n v="9.7337962962962977E-3"/>
    <n v="3.1099537037037037E-2"/>
    <n v="2.1365740740740741E-2"/>
    <n v="1.4745370370370372E-2"/>
    <n v="1.4745370370370372E-2"/>
    <b v="0"/>
    <n v="5.0115740740740745E-3"/>
    <b v="0"/>
    <n v="3.6990740740740741E-2"/>
  </r>
  <r>
    <n v="1466"/>
    <s v="https://www.rev.com/blog/transcripts/united-kingdom-covid-19-briefing-transcript-april-3"/>
    <s v="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x v="79"/>
    <s v="19:39"/>
    <m/>
    <n v="422"/>
    <m/>
    <s v="Apr 3, 2020"/>
    <x v="17"/>
    <s v="14:01"/>
    <d v="1899-12-30T00:19:39"/>
    <n v="9.7337962962962977E-3"/>
    <n v="3.1099537037037037E-2"/>
    <n v="2.1365740740740741E-2"/>
    <n v="1.4745370370370372E-2"/>
    <n v="1.4745370370370372E-2"/>
    <b v="0"/>
    <n v="5.0115740740740745E-3"/>
    <b v="0"/>
    <n v="3.6990740740740741E-2"/>
  </r>
  <r>
    <n v="1467"/>
    <s v="https://www.rev.com/blog/transcripts/united-kingdom-covid-19-briefing-transcript-april-3"/>
    <s v="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x v="79"/>
    <s v="20:07"/>
    <m/>
    <n v="480"/>
    <m/>
    <s v="Apr 3, 2020"/>
    <x v="17"/>
    <s v="14:01"/>
    <d v="1899-12-30T00:20:07"/>
    <n v="9.7337962962962977E-3"/>
    <n v="3.1099537037037037E-2"/>
    <n v="2.1365740740740741E-2"/>
    <n v="1.4745370370370372E-2"/>
    <n v="1.4745370370370372E-2"/>
    <b v="0"/>
    <n v="5.0115740740740745E-3"/>
    <b v="0"/>
    <n v="3.6990740740740741E-2"/>
  </r>
  <r>
    <n v="1468"/>
    <s v="https://www.rev.com/blog/transcripts/united-kingdom-covid-19-briefing-transcript-april-3"/>
    <s v="Jonathan Van-Tam: (20:42);Thank you, Secretary."/>
    <x v="79"/>
    <s v="20:42"/>
    <m/>
    <n v="47"/>
    <m/>
    <s v="Apr 3, 2020"/>
    <x v="17"/>
    <s v="14:01"/>
    <d v="1899-12-30T00:20:42"/>
    <n v="9.7337962962962977E-3"/>
    <n v="3.1099537037037037E-2"/>
    <n v="2.1365740740740741E-2"/>
    <n v="1.4745370370370372E-2"/>
    <n v="1.4745370370370372E-2"/>
    <b v="0"/>
    <n v="5.0115740740740745E-3"/>
    <b v="0"/>
    <n v="3.6990740740740741E-2"/>
  </r>
  <r>
    <n v="1469"/>
    <s v="https://www.rev.com/blog/transcripts/united-kingdom-covid-19-briefing-transcript-april-3"/>
    <s v="Matt Hancock: (20:43);Thank you very much. If we now go to questions, the first question is going to be from Hugh Pym of the BBC."/>
    <x v="15"/>
    <s v="20:43"/>
    <m/>
    <n v="129"/>
    <m/>
    <s v="Apr 3, 2020"/>
    <x v="17"/>
    <s v="20:43"/>
    <d v="1899-12-30T00:20:43"/>
    <n v="1.4386574074074072E-2"/>
    <n v="3.6990740740740741E-2"/>
    <n v="2.2604166666666668E-2"/>
    <n v="1.4745370370370372E-2"/>
    <n v="1.4745370370370372E-2"/>
    <b v="0"/>
    <n v="3.5879629629629976E-4"/>
    <b v="0"/>
    <n v="3.6990740740740741E-2"/>
  </r>
  <r>
    <n v="1470"/>
    <s v="https://www.rev.com/blog/transcripts/united-kingdom-covid-19-briefing-transcript-april-3"/>
    <s v="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x v="38"/>
    <s v="20:54"/>
    <m/>
    <n v="315"/>
    <m/>
    <s v="Apr 3, 2020"/>
    <x v="17"/>
    <s v="20:54"/>
    <d v="1899-12-30T00:20:54"/>
    <n v="1.4513888888888889E-2"/>
    <n v="1.4513888888888889E-2"/>
    <n v="0"/>
    <n v="1.4745370370370372E-2"/>
    <n v="1.4745370370370372E-2"/>
    <b v="0"/>
    <n v="2.3148148148148355E-4"/>
    <b v="0"/>
    <n v="3.6990740740740741E-2"/>
  </r>
  <r>
    <n v="1471"/>
    <s v="https://www.rev.com/blog/transcripts/united-kingdom-covid-19-briefing-transcript-april-3"/>
    <s v="Jonathan Van-Tam: (21:14);Thank you for the two questions. The first one is about when we will turn this curve round, when we are going to peak, and when we’re going to come down."/>
    <x v="79"/>
    <s v="21:14"/>
    <m/>
    <n v="179"/>
    <m/>
    <s v="Apr 3, 2020"/>
    <x v="17"/>
    <s v="21:14"/>
    <d v="1899-12-30T00:21:14"/>
    <n v="1.4745370370370372E-2"/>
    <n v="3.1099537037037037E-2"/>
    <n v="1.6354166666666663E-2"/>
    <n v="1.9479166666666669E-2"/>
    <n v="1.9479166666666669E-2"/>
    <b v="0"/>
    <n v="4.7337962962962967E-3"/>
    <b v="0"/>
    <n v="3.6990740740740741E-2"/>
  </r>
  <r>
    <n v="1472"/>
    <s v="https://www.rev.com/blog/transcripts/united-kingdom-covid-19-briefing-transcript-april-3"/>
    <s v="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x v="79"/>
    <s v="21:24"/>
    <m/>
    <n v="631"/>
    <m/>
    <s v="Apr 3, 2020"/>
    <x v="17"/>
    <s v="21:14"/>
    <d v="1899-12-30T00:21:24"/>
    <n v="1.4745370370370372E-2"/>
    <n v="3.1099537037037037E-2"/>
    <n v="1.6354166666666663E-2"/>
    <n v="1.9479166666666669E-2"/>
    <n v="1.9479166666666669E-2"/>
    <b v="0"/>
    <n v="4.7337962962962967E-3"/>
    <b v="0"/>
    <n v="3.6990740740740741E-2"/>
  </r>
  <r>
    <n v="1473"/>
    <s v="https://www.rev.com/blog/transcripts/united-kingdom-covid-19-briefing-transcript-april-3"/>
    <s v="Jonathan Van-Tam: (22:07);Your second question, is kind of related and about how tall the peak will be and whether there will be enough ventilator capacity across the NHS."/>
    <x v="79"/>
    <s v="22:07"/>
    <m/>
    <n v="171"/>
    <m/>
    <s v="Apr 3, 2020"/>
    <x v="17"/>
    <s v="21:14"/>
    <d v="1899-12-30T00:22:07"/>
    <n v="1.4745370370370372E-2"/>
    <n v="3.1099537037037037E-2"/>
    <n v="1.6354166666666663E-2"/>
    <n v="1.9479166666666669E-2"/>
    <n v="1.9479166666666669E-2"/>
    <b v="0"/>
    <n v="4.7337962962962967E-3"/>
    <b v="0"/>
    <n v="3.6990740740740741E-2"/>
  </r>
  <r>
    <n v="1474"/>
    <s v="https://www.rev.com/blog/transcripts/united-kingdom-covid-19-briefing-transcript-april-3"/>
    <s v="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
    <x v="79"/>
    <s v="22:19"/>
    <m/>
    <n v="303"/>
    <m/>
    <s v="Apr 3, 2020"/>
    <x v="17"/>
    <s v="21:14"/>
    <d v="1899-12-30T00:22:19"/>
    <n v="1.4745370370370372E-2"/>
    <n v="3.1099537037037037E-2"/>
    <n v="1.6354166666666663E-2"/>
    <n v="1.9479166666666669E-2"/>
    <n v="1.9479166666666669E-2"/>
    <b v="0"/>
    <n v="4.7337962962962967E-3"/>
    <b v="0"/>
    <n v="3.6990740740740741E-2"/>
  </r>
  <r>
    <n v="1475"/>
    <s v="https://www.rev.com/blog/transcripts/united-kingdom-covid-19-briefing-transcript-april-3"/>
    <s v="Matt Hancock: (22:40);Thanks very much. If we go to Robert Peston of ITV. Hi, Robert."/>
    <x v="15"/>
    <s v="22:40"/>
    <m/>
    <n v="85"/>
    <m/>
    <s v="Apr 3, 2020"/>
    <x v="17"/>
    <s v="22:40"/>
    <d v="1899-12-30T00:22:40"/>
    <n v="1.5740740740740743E-2"/>
    <n v="3.6990740740740741E-2"/>
    <n v="2.1249999999999998E-2"/>
    <n v="1.9479166666666669E-2"/>
    <n v="1.9479166666666669E-2"/>
    <b v="0"/>
    <n v="3.7384259259259263E-3"/>
    <b v="0"/>
    <n v="3.6990740740740741E-2"/>
  </r>
  <r>
    <n v="1476"/>
    <s v="https://www.rev.com/blog/transcripts/united-kingdom-covid-19-briefing-transcript-april-3"/>
    <s v="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
    <x v="39"/>
    <s v="22:46"/>
    <m/>
    <n v="293"/>
    <m/>
    <s v="Apr 3, 2020"/>
    <x v="17"/>
    <s v="22:46"/>
    <d v="1899-12-30T00:22:46"/>
    <n v="1.5810185185185184E-2"/>
    <n v="1.9479166666666669E-2"/>
    <n v="3.6689814814814849E-3"/>
    <n v="1.9479166666666669E-2"/>
    <n v="1.9479166666666669E-2"/>
    <b v="0"/>
    <n v="3.6689814814814849E-3"/>
    <b v="0"/>
    <n v="3.6990740740740741E-2"/>
  </r>
  <r>
    <n v="1477"/>
    <s v="https://www.rev.com/blog/transcripts/united-kingdom-covid-19-briefing-transcript-april-3"/>
    <s v="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x v="39"/>
    <s v="23:03"/>
    <m/>
    <n v="408"/>
    <m/>
    <s v="Apr 3, 2020"/>
    <x v="17"/>
    <s v="22:46"/>
    <d v="1899-12-30T00:23:03"/>
    <n v="1.5810185185185184E-2"/>
    <n v="1.9479166666666669E-2"/>
    <n v="3.6689814814814849E-3"/>
    <n v="1.9479166666666669E-2"/>
    <n v="1.9479166666666669E-2"/>
    <b v="0"/>
    <n v="3.6689814814814849E-3"/>
    <b v="0"/>
    <n v="3.6990740740740741E-2"/>
  </r>
  <r>
    <n v="1478"/>
    <s v="https://www.rev.com/blog/transcripts/united-kingdom-covid-19-briefing-transcript-april-3"/>
    <s v="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x v="39"/>
    <s v="23:28"/>
    <m/>
    <n v="532"/>
    <m/>
    <s v="Apr 3, 2020"/>
    <x v="17"/>
    <s v="22:46"/>
    <d v="1899-12-30T00:23:28"/>
    <n v="1.5810185185185184E-2"/>
    <n v="1.9479166666666669E-2"/>
    <n v="3.6689814814814849E-3"/>
    <n v="1.9479166666666669E-2"/>
    <n v="1.9479166666666669E-2"/>
    <b v="0"/>
    <n v="3.6689814814814849E-3"/>
    <b v="0"/>
    <n v="3.6990740740740741E-2"/>
  </r>
  <r>
    <n v="1479"/>
    <s v="https://www.rev.com/blog/transcripts/united-kingdom-covid-19-briefing-transcript-april-3"/>
    <s v="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x v="15"/>
    <s v="24:01"/>
    <m/>
    <n v="584"/>
    <m/>
    <s v="Apr 3, 2020"/>
    <x v="17"/>
    <s v="24:01"/>
    <d v="1899-12-30T00:24:01"/>
    <n v="1.667824074074074E-2"/>
    <n v="3.6990740740740741E-2"/>
    <n v="2.0312500000000001E-2"/>
    <n v="1.9479166666666669E-2"/>
    <n v="1.9479166666666669E-2"/>
    <b v="0"/>
    <n v="2.8009259259259289E-3"/>
    <b v="0"/>
    <n v="3.6990740740740741E-2"/>
  </r>
  <r>
    <n v="1480"/>
    <s v="https://www.rev.com/blog/transcripts/united-kingdom-covid-19-briefing-transcript-april-3"/>
    <s v="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x v="15"/>
    <s v="24:42"/>
    <m/>
    <n v="350"/>
    <m/>
    <s v="Apr 3, 2020"/>
    <x v="17"/>
    <s v="24:01"/>
    <d v="1899-12-30T00:24:42"/>
    <n v="1.667824074074074E-2"/>
    <n v="3.6990740740740741E-2"/>
    <n v="2.0312500000000001E-2"/>
    <n v="1.9479166666666669E-2"/>
    <n v="1.9479166666666669E-2"/>
    <b v="0"/>
    <n v="2.8009259259259289E-3"/>
    <b v="0"/>
    <n v="3.6990740740740741E-2"/>
  </r>
  <r>
    <n v="1481"/>
    <s v="https://www.rev.com/blog/transcripts/united-kingdom-covid-19-briefing-transcript-april-3"/>
    <s v="Matt Hancock: (25:07);JVC, do you want to add to those two questions and also answer Robert’s middle question on the rate of infection."/>
    <x v="15"/>
    <s v="25:07"/>
    <m/>
    <n v="135"/>
    <m/>
    <s v="Apr 3, 2020"/>
    <x v="17"/>
    <s v="24:01"/>
    <d v="1899-12-30T00:25:07"/>
    <n v="1.667824074074074E-2"/>
    <n v="3.6990740740740741E-2"/>
    <n v="2.0312500000000001E-2"/>
    <n v="1.9479166666666669E-2"/>
    <n v="1.9479166666666669E-2"/>
    <b v="0"/>
    <n v="2.8009259259259289E-3"/>
    <b v="0"/>
    <n v="3.6990740740740741E-2"/>
  </r>
  <r>
    <n v="1482"/>
    <s v="https://www.rev.com/blog/transcripts/united-kingdom-covid-19-briefing-transcript-april-3"/>
    <s v="Jonathan Van-Tam: (25:13);Yes. Yes. Thank you very much. I will answer those questions."/>
    <x v="79"/>
    <s v="25:13"/>
    <m/>
    <n v="87"/>
    <m/>
    <s v="Apr 3, 2020"/>
    <x v="17"/>
    <s v="25:13"/>
    <d v="1899-12-30T00:25:13"/>
    <n v="1.7511574074074072E-2"/>
    <n v="3.1099537037037037E-2"/>
    <n v="1.3587962962962965E-2"/>
    <n v="1.9479166666666669E-2"/>
    <n v="1.9479166666666669E-2"/>
    <b v="0"/>
    <n v="1.9675925925925972E-3"/>
    <b v="0"/>
    <n v="3.6990740740740741E-2"/>
  </r>
  <r>
    <n v="1483"/>
    <s v="https://www.rev.com/blog/transcripts/united-kingdom-covid-19-briefing-transcript-april-3"/>
    <s v="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x v="79"/>
    <s v="25:16"/>
    <m/>
    <n v="707"/>
    <m/>
    <s v="Apr 3, 2020"/>
    <x v="17"/>
    <s v="25:13"/>
    <d v="1899-12-30T00:25:16"/>
    <n v="1.7511574074074072E-2"/>
    <n v="3.1099537037037037E-2"/>
    <n v="1.3587962962962965E-2"/>
    <n v="1.9479166666666669E-2"/>
    <n v="1.9479166666666669E-2"/>
    <b v="0"/>
    <n v="1.9675925925925972E-3"/>
    <b v="0"/>
    <n v="3.6990740740740741E-2"/>
  </r>
  <r>
    <n v="1484"/>
    <s v="https://www.rev.com/blog/transcripts/united-kingdom-covid-19-briefing-transcript-april-3"/>
    <s v="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x v="79"/>
    <s v="26:11"/>
    <m/>
    <n v="368"/>
    <m/>
    <s v="Apr 3, 2020"/>
    <x v="17"/>
    <s v="25:13"/>
    <d v="1899-12-30T00:26:11"/>
    <n v="1.7511574074074072E-2"/>
    <n v="3.1099537037037037E-2"/>
    <n v="1.3587962962962965E-2"/>
    <n v="1.9479166666666669E-2"/>
    <n v="1.9479166666666669E-2"/>
    <b v="0"/>
    <n v="1.9675925925925972E-3"/>
    <b v="0"/>
    <n v="3.6990740740740741E-2"/>
  </r>
  <r>
    <n v="1485"/>
    <s v="https://www.rev.com/blog/transcripts/united-kingdom-covid-19-briefing-transcript-april-3"/>
    <s v="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x v="79"/>
    <s v="26:35"/>
    <m/>
    <n v="670"/>
    <m/>
    <s v="Apr 3, 2020"/>
    <x v="17"/>
    <s v="25:13"/>
    <d v="1899-12-30T00:26:35"/>
    <n v="1.7511574074074072E-2"/>
    <n v="3.1099537037037037E-2"/>
    <n v="1.3587962962962965E-2"/>
    <n v="1.9479166666666669E-2"/>
    <n v="1.9479166666666669E-2"/>
    <b v="0"/>
    <n v="1.9675925925925972E-3"/>
    <b v="0"/>
    <n v="3.6990740740740741E-2"/>
  </r>
  <r>
    <n v="1486"/>
    <s v="https://www.rev.com/blog/transcripts/united-kingdom-covid-19-briefing-transcript-april-3"/>
    <s v="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x v="79"/>
    <s v="27:26"/>
    <m/>
    <n v="435"/>
    <m/>
    <s v="Apr 3, 2020"/>
    <x v="17"/>
    <s v="25:13"/>
    <d v="1899-12-30T00:27:26"/>
    <n v="1.7511574074074072E-2"/>
    <n v="3.1099537037037037E-2"/>
    <n v="1.3587962962962965E-2"/>
    <n v="1.9479166666666669E-2"/>
    <n v="1.9479166666666669E-2"/>
    <b v="0"/>
    <n v="1.9675925925925972E-3"/>
    <b v="0"/>
    <n v="3.6990740740740741E-2"/>
  </r>
  <r>
    <n v="1487"/>
    <s v="https://www.rev.com/blog/transcripts/united-kingdom-covid-19-briefing-transcript-april-3"/>
    <s v="Matt Hancock: (28:00);Any follow-ups to that, Robert?"/>
    <x v="15"/>
    <s v="28:00"/>
    <m/>
    <n v="53"/>
    <m/>
    <s v="Apr 3, 2020"/>
    <x v="17"/>
    <s v="28:00"/>
    <d v="1899-12-30T00:28:00"/>
    <n v="1.9444444444444445E-2"/>
    <n v="3.6990740740740741E-2"/>
    <n v="1.7546296296296296E-2"/>
    <n v="1.9479166666666669E-2"/>
    <n v="1.9479166666666669E-2"/>
    <b v="0"/>
    <n v="3.4722222222224181E-5"/>
    <b v="0"/>
    <n v="3.6990740740740741E-2"/>
  </r>
  <r>
    <n v="1488"/>
    <s v="https://www.rev.com/blog/transcripts/united-kingdom-covid-19-briefing-transcript-april-3"/>
    <s v="Robert Peston: (28:03);Well, it was simply that-"/>
    <x v="39"/>
    <s v="28:03"/>
    <m/>
    <n v="48"/>
    <m/>
    <s v="Apr 3, 2020"/>
    <x v="17"/>
    <s v="28:03"/>
    <d v="1899-12-30T00:28:03"/>
    <n v="1.9479166666666669E-2"/>
    <n v="1.9479166666666669E-2"/>
    <n v="0"/>
    <n v="1.9479166666666669E-2"/>
    <n v="1.9479166666666669E-2"/>
    <b v="0"/>
    <n v="0"/>
    <b v="0"/>
    <n v="3.6990740740740741E-2"/>
  </r>
  <r>
    <n v="1489"/>
    <s v="https://www.rev.com/blog/transcripts/united-kingdom-covid-19-briefing-transcript-april-3"/>
    <s v="Robert Peston: (28:03);[inaudible 00:28:04] did use a ratio of one to a thousand. I mean, it was a rule of thumb that he thought was useful. Do you have a rule of thumb at the moment? Or do you personally, Jonathan, think that’s not terribly helpful."/>
    <x v="39"/>
    <s v="28:03"/>
    <m/>
    <n v="250"/>
    <m/>
    <s v="Apr 3, 2020"/>
    <x v="17"/>
    <s v="28:03"/>
    <d v="1899-12-30T00:28:03"/>
    <n v="1.9479166666666669E-2"/>
    <n v="1.9479166666666669E-2"/>
    <n v="0"/>
    <n v="1.9652777777777779E-2"/>
    <n v="1.9652777777777779E-2"/>
    <b v="0"/>
    <n v="1.7361111111111049E-4"/>
    <b v="0"/>
    <n v="3.6990740740740741E-2"/>
  </r>
  <r>
    <n v="1490"/>
    <s v="https://www.rev.com/blog/transcripts/united-kingdom-covid-19-briefing-transcript-april-3"/>
    <s v="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x v="79"/>
    <s v="28:18"/>
    <m/>
    <n v="340"/>
    <m/>
    <s v="Apr 3, 2020"/>
    <x v="17"/>
    <s v="28:18"/>
    <d v="1899-12-30T00:28:18"/>
    <n v="1.9652777777777779E-2"/>
    <n v="3.1099537037037037E-2"/>
    <n v="1.1446759259259257E-2"/>
    <n v="2.0578703703703703E-2"/>
    <n v="2.0578703703703703E-2"/>
    <b v="0"/>
    <n v="9.2592592592592379E-4"/>
    <b v="0"/>
    <n v="3.6990740740740741E-2"/>
  </r>
  <r>
    <n v="1491"/>
    <s v="https://www.rev.com/blog/transcripts/united-kingdom-covid-19-briefing-transcript-april-3"/>
    <s v="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x v="15"/>
    <s v="28:33"/>
    <m/>
    <n v="307"/>
    <m/>
    <s v="Apr 3, 2020"/>
    <x v="17"/>
    <s v="28:33"/>
    <d v="1899-12-30T00:28:33"/>
    <n v="1.982638888888889E-2"/>
    <n v="3.6990740740740741E-2"/>
    <n v="1.7164351851851851E-2"/>
    <n v="2.0578703703703703E-2"/>
    <n v="2.0578703703703703E-2"/>
    <b v="0"/>
    <n v="7.523148148148133E-4"/>
    <b v="0"/>
    <n v="3.6990740740740741E-2"/>
  </r>
  <r>
    <n v="1492"/>
    <s v="https://www.rev.com/blog/transcripts/united-kingdom-covid-19-briefing-transcript-april-3"/>
    <s v="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
    <x v="30"/>
    <s v="28:58"/>
    <m/>
    <n v="305"/>
    <m/>
    <s v="Apr 3, 2020"/>
    <x v="17"/>
    <s v="28:58"/>
    <d v="1899-12-30T00:28:58"/>
    <n v="2.011574074074074E-2"/>
    <n v="2.0324074074074074E-2"/>
    <n v="2.0833333333333467E-4"/>
    <n v="2.0578703703703703E-2"/>
    <n v="2.0578703703703703E-2"/>
    <b v="0"/>
    <n v="4.6296296296296363E-4"/>
    <b v="0"/>
    <n v="3.6990740740740741E-2"/>
  </r>
  <r>
    <n v="1493"/>
    <s v="https://www.rev.com/blog/transcripts/united-kingdom-covid-19-briefing-transcript-april-3"/>
    <s v="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x v="30"/>
    <s v="29:16"/>
    <m/>
    <n v="399"/>
    <m/>
    <s v="Apr 3, 2020"/>
    <x v="17"/>
    <s v="28:58"/>
    <d v="1899-12-30T00:29:16"/>
    <n v="2.011574074074074E-2"/>
    <n v="2.0324074074074074E-2"/>
    <n v="2.0833333333333467E-4"/>
    <n v="2.0578703703703703E-2"/>
    <n v="2.0578703703703703E-2"/>
    <b v="0"/>
    <n v="4.6296296296296363E-4"/>
    <b v="0"/>
    <n v="3.6990740740740741E-2"/>
  </r>
  <r>
    <n v="1494"/>
    <s v="https://www.rev.com/blog/transcripts/united-kingdom-covid-19-briefing-transcript-april-3"/>
    <s v="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x v="15"/>
    <s v="29:38"/>
    <m/>
    <n v="687"/>
    <m/>
    <s v="Apr 3, 2020"/>
    <x v="17"/>
    <s v="29:38"/>
    <d v="1899-12-30T00:29:38"/>
    <n v="2.0578703703703703E-2"/>
    <n v="3.6990740740740741E-2"/>
    <n v="1.6412037037037037E-2"/>
    <n v="2.2824074074074076E-2"/>
    <n v="2.2824074074074076E-2"/>
    <b v="0"/>
    <n v="2.2453703703703733E-3"/>
    <b v="0"/>
    <n v="3.6990740740740741E-2"/>
  </r>
  <r>
    <n v="1495"/>
    <s v="https://www.rev.com/blog/transcripts/united-kingdom-covid-19-briefing-transcript-april-3"/>
    <s v="Matt Hancock: (30:28);On the question of DNRs, I’ll hand over to Ruth."/>
    <x v="15"/>
    <s v="30:28"/>
    <m/>
    <n v="70"/>
    <m/>
    <s v="Apr 3, 2020"/>
    <x v="17"/>
    <s v="29:38"/>
    <d v="1899-12-30T00:30:28"/>
    <n v="2.0578703703703703E-2"/>
    <n v="3.6990740740740741E-2"/>
    <n v="1.6412037037037037E-2"/>
    <n v="2.2824074074074076E-2"/>
    <n v="2.2824074074074076E-2"/>
    <b v="0"/>
    <n v="2.2453703703703733E-3"/>
    <b v="0"/>
    <n v="3.6990740740740741E-2"/>
  </r>
  <r>
    <n v="1496"/>
    <s v="https://www.rev.com/blog/transcripts/united-kingdom-covid-19-briefing-transcript-april-3"/>
    <s v="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x v="117"/>
    <s v="30:35"/>
    <m/>
    <n v="529"/>
    <m/>
    <s v="Apr 3, 2020"/>
    <x v="17"/>
    <s v="30:35"/>
    <d v="1899-12-30T00:30:35"/>
    <n v="2.1238425925925924E-2"/>
    <n v="2.7847222222222221E-2"/>
    <n v="6.6087962962962966E-3"/>
    <n v="2.2824074074074076E-2"/>
    <n v="2.2824074074074076E-2"/>
    <b v="0"/>
    <n v="1.585648148148152E-3"/>
    <b v="0"/>
    <n v="3.6990740740740741E-2"/>
  </r>
  <r>
    <n v="1497"/>
    <s v="https://www.rev.com/blog/transcripts/united-kingdom-covid-19-briefing-transcript-april-3"/>
    <s v="Matt Hancock: (31:12);Thanks very much. If we go to Liz Bates of Channel 4. Hi, Liz."/>
    <x v="15"/>
    <s v="31:12"/>
    <m/>
    <n v="84"/>
    <m/>
    <s v="Apr 3, 2020"/>
    <x v="17"/>
    <s v="31:12"/>
    <d v="1899-12-30T00:31:12"/>
    <n v="2.1666666666666667E-2"/>
    <n v="3.6990740740740741E-2"/>
    <n v="1.5324074074074073E-2"/>
    <n v="2.2824074074074076E-2"/>
    <n v="2.2824074074074076E-2"/>
    <b v="0"/>
    <n v="1.1574074074074091E-3"/>
    <b v="0"/>
    <n v="3.6990740740740741E-2"/>
  </r>
  <r>
    <n v="1498"/>
    <s v="https://www.rev.com/blog/transcripts/united-kingdom-covid-19-briefing-transcript-april-3"/>
    <s v="Liz Bates: (31:17);Hi. If I could direct my questions primarily at Matt Hancock. First of all, you hugely based expectations when you said 3.5 million antibody tests had been ordered and would be widely available. Now you’re saying they don’t work? Are these tests ever going to materialize."/>
    <x v="118"/>
    <s v="31:17"/>
    <m/>
    <n v="291"/>
    <m/>
    <s v="Apr 3, 2020"/>
    <x v="17"/>
    <s v="31:17"/>
    <d v="1899-12-30T00:31:17"/>
    <n v="2.1724537037037039E-2"/>
    <n v="2.2800925925925929E-2"/>
    <n v="1.0763888888888906E-3"/>
    <n v="2.2824074074074076E-2"/>
    <n v="2.2824074074074076E-2"/>
    <b v="0"/>
    <n v="1.0995370370370378E-3"/>
    <b v="0"/>
    <n v="3.6990740740740741E-2"/>
  </r>
  <r>
    <n v="1499"/>
    <s v="https://www.rev.com/blog/transcripts/united-kingdom-covid-19-briefing-transcript-april-3"/>
    <s v="Liz Bates: (31:37);And secondly, if I may, countries which have carried out more tests and the U.K. Have had fewer deaths per million. Has the decision to carry out fewer tests than places like Germany and South Korea cost lives here?"/>
    <x v="118"/>
    <s v="31:37"/>
    <m/>
    <n v="234"/>
    <m/>
    <s v="Apr 3, 2020"/>
    <x v="17"/>
    <s v="31:17"/>
    <d v="1899-12-30T00:31:37"/>
    <n v="2.1724537037037039E-2"/>
    <n v="2.2800925925925929E-2"/>
    <n v="1.0763888888888906E-3"/>
    <n v="2.2824074074074076E-2"/>
    <n v="2.2824074074074076E-2"/>
    <b v="0"/>
    <n v="1.0995370370370378E-3"/>
    <b v="0"/>
    <n v="3.6990740740740741E-2"/>
  </r>
  <r>
    <n v="1500"/>
    <s v="https://www.rev.com/blog/transcripts/united-kingdom-covid-19-briefing-transcript-april-3"/>
    <s v="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x v="15"/>
    <s v="31:52"/>
    <m/>
    <n v="731"/>
    <m/>
    <s v="Apr 3, 2020"/>
    <x v="17"/>
    <s v="31:52"/>
    <d v="1899-12-30T00:31:52"/>
    <n v="2.2129629629629628E-2"/>
    <n v="3.6990740740740741E-2"/>
    <n v="1.4861111111111113E-2"/>
    <n v="2.2824074074074076E-2"/>
    <n v="2.2824074074074076E-2"/>
    <b v="0"/>
    <n v="6.9444444444444892E-4"/>
    <b v="0"/>
    <n v="3.6990740740740741E-2"/>
  </r>
  <r>
    <n v="1501"/>
    <s v="https://www.rev.com/blog/transcripts/united-kingdom-covid-19-briefing-transcript-april-3"/>
    <s v="Matt Hancock: (32:41);And on the second point, can you remind me of the second question?"/>
    <x v="15"/>
    <s v="32:41"/>
    <m/>
    <n v="88"/>
    <m/>
    <s v="Apr 3, 2020"/>
    <x v="17"/>
    <s v="31:52"/>
    <d v="1899-12-30T00:32:41"/>
    <n v="2.2129629629629628E-2"/>
    <n v="3.6990740740740741E-2"/>
    <n v="1.4861111111111113E-2"/>
    <n v="2.2824074074074076E-2"/>
    <n v="2.2824074074074076E-2"/>
    <b v="0"/>
    <n v="6.9444444444444892E-4"/>
    <b v="0"/>
    <n v="3.6990740740740741E-2"/>
  </r>
  <r>
    <n v="1502"/>
    <s v="https://www.rev.com/blog/transcripts/united-kingdom-covid-19-briefing-transcript-april-3"/>
    <s v="Liz Bates: (32:50);That we haven’t tested."/>
    <x v="118"/>
    <s v="32:50"/>
    <m/>
    <n v="42"/>
    <m/>
    <s v="Apr 3, 2020"/>
    <x v="17"/>
    <s v="32:50"/>
    <d v="1899-12-30T00:32:50"/>
    <n v="2.2800925925925929E-2"/>
    <n v="2.2800925925925929E-2"/>
    <n v="0"/>
    <n v="2.2824074074074076E-2"/>
    <n v="2.2824074074074076E-2"/>
    <b v="0"/>
    <n v="2.3148148148147141E-5"/>
    <b v="0"/>
    <n v="3.6990740740740741E-2"/>
  </r>
  <r>
    <n v="1503"/>
    <s v="https://www.rev.com/blog/transcripts/united-kingdom-covid-19-briefing-transcript-april-3"/>
    <s v="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x v="15"/>
    <s v="32:52"/>
    <m/>
    <n v="393"/>
    <m/>
    <s v="Apr 3, 2020"/>
    <x v="17"/>
    <s v="32:52"/>
    <d v="1899-12-30T00:32:52"/>
    <n v="2.2824074074074076E-2"/>
    <n v="3.6990740740740741E-2"/>
    <n v="1.4166666666666664E-2"/>
    <n v="2.4409722222222222E-2"/>
    <n v="2.4409722222222222E-2"/>
    <b v="0"/>
    <n v="1.5856481481481451E-3"/>
    <b v="0"/>
    <n v="3.6990740740740741E-2"/>
  </r>
  <r>
    <n v="1504"/>
    <s v="https://www.rev.com/blog/transcripts/united-kingdom-covid-19-briefing-transcript-april-3"/>
    <s v="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
    <x v="15"/>
    <s v="33:24"/>
    <m/>
    <n v="305"/>
    <m/>
    <s v="Apr 3, 2020"/>
    <x v="17"/>
    <s v="32:52"/>
    <d v="1899-12-30T00:33:24"/>
    <n v="2.2824074074074076E-2"/>
    <n v="3.6990740740740741E-2"/>
    <n v="1.4166666666666664E-2"/>
    <n v="2.4409722222222222E-2"/>
    <n v="2.4409722222222222E-2"/>
    <b v="0"/>
    <n v="1.5856481481481451E-3"/>
    <b v="0"/>
    <n v="3.6990740740740741E-2"/>
  </r>
  <r>
    <n v="1505"/>
    <s v="https://www.rev.com/blog/transcripts/united-kingdom-covid-19-briefing-transcript-april-3"/>
    <s v="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x v="79"/>
    <s v="33:43"/>
    <m/>
    <n v="729"/>
    <m/>
    <s v="Apr 3, 2020"/>
    <x v="17"/>
    <s v="33:43"/>
    <d v="1899-12-30T00:33:43"/>
    <n v="2.3414351851851853E-2"/>
    <n v="3.1099537037037037E-2"/>
    <n v="7.6851851851851838E-3"/>
    <n v="2.4409722222222222E-2"/>
    <n v="2.4409722222222222E-2"/>
    <b v="0"/>
    <n v="9.9537037037036868E-4"/>
    <b v="0"/>
    <n v="3.6990740740740741E-2"/>
  </r>
  <r>
    <n v="1506"/>
    <s v="https://www.rev.com/blog/transcripts/united-kingdom-covid-19-briefing-transcript-april-3"/>
    <s v="Matt Hancock: (34:40);Thanks very much. Andy Bell, Channel 5."/>
    <x v="15"/>
    <s v="34:40"/>
    <m/>
    <n v="61"/>
    <m/>
    <s v="Apr 3, 2020"/>
    <x v="17"/>
    <s v="34:40"/>
    <d v="1899-12-30T00:34:40"/>
    <n v="2.4074074074074071E-2"/>
    <n v="3.6990740740740741E-2"/>
    <n v="1.291666666666667E-2"/>
    <n v="2.4409722222222222E-2"/>
    <n v="2.4409722222222222E-2"/>
    <b v="0"/>
    <n v="3.3564814814815089E-4"/>
    <b v="0"/>
    <n v="3.6990740740740741E-2"/>
  </r>
  <r>
    <n v="1507"/>
    <s v="https://www.rev.com/blog/transcripts/united-kingdom-covid-19-briefing-transcript-april-3"/>
    <s v="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x v="42"/>
    <s v="34:44"/>
    <m/>
    <n v="414"/>
    <m/>
    <s v="Apr 3, 2020"/>
    <x v="17"/>
    <s v="34:44"/>
    <d v="1899-12-30T00:34:44"/>
    <n v="2.4120370370370372E-2"/>
    <n v="2.4120370370370372E-2"/>
    <n v="0"/>
    <n v="2.4409722222222222E-2"/>
    <n v="2.4409722222222222E-2"/>
    <b v="0"/>
    <n v="2.8935185185184967E-4"/>
    <b v="0"/>
    <n v="3.6990740740740741E-2"/>
  </r>
  <r>
    <n v="1508"/>
    <s v="https://www.rev.com/blog/transcripts/united-kingdom-covid-19-briefing-transcript-april-3"/>
    <s v="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x v="15"/>
    <s v="35:09"/>
    <m/>
    <n v="613"/>
    <m/>
    <s v="Apr 3, 2020"/>
    <x v="17"/>
    <s v="35:09"/>
    <d v="1899-12-30T00:35:09"/>
    <n v="2.4409722222222222E-2"/>
    <n v="3.6990740740740741E-2"/>
    <n v="1.2581018518518519E-2"/>
    <n v="2.7847222222222221E-2"/>
    <n v="2.7847222222222221E-2"/>
    <b v="0"/>
    <n v="3.4374999999999996E-3"/>
    <b v="0"/>
    <n v="3.6990740740740741E-2"/>
  </r>
  <r>
    <n v="1509"/>
    <s v="https://www.rev.com/blog/transcripts/united-kingdom-covid-19-briefing-transcript-april-3"/>
    <s v="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x v="79"/>
    <s v="35:56"/>
    <m/>
    <n v="369"/>
    <m/>
    <s v="Apr 3, 2020"/>
    <x v="17"/>
    <s v="35:56"/>
    <d v="1899-12-30T00:35:56"/>
    <n v="2.49537037037037E-2"/>
    <n v="3.1099537037037037E-2"/>
    <n v="6.1458333333333365E-3"/>
    <n v="2.7847222222222221E-2"/>
    <n v="2.7847222222222221E-2"/>
    <b v="0"/>
    <n v="2.893518518518521E-3"/>
    <b v="0"/>
    <n v="3.6990740740740741E-2"/>
  </r>
  <r>
    <n v="1510"/>
    <s v="https://www.rev.com/blog/transcripts/united-kingdom-covid-19-briefing-transcript-april-3"/>
    <s v="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x v="79"/>
    <s v="36:24"/>
    <m/>
    <n v="395"/>
    <m/>
    <s v="Apr 3, 2020"/>
    <x v="17"/>
    <s v="35:56"/>
    <d v="1899-12-30T00:36:24"/>
    <n v="2.49537037037037E-2"/>
    <n v="3.1099537037037037E-2"/>
    <n v="6.1458333333333365E-3"/>
    <n v="2.7847222222222221E-2"/>
    <n v="2.7847222222222221E-2"/>
    <b v="0"/>
    <n v="2.893518518518521E-3"/>
    <b v="0"/>
    <n v="3.6990740740740741E-2"/>
  </r>
  <r>
    <n v="1511"/>
    <s v="https://www.rev.com/blog/transcripts/united-kingdom-covid-19-briefing-transcript-april-3"/>
    <s v="Matt Hancock: (36:53);Thanks very much. We’re going to go to Martin Brown of The Express. Hi, Martin."/>
    <x v="15"/>
    <s v="36:53"/>
    <m/>
    <n v="101"/>
    <m/>
    <s v="Apr 3, 2020"/>
    <x v="17"/>
    <s v="36:53"/>
    <d v="1899-12-30T00:36:53"/>
    <n v="2.5613425925925925E-2"/>
    <n v="3.6990740740740741E-2"/>
    <n v="1.1377314814814816E-2"/>
    <n v="2.7847222222222221E-2"/>
    <n v="2.7847222222222221E-2"/>
    <b v="0"/>
    <n v="2.2337962962962962E-3"/>
    <b v="0"/>
    <n v="3.6990740740740741E-2"/>
  </r>
  <r>
    <n v="1512"/>
    <s v="https://www.rev.com/blog/transcripts/united-kingdom-covid-19-briefing-transcript-april-3"/>
    <s v="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x v="119"/>
    <s v="36:59"/>
    <m/>
    <n v="381"/>
    <m/>
    <s v="Apr 3, 2020"/>
    <x v="17"/>
    <s v="36:59"/>
    <d v="1899-12-30T00:36:59"/>
    <n v="2.568287037037037E-2"/>
    <n v="2.7719907407407405E-2"/>
    <n v="2.0370370370370351E-3"/>
    <n v="2.7847222222222221E-2"/>
    <n v="2.7847222222222221E-2"/>
    <b v="0"/>
    <n v="2.1643518518518513E-3"/>
    <b v="0"/>
    <n v="3.6990740740740741E-2"/>
  </r>
  <r>
    <n v="1513"/>
    <s v="https://www.rev.com/blog/transcripts/united-kingdom-covid-19-briefing-transcript-april-3"/>
    <s v="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x v="119"/>
    <s v="37:23"/>
    <m/>
    <n v="346"/>
    <m/>
    <s v="Apr 3, 2020"/>
    <x v="17"/>
    <s v="36:59"/>
    <d v="1899-12-30T00:37:23"/>
    <n v="2.568287037037037E-2"/>
    <n v="2.7719907407407405E-2"/>
    <n v="2.0370370370370351E-3"/>
    <n v="2.7847222222222221E-2"/>
    <n v="2.7847222222222221E-2"/>
    <b v="0"/>
    <n v="2.1643518518518513E-3"/>
    <b v="0"/>
    <n v="3.6990740740740741E-2"/>
  </r>
  <r>
    <n v="1514"/>
    <s v="https://www.rev.com/blog/transcripts/united-kingdom-covid-19-briefing-transcript-april-3"/>
    <s v="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x v="15"/>
    <s v="37:45"/>
    <m/>
    <n v="404"/>
    <m/>
    <s v="Apr 3, 2020"/>
    <x v="17"/>
    <s v="37:45"/>
    <d v="1899-12-30T00:37:45"/>
    <n v="2.6215277777777778E-2"/>
    <n v="3.6990740740740741E-2"/>
    <n v="1.0775462962962962E-2"/>
    <n v="2.7847222222222221E-2"/>
    <n v="2.7847222222222221E-2"/>
    <b v="0"/>
    <n v="1.6319444444444428E-3"/>
    <b v="0"/>
    <n v="3.6990740740740741E-2"/>
  </r>
  <r>
    <n v="1515"/>
    <s v="https://www.rev.com/blog/transcripts/united-kingdom-covid-19-briefing-transcript-april-3"/>
    <s v="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x v="15"/>
    <s v="38:17"/>
    <m/>
    <n v="374"/>
    <m/>
    <s v="Apr 3, 2020"/>
    <x v="17"/>
    <s v="37:45"/>
    <d v="1899-12-30T00:38:17"/>
    <n v="2.6215277777777778E-2"/>
    <n v="3.6990740740740741E-2"/>
    <n v="1.0775462962962962E-2"/>
    <n v="2.7847222222222221E-2"/>
    <n v="2.7847222222222221E-2"/>
    <b v="0"/>
    <n v="1.6319444444444428E-3"/>
    <b v="0"/>
    <n v="3.6990740740740741E-2"/>
  </r>
  <r>
    <n v="1516"/>
    <s v="https://www.rev.com/blog/transcripts/united-kingdom-covid-19-briefing-transcript-april-3"/>
    <s v="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x v="117"/>
    <s v="38:43"/>
    <m/>
    <n v="499"/>
    <m/>
    <s v="Apr 3, 2020"/>
    <x v="17"/>
    <s v="38:43"/>
    <d v="1899-12-30T00:38:43"/>
    <n v="2.6886574074074077E-2"/>
    <n v="2.7847222222222221E-2"/>
    <n v="9.606481481481445E-4"/>
    <n v="2.7847222222222221E-2"/>
    <n v="2.7847222222222221E-2"/>
    <b v="0"/>
    <n v="9.606481481481445E-4"/>
    <b v="0"/>
    <n v="3.6990740740740741E-2"/>
  </r>
  <r>
    <n v="1517"/>
    <s v="https://www.rev.com/blog/transcripts/united-kingdom-covid-19-briefing-transcript-april-3"/>
    <s v="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x v="117"/>
    <s v="39:15"/>
    <m/>
    <n v="562"/>
    <m/>
    <s v="Apr 3, 2020"/>
    <x v="17"/>
    <s v="38:43"/>
    <d v="1899-12-30T00:39:15"/>
    <n v="2.6886574074074077E-2"/>
    <n v="2.7847222222222221E-2"/>
    <n v="9.606481481481445E-4"/>
    <n v="2.7847222222222221E-2"/>
    <n v="2.7847222222222221E-2"/>
    <b v="0"/>
    <n v="9.606481481481445E-4"/>
    <b v="0"/>
    <n v="3.6990740740740741E-2"/>
  </r>
  <r>
    <n v="1518"/>
    <s v="https://www.rev.com/blog/transcripts/united-kingdom-covid-19-briefing-transcript-april-3"/>
    <s v="Ruth: (39:48);I didn’t get quite the maternity question, Secretary of State. So, would you mind repeating that one?"/>
    <x v="117"/>
    <s v="39:48"/>
    <m/>
    <n v="115"/>
    <m/>
    <s v="Apr 3, 2020"/>
    <x v="17"/>
    <s v="38:43"/>
    <d v="1899-12-30T00:39:48"/>
    <n v="2.6886574074074077E-2"/>
    <n v="2.7847222222222221E-2"/>
    <n v="9.606481481481445E-4"/>
    <n v="2.7847222222222221E-2"/>
    <n v="2.7847222222222221E-2"/>
    <b v="0"/>
    <n v="9.606481481481445E-4"/>
    <b v="0"/>
    <n v="3.6990740740740741E-2"/>
  </r>
  <r>
    <n v="1519"/>
    <s v="https://www.rev.com/blog/transcripts/united-kingdom-covid-19-briefing-transcript-april-3"/>
    <s v="Martin Brown: (39:55);It was just the same really. What help is being given to the women who are alone in hospital without their loved ones giving birth."/>
    <x v="119"/>
    <s v="39:55"/>
    <m/>
    <n v="153"/>
    <m/>
    <s v="Apr 3, 2020"/>
    <x v="17"/>
    <s v="39:55"/>
    <d v="1899-12-30T00:39:55"/>
    <n v="2.7719907407407405E-2"/>
    <n v="2.7719907407407405E-2"/>
    <n v="0"/>
    <n v="2.7847222222222221E-2"/>
    <n v="2.7847222222222221E-2"/>
    <b v="0"/>
    <n v="1.2731481481481621E-4"/>
    <b v="0"/>
    <n v="3.6990740740740741E-2"/>
  </r>
  <r>
    <n v="1520"/>
    <s v="https://www.rev.com/blog/transcripts/united-kingdom-covid-19-briefing-transcript-april-3"/>
    <s v="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x v="117"/>
    <s v="40:06"/>
    <m/>
    <n v="593"/>
    <m/>
    <s v="Apr 3, 2020"/>
    <x v="17"/>
    <s v="40:06"/>
    <d v="1899-12-30T00:40:06"/>
    <n v="2.7847222222222221E-2"/>
    <n v="2.7847222222222221E-2"/>
    <n v="0"/>
    <n v="2.8229166666666666E-2"/>
    <n v="2.8229166666666666E-2"/>
    <b v="0"/>
    <n v="3.8194444444444517E-4"/>
    <b v="0"/>
    <n v="3.6990740740740741E-2"/>
  </r>
  <r>
    <n v="1521"/>
    <s v="https://www.rev.com/blog/transcripts/united-kingdom-covid-19-briefing-transcript-april-3"/>
    <s v="Matt Hancock: (40:39);Thanks, Ruth. On the second question, JVT."/>
    <x v="15"/>
    <s v="40:39"/>
    <m/>
    <n v="64"/>
    <m/>
    <s v="Apr 3, 2020"/>
    <x v="17"/>
    <s v="40:39"/>
    <d v="1899-12-30T00:40:39"/>
    <n v="2.8229166666666666E-2"/>
    <n v="3.6990740740740741E-2"/>
    <n v="8.7615740740740744E-3"/>
    <n v="3.1134259259259261E-2"/>
    <n v="3.1134259259259261E-2"/>
    <b v="0"/>
    <n v="2.9050925925925945E-3"/>
    <b v="0"/>
    <n v="3.6990740740740741E-2"/>
  </r>
  <r>
    <n v="1522"/>
    <s v="https://www.rev.com/blog/transcripts/united-kingdom-covid-19-briefing-transcript-april-3"/>
    <s v="Jonathan Van-Tam: (40:41);Yeah. I’ll just begin on the first, actually, to say, I realize this is an awful and distressing illness. And I’m very distressed personally when I hear these stories of families separated, when I hear everything that’s going on in that space. It’s really terrible."/>
    <x v="79"/>
    <s v="40:41"/>
    <m/>
    <n v="291"/>
    <m/>
    <s v="Apr 3, 2020"/>
    <x v="17"/>
    <s v="40:41"/>
    <d v="1899-12-30T00:40:41"/>
    <n v="2.8252314814814813E-2"/>
    <n v="3.1099537037037037E-2"/>
    <n v="2.8472222222222232E-3"/>
    <n v="3.1134259259259261E-2"/>
    <n v="3.1134259259259261E-2"/>
    <b v="0"/>
    <n v="2.8819444444444474E-3"/>
    <b v="0"/>
    <n v="3.6990740740740741E-2"/>
  </r>
  <r>
    <n v="1523"/>
    <s v="https://www.rev.com/blog/transcripts/united-kingdom-covid-19-briefing-transcript-april-3"/>
    <s v="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x v="79"/>
    <s v="41:01"/>
    <m/>
    <n v="791"/>
    <m/>
    <s v="Apr 3, 2020"/>
    <x v="17"/>
    <s v="40:41"/>
    <d v="1899-12-30T00:41:01"/>
    <n v="2.8252314814814813E-2"/>
    <n v="3.1099537037037037E-2"/>
    <n v="2.8472222222222232E-3"/>
    <n v="3.1134259259259261E-2"/>
    <n v="3.1134259259259261E-2"/>
    <b v="0"/>
    <n v="2.8819444444444474E-3"/>
    <b v="0"/>
    <n v="3.6990740740740741E-2"/>
  </r>
  <r>
    <n v="1524"/>
    <s v="https://www.rev.com/blog/transcripts/united-kingdom-covid-19-briefing-transcript-april-3"/>
    <s v="Jonathan Van-Tam: (42:03);…and it is entirely wired into some cultures that masks are worn quite frequently in open spaces. So it’s very different, but in terms of the hard evidence and what the UK government recommends, we do not recommend face masks for general wearing by the public."/>
    <x v="79"/>
    <s v="42:03"/>
    <m/>
    <n v="286"/>
    <m/>
    <s v="Apr 3, 2020"/>
    <x v="17"/>
    <s v="40:41"/>
    <d v="1899-12-30T00:42:03"/>
    <n v="2.8252314814814813E-2"/>
    <n v="3.1099537037037037E-2"/>
    <n v="2.8472222222222232E-3"/>
    <n v="3.1134259259259261E-2"/>
    <n v="3.1134259259259261E-2"/>
    <b v="0"/>
    <n v="2.8819444444444474E-3"/>
    <b v="0"/>
    <n v="3.6990740740740741E-2"/>
  </r>
  <r>
    <n v="1525"/>
    <s v="https://www.rev.com/blog/transcripts/united-kingdom-covid-19-briefing-transcript-april-3"/>
    <s v="Matt Hancock: (42:24);Thanks very much. I hope that answers the question, Martin. Pretty clear. Dan Martin from The Mail."/>
    <x v="15"/>
    <s v="42:24"/>
    <m/>
    <n v="121"/>
    <m/>
    <s v="Apr 3, 2020"/>
    <x v="17"/>
    <s v="42:24"/>
    <d v="1899-12-30T00:42:24"/>
    <n v="2.9444444444444443E-2"/>
    <n v="3.6990740740740741E-2"/>
    <n v="7.5462962962962975E-3"/>
    <n v="3.1134259259259261E-2"/>
    <n v="3.1134259259259261E-2"/>
    <b v="0"/>
    <n v="1.6898148148148176E-3"/>
    <b v="0"/>
    <n v="3.6990740740740741E-2"/>
  </r>
  <r>
    <n v="1526"/>
    <s v="https://www.rev.com/blog/transcripts/united-kingdom-covid-19-briefing-transcript-april-3"/>
    <s v="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x v="120"/>
    <s v="42:32"/>
    <m/>
    <n v="555"/>
    <m/>
    <s v="Apr 3, 2020"/>
    <x v="17"/>
    <s v="42:32"/>
    <d v="1899-12-30T00:42:32"/>
    <n v="2.9537037037037039E-2"/>
    <n v="3.1168981481481482E-2"/>
    <n v="1.6319444444444428E-3"/>
    <n v="3.1134259259259261E-2"/>
    <n v="3.1134259259259261E-2"/>
    <b v="0"/>
    <n v="1.5972222222222221E-3"/>
    <b v="0"/>
    <n v="3.6990740740740741E-2"/>
  </r>
  <r>
    <n v="1527"/>
    <s v="https://www.rev.com/blog/transcripts/united-kingdom-covid-19-briefing-transcript-april-3"/>
    <s v="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x v="15"/>
    <s v="42:59"/>
    <m/>
    <n v="535"/>
    <m/>
    <s v="Apr 3, 2020"/>
    <x v="17"/>
    <s v="42:59"/>
    <d v="1899-12-30T00:42:59"/>
    <n v="2.9849537037037036E-2"/>
    <n v="3.6990740740740741E-2"/>
    <n v="7.1412037037037052E-3"/>
    <n v="3.1134259259259261E-2"/>
    <n v="3.1134259259259261E-2"/>
    <b v="0"/>
    <n v="1.2847222222222253E-3"/>
    <b v="0"/>
    <n v="3.6990740740740741E-2"/>
  </r>
  <r>
    <n v="1528"/>
    <s v="https://www.rev.com/blog/transcripts/united-kingdom-covid-19-briefing-transcript-april-3"/>
    <s v="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x v="15"/>
    <s v="43:41"/>
    <m/>
    <n v="348"/>
    <m/>
    <s v="Apr 3, 2020"/>
    <x v="17"/>
    <s v="42:59"/>
    <d v="1899-12-30T00:43:41"/>
    <n v="2.9849537037037036E-2"/>
    <n v="3.6990740740740741E-2"/>
    <n v="7.1412037037037052E-3"/>
    <n v="3.1134259259259261E-2"/>
    <n v="3.1134259259259261E-2"/>
    <b v="0"/>
    <n v="1.2847222222222253E-3"/>
    <b v="0"/>
    <n v="3.6990740740740741E-2"/>
  </r>
  <r>
    <n v="1529"/>
    <s v="https://www.rev.com/blog/transcripts/united-kingdom-covid-19-briefing-transcript-april-3"/>
    <s v="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x v="15"/>
    <s v="44:06"/>
    <m/>
    <n v="372"/>
    <m/>
    <s v="Apr 3, 2020"/>
    <x v="17"/>
    <s v="42:59"/>
    <d v="1899-12-30T00:44:06"/>
    <n v="2.9849537037037036E-2"/>
    <n v="3.6990740740740741E-2"/>
    <n v="7.1412037037037052E-3"/>
    <n v="3.1134259259259261E-2"/>
    <n v="3.1134259259259261E-2"/>
    <b v="0"/>
    <n v="1.2847222222222253E-3"/>
    <b v="0"/>
    <n v="3.6990740740740741E-2"/>
  </r>
  <r>
    <n v="1530"/>
    <s v="https://www.rev.com/blog/transcripts/united-kingdom-covid-19-briefing-transcript-april-3"/>
    <s v="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x v="15"/>
    <s v="44:27"/>
    <m/>
    <n v="317"/>
    <m/>
    <s v="Apr 3, 2020"/>
    <x v="17"/>
    <s v="42:59"/>
    <d v="1899-12-30T00:44:27"/>
    <n v="2.9849537037037036E-2"/>
    <n v="3.6990740740740741E-2"/>
    <n v="7.1412037037037052E-3"/>
    <n v="3.1134259259259261E-2"/>
    <n v="3.1134259259259261E-2"/>
    <b v="0"/>
    <n v="1.2847222222222253E-3"/>
    <b v="0"/>
    <n v="3.6990740740740741E-2"/>
  </r>
  <r>
    <n v="1531"/>
    <s v="https://www.rev.com/blog/transcripts/united-kingdom-covid-19-briefing-transcript-april-3"/>
    <s v="Jonathan Van-Tam: (44:47);No, Secretary of State. I think you’ve answered the question."/>
    <x v="79"/>
    <s v="44:47"/>
    <m/>
    <n v="87"/>
    <m/>
    <s v="Apr 3, 2020"/>
    <x v="17"/>
    <s v="44:47"/>
    <d v="1899-12-30T00:44:47"/>
    <n v="3.1099537037037037E-2"/>
    <n v="3.1099537037037037E-2"/>
    <n v="0"/>
    <n v="3.1134259259259261E-2"/>
    <n v="3.1134259259259261E-2"/>
    <b v="0"/>
    <n v="3.4722222222224181E-5"/>
    <b v="0"/>
    <n v="3.6990740740740741E-2"/>
  </r>
  <r>
    <n v="1532"/>
    <s v="https://www.rev.com/blog/transcripts/united-kingdom-covid-19-briefing-transcript-april-3"/>
    <s v="Matt Hancock: (44:50);Have you got any follow-up, Dan? Is that okay?"/>
    <x v="15"/>
    <s v="44:50"/>
    <m/>
    <n v="68"/>
    <m/>
    <s v="Apr 3, 2020"/>
    <x v="17"/>
    <s v="44:50"/>
    <d v="1899-12-30T00:44:50"/>
    <n v="3.1134259259259261E-2"/>
    <n v="3.6990740740740741E-2"/>
    <n v="5.8564814814814799E-3"/>
    <n v="3.1180555555555555E-2"/>
    <n v="3.1180555555555555E-2"/>
    <b v="0"/>
    <n v="4.6296296296294281E-5"/>
    <b v="0"/>
    <n v="3.6990740740740741E-2"/>
  </r>
  <r>
    <n v="1533"/>
    <s v="https://www.rev.com/blog/transcripts/united-kingdom-covid-19-briefing-transcript-april-3"/>
    <s v="Dan Martin: (44:53);That’s fine. Thanks."/>
    <x v="120"/>
    <s v="44:53"/>
    <m/>
    <n v="40"/>
    <m/>
    <s v="Apr 3, 2020"/>
    <x v="17"/>
    <s v="44:53"/>
    <d v="1899-12-30T00:44:53"/>
    <n v="3.1168981481481482E-2"/>
    <n v="3.1168981481481482E-2"/>
    <n v="0"/>
    <n v="3.1180555555555555E-2"/>
    <n v="3.1180555555555555E-2"/>
    <b v="0"/>
    <n v="1.157407407407357E-5"/>
    <b v="0"/>
    <n v="3.6990740740740741E-2"/>
  </r>
  <r>
    <n v="1534"/>
    <s v="https://www.rev.com/blog/transcripts/united-kingdom-covid-19-briefing-transcript-april-3"/>
    <s v="Matt Hancock: (44:54);Okay, good stuff. Martin Bagot from The Mirror. Hello."/>
    <x v="15"/>
    <s v="44:54"/>
    <m/>
    <n v="76"/>
    <m/>
    <s v="Apr 3, 2020"/>
    <x v="17"/>
    <s v="44:54"/>
    <d v="1899-12-30T00:44:54"/>
    <n v="3.1180555555555555E-2"/>
    <n v="3.6990740740740741E-2"/>
    <n v="5.8101851851851856E-3"/>
    <n v="3.1851851851851853E-2"/>
    <n v="3.1851851851851853E-2"/>
    <b v="0"/>
    <n v="6.7129629629629831E-4"/>
    <b v="0"/>
    <n v="3.6990740740740741E-2"/>
  </r>
  <r>
    <n v="1535"/>
    <s v="https://www.rev.com/blog/transcripts/united-kingdom-covid-19-briefing-transcript-april-3"/>
    <s v="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x v="121"/>
    <s v="44:59"/>
    <m/>
    <n v="645"/>
    <m/>
    <s v="Apr 3, 2020"/>
    <x v="17"/>
    <s v="44:59"/>
    <d v="1899-12-30T00:44:59"/>
    <n v="3.123842592592593E-2"/>
    <n v="3.1631944444444442E-2"/>
    <n v="3.935185185185118E-4"/>
    <n v="3.1851851851851853E-2"/>
    <n v="3.1851851851851853E-2"/>
    <b v="0"/>
    <n v="6.1342592592592352E-4"/>
    <b v="0"/>
    <n v="3.6990740740740741E-2"/>
  </r>
  <r>
    <n v="1536"/>
    <s v="https://www.rev.com/blog/transcripts/united-kingdom-covid-19-briefing-transcript-april-3"/>
    <s v="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x v="121"/>
    <s v="45:33"/>
    <m/>
    <n v="390"/>
    <m/>
    <s v="Apr 3, 2020"/>
    <x v="17"/>
    <s v="44:59"/>
    <d v="1899-12-30T00:45:33"/>
    <n v="3.123842592592593E-2"/>
    <n v="3.1631944444444442E-2"/>
    <n v="3.935185185185118E-4"/>
    <n v="3.1851851851851853E-2"/>
    <n v="3.1851851851851853E-2"/>
    <b v="0"/>
    <n v="6.1342592592592352E-4"/>
    <b v="0"/>
    <n v="3.6990740740740741E-2"/>
  </r>
  <r>
    <n v="1537"/>
    <s v="https://www.rev.com/blog/transcripts/united-kingdom-covid-19-briefing-transcript-april-3"/>
    <s v="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x v="15"/>
    <s v="45:52"/>
    <m/>
    <n v="701"/>
    <m/>
    <s v="Apr 3, 2020"/>
    <x v="17"/>
    <s v="45:52"/>
    <d v="1899-12-30T00:45:52"/>
    <n v="3.1851851851851853E-2"/>
    <n v="3.6990740740740741E-2"/>
    <n v="5.1388888888888873E-3"/>
    <n v="3.5821759259259262E-2"/>
    <n v="3.5821759259259262E-2"/>
    <b v="0"/>
    <n v="3.9699074074074081E-3"/>
    <b v="0"/>
    <n v="3.6990740740740741E-2"/>
  </r>
  <r>
    <n v="1538"/>
    <s v="https://www.rev.com/blog/transcripts/united-kingdom-covid-19-briefing-transcript-april-3"/>
    <s v="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
    <x v="15"/>
    <s v="46:42"/>
    <m/>
    <n v="297"/>
    <m/>
    <s v="Apr 3, 2020"/>
    <x v="17"/>
    <s v="45:52"/>
    <d v="1899-12-30T00:46:42"/>
    <n v="3.1851851851851853E-2"/>
    <n v="3.6990740740740741E-2"/>
    <n v="5.1388888888888873E-3"/>
    <n v="3.5821759259259262E-2"/>
    <n v="3.5821759259259262E-2"/>
    <b v="0"/>
    <n v="3.9699074074074081E-3"/>
    <b v="0"/>
    <n v="3.6990740740740741E-2"/>
  </r>
  <r>
    <n v="1539"/>
    <s v="https://www.rev.com/blog/transcripts/united-kingdom-covid-19-briefing-transcript-april-3"/>
    <s v="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x v="15"/>
    <s v="47:10"/>
    <m/>
    <n v="623"/>
    <m/>
    <s v="Apr 3, 2020"/>
    <x v="17"/>
    <s v="45:52"/>
    <d v="1899-12-30T00:47:10"/>
    <n v="3.1851851851851853E-2"/>
    <n v="3.6990740740740741E-2"/>
    <n v="5.1388888888888873E-3"/>
    <n v="3.5821759259259262E-2"/>
    <n v="3.5821759259259262E-2"/>
    <b v="0"/>
    <n v="3.9699074074074081E-3"/>
    <b v="0"/>
    <n v="3.6990740740740741E-2"/>
  </r>
  <r>
    <n v="1540"/>
    <s v="https://www.rev.com/blog/transcripts/united-kingdom-covid-19-briefing-transcript-april-3"/>
    <s v="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x v="122"/>
    <s v="47:50"/>
    <m/>
    <n v="510"/>
    <m/>
    <s v="Apr 3, 2020"/>
    <x v="17"/>
    <s v="47:50"/>
    <d v="1899-12-30T00:47:50"/>
    <n v="3.3217592592592597E-2"/>
    <n v="3.5821759259259262E-2"/>
    <n v="2.6041666666666644E-3"/>
    <n v="3.5821759259259262E-2"/>
    <n v="3.5821759259259262E-2"/>
    <b v="0"/>
    <n v="2.6041666666666644E-3"/>
    <b v="0"/>
    <n v="3.6990740740740741E-2"/>
  </r>
  <r>
    <n v="1541"/>
    <s v="https://www.rev.com/blog/transcripts/united-kingdom-covid-19-briefing-transcript-april-3"/>
    <s v="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x v="122"/>
    <s v="48:14"/>
    <m/>
    <n v="382"/>
    <m/>
    <s v="Apr 3, 2020"/>
    <x v="17"/>
    <s v="47:50"/>
    <d v="1899-12-30T00:48:14"/>
    <n v="3.3217592592592597E-2"/>
    <n v="3.5821759259259262E-2"/>
    <n v="2.6041666666666644E-3"/>
    <n v="3.5821759259259262E-2"/>
    <n v="3.5821759259259262E-2"/>
    <b v="0"/>
    <n v="2.6041666666666644E-3"/>
    <b v="0"/>
    <n v="3.6990740740740741E-2"/>
  </r>
  <r>
    <n v="1542"/>
    <s v="https://www.rev.com/blog/transcripts/united-kingdom-covid-19-briefing-transcript-april-3"/>
    <s v="Jen Williams: (48:33);Just finally, on PPE as a whole, how many units do we have in the national stockpile, and how many are we expected to need during the course of the outbreak?"/>
    <x v="122"/>
    <s v="48:33"/>
    <m/>
    <n v="179"/>
    <m/>
    <s v="Apr 3, 2020"/>
    <x v="17"/>
    <s v="47:50"/>
    <d v="1899-12-30T00:48:33"/>
    <n v="3.3217592592592597E-2"/>
    <n v="3.5821759259259262E-2"/>
    <n v="2.6041666666666644E-3"/>
    <n v="3.5821759259259262E-2"/>
    <n v="3.5821759259259262E-2"/>
    <b v="0"/>
    <n v="2.6041666666666644E-3"/>
    <b v="0"/>
    <n v="3.6990740740740741E-2"/>
  </r>
  <r>
    <n v="1543"/>
    <s v="https://www.rev.com/blog/transcripts/united-kingdom-covid-19-briefing-transcript-april-3"/>
    <s v="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x v="15"/>
    <s v="48:43"/>
    <m/>
    <n v="587"/>
    <m/>
    <s v="Apr 3, 2020"/>
    <x v="17"/>
    <s v="48:43"/>
    <d v="1899-12-30T00:48:43"/>
    <n v="3.3831018518518517E-2"/>
    <n v="3.6990740740740741E-2"/>
    <n v="3.1597222222222235E-3"/>
    <n v="3.5821759259259262E-2"/>
    <n v="3.5821759259259262E-2"/>
    <b v="0"/>
    <n v="1.9907407407407443E-3"/>
    <b v="0"/>
    <n v="3.6990740740740741E-2"/>
  </r>
  <r>
    <n v="1544"/>
    <s v="https://www.rev.com/blog/transcripts/united-kingdom-covid-19-briefing-transcript-april-3"/>
    <s v="Matt Hancock: (49:31);So there is capacity in the hospitals right now to deal with COVID-19, and there is no blanket rule. It is a clinical judgment about when somebody goes to hospital. I don’t know if Ruth might want to add something on that."/>
    <x v="15"/>
    <s v="49:31"/>
    <m/>
    <n v="244"/>
    <m/>
    <s v="Apr 3, 2020"/>
    <x v="17"/>
    <s v="48:43"/>
    <d v="1899-12-30T00:49:31"/>
    <n v="3.3831018518518517E-2"/>
    <n v="3.6990740740740741E-2"/>
    <n v="3.1597222222222235E-3"/>
    <n v="3.5821759259259262E-2"/>
    <n v="3.5821759259259262E-2"/>
    <b v="0"/>
    <n v="1.9907407407407443E-3"/>
    <b v="0"/>
    <n v="3.6990740740740741E-2"/>
  </r>
  <r>
    <n v="1545"/>
    <s v="https://www.rev.com/blog/transcripts/united-kingdom-covid-19-briefing-transcript-april-3"/>
    <s v="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x v="15"/>
    <s v="49:47"/>
    <m/>
    <n v="476"/>
    <m/>
    <s v="Apr 3, 2020"/>
    <x v="17"/>
    <s v="48:43"/>
    <d v="1899-12-30T00:49:47"/>
    <n v="3.3831018518518517E-2"/>
    <n v="3.6990740740740741E-2"/>
    <n v="3.1597222222222235E-3"/>
    <n v="3.5821759259259262E-2"/>
    <n v="3.5821759259259262E-2"/>
    <b v="0"/>
    <n v="1.9907407407407443E-3"/>
    <b v="0"/>
    <n v="3.6990740740740741E-2"/>
  </r>
  <r>
    <n v="1546"/>
    <s v="https://www.rev.com/blog/transcripts/united-kingdom-covid-19-briefing-transcript-april-3"/>
    <s v="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x v="15"/>
    <s v="50:23"/>
    <m/>
    <n v="393"/>
    <m/>
    <s v="Apr 3, 2020"/>
    <x v="17"/>
    <s v="48:43"/>
    <d v="1899-12-30T00:50:23"/>
    <n v="3.3831018518518517E-2"/>
    <n v="3.6990740740740741E-2"/>
    <n v="3.1597222222222235E-3"/>
    <n v="3.5821759259259262E-2"/>
    <n v="3.5821759259259262E-2"/>
    <b v="0"/>
    <n v="1.9907407407407443E-3"/>
    <b v="0"/>
    <n v="3.6990740740740741E-2"/>
  </r>
  <r>
    <n v="1547"/>
    <s v="https://www.rev.com/blog/transcripts/united-kingdom-covid-19-briefing-transcript-april-3"/>
    <s v="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x v="78"/>
    <s v="50:48"/>
    <m/>
    <n v="748"/>
    <m/>
    <s v="Apr 3, 2020"/>
    <x v="17"/>
    <s v="50:48"/>
    <d v="1899-12-30T00:50:48"/>
    <n v="3.5277777777777776E-2"/>
    <n v="3.5277777777777776E-2"/>
    <n v="0"/>
    <n v="3.5821759259259262E-2"/>
    <n v="3.5821759259259262E-2"/>
    <b v="0"/>
    <n v="5.4398148148148556E-4"/>
    <b v="0"/>
    <n v="3.6990740740740741E-2"/>
  </r>
  <r>
    <n v="1548"/>
    <s v="https://www.rev.com/blog/transcripts/united-kingdom-covid-19-briefing-transcript-april-3"/>
    <s v="Matt Hancock: (51:35);Okay. Does that answer the question, Jen?"/>
    <x v="15"/>
    <s v="51:35"/>
    <m/>
    <n v="63"/>
    <m/>
    <s v="Apr 3, 2020"/>
    <x v="17"/>
    <s v="51:35"/>
    <d v="1899-12-30T00:51:35"/>
    <n v="3.5821759259259262E-2"/>
    <n v="3.6990740740740741E-2"/>
    <n v="1.1689814814814792E-3"/>
    <n v="3.5937500000000004E-2"/>
    <n v="3.5937500000000004E-2"/>
    <b v="0"/>
    <n v="1.1574074074074264E-4"/>
    <b v="0"/>
    <n v="3.6990740740740741E-2"/>
  </r>
  <r>
    <n v="1549"/>
    <s v="https://www.rev.com/blog/transcripts/united-kingdom-covid-19-briefing-transcript-april-3"/>
    <s v="Jen Williams: (51:35);Yeah, it does. But on the PPE, I mean, obviously you said you’d come back on the numbers in terms of how many you’ve got in the stockpile. But do you know how many you’re going to need over the course of the pandemic?"/>
    <x v="122"/>
    <s v="51:35"/>
    <m/>
    <n v="239"/>
    <m/>
    <s v="Apr 3, 2020"/>
    <x v="17"/>
    <s v="51:35"/>
    <d v="1899-12-30T00:51:35"/>
    <n v="3.5821759259259262E-2"/>
    <n v="3.5821759259259262E-2"/>
    <n v="0"/>
    <n v="3.5937500000000004E-2"/>
    <n v="3.5937500000000004E-2"/>
    <b v="0"/>
    <n v="1.1574074074074264E-4"/>
    <b v="0"/>
    <n v="3.6990740740740741E-2"/>
  </r>
  <r>
    <n v="1550"/>
    <s v="https://www.rev.com/blog/transcripts/united-kingdom-covid-19-briefing-transcript-april-3"/>
    <s v="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x v="15"/>
    <s v="51:45"/>
    <m/>
    <n v="452"/>
    <m/>
    <s v="Apr 3, 2020"/>
    <x v="17"/>
    <s v="51:45"/>
    <d v="1899-12-30T00:51:45"/>
    <n v="3.5937500000000004E-2"/>
    <n v="3.6990740740740741E-2"/>
    <n v="1.0532407407407365E-3"/>
    <n v="9.2592592592592588E-5"/>
    <n v="9.2592592592592588E-5"/>
    <b v="0"/>
    <n v="-3.5844907407407409E-2"/>
    <b v="1"/>
    <n v="3.6990740740740741E-2"/>
  </r>
  <r>
    <n v="1551"/>
    <s v="https://www.rev.com/blog/transcripts/united-kingdom-covid-19-briefing-transcript-april-3"/>
    <s v="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x v="15"/>
    <s v="52:15"/>
    <m/>
    <n v="454"/>
    <m/>
    <s v="Apr 3, 2020"/>
    <x v="17"/>
    <s v="51:45"/>
    <d v="1899-12-30T00:52:15"/>
    <n v="3.5937500000000004E-2"/>
    <n v="3.6990740740740741E-2"/>
    <n v="1.0532407407407365E-3"/>
    <n v="9.2592592592592588E-5"/>
    <n v="9.2592592592592588E-5"/>
    <b v="0"/>
    <n v="-3.5844907407407409E-2"/>
    <b v="1"/>
    <n v="3.6990740740740741E-2"/>
  </r>
  <r>
    <n v="1552"/>
    <s v="https://www.rev.com/blog/transcripts/united-kingdom-covid-19-briefing-transcript-april-3"/>
    <s v="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x v="15"/>
    <s v="52:49"/>
    <m/>
    <n v="455"/>
    <m/>
    <s v="Apr 3, 2020"/>
    <x v="17"/>
    <s v="51:45"/>
    <d v="1899-12-30T00:52:49"/>
    <n v="3.5937500000000004E-2"/>
    <n v="3.6990740740740741E-2"/>
    <n v="1.0532407407407365E-3"/>
    <n v="9.2592592592592588E-5"/>
    <n v="9.2592592592592588E-5"/>
    <b v="0"/>
    <n v="-3.5844907407407409E-2"/>
    <b v="1"/>
    <n v="3.6990740740740741E-2"/>
  </r>
  <r>
    <n v="1553"/>
    <s v="https://www.rev.com/blog/transcripts/united-kingdom-covid-19-briefing-transcript-april-3"/>
    <s v="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x v="15"/>
    <s v="53:16"/>
    <m/>
    <n v="332"/>
    <m/>
    <s v="Apr 3, 2020"/>
    <x v="17"/>
    <s v="51:45"/>
    <d v="1899-12-30T00:53:16"/>
    <n v="3.5937500000000004E-2"/>
    <n v="3.6990740740740741E-2"/>
    <n v="1.0532407407407365E-3"/>
    <n v="9.2592592592592588E-5"/>
    <n v="9.2592592592592588E-5"/>
    <b v="0"/>
    <n v="-3.5844907407407409E-2"/>
    <b v="1"/>
    <n v="3.6990740740740741E-2"/>
  </r>
  <r>
    <n v="1558"/>
    <s v="https://www.rev.com/blog/transcripts/united-kingdom-covid-19-briefing-transcript-april-5"/>
    <s v="Alex Thomson: (00:08);What exactly does that mean? So if people continued to ignore your social distancing rule, what does tightening up the measures actually in practical terms mean?"/>
    <x v="123"/>
    <s v="00:08"/>
    <n v="0"/>
    <n v="183"/>
    <m/>
    <s v="Apr 6, 2020"/>
    <x v="18"/>
    <s v="00:08"/>
    <d v="1899-12-30T00:00:08"/>
    <n v="9.2592592592592588E-5"/>
    <n v="3.2638888888888891E-2"/>
    <n v="3.2546296296296295E-2"/>
    <n v="5.2777777777777771E-3"/>
    <n v="5.2777777777777771E-3"/>
    <b v="0"/>
    <n v="5.1851851851851842E-3"/>
    <b v="0"/>
    <n v="4.2372685185185187E-2"/>
  </r>
  <r>
    <n v="1559"/>
    <s v="https://www.rev.com/blog/transcripts/united-kingdom-covid-19-briefing-transcript-april-5"/>
    <s v="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x v="15"/>
    <s v="00:17"/>
    <n v="0"/>
    <n v="881"/>
    <m/>
    <s v="Apr 6, 2020"/>
    <x v="18"/>
    <s v="00:17"/>
    <d v="1899-12-30T00:00:17"/>
    <n v="1.9675925925925926E-4"/>
    <n v="4.2372685185185187E-2"/>
    <n v="4.2175925925925929E-2"/>
    <n v="5.2777777777777771E-3"/>
    <n v="5.2777777777777771E-3"/>
    <b v="0"/>
    <n v="5.0810185185185177E-3"/>
    <b v="0"/>
    <n v="4.2372685185185187E-2"/>
  </r>
  <r>
    <n v="1560"/>
    <s v="https://www.rev.com/blog/transcripts/united-kingdom-covid-19-briefing-transcript-april-5"/>
    <s v="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x v="123"/>
    <s v="01:18"/>
    <n v="0"/>
    <n v="670"/>
    <m/>
    <s v="Apr 6, 2020"/>
    <x v="18"/>
    <s v="01:18"/>
    <d v="1899-12-30T00:01:18"/>
    <n v="9.0277777777777784E-4"/>
    <n v="3.2638888888888891E-2"/>
    <n v="3.1736111111111111E-2"/>
    <n v="5.2777777777777771E-3"/>
    <n v="5.2777777777777771E-3"/>
    <b v="0"/>
    <n v="4.3749999999999995E-3"/>
    <b v="0"/>
    <n v="4.2372685185185187E-2"/>
  </r>
  <r>
    <n v="1561"/>
    <s v="https://www.rev.com/blog/transcripts/united-kingdom-covid-19-briefing-transcript-april-5"/>
    <s v="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x v="15"/>
    <s v="02:00"/>
    <n v="0"/>
    <n v="666"/>
    <m/>
    <s v="Apr 6, 2020"/>
    <x v="18"/>
    <s v="02:00"/>
    <d v="1899-12-30T00:02:00"/>
    <n v="1.3888888888888889E-3"/>
    <n v="4.2372685185185187E-2"/>
    <n v="4.0983796296296296E-2"/>
    <n v="5.2777777777777771E-3"/>
    <n v="5.2777777777777771E-3"/>
    <b v="0"/>
    <n v="3.8888888888888879E-3"/>
    <b v="0"/>
    <n v="4.2372685185185187E-2"/>
  </r>
  <r>
    <n v="1562"/>
    <s v="https://www.rev.com/blog/transcripts/united-kingdom-covid-19-briefing-transcript-april-5"/>
    <s v="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x v="99"/>
    <s v="02:45"/>
    <n v="0"/>
    <n v="885"/>
    <m/>
    <s v="Apr 6, 2020"/>
    <x v="18"/>
    <s v="02:45"/>
    <d v="1899-12-30T00:02:45"/>
    <n v="1.9097222222222222E-3"/>
    <n v="4.2361111111111106E-2"/>
    <n v="4.0451388888888884E-2"/>
    <n v="5.2777777777777771E-3"/>
    <n v="5.2777777777777771E-3"/>
    <b v="0"/>
    <n v="3.3680555555555547E-3"/>
    <b v="0"/>
    <n v="4.2372685185185187E-2"/>
  </r>
  <r>
    <n v="1563"/>
    <s v="https://www.rev.com/blog/transcripts/united-kingdom-covid-19-briefing-transcript-april-5"/>
    <s v="Matt Hancock: (03:37);Okay, great. Charlotte Ivers from talkRADIO."/>
    <x v="15"/>
    <s v="03:37"/>
    <n v="0"/>
    <n v="66"/>
    <m/>
    <s v="Apr 6, 2020"/>
    <x v="18"/>
    <s v="03:37"/>
    <d v="1899-12-30T00:03:37"/>
    <n v="2.5115740740740741E-3"/>
    <n v="4.2372685185185187E-2"/>
    <n v="3.9861111111111111E-2"/>
    <n v="5.2777777777777771E-3"/>
    <n v="5.2777777777777771E-3"/>
    <b v="0"/>
    <n v="2.766203703703703E-3"/>
    <b v="0"/>
    <n v="4.2372685185185187E-2"/>
  </r>
  <r>
    <n v="1564"/>
    <s v="https://www.rev.com/blog/transcripts/united-kingdom-covid-19-briefing-transcript-april-5"/>
    <s v="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x v="124"/>
    <s v="03:41"/>
    <n v="0"/>
    <n v="488"/>
    <m/>
    <s v="Apr 6, 2020"/>
    <x v="18"/>
    <s v="03:41"/>
    <d v="1899-12-30T00:03:41"/>
    <n v="2.5578703703703705E-3"/>
    <n v="5.1504629629629635E-3"/>
    <n v="2.592592592592593E-3"/>
    <n v="5.2777777777777771E-3"/>
    <n v="5.2777777777777771E-3"/>
    <b v="0"/>
    <n v="2.7199074074074066E-3"/>
    <b v="0"/>
    <n v="4.2372685185185187E-2"/>
  </r>
  <r>
    <n v="1565"/>
    <s v="https://www.rev.com/blog/transcripts/united-kingdom-covid-19-briefing-transcript-april-5"/>
    <s v="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x v="15"/>
    <s v="04:11"/>
    <n v="0"/>
    <n v="849"/>
    <m/>
    <s v="Apr 6, 2020"/>
    <x v="18"/>
    <s v="04:11"/>
    <d v="1899-12-30T00:04:11"/>
    <n v="2.9050925925925928E-3"/>
    <n v="4.2372685185185187E-2"/>
    <n v="3.9467592592592596E-2"/>
    <n v="5.2777777777777771E-3"/>
    <n v="5.2777777777777771E-3"/>
    <b v="0"/>
    <n v="2.3726851851851843E-3"/>
    <b v="0"/>
    <n v="4.2372685185185187E-2"/>
  </r>
  <r>
    <n v="1566"/>
    <s v="https://www.rev.com/blog/transcripts/united-kingdom-covid-19-briefing-transcript-april-5"/>
    <s v="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x v="99"/>
    <s v="05:14"/>
    <n v="0"/>
    <n v="939"/>
    <m/>
    <s v="Apr 6, 2020"/>
    <x v="18"/>
    <s v="05:14"/>
    <d v="1899-12-30T00:05:14"/>
    <n v="3.6342592592592594E-3"/>
    <n v="4.2361111111111106E-2"/>
    <n v="3.8726851851851846E-2"/>
    <n v="5.2777777777777771E-3"/>
    <n v="5.2777777777777771E-3"/>
    <b v="0"/>
    <n v="1.6435185185185177E-3"/>
    <b v="0"/>
    <n v="4.2372685185185187E-2"/>
  </r>
  <r>
    <n v="1567"/>
    <s v="https://www.rev.com/blog/transcripts/united-kingdom-covid-19-briefing-transcript-april-5"/>
    <s v="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x v="99"/>
    <s v="06:11"/>
    <n v="0"/>
    <n v="1168"/>
    <m/>
    <s v="Apr 6, 2020"/>
    <x v="18"/>
    <s v="05:14"/>
    <d v="1899-12-30T00:06:11"/>
    <n v="3.6342592592592594E-3"/>
    <n v="4.2361111111111106E-2"/>
    <n v="3.8726851851851846E-2"/>
    <n v="5.2777777777777771E-3"/>
    <n v="5.2777777777777771E-3"/>
    <b v="0"/>
    <n v="1.6435185185185177E-3"/>
    <b v="0"/>
    <n v="4.2372685185185187E-2"/>
  </r>
  <r>
    <n v="1568"/>
    <s v="https://www.rev.com/blog/transcripts/united-kingdom-covid-19-briefing-transcript-april-5"/>
    <s v="Matt Hancock: (07:22);Did you have a follow-up? You put your hand up?"/>
    <x v="15"/>
    <s v="07:22"/>
    <n v="0"/>
    <n v="69"/>
    <m/>
    <s v="Apr 6, 2020"/>
    <x v="18"/>
    <s v="07:22"/>
    <d v="1899-12-30T00:07:22"/>
    <n v="5.115740740740741E-3"/>
    <n v="4.2372685185185187E-2"/>
    <n v="3.7256944444444447E-2"/>
    <n v="5.2777777777777771E-3"/>
    <n v="5.2777777777777771E-3"/>
    <b v="0"/>
    <n v="1.6203703703703606E-4"/>
    <b v="0"/>
    <n v="4.2372685185185187E-2"/>
  </r>
  <r>
    <n v="1569"/>
    <s v="https://www.rev.com/blog/transcripts/united-kingdom-covid-19-briefing-transcript-april-5"/>
    <s v="Charlotte Ivers: (07:25);Yes. I was just going to ask you talks about us now knowing more about the disease. So knowing what we know now, should we have had these higher levels of protection from the beginning? Were people at risk?"/>
    <x v="124"/>
    <s v="07:25"/>
    <n v="0"/>
    <n v="231"/>
    <m/>
    <s v="Apr 6, 2020"/>
    <x v="18"/>
    <s v="07:25"/>
    <d v="1899-12-30T00:07:25"/>
    <n v="5.1504629629629635E-3"/>
    <n v="5.1504629629629635E-3"/>
    <n v="0"/>
    <n v="5.2777777777777771E-3"/>
    <n v="5.2777777777777771E-3"/>
    <b v="0"/>
    <n v="1.2731481481481361E-4"/>
    <b v="0"/>
    <n v="4.2372685185185187E-2"/>
  </r>
  <r>
    <n v="1570"/>
    <s v="https://www.rev.com/blog/transcripts/united-kingdom-covid-19-briefing-transcript-april-5"/>
    <s v="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x v="15"/>
    <s v="07:36"/>
    <n v="0"/>
    <n v="718"/>
    <m/>
    <s v="Apr 6, 2020"/>
    <x v="18"/>
    <s v="07:36"/>
    <d v="1899-12-30T00:07:36"/>
    <n v="5.2777777777777771E-3"/>
    <n v="4.2372685185185187E-2"/>
    <n v="3.709490740740741E-2"/>
    <n v="1.0416666666666666E-2"/>
    <n v="1.0416666666666666E-2"/>
    <b v="0"/>
    <n v="5.138888888888889E-3"/>
    <b v="0"/>
    <n v="4.2372685185185187E-2"/>
  </r>
  <r>
    <n v="1571"/>
    <s v="https://www.rev.com/blog/transcripts/united-kingdom-covid-19-briefing-transcript-april-5"/>
    <s v="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x v="99"/>
    <s v="08:22"/>
    <n v="0"/>
    <n v="518"/>
    <m/>
    <s v="Apr 6, 2020"/>
    <x v="18"/>
    <s v="08:22"/>
    <d v="1899-12-30T00:08:22"/>
    <n v="5.8101851851851856E-3"/>
    <n v="4.2361111111111106E-2"/>
    <n v="3.6550925925925917E-2"/>
    <n v="1.0416666666666666E-2"/>
    <n v="1.0416666666666666E-2"/>
    <b v="0"/>
    <n v="4.6064814814814805E-3"/>
    <b v="0"/>
    <n v="4.2372685185185187E-2"/>
  </r>
  <r>
    <n v="1572"/>
    <s v="https://www.rev.com/blog/transcripts/united-kingdom-covid-19-briefing-transcript-april-5"/>
    <s v="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x v="99"/>
    <s v="08:52"/>
    <n v="0"/>
    <n v="795"/>
    <m/>
    <s v="Apr 6, 2020"/>
    <x v="18"/>
    <s v="08:22"/>
    <d v="1899-12-30T00:08:52"/>
    <n v="5.8101851851851856E-3"/>
    <n v="4.2361111111111106E-2"/>
    <n v="3.6550925925925917E-2"/>
    <n v="1.0416666666666666E-2"/>
    <n v="1.0416666666666666E-2"/>
    <b v="0"/>
    <n v="4.6064814814814805E-3"/>
    <b v="0"/>
    <n v="4.2372685185185187E-2"/>
  </r>
  <r>
    <n v="1573"/>
    <s v="https://www.rev.com/blog/transcripts/united-kingdom-covid-19-briefing-transcript-april-5"/>
    <s v="Matt Hancock: (09:41);Thanks very much Jane Merrick at the i."/>
    <x v="15"/>
    <s v="09:41"/>
    <n v="0"/>
    <n v="61"/>
    <m/>
    <s v="Apr 6, 2020"/>
    <x v="18"/>
    <s v="09:41"/>
    <d v="1899-12-30T00:09:41"/>
    <n v="6.7245370370370367E-3"/>
    <n v="4.2372685185185187E-2"/>
    <n v="3.5648148148148151E-2"/>
    <n v="1.0416666666666666E-2"/>
    <n v="1.0416666666666666E-2"/>
    <b v="0"/>
    <n v="3.6921296296296294E-3"/>
    <b v="0"/>
    <n v="4.2372685185185187E-2"/>
  </r>
  <r>
    <n v="1574"/>
    <s v="https://www.rev.com/blog/transcripts/united-kingdom-covid-19-briefing-transcript-april-5"/>
    <s v="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x v="125"/>
    <s v="09:46"/>
    <n v="0"/>
    <n v="532"/>
    <m/>
    <s v="Apr 6, 2020"/>
    <x v="18"/>
    <s v="09:46"/>
    <d v="1899-12-30T00:09:46"/>
    <n v="6.782407407407408E-3"/>
    <n v="1.0347222222222223E-2"/>
    <n v="3.5648148148148149E-3"/>
    <n v="1.0416666666666666E-2"/>
    <n v="1.0416666666666666E-2"/>
    <b v="0"/>
    <n v="3.6342592592592581E-3"/>
    <b v="0"/>
    <n v="4.2372685185185187E-2"/>
  </r>
  <r>
    <n v="1575"/>
    <s v="https://www.rev.com/blog/transcripts/united-kingdom-covid-19-briefing-transcript-april-5"/>
    <s v="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x v="15"/>
    <s v="10:15"/>
    <n v="0"/>
    <n v="757"/>
    <m/>
    <s v="Apr 6, 2020"/>
    <x v="18"/>
    <s v="10:15"/>
    <d v="1899-12-30T00:10:15"/>
    <n v="7.1180555555555554E-3"/>
    <n v="4.2372685185185187E-2"/>
    <n v="3.5254629629629629E-2"/>
    <n v="1.0416666666666666E-2"/>
    <n v="1.0416666666666666E-2"/>
    <b v="0"/>
    <n v="3.2986111111111107E-3"/>
    <b v="0"/>
    <n v="4.2372685185185187E-2"/>
  </r>
  <r>
    <n v="1576"/>
    <s v="https://www.rev.com/blog/transcripts/united-kingdom-covid-19-briefing-transcript-april-5"/>
    <s v="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x v="99"/>
    <s v="11:10"/>
    <n v="0"/>
    <n v="1070"/>
    <m/>
    <s v="Apr 6, 2020"/>
    <x v="18"/>
    <s v="11:10"/>
    <d v="1899-12-30T00:11:10"/>
    <n v="7.7546296296296287E-3"/>
    <n v="4.2361111111111106E-2"/>
    <n v="3.4606481481481474E-2"/>
    <n v="1.0416666666666666E-2"/>
    <n v="1.0416666666666666E-2"/>
    <b v="0"/>
    <n v="2.6620370370370374E-3"/>
    <b v="0"/>
    <n v="4.2372685185185187E-2"/>
  </r>
  <r>
    <n v="1577"/>
    <s v="https://www.rev.com/blog/transcripts/united-kingdom-covid-19-briefing-transcript-april-5"/>
    <s v="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x v="99"/>
    <s v="12:19"/>
    <n v="0"/>
    <n v="970"/>
    <m/>
    <s v="Apr 6, 2020"/>
    <x v="18"/>
    <s v="11:10"/>
    <d v="1899-12-30T00:12:19"/>
    <n v="7.7546296296296287E-3"/>
    <n v="4.2361111111111106E-2"/>
    <n v="3.4606481481481474E-2"/>
    <n v="1.0416666666666666E-2"/>
    <n v="1.0416666666666666E-2"/>
    <b v="0"/>
    <n v="2.6620370370370374E-3"/>
    <b v="0"/>
    <n v="4.2372685185185187E-2"/>
  </r>
  <r>
    <n v="1578"/>
    <s v="https://www.rev.com/blog/transcripts/united-kingdom-covid-19-briefing-transcript-april-5"/>
    <s v="Jim: (13:22);Thanks very much. Jim at the FT."/>
    <x v="126"/>
    <s v="13:22"/>
    <n v="0"/>
    <n v="45"/>
    <m/>
    <s v="Apr 6, 2020"/>
    <x v="18"/>
    <s v="13:22"/>
    <d v="1899-12-30T00:13:22"/>
    <n v="9.2824074074074076E-3"/>
    <n v="4.2361111111111106E-2"/>
    <n v="3.30787037037037E-2"/>
    <n v="1.0416666666666666E-2"/>
    <n v="1.0416666666666666E-2"/>
    <b v="0"/>
    <n v="1.1342592592592585E-3"/>
    <b v="0"/>
    <n v="4.2372685185185187E-2"/>
  </r>
  <r>
    <n v="1579"/>
    <s v="https://www.rev.com/blog/transcripts/united-kingdom-covid-19-briefing-transcript-april-5"/>
    <s v="Jane Merrick: (13:25);Sorry."/>
    <x v="125"/>
    <s v="13:25"/>
    <n v="0"/>
    <n v="28"/>
    <m/>
    <s v="Apr 6, 2020"/>
    <x v="18"/>
    <s v="13:25"/>
    <d v="1899-12-30T00:13:25"/>
    <n v="9.3171296296296283E-3"/>
    <n v="1.0347222222222223E-2"/>
    <n v="1.0300925925925946E-3"/>
    <n v="1.0416666666666666E-2"/>
    <n v="1.0416666666666666E-2"/>
    <b v="0"/>
    <n v="1.0995370370370378E-3"/>
    <b v="0"/>
    <n v="4.2372685185185187E-2"/>
  </r>
  <r>
    <n v="1580"/>
    <s v="https://www.rev.com/blog/transcripts/united-kingdom-covid-19-briefing-transcript-april-5"/>
    <s v="Matt Hancock: (13:25);Oh sorry. You wanted to come back Jane, sorry."/>
    <x v="15"/>
    <s v="13:25"/>
    <n v="0"/>
    <n v="68"/>
    <m/>
    <s v="Apr 6, 2020"/>
    <x v="18"/>
    <s v="13:25"/>
    <d v="1899-12-30T00:13:25"/>
    <n v="9.3171296296296283E-3"/>
    <n v="4.2372685185185187E-2"/>
    <n v="3.305555555555556E-2"/>
    <n v="1.0416666666666666E-2"/>
    <n v="1.0416666666666666E-2"/>
    <b v="0"/>
    <n v="1.0995370370370378E-3"/>
    <b v="0"/>
    <n v="4.2372685185185187E-2"/>
  </r>
  <r>
    <n v="1581"/>
    <s v="https://www.rev.com/blog/transcripts/united-kingdom-covid-19-briefing-transcript-april-5"/>
    <s v="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x v="125"/>
    <s v="13:28"/>
    <n v="0"/>
    <n v="329"/>
    <m/>
    <s v="Apr 6, 2020"/>
    <x v="18"/>
    <s v="13:28"/>
    <d v="1899-12-30T00:13:28"/>
    <n v="9.3518518518518525E-3"/>
    <n v="1.0347222222222223E-2"/>
    <n v="9.9537037037037042E-4"/>
    <n v="1.0416666666666666E-2"/>
    <n v="1.0416666666666666E-2"/>
    <b v="0"/>
    <n v="1.0648148148148136E-3"/>
    <b v="0"/>
    <n v="4.2372685185185187E-2"/>
  </r>
  <r>
    <n v="1582"/>
    <s v="https://www.rev.com/blog/transcripts/united-kingdom-covid-19-briefing-transcript-april-5"/>
    <s v="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x v="99"/>
    <s v="13:42"/>
    <n v="0"/>
    <n v="1049"/>
    <m/>
    <s v="Apr 6, 2020"/>
    <x v="18"/>
    <s v="13:42"/>
    <d v="1899-12-30T00:13:42"/>
    <n v="9.5138888888888894E-3"/>
    <n v="4.2361111111111106E-2"/>
    <n v="3.2847222222222215E-2"/>
    <n v="1.0416666666666666E-2"/>
    <n v="1.0416666666666666E-2"/>
    <b v="0"/>
    <n v="9.0277777777777665E-4"/>
    <b v="0"/>
    <n v="4.2372685185185187E-2"/>
  </r>
  <r>
    <n v="1583"/>
    <s v="https://www.rev.com/blog/transcripts/united-kingdom-covid-19-briefing-transcript-april-5"/>
    <s v="Matt Hancock: (14:49);Does that answer the question Jane?"/>
    <x v="15"/>
    <s v="14:49"/>
    <n v="0"/>
    <n v="57"/>
    <m/>
    <s v="Apr 6, 2020"/>
    <x v="18"/>
    <s v="14:49"/>
    <d v="1899-12-30T00:14:49"/>
    <n v="1.0289351851851852E-2"/>
    <n v="4.2372685185185187E-2"/>
    <n v="3.2083333333333339E-2"/>
    <n v="1.0416666666666666E-2"/>
    <n v="1.0416666666666666E-2"/>
    <b v="0"/>
    <n v="1.2731481481481448E-4"/>
    <b v="0"/>
    <n v="4.2372685185185187E-2"/>
  </r>
  <r>
    <n v="1584"/>
    <s v="https://www.rev.com/blog/transcripts/united-kingdom-covid-19-briefing-transcript-april-5"/>
    <s v="Jane Merrick: (14:54);I think it was just to get clarity on when that testing would take place for those workers. If there’s no specific timing."/>
    <x v="125"/>
    <s v="14:54"/>
    <n v="0"/>
    <n v="144"/>
    <m/>
    <s v="Apr 6, 2020"/>
    <x v="18"/>
    <s v="14:54"/>
    <d v="1899-12-30T00:14:54"/>
    <n v="1.0347222222222223E-2"/>
    <n v="1.0347222222222223E-2"/>
    <n v="0"/>
    <n v="1.0416666666666666E-2"/>
    <n v="1.0416666666666666E-2"/>
    <b v="0"/>
    <n v="6.9444444444443157E-5"/>
    <b v="0"/>
    <n v="4.2372685185185187E-2"/>
  </r>
  <r>
    <n v="1585"/>
    <s v="https://www.rev.com/blog/transcripts/united-kingdom-covid-19-briefing-transcript-april-5"/>
    <s v="Jenny Harries: (15:00);So the outbreaks happen already and the other workers will be falling into the expanding program which has been ramping up as you’ve heard and I think has been reported on a daily basis this week."/>
    <x v="99"/>
    <s v="15:00"/>
    <n v="0"/>
    <n v="219"/>
    <m/>
    <s v="Apr 6, 2020"/>
    <x v="18"/>
    <s v="15:00"/>
    <d v="1899-12-30T00:15:00"/>
    <n v="1.0416666666666666E-2"/>
    <n v="4.2361111111111106E-2"/>
    <n v="3.1944444444444442E-2"/>
    <n v="1.6620370370370372E-2"/>
    <n v="1.6620370370370372E-2"/>
    <b v="0"/>
    <n v="6.2037037037037061E-3"/>
    <b v="0"/>
    <n v="4.2372685185185187E-2"/>
  </r>
  <r>
    <n v="1586"/>
    <s v="https://www.rev.com/blog/transcripts/united-kingdom-covid-19-briefing-transcript-april-5"/>
    <s v="Matt Hancock: (15:12);Thanks Jim from the FT."/>
    <x v="15"/>
    <s v="15:12"/>
    <n v="0"/>
    <n v="45"/>
    <m/>
    <s v="Apr 6, 2020"/>
    <x v="18"/>
    <s v="15:12"/>
    <d v="1899-12-30T00:15:12"/>
    <n v="1.0555555555555554E-2"/>
    <n v="4.2372685185185187E-2"/>
    <n v="3.1817129629629633E-2"/>
    <n v="1.6620370370370372E-2"/>
    <n v="1.6620370370370372E-2"/>
    <b v="0"/>
    <n v="6.064814814814818E-3"/>
    <b v="0"/>
    <n v="4.2372685185185187E-2"/>
  </r>
  <r>
    <n v="1587"/>
    <s v="https://www.rev.com/blog/transcripts/united-kingdom-covid-19-briefing-transcript-april-5"/>
    <s v="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x v="126"/>
    <s v="15:17"/>
    <n v="0"/>
    <n v="829"/>
    <m/>
    <s v="Apr 6, 2020"/>
    <x v="18"/>
    <s v="15:17"/>
    <d v="1899-12-30T00:15:17"/>
    <n v="1.0613425925925927E-2"/>
    <n v="4.2361111111111106E-2"/>
    <n v="3.1747685185185177E-2"/>
    <n v="1.6620370370370372E-2"/>
    <n v="1.6620370370370372E-2"/>
    <b v="0"/>
    <n v="6.006944444444445E-3"/>
    <b v="0"/>
    <n v="4.2372685185185187E-2"/>
  </r>
  <r>
    <n v="1588"/>
    <s v="https://www.rev.com/blog/transcripts/united-kingdom-covid-19-briefing-transcript-april-5"/>
    <s v="Jim: (16:03);… and different regions coming out of the lockdown before others. Is that possible?"/>
    <x v="126"/>
    <s v="16:03"/>
    <n v="0"/>
    <n v="96"/>
    <m/>
    <s v="Apr 6, 2020"/>
    <x v="18"/>
    <s v="15:17"/>
    <d v="1899-12-30T00:16:03"/>
    <n v="1.0613425925925927E-2"/>
    <n v="4.2361111111111106E-2"/>
    <n v="3.1747685185185177E-2"/>
    <n v="1.6620370370370372E-2"/>
    <n v="1.6620370370370372E-2"/>
    <b v="0"/>
    <n v="6.006944444444445E-3"/>
    <b v="0"/>
    <n v="4.2372685185185187E-2"/>
  </r>
  <r>
    <n v="1589"/>
    <s v="https://www.rev.com/blog/transcripts/united-kingdom-covid-19-briefing-transcript-april-5"/>
    <s v="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x v="15"/>
    <s v="16:05"/>
    <n v="0"/>
    <n v="719"/>
    <m/>
    <s v="Apr 6, 2020"/>
    <x v="18"/>
    <s v="16:05"/>
    <d v="1899-12-30T00:16:05"/>
    <n v="1.1168981481481481E-2"/>
    <n v="4.2372685185185187E-2"/>
    <n v="3.1203703703703706E-2"/>
    <n v="1.6620370370370372E-2"/>
    <n v="1.6620370370370372E-2"/>
    <b v="0"/>
    <n v="5.451388888888891E-3"/>
    <b v="0"/>
    <n v="4.2372685185185187E-2"/>
  </r>
  <r>
    <n v="1590"/>
    <s v="https://www.rev.com/blog/transcripts/united-kingdom-covid-19-briefing-transcript-april-5"/>
    <s v="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x v="15"/>
    <s v="16:54"/>
    <n v="0"/>
    <n v="320"/>
    <m/>
    <s v="Apr 6, 2020"/>
    <x v="18"/>
    <s v="16:05"/>
    <d v="1899-12-30T00:16:54"/>
    <n v="1.1168981481481481E-2"/>
    <n v="4.2372685185185187E-2"/>
    <n v="3.1203703703703706E-2"/>
    <n v="1.6620370370370372E-2"/>
    <n v="1.6620370370370372E-2"/>
    <b v="0"/>
    <n v="5.451388888888891E-3"/>
    <b v="0"/>
    <n v="4.2372685185185187E-2"/>
  </r>
  <r>
    <n v="1591"/>
    <s v="https://www.rev.com/blog/transcripts/united-kingdom-covid-19-briefing-transcript-april-5"/>
    <s v="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x v="127"/>
    <s v="17:14"/>
    <n v="0"/>
    <n v="645"/>
    <m/>
    <s v="Apr 6, 2020"/>
    <x v="18"/>
    <s v="17:14"/>
    <d v="1899-12-30T00:17:14"/>
    <n v="1.1967592592592592E-2"/>
    <n v="1.6053240740740739E-2"/>
    <n v="4.0856481481481473E-3"/>
    <n v="1.6620370370370372E-2"/>
    <n v="1.6620370370370372E-2"/>
    <b v="0"/>
    <n v="4.65277777777778E-3"/>
    <b v="0"/>
    <n v="4.2372685185185187E-2"/>
  </r>
  <r>
    <n v="1592"/>
    <s v="https://www.rev.com/blog/transcripts/united-kingdom-covid-19-briefing-transcript-april-5"/>
    <s v="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x v="127"/>
    <s v="17:54"/>
    <n v="0"/>
    <n v="631"/>
    <m/>
    <s v="Apr 6, 2020"/>
    <x v="18"/>
    <s v="17:14"/>
    <d v="1899-12-30T00:17:54"/>
    <n v="1.1967592592592592E-2"/>
    <n v="1.6053240740740739E-2"/>
    <n v="4.0856481481481473E-3"/>
    <n v="1.6620370370370372E-2"/>
    <n v="1.6620370370370372E-2"/>
    <b v="0"/>
    <n v="4.65277777777778E-3"/>
    <b v="0"/>
    <n v="4.2372685185185187E-2"/>
  </r>
  <r>
    <n v="1593"/>
    <s v="https://www.rev.com/blog/transcripts/united-kingdom-covid-19-briefing-transcript-april-5"/>
    <s v="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x v="127"/>
    <s v="18:35"/>
    <n v="0"/>
    <n v="787"/>
    <m/>
    <s v="Apr 6, 2020"/>
    <x v="18"/>
    <s v="17:14"/>
    <d v="1899-12-30T00:18:35"/>
    <n v="1.1967592592592592E-2"/>
    <n v="1.6053240740740739E-2"/>
    <n v="4.0856481481481473E-3"/>
    <n v="1.6620370370370372E-2"/>
    <n v="1.6620370370370372E-2"/>
    <b v="0"/>
    <n v="4.65277777777778E-3"/>
    <b v="0"/>
    <n v="4.2372685185185187E-2"/>
  </r>
  <r>
    <n v="1594"/>
    <s v="https://www.rev.com/blog/transcripts/united-kingdom-covid-19-briefing-transcript-april-5"/>
    <s v="Matt Hancock: (19:23);Thanks Jim. The next question from Harriet at the PA. Hi."/>
    <x v="15"/>
    <s v="19:23"/>
    <n v="0"/>
    <n v="79"/>
    <m/>
    <s v="Apr 6, 2020"/>
    <x v="18"/>
    <s v="19:23"/>
    <d v="1899-12-30T00:19:23"/>
    <n v="1.3460648148148147E-2"/>
    <n v="4.2372685185185187E-2"/>
    <n v="2.8912037037037042E-2"/>
    <n v="1.6620370370370372E-2"/>
    <n v="1.6620370370370372E-2"/>
    <b v="0"/>
    <n v="3.1597222222222252E-3"/>
    <b v="0"/>
    <n v="4.2372685185185187E-2"/>
  </r>
  <r>
    <n v="1595"/>
    <s v="https://www.rev.com/blog/transcripts/united-kingdom-covid-19-briefing-transcript-april-5"/>
    <s v="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x v="128"/>
    <s v="19:30"/>
    <n v="0"/>
    <n v="434"/>
    <m/>
    <s v="Apr 6, 2020"/>
    <x v="18"/>
    <s v="19:30"/>
    <d v="1899-12-30T00:19:30"/>
    <n v="1.3541666666666667E-2"/>
    <n v="1.667824074074074E-2"/>
    <n v="3.1365740740740729E-3"/>
    <n v="1.6620370370370372E-2"/>
    <n v="1.6620370370370372E-2"/>
    <b v="0"/>
    <n v="3.078703703703705E-3"/>
    <b v="0"/>
    <n v="4.2372685185185187E-2"/>
  </r>
  <r>
    <n v="1596"/>
    <s v="https://www.rev.com/blog/transcripts/united-kingdom-covid-19-briefing-transcript-april-5"/>
    <s v="Harriet: (19:51);And to Dr. Harrie, as we know that the testing isn’t showing the true picture of the current spread of the virus. How many people do you estimate have had or currently have the Corona virus in the UK?"/>
    <x v="128"/>
    <s v="19:51"/>
    <n v="0"/>
    <n v="217"/>
    <m/>
    <s v="Apr 6, 2020"/>
    <x v="18"/>
    <s v="19:30"/>
    <d v="1899-12-30T00:19:51"/>
    <n v="1.3541666666666667E-2"/>
    <n v="1.667824074074074E-2"/>
    <n v="3.1365740740740729E-3"/>
    <n v="1.6620370370370372E-2"/>
    <n v="1.6620370370370372E-2"/>
    <b v="0"/>
    <n v="3.078703703703705E-3"/>
    <b v="0"/>
    <n v="4.2372685185185187E-2"/>
  </r>
  <r>
    <n v="1597"/>
    <s v="https://www.rev.com/blog/transcripts/united-kingdom-covid-19-briefing-transcript-april-5"/>
    <s v="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x v="15"/>
    <s v="20:03"/>
    <n v="0"/>
    <n v="1183"/>
    <m/>
    <s v="Apr 6, 2020"/>
    <x v="18"/>
    <s v="20:03"/>
    <d v="1899-12-30T00:20:03"/>
    <n v="1.3923611111111111E-2"/>
    <n v="4.2372685185185187E-2"/>
    <n v="2.8449074074074078E-2"/>
    <n v="1.6620370370370372E-2"/>
    <n v="1.6620370370370372E-2"/>
    <b v="0"/>
    <n v="2.6967592592592616E-3"/>
    <b v="0"/>
    <n v="4.2372685185185187E-2"/>
  </r>
  <r>
    <n v="1598"/>
    <s v="https://www.rev.com/blog/transcripts/united-kingdom-covid-19-briefing-transcript-april-5"/>
    <s v="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x v="127"/>
    <s v="21:30"/>
    <n v="0"/>
    <n v="934"/>
    <m/>
    <s v="Apr 6, 2020"/>
    <x v="18"/>
    <s v="21:30"/>
    <d v="1899-12-30T00:21:30"/>
    <n v="1.4930555555555556E-2"/>
    <n v="1.6053240740740739E-2"/>
    <n v="1.1226851851851832E-3"/>
    <n v="1.6620370370370372E-2"/>
    <n v="1.6620370370370372E-2"/>
    <b v="0"/>
    <n v="1.6898148148148159E-3"/>
    <b v="0"/>
    <n v="4.2372685185185187E-2"/>
  </r>
  <r>
    <n v="1599"/>
    <s v="https://www.rev.com/blog/transcripts/united-kingdom-covid-19-briefing-transcript-april-5"/>
    <s v="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x v="127"/>
    <s v="22:27"/>
    <n v="0"/>
    <n v="666"/>
    <m/>
    <s v="Apr 6, 2020"/>
    <x v="18"/>
    <s v="21:30"/>
    <d v="1899-12-30T00:22:27"/>
    <n v="1.4930555555555556E-2"/>
    <n v="1.6053240740740739E-2"/>
    <n v="1.1226851851851832E-3"/>
    <n v="1.6620370370370372E-2"/>
    <n v="1.6620370370370372E-2"/>
    <b v="0"/>
    <n v="1.6898148148148159E-3"/>
    <b v="0"/>
    <n v="4.2372685185185187E-2"/>
  </r>
  <r>
    <n v="1600"/>
    <s v="https://www.rev.com/blog/transcripts/united-kingdom-covid-19-briefing-transcript-april-5"/>
    <s v="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x v="127"/>
    <s v="23:07"/>
    <n v="0"/>
    <n v="712"/>
    <m/>
    <s v="Apr 6, 2020"/>
    <x v="18"/>
    <s v="21:30"/>
    <d v="1899-12-30T00:23:07"/>
    <n v="1.4930555555555556E-2"/>
    <n v="1.6053240740740739E-2"/>
    <n v="1.1226851851851832E-3"/>
    <n v="1.6620370370370372E-2"/>
    <n v="1.6620370370370372E-2"/>
    <b v="0"/>
    <n v="1.6898148148148159E-3"/>
    <b v="0"/>
    <n v="4.2372685185185187E-2"/>
  </r>
  <r>
    <n v="1601"/>
    <s v="https://www.rev.com/blog/transcripts/united-kingdom-covid-19-briefing-transcript-april-5"/>
    <s v="Matt Hancock: (23:56);Does that answer your question, Harriet? Or at least explain why we’re not able to answer it?"/>
    <x v="15"/>
    <s v="23:56"/>
    <n v="0"/>
    <n v="115"/>
    <m/>
    <s v="Apr 6, 2020"/>
    <x v="18"/>
    <s v="23:56"/>
    <d v="1899-12-30T00:23:56"/>
    <n v="1.6620370370370372E-2"/>
    <n v="4.2372685185185187E-2"/>
    <n v="2.5752314814814815E-2"/>
    <n v="1.6851851851851851E-2"/>
    <n v="1.6851851851851851E-2"/>
    <b v="0"/>
    <n v="2.3148148148147835E-4"/>
    <b v="0"/>
    <n v="4.2372685185185187E-2"/>
  </r>
  <r>
    <n v="1602"/>
    <s v="https://www.rev.com/blog/transcripts/united-kingdom-covid-19-briefing-transcript-april-5"/>
    <s v="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
    <x v="128"/>
    <s v="24:01"/>
    <n v="0"/>
    <n v="295"/>
    <m/>
    <s v="Apr 6, 2020"/>
    <x v="18"/>
    <s v="24:01"/>
    <d v="1899-12-30T00:24:01"/>
    <n v="1.667824074074074E-2"/>
    <n v="1.667824074074074E-2"/>
    <n v="0"/>
    <n v="1.6851851851851851E-2"/>
    <n v="1.6851851851851851E-2"/>
    <b v="0"/>
    <n v="1.7361111111111049E-4"/>
    <b v="0"/>
    <n v="4.2372685185185187E-2"/>
  </r>
  <r>
    <n v="1603"/>
    <s v="https://www.rev.com/blog/transcripts/united-kingdom-covid-19-briefing-transcript-april-5"/>
    <s v="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x v="15"/>
    <s v="24:16"/>
    <n v="0"/>
    <n v="853"/>
    <m/>
    <s v="Apr 6, 2020"/>
    <x v="18"/>
    <s v="24:16"/>
    <d v="1899-12-30T00:24:16"/>
    <n v="1.6851851851851851E-2"/>
    <n v="4.2372685185185187E-2"/>
    <n v="2.5520833333333336E-2"/>
    <n v="1.8090277777777778E-2"/>
    <n v="1.8090277777777778E-2"/>
    <b v="0"/>
    <n v="1.2384259259259275E-3"/>
    <b v="0"/>
    <n v="4.2372685185185187E-2"/>
  </r>
  <r>
    <n v="1604"/>
    <s v="https://www.rev.com/blog/transcripts/united-kingdom-covid-19-briefing-transcript-april-5"/>
    <s v="Matt Hancock: (25:18);Final question. Paris from the Scotsman."/>
    <x v="15"/>
    <s v="25:18"/>
    <n v="0"/>
    <n v="62"/>
    <m/>
    <s v="Apr 6, 2020"/>
    <x v="18"/>
    <s v="24:16"/>
    <d v="1899-12-30T00:25:18"/>
    <n v="1.6851851851851851E-2"/>
    <n v="4.2372685185185187E-2"/>
    <n v="2.5520833333333336E-2"/>
    <n v="1.8090277777777778E-2"/>
    <n v="1.8090277777777778E-2"/>
    <b v="0"/>
    <n v="1.2384259259259275E-3"/>
    <b v="0"/>
    <n v="4.2372685185185187E-2"/>
  </r>
  <r>
    <n v="1605"/>
    <s v="https://www.rev.com/blog/transcripts/united-kingdom-covid-19-briefing-transcript-april-5"/>
    <s v="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x v="129"/>
    <s v="25:22"/>
    <n v="0"/>
    <n v="489"/>
    <m/>
    <s v="Apr 6, 2020"/>
    <x v="18"/>
    <s v="25:22"/>
    <d v="1899-12-30T00:25:22"/>
    <n v="1.7615740740740741E-2"/>
    <n v="1.7939814814814815E-2"/>
    <n v="3.2407407407407385E-4"/>
    <n v="1.8090277777777778E-2"/>
    <n v="1.8090277777777778E-2"/>
    <b v="0"/>
    <n v="4.745370370370372E-4"/>
    <b v="0"/>
    <n v="4.2372685185185187E-2"/>
  </r>
  <r>
    <n v="1606"/>
    <s v="https://www.rev.com/blog/transcripts/united-kingdom-covid-19-briefing-transcript-april-5"/>
    <s v="Paris: (25:50);And can I ask Dr. Harries, is she still an effective spokes person for the public information campaign and do you have a second home that you’ve visited since movement restrictions came into place?"/>
    <x v="129"/>
    <s v="25:50"/>
    <n v="0"/>
    <n v="212"/>
    <m/>
    <s v="Apr 6, 2020"/>
    <x v="18"/>
    <s v="25:22"/>
    <d v="1899-12-30T00:25:50"/>
    <n v="1.7615740740740741E-2"/>
    <n v="1.7939814814814815E-2"/>
    <n v="3.2407407407407385E-4"/>
    <n v="1.8090277777777778E-2"/>
    <n v="1.8090277777777778E-2"/>
    <b v="0"/>
    <n v="4.745370370370372E-4"/>
    <b v="0"/>
    <n v="4.2372685185185187E-2"/>
  </r>
  <r>
    <n v="1607"/>
    <s v="https://www.rev.com/blog/transcripts/united-kingdom-covid-19-briefing-transcript-april-5"/>
    <s v="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x v="15"/>
    <s v="26:03"/>
    <n v="0"/>
    <n v="603"/>
    <m/>
    <s v="Apr 6, 2020"/>
    <x v="18"/>
    <s v="26:03"/>
    <d v="1899-12-30T00:26:03"/>
    <n v="1.8090277777777778E-2"/>
    <n v="4.2372685185185187E-2"/>
    <n v="2.4282407407407409E-2"/>
    <n v="2.929398148148148E-2"/>
    <n v="2.929398148148148E-2"/>
    <b v="0"/>
    <n v="1.1203703703703702E-2"/>
    <b v="0"/>
    <n v="4.2372685185185187E-2"/>
  </r>
  <r>
    <n v="1608"/>
    <s v="https://www.rev.com/blog/transcripts/united-kingdom-covid-19-briefing-transcript-april-5"/>
    <s v="Matt Hancock: (26:55);(silence)"/>
    <x v="15"/>
    <s v="26:55"/>
    <n v="0"/>
    <n v="31"/>
    <m/>
    <s v="Apr 6, 2020"/>
    <x v="18"/>
    <s v="26:03"/>
    <d v="1899-12-30T00:26:55"/>
    <n v="1.8090277777777778E-2"/>
    <n v="4.2372685185185187E-2"/>
    <n v="2.4282407407407409E-2"/>
    <n v="2.929398148148148E-2"/>
    <n v="2.929398148148148E-2"/>
    <b v="0"/>
    <n v="1.1203703703703702E-2"/>
    <b v="0"/>
    <n v="4.2372685185185187E-2"/>
  </r>
  <r>
    <n v="1609"/>
    <s v="https://www.rev.com/blog/transcripts/united-kingdom-covid-19-briefing-transcript-april-5"/>
    <s v="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x v="15"/>
    <s v="30:24"/>
    <n v="0"/>
    <n v="523"/>
    <m/>
    <s v="Apr 6, 2020"/>
    <x v="18"/>
    <s v="26:03"/>
    <d v="1899-12-30T00:30:24"/>
    <n v="1.8090277777777778E-2"/>
    <n v="4.2372685185185187E-2"/>
    <n v="2.4282407407407409E-2"/>
    <n v="2.929398148148148E-2"/>
    <n v="2.929398148148148E-2"/>
    <b v="0"/>
    <n v="1.1203703703703702E-2"/>
    <b v="0"/>
    <n v="4.2372685185185187E-2"/>
  </r>
  <r>
    <n v="1610"/>
    <s v="https://www.rev.com/blog/transcripts/united-kingdom-covid-19-briefing-transcript-april-5"/>
    <s v="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x v="15"/>
    <s v="31:01"/>
    <n v="0"/>
    <n v="654"/>
    <m/>
    <s v="Apr 6, 2020"/>
    <x v="18"/>
    <s v="26:03"/>
    <d v="1899-12-30T00:31:01"/>
    <n v="1.8090277777777778E-2"/>
    <n v="4.2372685185185187E-2"/>
    <n v="2.4282407407407409E-2"/>
    <n v="2.929398148148148E-2"/>
    <n v="2.929398148148148E-2"/>
    <b v="0"/>
    <n v="1.1203703703703702E-2"/>
    <b v="0"/>
    <n v="4.2372685185185187E-2"/>
  </r>
  <r>
    <n v="1611"/>
    <s v="https://www.rev.com/blog/transcripts/united-kingdom-covid-19-briefing-transcript-april-5"/>
    <s v="Matt Hancock: (32:03);We mourn their passing, and we offer our profound sympathies to their families and friends. I’ve lost two people that I was fond of, so I understand what a difficult time this is for the country."/>
    <x v="15"/>
    <s v="32:03"/>
    <n v="0"/>
    <n v="217"/>
    <m/>
    <s v="Apr 6, 2020"/>
    <x v="18"/>
    <s v="26:03"/>
    <d v="1899-12-30T00:32:03"/>
    <n v="1.8090277777777778E-2"/>
    <n v="4.2372685185185187E-2"/>
    <n v="2.4282407407407409E-2"/>
    <n v="2.929398148148148E-2"/>
    <n v="2.929398148148148E-2"/>
    <b v="0"/>
    <n v="1.1203703703703702E-2"/>
    <b v="0"/>
    <n v="4.2372685185185187E-2"/>
  </r>
  <r>
    <n v="1612"/>
    <s v="https://www.rev.com/blog/transcripts/united-kingdom-covid-19-briefing-transcript-april-5"/>
    <s v="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x v="15"/>
    <s v="32:15"/>
    <n v="0"/>
    <n v="608"/>
    <m/>
    <s v="Apr 6, 2020"/>
    <x v="18"/>
    <s v="26:03"/>
    <d v="1899-12-30T00:32:15"/>
    <n v="1.8090277777777778E-2"/>
    <n v="4.2372685185185187E-2"/>
    <n v="2.4282407407407409E-2"/>
    <n v="2.929398148148148E-2"/>
    <n v="2.929398148148148E-2"/>
    <b v="0"/>
    <n v="1.1203703703703702E-2"/>
    <b v="0"/>
    <n v="4.2372685185185187E-2"/>
  </r>
  <r>
    <n v="1613"/>
    <s v="https://www.rev.com/blog/transcripts/united-kingdom-covid-19-briefing-transcript-april-5"/>
    <s v="Matt Hancock: (33:04);So I say this to the small minority of people who are breaking the rules or pushing the boundaries. You’re risking your own life and the lives of others, and you’re making it harder for us all."/>
    <x v="15"/>
    <s v="33:04"/>
    <n v="0"/>
    <n v="215"/>
    <m/>
    <s v="Apr 6, 2020"/>
    <x v="18"/>
    <s v="26:03"/>
    <d v="1899-12-30T00:33:04"/>
    <n v="1.8090277777777778E-2"/>
    <n v="4.2372685185185187E-2"/>
    <n v="2.4282407407407409E-2"/>
    <n v="2.929398148148148E-2"/>
    <n v="2.929398148148148E-2"/>
    <b v="0"/>
    <n v="1.1203703703703702E-2"/>
    <b v="0"/>
    <n v="4.2372685185185187E-2"/>
  </r>
  <r>
    <n v="1614"/>
    <s v="https://www.rev.com/blog/transcripts/united-kingdom-covid-19-briefing-transcript-april-5"/>
    <s v="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x v="15"/>
    <s v="33:18"/>
    <n v="0"/>
    <n v="390"/>
    <m/>
    <s v="Apr 6, 2020"/>
    <x v="18"/>
    <s v="26:03"/>
    <d v="1899-12-30T00:33:18"/>
    <n v="1.8090277777777778E-2"/>
    <n v="4.2372685185185187E-2"/>
    <n v="2.4282407407407409E-2"/>
    <n v="2.929398148148148E-2"/>
    <n v="2.929398148148148E-2"/>
    <b v="0"/>
    <n v="1.1203703703703702E-2"/>
    <b v="0"/>
    <n v="4.2372685185185187E-2"/>
  </r>
  <r>
    <n v="1615"/>
    <s v="https://www.rev.com/blog/transcripts/united-kingdom-covid-19-briefing-transcript-april-5"/>
    <s v="Matt Hancock: (33:45);To you, to all those at home, to all those who are following the rules, I want to say thank you on behalf of us all and especially on behalf of the doctors, nurses, and other colleagues who put their lives on the line to care for you in the NHS."/>
    <x v="15"/>
    <s v="33:45"/>
    <n v="0"/>
    <n v="267"/>
    <m/>
    <s v="Apr 6, 2020"/>
    <x v="18"/>
    <s v="26:03"/>
    <d v="1899-12-30T00:33:45"/>
    <n v="1.8090277777777778E-2"/>
    <n v="4.2372685185185187E-2"/>
    <n v="2.4282407407407409E-2"/>
    <n v="2.929398148148148E-2"/>
    <n v="2.929398148148148E-2"/>
    <b v="0"/>
    <n v="1.1203703703703702E-2"/>
    <b v="0"/>
    <n v="4.2372685185185187E-2"/>
  </r>
  <r>
    <n v="1616"/>
    <s v="https://www.rev.com/blog/transcripts/united-kingdom-covid-19-briefing-transcript-april-5"/>
    <s v="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x v="15"/>
    <s v="34:02"/>
    <n v="0"/>
    <n v="617"/>
    <m/>
    <s v="Apr 6, 2020"/>
    <x v="18"/>
    <s v="26:03"/>
    <d v="1899-12-30T00:34:02"/>
    <n v="1.8090277777777778E-2"/>
    <n v="4.2372685185185187E-2"/>
    <n v="2.4282407407407409E-2"/>
    <n v="2.929398148148148E-2"/>
    <n v="2.929398148148148E-2"/>
    <b v="0"/>
    <n v="1.1203703703703702E-2"/>
    <b v="0"/>
    <n v="4.2372685185185187E-2"/>
  </r>
  <r>
    <n v="1617"/>
    <s v="https://www.rev.com/blog/transcripts/united-kingdom-covid-19-briefing-transcript-april-5"/>
    <s v="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x v="15"/>
    <s v="34:38"/>
    <n v="0"/>
    <n v="365"/>
    <m/>
    <s v="Apr 6, 2020"/>
    <x v="18"/>
    <s v="26:03"/>
    <d v="1899-12-30T00:34:38"/>
    <n v="1.8090277777777778E-2"/>
    <n v="4.2372685185185187E-2"/>
    <n v="2.4282407407407409E-2"/>
    <n v="2.929398148148148E-2"/>
    <n v="2.929398148148148E-2"/>
    <b v="0"/>
    <n v="1.1203703703703702E-2"/>
    <b v="0"/>
    <n v="4.2372685185185187E-2"/>
  </r>
  <r>
    <n v="1618"/>
    <s v="https://www.rev.com/blog/transcripts/united-kingdom-covid-19-briefing-transcript-april-5"/>
    <s v="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x v="15"/>
    <s v="35:05"/>
    <n v="0"/>
    <n v="388"/>
    <m/>
    <s v="Apr 6, 2020"/>
    <x v="18"/>
    <s v="26:03"/>
    <d v="1899-12-30T00:35:05"/>
    <n v="1.8090277777777778E-2"/>
    <n v="4.2372685185185187E-2"/>
    <n v="2.4282407407407409E-2"/>
    <n v="2.929398148148148E-2"/>
    <n v="2.929398148148148E-2"/>
    <b v="0"/>
    <n v="1.1203703703703702E-2"/>
    <b v="0"/>
    <n v="4.2372685185185187E-2"/>
  </r>
  <r>
    <n v="1619"/>
    <s v="https://www.rev.com/blog/transcripts/united-kingdom-covid-19-briefing-transcript-april-5"/>
    <s v="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x v="15"/>
    <s v="35:33"/>
    <n v="0"/>
    <n v="922"/>
    <m/>
    <s v="Apr 6, 2020"/>
    <x v="18"/>
    <s v="26:03"/>
    <d v="1899-12-30T00:35:33"/>
    <n v="1.8090277777777778E-2"/>
    <n v="4.2372685185185187E-2"/>
    <n v="2.4282407407407409E-2"/>
    <n v="2.929398148148148E-2"/>
    <n v="2.929398148148148E-2"/>
    <b v="0"/>
    <n v="1.1203703703703702E-2"/>
    <b v="0"/>
    <n v="4.2372685185185187E-2"/>
  </r>
  <r>
    <n v="1620"/>
    <s v="https://www.rev.com/blog/transcripts/united-kingdom-covid-19-briefing-transcript-april-5"/>
    <s v="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x v="15"/>
    <s v="36:35"/>
    <n v="0"/>
    <n v="522"/>
    <m/>
    <s v="Apr 6, 2020"/>
    <x v="18"/>
    <s v="26:03"/>
    <d v="1899-12-30T00:36:35"/>
    <n v="1.8090277777777778E-2"/>
    <n v="4.2372685185185187E-2"/>
    <n v="2.4282407407407409E-2"/>
    <n v="2.929398148148148E-2"/>
    <n v="2.929398148148148E-2"/>
    <b v="0"/>
    <n v="1.1203703703703702E-2"/>
    <b v="0"/>
    <n v="4.2372685185185187E-2"/>
  </r>
  <r>
    <n v="1621"/>
    <s v="https://www.rev.com/blog/transcripts/united-kingdom-covid-19-briefing-transcript-april-5"/>
    <s v="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x v="15"/>
    <s v="37:10"/>
    <n v="0"/>
    <n v="399"/>
    <m/>
    <s v="Apr 6, 2020"/>
    <x v="18"/>
    <s v="26:03"/>
    <d v="1899-12-30T00:37:10"/>
    <n v="1.8090277777777778E-2"/>
    <n v="4.2372685185185187E-2"/>
    <n v="2.4282407407407409E-2"/>
    <n v="2.929398148148148E-2"/>
    <n v="2.929398148148148E-2"/>
    <b v="0"/>
    <n v="1.1203703703703702E-2"/>
    <b v="0"/>
    <n v="4.2372685185185187E-2"/>
  </r>
  <r>
    <n v="1622"/>
    <s v="https://www.rev.com/blog/transcripts/united-kingdom-covid-19-briefing-transcript-april-5"/>
    <s v="Matt Hancock: (37:39);I’ll now handover to Jenny to take us through the daily statistics charts."/>
    <x v="15"/>
    <s v="37:39"/>
    <n v="0"/>
    <n v="96"/>
    <m/>
    <s v="Apr 6, 2020"/>
    <x v="18"/>
    <s v="26:03"/>
    <d v="1899-12-30T00:37:39"/>
    <n v="1.8090277777777778E-2"/>
    <n v="4.2372685185185187E-2"/>
    <n v="2.4282407407407409E-2"/>
    <n v="2.929398148148148E-2"/>
    <n v="2.929398148148148E-2"/>
    <b v="0"/>
    <n v="1.1203703703703702E-2"/>
    <b v="0"/>
    <n v="4.2372685185185187E-2"/>
  </r>
  <r>
    <n v="1623"/>
    <s v="https://www.rev.com/blog/transcripts/united-kingdom-covid-19-briefing-transcript-april-5"/>
    <s v="Jenny Harries: (37:43);Thank you,. Thank you."/>
    <x v="99"/>
    <s v="37:43"/>
    <n v="0"/>
    <n v="45"/>
    <m/>
    <s v="Apr 6, 2020"/>
    <x v="18"/>
    <s v="37:43"/>
    <d v="1899-12-30T00:37:43"/>
    <n v="2.6192129629629631E-2"/>
    <n v="4.2361111111111106E-2"/>
    <n v="1.6168981481481475E-2"/>
    <n v="2.929398148148148E-2"/>
    <n v="2.929398148148148E-2"/>
    <b v="0"/>
    <n v="3.1018518518518487E-3"/>
    <b v="0"/>
    <n v="4.2372685185185187E-2"/>
  </r>
  <r>
    <n v="1624"/>
    <s v="https://www.rev.com/blog/transcripts/united-kingdom-covid-19-briefing-transcript-april-5"/>
    <s v="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x v="99"/>
    <s v="37:44"/>
    <n v="0"/>
    <n v="753"/>
    <m/>
    <s v="Apr 6, 2020"/>
    <x v="18"/>
    <s v="37:43"/>
    <d v="1899-12-30T00:37:44"/>
    <n v="2.6192129629629631E-2"/>
    <n v="4.2361111111111106E-2"/>
    <n v="1.6168981481481475E-2"/>
    <n v="2.929398148148148E-2"/>
    <n v="2.929398148148148E-2"/>
    <b v="0"/>
    <n v="3.1018518518518487E-3"/>
    <b v="0"/>
    <n v="4.2372685185185187E-2"/>
  </r>
  <r>
    <n v="1625"/>
    <s v="https://www.rev.com/blog/transcripts/united-kingdom-covid-19-briefing-transcript-april-5"/>
    <s v="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x v="99"/>
    <s v="38:32"/>
    <n v="0"/>
    <n v="674"/>
    <m/>
    <s v="Apr 6, 2020"/>
    <x v="18"/>
    <s v="37:43"/>
    <d v="1899-12-30T00:38:32"/>
    <n v="2.6192129629629631E-2"/>
    <n v="4.2361111111111106E-2"/>
    <n v="1.6168981481481475E-2"/>
    <n v="2.929398148148148E-2"/>
    <n v="2.929398148148148E-2"/>
    <b v="0"/>
    <n v="3.1018518518518487E-3"/>
    <b v="0"/>
    <n v="4.2372685185185187E-2"/>
  </r>
  <r>
    <n v="1626"/>
    <s v="https://www.rev.com/blog/transcripts/united-kingdom-covid-19-briefing-transcript-april-5"/>
    <s v="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x v="99"/>
    <s v="39:18"/>
    <n v="0"/>
    <n v="694"/>
    <m/>
    <s v="Apr 6, 2020"/>
    <x v="18"/>
    <s v="37:43"/>
    <d v="1899-12-30T00:39:18"/>
    <n v="2.6192129629629631E-2"/>
    <n v="4.2361111111111106E-2"/>
    <n v="1.6168981481481475E-2"/>
    <n v="2.929398148148148E-2"/>
    <n v="2.929398148148148E-2"/>
    <b v="0"/>
    <n v="3.1018518518518487E-3"/>
    <b v="0"/>
    <n v="4.2372685185185187E-2"/>
  </r>
  <r>
    <n v="1627"/>
    <s v="https://www.rev.com/blog/transcripts/united-kingdom-covid-19-briefing-transcript-april-5"/>
    <s v="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x v="99"/>
    <s v="40:05"/>
    <n v="0"/>
    <n v="526"/>
    <m/>
    <s v="Apr 6, 2020"/>
    <x v="18"/>
    <s v="37:43"/>
    <d v="1899-12-30T00:40:05"/>
    <n v="2.6192129629629631E-2"/>
    <n v="4.2361111111111106E-2"/>
    <n v="1.6168981481481475E-2"/>
    <n v="2.929398148148148E-2"/>
    <n v="2.929398148148148E-2"/>
    <b v="0"/>
    <n v="3.1018518518518487E-3"/>
    <b v="0"/>
    <n v="4.2372685185185187E-2"/>
  </r>
  <r>
    <n v="1628"/>
    <s v="https://www.rev.com/blog/transcripts/united-kingdom-covid-19-briefing-transcript-april-5"/>
    <s v="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x v="99"/>
    <s v="40:40"/>
    <n v="0"/>
    <n v="601"/>
    <m/>
    <s v="Apr 6, 2020"/>
    <x v="18"/>
    <s v="37:43"/>
    <d v="1899-12-30T00:40:40"/>
    <n v="2.6192129629629631E-2"/>
    <n v="4.2361111111111106E-2"/>
    <n v="1.6168981481481475E-2"/>
    <n v="2.929398148148148E-2"/>
    <n v="2.929398148148148E-2"/>
    <b v="0"/>
    <n v="3.1018518518518487E-3"/>
    <b v="0"/>
    <n v="4.2372685185185187E-2"/>
  </r>
  <r>
    <n v="1629"/>
    <s v="https://www.rev.com/blog/transcripts/united-kingdom-covid-19-briefing-transcript-april-5"/>
    <s v="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x v="99"/>
    <s v="41:21"/>
    <n v="0"/>
    <n v="365"/>
    <m/>
    <s v="Apr 6, 2020"/>
    <x v="18"/>
    <s v="37:43"/>
    <d v="1899-12-30T00:41:21"/>
    <n v="2.6192129629629631E-2"/>
    <n v="4.2361111111111106E-2"/>
    <n v="1.6168981481481475E-2"/>
    <n v="2.929398148148148E-2"/>
    <n v="2.929398148148148E-2"/>
    <b v="0"/>
    <n v="3.1018518518518487E-3"/>
    <b v="0"/>
    <n v="4.2372685185185187E-2"/>
  </r>
  <r>
    <n v="1630"/>
    <s v="https://www.rev.com/blog/transcripts/united-kingdom-covid-19-briefing-transcript-april-5"/>
    <s v="Matt Hancock: (41:45);Thanks very much. If we now go to questions. First question, Hugh Pym from the BBC."/>
    <x v="15"/>
    <s v="41:45"/>
    <n v="0"/>
    <n v="105"/>
    <m/>
    <s v="Apr 6, 2020"/>
    <x v="18"/>
    <s v="41:45"/>
    <d v="1899-12-30T00:41:45"/>
    <n v="2.8993055555555553E-2"/>
    <n v="4.2372685185185187E-2"/>
    <n v="1.3379629629629634E-2"/>
    <n v="2.929398148148148E-2"/>
    <n v="2.929398148148148E-2"/>
    <b v="0"/>
    <n v="3.0092592592592671E-4"/>
    <b v="0"/>
    <n v="4.2372685185185187E-2"/>
  </r>
  <r>
    <n v="1631"/>
    <s v="https://www.rev.com/blog/transcripts/united-kingdom-covid-19-briefing-transcript-april-5"/>
    <s v="Hugh Pym: (41:51);Thank you very much. Secretary of State, you’ve said there are just over 9,000 ventilators in the system, and in due course, 18, 000 should be in place. How many will there be there next week at a time when experts say the NHS will be close to or at the peak of demand?"/>
    <x v="38"/>
    <s v="41:51"/>
    <n v="0"/>
    <n v="287"/>
    <m/>
    <s v="Apr 6, 2020"/>
    <x v="18"/>
    <s v="41:51"/>
    <d v="1899-12-30T00:41:51"/>
    <n v="2.9062500000000002E-2"/>
    <n v="2.9062500000000002E-2"/>
    <n v="0"/>
    <n v="2.929398148148148E-2"/>
    <n v="2.929398148148148E-2"/>
    <b v="0"/>
    <n v="2.3148148148147835E-4"/>
    <b v="0"/>
    <n v="4.2372685185185187E-2"/>
  </r>
  <r>
    <n v="1632"/>
    <s v="https://www.rev.com/blog/transcripts/united-kingdom-covid-19-briefing-transcript-april-5"/>
    <s v="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x v="15"/>
    <s v="42:11"/>
    <n v="0"/>
    <n v="1004"/>
    <m/>
    <s v="Apr 6, 2020"/>
    <x v="18"/>
    <s v="42:11"/>
    <d v="1899-12-30T00:42:11"/>
    <n v="2.929398148148148E-2"/>
    <n v="4.2372685185185187E-2"/>
    <n v="1.3078703703703707E-2"/>
    <n v="3.1921296296296302E-2"/>
    <n v="3.1921296296296302E-2"/>
    <b v="0"/>
    <n v="2.6273148148148219E-3"/>
    <b v="0"/>
    <n v="4.2372685185185187E-2"/>
  </r>
  <r>
    <n v="1633"/>
    <s v="https://www.rev.com/blog/transcripts/united-kingdom-covid-19-briefing-transcript-april-5"/>
    <s v="Matt Hancock: (43:34);Shehab Khan from ITV."/>
    <x v="15"/>
    <s v="43:34"/>
    <n v="0"/>
    <n v="43"/>
    <m/>
    <s v="Apr 6, 2020"/>
    <x v="18"/>
    <s v="42:11"/>
    <d v="1899-12-30T00:43:34"/>
    <n v="2.929398148148148E-2"/>
    <n v="4.2372685185185187E-2"/>
    <n v="1.3078703703703707E-2"/>
    <n v="3.1921296296296302E-2"/>
    <n v="3.1921296296296302E-2"/>
    <b v="0"/>
    <n v="2.6273148148148219E-3"/>
    <b v="0"/>
    <n v="4.2372685185185187E-2"/>
  </r>
  <r>
    <n v="1634"/>
    <s v="https://www.rev.com/blog/transcripts/united-kingdom-covid-19-briefing-transcript-april-5"/>
    <s v="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x v="130"/>
    <s v="43:37"/>
    <n v="0"/>
    <n v="559"/>
    <m/>
    <s v="Apr 6, 2020"/>
    <x v="18"/>
    <s v="43:37"/>
    <d v="1899-12-30T00:43:37"/>
    <n v="3.0289351851851855E-2"/>
    <n v="3.1759259259259258E-2"/>
    <n v="1.4699074074074024E-3"/>
    <n v="3.1921296296296302E-2"/>
    <n v="3.1921296296296302E-2"/>
    <b v="0"/>
    <n v="1.6319444444444463E-3"/>
    <b v="0"/>
    <n v="4.2372685185185187E-2"/>
  </r>
  <r>
    <n v="1635"/>
    <s v="https://www.rev.com/blog/transcripts/united-kingdom-covid-19-briefing-transcript-april-5"/>
    <s v="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x v="15"/>
    <s v="44:09"/>
    <n v="0"/>
    <n v="666"/>
    <m/>
    <s v="Apr 6, 2020"/>
    <x v="18"/>
    <s v="44:09"/>
    <d v="1899-12-30T00:44:09"/>
    <n v="3.0659722222222224E-2"/>
    <n v="4.2372685185185187E-2"/>
    <n v="1.1712962962962963E-2"/>
    <n v="3.1921296296296302E-2"/>
    <n v="3.1921296296296302E-2"/>
    <b v="0"/>
    <n v="1.2615740740740782E-3"/>
    <b v="0"/>
    <n v="4.2372685185185187E-2"/>
  </r>
  <r>
    <n v="1636"/>
    <s v="https://www.rev.com/blog/transcripts/united-kingdom-covid-19-briefing-transcript-april-5"/>
    <s v="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x v="99"/>
    <s v="44:57"/>
    <n v="0"/>
    <n v="679"/>
    <m/>
    <s v="Apr 6, 2020"/>
    <x v="18"/>
    <s v="44:57"/>
    <d v="1899-12-30T00:44:57"/>
    <n v="3.1215277777777783E-2"/>
    <n v="4.2361111111111106E-2"/>
    <n v="1.1145833333333324E-2"/>
    <n v="3.1921296296296302E-2"/>
    <n v="3.1921296296296302E-2"/>
    <b v="0"/>
    <n v="7.0601851851851902E-4"/>
    <b v="0"/>
    <n v="4.2372685185185187E-2"/>
  </r>
  <r>
    <n v="1637"/>
    <s v="https://www.rev.com/blog/transcripts/united-kingdom-covid-19-briefing-transcript-april-5"/>
    <s v="Matt Hancock: (45:39);Thanks very much. Does that answer your question? Would you like a …"/>
    <x v="15"/>
    <s v="45:39"/>
    <n v="0"/>
    <n v="90"/>
    <m/>
    <s v="Apr 6, 2020"/>
    <x v="18"/>
    <s v="45:39"/>
    <d v="1899-12-30T00:45:39"/>
    <n v="3.170138888888889E-2"/>
    <n v="4.2372685185185187E-2"/>
    <n v="1.0671296296296297E-2"/>
    <n v="3.1921296296296302E-2"/>
    <n v="3.1921296296296302E-2"/>
    <b v="0"/>
    <n v="2.1990740740741171E-4"/>
    <b v="0"/>
    <n v="4.2372685185185187E-2"/>
  </r>
  <r>
    <n v="1638"/>
    <s v="https://www.rev.com/blog/transcripts/united-kingdom-covid-19-briefing-transcript-april-5"/>
    <s v="Shehab Khan: (45:44);Yeah. You mentioned that you were considering tightening up the measures. What exactly does that mean? So if people continued to ignore your social distancing rule, what does tightening up the measures actually in practical terms mean?"/>
    <x v="130"/>
    <s v="45:44"/>
    <n v="0"/>
    <n v="256"/>
    <m/>
    <s v="Apr 6, 2020"/>
    <x v="18"/>
    <s v="45:44"/>
    <d v="1899-12-30T00:45:44"/>
    <n v="3.1759259259259258E-2"/>
    <n v="3.1759259259259258E-2"/>
    <n v="0"/>
    <n v="3.1921296296296302E-2"/>
    <n v="3.1921296296296302E-2"/>
    <b v="0"/>
    <n v="1.6203703703704386E-4"/>
    <b v="0"/>
    <n v="4.2372685185185187E-2"/>
  </r>
  <r>
    <n v="1639"/>
    <s v="https://www.rev.com/blog/transcripts/united-kingdom-covid-19-briefing-transcript-april-5"/>
    <s v="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x v="15"/>
    <s v="45:58"/>
    <n v="0"/>
    <n v="838"/>
    <m/>
    <s v="Apr 6, 2020"/>
    <x v="18"/>
    <s v="45:58"/>
    <d v="1899-12-30T00:45:58"/>
    <n v="3.1921296296296302E-2"/>
    <n v="4.2372685185185187E-2"/>
    <n v="1.0451388888888885E-2"/>
    <n v="3.3101851851851848E-2"/>
    <n v="3.3101851851851848E-2"/>
    <b v="0"/>
    <n v="1.1805555555555458E-3"/>
    <b v="0"/>
    <n v="4.2372685185185187E-2"/>
  </r>
  <r>
    <n v="1640"/>
    <s v="https://www.rev.com/blog/transcripts/united-kingdom-covid-19-briefing-transcript-april-5"/>
    <s v="Matt Hancock: (46:57);Alex Thomson from Channel four."/>
    <x v="15"/>
    <s v="46:57"/>
    <n v="0"/>
    <n v="53"/>
    <m/>
    <s v="Apr 6, 2020"/>
    <x v="18"/>
    <s v="45:58"/>
    <d v="1899-12-30T00:46:57"/>
    <n v="3.1921296296296302E-2"/>
    <n v="4.2372685185185187E-2"/>
    <n v="1.0451388888888885E-2"/>
    <n v="3.3101851851851848E-2"/>
    <n v="3.3101851851851848E-2"/>
    <b v="0"/>
    <n v="1.1805555555555458E-3"/>
    <b v="0"/>
    <n v="4.2372685185185187E-2"/>
  </r>
  <r>
    <n v="1641"/>
    <s v="https://www.rev.com/blog/transcripts/united-kingdom-covid-19-briefing-transcript-april-5"/>
    <s v="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x v="123"/>
    <s v="47:00"/>
    <n v="0"/>
    <n v="658"/>
    <m/>
    <s v="Apr 6, 2020"/>
    <x v="18"/>
    <s v="47:00"/>
    <d v="1899-12-30T00:47:00"/>
    <n v="3.2638888888888891E-2"/>
    <n v="3.2638888888888891E-2"/>
    <n v="0"/>
    <n v="3.3101851851851848E-2"/>
    <n v="3.3101851851851848E-2"/>
    <b v="0"/>
    <n v="4.6296296296295669E-4"/>
    <b v="0"/>
    <n v="4.2372685185185187E-2"/>
  </r>
  <r>
    <n v="1642"/>
    <s v="https://www.rev.com/blog/transcripts/united-kingdom-covid-19-briefing-transcript-april-5"/>
    <s v="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x v="15"/>
    <s v="47:40"/>
    <n v="0"/>
    <n v="342"/>
    <m/>
    <s v="Apr 6, 2020"/>
    <x v="18"/>
    <s v="47:40"/>
    <d v="1899-12-30T00:47:40"/>
    <n v="3.3101851851851848E-2"/>
    <n v="4.2372685185185187E-2"/>
    <n v="9.2708333333333393E-3"/>
    <n v="3.6990740740740741E-2"/>
    <n v="3.6990740740740741E-2"/>
    <b v="0"/>
    <n v="3.8888888888888931E-3"/>
    <b v="0"/>
    <n v="4.2372685185185187E-2"/>
  </r>
  <r>
    <n v="1643"/>
    <s v="https://www.rev.com/blog/transcripts/united-kingdom-covid-19-briefing-transcript-april-5"/>
    <s v="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x v="15"/>
    <s v="48:03"/>
    <n v="0"/>
    <n v="438"/>
    <m/>
    <s v="Apr 6, 2020"/>
    <x v="18"/>
    <s v="47:40"/>
    <d v="1899-12-30T00:48:03"/>
    <n v="3.3101851851851848E-2"/>
    <n v="4.2372685185185187E-2"/>
    <n v="9.2708333333333393E-3"/>
    <n v="3.6990740740740741E-2"/>
    <n v="3.6990740740740741E-2"/>
    <b v="0"/>
    <n v="3.8888888888888931E-3"/>
    <b v="0"/>
    <n v="4.2372685185185187E-2"/>
  </r>
  <r>
    <n v="1644"/>
    <s v="https://www.rev.com/blog/transcripts/united-kingdom-covid-19-briefing-transcript-april-5"/>
    <s v="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x v="99"/>
    <s v="48:26"/>
    <n v="0"/>
    <n v="886"/>
    <m/>
    <s v="Apr 6, 2020"/>
    <x v="18"/>
    <s v="48:26"/>
    <d v="1899-12-30T00:48:26"/>
    <n v="3.363425925925926E-2"/>
    <n v="4.2361111111111106E-2"/>
    <n v="8.7268518518518468E-3"/>
    <n v="3.6990740740740741E-2"/>
    <n v="3.6990740740740741E-2"/>
    <b v="0"/>
    <n v="3.3564814814814811E-3"/>
    <b v="0"/>
    <n v="4.2372685185185187E-2"/>
  </r>
  <r>
    <n v="1645"/>
    <s v="https://www.rev.com/blog/transcripts/united-kingdom-covid-19-briefing-transcript-april-5"/>
    <s v="Matt Hancock: (49:17);Okay, great. Charlotte Ives from talk radio."/>
    <x v="15"/>
    <s v="49:17"/>
    <n v="0"/>
    <n v="66"/>
    <m/>
    <s v="Apr 6, 2020"/>
    <x v="18"/>
    <s v="49:17"/>
    <d v="1899-12-30T00:49:17"/>
    <n v="3.4224537037037032E-2"/>
    <n v="4.2372685185185187E-2"/>
    <n v="8.1481481481481544E-3"/>
    <n v="3.6990740740740741E-2"/>
    <n v="3.6990740740740741E-2"/>
    <b v="0"/>
    <n v="2.7662037037037082E-3"/>
    <b v="0"/>
    <n v="4.2372685185185187E-2"/>
  </r>
  <r>
    <n v="1646"/>
    <s v="https://www.rev.com/blog/transcripts/united-kingdom-covid-19-briefing-transcript-april-5"/>
    <s v="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x v="131"/>
    <s v="49:21"/>
    <n v="0"/>
    <n v="482"/>
    <m/>
    <s v="Apr 6, 2020"/>
    <x v="18"/>
    <s v="49:21"/>
    <d v="1899-12-30T00:49:21"/>
    <n v="3.4270833333333334E-2"/>
    <n v="3.6874999999999998E-2"/>
    <n v="2.6041666666666644E-3"/>
    <n v="3.6990740740740741E-2"/>
    <n v="3.6990740740740741E-2"/>
    <b v="0"/>
    <n v="2.719907407407407E-3"/>
    <b v="0"/>
    <n v="4.2372685185185187E-2"/>
  </r>
  <r>
    <n v="1647"/>
    <s v="https://www.rev.com/blog/transcripts/united-kingdom-covid-19-briefing-transcript-april-5"/>
    <s v="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x v="15"/>
    <s v="49:51"/>
    <n v="0"/>
    <n v="850"/>
    <m/>
    <s v="Apr 6, 2020"/>
    <x v="18"/>
    <s v="49:51"/>
    <d v="1899-12-30T00:49:51"/>
    <n v="3.4618055555555555E-2"/>
    <n v="4.2372685185185187E-2"/>
    <n v="7.7546296296296321E-3"/>
    <n v="3.6990740740740741E-2"/>
    <n v="3.6990740740740741E-2"/>
    <b v="0"/>
    <n v="2.372685185185186E-3"/>
    <b v="0"/>
    <n v="4.2372685185185187E-2"/>
  </r>
  <r>
    <n v="1648"/>
    <s v="https://www.rev.com/blog/transcripts/united-kingdom-covid-19-briefing-transcript-april-5"/>
    <s v="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x v="99"/>
    <s v="50:54"/>
    <n v="0"/>
    <n v="936"/>
    <m/>
    <s v="Apr 6, 2020"/>
    <x v="18"/>
    <s v="50:54"/>
    <d v="1899-12-30T00:50:54"/>
    <n v="3.5347222222222217E-2"/>
    <n v="4.2361111111111106E-2"/>
    <n v="7.013888888888889E-3"/>
    <n v="3.6990740740740741E-2"/>
    <n v="3.6990740740740741E-2"/>
    <b v="0"/>
    <n v="1.6435185185185233E-3"/>
    <b v="0"/>
    <n v="4.2372685185185187E-2"/>
  </r>
  <r>
    <n v="1649"/>
    <s v="https://www.rev.com/blog/transcripts/united-kingdom-covid-19-briefing-transcript-april-5"/>
    <s v="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x v="99"/>
    <s v="51:51"/>
    <n v="0"/>
    <n v="1168"/>
    <m/>
    <s v="Apr 6, 2020"/>
    <x v="18"/>
    <s v="50:54"/>
    <d v="1899-12-30T00:51:51"/>
    <n v="3.5347222222222217E-2"/>
    <n v="4.2361111111111106E-2"/>
    <n v="7.013888888888889E-3"/>
    <n v="3.6990740740740741E-2"/>
    <n v="3.6990740740740741E-2"/>
    <b v="0"/>
    <n v="1.6435185185185233E-3"/>
    <b v="0"/>
    <n v="4.2372685185185187E-2"/>
  </r>
  <r>
    <n v="1650"/>
    <s v="https://www.rev.com/blog/transcripts/united-kingdom-covid-19-briefing-transcript-april-5"/>
    <s v="Matt Hancock: (53:02);Did you have a follow up? You put your hand up?"/>
    <x v="15"/>
    <s v="53:02"/>
    <n v="0"/>
    <n v="69"/>
    <m/>
    <s v="Apr 6, 2020"/>
    <x v="18"/>
    <s v="53:02"/>
    <d v="1899-12-30T00:53:02"/>
    <n v="3.6828703703703704E-2"/>
    <n v="4.2372685185185187E-2"/>
    <n v="5.5439814814814831E-3"/>
    <n v="3.6990740740740741E-2"/>
    <n v="3.6990740740740741E-2"/>
    <b v="0"/>
    <n v="1.6203703703703692E-4"/>
    <b v="0"/>
    <n v="4.2372685185185187E-2"/>
  </r>
  <r>
    <n v="1651"/>
    <s v="https://www.rev.com/blog/transcripts/united-kingdom-covid-19-briefing-transcript-april-5"/>
    <s v="Charlotte I.: (53:06);Yes. I was just going to ask, you talked about us now knowing more about the disease. So knowing what we know now, should we have had these higher levels of protection from the beginning were people at risk?"/>
    <x v="131"/>
    <s v="53:06"/>
    <n v="0"/>
    <n v="229"/>
    <m/>
    <s v="Apr 6, 2020"/>
    <x v="18"/>
    <s v="53:06"/>
    <d v="1899-12-30T00:53:06"/>
    <n v="3.6874999999999998E-2"/>
    <n v="3.6874999999999998E-2"/>
    <n v="0"/>
    <n v="3.6990740740740741E-2"/>
    <n v="3.6990740740740741E-2"/>
    <b v="0"/>
    <n v="1.1574074074074264E-4"/>
    <b v="0"/>
    <n v="4.2372685185185187E-2"/>
  </r>
  <r>
    <n v="1652"/>
    <s v="https://www.rev.com/blog/transcripts/united-kingdom-covid-19-briefing-transcript-april-5"/>
    <s v="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x v="15"/>
    <s v="53:16"/>
    <n v="0"/>
    <n v="723"/>
    <m/>
    <s v="Apr 6, 2020"/>
    <x v="18"/>
    <s v="53:16"/>
    <d v="1899-12-30T00:53:16"/>
    <n v="3.6990740740740741E-2"/>
    <n v="4.2372685185185187E-2"/>
    <n v="5.3819444444444461E-3"/>
    <n v="4.2361111111111106E-2"/>
    <n v="4.2361111111111106E-2"/>
    <b v="0"/>
    <n v="5.3703703703703656E-3"/>
    <b v="0"/>
    <n v="4.2372685185185187E-2"/>
  </r>
  <r>
    <n v="1653"/>
    <s v="https://www.rev.com/blog/transcripts/united-kingdom-covid-19-briefing-transcript-april-5"/>
    <s v="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x v="99"/>
    <s v="54:03"/>
    <n v="0"/>
    <n v="521"/>
    <m/>
    <s v="Apr 6, 2020"/>
    <x v="18"/>
    <s v="54:03"/>
    <d v="1899-12-30T00:54:03"/>
    <n v="3.7534722222222219E-2"/>
    <n v="4.2361111111111106E-2"/>
    <n v="4.826388888888887E-3"/>
    <n v="4.2361111111111106E-2"/>
    <n v="4.2361111111111106E-2"/>
    <b v="0"/>
    <n v="4.826388888888887E-3"/>
    <b v="0"/>
    <n v="4.2372685185185187E-2"/>
  </r>
  <r>
    <n v="1654"/>
    <s v="https://www.rev.com/blog/transcripts/united-kingdom-covid-19-briefing-transcript-april-5"/>
    <s v="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x v="99"/>
    <s v="54:33"/>
    <n v="0"/>
    <n v="795"/>
    <m/>
    <s v="Apr 6, 2020"/>
    <x v="18"/>
    <s v="54:03"/>
    <d v="1899-12-30T00:54:33"/>
    <n v="3.7534722222222219E-2"/>
    <n v="4.2361111111111106E-2"/>
    <n v="4.826388888888887E-3"/>
    <n v="4.2361111111111106E-2"/>
    <n v="4.2361111111111106E-2"/>
    <b v="0"/>
    <n v="4.826388888888887E-3"/>
    <b v="0"/>
    <n v="4.2372685185185187E-2"/>
  </r>
  <r>
    <n v="1655"/>
    <s v="https://www.rev.com/blog/transcripts/united-kingdom-covid-19-briefing-transcript-april-5"/>
    <s v="Matt Hancock: (55:21);Thanks very much. Jane Merrick at the i."/>
    <x v="15"/>
    <s v="55:21"/>
    <n v="0"/>
    <n v="62"/>
    <m/>
    <s v="Apr 6, 2020"/>
    <x v="18"/>
    <s v="55:21"/>
    <d v="1899-12-30T00:55:21"/>
    <n v="3.8437499999999999E-2"/>
    <n v="4.2372685185185187E-2"/>
    <n v="3.9351851851851874E-3"/>
    <n v="4.2361111111111106E-2"/>
    <n v="4.2361111111111106E-2"/>
    <b v="0"/>
    <n v="3.9236111111111069E-3"/>
    <b v="0"/>
    <n v="4.2372685185185187E-2"/>
  </r>
  <r>
    <n v="1656"/>
    <s v="https://www.rev.com/blog/transcripts/united-kingdom-covid-19-briefing-transcript-april-5"/>
    <s v="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x v="132"/>
    <s v="55:26"/>
    <n v="0"/>
    <n v="515"/>
    <m/>
    <s v="Apr 6, 2020"/>
    <x v="18"/>
    <s v="55:26"/>
    <d v="1899-12-30T00:55:26"/>
    <n v="3.8495370370370367E-2"/>
    <n v="4.2361111111111106E-2"/>
    <n v="3.865740740740739E-3"/>
    <n v="4.2361111111111106E-2"/>
    <n v="4.2361111111111106E-2"/>
    <b v="0"/>
    <n v="3.865740740740739E-3"/>
    <b v="0"/>
    <n v="4.2372685185185187E-2"/>
  </r>
  <r>
    <n v="1657"/>
    <s v="https://www.rev.com/blog/transcripts/united-kingdom-covid-19-briefing-transcript-april-5"/>
    <s v="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x v="15"/>
    <s v="55:56"/>
    <n v="0"/>
    <n v="759"/>
    <m/>
    <s v="Apr 6, 2020"/>
    <x v="18"/>
    <s v="55:56"/>
    <d v="1899-12-30T00:55:56"/>
    <n v="3.8842592592592588E-2"/>
    <n v="4.2372685185185187E-2"/>
    <n v="3.5300925925925986E-3"/>
    <n v="4.2361111111111106E-2"/>
    <n v="4.2361111111111106E-2"/>
    <b v="0"/>
    <n v="3.518518518518518E-3"/>
    <b v="0"/>
    <n v="4.2372685185185187E-2"/>
  </r>
  <r>
    <n v="1658"/>
    <s v="https://www.rev.com/blog/transcripts/united-kingdom-covid-19-briefing-transcript-april-5"/>
    <s v="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x v="99"/>
    <s v="56:50"/>
    <n v="0"/>
    <n v="2013"/>
    <m/>
    <s v="Apr 6, 2020"/>
    <x v="18"/>
    <s v="56:50"/>
    <d v="1899-12-30T00:56:50"/>
    <n v="3.9467592592592596E-2"/>
    <n v="4.2361111111111106E-2"/>
    <n v="2.8935185185185106E-3"/>
    <n v="4.2361111111111106E-2"/>
    <n v="4.2361111111111106E-2"/>
    <b v="0"/>
    <n v="2.8935185185185106E-3"/>
    <b v="0"/>
    <n v="4.2372685185185187E-2"/>
  </r>
  <r>
    <n v="1659"/>
    <s v="https://www.rev.com/blog/transcripts/united-kingdom-covid-19-briefing-transcript-april-5"/>
    <s v="Matt Hancock: (59:03);Thanks very much Jim at the FT."/>
    <x v="15"/>
    <s v="59:03"/>
    <n v="0"/>
    <n v="53"/>
    <m/>
    <s v="Apr 6, 2020"/>
    <x v="18"/>
    <s v="59:03"/>
    <d v="1899-12-30T00:59:03"/>
    <n v="4.1006944444444443E-2"/>
    <n v="4.2372685185185187E-2"/>
    <n v="1.3657407407407438E-3"/>
    <n v="4.2361111111111106E-2"/>
    <n v="4.2361111111111106E-2"/>
    <b v="0"/>
    <n v="1.3541666666666632E-3"/>
    <b v="0"/>
    <n v="4.2372685185185187E-2"/>
  </r>
  <r>
    <n v="1660"/>
    <s v="https://www.rev.com/blog/transcripts/united-kingdom-covid-19-briefing-transcript-april-5"/>
    <s v="Jane M: (59:05);Sorry."/>
    <x v="132"/>
    <s v="59:05"/>
    <n v="0"/>
    <n v="22"/>
    <m/>
    <s v="Apr 6, 2020"/>
    <x v="18"/>
    <s v="59:05"/>
    <d v="1899-12-30T00:59:05"/>
    <n v="4.1030092592592597E-2"/>
    <n v="4.2361111111111106E-2"/>
    <n v="1.3310185185185092E-3"/>
    <n v="4.2361111111111106E-2"/>
    <n v="4.2361111111111106E-2"/>
    <b v="0"/>
    <n v="1.3310185185185092E-3"/>
    <b v="0"/>
    <n v="4.2372685185185187E-2"/>
  </r>
  <r>
    <n v="1661"/>
    <s v="https://www.rev.com/blog/transcripts/united-kingdom-covid-19-briefing-transcript-april-5"/>
    <s v="Matt Hancock: (59:06);Oh sorry. You wanted to come back Jane, sorry."/>
    <x v="15"/>
    <s v="59:06"/>
    <n v="0"/>
    <n v="68"/>
    <m/>
    <s v="Apr 6, 2020"/>
    <x v="18"/>
    <s v="59:06"/>
    <d v="1899-12-30T00:59:06"/>
    <n v="4.1041666666666664E-2"/>
    <n v="4.2372685185185187E-2"/>
    <n v="1.331018518518523E-3"/>
    <n v="4.2361111111111106E-2"/>
    <n v="4.2361111111111106E-2"/>
    <b v="0"/>
    <n v="1.3194444444444425E-3"/>
    <b v="0"/>
    <n v="4.2372685185185187E-2"/>
  </r>
  <r>
    <n v="1662"/>
    <s v="https://www.rev.com/blog/transcripts/united-kingdom-covid-19-briefing-transcript-april-5"/>
    <s v="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x v="132"/>
    <s v="59:08"/>
    <n v="0"/>
    <n v="320"/>
    <m/>
    <s v="Apr 6, 2020"/>
    <x v="18"/>
    <s v="59:08"/>
    <d v="1899-12-30T00:59:08"/>
    <n v="4.1064814814814811E-2"/>
    <n v="4.2361111111111106E-2"/>
    <n v="1.2962962962962954E-3"/>
    <n v="4.2361111111111106E-2"/>
    <n v="4.2361111111111106E-2"/>
    <b v="0"/>
    <n v="1.2962962962962954E-3"/>
    <b v="0"/>
    <n v="4.2372685185185187E-2"/>
  </r>
  <r>
    <n v="1663"/>
    <s v="https://www.rev.com/blog/transcripts/united-kingdom-covid-19-briefing-transcript-april-5"/>
    <s v="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x v="99"/>
    <s v="59:23"/>
    <n v="0"/>
    <n v="1040"/>
    <m/>
    <s v="Apr 6, 2020"/>
    <x v="18"/>
    <s v="59:23"/>
    <d v="1899-12-30T00:59:23"/>
    <n v="4.1238425925925921E-2"/>
    <n v="4.2361111111111106E-2"/>
    <n v="1.1226851851851849E-3"/>
    <n v="4.2361111111111106E-2"/>
    <n v="4.2361111111111106E-2"/>
    <b v="0"/>
    <n v="1.1226851851851849E-3"/>
    <b v="0"/>
    <n v="4.2372685185185187E-2"/>
  </r>
  <r>
    <n v="1664"/>
    <s v="https://www.rev.com/blog/transcripts/united-kingdom-covid-19-briefing-transcript-april-5"/>
    <s v="Matt Hancock: (01:00:30);Does that answer the question, Jane?"/>
    <x v="15"/>
    <s v="01:00"/>
    <n v="1"/>
    <n v="61"/>
    <m/>
    <s v="Apr 6, 2020"/>
    <x v="18"/>
    <s v="01:00"/>
    <d v="1899-12-30T01:01:00"/>
    <n v="4.2361111111111106E-2"/>
    <n v="4.2372685185185187E-2"/>
    <n v="1.1574074074080509E-5"/>
    <n v="4.2361111111111106E-2"/>
    <n v="4.2361111111111106E-2"/>
    <b v="0"/>
    <n v="0"/>
    <b v="0"/>
    <n v="4.2372685185185187E-2"/>
  </r>
  <r>
    <n v="1665"/>
    <s v="https://www.rev.com/blog/transcripts/united-kingdom-covid-19-briefing-transcript-april-5"/>
    <s v="Jane M: (01:00:34);I think it was just to get clarity on when that testing would take place for those workers. There’s no specific timing."/>
    <x v="132"/>
    <s v="01:00"/>
    <n v="1"/>
    <n v="138"/>
    <m/>
    <s v="Apr 6, 2020"/>
    <x v="18"/>
    <s v="01:00"/>
    <d v="1899-12-30T01:01:00"/>
    <n v="4.2361111111111106E-2"/>
    <n v="4.2361111111111106E-2"/>
    <n v="0"/>
    <n v="4.2361111111111106E-2"/>
    <n v="4.2361111111111106E-2"/>
    <b v="0"/>
    <n v="0"/>
    <b v="0"/>
    <n v="4.2372685185185187E-2"/>
  </r>
  <r>
    <n v="1666"/>
    <s v="https://www.rev.com/blog/transcripts/united-kingdom-covid-19-briefing-transcript-april-5"/>
    <s v="Jenny Harries: (01:00:41);The outbreaks happen already and the other workers will be falling into the expanding program, which has been ramping up as you’ve heard and I think has been reported on a daily basis this week."/>
    <x v="99"/>
    <s v="01:00"/>
    <n v="1"/>
    <n v="220"/>
    <m/>
    <s v="Apr 6, 2020"/>
    <x v="18"/>
    <s v="01:00"/>
    <d v="1899-12-30T01:01:00"/>
    <n v="4.2361111111111106E-2"/>
    <n v="4.2361111111111106E-2"/>
    <n v="0"/>
    <n v="4.2361111111111106E-2"/>
    <n v="4.2361111111111106E-2"/>
    <b v="0"/>
    <n v="0"/>
    <b v="0"/>
    <n v="4.2372685185185187E-2"/>
  </r>
  <r>
    <n v="1667"/>
    <s v="https://www.rev.com/blog/transcripts/united-kingdom-covid-19-briefing-transcript-april-5"/>
    <s v="Matt Hancock: (01:00:53);Thanks. Jim from the FT."/>
    <x v="15"/>
    <s v="01:00"/>
    <n v="1"/>
    <n v="49"/>
    <m/>
    <s v="Apr 6, 2020"/>
    <x v="18"/>
    <s v="01:00"/>
    <d v="1899-12-30T01:01:00"/>
    <n v="4.2361111111111106E-2"/>
    <n v="4.2372685185185187E-2"/>
    <n v="1.1574074074080509E-5"/>
    <n v="4.2372685185185187E-2"/>
    <n v="4.2372685185185187E-2"/>
    <b v="0"/>
    <n v="1.1574074074080509E-5"/>
    <b v="0"/>
    <n v="4.2372685185185187E-2"/>
  </r>
  <r>
    <n v="1668"/>
    <s v="https://www.rev.com/blog/transcripts/united-kingdom-covid-19-briefing-transcript-april-5"/>
    <s v="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x v="126"/>
    <s v="01:00"/>
    <n v="1"/>
    <n v="839"/>
    <m/>
    <s v="Apr 6, 2020"/>
    <x v="18"/>
    <s v="01:00"/>
    <d v="1899-12-30T01:01:00"/>
    <n v="4.2361111111111106E-2"/>
    <n v="4.2361111111111106E-2"/>
    <n v="0"/>
    <n v="4.2372685185185187E-2"/>
    <n v="4.2372685185185187E-2"/>
    <b v="0"/>
    <n v="1.1574074074080509E-5"/>
    <b v="0"/>
    <n v="4.2372685185185187E-2"/>
  </r>
  <r>
    <n v="1669"/>
    <s v="https://www.rev.com/blog/transcripts/united-kingdom-covid-19-briefing-transcript-april-5"/>
    <s v="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x v="15"/>
    <s v="01:01"/>
    <n v="1"/>
    <n v="499"/>
    <m/>
    <s v="Apr 6, 2020"/>
    <x v="18"/>
    <s v="01:01"/>
    <d v="1899-12-30T01:01:01"/>
    <n v="4.2372685185185187E-2"/>
    <n v="4.2372685185185187E-2"/>
    <n v="0"/>
    <n v="4.1666666666666664E-2"/>
    <n v="4.1666666666666664E-2"/>
    <b v="0"/>
    <n v="-7.0601851851852249E-4"/>
    <b v="1"/>
    <n v="4.2372685185185187E-2"/>
  </r>
  <r>
    <n v="1675"/>
    <s v="https://www.rev.com/blog/transcripts/united-kingdom-covid-19-briefing-transcript-april-6"/>
    <s v="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x v="26"/>
    <s v="00:00"/>
    <n v="1"/>
    <n v="358"/>
    <m/>
    <s v="Apr 6, 2020"/>
    <x v="18"/>
    <s v="00:00"/>
    <d v="1899-12-30T01:00:00"/>
    <n v="4.1666666666666664E-2"/>
    <n v="6.2071759259259257E-2"/>
    <n v="2.0405092592592593E-2"/>
    <n v="4.7256944444444449E-2"/>
    <n v="4.7256944444444449E-2"/>
    <b v="0"/>
    <n v="5.5902777777777843E-3"/>
    <b v="0"/>
    <n v="6.2071759259259257E-2"/>
  </r>
  <r>
    <n v="1676"/>
    <s v="https://www.rev.com/blog/transcripts/united-kingdom-covid-19-briefing-transcript-april-6"/>
    <s v="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
    <x v="26"/>
    <s v="00:21"/>
    <n v="1"/>
    <n v="298"/>
    <m/>
    <s v="Apr 6, 2020"/>
    <x v="18"/>
    <s v="00:00"/>
    <d v="1899-12-30T01:00:21"/>
    <n v="4.1666666666666664E-2"/>
    <n v="6.2071759259259257E-2"/>
    <n v="2.0405092592592593E-2"/>
    <n v="4.7256944444444449E-2"/>
    <n v="4.7256944444444449E-2"/>
    <b v="0"/>
    <n v="5.5902777777777843E-3"/>
    <b v="0"/>
    <n v="6.2071759259259257E-2"/>
  </r>
  <r>
    <n v="1677"/>
    <s v="https://www.rev.com/blog/transcripts/united-kingdom-covid-19-briefing-transcript-april-6"/>
    <s v="Dominic Raab: (00:38);The FCO is supporting all of these operational priorities, so we’re deployed the diplomatic network right around the world to source and buy ventilators and protective equipment so that we can reinforce the NHS frontline here at home."/>
    <x v="26"/>
    <s v="00:38"/>
    <n v="1"/>
    <n v="256"/>
    <m/>
    <s v="Apr 6, 2020"/>
    <x v="18"/>
    <s v="00:00"/>
    <d v="1899-12-30T01:00:38"/>
    <n v="4.1666666666666664E-2"/>
    <n v="6.2071759259259257E-2"/>
    <n v="2.0405092592592593E-2"/>
    <n v="4.7256944444444449E-2"/>
    <n v="4.7256944444444449E-2"/>
    <b v="0"/>
    <n v="5.5902777777777843E-3"/>
    <b v="0"/>
    <n v="6.2071759259259257E-2"/>
  </r>
  <r>
    <n v="1678"/>
    <s v="https://www.rev.com/blog/transcripts/united-kingdom-covid-19-briefing-transcript-april-6"/>
    <s v="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x v="26"/>
    <s v="00:54"/>
    <n v="1"/>
    <n v="552"/>
    <m/>
    <s v="Apr 6, 2020"/>
    <x v="18"/>
    <s v="00:00"/>
    <d v="1899-12-30T01:00:54"/>
    <n v="4.1666666666666664E-2"/>
    <n v="6.2071759259259257E-2"/>
    <n v="2.0405092592592593E-2"/>
    <n v="4.7256944444444449E-2"/>
    <n v="4.7256944444444449E-2"/>
    <b v="0"/>
    <n v="5.5902777777777843E-3"/>
    <b v="0"/>
    <n v="6.2071759259259257E-2"/>
  </r>
  <r>
    <n v="1679"/>
    <s v="https://www.rev.com/blog/transcripts/united-kingdom-covid-19-briefing-transcript-april-6"/>
    <s v="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x v="26"/>
    <s v="01:33"/>
    <n v="1"/>
    <n v="400"/>
    <m/>
    <s v="Apr 6, 2020"/>
    <x v="18"/>
    <s v="00:00"/>
    <d v="1899-12-30T01:01:33"/>
    <n v="4.1666666666666664E-2"/>
    <n v="6.2071759259259257E-2"/>
    <n v="2.0405092592592593E-2"/>
    <n v="4.7256944444444449E-2"/>
    <n v="4.7256944444444449E-2"/>
    <b v="0"/>
    <n v="5.5902777777777843E-3"/>
    <b v="0"/>
    <n v="6.2071759259259257E-2"/>
  </r>
  <r>
    <n v="1680"/>
    <s v="https://www.rev.com/blog/transcripts/united-kingdom-covid-19-briefing-transcript-april-6"/>
    <s v="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x v="26"/>
    <s v="01:58"/>
    <n v="1"/>
    <n v="407"/>
    <m/>
    <s v="Apr 6, 2020"/>
    <x v="18"/>
    <s v="00:00"/>
    <d v="1899-12-30T01:01:58"/>
    <n v="4.1666666666666664E-2"/>
    <n v="6.2071759259259257E-2"/>
    <n v="2.0405092592592593E-2"/>
    <n v="4.7256944444444449E-2"/>
    <n v="4.7256944444444449E-2"/>
    <b v="0"/>
    <n v="5.5902777777777843E-3"/>
    <b v="0"/>
    <n v="6.2071759259259257E-2"/>
  </r>
  <r>
    <n v="1681"/>
    <s v="https://www.rev.com/blog/transcripts/united-kingdom-covid-19-briefing-transcript-april-6"/>
    <s v="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x v="26"/>
    <s v="02:23"/>
    <n v="1"/>
    <n v="440"/>
    <m/>
    <s v="Apr 6, 2020"/>
    <x v="18"/>
    <s v="00:00"/>
    <d v="1899-12-30T01:02:23"/>
    <n v="4.1666666666666664E-2"/>
    <n v="6.2071759259259257E-2"/>
    <n v="2.0405092592592593E-2"/>
    <n v="4.7256944444444449E-2"/>
    <n v="4.7256944444444449E-2"/>
    <b v="0"/>
    <n v="5.5902777777777843E-3"/>
    <b v="0"/>
    <n v="6.2071759259259257E-2"/>
  </r>
  <r>
    <n v="1682"/>
    <s v="https://www.rev.com/blog/transcripts/united-kingdom-covid-19-briefing-transcript-april-6"/>
    <s v="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x v="26"/>
    <s v="02:49"/>
    <n v="1"/>
    <n v="346"/>
    <m/>
    <s v="Apr 6, 2020"/>
    <x v="18"/>
    <s v="00:00"/>
    <d v="1899-12-30T01:02:49"/>
    <n v="4.1666666666666664E-2"/>
    <n v="6.2071759259259257E-2"/>
    <n v="2.0405092592592593E-2"/>
    <n v="4.7256944444444449E-2"/>
    <n v="4.7256944444444449E-2"/>
    <b v="0"/>
    <n v="5.5902777777777843E-3"/>
    <b v="0"/>
    <n v="6.2071759259259257E-2"/>
  </r>
  <r>
    <n v="1683"/>
    <s v="https://www.rev.com/blog/transcripts/united-kingdom-covid-19-briefing-transcript-april-6"/>
    <s v="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x v="36"/>
    <s v="03:08"/>
    <n v="1"/>
    <n v="633"/>
    <m/>
    <s v="Apr 6, 2020"/>
    <x v="18"/>
    <s v="03:08"/>
    <d v="1899-12-30T01:03:08"/>
    <n v="4.3842592592592593E-2"/>
    <n v="5.3287037037037042E-2"/>
    <n v="9.4444444444444497E-3"/>
    <n v="4.7256944444444449E-2"/>
    <n v="4.7256944444444449E-2"/>
    <b v="0"/>
    <n v="3.4143518518518559E-3"/>
    <b v="0"/>
    <n v="6.2071759259259257E-2"/>
  </r>
  <r>
    <n v="1684"/>
    <s v="https://www.rev.com/blog/transcripts/united-kingdom-covid-19-briefing-transcript-april-6"/>
    <s v="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x v="36"/>
    <s v="03:51"/>
    <n v="1"/>
    <n v="404"/>
    <m/>
    <s v="Apr 6, 2020"/>
    <x v="18"/>
    <s v="03:08"/>
    <d v="1899-12-30T01:03:51"/>
    <n v="4.3842592592592593E-2"/>
    <n v="5.3287037037037042E-2"/>
    <n v="9.4444444444444497E-3"/>
    <n v="4.7256944444444449E-2"/>
    <n v="4.7256944444444449E-2"/>
    <b v="0"/>
    <n v="3.4143518518518559E-3"/>
    <b v="0"/>
    <n v="6.2071759259259257E-2"/>
  </r>
  <r>
    <n v="1685"/>
    <s v="https://www.rev.com/blog/transcripts/united-kingdom-covid-19-briefing-transcript-april-6"/>
    <s v="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x v="36"/>
    <s v="04:21"/>
    <n v="1"/>
    <n v="823"/>
    <m/>
    <s v="Apr 6, 2020"/>
    <x v="18"/>
    <s v="03:08"/>
    <d v="1899-12-30T01:04:21"/>
    <n v="4.3842592592592593E-2"/>
    <n v="5.3287037037037042E-2"/>
    <n v="9.4444444444444497E-3"/>
    <n v="4.7256944444444449E-2"/>
    <n v="4.7256944444444449E-2"/>
    <b v="0"/>
    <n v="3.4143518518518559E-3"/>
    <b v="0"/>
    <n v="6.2071759259259257E-2"/>
  </r>
  <r>
    <n v="1686"/>
    <s v="https://www.rev.com/blog/transcripts/united-kingdom-covid-19-briefing-transcript-april-6"/>
    <s v="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x v="36"/>
    <s v="05:19"/>
    <n v="1"/>
    <n v="367"/>
    <m/>
    <s v="Apr 6, 2020"/>
    <x v="18"/>
    <s v="03:08"/>
    <d v="1899-12-30T01:05:19"/>
    <n v="4.3842592592592593E-2"/>
    <n v="5.3287037037037042E-2"/>
    <n v="9.4444444444444497E-3"/>
    <n v="4.7256944444444449E-2"/>
    <n v="4.7256944444444449E-2"/>
    <b v="0"/>
    <n v="3.4143518518518559E-3"/>
    <b v="0"/>
    <n v="6.2071759259259257E-2"/>
  </r>
  <r>
    <n v="1687"/>
    <s v="https://www.rev.com/blog/transcripts/united-kingdom-covid-19-briefing-transcript-april-6"/>
    <s v="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x v="36"/>
    <s v="05:45"/>
    <n v="1"/>
    <n v="439"/>
    <m/>
    <s v="Apr 6, 2020"/>
    <x v="18"/>
    <s v="03:08"/>
    <d v="1899-12-30T01:05:45"/>
    <n v="4.3842592592592593E-2"/>
    <n v="5.3287037037037042E-2"/>
    <n v="9.4444444444444497E-3"/>
    <n v="4.7256944444444449E-2"/>
    <n v="4.7256944444444449E-2"/>
    <b v="0"/>
    <n v="3.4143518518518559E-3"/>
    <b v="0"/>
    <n v="6.2071759259259257E-2"/>
  </r>
  <r>
    <n v="1688"/>
    <s v="https://www.rev.com/blog/transcripts/united-kingdom-covid-19-briefing-transcript-april-6"/>
    <s v="Dominic Raab: (06:11);Angela, thank you very much. So I’m very happy to take questions. Laura Kuenssberg from the BBC."/>
    <x v="26"/>
    <s v="06:11"/>
    <n v="1"/>
    <n v="118"/>
    <m/>
    <s v="Apr 6, 2020"/>
    <x v="18"/>
    <s v="06:11"/>
    <d v="1899-12-30T01:06:11"/>
    <n v="4.5960648148148146E-2"/>
    <n v="6.2071759259259257E-2"/>
    <n v="1.6111111111111111E-2"/>
    <n v="4.7256944444444449E-2"/>
    <n v="4.7256944444444449E-2"/>
    <b v="0"/>
    <n v="1.2962962962963023E-3"/>
    <b v="0"/>
    <n v="6.2071759259259257E-2"/>
  </r>
  <r>
    <n v="1689"/>
    <s v="https://www.rev.com/blog/transcripts/united-kingdom-covid-19-briefing-transcript-april-6"/>
    <s v="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x v="4"/>
    <s v="06:17"/>
    <n v="1"/>
    <n v="519"/>
    <m/>
    <s v="Apr 6, 2020"/>
    <x v="18"/>
    <s v="06:17"/>
    <d v="1899-12-30T01:06:17"/>
    <n v="4.6030092592592588E-2"/>
    <n v="4.7152777777777773E-2"/>
    <n v="1.1226851851851849E-3"/>
    <n v="4.7256944444444449E-2"/>
    <n v="4.7256944444444449E-2"/>
    <b v="0"/>
    <n v="1.2268518518518609E-3"/>
    <b v="0"/>
    <n v="6.2071759259259257E-2"/>
  </r>
  <r>
    <n v="1690"/>
    <s v="https://www.rev.com/blog/transcripts/united-kingdom-covid-19-briefing-transcript-april-6"/>
    <s v="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x v="26"/>
    <s v="06:48"/>
    <n v="1"/>
    <n v="656"/>
    <m/>
    <s v="Apr 6, 2020"/>
    <x v="18"/>
    <s v="06:48"/>
    <d v="1899-12-30T01:06:48"/>
    <n v="4.6388888888888889E-2"/>
    <n v="6.2071759259259257E-2"/>
    <n v="1.5682870370370368E-2"/>
    <n v="4.7256944444444449E-2"/>
    <n v="4.7256944444444449E-2"/>
    <b v="0"/>
    <n v="8.6805555555555941E-4"/>
    <b v="0"/>
    <n v="6.2071759259259257E-2"/>
  </r>
  <r>
    <n v="1691"/>
    <s v="https://www.rev.com/blog/transcripts/united-kingdom-covid-19-briefing-transcript-april-6"/>
    <s v="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x v="36"/>
    <s v="07:19"/>
    <n v="1"/>
    <n v="417"/>
    <m/>
    <s v="Apr 6, 2020"/>
    <x v="18"/>
    <s v="07:19"/>
    <d v="1899-12-30T01:07:19"/>
    <n v="4.6747685185185184E-2"/>
    <n v="5.3287037037037042E-2"/>
    <n v="6.5393518518518587E-3"/>
    <n v="4.7256944444444449E-2"/>
    <n v="4.7256944444444449E-2"/>
    <b v="0"/>
    <n v="5.0925925925926485E-4"/>
    <b v="0"/>
    <n v="6.2071759259259257E-2"/>
  </r>
  <r>
    <n v="1692"/>
    <s v="https://www.rev.com/blog/transcripts/united-kingdom-covid-19-briefing-transcript-april-6"/>
    <s v="Dominic Raab: (07:50);Does that give you the answers you need or do you want to come back?"/>
    <x v="26"/>
    <s v="07:50"/>
    <n v="1"/>
    <n v="90"/>
    <m/>
    <s v="Apr 6, 2020"/>
    <x v="18"/>
    <s v="07:50"/>
    <d v="1899-12-30T01:07:50"/>
    <n v="4.7106481481481478E-2"/>
    <n v="6.2071759259259257E-2"/>
    <n v="1.4965277777777779E-2"/>
    <n v="4.7256944444444449E-2"/>
    <n v="4.7256944444444449E-2"/>
    <b v="0"/>
    <n v="1.5046296296297029E-4"/>
    <b v="0"/>
    <n v="6.2071759259259257E-2"/>
  </r>
  <r>
    <n v="1693"/>
    <s v="https://www.rev.com/blog/transcripts/united-kingdom-covid-19-briefing-transcript-april-6"/>
    <s v="Laura Kuenssberg: (07:54);I’m just wondering, there is increasing discussion about what the exit strategy from these restrictions should be. I would be interested to hear Angela or professor, what’s his view on what they might anticipate given all the-"/>
    <x v="4"/>
    <s v="07:54"/>
    <n v="1"/>
    <n v="252"/>
    <m/>
    <s v="Apr 6, 2020"/>
    <x v="18"/>
    <s v="07:54"/>
    <d v="1899-12-30T01:07:54"/>
    <n v="4.7152777777777773E-2"/>
    <n v="4.7152777777777773E-2"/>
    <n v="0"/>
    <n v="4.7256944444444449E-2"/>
    <n v="4.7256944444444449E-2"/>
    <b v="0"/>
    <n v="1.0416666666667601E-4"/>
    <b v="0"/>
    <n v="6.2071759259259257E-2"/>
  </r>
  <r>
    <n v="1694"/>
    <s v="https://www.rev.com/blog/transcripts/united-kingdom-covid-19-briefing-transcript-april-6"/>
    <s v="Laura: (08:03);… uncertainties around?"/>
    <x v="61"/>
    <s v="08:03"/>
    <n v="1"/>
    <n v="38"/>
    <m/>
    <s v="Apr 6, 2020"/>
    <x v="18"/>
    <s v="08:03"/>
    <d v="1899-12-30T01:08:03"/>
    <n v="4.7256944444444449E-2"/>
    <n v="4.7256944444444449E-2"/>
    <n v="0"/>
    <n v="4.7280092592592589E-2"/>
    <n v="4.7280092592592589E-2"/>
    <b v="0"/>
    <n v="2.3148148148140202E-5"/>
    <b v="0"/>
    <n v="6.2071759259259257E-2"/>
  </r>
  <r>
    <n v="1695"/>
    <s v="https://www.rev.com/blog/transcripts/united-kingdom-covid-19-briefing-transcript-april-6"/>
    <s v="Angela McLean: (08:05);Again, our suggestion has been completely clear. We need to know how well the current restrictions are working before we can say anything sensible about what the next stage might be."/>
    <x v="36"/>
    <s v="08:05"/>
    <n v="1"/>
    <n v="205"/>
    <m/>
    <s v="Apr 6, 2020"/>
    <x v="18"/>
    <s v="08:05"/>
    <d v="1899-12-30T01:08:05"/>
    <n v="4.7280092592592589E-2"/>
    <n v="5.3287037037037042E-2"/>
    <n v="6.0069444444444536E-3"/>
    <n v="4.9131944444444443E-2"/>
    <n v="4.9131944444444443E-2"/>
    <b v="0"/>
    <n v="1.8518518518518545E-3"/>
    <b v="0"/>
    <n v="6.2071759259259257E-2"/>
  </r>
  <r>
    <n v="1696"/>
    <s v="https://www.rev.com/blog/transcripts/united-kingdom-covid-19-briefing-transcript-april-6"/>
    <s v="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x v="26"/>
    <s v="08:19"/>
    <n v="1"/>
    <n v="324"/>
    <m/>
    <s v="Apr 6, 2020"/>
    <x v="18"/>
    <s v="08:19"/>
    <d v="1899-12-30T01:08:19"/>
    <n v="4.7442129629629626E-2"/>
    <n v="6.2071759259259257E-2"/>
    <n v="1.4629629629629631E-2"/>
    <n v="4.9131944444444443E-2"/>
    <n v="4.9131944444444443E-2"/>
    <b v="0"/>
    <n v="1.6898148148148176E-3"/>
    <b v="0"/>
    <n v="6.2071759259259257E-2"/>
  </r>
  <r>
    <n v="1697"/>
    <s v="https://www.rev.com/blog/transcripts/united-kingdom-covid-19-briefing-transcript-april-6"/>
    <s v="Dominic Raab: (08:38);Beth Rigby from Skye."/>
    <x v="26"/>
    <s v="08:38"/>
    <n v="1"/>
    <n v="43"/>
    <m/>
    <s v="Apr 6, 2020"/>
    <x v="18"/>
    <s v="08:19"/>
    <d v="1899-12-30T01:08:38"/>
    <n v="4.7442129629629626E-2"/>
    <n v="6.2071759259259257E-2"/>
    <n v="1.4629629629629631E-2"/>
    <n v="4.9131944444444443E-2"/>
    <n v="4.9131944444444443E-2"/>
    <b v="0"/>
    <n v="1.6898148148148176E-3"/>
    <b v="0"/>
    <n v="6.2071759259259257E-2"/>
  </r>
  <r>
    <n v="1698"/>
    <s v="https://www.rev.com/blog/transcripts/united-kingdom-covid-19-briefing-transcript-april-6"/>
    <s v="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x v="40"/>
    <s v="08:41"/>
    <n v="1"/>
    <n v="710"/>
    <m/>
    <s v="Apr 6, 2020"/>
    <x v="18"/>
    <s v="08:41"/>
    <d v="1899-12-30T01:08:41"/>
    <n v="4.7696759259259258E-2"/>
    <n v="4.8946759259259259E-2"/>
    <n v="1.2500000000000011E-3"/>
    <n v="4.9131944444444443E-2"/>
    <n v="4.9131944444444443E-2"/>
    <b v="0"/>
    <n v="1.4351851851851852E-3"/>
    <b v="0"/>
    <n v="6.2071759259259257E-2"/>
  </r>
  <r>
    <n v="1699"/>
    <s v="https://www.rev.com/blog/transcripts/united-kingdom-covid-19-briefing-transcript-april-6"/>
    <s v="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x v="26"/>
    <s v="09:27"/>
    <n v="1"/>
    <n v="536"/>
    <m/>
    <s v="Apr 6, 2020"/>
    <x v="18"/>
    <s v="09:27"/>
    <d v="1899-12-30T01:09:27"/>
    <n v="4.8229166666666663E-2"/>
    <n v="6.2071759259259257E-2"/>
    <n v="1.3842592592592594E-2"/>
    <n v="4.9131944444444443E-2"/>
    <n v="4.9131944444444443E-2"/>
    <b v="0"/>
    <n v="9.0277777777778012E-4"/>
    <b v="0"/>
    <n v="6.2071759259259257E-2"/>
  </r>
  <r>
    <n v="1700"/>
    <s v="https://www.rev.com/blog/transcripts/united-kingdom-covid-19-briefing-transcript-april-6"/>
    <s v="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x v="133"/>
    <s v="09:58"/>
    <n v="1"/>
    <n v="523"/>
    <m/>
    <s v="Apr 6, 2020"/>
    <x v="18"/>
    <s v="09:58"/>
    <d v="1899-12-30T01:09:58"/>
    <n v="4.8587962962962965E-2"/>
    <n v="6.0243055555555557E-2"/>
    <n v="1.1655092592592592E-2"/>
    <n v="4.9131944444444443E-2"/>
    <n v="4.9131944444444443E-2"/>
    <b v="0"/>
    <n v="5.4398148148147862E-4"/>
    <b v="0"/>
    <n v="6.2071759259259257E-2"/>
  </r>
  <r>
    <n v="1701"/>
    <s v="https://www.rev.com/blog/transcripts/united-kingdom-covid-19-briefing-transcript-april-6"/>
    <s v="Dominic Raab: (10:26);Robert Peston, ITV. Oh sorry Beth, did you want to come back?"/>
    <x v="26"/>
    <s v="10:26"/>
    <n v="1"/>
    <n v="83"/>
    <m/>
    <s v="Apr 6, 2020"/>
    <x v="18"/>
    <s v="10:26"/>
    <d v="1899-12-30T01:10:26"/>
    <n v="4.8912037037037039E-2"/>
    <n v="6.2071759259259257E-2"/>
    <n v="1.3159722222222218E-2"/>
    <n v="4.9131944444444443E-2"/>
    <n v="4.9131944444444443E-2"/>
    <b v="0"/>
    <n v="2.1990740740740478E-4"/>
    <b v="0"/>
    <n v="6.2071759259259257E-2"/>
  </r>
  <r>
    <n v="1702"/>
    <s v="https://www.rev.com/blog/transcripts/united-kingdom-covid-19-briefing-transcript-april-6"/>
    <s v="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x v="40"/>
    <s v="10:29"/>
    <n v="1"/>
    <n v="320"/>
    <m/>
    <s v="Apr 6, 2020"/>
    <x v="18"/>
    <s v="10:29"/>
    <d v="1899-12-30T01:10:29"/>
    <n v="4.8946759259259259E-2"/>
    <n v="4.8946759259259259E-2"/>
    <n v="0"/>
    <n v="4.9131944444444443E-2"/>
    <n v="4.9131944444444443E-2"/>
    <b v="0"/>
    <n v="1.8518518518518406E-4"/>
    <b v="0"/>
    <n v="6.2071759259259257E-2"/>
  </r>
  <r>
    <n v="1703"/>
    <s v="https://www.rev.com/blog/transcripts/united-kingdom-covid-19-briefing-transcript-april-6"/>
    <s v="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x v="133"/>
    <s v="10:45"/>
    <n v="1"/>
    <n v="332"/>
    <m/>
    <s v="Apr 6, 2020"/>
    <x v="18"/>
    <s v="10:45"/>
    <d v="1899-12-30T01:10:45"/>
    <n v="4.9131944444444443E-2"/>
    <n v="6.0243055555555557E-2"/>
    <n v="1.1111111111111113E-2"/>
    <n v="5.2812500000000005E-2"/>
    <n v="5.2812500000000005E-2"/>
    <b v="0"/>
    <n v="3.6805555555555619E-3"/>
    <b v="0"/>
    <n v="6.2071759259259257E-2"/>
  </r>
  <r>
    <n v="1704"/>
    <s v="https://www.rev.com/blog/transcripts/united-kingdom-covid-19-briefing-transcript-april-6"/>
    <s v="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
    <x v="26"/>
    <s v="11:03"/>
    <n v="1"/>
    <n v="300"/>
    <m/>
    <s v="Apr 6, 2020"/>
    <x v="18"/>
    <s v="11:03"/>
    <d v="1899-12-30T01:11:03"/>
    <n v="4.9340277777777775E-2"/>
    <n v="6.2071759259259257E-2"/>
    <n v="1.2731481481481483E-2"/>
    <n v="5.2812500000000005E-2"/>
    <n v="5.2812500000000005E-2"/>
    <b v="0"/>
    <n v="3.4722222222222307E-3"/>
    <b v="0"/>
    <n v="6.2071759259259257E-2"/>
  </r>
  <r>
    <n v="1705"/>
    <s v="https://www.rev.com/blog/transcripts/united-kingdom-covid-19-briefing-transcript-april-6"/>
    <s v="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x v="39"/>
    <s v="11:21"/>
    <n v="1"/>
    <n v="565"/>
    <m/>
    <s v="Apr 6, 2020"/>
    <x v="18"/>
    <s v="11:21"/>
    <d v="1899-12-30T01:11:21"/>
    <n v="4.9548611111111113E-2"/>
    <n v="5.2708333333333336E-2"/>
    <n v="3.1597222222222235E-3"/>
    <n v="5.2812500000000005E-2"/>
    <n v="5.2812500000000005E-2"/>
    <b v="0"/>
    <n v="3.2638888888888926E-3"/>
    <b v="0"/>
    <n v="6.2071759259259257E-2"/>
  </r>
  <r>
    <n v="1706"/>
    <s v="https://www.rev.com/blog/transcripts/united-kingdom-covid-19-briefing-transcript-april-6"/>
    <s v="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x v="39"/>
    <s v="12:02"/>
    <n v="1"/>
    <n v="745"/>
    <m/>
    <s v="Apr 6, 2020"/>
    <x v="18"/>
    <s v="11:21"/>
    <d v="1899-12-30T01:12:02"/>
    <n v="4.9548611111111113E-2"/>
    <n v="5.2708333333333336E-2"/>
    <n v="3.1597222222222235E-3"/>
    <n v="5.2812500000000005E-2"/>
    <n v="5.2812500000000005E-2"/>
    <b v="0"/>
    <n v="3.2638888888888926E-3"/>
    <b v="0"/>
    <n v="6.2071759259259257E-2"/>
  </r>
  <r>
    <n v="1707"/>
    <s v="https://www.rev.com/blog/transcripts/united-kingdom-covid-19-briefing-transcript-april-6"/>
    <s v="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x v="26"/>
    <s v="12:54"/>
    <n v="1"/>
    <n v="914"/>
    <m/>
    <s v="Apr 6, 2020"/>
    <x v="18"/>
    <s v="12:54"/>
    <d v="1899-12-30T01:12:54"/>
    <n v="5.0625000000000003E-2"/>
    <n v="6.2071759259259257E-2"/>
    <n v="1.1446759259259254E-2"/>
    <n v="5.2812500000000005E-2"/>
    <n v="5.2812500000000005E-2"/>
    <b v="0"/>
    <n v="2.1875000000000019E-3"/>
    <b v="0"/>
    <n v="6.2071759259259257E-2"/>
  </r>
  <r>
    <n v="1708"/>
    <s v="https://www.rev.com/blog/transcripts/united-kingdom-covid-19-briefing-transcript-april-6"/>
    <s v="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x v="133"/>
    <s v="13:46"/>
    <n v="1"/>
    <n v="469"/>
    <m/>
    <s v="Apr 6, 2020"/>
    <x v="18"/>
    <s v="13:46"/>
    <d v="1899-12-30T01:13:46"/>
    <n v="5.122685185185185E-2"/>
    <n v="6.0243055555555557E-2"/>
    <n v="9.0162037037037068E-3"/>
    <n v="5.2812500000000005E-2"/>
    <n v="5.2812500000000005E-2"/>
    <b v="0"/>
    <n v="1.5856481481481555E-3"/>
    <b v="0"/>
    <n v="6.2071759259259257E-2"/>
  </r>
  <r>
    <n v="1709"/>
    <s v="https://www.rev.com/blog/transcripts/united-kingdom-covid-19-briefing-transcript-april-6"/>
    <s v="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x v="133"/>
    <s v="14:09"/>
    <n v="1"/>
    <n v="967"/>
    <m/>
    <s v="Apr 6, 2020"/>
    <x v="18"/>
    <s v="13:46"/>
    <d v="1899-12-30T01:14:09"/>
    <n v="5.122685185185185E-2"/>
    <n v="6.0243055555555557E-2"/>
    <n v="9.0162037037037068E-3"/>
    <n v="5.2812500000000005E-2"/>
    <n v="5.2812500000000005E-2"/>
    <b v="0"/>
    <n v="1.5856481481481555E-3"/>
    <b v="0"/>
    <n v="6.2071759259259257E-2"/>
  </r>
  <r>
    <n v="1710"/>
    <s v="https://www.rev.com/blog/transcripts/united-kingdom-covid-19-briefing-transcript-april-6"/>
    <s v="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x v="133"/>
    <s v="15:10"/>
    <n v="1"/>
    <n v="761"/>
    <m/>
    <s v="Apr 6, 2020"/>
    <x v="18"/>
    <s v="13:46"/>
    <d v="1899-12-30T01:15:10"/>
    <n v="5.122685185185185E-2"/>
    <n v="6.0243055555555557E-2"/>
    <n v="9.0162037037037068E-3"/>
    <n v="5.2812500000000005E-2"/>
    <n v="5.2812500000000005E-2"/>
    <b v="0"/>
    <n v="1.5856481481481555E-3"/>
    <b v="0"/>
    <n v="6.2071759259259257E-2"/>
  </r>
  <r>
    <n v="1711"/>
    <s v="https://www.rev.com/blog/transcripts/united-kingdom-covid-19-briefing-transcript-april-6"/>
    <s v="Dominic Raab: (15:51);Does that address your questions Rob?"/>
    <x v="26"/>
    <s v="15:51"/>
    <n v="1"/>
    <n v="59"/>
    <m/>
    <s v="Apr 6, 2020"/>
    <x v="18"/>
    <s v="15:51"/>
    <d v="1899-12-30T01:15:51"/>
    <n v="5.2673611111111109E-2"/>
    <n v="6.2071759259259257E-2"/>
    <n v="9.3981481481481485E-3"/>
    <n v="5.2812500000000005E-2"/>
    <n v="5.2812500000000005E-2"/>
    <b v="0"/>
    <n v="1.3888888888889672E-4"/>
    <b v="0"/>
    <n v="6.2071759259259257E-2"/>
  </r>
  <r>
    <n v="1712"/>
    <s v="https://www.rev.com/blog/transcripts/united-kingdom-covid-19-briefing-transcript-april-6"/>
    <s v="Robert Peston: (15:54);Except, I’m just being thick I suppose, but I don’t really understand why talking about, even if it’s in the long term, the way we’re going to exit, it somehow distracts-"/>
    <x v="39"/>
    <s v="15:54"/>
    <n v="1"/>
    <n v="193"/>
    <m/>
    <s v="Apr 6, 2020"/>
    <x v="18"/>
    <s v="15:54"/>
    <d v="1899-12-30T01:15:54"/>
    <n v="5.2708333333333336E-2"/>
    <n v="5.2708333333333336E-2"/>
    <n v="0"/>
    <n v="5.2812500000000005E-2"/>
    <n v="5.2812500000000005E-2"/>
    <b v="0"/>
    <n v="1.0416666666666907E-4"/>
    <b v="0"/>
    <n v="6.2071759259259257E-2"/>
  </r>
  <r>
    <n v="1713"/>
    <s v="https://www.rev.com/blog/transcripts/united-kingdom-covid-19-briefing-transcript-april-6"/>
    <s v="Professor Whitty: (16:03);… from the imperative of social distancing. I think everyone accepts that social distancing is absolutely vital. But why do people hope that there is a plan to exit? Why would this act reduce the urgency for people who are doing what they’re doing now?"/>
    <x v="134"/>
    <s v="16:03"/>
    <n v="1"/>
    <n v="278"/>
    <m/>
    <s v="Apr 6, 2020"/>
    <x v="18"/>
    <s v="16:03"/>
    <d v="1899-12-30T01:16:03"/>
    <n v="5.2812500000000005E-2"/>
    <n v="5.6134259259259266E-2"/>
    <n v="3.3217592592592604E-3"/>
    <n v="5.3541666666666675E-2"/>
    <n v="5.3541666666666675E-2"/>
    <b v="0"/>
    <n v="7.2916666666666963E-4"/>
    <b v="0"/>
    <n v="6.2071759259259257E-2"/>
  </r>
  <r>
    <n v="1714"/>
    <s v="https://www.rev.com/blog/transcripts/united-kingdom-covid-19-briefing-transcript-april-6"/>
    <s v="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x v="26"/>
    <s v="16:18"/>
    <n v="1"/>
    <n v="485"/>
    <m/>
    <s v="Apr 6, 2020"/>
    <x v="18"/>
    <s v="16:18"/>
    <d v="1899-12-30T01:16:18"/>
    <n v="5.2986111111111116E-2"/>
    <n v="6.2071759259259257E-2"/>
    <n v="9.0856481481481413E-3"/>
    <n v="5.3541666666666675E-2"/>
    <n v="5.3541666666666675E-2"/>
    <b v="0"/>
    <n v="5.5555555555555913E-4"/>
    <b v="0"/>
    <n v="6.2071759259259257E-2"/>
  </r>
  <r>
    <n v="1715"/>
    <s v="https://www.rev.com/blog/transcripts/united-kingdom-covid-19-briefing-transcript-april-6"/>
    <s v="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x v="36"/>
    <s v="16:44"/>
    <n v="1"/>
    <n v="324"/>
    <m/>
    <s v="Apr 6, 2020"/>
    <x v="18"/>
    <s v="16:44"/>
    <d v="1899-12-30T01:16:44"/>
    <n v="5.3287037037037042E-2"/>
    <n v="5.3287037037037042E-2"/>
    <n v="0"/>
    <n v="5.3541666666666675E-2"/>
    <n v="5.3541666666666675E-2"/>
    <b v="0"/>
    <n v="2.5462962962963243E-4"/>
    <b v="0"/>
    <n v="6.2071759259259257E-2"/>
  </r>
  <r>
    <n v="1716"/>
    <s v="https://www.rev.com/blog/transcripts/united-kingdom-covid-19-briefing-transcript-april-6"/>
    <s v="Dominic Raab: (17:06);Thanks, Angela. Victoria McDonald, Channel Four"/>
    <x v="26"/>
    <s v="17:06"/>
    <n v="1"/>
    <n v="69"/>
    <m/>
    <s v="Apr 6, 2020"/>
    <x v="18"/>
    <s v="17:06"/>
    <d v="1899-12-30T01:17:06"/>
    <n v="5.3541666666666675E-2"/>
    <n v="6.2071759259259257E-2"/>
    <n v="8.5300925925925822E-3"/>
    <n v="5.3865740740740742E-2"/>
    <n v="5.3865740740740742E-2"/>
    <b v="0"/>
    <n v="3.2407407407406691E-4"/>
    <b v="0"/>
    <n v="6.2071759259259257E-2"/>
  </r>
  <r>
    <n v="1717"/>
    <s v="https://www.rev.com/blog/transcripts/united-kingdom-covid-19-briefing-transcript-april-6"/>
    <s v="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
    <x v="135"/>
    <s v="17:09"/>
    <n v="1"/>
    <n v="303"/>
    <m/>
    <s v="Apr 6, 2020"/>
    <x v="18"/>
    <s v="17:09"/>
    <d v="1899-12-30T01:17:09"/>
    <n v="5.3576388888888889E-2"/>
    <n v="5.4699074074074074E-2"/>
    <n v="1.1226851851851849E-3"/>
    <n v="5.3865740740740742E-2"/>
    <n v="5.3865740740740742E-2"/>
    <b v="0"/>
    <n v="2.8935185185185314E-4"/>
    <b v="0"/>
    <n v="6.2071759259259257E-2"/>
  </r>
  <r>
    <n v="1718"/>
    <s v="https://www.rev.com/blog/transcripts/united-kingdom-covid-19-briefing-transcript-april-6"/>
    <s v="Dominic Raab: (17:30);I don’t know whether Angela or Chris, you want to …"/>
    <x v="26"/>
    <s v="17:30"/>
    <n v="1"/>
    <n v="73"/>
    <m/>
    <s v="Apr 6, 2020"/>
    <x v="18"/>
    <s v="17:30"/>
    <d v="1899-12-30T01:17:30"/>
    <n v="5.3819444444444448E-2"/>
    <n v="6.2071759259259257E-2"/>
    <n v="8.2523148148148096E-3"/>
    <n v="5.3865740740740742E-2"/>
    <n v="5.3865740740740742E-2"/>
    <b v="0"/>
    <n v="4.6296296296294281E-5"/>
    <b v="0"/>
    <n v="6.2071759259259257E-2"/>
  </r>
  <r>
    <n v="1719"/>
    <s v="https://www.rev.com/blog/transcripts/united-kingdom-covid-19-briefing-transcript-april-6"/>
    <s v="Speaker 1: (17:34);[crosstalk 00:17:33]."/>
    <x v="136"/>
    <s v="17:34"/>
    <n v="1"/>
    <n v="40"/>
    <m/>
    <s v="Apr 6, 2020"/>
    <x v="18"/>
    <s v="17:34"/>
    <d v="1899-12-30T01:17:34"/>
    <n v="5.3865740740740742E-2"/>
    <n v="5.3865740740740742E-2"/>
    <n v="0"/>
    <n v="5.3865740740740742E-2"/>
    <n v="5.3865740740740742E-2"/>
    <b v="0"/>
    <n v="0"/>
    <b v="0"/>
    <n v="6.2071759259259257E-2"/>
  </r>
  <r>
    <n v="1720"/>
    <s v="https://www.rev.com/blog/transcripts/united-kingdom-covid-19-briefing-transcript-april-6"/>
    <s v="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x v="133"/>
    <s v="17:34"/>
    <n v="1"/>
    <n v="891"/>
    <m/>
    <s v="Apr 6, 2020"/>
    <x v="18"/>
    <s v="17:34"/>
    <d v="1899-12-30T01:17:34"/>
    <n v="5.3865740740740742E-2"/>
    <n v="6.0243055555555557E-2"/>
    <n v="6.3773148148148148E-3"/>
    <n v="5.486111111111111E-2"/>
    <n v="5.486111111111111E-2"/>
    <b v="0"/>
    <n v="9.9537037037036868E-4"/>
    <b v="0"/>
    <n v="6.2071759259259257E-2"/>
  </r>
  <r>
    <n v="1721"/>
    <s v="https://www.rev.com/blog/transcripts/united-kingdom-covid-19-briefing-transcript-april-6"/>
    <s v="Dominic Raab: (18:30);Of course, that’s got to take into account the regional distribution of the need, which is why as well as HMS Nightingale in London, we’ve got the other plans to build in Birmingham, Manchester, Bristol and Harrow Gate. Did you want to come back?"/>
    <x v="26"/>
    <s v="18:30"/>
    <n v="1"/>
    <n v="268"/>
    <m/>
    <s v="Apr 6, 2020"/>
    <x v="18"/>
    <s v="18:30"/>
    <d v="1899-12-30T01:18:30"/>
    <n v="5.451388888888889E-2"/>
    <n v="6.2071759259259257E-2"/>
    <n v="7.5578703703703676E-3"/>
    <n v="5.486111111111111E-2"/>
    <n v="5.486111111111111E-2"/>
    <b v="0"/>
    <n v="3.4722222222222099E-4"/>
    <b v="0"/>
    <n v="6.2071759259259257E-2"/>
  </r>
  <r>
    <n v="1722"/>
    <s v="https://www.rev.com/blog/transcripts/united-kingdom-covid-19-briefing-transcript-april-6"/>
    <s v="Victoria McDonald: (18:46);Well, I just wondered where we are at the moment. If you look at the modeling and you refer back to some of the slides you’ve just shown, is it the case that ITU is performing better now than you had actually expected at this point?"/>
    <x v="135"/>
    <s v="18:46"/>
    <n v="1"/>
    <n v="259"/>
    <m/>
    <s v="Apr 6, 2020"/>
    <x v="18"/>
    <s v="18:46"/>
    <d v="1899-12-30T01:18:46"/>
    <n v="5.4699074074074074E-2"/>
    <n v="5.4699074074074074E-2"/>
    <n v="0"/>
    <n v="5.486111111111111E-2"/>
    <n v="5.486111111111111E-2"/>
    <b v="0"/>
    <n v="1.6203703703703692E-4"/>
    <b v="0"/>
    <n v="6.2071759259259257E-2"/>
  </r>
  <r>
    <n v="1723"/>
    <s v="https://www.rev.com/blog/transcripts/united-kingdom-covid-19-briefing-transcript-april-6"/>
    <s v="Dominic Raab: (19:00);Well, we’re not remotely complacent and we’re doing everything we can to make sure we’ve not only got the capacity but a bit of room for maneuver as Chris has mentioned."/>
    <x v="26"/>
    <s v="19:00"/>
    <n v="1"/>
    <n v="191"/>
    <m/>
    <s v="Apr 6, 2020"/>
    <x v="18"/>
    <s v="19:00"/>
    <d v="1899-12-30T01:19:00"/>
    <n v="5.486111111111111E-2"/>
    <n v="6.2071759259259257E-2"/>
    <n v="7.2106481481481466E-3"/>
    <n v="5.6134259259259266E-2"/>
    <n v="5.6134259259259266E-2"/>
    <b v="0"/>
    <n v="1.2731481481481552E-3"/>
    <b v="0"/>
    <n v="6.2071759259259257E-2"/>
  </r>
  <r>
    <n v="1724"/>
    <s v="https://www.rev.com/blog/transcripts/united-kingdom-covid-19-briefing-transcript-april-6"/>
    <s v="Dominic Raab: (19:11);Tom Newton Dunn from The Sun."/>
    <x v="26"/>
    <s v="19:11"/>
    <n v="1"/>
    <n v="51"/>
    <m/>
    <s v="Apr 6, 2020"/>
    <x v="18"/>
    <s v="19:00"/>
    <d v="1899-12-30T01:19:11"/>
    <n v="5.486111111111111E-2"/>
    <n v="6.2071759259259257E-2"/>
    <n v="7.2106481481481466E-3"/>
    <n v="5.6134259259259266E-2"/>
    <n v="5.6134259259259266E-2"/>
    <b v="0"/>
    <n v="1.2731481481481552E-3"/>
    <b v="0"/>
    <n v="6.2071759259259257E-2"/>
  </r>
  <r>
    <n v="1725"/>
    <s v="https://www.rev.com/blog/transcripts/united-kingdom-covid-19-briefing-transcript-april-6"/>
    <s v="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x v="11"/>
    <s v="19:16"/>
    <n v="1"/>
    <n v="349"/>
    <m/>
    <s v="Apr 6, 2020"/>
    <x v="18"/>
    <s v="19:16"/>
    <d v="1899-12-30T01:19:16"/>
    <n v="5.5046296296296295E-2"/>
    <n v="5.5972222222222222E-2"/>
    <n v="9.2592592592592726E-4"/>
    <n v="5.6134259259259266E-2"/>
    <n v="5.6134259259259266E-2"/>
    <b v="0"/>
    <n v="1.0879629629629711E-3"/>
    <b v="0"/>
    <n v="6.2071759259259257E-2"/>
  </r>
  <r>
    <n v="1726"/>
    <s v="https://www.rev.com/blog/transcripts/united-kingdom-covid-19-briefing-transcript-april-6"/>
    <s v="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x v="11"/>
    <s v="19:34"/>
    <n v="1"/>
    <n v="360"/>
    <m/>
    <s v="Apr 6, 2020"/>
    <x v="18"/>
    <s v="19:16"/>
    <d v="1899-12-30T01:19:34"/>
    <n v="5.5046296296296295E-2"/>
    <n v="5.5972222222222222E-2"/>
    <n v="9.2592592592592726E-4"/>
    <n v="5.6134259259259266E-2"/>
    <n v="5.6134259259259266E-2"/>
    <b v="0"/>
    <n v="1.0879629629629711E-3"/>
    <b v="0"/>
    <n v="6.2071759259259257E-2"/>
  </r>
  <r>
    <n v="1727"/>
    <s v="https://www.rev.com/blog/transcripts/united-kingdom-covid-19-briefing-transcript-april-6"/>
    <s v="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x v="26"/>
    <s v="19:52"/>
    <n v="1"/>
    <n v="452"/>
    <m/>
    <s v="Apr 6, 2020"/>
    <x v="18"/>
    <s v="19:52"/>
    <d v="1899-12-30T01:19:52"/>
    <n v="5.5462962962962964E-2"/>
    <n v="6.2071759259259257E-2"/>
    <n v="6.6087962962962932E-3"/>
    <n v="5.6134259259259266E-2"/>
    <n v="5.6134259259259266E-2"/>
    <b v="0"/>
    <n v="6.7129629629630178E-4"/>
    <b v="0"/>
    <n v="6.2071759259259257E-2"/>
  </r>
  <r>
    <n v="1728"/>
    <s v="https://www.rev.com/blog/transcripts/united-kingdom-covid-19-briefing-transcript-april-6"/>
    <s v="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x v="133"/>
    <s v="20:16"/>
    <n v="1"/>
    <n v="353"/>
    <m/>
    <s v="Apr 6, 2020"/>
    <x v="18"/>
    <s v="20:16"/>
    <d v="1899-12-30T01:20:16"/>
    <n v="5.5740740740740737E-2"/>
    <n v="6.0243055555555557E-2"/>
    <n v="4.5023148148148201E-3"/>
    <n v="5.6134259259259266E-2"/>
    <n v="5.6134259259259266E-2"/>
    <b v="0"/>
    <n v="3.9351851851852915E-4"/>
    <b v="0"/>
    <n v="6.2071759259259257E-2"/>
  </r>
  <r>
    <n v="1729"/>
    <s v="https://www.rev.com/blog/transcripts/united-kingdom-covid-19-briefing-transcript-april-6"/>
    <s v="Dominic Raab: (20:33);Tom, do you want a come back?"/>
    <x v="26"/>
    <s v="20:33"/>
    <n v="1"/>
    <n v="51"/>
    <m/>
    <s v="Apr 6, 2020"/>
    <x v="18"/>
    <s v="20:33"/>
    <d v="1899-12-30T01:20:33"/>
    <n v="5.5937500000000001E-2"/>
    <n v="6.2071759259259257E-2"/>
    <n v="6.134259259259256E-3"/>
    <n v="5.6134259259259266E-2"/>
    <n v="5.6134259259259266E-2"/>
    <b v="0"/>
    <n v="1.9675925925926457E-4"/>
    <b v="0"/>
    <n v="6.2071759259259257E-2"/>
  </r>
  <r>
    <n v="1730"/>
    <s v="https://www.rev.com/blog/transcripts/united-kingdom-covid-19-briefing-transcript-april-6"/>
    <s v="Tom Newton Dunn: (20:36);Yeah, please. I mean, clearly the country is in some doubt over exactly how well the prime minister is. Mr. [Whitty 00:00:20:42], can you possibly explain, is he in risk of catching pneumonia? Does he have pneumonia? Or is there no chance of that at all?"/>
    <x v="11"/>
    <s v="20:36"/>
    <n v="1"/>
    <n v="279"/>
    <m/>
    <s v="Apr 6, 2020"/>
    <x v="18"/>
    <s v="20:36"/>
    <d v="1899-12-30T01:20:36"/>
    <n v="5.5972222222222222E-2"/>
    <n v="5.5972222222222222E-2"/>
    <n v="0"/>
    <n v="5.6134259259259266E-2"/>
    <n v="5.6134259259259266E-2"/>
    <b v="0"/>
    <n v="1.6203703703704386E-4"/>
    <b v="0"/>
    <n v="6.2071759259259257E-2"/>
  </r>
  <r>
    <n v="1731"/>
    <s v="https://www.rev.com/blog/transcripts/united-kingdom-covid-19-briefing-transcript-april-6"/>
    <s v="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x v="134"/>
    <s v="20:50"/>
    <n v="1"/>
    <n v="657"/>
    <m/>
    <s v="Apr 6, 2020"/>
    <x v="18"/>
    <s v="20:50"/>
    <d v="1899-12-30T01:20:50"/>
    <n v="5.6134259259259266E-2"/>
    <n v="5.6134259259259266E-2"/>
    <n v="0"/>
    <n v="5.6539351851851855E-2"/>
    <n v="5.6539351851851855E-2"/>
    <b v="0"/>
    <n v="4.0509259259258884E-4"/>
    <b v="0"/>
    <n v="6.2071759259259257E-2"/>
  </r>
  <r>
    <n v="1732"/>
    <s v="https://www.rev.com/blog/transcripts/united-kingdom-covid-19-briefing-transcript-april-6"/>
    <s v="Dominic Raab: (21:25);Chris Smyth from The Times."/>
    <x v="26"/>
    <s v="21:25"/>
    <n v="1"/>
    <n v="49"/>
    <m/>
    <s v="Apr 6, 2020"/>
    <x v="18"/>
    <s v="21:25"/>
    <d v="1899-12-30T01:21:25"/>
    <n v="5.6539351851851855E-2"/>
    <n v="6.2071759259259257E-2"/>
    <n v="5.5324074074074026E-3"/>
    <n v="5.9236111111111107E-2"/>
    <n v="5.9236111111111107E-2"/>
    <b v="0"/>
    <n v="2.6967592592592529E-3"/>
    <b v="0"/>
    <n v="6.2071759259259257E-2"/>
  </r>
  <r>
    <n v="1733"/>
    <s v="https://www.rev.com/blog/transcripts/united-kingdom-covid-19-briefing-transcript-april-6"/>
    <s v="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x v="137"/>
    <s v="21:26"/>
    <n v="1"/>
    <n v="607"/>
    <m/>
    <s v="Apr 6, 2020"/>
    <x v="18"/>
    <s v="21:26"/>
    <d v="1899-12-30T01:21:26"/>
    <n v="5.6550925925925921E-2"/>
    <n v="5.917824074074074E-2"/>
    <n v="2.6273148148148184E-3"/>
    <n v="5.9236111111111107E-2"/>
    <n v="5.9236111111111107E-2"/>
    <b v="0"/>
    <n v="2.6851851851851863E-3"/>
    <b v="0"/>
    <n v="6.2071759259259257E-2"/>
  </r>
  <r>
    <n v="1734"/>
    <s v="https://www.rev.com/blog/transcripts/united-kingdom-covid-19-briefing-transcript-april-6"/>
    <s v="Chris Smyth: (21:59);Can I also ask, foreign secretary, you chaired the coronavirus meeting this morning, you’re here this afternoon, if the country and the prime minister needs it, do you feel ready to take charge of government?"/>
    <x v="137"/>
    <s v="21:59"/>
    <n v="1"/>
    <n v="229"/>
    <m/>
    <s v="Apr 6, 2020"/>
    <x v="18"/>
    <s v="21:26"/>
    <d v="1899-12-30T01:21:59"/>
    <n v="5.6550925925925921E-2"/>
    <n v="5.917824074074074E-2"/>
    <n v="2.6273148148148184E-3"/>
    <n v="5.9236111111111107E-2"/>
    <n v="5.9236111111111107E-2"/>
    <b v="0"/>
    <n v="2.6851851851851863E-3"/>
    <b v="0"/>
    <n v="6.2071759259259257E-2"/>
  </r>
  <r>
    <n v="1735"/>
    <s v="https://www.rev.com/blog/transcripts/united-kingdom-covid-19-briefing-transcript-april-6"/>
    <s v="Dominic Raab: (22:12);Chris, you want to go first?"/>
    <x v="26"/>
    <s v="22:12"/>
    <n v="1"/>
    <n v="50"/>
    <m/>
    <s v="Apr 6, 2020"/>
    <x v="18"/>
    <s v="22:12"/>
    <d v="1899-12-30T01:22:12"/>
    <n v="5.708333333333334E-2"/>
    <n v="6.2071759259259257E-2"/>
    <n v="4.988425925925917E-3"/>
    <n v="5.9236111111111107E-2"/>
    <n v="5.9236111111111107E-2"/>
    <b v="0"/>
    <n v="2.1527777777777674E-3"/>
    <b v="0"/>
    <n v="6.2071759259259257E-2"/>
  </r>
  <r>
    <n v="1736"/>
    <s v="https://www.rev.com/blog/transcripts/united-kingdom-covid-19-briefing-transcript-april-6"/>
    <s v="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x v="133"/>
    <s v="22:14"/>
    <n v="1"/>
    <n v="721"/>
    <m/>
    <s v="Apr 6, 2020"/>
    <x v="18"/>
    <s v="22:14"/>
    <d v="1899-12-30T01:22:14"/>
    <n v="5.710648148148148E-2"/>
    <n v="6.0243055555555557E-2"/>
    <n v="3.1365740740740763E-3"/>
    <n v="5.9236111111111107E-2"/>
    <n v="5.9236111111111107E-2"/>
    <b v="0"/>
    <n v="2.1296296296296272E-3"/>
    <b v="0"/>
    <n v="6.2071759259259257E-2"/>
  </r>
  <r>
    <n v="1737"/>
    <s v="https://www.rev.com/blog/transcripts/united-kingdom-covid-19-briefing-transcript-april-6"/>
    <s v="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x v="133"/>
    <s v="23:02"/>
    <n v="1"/>
    <n v="395"/>
    <m/>
    <s v="Apr 6, 2020"/>
    <x v="18"/>
    <s v="22:14"/>
    <d v="1899-12-30T01:23:02"/>
    <n v="5.710648148148148E-2"/>
    <n v="6.0243055555555557E-2"/>
    <n v="3.1365740740740763E-3"/>
    <n v="5.9236111111111107E-2"/>
    <n v="5.9236111111111107E-2"/>
    <b v="0"/>
    <n v="2.1296296296296272E-3"/>
    <b v="0"/>
    <n v="6.2071759259259257E-2"/>
  </r>
  <r>
    <n v="1738"/>
    <s v="https://www.rev.com/blog/transcripts/united-kingdom-covid-19-briefing-transcript-april-6"/>
    <s v="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x v="133"/>
    <s v="23:25"/>
    <n v="1"/>
    <n v="726"/>
    <m/>
    <s v="Apr 6, 2020"/>
    <x v="18"/>
    <s v="22:14"/>
    <d v="1899-12-30T01:23:25"/>
    <n v="5.710648148148148E-2"/>
    <n v="6.0243055555555557E-2"/>
    <n v="3.1365740740740763E-3"/>
    <n v="5.9236111111111107E-2"/>
    <n v="5.9236111111111107E-2"/>
    <b v="0"/>
    <n v="2.1296296296296272E-3"/>
    <b v="0"/>
    <n v="6.2071759259259257E-2"/>
  </r>
  <r>
    <n v="1739"/>
    <s v="https://www.rev.com/blog/transcripts/united-kingdom-covid-19-briefing-transcript-april-6"/>
    <s v="Chris Witty: (24:03);… sense to get started early on this, because this is clearly something which, in the long run is going to be very important for how we manage this epidemic."/>
    <x v="133"/>
    <s v="24:03"/>
    <n v="1"/>
    <n v="178"/>
    <m/>
    <s v="Apr 6, 2020"/>
    <x v="18"/>
    <s v="22:14"/>
    <d v="1899-12-30T01:24:03"/>
    <n v="5.710648148148148E-2"/>
    <n v="6.0243055555555557E-2"/>
    <n v="3.1365740740740763E-3"/>
    <n v="5.9236111111111107E-2"/>
    <n v="5.9236111111111107E-2"/>
    <b v="0"/>
    <n v="2.1296296296296272E-3"/>
    <b v="0"/>
    <n v="6.2071759259259257E-2"/>
  </r>
  <r>
    <n v="1740"/>
    <s v="https://www.rev.com/blog/transcripts/united-kingdom-covid-19-briefing-transcript-april-6"/>
    <s v="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x v="26"/>
    <s v="24:11"/>
    <n v="1"/>
    <n v="390"/>
    <m/>
    <s v="Apr 6, 2020"/>
    <x v="18"/>
    <s v="24:11"/>
    <d v="1899-12-30T01:24:11"/>
    <n v="5.8460648148148144E-2"/>
    <n v="6.2071759259259257E-2"/>
    <n v="3.6111111111111135E-3"/>
    <n v="5.9236111111111107E-2"/>
    <n v="5.9236111111111107E-2"/>
    <b v="0"/>
    <n v="7.7546296296296391E-4"/>
    <b v="0"/>
    <n v="6.2071759259259257E-2"/>
  </r>
  <r>
    <n v="1741"/>
    <s v="https://www.rev.com/blog/transcripts/united-kingdom-covid-19-briefing-transcript-april-6"/>
    <s v="Chris Smyth: (24:31);[crosstalk 00:24:30]. Professor [Witty 00:00:32], you talked about the lab based tests. Does that suggest that we may have to give up on an idea of a home based, instant reading test, and just go back to a system where you have to send results back to a lab?"/>
    <x v="137"/>
    <s v="24:31"/>
    <n v="1"/>
    <n v="279"/>
    <m/>
    <s v="Apr 6, 2020"/>
    <x v="18"/>
    <s v="24:31"/>
    <d v="1899-12-30T01:24:31"/>
    <n v="5.8692129629629629E-2"/>
    <n v="5.917824074074074E-2"/>
    <n v="4.8611111111111077E-4"/>
    <n v="5.9236111111111107E-2"/>
    <n v="5.9236111111111107E-2"/>
    <b v="0"/>
    <n v="5.4398148148147862E-4"/>
    <b v="0"/>
    <n v="6.2071759259259257E-2"/>
  </r>
  <r>
    <n v="1742"/>
    <s v="https://www.rev.com/blog/transcripts/united-kingdom-covid-19-briefing-transcript-april-6"/>
    <s v="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x v="133"/>
    <s v="24:43"/>
    <n v="1"/>
    <n v="558"/>
    <m/>
    <s v="Apr 6, 2020"/>
    <x v="18"/>
    <s v="24:43"/>
    <d v="1899-12-30T01:24:43"/>
    <n v="5.8831018518518519E-2"/>
    <n v="6.0243055555555557E-2"/>
    <n v="1.412037037037038E-3"/>
    <n v="5.9236111111111107E-2"/>
    <n v="5.9236111111111107E-2"/>
    <b v="0"/>
    <n v="4.0509259259258884E-4"/>
    <b v="0"/>
    <n v="6.2071759259259257E-2"/>
  </r>
  <r>
    <n v="1743"/>
    <s v="https://www.rev.com/blog/transcripts/united-kingdom-covid-19-briefing-transcript-april-6"/>
    <s v="Chris Smyth: (25:13);Anna from the telegraph."/>
    <x v="137"/>
    <s v="25:13"/>
    <n v="1"/>
    <n v="45"/>
    <m/>
    <s v="Apr 6, 2020"/>
    <x v="18"/>
    <s v="25:13"/>
    <d v="1899-12-30T01:25:13"/>
    <n v="5.917824074074074E-2"/>
    <n v="5.917824074074074E-2"/>
    <n v="0"/>
    <n v="5.9236111111111107E-2"/>
    <n v="5.9236111111111107E-2"/>
    <b v="0"/>
    <n v="5.7870370370367852E-5"/>
    <b v="0"/>
    <n v="6.2071759259259257E-2"/>
  </r>
  <r>
    <n v="1744"/>
    <s v="https://www.rev.com/blog/transcripts/united-kingdom-covid-19-briefing-transcript-april-6"/>
    <s v="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x v="138"/>
    <s v="25:18"/>
    <n v="1"/>
    <n v="653"/>
    <m/>
    <s v="Apr 6, 2020"/>
    <x v="18"/>
    <s v="25:18"/>
    <d v="1899-12-30T01:25:18"/>
    <n v="5.9236111111111107E-2"/>
    <n v="6.0555555555555557E-2"/>
    <n v="1.3194444444444495E-3"/>
    <n v="6.0497685185185189E-2"/>
    <n v="6.0497685185185189E-2"/>
    <b v="0"/>
    <n v="1.2615740740740816E-3"/>
    <b v="0"/>
    <n v="6.2071759259259257E-2"/>
  </r>
  <r>
    <n v="1745"/>
    <s v="https://www.rev.com/blog/transcripts/united-kingdom-covid-19-briefing-transcript-april-6"/>
    <s v="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x v="26"/>
    <s v="25:57"/>
    <n v="1"/>
    <n v="775"/>
    <m/>
    <s v="Apr 6, 2020"/>
    <x v="18"/>
    <s v="25:57"/>
    <d v="1899-12-30T01:25:57"/>
    <n v="5.9687500000000004E-2"/>
    <n v="6.2071759259259257E-2"/>
    <n v="2.3842592592592526E-3"/>
    <n v="6.0497685185185189E-2"/>
    <n v="6.0497685185185189E-2"/>
    <b v="0"/>
    <n v="8.1018518518518462E-4"/>
    <b v="0"/>
    <n v="6.2071759259259257E-2"/>
  </r>
  <r>
    <n v="1746"/>
    <s v="https://www.rev.com/blog/transcripts/united-kingdom-covid-19-briefing-transcript-april-6"/>
    <s v="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x v="133"/>
    <s v="26:45"/>
    <n v="1"/>
    <n v="427"/>
    <m/>
    <s v="Apr 6, 2020"/>
    <x v="18"/>
    <s v="26:45"/>
    <d v="1899-12-30T01:26:45"/>
    <n v="6.0243055555555557E-2"/>
    <n v="6.0243055555555557E-2"/>
    <n v="0"/>
    <n v="6.0497685185185189E-2"/>
    <n v="6.0497685185185189E-2"/>
    <b v="0"/>
    <n v="2.5462962962963243E-4"/>
    <b v="0"/>
    <n v="6.2071759259259257E-2"/>
  </r>
  <r>
    <n v="1747"/>
    <s v="https://www.rev.com/blog/transcripts/united-kingdom-covid-19-briefing-transcript-april-6"/>
    <s v="Dominic Raab: (27:07);Did you want to come back on either of those points?"/>
    <x v="26"/>
    <s v="27:07"/>
    <n v="1"/>
    <n v="74"/>
    <m/>
    <s v="Apr 6, 2020"/>
    <x v="18"/>
    <s v="27:07"/>
    <d v="1899-12-30T01:27:07"/>
    <n v="6.0497685185185189E-2"/>
    <n v="6.2071759259259257E-2"/>
    <n v="1.574074074074068E-3"/>
    <n v="6.0752314814814821E-2"/>
    <n v="6.0752314814814821E-2"/>
    <b v="0"/>
    <n v="2.5462962962963243E-4"/>
    <b v="0"/>
    <n v="6.2071759259259257E-2"/>
  </r>
  <r>
    <n v="1748"/>
    <s v="https://www.rev.com/blog/transcripts/united-kingdom-covid-19-briefing-transcript-april-6"/>
    <s v="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
    <x v="138"/>
    <s v="27:12"/>
    <n v="1"/>
    <n v="300"/>
    <m/>
    <s v="Apr 6, 2020"/>
    <x v="18"/>
    <s v="27:12"/>
    <d v="1899-12-30T01:27:12"/>
    <n v="6.0555555555555557E-2"/>
    <n v="6.0555555555555557E-2"/>
    <n v="0"/>
    <n v="6.0752314814814821E-2"/>
    <n v="6.0752314814814821E-2"/>
    <b v="0"/>
    <n v="1.9675925925926457E-4"/>
    <b v="0"/>
    <n v="6.2071759259259257E-2"/>
  </r>
  <r>
    <n v="1749"/>
    <s v="https://www.rev.com/blog/transcripts/united-kingdom-covid-19-briefing-transcript-april-6"/>
    <s v="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x v="26"/>
    <s v="27:29"/>
    <n v="1"/>
    <n v="530"/>
    <m/>
    <s v="Apr 6, 2020"/>
    <x v="18"/>
    <s v="27:29"/>
    <d v="1899-12-30T01:27:29"/>
    <n v="6.0752314814814821E-2"/>
    <n v="6.2071759259259257E-2"/>
    <n v="1.3194444444444356E-3"/>
    <n v="6.2071759259259257E-2"/>
    <n v="6.2071759259259257E-2"/>
    <b v="0"/>
    <n v="1.3194444444444356E-3"/>
    <b v="0"/>
    <n v="6.2071759259259257E-2"/>
  </r>
  <r>
    <n v="1750"/>
    <s v="https://www.rev.com/blog/transcripts/united-kingdom-covid-19-briefing-transcript-april-6"/>
    <s v="Dominic Raab: (28:02);[Stephan 00:28:02] from [inaudible 00:04:02]."/>
    <x v="26"/>
    <s v="28:02"/>
    <n v="1"/>
    <n v="67"/>
    <m/>
    <s v="Apr 6, 2020"/>
    <x v="18"/>
    <s v="27:29"/>
    <d v="1899-12-30T01:28:02"/>
    <n v="6.0752314814814821E-2"/>
    <n v="6.2071759259259257E-2"/>
    <n v="1.3194444444444356E-3"/>
    <n v="6.2071759259259257E-2"/>
    <n v="6.2071759259259257E-2"/>
    <b v="0"/>
    <n v="1.3194444444444356E-3"/>
    <b v="0"/>
    <n v="6.2071759259259257E-2"/>
  </r>
  <r>
    <n v="1751"/>
    <s v="https://www.rev.com/blog/transcripts/united-kingdom-covid-19-briefing-transcript-april-6"/>
    <s v="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x v="139"/>
    <s v="28:05"/>
    <n v="1"/>
    <n v="559"/>
    <m/>
    <s v="Apr 6, 2020"/>
    <x v="18"/>
    <s v="28:05"/>
    <d v="1899-12-30T01:28:05"/>
    <n v="6.1168981481481477E-2"/>
    <n v="6.1921296296296301E-2"/>
    <n v="7.5231481481482371E-4"/>
    <n v="6.2071759259259257E-2"/>
    <n v="6.2071759259259257E-2"/>
    <b v="0"/>
    <n v="9.0277777777778012E-4"/>
    <b v="0"/>
    <n v="6.2071759259259257E-2"/>
  </r>
  <r>
    <n v="1752"/>
    <s v="https://www.rev.com/blog/transcripts/united-kingdom-covid-19-briefing-transcript-april-6"/>
    <s v="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x v="26"/>
    <s v="28:42"/>
    <n v="1"/>
    <n v="545"/>
    <m/>
    <s v="Apr 6, 2020"/>
    <x v="18"/>
    <s v="28:42"/>
    <d v="1899-12-30T01:28:42"/>
    <n v="6.159722222222222E-2"/>
    <n v="6.2071759259259257E-2"/>
    <n v="4.745370370370372E-4"/>
    <n v="6.2071759259259257E-2"/>
    <n v="6.2071759259259257E-2"/>
    <b v="0"/>
    <n v="4.745370370370372E-4"/>
    <b v="0"/>
    <n v="6.2071759259259257E-2"/>
  </r>
  <r>
    <n v="1753"/>
    <s v="https://www.rev.com/blog/transcripts/united-kingdom-covid-19-briefing-transcript-april-6"/>
    <s v="Stephan: (29:10);Just as a follow-up, I do understand that have said this to banks and you have said that it is important to act on this, but is there anything you can actually do to twist the arms of banks to ensure they do act in this way?"/>
    <x v="139"/>
    <s v="29:10"/>
    <n v="1"/>
    <n v="241"/>
    <m/>
    <s v="Apr 6, 2020"/>
    <x v="18"/>
    <s v="29:10"/>
    <d v="1899-12-30T01:29:10"/>
    <n v="6.1921296296296301E-2"/>
    <n v="6.1921296296296301E-2"/>
    <n v="0"/>
    <n v="6.2071759259259257E-2"/>
    <n v="6.2071759259259257E-2"/>
    <b v="0"/>
    <n v="1.5046296296295641E-4"/>
    <b v="0"/>
    <n v="6.2071759259259257E-2"/>
  </r>
  <r>
    <n v="1754"/>
    <s v="https://www.rev.com/blog/transcripts/united-kingdom-covid-19-briefing-transcript-april-6"/>
    <s v="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x v="26"/>
    <s v="29:23"/>
    <n v="1"/>
    <n v="543"/>
    <m/>
    <s v="Apr 6, 2020"/>
    <x v="18"/>
    <s v="29:23"/>
    <d v="1899-12-30T01:29:23"/>
    <n v="6.2071759259259257E-2"/>
    <n v="6.2071759259259257E-2"/>
    <n v="0"/>
    <n v="0"/>
    <n v="0"/>
    <b v="0"/>
    <n v="-6.2071759259259257E-2"/>
    <b v="1"/>
    <n v="6.2071759259259257E-2"/>
  </r>
  <r>
    <n v="1760"/>
    <s v="https://www.rev.com/blog/transcripts/united-kingdom-covid-19-briefing-transcript-april-8"/>
    <s v="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x v="2"/>
    <s v="00:00"/>
    <m/>
    <n v="533"/>
    <m/>
    <s v="Apr 8, 2020"/>
    <x v="19"/>
    <s v="00:00"/>
    <d v="1899-12-30T00:00:00"/>
    <n v="0"/>
    <n v="2.6527777777777779E-2"/>
    <n v="2.6527777777777779E-2"/>
    <n v="6.875E-3"/>
    <n v="6.875E-3"/>
    <b v="0"/>
    <n v="6.875E-3"/>
    <b v="0"/>
    <n v="2.6527777777777779E-2"/>
  </r>
  <r>
    <n v="1761"/>
    <s v="https://www.rev.com/blog/transcripts/united-kingdom-covid-19-briefing-transcript-april-8"/>
    <s v="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x v="2"/>
    <s v="00:38"/>
    <m/>
    <n v="651"/>
    <m/>
    <s v="Apr 8, 2020"/>
    <x v="19"/>
    <s v="00:00"/>
    <d v="1899-12-30T00:00:38"/>
    <n v="0"/>
    <n v="2.6527777777777779E-2"/>
    <n v="2.6527777777777779E-2"/>
    <n v="6.875E-3"/>
    <n v="6.875E-3"/>
    <b v="0"/>
    <n v="6.875E-3"/>
    <b v="0"/>
    <n v="2.6527777777777779E-2"/>
  </r>
  <r>
    <n v="1762"/>
    <s v="https://www.rev.com/blog/transcripts/united-kingdom-covid-19-briefing-transcript-april-8"/>
    <s v="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x v="2"/>
    <s v="01:36"/>
    <m/>
    <n v="580"/>
    <m/>
    <s v="Apr 8, 2020"/>
    <x v="19"/>
    <s v="00:00"/>
    <d v="1899-12-30T00:01:36"/>
    <n v="0"/>
    <n v="2.6527777777777779E-2"/>
    <n v="2.6527777777777779E-2"/>
    <n v="6.875E-3"/>
    <n v="6.875E-3"/>
    <b v="0"/>
    <n v="6.875E-3"/>
    <b v="0"/>
    <n v="2.6527777777777779E-2"/>
  </r>
  <r>
    <n v="1763"/>
    <s v="https://www.rev.com/blog/transcripts/united-kingdom-covid-19-briefing-transcript-april-8"/>
    <s v="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x v="2"/>
    <s v="02:19"/>
    <m/>
    <n v="477"/>
    <m/>
    <s v="Apr 8, 2020"/>
    <x v="19"/>
    <s v="00:00"/>
    <d v="1899-12-30T00:02:19"/>
    <n v="0"/>
    <n v="2.6527777777777779E-2"/>
    <n v="2.6527777777777779E-2"/>
    <n v="6.875E-3"/>
    <n v="6.875E-3"/>
    <b v="0"/>
    <n v="6.875E-3"/>
    <b v="0"/>
    <n v="2.6527777777777779E-2"/>
  </r>
  <r>
    <n v="1764"/>
    <s v="https://www.rev.com/blog/transcripts/united-kingdom-covid-19-briefing-transcript-april-8"/>
    <s v="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x v="2"/>
    <s v="02:49"/>
    <m/>
    <n v="779"/>
    <m/>
    <s v="Apr 8, 2020"/>
    <x v="19"/>
    <s v="00:00"/>
    <d v="1899-12-30T00:02:49"/>
    <n v="0"/>
    <n v="2.6527777777777779E-2"/>
    <n v="2.6527777777777779E-2"/>
    <n v="6.875E-3"/>
    <n v="6.875E-3"/>
    <b v="0"/>
    <n v="6.875E-3"/>
    <b v="0"/>
    <n v="2.6527777777777779E-2"/>
  </r>
  <r>
    <n v="1765"/>
    <s v="https://www.rev.com/blog/transcripts/united-kingdom-covid-19-briefing-transcript-april-8"/>
    <s v="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x v="2"/>
    <s v="03:46"/>
    <m/>
    <n v="659"/>
    <m/>
    <s v="Apr 8, 2020"/>
    <x v="19"/>
    <s v="00:00"/>
    <d v="1899-12-30T00:03:46"/>
    <n v="0"/>
    <n v="2.6527777777777779E-2"/>
    <n v="2.6527777777777779E-2"/>
    <n v="6.875E-3"/>
    <n v="6.875E-3"/>
    <b v="0"/>
    <n v="6.875E-3"/>
    <b v="0"/>
    <n v="2.6527777777777779E-2"/>
  </r>
  <r>
    <n v="1766"/>
    <s v="https://www.rev.com/blog/transcripts/united-kingdom-covid-19-briefing-transcript-april-8"/>
    <s v="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
    <x v="2"/>
    <s v="04:29"/>
    <m/>
    <n v="293"/>
    <m/>
    <s v="Apr 8, 2020"/>
    <x v="19"/>
    <s v="00:00"/>
    <d v="1899-12-30T00:04:29"/>
    <n v="0"/>
    <n v="2.6527777777777779E-2"/>
    <n v="2.6527777777777779E-2"/>
    <n v="6.875E-3"/>
    <n v="6.875E-3"/>
    <b v="0"/>
    <n v="6.875E-3"/>
    <b v="0"/>
    <n v="2.6527777777777779E-2"/>
  </r>
  <r>
    <n v="1767"/>
    <s v="https://www.rev.com/blog/transcripts/united-kingdom-covid-19-briefing-transcript-april-8"/>
    <s v="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x v="2"/>
    <s v="04:54"/>
    <m/>
    <n v="775"/>
    <m/>
    <s v="Apr 8, 2020"/>
    <x v="19"/>
    <s v="00:00"/>
    <d v="1899-12-30T00:04:54"/>
    <n v="0"/>
    <n v="2.6527777777777779E-2"/>
    <n v="2.6527777777777779E-2"/>
    <n v="6.875E-3"/>
    <n v="6.875E-3"/>
    <b v="0"/>
    <n v="6.875E-3"/>
    <b v="0"/>
    <n v="2.6527777777777779E-2"/>
  </r>
  <r>
    <n v="1768"/>
    <s v="https://www.rev.com/blog/transcripts/united-kingdom-covid-19-briefing-transcript-april-8"/>
    <s v="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x v="2"/>
    <s v="05:45"/>
    <m/>
    <n v="566"/>
    <m/>
    <s v="Apr 8, 2020"/>
    <x v="19"/>
    <s v="00:00"/>
    <d v="1899-12-30T00:05:45"/>
    <n v="0"/>
    <n v="2.6527777777777779E-2"/>
    <n v="2.6527777777777779E-2"/>
    <n v="6.875E-3"/>
    <n v="6.875E-3"/>
    <b v="0"/>
    <n v="6.875E-3"/>
    <b v="0"/>
    <n v="2.6527777777777779E-2"/>
  </r>
  <r>
    <n v="1769"/>
    <s v="https://www.rev.com/blog/transcripts/united-kingdom-covid-19-briefing-transcript-april-8"/>
    <s v="Angela McLean: (06:37);If I may."/>
    <x v="36"/>
    <s v="06:37"/>
    <m/>
    <n v="32"/>
    <m/>
    <s v="Apr 8, 2020"/>
    <x v="19"/>
    <s v="06:37"/>
    <d v="1899-12-30T00:06:37"/>
    <n v="4.5949074074074078E-3"/>
    <n v="6.3541666666666668E-3"/>
    <n v="1.759259259259259E-3"/>
    <n v="6.875E-3"/>
    <n v="6.875E-3"/>
    <b v="0"/>
    <n v="2.2800925925925922E-3"/>
    <b v="0"/>
    <n v="2.6527777777777779E-2"/>
  </r>
  <r>
    <n v="1770"/>
    <s v="https://www.rev.com/blog/transcripts/united-kingdom-covid-19-briefing-transcript-april-8"/>
    <s v="Rishi Sunak: (06:37);Perfect."/>
    <x v="2"/>
    <s v="06:37"/>
    <m/>
    <n v="29"/>
    <m/>
    <s v="Apr 8, 2020"/>
    <x v="19"/>
    <s v="06:37"/>
    <d v="1899-12-30T00:06:37"/>
    <n v="4.5949074074074078E-3"/>
    <n v="2.6527777777777779E-2"/>
    <n v="2.193287037037037E-2"/>
    <n v="6.875E-3"/>
    <n v="6.875E-3"/>
    <b v="0"/>
    <n v="2.2800925925925922E-3"/>
    <b v="0"/>
    <n v="2.6527777777777779E-2"/>
  </r>
  <r>
    <n v="1771"/>
    <s v="https://www.rev.com/blog/transcripts/united-kingdom-covid-19-briefing-transcript-april-8"/>
    <s v="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x v="36"/>
    <s v="06:38"/>
    <m/>
    <n v="763"/>
    <m/>
    <s v="Apr 8, 2020"/>
    <x v="19"/>
    <s v="06:38"/>
    <d v="1899-12-30T00:06:38"/>
    <n v="4.6064814814814814E-3"/>
    <n v="6.3541666666666668E-3"/>
    <n v="1.7476851851851855E-3"/>
    <n v="6.875E-3"/>
    <n v="6.875E-3"/>
    <b v="0"/>
    <n v="2.2685185185185187E-3"/>
    <b v="0"/>
    <n v="2.6527777777777779E-2"/>
  </r>
  <r>
    <n v="1772"/>
    <s v="https://www.rev.com/blog/transcripts/united-kingdom-covid-19-briefing-transcript-april-8"/>
    <s v="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x v="36"/>
    <s v="07:43"/>
    <m/>
    <n v="563"/>
    <m/>
    <s v="Apr 8, 2020"/>
    <x v="19"/>
    <s v="06:38"/>
    <d v="1899-12-30T00:07:43"/>
    <n v="4.6064814814814814E-3"/>
    <n v="6.3541666666666668E-3"/>
    <n v="1.7476851851851855E-3"/>
    <n v="6.875E-3"/>
    <n v="6.875E-3"/>
    <b v="0"/>
    <n v="2.2685185185185187E-3"/>
    <b v="0"/>
    <n v="2.6527777777777779E-2"/>
  </r>
  <r>
    <n v="1773"/>
    <s v="https://www.rev.com/blog/transcripts/united-kingdom-covid-19-briefing-transcript-april-8"/>
    <s v="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x v="36"/>
    <s v="08:23"/>
    <m/>
    <n v="580"/>
    <m/>
    <s v="Apr 8, 2020"/>
    <x v="19"/>
    <s v="06:38"/>
    <d v="1899-12-30T00:08:23"/>
    <n v="4.6064814814814814E-3"/>
    <n v="6.3541666666666668E-3"/>
    <n v="1.7476851851851855E-3"/>
    <n v="6.875E-3"/>
    <n v="6.875E-3"/>
    <b v="0"/>
    <n v="2.2685185185185187E-3"/>
    <b v="0"/>
    <n v="2.6527777777777779E-2"/>
  </r>
  <r>
    <n v="1774"/>
    <s v="https://www.rev.com/blog/transcripts/united-kingdom-covid-19-briefing-transcript-april-8"/>
    <s v="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x v="36"/>
    <s v="09:09"/>
    <m/>
    <n v="644"/>
    <m/>
    <s v="Apr 8, 2020"/>
    <x v="19"/>
    <s v="06:38"/>
    <d v="1899-12-30T00:09:09"/>
    <n v="4.6064814814814814E-3"/>
    <n v="6.3541666666666668E-3"/>
    <n v="1.7476851851851855E-3"/>
    <n v="6.875E-3"/>
    <n v="6.875E-3"/>
    <b v="0"/>
    <n v="2.2685185185185187E-3"/>
    <b v="0"/>
    <n v="2.6527777777777779E-2"/>
  </r>
  <r>
    <n v="1775"/>
    <s v="https://www.rev.com/blog/transcripts/united-kingdom-covid-19-briefing-transcript-april-8"/>
    <s v="Rishi Sunak: (09:54);Thank you. Stephen, anything you wanted to add?"/>
    <x v="2"/>
    <s v="09:54"/>
    <m/>
    <n v="68"/>
    <m/>
    <s v="Apr 8, 2020"/>
    <x v="19"/>
    <s v="09:54"/>
    <d v="1899-12-30T00:09:54"/>
    <n v="6.875E-3"/>
    <n v="2.6527777777777779E-2"/>
    <n v="1.9652777777777779E-2"/>
    <n v="8.819444444444444E-3"/>
    <n v="8.819444444444444E-3"/>
    <b v="0"/>
    <n v="1.944444444444444E-3"/>
    <b v="0"/>
    <n v="2.6527777777777779E-2"/>
  </r>
  <r>
    <n v="1776"/>
    <s v="https://www.rev.com/blog/transcripts/united-kingdom-covid-19-briefing-transcript-april-8"/>
    <s v="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x v="3"/>
    <s v="09:57"/>
    <m/>
    <n v="1071"/>
    <m/>
    <s v="Apr 8, 2020"/>
    <x v="19"/>
    <s v="09:57"/>
    <d v="1899-12-30T00:09:57"/>
    <n v="6.9097222222222225E-3"/>
    <n v="2.6192129629629631E-2"/>
    <n v="1.9282407407407408E-2"/>
    <n v="8.819444444444444E-3"/>
    <n v="8.819444444444444E-3"/>
    <b v="0"/>
    <n v="1.9097222222222215E-3"/>
    <b v="0"/>
    <n v="2.6527777777777779E-2"/>
  </r>
  <r>
    <n v="1777"/>
    <s v="https://www.rev.com/blog/transcripts/united-kingdom-covid-19-briefing-transcript-april-8"/>
    <s v="Stephen Powis: (11:03);… services just as you always have done. They are there for you and although we are focusing on Coronavirus, it’s important that we also continue to focus on other emergency conditions."/>
    <x v="3"/>
    <s v="11:03"/>
    <m/>
    <n v="208"/>
    <m/>
    <s v="Apr 8, 2020"/>
    <x v="19"/>
    <s v="09:57"/>
    <d v="1899-12-30T00:11:03"/>
    <n v="6.9097222222222225E-3"/>
    <n v="2.6192129629629631E-2"/>
    <n v="1.9282407407407408E-2"/>
    <n v="8.819444444444444E-3"/>
    <n v="8.819444444444444E-3"/>
    <b v="0"/>
    <n v="1.9097222222222215E-3"/>
    <b v="0"/>
    <n v="2.6527777777777779E-2"/>
  </r>
  <r>
    <n v="1778"/>
    <s v="https://www.rev.com/blog/transcripts/united-kingdom-covid-19-briefing-transcript-april-8"/>
    <s v="Rishi Sunak: (11:18);Thank you, Steve. If we take some questions, I think first up is Laura Kuenssberg from BBC."/>
    <x v="2"/>
    <s v="11:18"/>
    <m/>
    <n v="112"/>
    <m/>
    <s v="Apr 8, 2020"/>
    <x v="19"/>
    <s v="11:18"/>
    <d v="1899-12-30T00:11:18"/>
    <n v="7.8472222222222224E-3"/>
    <n v="2.6527777777777779E-2"/>
    <n v="1.8680555555555554E-2"/>
    <n v="8.819444444444444E-3"/>
    <n v="8.819444444444444E-3"/>
    <b v="0"/>
    <n v="9.7222222222222154E-4"/>
    <b v="0"/>
    <n v="2.6527777777777779E-2"/>
  </r>
  <r>
    <n v="1779"/>
    <s v="https://www.rev.com/blog/transcripts/united-kingdom-covid-19-briefing-transcript-april-8"/>
    <s v="Laura Kuenssberg: (11:24);Thank you, Chancellor. You keep saying whatever it takes to help people through this time and with support from the economy. But do you accept, Chancellor, that under the lockdown there is a tradeoff between protecting people’s health and protecting people’s jobs?"/>
    <x v="4"/>
    <s v="11:24"/>
    <m/>
    <n v="290"/>
    <m/>
    <s v="Apr 8, 2020"/>
    <x v="19"/>
    <s v="11:24"/>
    <d v="1899-12-30T00:11:24"/>
    <n v="7.9166666666666673E-3"/>
    <n v="8.6342592592592599E-3"/>
    <n v="7.1759259259259259E-4"/>
    <n v="8.819444444444444E-3"/>
    <n v="8.819444444444444E-3"/>
    <b v="0"/>
    <n v="9.0277777777777665E-4"/>
    <b v="0"/>
    <n v="2.6527777777777779E-2"/>
  </r>
  <r>
    <n v="1780"/>
    <s v="https://www.rev.com/blog/transcripts/united-kingdom-covid-19-briefing-transcript-april-8"/>
    <s v="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x v="2"/>
    <s v="11:40"/>
    <m/>
    <n v="722"/>
    <m/>
    <s v="Apr 8, 2020"/>
    <x v="19"/>
    <s v="11:40"/>
    <d v="1899-12-30T00:11:40"/>
    <n v="8.1018518518518514E-3"/>
    <n v="2.6527777777777779E-2"/>
    <n v="1.8425925925925929E-2"/>
    <n v="8.819444444444444E-3"/>
    <n v="8.819444444444444E-3"/>
    <b v="0"/>
    <n v="7.1759259259259259E-4"/>
    <b v="0"/>
    <n v="2.6527777777777779E-2"/>
  </r>
  <r>
    <n v="1781"/>
    <s v="https://www.rev.com/blog/transcripts/united-kingdom-covid-19-briefing-transcript-april-8"/>
    <s v="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x v="4"/>
    <s v="12:26"/>
    <m/>
    <n v="356"/>
    <m/>
    <s v="Apr 8, 2020"/>
    <x v="19"/>
    <s v="12:26"/>
    <d v="1899-12-30T00:12:26"/>
    <n v="8.6342592592592599E-3"/>
    <n v="8.6342592592592599E-3"/>
    <n v="0"/>
    <n v="8.819444444444444E-3"/>
    <n v="8.819444444444444E-3"/>
    <b v="0"/>
    <n v="1.8518518518518406E-4"/>
    <b v="0"/>
    <n v="2.6527777777777779E-2"/>
  </r>
  <r>
    <n v="1782"/>
    <s v="https://www.rev.com/blog/transcripts/united-kingdom-covid-19-briefing-transcript-april-8"/>
    <s v="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x v="2"/>
    <s v="12:42"/>
    <m/>
    <n v="928"/>
    <m/>
    <s v="Apr 8, 2020"/>
    <x v="19"/>
    <s v="12:42"/>
    <d v="1899-12-30T00:12:42"/>
    <n v="8.819444444444444E-3"/>
    <n v="2.6527777777777779E-2"/>
    <n v="1.7708333333333333E-2"/>
    <n v="1.1423611111111112E-2"/>
    <n v="1.1423611111111112E-2"/>
    <b v="0"/>
    <n v="2.6041666666666678E-3"/>
    <b v="0"/>
    <n v="2.6527777777777779E-2"/>
  </r>
  <r>
    <n v="1783"/>
    <s v="https://www.rev.com/blog/transcripts/united-kingdom-covid-19-briefing-transcript-april-8"/>
    <s v="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x v="140"/>
    <s v="13:36"/>
    <m/>
    <n v="532"/>
    <m/>
    <s v="Apr 8, 2020"/>
    <x v="19"/>
    <s v="13:36"/>
    <d v="1899-12-30T00:13:36"/>
    <n v="9.4444444444444445E-3"/>
    <n v="1.082175925925926E-2"/>
    <n v="1.3773148148148156E-3"/>
    <n v="1.1423611111111112E-2"/>
    <n v="1.1423611111111112E-2"/>
    <b v="0"/>
    <n v="1.9791666666666673E-3"/>
    <b v="0"/>
    <n v="2.6527777777777779E-2"/>
  </r>
  <r>
    <n v="1784"/>
    <s v="https://www.rev.com/blog/transcripts/united-kingdom-covid-19-briefing-transcript-april-8"/>
    <s v="Rishi Sunak: (14:10);Would you comment to testing?"/>
    <x v="2"/>
    <s v="14:10"/>
    <m/>
    <n v="50"/>
    <m/>
    <s v="Apr 8, 2020"/>
    <x v="19"/>
    <s v="14:10"/>
    <d v="1899-12-30T00:14:10"/>
    <n v="9.8379629629629633E-3"/>
    <n v="2.6527777777777779E-2"/>
    <n v="1.6689814814814817E-2"/>
    <n v="1.1423611111111112E-2"/>
    <n v="1.1423611111111112E-2"/>
    <b v="0"/>
    <n v="1.5856481481481485E-3"/>
    <b v="0"/>
    <n v="2.6527777777777779E-2"/>
  </r>
  <r>
    <n v="1785"/>
    <s v="https://www.rev.com/blog/transcripts/united-kingdom-covid-19-briefing-transcript-april-8"/>
    <s v="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x v="3"/>
    <s v="14:11"/>
    <m/>
    <n v="850"/>
    <m/>
    <s v="Apr 8, 2020"/>
    <x v="19"/>
    <s v="14:11"/>
    <d v="1899-12-30T00:14:11"/>
    <n v="9.8495370370370369E-3"/>
    <n v="2.6192129629629631E-2"/>
    <n v="1.6342592592592596E-2"/>
    <n v="1.1423611111111112E-2"/>
    <n v="1.1423611111111112E-2"/>
    <b v="0"/>
    <n v="1.574074074074075E-3"/>
    <b v="0"/>
    <n v="2.6527777777777779E-2"/>
  </r>
  <r>
    <n v="1786"/>
    <s v="https://www.rev.com/blog/transcripts/united-kingdom-covid-19-briefing-transcript-april-8"/>
    <s v="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x v="37"/>
    <s v="14:58"/>
    <m/>
    <n v="574"/>
    <m/>
    <s v="Apr 8, 2020"/>
    <x v="19"/>
    <s v="14:58"/>
    <d v="1899-12-30T00:14:58"/>
    <n v="1.0393518518518519E-2"/>
    <n v="2.6006944444444447E-2"/>
    <n v="1.5613425925925928E-2"/>
    <n v="1.1423611111111112E-2"/>
    <n v="1.1423611111111112E-2"/>
    <b v="0"/>
    <n v="1.0300925925925929E-3"/>
    <b v="0"/>
    <n v="2.6527777777777779E-2"/>
  </r>
  <r>
    <n v="1787"/>
    <s v="https://www.rev.com/blog/transcripts/united-kingdom-covid-19-briefing-transcript-april-8"/>
    <s v="Rishi Sunak: (15:31);Thank you, Tom. I hope, I hope that …"/>
    <x v="2"/>
    <s v="15:31"/>
    <m/>
    <n v="58"/>
    <m/>
    <s v="Apr 8, 2020"/>
    <x v="19"/>
    <s v="15:31"/>
    <d v="1899-12-30T00:15:31"/>
    <n v="1.0775462962962964E-2"/>
    <n v="2.6527777777777779E-2"/>
    <n v="1.5752314814814816E-2"/>
    <n v="1.1423611111111112E-2"/>
    <n v="1.1423611111111112E-2"/>
    <b v="0"/>
    <n v="6.481481481481477E-4"/>
    <b v="0"/>
    <n v="2.6527777777777779E-2"/>
  </r>
  <r>
    <n v="1788"/>
    <s v="https://www.rev.com/blog/transcripts/united-kingdom-covid-19-briefing-transcript-april-8"/>
    <s v="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x v="140"/>
    <s v="15:35"/>
    <m/>
    <n v="820"/>
    <m/>
    <s v="Apr 8, 2020"/>
    <x v="19"/>
    <s v="15:35"/>
    <d v="1899-12-30T00:15:35"/>
    <n v="1.082175925925926E-2"/>
    <n v="1.082175925925926E-2"/>
    <n v="0"/>
    <n v="1.1423611111111112E-2"/>
    <n v="1.1423611111111112E-2"/>
    <b v="0"/>
    <n v="6.0185185185185168E-4"/>
    <b v="0"/>
    <n v="2.6527777777777779E-2"/>
  </r>
  <r>
    <n v="1789"/>
    <s v="https://www.rev.com/blog/transcripts/united-kingdom-covid-19-briefing-transcript-april-8"/>
    <s v="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x v="3"/>
    <s v="16:27"/>
    <m/>
    <n v="730"/>
    <m/>
    <s v="Apr 8, 2020"/>
    <x v="19"/>
    <s v="16:27"/>
    <d v="1899-12-30T00:16:27"/>
    <n v="1.1423611111111112E-2"/>
    <n v="2.6192129629629631E-2"/>
    <n v="1.4768518518518519E-2"/>
    <n v="1.3773148148148147E-2"/>
    <n v="1.3773148148148147E-2"/>
    <b v="0"/>
    <n v="2.3495370370370354E-3"/>
    <b v="0"/>
    <n v="2.6527777777777779E-2"/>
  </r>
  <r>
    <n v="1790"/>
    <s v="https://www.rev.com/blog/transcripts/united-kingdom-covid-19-briefing-transcript-april-8"/>
    <s v="Rishi Sunak: (17:12);Brilliant. Thank you. Tom. Can we turn to Andy Bell from Channel 5?"/>
    <x v="2"/>
    <s v="17:12"/>
    <m/>
    <n v="88"/>
    <m/>
    <s v="Apr 8, 2020"/>
    <x v="19"/>
    <s v="17:12"/>
    <d v="1899-12-30T00:17:12"/>
    <n v="1.1944444444444445E-2"/>
    <n v="2.6527777777777779E-2"/>
    <n v="1.4583333333333334E-2"/>
    <n v="1.3773148148148147E-2"/>
    <n v="1.3773148148148147E-2"/>
    <b v="0"/>
    <n v="1.8287037037037022E-3"/>
    <b v="0"/>
    <n v="2.6527777777777779E-2"/>
  </r>
  <r>
    <n v="1791"/>
    <s v="https://www.rev.com/blog/transcripts/united-kingdom-covid-19-briefing-transcript-april-8"/>
    <s v="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x v="42"/>
    <s v="17:16"/>
    <m/>
    <n v="545"/>
    <m/>
    <s v="Apr 8, 2020"/>
    <x v="19"/>
    <s v="17:16"/>
    <d v="1899-12-30T00:17:16"/>
    <n v="1.1990740740740739E-2"/>
    <n v="1.3587962962962963E-2"/>
    <n v="1.5972222222222238E-3"/>
    <n v="1.3773148148148147E-2"/>
    <n v="1.3773148148148147E-2"/>
    <b v="0"/>
    <n v="1.7824074074074079E-3"/>
    <b v="0"/>
    <n v="2.6527777777777779E-2"/>
  </r>
  <r>
    <n v="1792"/>
    <s v="https://www.rev.com/blog/transcripts/united-kingdom-covid-19-briefing-transcript-april-8"/>
    <s v="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x v="2"/>
    <s v="17:52"/>
    <m/>
    <n v="817"/>
    <m/>
    <s v="Apr 8, 2020"/>
    <x v="19"/>
    <s v="17:52"/>
    <d v="1899-12-30T00:17:52"/>
    <n v="1.2407407407407409E-2"/>
    <n v="2.6527777777777779E-2"/>
    <n v="1.412037037037037E-2"/>
    <n v="1.3773148148148147E-2"/>
    <n v="1.3773148148148147E-2"/>
    <b v="0"/>
    <n v="1.3657407407407385E-3"/>
    <b v="0"/>
    <n v="2.6527777777777779E-2"/>
  </r>
  <r>
    <n v="1793"/>
    <s v="https://www.rev.com/blog/transcripts/united-kingdom-covid-19-briefing-transcript-april-8"/>
    <s v="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x v="2"/>
    <s v="18:39"/>
    <m/>
    <n v="318"/>
    <m/>
    <s v="Apr 8, 2020"/>
    <x v="19"/>
    <s v="17:52"/>
    <d v="1899-12-30T00:18:39"/>
    <n v="1.2407407407407409E-2"/>
    <n v="2.6527777777777779E-2"/>
    <n v="1.412037037037037E-2"/>
    <n v="1.3773148148148147E-2"/>
    <n v="1.3773148148148147E-2"/>
    <b v="0"/>
    <n v="1.3657407407407385E-3"/>
    <b v="0"/>
    <n v="2.6527777777777779E-2"/>
  </r>
  <r>
    <n v="1794"/>
    <s v="https://www.rev.com/blog/transcripts/united-kingdom-covid-19-briefing-transcript-april-8"/>
    <s v="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x v="37"/>
    <s v="18:53"/>
    <m/>
    <n v="550"/>
    <m/>
    <s v="Apr 8, 2020"/>
    <x v="19"/>
    <s v="18:53"/>
    <d v="1899-12-30T00:18:53"/>
    <n v="1.3113425925925926E-2"/>
    <n v="2.6006944444444447E-2"/>
    <n v="1.2893518518518521E-2"/>
    <n v="1.3773148148148147E-2"/>
    <n v="1.3773148148148147E-2"/>
    <b v="0"/>
    <n v="6.5972222222222127E-4"/>
    <b v="0"/>
    <n v="2.6527777777777779E-2"/>
  </r>
  <r>
    <n v="1795"/>
    <s v="https://www.rev.com/blog/transcripts/united-kingdom-covid-19-briefing-transcript-april-8"/>
    <s v="Rishi Sunak: (19:31);Brilliant. And I hope, does that answer your question?"/>
    <x v="2"/>
    <s v="19:31"/>
    <m/>
    <n v="75"/>
    <m/>
    <s v="Apr 8, 2020"/>
    <x v="19"/>
    <s v="19:31"/>
    <d v="1899-12-30T00:19:31"/>
    <n v="1.3553240740740741E-2"/>
    <n v="2.6527777777777779E-2"/>
    <n v="1.2974537037037038E-2"/>
    <n v="1.3773148148148147E-2"/>
    <n v="1.3773148148148147E-2"/>
    <b v="0"/>
    <n v="2.1990740740740651E-4"/>
    <b v="0"/>
    <n v="2.6527777777777779E-2"/>
  </r>
  <r>
    <n v="1796"/>
    <s v="https://www.rev.com/blog/transcripts/united-kingdom-covid-19-briefing-transcript-april-8"/>
    <s v="Andy Bell: (19:34);I’d just like to come back to the idea of whether different parts of the country could theoretically emerge at different times from lockdown. Whether that’s, first of all, politically possible, and secondly, whether that’s in any way scientifically or medically desirable."/>
    <x v="42"/>
    <s v="19:34"/>
    <m/>
    <n v="291"/>
    <m/>
    <s v="Apr 8, 2020"/>
    <x v="19"/>
    <s v="19:34"/>
    <d v="1899-12-30T00:19:34"/>
    <n v="1.3587962962962963E-2"/>
    <n v="1.3587962962962963E-2"/>
    <n v="0"/>
    <n v="1.3773148148148147E-2"/>
    <n v="1.3773148148148147E-2"/>
    <b v="0"/>
    <n v="1.8518518518518406E-4"/>
    <b v="0"/>
    <n v="2.6527777777777779E-2"/>
  </r>
  <r>
    <n v="1797"/>
    <s v="https://www.rev.com/blog/transcripts/united-kingdom-covid-19-briefing-transcript-april-8"/>
    <s v="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x v="2"/>
    <s v="19:50"/>
    <m/>
    <n v="523"/>
    <m/>
    <s v="Apr 8, 2020"/>
    <x v="19"/>
    <s v="19:50"/>
    <d v="1899-12-30T00:19:50"/>
    <n v="1.3773148148148147E-2"/>
    <n v="2.6527777777777779E-2"/>
    <n v="1.2754629629629631E-2"/>
    <n v="1.4641203703703703E-2"/>
    <n v="1.4641203703703703E-2"/>
    <b v="0"/>
    <n v="8.6805555555555594E-4"/>
    <b v="0"/>
    <n v="2.6527777777777779E-2"/>
  </r>
  <r>
    <n v="1798"/>
    <s v="https://www.rev.com/blog/transcripts/united-kingdom-covid-19-briefing-transcript-april-8"/>
    <s v="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x v="37"/>
    <s v="20:16"/>
    <m/>
    <n v="380"/>
    <m/>
    <s v="Apr 8, 2020"/>
    <x v="19"/>
    <s v="20:16"/>
    <d v="1899-12-30T00:20:16"/>
    <n v="1.4074074074074074E-2"/>
    <n v="2.6006944444444447E-2"/>
    <n v="1.1932870370370373E-2"/>
    <n v="1.4641203703703703E-2"/>
    <n v="1.4641203703703703E-2"/>
    <b v="0"/>
    <n v="5.6712962962962923E-4"/>
    <b v="0"/>
    <n v="2.6527777777777779E-2"/>
  </r>
  <r>
    <n v="1799"/>
    <s v="https://www.rev.com/blog/transcripts/united-kingdom-covid-19-briefing-transcript-april-8"/>
    <s v="Rishi Sunak: (20:39);Thank you, Andy. Gary Gibbon from Channel 4."/>
    <x v="2"/>
    <s v="20:39"/>
    <m/>
    <n v="65"/>
    <m/>
    <s v="Apr 8, 2020"/>
    <x v="19"/>
    <s v="20:39"/>
    <d v="1899-12-30T00:20:39"/>
    <n v="1.4340277777777776E-2"/>
    <n v="2.6527777777777779E-2"/>
    <n v="1.2187500000000002E-2"/>
    <n v="1.4641203703703703E-2"/>
    <n v="1.4641203703703703E-2"/>
    <b v="0"/>
    <n v="3.0092592592592671E-4"/>
    <b v="0"/>
    <n v="2.6527777777777779E-2"/>
  </r>
  <r>
    <n v="1800"/>
    <s v="https://www.rev.com/blog/transcripts/united-kingdom-covid-19-briefing-transcript-april-8"/>
    <s v="Andy Gibbon: (20:44);Thank you. Chancellor, can I ask you. We’ve had unemployment figures from one European country so far, post-COVID crisis: Norway. Unemployment, well over 10%. From the data you look at in the Treasury, can you hand on heart say we’re not going to see something like that here?"/>
    <x v="141"/>
    <s v="20:44"/>
    <m/>
    <n v="297"/>
    <m/>
    <s v="Apr 8, 2020"/>
    <x v="19"/>
    <s v="20:44"/>
    <d v="1899-12-30T00:20:44"/>
    <n v="1.4398148148148148E-2"/>
    <n v="1.4398148148148148E-2"/>
    <n v="0"/>
    <n v="1.4641203703703703E-2"/>
    <n v="1.4641203703703703E-2"/>
    <b v="0"/>
    <n v="2.4305555555555539E-4"/>
    <b v="0"/>
    <n v="2.6527777777777779E-2"/>
  </r>
  <r>
    <n v="1801"/>
    <s v="https://www.rev.com/blog/transcripts/united-kingdom-covid-19-briefing-transcript-april-8"/>
    <s v="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x v="2"/>
    <s v="21:05"/>
    <m/>
    <n v="907"/>
    <m/>
    <s v="Apr 8, 2020"/>
    <x v="19"/>
    <s v="21:05"/>
    <d v="1899-12-30T00:21:05"/>
    <n v="1.4641203703703703E-2"/>
    <n v="2.6527777777777779E-2"/>
    <n v="1.1886574074074075E-2"/>
    <n v="1.5787037037037037E-2"/>
    <n v="1.5787037037037037E-2"/>
    <b v="0"/>
    <n v="1.1458333333333338E-3"/>
    <b v="0"/>
    <n v="2.6527777777777779E-2"/>
  </r>
  <r>
    <n v="1802"/>
    <s v="https://www.rev.com/blog/transcripts/united-kingdom-covid-19-briefing-transcript-april-8"/>
    <s v="Rishi Sunak: (21:51);I think that’s what other commentators have said as well. That if we weren’t doing all the things that we’re doing, if we won’t put in place these unprecedented measures, it would certainly be worse. I believe we’re doing the right things. I can’t-"/>
    <x v="2"/>
    <s v="21:51"/>
    <m/>
    <n v="269"/>
    <m/>
    <s v="Apr 8, 2020"/>
    <x v="19"/>
    <s v="21:05"/>
    <d v="1899-12-30T00:21:51"/>
    <n v="1.4641203703703703E-2"/>
    <n v="2.6527777777777779E-2"/>
    <n v="1.1886574074074075E-2"/>
    <n v="1.5787037037037037E-2"/>
    <n v="1.5787037037037037E-2"/>
    <b v="0"/>
    <n v="1.1458333333333338E-3"/>
    <b v="0"/>
    <n v="2.6527777777777779E-2"/>
  </r>
  <r>
    <n v="1803"/>
    <s v="https://www.rev.com/blog/transcripts/united-kingdom-covid-19-briefing-transcript-april-8"/>
    <s v="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x v="2"/>
    <s v="22:03"/>
    <m/>
    <n v="367"/>
    <m/>
    <s v="Apr 8, 2020"/>
    <x v="19"/>
    <s v="21:05"/>
    <d v="1899-12-30T00:22:03"/>
    <n v="1.4641203703703703E-2"/>
    <n v="2.6527777777777779E-2"/>
    <n v="1.1886574074074075E-2"/>
    <n v="1.5787037037037037E-2"/>
    <n v="1.5787037037037037E-2"/>
    <b v="0"/>
    <n v="1.1458333333333338E-3"/>
    <b v="0"/>
    <n v="2.6527777777777779E-2"/>
  </r>
  <r>
    <n v="1804"/>
    <s v="https://www.rev.com/blog/transcripts/united-kingdom-covid-19-briefing-transcript-april-8"/>
    <s v="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x v="1"/>
    <s v="22:21"/>
    <m/>
    <n v="412"/>
    <m/>
    <s v="Apr 8, 2020"/>
    <x v="19"/>
    <s v="22:21"/>
    <d v="1899-12-30T00:22:21"/>
    <n v="1.5520833333333333E-2"/>
    <n v="1.5520833333333333E-2"/>
    <n v="0"/>
    <n v="1.5787037037037037E-2"/>
    <n v="1.5787037037037037E-2"/>
    <b v="0"/>
    <n v="2.6620370370370426E-4"/>
    <b v="0"/>
    <n v="2.6527777777777779E-2"/>
  </r>
  <r>
    <n v="1805"/>
    <s v="https://www.rev.com/blog/transcripts/united-kingdom-covid-19-briefing-transcript-april-8"/>
    <s v="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x v="2"/>
    <s v="22:44"/>
    <m/>
    <n v="802"/>
    <m/>
    <s v="Apr 8, 2020"/>
    <x v="19"/>
    <s v="22:44"/>
    <d v="1899-12-30T00:22:44"/>
    <n v="1.5787037037037037E-2"/>
    <n v="2.6527777777777779E-2"/>
    <n v="1.0740740740740742E-2"/>
    <n v="1.7916666666666668E-2"/>
    <n v="1.7916666666666668E-2"/>
    <b v="0"/>
    <n v="2.1296296296296306E-3"/>
    <b v="0"/>
    <n v="2.6527777777777779E-2"/>
  </r>
  <r>
    <n v="1806"/>
    <s v="https://www.rev.com/blog/transcripts/united-kingdom-covid-19-briefing-transcript-april-8"/>
    <s v="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x v="2"/>
    <s v="23:24"/>
    <m/>
    <n v="1002"/>
    <m/>
    <s v="Apr 8, 2020"/>
    <x v="19"/>
    <s v="22:44"/>
    <d v="1899-12-30T00:23:24"/>
    <n v="1.5787037037037037E-2"/>
    <n v="2.6527777777777779E-2"/>
    <n v="1.0740740740740742E-2"/>
    <n v="1.7916666666666668E-2"/>
    <n v="1.7916666666666668E-2"/>
    <b v="0"/>
    <n v="2.1296296296296306E-3"/>
    <b v="0"/>
    <n v="2.6527777777777779E-2"/>
  </r>
  <r>
    <n v="1807"/>
    <s v="https://www.rev.com/blog/transcripts/united-kingdom-covid-19-briefing-transcript-april-8"/>
    <s v="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x v="142"/>
    <s v="24:24"/>
    <m/>
    <n v="666"/>
    <m/>
    <s v="Apr 8, 2020"/>
    <x v="19"/>
    <s v="24:24"/>
    <d v="1899-12-30T00:24:24"/>
    <n v="1.6944444444444443E-2"/>
    <n v="1.8368055555555554E-2"/>
    <n v="1.4236111111111116E-3"/>
    <n v="1.7916666666666668E-2"/>
    <n v="1.7916666666666668E-2"/>
    <b v="0"/>
    <n v="9.7222222222222501E-4"/>
    <b v="0"/>
    <n v="2.6527777777777779E-2"/>
  </r>
  <r>
    <n v="1808"/>
    <s v="https://www.rev.com/blog/transcripts/united-kingdom-covid-19-briefing-transcript-april-8"/>
    <s v="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x v="22"/>
    <s v="25:12"/>
    <m/>
    <n v="567"/>
    <m/>
    <s v="Apr 8, 2020"/>
    <x v="19"/>
    <s v="25:12"/>
    <d v="1899-12-30T00:25:12"/>
    <n v="1.7499999999999998E-2"/>
    <n v="1.7499999999999998E-2"/>
    <n v="0"/>
    <n v="1.7916666666666668E-2"/>
    <n v="1.7916666666666668E-2"/>
    <b v="0"/>
    <n v="4.1666666666666935E-4"/>
    <b v="0"/>
    <n v="2.6527777777777779E-2"/>
  </r>
  <r>
    <n v="1809"/>
    <s v="https://www.rev.com/blog/transcripts/united-kingdom-covid-19-briefing-transcript-april-8"/>
    <s v="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x v="2"/>
    <s v="25:48"/>
    <m/>
    <n v="669"/>
    <m/>
    <s v="Apr 8, 2020"/>
    <x v="19"/>
    <s v="25:48"/>
    <d v="1899-12-30T00:25:48"/>
    <n v="1.7916666666666668E-2"/>
    <n v="2.6527777777777779E-2"/>
    <n v="8.611111111111111E-3"/>
    <n v="1.8530092592592595E-2"/>
    <n v="1.8530092592592595E-2"/>
    <b v="0"/>
    <n v="6.1342592592592698E-4"/>
    <b v="0"/>
    <n v="2.6527777777777779E-2"/>
  </r>
  <r>
    <n v="1810"/>
    <s v="https://www.rev.com/blog/transcripts/united-kingdom-covid-19-briefing-transcript-april-8"/>
    <s v="Piper Quier: (26:24);Can I come back?"/>
    <x v="142"/>
    <s v="26:24"/>
    <m/>
    <n v="37"/>
    <m/>
    <s v="Apr 8, 2020"/>
    <x v="19"/>
    <s v="26:24"/>
    <d v="1899-12-30T00:26:24"/>
    <n v="1.8333333333333333E-2"/>
    <n v="1.8368055555555554E-2"/>
    <n v="3.4722222222220711E-5"/>
    <n v="1.8530092592592595E-2"/>
    <n v="1.8530092592592595E-2"/>
    <b v="0"/>
    <n v="1.967592592592611E-4"/>
    <b v="0"/>
    <n v="2.6527777777777779E-2"/>
  </r>
  <r>
    <n v="1811"/>
    <s v="https://www.rev.com/blog/transcripts/united-kingdom-covid-19-briefing-transcript-april-8"/>
    <s v="Rishi Sunak: (26:25);Yeah, of course."/>
    <x v="2"/>
    <s v="26:25"/>
    <m/>
    <n v="37"/>
    <m/>
    <s v="Apr 8, 2020"/>
    <x v="19"/>
    <s v="26:25"/>
    <d v="1899-12-30T00:26:25"/>
    <n v="1.834490740740741E-2"/>
    <n v="2.6527777777777779E-2"/>
    <n v="8.1828703703703681E-3"/>
    <n v="1.8530092592592595E-2"/>
    <n v="1.8530092592592595E-2"/>
    <b v="0"/>
    <n v="1.8518518518518406E-4"/>
    <b v="0"/>
    <n v="2.6527777777777779E-2"/>
  </r>
  <r>
    <n v="1812"/>
    <s v="https://www.rev.com/blog/transcripts/united-kingdom-covid-19-briefing-transcript-april-8"/>
    <s v="Piper Quier: (26:27);I mean, I can understand that obviously the data and the science suggested it’s too soon to see. But Mr. Paris was talking just days ago about green shoots and so the beginnings of signs of the curve flattening, was that premature?"/>
    <x v="142"/>
    <s v="26:27"/>
    <m/>
    <n v="252"/>
    <m/>
    <s v="Apr 8, 2020"/>
    <x v="19"/>
    <s v="26:27"/>
    <d v="1899-12-30T00:26:27"/>
    <n v="1.8368055555555554E-2"/>
    <n v="1.8368055555555554E-2"/>
    <n v="0"/>
    <n v="1.8530092592592595E-2"/>
    <n v="1.8530092592592595E-2"/>
    <b v="0"/>
    <n v="1.6203703703704039E-4"/>
    <b v="0"/>
    <n v="2.6527777777777779E-2"/>
  </r>
  <r>
    <n v="1813"/>
    <s v="https://www.rev.com/blog/transcripts/united-kingdom-covid-19-briefing-transcript-april-8"/>
    <s v="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x v="3"/>
    <s v="26:41"/>
    <m/>
    <n v="862"/>
    <m/>
    <s v="Apr 8, 2020"/>
    <x v="19"/>
    <s v="26:41"/>
    <d v="1899-12-30T00:26:41"/>
    <n v="1.8530092592592595E-2"/>
    <n v="2.6192129629629631E-2"/>
    <n v="7.6620370370370366E-3"/>
    <n v="2.1678240740740738E-2"/>
    <n v="2.1678240740740738E-2"/>
    <b v="0"/>
    <n v="3.148148148148143E-3"/>
    <b v="0"/>
    <n v="2.6527777777777779E-2"/>
  </r>
  <r>
    <n v="1814"/>
    <s v="https://www.rev.com/blog/transcripts/united-kingdom-covid-19-briefing-transcript-april-8"/>
    <s v="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x v="3"/>
    <s v="27:33"/>
    <m/>
    <n v="697"/>
    <m/>
    <s v="Apr 8, 2020"/>
    <x v="19"/>
    <s v="26:41"/>
    <d v="1899-12-30T00:27:33"/>
    <n v="1.8530092592592595E-2"/>
    <n v="2.6192129629629631E-2"/>
    <n v="7.6620370370370366E-3"/>
    <n v="2.1678240740740738E-2"/>
    <n v="2.1678240740740738E-2"/>
    <b v="0"/>
    <n v="3.148148148148143E-3"/>
    <b v="0"/>
    <n v="2.6527777777777779E-2"/>
  </r>
  <r>
    <n v="1815"/>
    <s v="https://www.rev.com/blog/transcripts/united-kingdom-covid-19-briefing-transcript-april-8"/>
    <s v="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x v="3"/>
    <s v="28:12"/>
    <m/>
    <n v="555"/>
    <m/>
    <s v="Apr 8, 2020"/>
    <x v="19"/>
    <s v="26:41"/>
    <d v="1899-12-30T00:28:12"/>
    <n v="1.8530092592592595E-2"/>
    <n v="2.6192129629629631E-2"/>
    <n v="7.6620370370370366E-3"/>
    <n v="2.1678240740740738E-2"/>
    <n v="2.1678240740740738E-2"/>
    <b v="0"/>
    <n v="3.148148148148143E-3"/>
    <b v="0"/>
    <n v="2.6527777777777779E-2"/>
  </r>
  <r>
    <n v="1816"/>
    <s v="https://www.rev.com/blog/transcripts/united-kingdom-covid-19-briefing-transcript-april-8"/>
    <s v="Rishi Sunak: (28:46);Great. Thank you Piper. Could we go next to … Is it Nathan Hall from The Express or no?"/>
    <x v="2"/>
    <s v="28:46"/>
    <m/>
    <n v="108"/>
    <m/>
    <s v="Apr 8, 2020"/>
    <x v="19"/>
    <s v="28:46"/>
    <d v="1899-12-30T00:28:46"/>
    <n v="1.9976851851851853E-2"/>
    <n v="2.6527777777777779E-2"/>
    <n v="6.5509259259259253E-3"/>
    <n v="2.1678240740740738E-2"/>
    <n v="2.1678240740740738E-2"/>
    <b v="0"/>
    <n v="1.7013888888888842E-3"/>
    <b v="0"/>
    <n v="2.6527777777777779E-2"/>
  </r>
  <r>
    <n v="1817"/>
    <s v="https://www.rev.com/blog/transcripts/united-kingdom-covid-19-briefing-transcript-april-8"/>
    <s v="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x v="143"/>
    <s v="28:52"/>
    <m/>
    <n v="324"/>
    <m/>
    <s v="Apr 8, 2020"/>
    <x v="19"/>
    <s v="28:52"/>
    <d v="1899-12-30T00:28:52"/>
    <n v="2.0046296296296295E-2"/>
    <n v="2.1678240740740738E-2"/>
    <n v="1.6319444444444428E-3"/>
    <n v="2.1678240740740738E-2"/>
    <n v="2.1678240740740738E-2"/>
    <b v="0"/>
    <n v="1.6319444444444428E-3"/>
    <b v="0"/>
    <n v="2.6527777777777779E-2"/>
  </r>
  <r>
    <n v="1818"/>
    <s v="https://www.rev.com/blog/transcripts/united-kingdom-covid-19-briefing-transcript-april-8"/>
    <s v="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x v="2"/>
    <s v="29:09"/>
    <m/>
    <n v="852"/>
    <m/>
    <s v="Apr 8, 2020"/>
    <x v="19"/>
    <s v="29:09"/>
    <d v="1899-12-30T00:29:09"/>
    <n v="2.0243055555555552E-2"/>
    <n v="2.6527777777777779E-2"/>
    <n v="6.2847222222222263E-3"/>
    <n v="2.1678240740740738E-2"/>
    <n v="2.1678240740740738E-2"/>
    <b v="0"/>
    <n v="1.4351851851851852E-3"/>
    <b v="0"/>
    <n v="2.6527777777777779E-2"/>
  </r>
  <r>
    <n v="1819"/>
    <s v="https://www.rev.com/blog/transcripts/united-kingdom-covid-19-briefing-transcript-april-8"/>
    <s v="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x v="2"/>
    <s v="29:48"/>
    <m/>
    <n v="885"/>
    <m/>
    <s v="Apr 8, 2020"/>
    <x v="19"/>
    <s v="29:09"/>
    <d v="1899-12-30T00:29:48"/>
    <n v="2.0243055555555552E-2"/>
    <n v="2.6527777777777779E-2"/>
    <n v="6.2847222222222263E-3"/>
    <n v="2.1678240740740738E-2"/>
    <n v="2.1678240740740738E-2"/>
    <b v="0"/>
    <n v="1.4351851851851852E-3"/>
    <b v="0"/>
    <n v="2.6527777777777779E-2"/>
  </r>
  <r>
    <n v="1820"/>
    <s v="https://www.rev.com/blog/transcripts/united-kingdom-covid-19-briefing-transcript-april-8"/>
    <s v="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x v="2"/>
    <s v="30:33"/>
    <m/>
    <n v="774"/>
    <m/>
    <s v="Apr 8, 2020"/>
    <x v="19"/>
    <s v="29:09"/>
    <d v="1899-12-30T00:30:33"/>
    <n v="2.0243055555555552E-2"/>
    <n v="2.6527777777777779E-2"/>
    <n v="6.2847222222222263E-3"/>
    <n v="2.1678240740740738E-2"/>
    <n v="2.1678240740740738E-2"/>
    <b v="0"/>
    <n v="1.4351851851851852E-3"/>
    <b v="0"/>
    <n v="2.6527777777777779E-2"/>
  </r>
  <r>
    <n v="1821"/>
    <s v="https://www.rev.com/blog/transcripts/united-kingdom-covid-19-briefing-transcript-april-8"/>
    <s v="Nathan Hall: (31:13);Thank you."/>
    <x v="143"/>
    <s v="31:13"/>
    <m/>
    <n v="31"/>
    <m/>
    <s v="Apr 8, 2020"/>
    <x v="19"/>
    <s v="31:13"/>
    <d v="1899-12-30T00:31:13"/>
    <n v="2.1678240740740738E-2"/>
    <n v="2.1678240740740738E-2"/>
    <n v="0"/>
    <n v="2.1678240740740738E-2"/>
    <n v="2.1678240740740738E-2"/>
    <b v="0"/>
    <n v="0"/>
    <b v="0"/>
    <n v="2.6527777777777779E-2"/>
  </r>
  <r>
    <n v="1822"/>
    <s v="https://www.rev.com/blog/transcripts/united-kingdom-covid-19-briefing-transcript-april-8"/>
    <s v="Rishi Sunak: (31:13);Perfect. Thank you. James Taxfield, Mail Online?"/>
    <x v="2"/>
    <s v="31:13"/>
    <m/>
    <n v="69"/>
    <m/>
    <s v="Apr 8, 2020"/>
    <x v="19"/>
    <s v="31:13"/>
    <d v="1899-12-30T00:31:13"/>
    <n v="2.1678240740740738E-2"/>
    <n v="2.6527777777777779E-2"/>
    <n v="4.8495370370370411E-3"/>
    <n v="2.2060185185185183E-2"/>
    <n v="2.2060185185185183E-2"/>
    <b v="0"/>
    <n v="3.8194444444444517E-4"/>
    <b v="0"/>
    <n v="2.6527777777777779E-2"/>
  </r>
  <r>
    <n v="1823"/>
    <s v="https://www.rev.com/blog/transcripts/united-kingdom-covid-19-briefing-transcript-april-8"/>
    <s v="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x v="144"/>
    <s v="31:19"/>
    <m/>
    <n v="502"/>
    <m/>
    <s v="Apr 8, 2020"/>
    <x v="19"/>
    <s v="31:19"/>
    <d v="1899-12-30T00:31:19"/>
    <n v="2.1747685185185186E-2"/>
    <n v="2.1747685185185186E-2"/>
    <n v="0"/>
    <n v="2.2060185185185183E-2"/>
    <n v="2.2060185185185183E-2"/>
    <b v="0"/>
    <n v="3.1249999999999681E-4"/>
    <b v="0"/>
    <n v="2.6527777777777779E-2"/>
  </r>
  <r>
    <n v="1824"/>
    <s v="https://www.rev.com/blog/transcripts/united-kingdom-covid-19-briefing-transcript-april-8"/>
    <s v="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x v="2"/>
    <s v="31:46"/>
    <m/>
    <n v="590"/>
    <m/>
    <s v="Apr 8, 2020"/>
    <x v="19"/>
    <s v="31:46"/>
    <d v="1899-12-30T00:31:46"/>
    <n v="2.2060185185185183E-2"/>
    <n v="2.6527777777777779E-2"/>
    <n v="4.4675925925925959E-3"/>
    <n v="2.3287037037037037E-2"/>
    <n v="2.3287037037037037E-2"/>
    <b v="0"/>
    <n v="1.226851851851854E-3"/>
    <b v="0"/>
    <n v="2.6527777777777779E-2"/>
  </r>
  <r>
    <n v="1825"/>
    <s v="https://www.rev.com/blog/transcripts/united-kingdom-covid-19-briefing-transcript-april-8"/>
    <s v="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x v="3"/>
    <s v="32:15"/>
    <m/>
    <n v="743"/>
    <m/>
    <s v="Apr 8, 2020"/>
    <x v="19"/>
    <s v="32:15"/>
    <d v="1899-12-30T00:32:15"/>
    <n v="2.2395833333333334E-2"/>
    <n v="2.6192129629629631E-2"/>
    <n v="3.7962962962962976E-3"/>
    <n v="2.3287037037037037E-2"/>
    <n v="2.3287037037037037E-2"/>
    <b v="0"/>
    <n v="8.9120370370370308E-4"/>
    <b v="0"/>
    <n v="2.6527777777777779E-2"/>
  </r>
  <r>
    <n v="1826"/>
    <s v="https://www.rev.com/blog/transcripts/united-kingdom-covid-19-briefing-transcript-april-8"/>
    <s v="Stephen Powis: (33:03);… renowned for its critical care capacity. So I’m absolutely confident, absolutely confident, that my colleagues, all the clinical staff, doctors, nurses, and everybody else at Saint Thomas’s is providing exceptional world-class care."/>
    <x v="3"/>
    <s v="33:03"/>
    <m/>
    <n v="257"/>
    <m/>
    <s v="Apr 8, 2020"/>
    <x v="19"/>
    <s v="32:15"/>
    <d v="1899-12-30T00:33:03"/>
    <n v="2.2395833333333334E-2"/>
    <n v="2.6192129629629631E-2"/>
    <n v="3.7962962962962976E-3"/>
    <n v="2.3287037037037037E-2"/>
    <n v="2.3287037037037037E-2"/>
    <b v="0"/>
    <n v="8.9120370370370308E-4"/>
    <b v="0"/>
    <n v="2.6527777777777779E-2"/>
  </r>
  <r>
    <n v="1827"/>
    <s v="https://www.rev.com/blog/transcripts/united-kingdom-covid-19-briefing-transcript-april-8"/>
    <s v="Rishi Sunak: (33:20);Brilliant. Thank you, Steve. Does that answer your question?"/>
    <x v="2"/>
    <s v="33:20"/>
    <m/>
    <n v="81"/>
    <m/>
    <s v="Apr 8, 2020"/>
    <x v="19"/>
    <s v="33:20"/>
    <d v="1899-12-30T00:33:20"/>
    <n v="2.314814814814815E-2"/>
    <n v="2.6527777777777779E-2"/>
    <n v="3.3796296296296283E-3"/>
    <n v="2.3287037037037037E-2"/>
    <n v="2.3287037037037037E-2"/>
    <b v="0"/>
    <n v="1.3888888888888631E-4"/>
    <b v="0"/>
    <n v="2.6527777777777779E-2"/>
  </r>
  <r>
    <n v="1828"/>
    <s v="https://www.rev.com/blog/transcripts/united-kingdom-covid-19-briefing-transcript-april-8"/>
    <s v="Press Corps: (33:24);I was just going to say the point on the Downing Street social distancing, in hindsight, do you think that that could have been more rigorously observed there?"/>
    <x v="145"/>
    <s v="33:24"/>
    <m/>
    <n v="180"/>
    <m/>
    <s v="Apr 8, 2020"/>
    <x v="19"/>
    <s v="33:24"/>
    <d v="1899-12-30T00:33:24"/>
    <n v="2.3194444444444445E-2"/>
    <n v="2.3194444444444445E-2"/>
    <n v="0"/>
    <n v="2.3287037037037037E-2"/>
    <n v="2.3287037037037037E-2"/>
    <b v="0"/>
    <n v="9.2592592592592032E-5"/>
    <b v="0"/>
    <n v="2.6527777777777779E-2"/>
  </r>
  <r>
    <n v="1829"/>
    <s v="https://www.rev.com/blog/transcripts/united-kingdom-covid-19-briefing-transcript-april-8"/>
    <s v="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x v="2"/>
    <s v="33:32"/>
    <m/>
    <n v="987"/>
    <m/>
    <s v="Apr 8, 2020"/>
    <x v="19"/>
    <s v="33:32"/>
    <d v="1899-12-30T00:33:32"/>
    <n v="2.3287037037037037E-2"/>
    <n v="2.6527777777777779E-2"/>
    <n v="3.2407407407407419E-3"/>
    <n v="2.4606481481481479E-2"/>
    <n v="2.4606481481481479E-2"/>
    <b v="0"/>
    <n v="1.3194444444444425E-3"/>
    <b v="0"/>
    <n v="2.6527777777777779E-2"/>
  </r>
  <r>
    <n v="1830"/>
    <s v="https://www.rev.com/blog/transcripts/united-kingdom-covid-19-briefing-transcript-april-8"/>
    <s v="Rishi Sunak: (34:24);Thank you. Can we turn to Tim Ross from Bloomberg? Tim, are you there?"/>
    <x v="2"/>
    <s v="34:24"/>
    <m/>
    <n v="91"/>
    <m/>
    <s v="Apr 8, 2020"/>
    <x v="19"/>
    <s v="33:32"/>
    <d v="1899-12-30T00:34:24"/>
    <n v="2.3287037037037037E-2"/>
    <n v="2.6527777777777779E-2"/>
    <n v="3.2407407407407419E-3"/>
    <n v="2.4606481481481479E-2"/>
    <n v="2.4606481481481479E-2"/>
    <b v="0"/>
    <n v="1.3194444444444425E-3"/>
    <b v="0"/>
    <n v="2.6527777777777779E-2"/>
  </r>
  <r>
    <n v="1831"/>
    <s v="https://www.rev.com/blog/transcripts/united-kingdom-covid-19-briefing-transcript-april-8"/>
    <s v="Tim Ross: (34:30);Hello, yes. Chancellor, you say the prime minister is improving. Do you expect to see him able to leave hospital next week sometime? What are your expectations there?"/>
    <x v="146"/>
    <s v="34:30"/>
    <m/>
    <n v="184"/>
    <m/>
    <s v="Apr 8, 2020"/>
    <x v="19"/>
    <s v="34:30"/>
    <d v="1899-12-30T00:34:30"/>
    <n v="2.3958333333333331E-2"/>
    <n v="2.431712962962963E-2"/>
    <n v="3.5879629629629803E-4"/>
    <n v="2.4606481481481479E-2"/>
    <n v="2.4606481481481479E-2"/>
    <b v="0"/>
    <n v="6.481481481481477E-4"/>
    <b v="0"/>
    <n v="2.6527777777777779E-2"/>
  </r>
  <r>
    <n v="1832"/>
    <s v="https://www.rev.com/blog/transcripts/united-kingdom-covid-19-briefing-transcript-april-8"/>
    <s v="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x v="146"/>
    <s v="34:42"/>
    <m/>
    <n v="352"/>
    <m/>
    <s v="Apr 8, 2020"/>
    <x v="19"/>
    <s v="34:30"/>
    <d v="1899-12-30T00:34:42"/>
    <n v="2.3958333333333331E-2"/>
    <n v="2.431712962962963E-2"/>
    <n v="3.5879629629629803E-4"/>
    <n v="2.4606481481481479E-2"/>
    <n v="2.4606481481481479E-2"/>
    <b v="0"/>
    <n v="6.481481481481477E-4"/>
    <b v="0"/>
    <n v="2.6527777777777779E-2"/>
  </r>
  <r>
    <n v="1833"/>
    <s v="https://www.rev.com/blog/transcripts/united-kingdom-covid-19-briefing-transcript-april-8"/>
    <s v="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x v="146"/>
    <s v="35:01"/>
    <m/>
    <n v="359"/>
    <m/>
    <s v="Apr 8, 2020"/>
    <x v="19"/>
    <s v="34:30"/>
    <d v="1899-12-30T00:35:01"/>
    <n v="2.3958333333333331E-2"/>
    <n v="2.431712962962963E-2"/>
    <n v="3.5879629629629803E-4"/>
    <n v="2.4606481481481479E-2"/>
    <n v="2.4606481481481479E-2"/>
    <b v="0"/>
    <n v="6.481481481481477E-4"/>
    <b v="0"/>
    <n v="2.6527777777777779E-2"/>
  </r>
  <r>
    <n v="1834"/>
    <s v="https://www.rev.com/blog/transcripts/united-kingdom-covid-19-briefing-transcript-april-8"/>
    <s v="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x v="2"/>
    <s v="35:26"/>
    <m/>
    <n v="957"/>
    <m/>
    <s v="Apr 8, 2020"/>
    <x v="19"/>
    <s v="35:26"/>
    <d v="1899-12-30T00:35:26"/>
    <n v="2.4606481481481479E-2"/>
    <n v="2.6527777777777779E-2"/>
    <n v="1.9212962962962994E-3"/>
    <n v="2.6192129629629631E-2"/>
    <n v="2.6192129629629631E-2"/>
    <b v="0"/>
    <n v="1.585648148148152E-3"/>
    <b v="0"/>
    <n v="2.6527777777777779E-2"/>
  </r>
  <r>
    <n v="1835"/>
    <s v="https://www.rev.com/blog/transcripts/united-kingdom-covid-19-briefing-transcript-april-8"/>
    <s v="Rishi Sunak: (36:22);Angela, do want to take the question on that?"/>
    <x v="2"/>
    <s v="36:22"/>
    <m/>
    <n v="66"/>
    <m/>
    <s v="Apr 8, 2020"/>
    <x v="19"/>
    <s v="35:26"/>
    <d v="1899-12-30T00:36:22"/>
    <n v="2.4606481481481479E-2"/>
    <n v="2.6527777777777779E-2"/>
    <n v="1.9212962962962994E-3"/>
    <n v="2.6192129629629631E-2"/>
    <n v="2.6192129629629631E-2"/>
    <b v="0"/>
    <n v="1.585648148148152E-3"/>
    <b v="0"/>
    <n v="2.6527777777777779E-2"/>
  </r>
  <r>
    <n v="1836"/>
    <s v="https://www.rev.com/blog/transcripts/united-kingdom-covid-19-briefing-transcript-april-8"/>
    <s v="Angela: (36:24);Yes, very happy to take that question."/>
    <x v="37"/>
    <s v="36:24"/>
    <m/>
    <n v="54"/>
    <m/>
    <s v="Apr 8, 2020"/>
    <x v="19"/>
    <s v="36:24"/>
    <d v="1899-12-30T00:36:24"/>
    <n v="2.5277777777777777E-2"/>
    <n v="2.6006944444444447E-2"/>
    <n v="7.2916666666666963E-4"/>
    <n v="2.6192129629629631E-2"/>
    <n v="2.6192129629629631E-2"/>
    <b v="0"/>
    <n v="9.1435185185185369E-4"/>
    <b v="0"/>
    <n v="2.6527777777777779E-2"/>
  </r>
  <r>
    <n v="1837"/>
    <s v="https://www.rev.com/blog/transcripts/united-kingdom-covid-19-briefing-transcript-april-8"/>
    <s v="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x v="37"/>
    <s v="36:26"/>
    <m/>
    <n v="595"/>
    <m/>
    <s v="Apr 8, 2020"/>
    <x v="19"/>
    <s v="36:24"/>
    <d v="1899-12-30T00:36:26"/>
    <n v="2.5277777777777777E-2"/>
    <n v="2.6006944444444447E-2"/>
    <n v="7.2916666666666963E-4"/>
    <n v="2.6192129629629631E-2"/>
    <n v="2.6192129629629631E-2"/>
    <b v="0"/>
    <n v="9.1435185185185369E-4"/>
    <b v="0"/>
    <n v="2.6527777777777779E-2"/>
  </r>
  <r>
    <n v="1838"/>
    <s v="https://www.rev.com/blog/transcripts/united-kingdom-covid-19-briefing-transcript-april-8"/>
    <s v="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x v="37"/>
    <s v="37:02"/>
    <m/>
    <n v="466"/>
    <m/>
    <s v="Apr 8, 2020"/>
    <x v="19"/>
    <s v="36:24"/>
    <d v="1899-12-30T00:37:02"/>
    <n v="2.5277777777777777E-2"/>
    <n v="2.6006944444444447E-2"/>
    <n v="7.2916666666666963E-4"/>
    <n v="2.6192129629629631E-2"/>
    <n v="2.6192129629629631E-2"/>
    <b v="0"/>
    <n v="9.1435185185185369E-4"/>
    <b v="0"/>
    <n v="2.6527777777777779E-2"/>
  </r>
  <r>
    <n v="1839"/>
    <s v="https://www.rev.com/blog/transcripts/united-kingdom-covid-19-briefing-transcript-april-8"/>
    <s v="Angela: (37:27);But I’m not going to do that right now because that’s something that we do in a rather formal process. The model has come to Sage, and then Sage puts that together, and we send it over to our politicians in order to make decisions."/>
    <x v="37"/>
    <s v="37:27"/>
    <m/>
    <n v="247"/>
    <m/>
    <s v="Apr 8, 2020"/>
    <x v="19"/>
    <s v="36:24"/>
    <d v="1899-12-30T00:37:27"/>
    <n v="2.5277777777777777E-2"/>
    <n v="2.6006944444444447E-2"/>
    <n v="7.2916666666666963E-4"/>
    <n v="2.6192129629629631E-2"/>
    <n v="2.6192129629629631E-2"/>
    <b v="0"/>
    <n v="9.1435185185185369E-4"/>
    <b v="0"/>
    <n v="2.6527777777777779E-2"/>
  </r>
  <r>
    <n v="1840"/>
    <s v="https://www.rev.com/blog/transcripts/united-kingdom-covid-19-briefing-transcript-april-8"/>
    <s v="Rishi Sunak: (37:43);Do you have anything you wanted to add finally?"/>
    <x v="2"/>
    <s v="37:43"/>
    <m/>
    <n v="68"/>
    <m/>
    <s v="Apr 8, 2020"/>
    <x v="19"/>
    <s v="37:43"/>
    <d v="1899-12-30T00:37:43"/>
    <n v="2.6192129629629631E-2"/>
    <n v="2.6527777777777779E-2"/>
    <n v="3.3564814814814742E-4"/>
    <n v="2.6400462962962962E-2"/>
    <n v="2.6400462962962962E-2"/>
    <b v="0"/>
    <n v="2.0833333333333121E-4"/>
    <b v="0"/>
    <n v="2.6527777777777779E-2"/>
  </r>
  <r>
    <n v="1841"/>
    <s v="https://www.rev.com/blog/transcripts/united-kingdom-covid-19-briefing-transcript-april-8"/>
    <s v="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x v="3"/>
    <s v="37:43"/>
    <m/>
    <n v="306"/>
    <m/>
    <s v="Apr 8, 2020"/>
    <x v="19"/>
    <s v="37:43"/>
    <d v="1899-12-30T00:37:43"/>
    <n v="2.6192129629629631E-2"/>
    <n v="2.6192129629629631E-2"/>
    <n v="0"/>
    <n v="2.6400462962962962E-2"/>
    <n v="2.6400462962962962E-2"/>
    <b v="0"/>
    <n v="2.0833333333333121E-4"/>
    <b v="0"/>
    <n v="2.6527777777777779E-2"/>
  </r>
  <r>
    <n v="1842"/>
    <s v="https://www.rev.com/blog/transcripts/united-kingdom-covid-19-briefing-transcript-april-8"/>
    <s v="Rishi Sunak: (38:01);Brilliant. Thank you. Well if I could possibly wrap up. Thank you Tim for that, and just say thank you to Angela. Thank you, Steve, for answering all the questions."/>
    <x v="2"/>
    <s v="38:01"/>
    <m/>
    <n v="185"/>
    <m/>
    <s v="Apr 8, 2020"/>
    <x v="19"/>
    <s v="38:01"/>
    <d v="1899-12-30T00:38:01"/>
    <n v="2.6400462962962962E-2"/>
    <n v="2.6527777777777779E-2"/>
    <n v="1.2731481481481621E-4"/>
    <n v="0"/>
    <n v="0"/>
    <b v="0"/>
    <n v="-2.6400462962962962E-2"/>
    <b v="1"/>
    <n v="2.6527777777777779E-2"/>
  </r>
  <r>
    <n v="1843"/>
    <s v="https://www.rev.com/blog/transcripts/united-kingdom-covid-19-briefing-transcript-april-8"/>
    <s v="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x v="2"/>
    <s v="38:12"/>
    <m/>
    <n v="532"/>
    <m/>
    <s v="Apr 8, 2020"/>
    <x v="19"/>
    <s v="38:01"/>
    <d v="1899-12-30T00:38:12"/>
    <n v="2.6400462962962962E-2"/>
    <n v="2.6527777777777779E-2"/>
    <n v="1.2731481481481621E-4"/>
    <n v="0"/>
    <n v="0"/>
    <b v="0"/>
    <n v="-2.6400462962962962E-2"/>
    <b v="1"/>
    <n v="2.6527777777777779E-2"/>
  </r>
  <r>
    <n v="1849"/>
    <s v="https://www.rev.com/blog/transcripts/boris-johnson-coronavirus-speech-transcript-uk-pm-tells-uk-to-avoid-non-essential-travel-contact"/>
    <s v="Boris Johnson: (00:00);As we said last week, our objective is to delay and flatten the peak of the epidemic by bringing forward the right measures at the right time so that we minimize suffering and save life, and everything we do is based scrupulously on the best scientific advice."/>
    <x v="0"/>
    <s v="00:00"/>
    <m/>
    <n v="283"/>
    <m/>
    <s v="Mar 17, 2020"/>
    <x v="20"/>
    <s v="00:00"/>
    <d v="1899-12-30T00:00:00"/>
    <n v="0"/>
    <n v="3.72337962962963E-2"/>
    <n v="3.72337962962963E-2"/>
    <n v="1.6030092592592592E-2"/>
    <n v="1.6030092592592592E-2"/>
    <b v="0"/>
    <n v="1.6030092592592592E-2"/>
    <b v="0"/>
    <n v="3.72337962962963E-2"/>
  </r>
  <r>
    <n v="1850"/>
    <s v="https://www.rev.com/blog/transcripts/boris-johnson-coronavirus-speech-transcript-uk-pm-tells-uk-to-avoid-non-essential-travel-contact"/>
    <s v="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x v="0"/>
    <s v="00:22"/>
    <m/>
    <n v="933"/>
    <m/>
    <s v="Mar 17, 2020"/>
    <x v="20"/>
    <s v="00:00"/>
    <d v="1899-12-30T00:00:22"/>
    <n v="0"/>
    <n v="3.72337962962963E-2"/>
    <n v="3.72337962962963E-2"/>
    <n v="1.6030092592592592E-2"/>
    <n v="1.6030092592592592E-2"/>
    <b v="0"/>
    <n v="1.6030092592592592E-2"/>
    <b v="0"/>
    <n v="3.72337962962963E-2"/>
  </r>
  <r>
    <n v="1851"/>
    <s v="https://www.rev.com/blog/transcripts/boris-johnson-coronavirus-speech-transcript-uk-pm-tells-uk-to-avoid-non-essential-travel-contact"/>
    <s v="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x v="0"/>
    <s v="01:45"/>
    <m/>
    <n v="555"/>
    <m/>
    <s v="Mar 17, 2020"/>
    <x v="20"/>
    <s v="00:00"/>
    <d v="1899-12-30T00:01:45"/>
    <n v="0"/>
    <n v="3.72337962962963E-2"/>
    <n v="3.72337962962963E-2"/>
    <n v="1.6030092592592592E-2"/>
    <n v="1.6030092592592592E-2"/>
    <b v="0"/>
    <n v="1.6030092592592592E-2"/>
    <b v="0"/>
    <n v="3.72337962962963E-2"/>
  </r>
  <r>
    <n v="1852"/>
    <s v="https://www.rev.com/blog/transcripts/boris-johnson-coronavirus-speech-transcript-uk-pm-tells-uk-to-avoid-non-essential-travel-contact"/>
    <s v="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x v="0"/>
    <s v="02:36"/>
    <m/>
    <n v="1177"/>
    <m/>
    <s v="Mar 17, 2020"/>
    <x v="20"/>
    <s v="00:00"/>
    <d v="1899-12-30T00:02:36"/>
    <n v="0"/>
    <n v="3.72337962962963E-2"/>
    <n v="3.72337962962963E-2"/>
    <n v="1.6030092592592592E-2"/>
    <n v="1.6030092592592592E-2"/>
    <b v="0"/>
    <n v="1.6030092592592592E-2"/>
    <b v="0"/>
    <n v="3.72337962962963E-2"/>
  </r>
  <r>
    <n v="1853"/>
    <s v="https://www.rev.com/blog/transcripts/boris-johnson-coronavirus-speech-transcript-uk-pm-tells-uk-to-avoid-non-essential-travel-contact"/>
    <s v="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x v="0"/>
    <s v="04:10"/>
    <m/>
    <n v="975"/>
    <m/>
    <s v="Mar 17, 2020"/>
    <x v="20"/>
    <s v="00:00"/>
    <d v="1899-12-30T00:04:10"/>
    <n v="0"/>
    <n v="3.72337962962963E-2"/>
    <n v="3.72337962962963E-2"/>
    <n v="1.6030092592592592E-2"/>
    <n v="1.6030092592592592E-2"/>
    <b v="0"/>
    <n v="1.6030092592592592E-2"/>
    <b v="0"/>
    <n v="3.72337962962963E-2"/>
  </r>
  <r>
    <n v="1854"/>
    <s v="https://www.rev.com/blog/transcripts/boris-johnson-coronavirus-speech-transcript-uk-pm-tells-uk-to-avoid-non-essential-travel-contact"/>
    <s v="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x v="0"/>
    <s v="05:26"/>
    <m/>
    <n v="361"/>
    <m/>
    <s v="Mar 17, 2020"/>
    <x v="20"/>
    <s v="00:00"/>
    <d v="1899-12-30T00:05:26"/>
    <n v="0"/>
    <n v="3.72337962962963E-2"/>
    <n v="3.72337962962963E-2"/>
    <n v="1.6030092592592592E-2"/>
    <n v="1.6030092592592592E-2"/>
    <b v="0"/>
    <n v="1.6030092592592592E-2"/>
    <b v="0"/>
    <n v="3.72337962962963E-2"/>
  </r>
  <r>
    <n v="1855"/>
    <s v="https://www.rev.com/blog/transcripts/boris-johnson-coronavirus-speech-transcript-uk-pm-tells-uk-to-avoid-non-essential-travel-contact"/>
    <s v="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x v="0"/>
    <s v="05:53"/>
    <m/>
    <n v="394"/>
    <m/>
    <s v="Mar 17, 2020"/>
    <x v="20"/>
    <s v="00:00"/>
    <d v="1899-12-30T00:05:53"/>
    <n v="0"/>
    <n v="3.72337962962963E-2"/>
    <n v="3.72337962962963E-2"/>
    <n v="1.6030092592592592E-2"/>
    <n v="1.6030092592592592E-2"/>
    <b v="0"/>
    <n v="1.6030092592592592E-2"/>
    <b v="0"/>
    <n v="3.72337962962963E-2"/>
  </r>
  <r>
    <n v="1856"/>
    <s v="https://www.rev.com/blog/transcripts/boris-johnson-coronavirus-speech-transcript-uk-pm-tells-uk-to-avoid-non-essential-travel-contact"/>
    <s v="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x v="0"/>
    <s v="06:29"/>
    <m/>
    <n v="624"/>
    <m/>
    <s v="Mar 17, 2020"/>
    <x v="20"/>
    <s v="00:00"/>
    <d v="1899-12-30T00:06:29"/>
    <n v="0"/>
    <n v="3.72337962962963E-2"/>
    <n v="3.72337962962963E-2"/>
    <n v="1.6030092592592592E-2"/>
    <n v="1.6030092592592592E-2"/>
    <b v="0"/>
    <n v="1.6030092592592592E-2"/>
    <b v="0"/>
    <n v="3.72337962962963E-2"/>
  </r>
  <r>
    <n v="1857"/>
    <s v="https://www.rev.com/blog/transcripts/boris-johnson-coronavirus-speech-transcript-uk-pm-tells-uk-to-avoid-non-essential-travel-contact"/>
    <s v="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x v="0"/>
    <s v="07:14"/>
    <m/>
    <n v="441"/>
    <m/>
    <s v="Mar 17, 2020"/>
    <x v="20"/>
    <s v="00:00"/>
    <d v="1899-12-30T00:07:14"/>
    <n v="0"/>
    <n v="3.72337962962963E-2"/>
    <n v="3.72337962962963E-2"/>
    <n v="1.6030092592592592E-2"/>
    <n v="1.6030092592592592E-2"/>
    <b v="0"/>
    <n v="1.6030092592592592E-2"/>
    <b v="0"/>
    <n v="3.72337962962963E-2"/>
  </r>
  <r>
    <n v="1858"/>
    <s v="https://www.rev.com/blog/transcripts/boris-johnson-coronavirus-speech-transcript-uk-pm-tells-uk-to-avoid-non-essential-travel-contact"/>
    <s v="Boris Johnson: (07:45);Our chief scientific advisor will now update us on where we are. Over to you, Patrick."/>
    <x v="0"/>
    <s v="07:45"/>
    <m/>
    <n v="109"/>
    <m/>
    <s v="Mar 17, 2020"/>
    <x v="20"/>
    <s v="00:00"/>
    <d v="1899-12-30T00:07:45"/>
    <n v="0"/>
    <n v="3.72337962962963E-2"/>
    <n v="3.72337962962963E-2"/>
    <n v="1.6030092592592592E-2"/>
    <n v="1.6030092592592592E-2"/>
    <b v="0"/>
    <n v="1.6030092592592592E-2"/>
    <b v="0"/>
    <n v="3.72337962962963E-2"/>
  </r>
  <r>
    <n v="1859"/>
    <s v="https://www.rev.com/blog/transcripts/boris-johnson-coronavirus-speech-transcript-uk-pm-tells-uk-to-avoid-non-essential-travel-contact"/>
    <s v="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x v="27"/>
    <s v="07:50"/>
    <m/>
    <n v="448"/>
    <m/>
    <s v="Mar 17, 2020"/>
    <x v="20"/>
    <s v="07:50"/>
    <d v="1899-12-30T00:07:50"/>
    <n v="5.4398148148148149E-3"/>
    <n v="3.2048611111111111E-2"/>
    <n v="2.6608796296296297E-2"/>
    <n v="1.6030092592592592E-2"/>
    <n v="1.6030092592592592E-2"/>
    <b v="0"/>
    <n v="1.0590277777777778E-2"/>
    <b v="0"/>
    <n v="3.72337962962963E-2"/>
  </r>
  <r>
    <n v="1860"/>
    <s v="https://www.rev.com/blog/transcripts/boris-johnson-coronavirus-speech-transcript-uk-pm-tells-uk-to-avoid-non-essential-travel-contact"/>
    <s v="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x v="27"/>
    <s v="08:29"/>
    <m/>
    <n v="495"/>
    <m/>
    <s v="Mar 17, 2020"/>
    <x v="20"/>
    <s v="07:50"/>
    <d v="1899-12-30T00:08:29"/>
    <n v="5.4398148148148149E-3"/>
    <n v="3.2048611111111111E-2"/>
    <n v="2.6608796296296297E-2"/>
    <n v="1.6030092592592592E-2"/>
    <n v="1.6030092592592592E-2"/>
    <b v="0"/>
    <n v="1.0590277777777778E-2"/>
    <b v="0"/>
    <n v="3.72337962962963E-2"/>
  </r>
  <r>
    <n v="1861"/>
    <s v="https://www.rev.com/blog/transcripts/boris-johnson-coronavirus-speech-transcript-uk-pm-tells-uk-to-avoid-non-essential-travel-contact"/>
    <s v="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x v="27"/>
    <s v="09:06"/>
    <m/>
    <n v="363"/>
    <m/>
    <s v="Mar 17, 2020"/>
    <x v="20"/>
    <s v="07:50"/>
    <d v="1899-12-30T00:09:06"/>
    <n v="5.4398148148148149E-3"/>
    <n v="3.2048611111111111E-2"/>
    <n v="2.6608796296296297E-2"/>
    <n v="1.6030092592592592E-2"/>
    <n v="1.6030092592592592E-2"/>
    <b v="0"/>
    <n v="1.0590277777777778E-2"/>
    <b v="0"/>
    <n v="3.72337962962963E-2"/>
  </r>
  <r>
    <n v="1862"/>
    <s v="https://www.rev.com/blog/transcripts/boris-johnson-coronavirus-speech-transcript-uk-pm-tells-uk-to-avoid-non-essential-travel-contact"/>
    <s v="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x v="27"/>
    <s v="09:32"/>
    <m/>
    <n v="389"/>
    <m/>
    <s v="Mar 17, 2020"/>
    <x v="20"/>
    <s v="07:50"/>
    <d v="1899-12-30T00:09:32"/>
    <n v="5.4398148148148149E-3"/>
    <n v="3.2048611111111111E-2"/>
    <n v="2.6608796296296297E-2"/>
    <n v="1.6030092592592592E-2"/>
    <n v="1.6030092592592592E-2"/>
    <b v="0"/>
    <n v="1.0590277777777778E-2"/>
    <b v="0"/>
    <n v="3.72337962962963E-2"/>
  </r>
  <r>
    <n v="1863"/>
    <s v="https://www.rev.com/blog/transcripts/boris-johnson-coronavirus-speech-transcript-uk-pm-tells-uk-to-avoid-non-essential-travel-contact"/>
    <s v="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x v="27"/>
    <s v="10:03"/>
    <m/>
    <n v="622"/>
    <m/>
    <s v="Mar 17, 2020"/>
    <x v="20"/>
    <s v="07:50"/>
    <d v="1899-12-30T00:10:03"/>
    <n v="5.4398148148148149E-3"/>
    <n v="3.2048611111111111E-2"/>
    <n v="2.6608796296296297E-2"/>
    <n v="1.6030092592592592E-2"/>
    <n v="1.6030092592592592E-2"/>
    <b v="0"/>
    <n v="1.0590277777777778E-2"/>
    <b v="0"/>
    <n v="3.72337962962963E-2"/>
  </r>
  <r>
    <n v="1864"/>
    <s v="https://www.rev.com/blog/transcripts/boris-johnson-coronavirus-speech-transcript-uk-pm-tells-uk-to-avoid-non-essential-travel-contact"/>
    <s v="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
    <x v="27"/>
    <s v="10:46"/>
    <m/>
    <n v="295"/>
    <m/>
    <s v="Mar 17, 2020"/>
    <x v="20"/>
    <s v="07:50"/>
    <d v="1899-12-30T00:10:46"/>
    <n v="5.4398148148148149E-3"/>
    <n v="3.2048611111111111E-2"/>
    <n v="2.6608796296296297E-2"/>
    <n v="1.6030092592592592E-2"/>
    <n v="1.6030092592592592E-2"/>
    <b v="0"/>
    <n v="1.0590277777777778E-2"/>
    <b v="0"/>
    <n v="3.72337962962963E-2"/>
  </r>
  <r>
    <n v="1865"/>
    <s v="https://www.rev.com/blog/transcripts/boris-johnson-coronavirus-speech-transcript-uk-pm-tells-uk-to-avoid-non-essential-travel-contact"/>
    <s v="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x v="27"/>
    <s v="11:08"/>
    <m/>
    <n v="535"/>
    <m/>
    <s v="Mar 17, 2020"/>
    <x v="20"/>
    <s v="07:50"/>
    <d v="1899-12-30T00:11:08"/>
    <n v="5.4398148148148149E-3"/>
    <n v="3.2048611111111111E-2"/>
    <n v="2.6608796296296297E-2"/>
    <n v="1.6030092592592592E-2"/>
    <n v="1.6030092592592592E-2"/>
    <b v="0"/>
    <n v="1.0590277777777778E-2"/>
    <b v="0"/>
    <n v="3.72337962962963E-2"/>
  </r>
  <r>
    <n v="1866"/>
    <s v="https://www.rev.com/blog/transcripts/boris-johnson-coronavirus-speech-transcript-uk-pm-tells-uk-to-avoid-non-essential-travel-contact"/>
    <s v="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x v="27"/>
    <s v="11:49"/>
    <m/>
    <n v="352"/>
    <m/>
    <s v="Mar 17, 2020"/>
    <x v="20"/>
    <s v="07:50"/>
    <d v="1899-12-30T00:11:49"/>
    <n v="5.4398148148148149E-3"/>
    <n v="3.2048611111111111E-2"/>
    <n v="2.6608796296296297E-2"/>
    <n v="1.6030092592592592E-2"/>
    <n v="1.6030092592592592E-2"/>
    <b v="0"/>
    <n v="1.0590277777777778E-2"/>
    <b v="0"/>
    <n v="3.72337962962963E-2"/>
  </r>
  <r>
    <n v="1867"/>
    <s v="https://www.rev.com/blog/transcripts/boris-johnson-coronavirus-speech-transcript-uk-pm-tells-uk-to-avoid-non-essential-travel-contact"/>
    <s v="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x v="29"/>
    <s v="12:12"/>
    <m/>
    <n v="474"/>
    <m/>
    <s v="Mar 17, 2020"/>
    <x v="20"/>
    <s v="12:12"/>
    <d v="1899-12-30T00:12:12"/>
    <n v="8.4722222222222213E-3"/>
    <n v="3.5960648148148151E-2"/>
    <n v="2.748842592592593E-2"/>
    <n v="1.6030092592592592E-2"/>
    <n v="1.6030092592592592E-2"/>
    <b v="0"/>
    <n v="7.557870370370371E-3"/>
    <b v="0"/>
    <n v="3.72337962962963E-2"/>
  </r>
  <r>
    <n v="1868"/>
    <s v="https://www.rev.com/blog/transcripts/boris-johnson-coronavirus-speech-transcript-uk-pm-tells-uk-to-avoid-non-essential-travel-contact"/>
    <s v="Chris Whitty: (12:40);And the second point is the obvious point again, that in this country, this disease is now accelerating up the curve, but it is still at a low level, but it will accelerate up now really quite rapidly."/>
    <x v="29"/>
    <s v="12:40"/>
    <m/>
    <n v="223"/>
    <m/>
    <s v="Mar 17, 2020"/>
    <x v="20"/>
    <s v="12:12"/>
    <d v="1899-12-30T00:12:40"/>
    <n v="8.4722222222222213E-3"/>
    <n v="3.5960648148148151E-2"/>
    <n v="2.748842592592593E-2"/>
    <n v="1.6030092592592592E-2"/>
    <n v="1.6030092592592592E-2"/>
    <b v="0"/>
    <n v="7.557870370370371E-3"/>
    <b v="0"/>
    <n v="3.72337962962963E-2"/>
  </r>
  <r>
    <n v="1869"/>
    <s v="https://www.rev.com/blog/transcripts/boris-johnson-coronavirus-speech-transcript-uk-pm-tells-uk-to-avoid-non-essential-travel-contact"/>
    <s v="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x v="29"/>
    <s v="12:54"/>
    <m/>
    <n v="570"/>
    <m/>
    <s v="Mar 17, 2020"/>
    <x v="20"/>
    <s v="12:12"/>
    <d v="1899-12-30T00:12:54"/>
    <n v="8.4722222222222213E-3"/>
    <n v="3.5960648148148151E-2"/>
    <n v="2.748842592592593E-2"/>
    <n v="1.6030092592592592E-2"/>
    <n v="1.6030092592592592E-2"/>
    <b v="0"/>
    <n v="7.557870370370371E-3"/>
    <b v="0"/>
    <n v="3.72337962962963E-2"/>
  </r>
  <r>
    <n v="1870"/>
    <s v="https://www.rev.com/blog/transcripts/boris-johnson-coronavirus-speech-transcript-uk-pm-tells-uk-to-avoid-non-essential-travel-contact"/>
    <s v="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x v="29"/>
    <s v="13:27"/>
    <m/>
    <n v="589"/>
    <m/>
    <s v="Mar 17, 2020"/>
    <x v="20"/>
    <s v="12:12"/>
    <d v="1899-12-30T00:13:27"/>
    <n v="8.4722222222222213E-3"/>
    <n v="3.5960648148148151E-2"/>
    <n v="2.748842592592593E-2"/>
    <n v="1.6030092592592592E-2"/>
    <n v="1.6030092592592592E-2"/>
    <b v="0"/>
    <n v="7.557870370370371E-3"/>
    <b v="0"/>
    <n v="3.72337962962963E-2"/>
  </r>
  <r>
    <n v="1871"/>
    <s v="https://www.rev.com/blog/transcripts/boris-johnson-coronavirus-speech-transcript-uk-pm-tells-uk-to-avoid-non-essential-travel-contact"/>
    <s v="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x v="29"/>
    <s v="14:09"/>
    <m/>
    <n v="451"/>
    <m/>
    <s v="Mar 17, 2020"/>
    <x v="20"/>
    <s v="12:12"/>
    <d v="1899-12-30T00:14:09"/>
    <n v="8.4722222222222213E-3"/>
    <n v="3.5960648148148151E-2"/>
    <n v="2.748842592592593E-2"/>
    <n v="1.6030092592592592E-2"/>
    <n v="1.6030092592592592E-2"/>
    <b v="0"/>
    <n v="7.557870370370371E-3"/>
    <b v="0"/>
    <n v="3.72337962962963E-2"/>
  </r>
  <r>
    <n v="1872"/>
    <s v="https://www.rev.com/blog/transcripts/boris-johnson-coronavirus-speech-transcript-uk-pm-tells-uk-to-avoid-non-essential-travel-contact"/>
    <s v="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x v="29"/>
    <s v="14:39"/>
    <m/>
    <n v="468"/>
    <m/>
    <s v="Mar 17, 2020"/>
    <x v="20"/>
    <s v="12:12"/>
    <d v="1899-12-30T00:14:39"/>
    <n v="8.4722222222222213E-3"/>
    <n v="3.5960648148148151E-2"/>
    <n v="2.748842592592593E-2"/>
    <n v="1.6030092592592592E-2"/>
    <n v="1.6030092592592592E-2"/>
    <b v="0"/>
    <n v="7.557870370370371E-3"/>
    <b v="0"/>
    <n v="3.72337962962963E-2"/>
  </r>
  <r>
    <n v="1873"/>
    <s v="https://www.rev.com/blog/transcripts/boris-johnson-coronavirus-speech-transcript-uk-pm-tells-uk-to-avoid-non-essential-travel-contact"/>
    <s v="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x v="29"/>
    <s v="15:04"/>
    <m/>
    <n v="434"/>
    <m/>
    <s v="Mar 17, 2020"/>
    <x v="20"/>
    <s v="12:12"/>
    <d v="1899-12-30T00:15:04"/>
    <n v="8.4722222222222213E-3"/>
    <n v="3.5960648148148151E-2"/>
    <n v="2.748842592592593E-2"/>
    <n v="1.6030092592592592E-2"/>
    <n v="1.6030092592592592E-2"/>
    <b v="0"/>
    <n v="7.557870370370371E-3"/>
    <b v="0"/>
    <n v="3.72337962962963E-2"/>
  </r>
  <r>
    <n v="1874"/>
    <s v="https://www.rev.com/blog/transcripts/boris-johnson-coronavirus-speech-transcript-uk-pm-tells-uk-to-avoid-non-essential-travel-contact"/>
    <s v="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x v="29"/>
    <s v="15:31"/>
    <m/>
    <n v="470"/>
    <m/>
    <s v="Mar 17, 2020"/>
    <x v="20"/>
    <s v="12:12"/>
    <d v="1899-12-30T00:15:31"/>
    <n v="8.4722222222222213E-3"/>
    <n v="3.5960648148148151E-2"/>
    <n v="2.748842592592593E-2"/>
    <n v="1.6030092592592592E-2"/>
    <n v="1.6030092592592592E-2"/>
    <b v="0"/>
    <n v="7.557870370370371E-3"/>
    <b v="0"/>
    <n v="3.72337962962963E-2"/>
  </r>
  <r>
    <n v="1875"/>
    <s v="https://www.rev.com/blog/transcripts/boris-johnson-coronavirus-speech-transcript-uk-pm-tells-uk-to-avoid-non-essential-travel-contact"/>
    <s v="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x v="29"/>
    <s v="16:02"/>
    <m/>
    <n v="457"/>
    <m/>
    <s v="Mar 17, 2020"/>
    <x v="20"/>
    <s v="12:12"/>
    <d v="1899-12-30T00:16:02"/>
    <n v="8.4722222222222213E-3"/>
    <n v="3.5960648148148151E-2"/>
    <n v="2.748842592592593E-2"/>
    <n v="1.6030092592592592E-2"/>
    <n v="1.6030092592592592E-2"/>
    <b v="0"/>
    <n v="7.557870370370371E-3"/>
    <b v="0"/>
    <n v="3.72337962962963E-2"/>
  </r>
  <r>
    <n v="1876"/>
    <s v="https://www.rev.com/blog/transcripts/boris-johnson-coronavirus-speech-transcript-uk-pm-tells-uk-to-avoid-non-essential-travel-contact"/>
    <s v="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x v="29"/>
    <s v="16:32"/>
    <m/>
    <n v="443"/>
    <m/>
    <s v="Mar 17, 2020"/>
    <x v="20"/>
    <s v="12:12"/>
    <d v="1899-12-30T00:16:32"/>
    <n v="8.4722222222222213E-3"/>
    <n v="3.5960648148148151E-2"/>
    <n v="2.748842592592593E-2"/>
    <n v="1.6030092592592592E-2"/>
    <n v="1.6030092592592592E-2"/>
    <b v="0"/>
    <n v="7.557870370370371E-3"/>
    <b v="0"/>
    <n v="3.72337962962963E-2"/>
  </r>
  <r>
    <n v="1877"/>
    <s v="https://www.rev.com/blog/transcripts/boris-johnson-coronavirus-speech-transcript-uk-pm-tells-uk-to-avoid-non-essential-travel-contact"/>
    <s v="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x v="29"/>
    <s v="16:58"/>
    <m/>
    <n v="784"/>
    <m/>
    <s v="Mar 17, 2020"/>
    <x v="20"/>
    <s v="12:12"/>
    <d v="1899-12-30T00:16:58"/>
    <n v="8.4722222222222213E-3"/>
    <n v="3.5960648148148151E-2"/>
    <n v="2.748842592592593E-2"/>
    <n v="1.6030092592592592E-2"/>
    <n v="1.6030092592592592E-2"/>
    <b v="0"/>
    <n v="7.557870370370371E-3"/>
    <b v="0"/>
    <n v="3.72337962962963E-2"/>
  </r>
  <r>
    <n v="1878"/>
    <s v="https://www.rev.com/blog/transcripts/boris-johnson-coronavirus-speech-transcript-uk-pm-tells-uk-to-avoid-non-essential-travel-contact"/>
    <s v="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x v="29"/>
    <s v="17:48"/>
    <m/>
    <n v="707"/>
    <m/>
    <s v="Mar 17, 2020"/>
    <x v="20"/>
    <s v="12:12"/>
    <d v="1899-12-30T00:17:48"/>
    <n v="8.4722222222222213E-3"/>
    <n v="3.5960648148148151E-2"/>
    <n v="2.748842592592593E-2"/>
    <n v="1.6030092592592592E-2"/>
    <n v="1.6030092592592592E-2"/>
    <b v="0"/>
    <n v="7.557870370370371E-3"/>
    <b v="0"/>
    <n v="3.72337962962963E-2"/>
  </r>
  <r>
    <n v="1879"/>
    <s v="https://www.rev.com/blog/transcripts/boris-johnson-coronavirus-speech-transcript-uk-pm-tells-uk-to-avoid-non-essential-travel-contact"/>
    <s v="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x v="29"/>
    <s v="18:31"/>
    <m/>
    <n v="478"/>
    <m/>
    <s v="Mar 17, 2020"/>
    <x v="20"/>
    <s v="12:12"/>
    <d v="1899-12-30T00:18:31"/>
    <n v="8.4722222222222213E-3"/>
    <n v="3.5960648148148151E-2"/>
    <n v="2.748842592592593E-2"/>
    <n v="1.6030092592592592E-2"/>
    <n v="1.6030092592592592E-2"/>
    <b v="0"/>
    <n v="7.557870370370371E-3"/>
    <b v="0"/>
    <n v="3.72337962962963E-2"/>
  </r>
  <r>
    <n v="1880"/>
    <s v="https://www.rev.com/blog/transcripts/boris-johnson-coronavirus-speech-transcript-uk-pm-tells-uk-to-avoid-non-essential-travel-contact"/>
    <s v="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x v="29"/>
    <s v="19:03"/>
    <m/>
    <n v="554"/>
    <m/>
    <s v="Mar 17, 2020"/>
    <x v="20"/>
    <s v="12:12"/>
    <d v="1899-12-30T00:19:03"/>
    <n v="8.4722222222222213E-3"/>
    <n v="3.5960648148148151E-2"/>
    <n v="2.748842592592593E-2"/>
    <n v="1.6030092592592592E-2"/>
    <n v="1.6030092592592592E-2"/>
    <b v="0"/>
    <n v="7.557870370370371E-3"/>
    <b v="0"/>
    <n v="3.72337962962963E-2"/>
  </r>
  <r>
    <n v="1881"/>
    <s v="https://www.rev.com/blog/transcripts/boris-johnson-coronavirus-speech-transcript-uk-pm-tells-uk-to-avoid-non-essential-travel-contact"/>
    <s v="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x v="29"/>
    <s v="19:35"/>
    <m/>
    <n v="609"/>
    <m/>
    <s v="Mar 17, 2020"/>
    <x v="20"/>
    <s v="12:12"/>
    <d v="1899-12-30T00:19:35"/>
    <n v="8.4722222222222213E-3"/>
    <n v="3.5960648148148151E-2"/>
    <n v="2.748842592592593E-2"/>
    <n v="1.6030092592592592E-2"/>
    <n v="1.6030092592592592E-2"/>
    <b v="0"/>
    <n v="7.557870370370371E-3"/>
    <b v="0"/>
    <n v="3.72337962962963E-2"/>
  </r>
  <r>
    <n v="1882"/>
    <s v="https://www.rev.com/blog/transcripts/boris-johnson-coronavirus-speech-transcript-uk-pm-tells-uk-to-avoid-non-essential-travel-contact"/>
    <s v="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
    <x v="29"/>
    <s v="20:12"/>
    <m/>
    <n v="300"/>
    <m/>
    <s v="Mar 17, 2020"/>
    <x v="20"/>
    <s v="12:12"/>
    <d v="1899-12-30T00:20:12"/>
    <n v="8.4722222222222213E-3"/>
    <n v="3.5960648148148151E-2"/>
    <n v="2.748842592592593E-2"/>
    <n v="1.6030092592592592E-2"/>
    <n v="1.6030092592592592E-2"/>
    <b v="0"/>
    <n v="7.557870370370371E-3"/>
    <b v="0"/>
    <n v="3.72337962962963E-2"/>
  </r>
  <r>
    <n v="1883"/>
    <s v="https://www.rev.com/blog/transcripts/boris-johnson-coronavirus-speech-transcript-uk-pm-tells-uk-to-avoid-non-essential-travel-contact"/>
    <s v="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x v="29"/>
    <s v="20:29"/>
    <m/>
    <n v="412"/>
    <m/>
    <s v="Mar 17, 2020"/>
    <x v="20"/>
    <s v="12:12"/>
    <d v="1899-12-30T00:20:29"/>
    <n v="8.4722222222222213E-3"/>
    <n v="3.5960648148148151E-2"/>
    <n v="2.748842592592593E-2"/>
    <n v="1.6030092592592592E-2"/>
    <n v="1.6030092592592592E-2"/>
    <b v="0"/>
    <n v="7.557870370370371E-3"/>
    <b v="0"/>
    <n v="3.72337962962963E-2"/>
  </r>
  <r>
    <n v="1884"/>
    <s v="https://www.rev.com/blog/transcripts/boris-johnson-coronavirus-speech-transcript-uk-pm-tells-uk-to-avoid-non-essential-travel-contact"/>
    <s v="Chris Whitty: (20:54);But, really important distress, if anybody’s health starts to deteriorate significantly, then they should phone 111, or contact the health services, in the way they usually would. So this is if people deteriorate, we’d want to make it clear they should then do so."/>
    <x v="29"/>
    <s v="20:54"/>
    <m/>
    <n v="286"/>
    <m/>
    <s v="Mar 17, 2020"/>
    <x v="20"/>
    <s v="12:12"/>
    <d v="1899-12-30T00:20:54"/>
    <n v="8.4722222222222213E-3"/>
    <n v="3.5960648148148151E-2"/>
    <n v="2.748842592592593E-2"/>
    <n v="1.6030092592592592E-2"/>
    <n v="1.6030092592592592E-2"/>
    <b v="0"/>
    <n v="7.557870370370371E-3"/>
    <b v="0"/>
    <n v="3.72337962962963E-2"/>
  </r>
  <r>
    <n v="1885"/>
    <s v="https://www.rev.com/blog/transcripts/boris-johnson-coronavirus-speech-transcript-uk-pm-tells-uk-to-avoid-non-essential-travel-contact"/>
    <s v="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
    <x v="29"/>
    <s v="21:12"/>
    <m/>
    <n v="295"/>
    <m/>
    <s v="Mar 17, 2020"/>
    <x v="20"/>
    <s v="12:12"/>
    <d v="1899-12-30T00:21:12"/>
    <n v="8.4722222222222213E-3"/>
    <n v="3.5960648148148151E-2"/>
    <n v="2.748842592592593E-2"/>
    <n v="1.6030092592592592E-2"/>
    <n v="1.6030092592592592E-2"/>
    <b v="0"/>
    <n v="7.557870370370371E-3"/>
    <b v="0"/>
    <n v="3.72337962962963E-2"/>
  </r>
  <r>
    <n v="1886"/>
    <s v="https://www.rev.com/blog/transcripts/boris-johnson-coronavirus-speech-transcript-uk-pm-tells-uk-to-avoid-non-essential-travel-contact"/>
    <s v="Chris Whitty: (21:33);The next few weeks and months are going to be extraordinarily difficult for the NHS in all four nations. We know that our colleagues will rise to this challenge, but we know it is going to be very hard, indeed, but we have enormous faith in them. Thank you very much."/>
    <x v="29"/>
    <s v="21:33"/>
    <m/>
    <n v="289"/>
    <m/>
    <s v="Mar 17, 2020"/>
    <x v="20"/>
    <s v="12:12"/>
    <d v="1899-12-30T00:21:33"/>
    <n v="8.4722222222222213E-3"/>
    <n v="3.5960648148148151E-2"/>
    <n v="2.748842592592593E-2"/>
    <n v="1.6030092592592592E-2"/>
    <n v="1.6030092592592592E-2"/>
    <b v="0"/>
    <n v="7.557870370370371E-3"/>
    <b v="0"/>
    <n v="3.72337962962963E-2"/>
  </r>
  <r>
    <n v="1887"/>
    <s v="https://www.rev.com/blog/transcripts/boris-johnson-coronavirus-speech-transcript-uk-pm-tells-uk-to-avoid-non-essential-travel-contact"/>
    <s v="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
    <x v="0"/>
    <s v="21:49"/>
    <m/>
    <n v="310"/>
    <m/>
    <s v="Mar 17, 2020"/>
    <x v="20"/>
    <s v="21:49"/>
    <d v="1899-12-30T00:21:49"/>
    <n v="1.5150462962962963E-2"/>
    <n v="3.72337962962963E-2"/>
    <n v="2.2083333333333337E-2"/>
    <n v="1.6030092592592592E-2"/>
    <n v="1.6030092592592592E-2"/>
    <b v="0"/>
    <n v="8.7962962962962951E-4"/>
    <b v="0"/>
    <n v="3.72337962962963E-2"/>
  </r>
  <r>
    <n v="1888"/>
    <s v="https://www.rev.com/blog/transcripts/boris-johnson-coronavirus-speech-transcript-uk-pm-tells-uk-to-avoid-non-essential-travel-contact"/>
    <s v="Boris Johnson: (22:05);I do think that would be valuable, so that we can have, as as I said from the beginning, as much transparency as possible, and really try and show our working and our thinking as clearly as possible to the British public. Questions. Now please, Vicki Young, BBC."/>
    <x v="0"/>
    <s v="22:05"/>
    <m/>
    <n v="285"/>
    <m/>
    <s v="Mar 17, 2020"/>
    <x v="20"/>
    <s v="21:49"/>
    <d v="1899-12-30T00:22:05"/>
    <n v="1.5150462962962963E-2"/>
    <n v="3.72337962962963E-2"/>
    <n v="2.2083333333333337E-2"/>
    <n v="1.6030092592592592E-2"/>
    <n v="1.6030092592592592E-2"/>
    <b v="0"/>
    <n v="8.7962962962962951E-4"/>
    <b v="0"/>
    <n v="3.72337962962963E-2"/>
  </r>
  <r>
    <n v="1889"/>
    <s v="https://www.rev.com/blog/transcripts/boris-johnson-coronavirus-speech-transcript-uk-pm-tells-uk-to-avoid-non-essential-travel-contact"/>
    <s v="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x v="92"/>
    <s v="22:26"/>
    <m/>
    <n v="351"/>
    <m/>
    <s v="Mar 17, 2020"/>
    <x v="20"/>
    <s v="22:26"/>
    <d v="1899-12-30T00:22:26"/>
    <n v="1.5578703703703704E-2"/>
    <n v="1.5787037037037037E-2"/>
    <n v="2.0833333333333294E-4"/>
    <n v="1.6030092592592592E-2"/>
    <n v="1.6030092592592592E-2"/>
    <b v="0"/>
    <n v="4.5138888888888833E-4"/>
    <b v="0"/>
    <n v="3.72337962962963E-2"/>
  </r>
  <r>
    <n v="1890"/>
    <s v="https://www.rev.com/blog/transcripts/boris-johnson-coronavirus-speech-transcript-uk-pm-tells-uk-to-avoid-non-essential-travel-contact"/>
    <s v="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x v="92"/>
    <s v="22:44"/>
    <m/>
    <n v="366"/>
    <m/>
    <s v="Mar 17, 2020"/>
    <x v="20"/>
    <s v="22:26"/>
    <d v="1899-12-30T00:22:44"/>
    <n v="1.5578703703703704E-2"/>
    <n v="1.5787037037037037E-2"/>
    <n v="2.0833333333333294E-4"/>
    <n v="1.6030092592592592E-2"/>
    <n v="1.6030092592592592E-2"/>
    <b v="0"/>
    <n v="4.5138888888888833E-4"/>
    <b v="0"/>
    <n v="3.72337962962963E-2"/>
  </r>
  <r>
    <n v="1891"/>
    <s v="https://www.rev.com/blog/transcripts/boris-johnson-coronavirus-speech-transcript-uk-pm-tells-uk-to-avoid-non-essential-travel-contact"/>
    <s v="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
    <x v="0"/>
    <s v="23:05"/>
    <m/>
    <n v="304"/>
    <m/>
    <s v="Mar 17, 2020"/>
    <x v="20"/>
    <s v="23:05"/>
    <d v="1899-12-30T00:23:05"/>
    <n v="1.6030092592592592E-2"/>
    <n v="3.72337962962963E-2"/>
    <n v="2.1203703703703707E-2"/>
    <n v="1.8275462962962962E-2"/>
    <n v="1.8275462962962962E-2"/>
    <b v="0"/>
    <n v="2.2453703703703698E-3"/>
    <b v="0"/>
    <n v="3.72337962962963E-2"/>
  </r>
  <r>
    <n v="1892"/>
    <s v="https://www.rev.com/blog/transcripts/boris-johnson-coronavirus-speech-transcript-uk-pm-tells-uk-to-avoid-non-essential-travel-contact"/>
    <s v="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
    <x v="0"/>
    <s v="23:28"/>
    <m/>
    <n v="310"/>
    <m/>
    <s v="Mar 17, 2020"/>
    <x v="20"/>
    <s v="23:05"/>
    <d v="1899-12-30T00:23:28"/>
    <n v="1.6030092592592592E-2"/>
    <n v="3.72337962962963E-2"/>
    <n v="2.1203703703703707E-2"/>
    <n v="1.8275462962962962E-2"/>
    <n v="1.8275462962962962E-2"/>
    <b v="0"/>
    <n v="2.2453703703703698E-3"/>
    <b v="0"/>
    <n v="3.72337962962963E-2"/>
  </r>
  <r>
    <n v="1893"/>
    <s v="https://www.rev.com/blog/transcripts/boris-johnson-coronavirus-speech-transcript-uk-pm-tells-uk-to-avoid-non-essential-travel-contact"/>
    <s v="Boris Johnson: (23:48);You know, a really strong advice that we’re giving out to people, to avoid unnecessary contact with the over seventies, those with particular health conditions, absolutely. We don’t want to see people unnecessarily visiting care homes."/>
    <x v="0"/>
    <s v="23:48"/>
    <m/>
    <n v="258"/>
    <m/>
    <s v="Mar 17, 2020"/>
    <x v="20"/>
    <s v="23:05"/>
    <d v="1899-12-30T00:23:48"/>
    <n v="1.6030092592592592E-2"/>
    <n v="3.72337962962963E-2"/>
    <n v="2.1203703703703707E-2"/>
    <n v="1.8275462962962962E-2"/>
    <n v="1.8275462962962962E-2"/>
    <b v="0"/>
    <n v="2.2453703703703698E-3"/>
    <b v="0"/>
    <n v="3.72337962962963E-2"/>
  </r>
  <r>
    <n v="1894"/>
    <s v="https://www.rev.com/blog/transcripts/boris-johnson-coronavirus-speech-transcript-uk-pm-tells-uk-to-avoid-non-essential-travel-contact"/>
    <s v="Chris Whitty: (24:04);Actually, as to the testing?"/>
    <x v="29"/>
    <s v="24:04"/>
    <m/>
    <n v="50"/>
    <m/>
    <s v="Mar 17, 2020"/>
    <x v="20"/>
    <s v="24:04"/>
    <d v="1899-12-30T00:24:04"/>
    <n v="1.6712962962962961E-2"/>
    <n v="3.5960648148148151E-2"/>
    <n v="1.9247685185185191E-2"/>
    <n v="1.8275462962962962E-2"/>
    <n v="1.8275462962962962E-2"/>
    <b v="0"/>
    <n v="1.5625000000000014E-3"/>
    <b v="0"/>
    <n v="3.72337962962963E-2"/>
  </r>
  <r>
    <n v="1895"/>
    <s v="https://www.rev.com/blog/transcripts/boris-johnson-coronavirus-speech-transcript-uk-pm-tells-uk-to-avoid-non-essential-travel-contact"/>
    <s v="Boris Johnson: (24:04);Yes, and on the testing. Yeah, absolutely."/>
    <x v="0"/>
    <s v="24:04"/>
    <m/>
    <n v="65"/>
    <m/>
    <s v="Mar 17, 2020"/>
    <x v="20"/>
    <s v="24:04"/>
    <d v="1899-12-30T00:24:04"/>
    <n v="1.6712962962962961E-2"/>
    <n v="3.72337962962963E-2"/>
    <n v="2.0520833333333339E-2"/>
    <n v="1.8275462962962962E-2"/>
    <n v="1.8275462962962962E-2"/>
    <b v="0"/>
    <n v="1.5625000000000014E-3"/>
    <b v="0"/>
    <n v="3.72337962962963E-2"/>
  </r>
  <r>
    <n v="1896"/>
    <s v="https://www.rev.com/blog/transcripts/boris-johnson-coronavirus-speech-transcript-uk-pm-tells-uk-to-avoid-non-essential-travel-contact"/>
    <s v="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x v="29"/>
    <s v="24:06"/>
    <m/>
    <n v="875"/>
    <m/>
    <s v="Mar 17, 2020"/>
    <x v="20"/>
    <s v="24:06"/>
    <d v="1899-12-30T00:24:06"/>
    <n v="1.6736111111111111E-2"/>
    <n v="3.5960648148148151E-2"/>
    <n v="1.922453703703704E-2"/>
    <n v="1.8275462962962962E-2"/>
    <n v="1.8275462962962962E-2"/>
    <b v="0"/>
    <n v="1.5393518518518508E-3"/>
    <b v="0"/>
    <n v="3.72337962962963E-2"/>
  </r>
  <r>
    <n v="1897"/>
    <s v="https://www.rev.com/blog/transcripts/boris-johnson-coronavirus-speech-transcript-uk-pm-tells-uk-to-avoid-non-essential-travel-contact"/>
    <s v="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x v="29"/>
    <s v="24:55"/>
    <m/>
    <n v="533"/>
    <m/>
    <s v="Mar 17, 2020"/>
    <x v="20"/>
    <s v="24:06"/>
    <d v="1899-12-30T00:24:55"/>
    <n v="1.6736111111111111E-2"/>
    <n v="3.5960648148148151E-2"/>
    <n v="1.922453703703704E-2"/>
    <n v="1.8275462962962962E-2"/>
    <n v="1.8275462962962962E-2"/>
    <b v="0"/>
    <n v="1.5393518518518508E-3"/>
    <b v="0"/>
    <n v="3.72337962962963E-2"/>
  </r>
  <r>
    <n v="1898"/>
    <s v="https://www.rev.com/blog/transcripts/boris-johnson-coronavirus-speech-transcript-uk-pm-tells-uk-to-avoid-non-essential-travel-contact"/>
    <s v="Boris Johnson: (25:27);Thanks. Beth Ruby’s going to do something on that."/>
    <x v="0"/>
    <s v="25:27"/>
    <m/>
    <n v="73"/>
    <m/>
    <s v="Mar 17, 2020"/>
    <x v="20"/>
    <s v="25:27"/>
    <d v="1899-12-30T00:25:27"/>
    <n v="1.7673611111111109E-2"/>
    <n v="3.72337962962963E-2"/>
    <n v="1.9560185185185191E-2"/>
    <n v="1.8275462962962962E-2"/>
    <n v="1.8275462962962962E-2"/>
    <b v="0"/>
    <n v="6.0185185185185341E-4"/>
    <b v="0"/>
    <n v="3.72337962962963E-2"/>
  </r>
  <r>
    <n v="1899"/>
    <s v="https://www.rev.com/blog/transcripts/boris-johnson-coronavirus-speech-transcript-uk-pm-tells-uk-to-avoid-non-essential-travel-contact"/>
    <s v="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x v="147"/>
    <s v="25:31"/>
    <m/>
    <n v="332"/>
    <m/>
    <s v="Mar 17, 2020"/>
    <x v="20"/>
    <s v="25:31"/>
    <d v="1899-12-30T00:25:31"/>
    <n v="1.7719907407407406E-2"/>
    <n v="1.8124999999999999E-2"/>
    <n v="4.0509259259259231E-4"/>
    <n v="1.8275462962962962E-2"/>
    <n v="1.8275462962962962E-2"/>
    <b v="0"/>
    <n v="5.5555555555555566E-4"/>
    <b v="0"/>
    <n v="3.72337962962963E-2"/>
  </r>
  <r>
    <n v="1900"/>
    <s v="https://www.rev.com/blog/transcripts/boris-johnson-coronavirus-speech-transcript-uk-pm-tells-uk-to-avoid-non-essential-travel-contact"/>
    <s v="Beth Ruby: (25:52);Are these are sorts of measures you think the public should expect in the next few days? And if I may, Sir Patrick, a question for you, you just talked about London, when do you think London will hit the peak? What’s the timeframe?"/>
    <x v="147"/>
    <s v="25:52"/>
    <m/>
    <n v="250"/>
    <m/>
    <s v="Mar 17, 2020"/>
    <x v="20"/>
    <s v="25:31"/>
    <d v="1899-12-30T00:25:52"/>
    <n v="1.7719907407407406E-2"/>
    <n v="1.8124999999999999E-2"/>
    <n v="4.0509259259259231E-4"/>
    <n v="1.8275462962962962E-2"/>
    <n v="1.8275462962962962E-2"/>
    <b v="0"/>
    <n v="5.5555555555555566E-4"/>
    <b v="0"/>
    <n v="3.72337962962963E-2"/>
  </r>
  <r>
    <n v="1901"/>
    <s v="https://www.rev.com/blog/transcripts/boris-johnson-coronavirus-speech-transcript-uk-pm-tells-uk-to-avoid-non-essential-travel-contact"/>
    <s v="Beth Ruby: (26:06);And in terms of cases of coronavirus across the country now, last week, you said up to 10,000 people last Thursday, how many people now do you think are carrying the virus? Thank you."/>
    <x v="147"/>
    <s v="26:06"/>
    <m/>
    <n v="202"/>
    <m/>
    <s v="Mar 17, 2020"/>
    <x v="20"/>
    <s v="25:31"/>
    <d v="1899-12-30T00:26:06"/>
    <n v="1.7719907407407406E-2"/>
    <n v="1.8124999999999999E-2"/>
    <n v="4.0509259259259231E-4"/>
    <n v="1.8275462962962962E-2"/>
    <n v="1.8275462962962962E-2"/>
    <b v="0"/>
    <n v="5.5555555555555566E-4"/>
    <b v="0"/>
    <n v="3.72337962962963E-2"/>
  </r>
  <r>
    <n v="1902"/>
    <s v="https://www.rev.com/blog/transcripts/boris-johnson-coronavirus-speech-transcript-uk-pm-tells-uk-to-avoid-non-essential-travel-contact"/>
    <s v="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x v="0"/>
    <s v="26:19"/>
    <m/>
    <n v="508"/>
    <m/>
    <s v="Mar 17, 2020"/>
    <x v="20"/>
    <s v="26:19"/>
    <d v="1899-12-30T00:26:19"/>
    <n v="1.8275462962962962E-2"/>
    <n v="3.72337962962963E-2"/>
    <n v="1.8958333333333337E-2"/>
    <n v="2.0671296296296295E-2"/>
    <n v="2.0671296296296295E-2"/>
    <b v="0"/>
    <n v="2.3958333333333331E-3"/>
    <b v="0"/>
    <n v="3.72337962962963E-2"/>
  </r>
  <r>
    <n v="1903"/>
    <s v="https://www.rev.com/blog/transcripts/boris-johnson-coronavirus-speech-transcript-uk-pm-tells-uk-to-avoid-non-essential-travel-contact"/>
    <s v="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x v="0"/>
    <s v="26:52"/>
    <m/>
    <n v="315"/>
    <m/>
    <s v="Mar 17, 2020"/>
    <x v="20"/>
    <s v="26:19"/>
    <d v="1899-12-30T00:26:52"/>
    <n v="1.8275462962962962E-2"/>
    <n v="3.72337962962963E-2"/>
    <n v="1.8958333333333337E-2"/>
    <n v="2.0671296296296295E-2"/>
    <n v="2.0671296296296295E-2"/>
    <b v="0"/>
    <n v="2.3958333333333331E-3"/>
    <b v="0"/>
    <n v="3.72337962962963E-2"/>
  </r>
  <r>
    <n v="1904"/>
    <s v="https://www.rev.com/blog/transcripts/boris-johnson-coronavirus-speech-transcript-uk-pm-tells-uk-to-avoid-non-essential-travel-contact"/>
    <s v="Boris Johnson: (27:10);We think, at the moment, on balance, it’s much better if we can keep schools open, for all sorts of reasons. But I appreciate this is again something that we need to keep under review."/>
    <x v="0"/>
    <s v="27:10"/>
    <m/>
    <n v="207"/>
    <m/>
    <s v="Mar 17, 2020"/>
    <x v="20"/>
    <s v="26:19"/>
    <d v="1899-12-30T00:27:10"/>
    <n v="1.8275462962962962E-2"/>
    <n v="3.72337962962963E-2"/>
    <n v="1.8958333333333337E-2"/>
    <n v="2.0671296296296295E-2"/>
    <n v="2.0671296296296295E-2"/>
    <b v="0"/>
    <n v="2.3958333333333331E-3"/>
    <b v="0"/>
    <n v="3.72337962962963E-2"/>
  </r>
  <r>
    <n v="1905"/>
    <s v="https://www.rev.com/blog/transcripts/boris-johnson-coronavirus-speech-transcript-uk-pm-tells-uk-to-avoid-non-essential-travel-contact"/>
    <s v="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x v="27"/>
    <s v="27:24"/>
    <m/>
    <n v="453"/>
    <m/>
    <s v="Mar 17, 2020"/>
    <x v="20"/>
    <s v="27:24"/>
    <d v="1899-12-30T00:27:24"/>
    <n v="1.9027777777777779E-2"/>
    <n v="3.2048611111111111E-2"/>
    <n v="1.3020833333333332E-2"/>
    <n v="2.0671296296296295E-2"/>
    <n v="2.0671296296296295E-2"/>
    <b v="0"/>
    <n v="1.6435185185185164E-3"/>
    <b v="0"/>
    <n v="3.72337962962963E-2"/>
  </r>
  <r>
    <n v="1906"/>
    <s v="https://www.rev.com/blog/transcripts/boris-johnson-coronavirus-speech-transcript-uk-pm-tells-uk-to-avoid-non-essential-travel-contact"/>
    <s v="Patrick Vallance: (27:48);Numbers? Well, the epidemic you’d expect to double every five days or so. So you can work out, there are many more, as from last week, and you can do calculations as to how many you think you may have."/>
    <x v="27"/>
    <s v="27:48"/>
    <m/>
    <n v="227"/>
    <m/>
    <s v="Mar 17, 2020"/>
    <x v="20"/>
    <s v="27:24"/>
    <d v="1899-12-30T00:27:48"/>
    <n v="1.9027777777777779E-2"/>
    <n v="3.2048611111111111E-2"/>
    <n v="1.3020833333333332E-2"/>
    <n v="2.0671296296296295E-2"/>
    <n v="2.0671296296296295E-2"/>
    <b v="0"/>
    <n v="1.6435185185185164E-3"/>
    <b v="0"/>
    <n v="3.72337962962963E-2"/>
  </r>
  <r>
    <n v="1907"/>
    <s v="https://www.rev.com/blog/transcripts/boris-johnson-coronavirus-speech-transcript-uk-pm-tells-uk-to-avoid-non-essential-travel-contact"/>
    <s v="Patrick Vallance: (28:02);The absolutely key thing, to reiterate what Chris Whitty has said, is testing, and ramping up our ability to test. And in that, this ability to test who has had the disease, rather than who has just got it now."/>
    <x v="27"/>
    <s v="28:02"/>
    <m/>
    <n v="236"/>
    <m/>
    <s v="Mar 17, 2020"/>
    <x v="20"/>
    <s v="27:24"/>
    <d v="1899-12-30T00:28:02"/>
    <n v="1.9027777777777779E-2"/>
    <n v="3.2048611111111111E-2"/>
    <n v="1.3020833333333332E-2"/>
    <n v="2.0671296296296295E-2"/>
    <n v="2.0671296296296295E-2"/>
    <b v="0"/>
    <n v="1.6435185185185164E-3"/>
    <b v="0"/>
    <n v="3.72337962962963E-2"/>
  </r>
  <r>
    <n v="1908"/>
    <s v="https://www.rev.com/blog/transcripts/boris-johnson-coronavirus-speech-transcript-uk-pm-tells-uk-to-avoid-non-essential-travel-contact"/>
    <s v="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
    <x v="27"/>
    <s v="28:16"/>
    <m/>
    <n v="308"/>
    <m/>
    <s v="Mar 17, 2020"/>
    <x v="20"/>
    <s v="27:24"/>
    <d v="1899-12-30T00:28:16"/>
    <n v="1.9027777777777779E-2"/>
    <n v="3.2048611111111111E-2"/>
    <n v="1.3020833333333332E-2"/>
    <n v="2.0671296296296295E-2"/>
    <n v="2.0671296296296295E-2"/>
    <b v="0"/>
    <n v="1.6435185185185164E-3"/>
    <b v="0"/>
    <n v="3.72337962962963E-2"/>
  </r>
  <r>
    <n v="1909"/>
    <s v="https://www.rev.com/blog/transcripts/boris-johnson-coronavirus-speech-transcript-uk-pm-tells-uk-to-avoid-non-essential-travel-contact"/>
    <s v="Boris Johnson: (28:34);Thanks. Robert Peston, ITV."/>
    <x v="0"/>
    <s v="28:34"/>
    <m/>
    <n v="50"/>
    <m/>
    <s v="Mar 17, 2020"/>
    <x v="20"/>
    <s v="28:34"/>
    <d v="1899-12-30T00:28:34"/>
    <n v="1.9837962962962963E-2"/>
    <n v="3.72337962962963E-2"/>
    <n v="1.7395833333333336E-2"/>
    <n v="2.0671296296296295E-2"/>
    <n v="2.0671296296296295E-2"/>
    <b v="0"/>
    <n v="8.3333333333333176E-4"/>
    <b v="0"/>
    <n v="3.72337962962963E-2"/>
  </r>
  <r>
    <n v="1910"/>
    <s v="https://www.rev.com/blog/transcripts/boris-johnson-coronavirus-speech-transcript-uk-pm-tells-uk-to-avoid-non-essential-travel-contact"/>
    <s v="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x v="39"/>
    <s v="28:39"/>
    <m/>
    <n v="388"/>
    <m/>
    <s v="Mar 17, 2020"/>
    <x v="20"/>
    <s v="28:39"/>
    <d v="1899-12-30T00:28:39"/>
    <n v="1.9895833333333331E-2"/>
    <n v="2.0231481481481482E-2"/>
    <n v="3.3564814814815089E-4"/>
    <n v="2.0671296296296295E-2"/>
    <n v="2.0671296296296295E-2"/>
    <b v="0"/>
    <n v="7.7546296296296391E-4"/>
    <b v="0"/>
    <n v="3.72337962962963E-2"/>
  </r>
  <r>
    <n v="1911"/>
    <s v="https://www.rev.com/blog/transcripts/boris-johnson-coronavirus-speech-transcript-uk-pm-tells-uk-to-avoid-non-essential-travel-contact"/>
    <s v="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x v="39"/>
    <s v="29:08"/>
    <m/>
    <n v="483"/>
    <m/>
    <s v="Mar 17, 2020"/>
    <x v="20"/>
    <s v="28:39"/>
    <d v="1899-12-30T00:29:08"/>
    <n v="1.9895833333333331E-2"/>
    <n v="2.0231481481481482E-2"/>
    <n v="3.3564814814815089E-4"/>
    <n v="2.0671296296296295E-2"/>
    <n v="2.0671296296296295E-2"/>
    <b v="0"/>
    <n v="7.7546296296296391E-4"/>
    <b v="0"/>
    <n v="3.72337962962963E-2"/>
  </r>
  <r>
    <n v="1912"/>
    <s v="https://www.rev.com/blog/transcripts/boris-johnson-coronavirus-speech-transcript-uk-pm-tells-uk-to-avoid-non-essential-travel-contact"/>
    <s v="Boris Johnson: (29:46);I’ll ask Chris to deal with that, with testing. But on powers, actually, Robert, you may be amazed to know that this country already, has government already has tremendous powers in this field."/>
    <x v="0"/>
    <s v="29:46"/>
    <m/>
    <n v="216"/>
    <m/>
    <s v="Mar 17, 2020"/>
    <x v="20"/>
    <s v="29:46"/>
    <d v="1899-12-30T00:29:46"/>
    <n v="2.0671296296296295E-2"/>
    <n v="3.72337962962963E-2"/>
    <n v="1.6562500000000004E-2"/>
    <n v="2.2210648148148149E-2"/>
    <n v="2.2210648148148149E-2"/>
    <b v="0"/>
    <n v="1.5393518518518542E-3"/>
    <b v="0"/>
    <n v="3.72337962962963E-2"/>
  </r>
  <r>
    <n v="1913"/>
    <s v="https://www.rev.com/blog/transcripts/boris-johnson-coronavirus-speech-transcript-uk-pm-tells-uk-to-avoid-non-essential-travel-contact"/>
    <s v="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x v="0"/>
    <s v="29:56"/>
    <m/>
    <n v="329"/>
    <m/>
    <s v="Mar 17, 2020"/>
    <x v="20"/>
    <s v="29:46"/>
    <d v="1899-12-30T00:29:56"/>
    <n v="2.0671296296296295E-2"/>
    <n v="3.72337962962963E-2"/>
    <n v="1.6562500000000004E-2"/>
    <n v="2.2210648148148149E-2"/>
    <n v="2.2210648148148149E-2"/>
    <b v="0"/>
    <n v="1.5393518518518542E-3"/>
    <b v="0"/>
    <n v="3.72337962962963E-2"/>
  </r>
  <r>
    <n v="1914"/>
    <s v="https://www.rev.com/blog/transcripts/boris-johnson-coronavirus-speech-transcript-uk-pm-tells-uk-to-avoid-non-essential-travel-contact"/>
    <s v="Boris Johnson: (30:19);And I think they also understand that what we’re saying obviously helps the NHS and helps them. It helps us all as individuals, but it helps the whole community as well. I think the British public do understand that."/>
    <x v="0"/>
    <s v="30:19"/>
    <m/>
    <n v="239"/>
    <m/>
    <s v="Mar 17, 2020"/>
    <x v="20"/>
    <s v="29:46"/>
    <d v="1899-12-30T00:30:19"/>
    <n v="2.0671296296296295E-2"/>
    <n v="3.72337962962963E-2"/>
    <n v="1.6562500000000004E-2"/>
    <n v="2.2210648148148149E-2"/>
    <n v="2.2210648148148149E-2"/>
    <b v="0"/>
    <n v="1.5393518518518542E-3"/>
    <b v="0"/>
    <n v="3.72337962962963E-2"/>
  </r>
  <r>
    <n v="1915"/>
    <s v="https://www.rev.com/blog/transcripts/boris-johnson-coronavirus-speech-transcript-uk-pm-tells-uk-to-avoid-non-essential-travel-contact"/>
    <s v="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x v="29"/>
    <s v="30:37"/>
    <m/>
    <n v="518"/>
    <m/>
    <s v="Mar 17, 2020"/>
    <x v="20"/>
    <s v="30:37"/>
    <d v="1899-12-30T00:30:37"/>
    <n v="2.1261574074074075E-2"/>
    <n v="3.5960648148148151E-2"/>
    <n v="1.4699074074074076E-2"/>
    <n v="2.2210648148148149E-2"/>
    <n v="2.2210648148148149E-2"/>
    <b v="0"/>
    <n v="9.490740740740744E-4"/>
    <b v="0"/>
    <n v="3.72337962962963E-2"/>
  </r>
  <r>
    <n v="1916"/>
    <s v="https://www.rev.com/blog/transcripts/boris-johnson-coronavirus-speech-transcript-uk-pm-tells-uk-to-avoid-non-essential-travel-contact"/>
    <s v="Chris Whitty: (31:08);If they have got it, at least you know they’ve got it, and they’re not going to get it again. And so that, for a positive or a negative, are therefore useful for the service. So there’s a very strong incentive to get this out as fast as we can practically manage it."/>
    <x v="29"/>
    <s v="31:08"/>
    <m/>
    <n v="288"/>
    <m/>
    <s v="Mar 17, 2020"/>
    <x v="20"/>
    <s v="30:37"/>
    <d v="1899-12-30T00:31:08"/>
    <n v="2.1261574074074075E-2"/>
    <n v="3.5960648148148151E-2"/>
    <n v="1.4699074074074076E-2"/>
    <n v="2.2210648148148149E-2"/>
    <n v="2.2210648148148149E-2"/>
    <b v="0"/>
    <n v="9.490740740740744E-4"/>
    <b v="0"/>
    <n v="3.72337962962963E-2"/>
  </r>
  <r>
    <n v="1917"/>
    <s v="https://www.rev.com/blog/transcripts/boris-johnson-coronavirus-speech-transcript-uk-pm-tells-uk-to-avoid-non-essential-travel-contact"/>
    <s v="Boris Johnson: (31:22);Jason Gross, Daily Mail."/>
    <x v="0"/>
    <s v="31:22"/>
    <m/>
    <n v="47"/>
    <m/>
    <s v="Mar 17, 2020"/>
    <x v="20"/>
    <s v="31:22"/>
    <d v="1899-12-30T00:31:22"/>
    <n v="2.1782407407407407E-2"/>
    <n v="3.72337962962963E-2"/>
    <n v="1.5451388888888893E-2"/>
    <n v="2.2210648148148149E-2"/>
    <n v="2.2210648148148149E-2"/>
    <b v="0"/>
    <n v="4.2824074074074292E-4"/>
    <b v="0"/>
    <n v="3.72337962962963E-2"/>
  </r>
  <r>
    <n v="1918"/>
    <s v="https://www.rev.com/blog/transcripts/boris-johnson-coronavirus-speech-transcript-uk-pm-tells-uk-to-avoid-non-essential-travel-contact"/>
    <s v="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x v="148"/>
    <s v="31:25"/>
    <m/>
    <n v="381"/>
    <m/>
    <s v="Mar 17, 2020"/>
    <x v="20"/>
    <s v="31:25"/>
    <d v="1899-12-30T00:31:25"/>
    <n v="2.1817129629629631E-2"/>
    <n v="2.2013888888888888E-2"/>
    <n v="1.9675925925925764E-4"/>
    <n v="2.2210648148148149E-2"/>
    <n v="2.2210648148148149E-2"/>
    <b v="0"/>
    <n v="3.9351851851851874E-4"/>
    <b v="0"/>
    <n v="3.72337962962963E-2"/>
  </r>
  <r>
    <n v="1919"/>
    <s v="https://www.rev.com/blog/transcripts/boris-johnson-coronavirus-speech-transcript-uk-pm-tells-uk-to-avoid-non-essential-travel-contact"/>
    <s v="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x v="148"/>
    <s v="31:42"/>
    <m/>
    <n v="314"/>
    <m/>
    <s v="Mar 17, 2020"/>
    <x v="20"/>
    <s v="31:25"/>
    <d v="1899-12-30T00:31:42"/>
    <n v="2.1817129629629631E-2"/>
    <n v="2.2013888888888888E-2"/>
    <n v="1.9675925925925764E-4"/>
    <n v="2.2210648148148149E-2"/>
    <n v="2.2210648148148149E-2"/>
    <b v="0"/>
    <n v="3.9351851851851874E-4"/>
    <b v="0"/>
    <n v="3.72337962962963E-2"/>
  </r>
  <r>
    <n v="1920"/>
    <s v="https://www.rev.com/blog/transcripts/boris-johnson-coronavirus-speech-transcript-uk-pm-tells-uk-to-avoid-non-essential-travel-contact"/>
    <s v="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x v="0"/>
    <s v="31:59"/>
    <m/>
    <n v="659"/>
    <m/>
    <s v="Mar 17, 2020"/>
    <x v="20"/>
    <s v="31:59"/>
    <d v="1899-12-30T00:31:59"/>
    <n v="2.2210648148148149E-2"/>
    <n v="3.72337962962963E-2"/>
    <n v="1.502314814814815E-2"/>
    <n v="2.3472222222222217E-2"/>
    <n v="2.3472222222222217E-2"/>
    <b v="0"/>
    <n v="1.2615740740740677E-3"/>
    <b v="0"/>
    <n v="3.72337962962963E-2"/>
  </r>
  <r>
    <n v="1921"/>
    <s v="https://www.rev.com/blog/transcripts/boris-johnson-coronavirus-speech-transcript-uk-pm-tells-uk-to-avoid-non-essential-travel-contact"/>
    <s v="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x v="27"/>
    <s v="32:44"/>
    <m/>
    <n v="376"/>
    <m/>
    <s v="Mar 17, 2020"/>
    <x v="20"/>
    <s v="32:44"/>
    <d v="1899-12-30T00:32:44"/>
    <n v="2.2731481481481481E-2"/>
    <n v="3.2048611111111111E-2"/>
    <n v="9.3171296296296301E-3"/>
    <n v="2.3472222222222217E-2"/>
    <n v="2.3472222222222217E-2"/>
    <b v="0"/>
    <n v="7.4074074074073626E-4"/>
    <b v="0"/>
    <n v="3.72337962962963E-2"/>
  </r>
  <r>
    <n v="1922"/>
    <s v="https://www.rev.com/blog/transcripts/boris-johnson-coronavirus-speech-transcript-uk-pm-tells-uk-to-avoid-non-essential-travel-contact"/>
    <s v="Patrick Vallance: (33:05);And that’s really why we, and importantly, it looks like we’re on the sort of fast upswing, or just about to get there. And that’s the reason to want to come in quite quickly with these measures."/>
    <x v="27"/>
    <s v="33:05"/>
    <m/>
    <n v="221"/>
    <m/>
    <s v="Mar 17, 2020"/>
    <x v="20"/>
    <s v="32:44"/>
    <d v="1899-12-30T00:33:05"/>
    <n v="2.2731481481481481E-2"/>
    <n v="3.2048611111111111E-2"/>
    <n v="9.3171296296296301E-3"/>
    <n v="2.3472222222222217E-2"/>
    <n v="2.3472222222222217E-2"/>
    <b v="0"/>
    <n v="7.4074074074073626E-4"/>
    <b v="0"/>
    <n v="3.72337962962963E-2"/>
  </r>
  <r>
    <n v="1923"/>
    <s v="https://www.rev.com/blog/transcripts/boris-johnson-coronavirus-speech-transcript-uk-pm-tells-uk-to-avoid-non-essential-travel-contact"/>
    <s v="Boris Johnson: (33:17);Thanks. George Parker, Financial Times."/>
    <x v="0"/>
    <s v="33:17"/>
    <m/>
    <n v="62"/>
    <m/>
    <s v="Mar 17, 2020"/>
    <x v="20"/>
    <s v="33:17"/>
    <d v="1899-12-30T00:33:17"/>
    <n v="2.3113425925925926E-2"/>
    <n v="3.72337962962963E-2"/>
    <n v="1.4120370370370373E-2"/>
    <n v="2.3472222222222217E-2"/>
    <n v="2.3472222222222217E-2"/>
    <b v="0"/>
    <n v="3.5879629629629109E-4"/>
    <b v="0"/>
    <n v="3.72337962962963E-2"/>
  </r>
  <r>
    <n v="1924"/>
    <s v="https://www.rev.com/blog/transcripts/boris-johnson-coronavirus-speech-transcript-uk-pm-tells-uk-to-avoid-non-essential-travel-contact"/>
    <s v="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x v="86"/>
    <s v="33:23"/>
    <m/>
    <n v="505"/>
    <m/>
    <s v="Mar 17, 2020"/>
    <x v="20"/>
    <s v="33:23"/>
    <d v="1899-12-30T00:33:23"/>
    <n v="2.3182870370370371E-2"/>
    <n v="2.3182870370370371E-2"/>
    <n v="0"/>
    <n v="2.3472222222222217E-2"/>
    <n v="2.3472222222222217E-2"/>
    <b v="0"/>
    <n v="2.893518518518462E-4"/>
    <b v="0"/>
    <n v="3.72337962962963E-2"/>
  </r>
  <r>
    <n v="1925"/>
    <s v="https://www.rev.com/blog/transcripts/boris-johnson-coronavirus-speech-transcript-uk-pm-tells-uk-to-avoid-non-essential-travel-contact"/>
    <s v="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x v="0"/>
    <s v="33:48"/>
    <m/>
    <n v="461"/>
    <m/>
    <s v="Mar 17, 2020"/>
    <x v="20"/>
    <s v="33:48"/>
    <d v="1899-12-30T00:33:48"/>
    <n v="2.3472222222222217E-2"/>
    <n v="3.72337962962963E-2"/>
    <n v="1.3761574074074082E-2"/>
    <n v="2.4849537037037035E-2"/>
    <n v="2.4849537037037035E-2"/>
    <b v="0"/>
    <n v="1.3773148148148173E-3"/>
    <b v="0"/>
    <n v="3.72337962962963E-2"/>
  </r>
  <r>
    <n v="1926"/>
    <s v="https://www.rev.com/blog/transcripts/boris-johnson-coronavirus-speech-transcript-uk-pm-tells-uk-to-avoid-non-essential-travel-contact"/>
    <s v="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x v="0"/>
    <s v="34:17"/>
    <m/>
    <n v="333"/>
    <m/>
    <s v="Mar 17, 2020"/>
    <x v="20"/>
    <s v="33:48"/>
    <d v="1899-12-30T00:34:17"/>
    <n v="2.3472222222222217E-2"/>
    <n v="3.72337962962963E-2"/>
    <n v="1.3761574074074082E-2"/>
    <n v="2.4849537037037035E-2"/>
    <n v="2.4849537037037035E-2"/>
    <b v="0"/>
    <n v="1.3773148148148173E-3"/>
    <b v="0"/>
    <n v="3.72337962962963E-2"/>
  </r>
  <r>
    <n v="1927"/>
    <s v="https://www.rev.com/blog/transcripts/boris-johnson-coronavirus-speech-transcript-uk-pm-tells-uk-to-avoid-non-essential-travel-contact"/>
    <s v="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x v="0"/>
    <s v="34:41"/>
    <m/>
    <n v="381"/>
    <m/>
    <s v="Mar 17, 2020"/>
    <x v="20"/>
    <s v="33:48"/>
    <d v="1899-12-30T00:34:41"/>
    <n v="2.3472222222222217E-2"/>
    <n v="3.72337962962963E-2"/>
    <n v="1.3761574074074082E-2"/>
    <n v="2.4849537037037035E-2"/>
    <n v="2.4849537037037035E-2"/>
    <b v="0"/>
    <n v="1.3773148148148173E-3"/>
    <b v="0"/>
    <n v="3.72337962962963E-2"/>
  </r>
  <r>
    <n v="1928"/>
    <s v="https://www.rev.com/blog/transcripts/boris-johnson-coronavirus-speech-transcript-uk-pm-tells-uk-to-avoid-non-essential-travel-contact"/>
    <s v="Gordon Rayner: (35:08);Thank you, Prime Minister. Gordon Rayner from The Telegraph."/>
    <x v="63"/>
    <s v="35:08"/>
    <m/>
    <n v="83"/>
    <m/>
    <s v="Mar 17, 2020"/>
    <x v="20"/>
    <s v="35:08"/>
    <d v="1899-12-30T00:35:08"/>
    <n v="2.4398148148148145E-2"/>
    <n v="2.4687499999999998E-2"/>
    <n v="2.8935185185185314E-4"/>
    <n v="2.4849537037037035E-2"/>
    <n v="2.4849537037037035E-2"/>
    <b v="0"/>
    <n v="4.5138888888889006E-4"/>
    <b v="0"/>
    <n v="3.72337962962963E-2"/>
  </r>
  <r>
    <n v="1929"/>
    <s v="https://www.rev.com/blog/transcripts/boris-johnson-coronavirus-speech-transcript-uk-pm-tells-uk-to-avoid-non-essential-travel-contact"/>
    <s v="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x v="63"/>
    <s v="35:13"/>
    <m/>
    <n v="334"/>
    <m/>
    <s v="Mar 17, 2020"/>
    <x v="20"/>
    <s v="35:08"/>
    <d v="1899-12-30T00:35:13"/>
    <n v="2.4398148148148145E-2"/>
    <n v="2.4687499999999998E-2"/>
    <n v="2.8935185185185314E-4"/>
    <n v="2.4849537037037035E-2"/>
    <n v="2.4849537037037035E-2"/>
    <b v="0"/>
    <n v="4.5138888888889006E-4"/>
    <b v="0"/>
    <n v="3.72337962962963E-2"/>
  </r>
  <r>
    <n v="1930"/>
    <s v="https://www.rev.com/blog/transcripts/boris-johnson-coronavirus-speech-transcript-uk-pm-tells-uk-to-avoid-non-essential-travel-contact"/>
    <s v="Gordon Rayner: (35:33);And Chris Witty was saying just now, I think, that if you test people and they have had the disease, that means they can’t get it again, and they can go back to work. Are you absolutely sure about that, in the light of what we’ve heard today from Japan?"/>
    <x v="63"/>
    <s v="35:33"/>
    <m/>
    <n v="276"/>
    <m/>
    <s v="Mar 17, 2020"/>
    <x v="20"/>
    <s v="35:08"/>
    <d v="1899-12-30T00:35:33"/>
    <n v="2.4398148148148145E-2"/>
    <n v="2.4687499999999998E-2"/>
    <n v="2.8935185185185314E-4"/>
    <n v="2.4849537037037035E-2"/>
    <n v="2.4849537037037035E-2"/>
    <b v="0"/>
    <n v="4.5138888888889006E-4"/>
    <b v="0"/>
    <n v="3.72337962962963E-2"/>
  </r>
  <r>
    <n v="1931"/>
    <s v="https://www.rev.com/blog/transcripts/boris-johnson-coronavirus-speech-transcript-uk-pm-tells-uk-to-avoid-non-essential-travel-contact"/>
    <s v="Patrick Vallance: (35:47);So don’t-"/>
    <x v="27"/>
    <s v="35:47"/>
    <m/>
    <n v="35"/>
    <m/>
    <s v="Mar 17, 2020"/>
    <x v="20"/>
    <s v="35:47"/>
    <d v="1899-12-30T00:35:47"/>
    <n v="2.4849537037037035E-2"/>
    <n v="3.2048611111111111E-2"/>
    <n v="7.1990740740740765E-3"/>
    <n v="2.6932870370370371E-2"/>
    <n v="2.6932870370370371E-2"/>
    <b v="0"/>
    <n v="2.0833333333333363E-3"/>
    <b v="0"/>
    <n v="3.72337962962963E-2"/>
  </r>
  <r>
    <n v="1932"/>
    <s v="https://www.rev.com/blog/transcripts/boris-johnson-coronavirus-speech-transcript-uk-pm-tells-uk-to-avoid-non-essential-travel-contact"/>
    <s v="Boris Johnson: (35:47);Go ahead."/>
    <x v="0"/>
    <s v="35:47"/>
    <m/>
    <n v="32"/>
    <m/>
    <s v="Mar 17, 2020"/>
    <x v="20"/>
    <s v="35:47"/>
    <d v="1899-12-30T00:35:47"/>
    <n v="2.4849537037037035E-2"/>
    <n v="3.72337962962963E-2"/>
    <n v="1.2384259259259265E-2"/>
    <n v="2.6932870370370371E-2"/>
    <n v="2.6932870370370371E-2"/>
    <b v="0"/>
    <n v="2.0833333333333363E-3"/>
    <b v="0"/>
    <n v="3.72337962962963E-2"/>
  </r>
  <r>
    <n v="1933"/>
    <s v="https://www.rev.com/blog/transcripts/boris-johnson-coronavirus-speech-transcript-uk-pm-tells-uk-to-avoid-non-essential-travel-contact"/>
    <s v="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x v="27"/>
    <s v="35:48"/>
    <m/>
    <n v="362"/>
    <m/>
    <s v="Mar 17, 2020"/>
    <x v="20"/>
    <s v="35:48"/>
    <d v="1899-12-30T00:35:48"/>
    <n v="2.4861111111111108E-2"/>
    <n v="3.2048611111111111E-2"/>
    <n v="7.1875000000000029E-3"/>
    <n v="2.6932870370370371E-2"/>
    <n v="2.6932870370370371E-2"/>
    <b v="0"/>
    <n v="2.0717592592592628E-3"/>
    <b v="0"/>
    <n v="3.72337962962963E-2"/>
  </r>
  <r>
    <n v="1934"/>
    <s v="https://www.rev.com/blog/transcripts/boris-johnson-coronavirus-speech-transcript-uk-pm-tells-uk-to-avoid-non-essential-travel-contact"/>
    <s v="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x v="27"/>
    <s v="36:05"/>
    <m/>
    <n v="614"/>
    <m/>
    <s v="Mar 17, 2020"/>
    <x v="20"/>
    <s v="35:48"/>
    <d v="1899-12-30T00:36:05"/>
    <n v="2.4861111111111108E-2"/>
    <n v="3.2048611111111111E-2"/>
    <n v="7.1875000000000029E-3"/>
    <n v="2.6932870370370371E-2"/>
    <n v="2.6932870370370371E-2"/>
    <b v="0"/>
    <n v="2.0717592592592628E-3"/>
    <b v="0"/>
    <n v="3.72337962962963E-2"/>
  </r>
  <r>
    <n v="1935"/>
    <s v="https://www.rev.com/blog/transcripts/boris-johnson-coronavirus-speech-transcript-uk-pm-tells-uk-to-avoid-non-essential-travel-contact"/>
    <s v="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x v="29"/>
    <s v="36:42"/>
    <m/>
    <n v="516"/>
    <m/>
    <s v="Mar 17, 2020"/>
    <x v="20"/>
    <s v="36:42"/>
    <d v="1899-12-30T00:36:42"/>
    <n v="2.5486111111111112E-2"/>
    <n v="3.5960648148148151E-2"/>
    <n v="1.0474537037037039E-2"/>
    <n v="2.6932870370370371E-2"/>
    <n v="2.6932870370370371E-2"/>
    <b v="0"/>
    <n v="1.4467592592592587E-3"/>
    <b v="0"/>
    <n v="3.72337962962963E-2"/>
  </r>
  <r>
    <n v="1936"/>
    <s v="https://www.rev.com/blog/transcripts/boris-johnson-coronavirus-speech-transcript-uk-pm-tells-uk-to-avoid-non-essential-travel-contact"/>
    <s v="Chris Whitty: (37:10);I think the final thing is, I haven’t seen the details of this report. If people have got immunosuppression or various other things, they can make this more likely, but it’s an involved area."/>
    <x v="29"/>
    <s v="37:10"/>
    <m/>
    <n v="213"/>
    <m/>
    <s v="Mar 17, 2020"/>
    <x v="20"/>
    <s v="36:42"/>
    <d v="1899-12-30T00:37:10"/>
    <n v="2.5486111111111112E-2"/>
    <n v="3.5960648148148151E-2"/>
    <n v="1.0474537037037039E-2"/>
    <n v="2.6932870370370371E-2"/>
    <n v="2.6932870370370371E-2"/>
    <b v="0"/>
    <n v="1.4467592592592587E-3"/>
    <b v="0"/>
    <n v="3.72337962962963E-2"/>
  </r>
  <r>
    <n v="1937"/>
    <s v="https://www.rev.com/blog/transcripts/boris-johnson-coronavirus-speech-transcript-uk-pm-tells-uk-to-avoid-non-essential-travel-contact"/>
    <s v="Boris Johnson: (37:21);And it’s always worth stressing what, I think we’ve said continuously, which is our objective, our overriding objective, in all cases, is to reduce suffering to minimize the incidence of this disease, and to save life. That’s the the absolute priority."/>
    <x v="0"/>
    <s v="37:21"/>
    <m/>
    <n v="275"/>
    <m/>
    <s v="Mar 17, 2020"/>
    <x v="20"/>
    <s v="37:21"/>
    <d v="1899-12-30T00:37:21"/>
    <n v="2.5937500000000002E-2"/>
    <n v="3.72337962962963E-2"/>
    <n v="1.1296296296296297E-2"/>
    <n v="2.6932870370370371E-2"/>
    <n v="2.6932870370370371E-2"/>
    <b v="0"/>
    <n v="9.9537037037036868E-4"/>
    <b v="0"/>
    <n v="3.72337962962963E-2"/>
  </r>
  <r>
    <n v="1938"/>
    <s v="https://www.rev.com/blog/transcripts/boris-johnson-coronavirus-speech-transcript-uk-pm-tells-uk-to-avoid-non-essential-travel-contact"/>
    <s v="Patrick Vallance: (37:38);Can I just make-"/>
    <x v="27"/>
    <s v="37:38"/>
    <m/>
    <n v="42"/>
    <m/>
    <s v="Mar 17, 2020"/>
    <x v="20"/>
    <s v="37:38"/>
    <d v="1899-12-30T00:37:38"/>
    <n v="2.613425925925926E-2"/>
    <n v="3.2048611111111111E-2"/>
    <n v="5.9143518518518512E-3"/>
    <n v="2.6932870370370371E-2"/>
    <n v="2.6932870370370371E-2"/>
    <b v="0"/>
    <n v="7.9861111111111105E-4"/>
    <b v="0"/>
    <n v="3.72337962962963E-2"/>
  </r>
  <r>
    <n v="1939"/>
    <s v="https://www.rev.com/blog/transcripts/boris-johnson-coronavirus-speech-transcript-uk-pm-tells-uk-to-avoid-non-essential-travel-contact"/>
    <s v="Boris Johnson: (37:38);Yeah, certainly."/>
    <x v="0"/>
    <s v="37:38"/>
    <m/>
    <n v="39"/>
    <m/>
    <s v="Mar 17, 2020"/>
    <x v="20"/>
    <s v="37:38"/>
    <d v="1899-12-30T00:37:38"/>
    <n v="2.613425925925926E-2"/>
    <n v="3.72337962962963E-2"/>
    <n v="1.109953703703704E-2"/>
    <n v="2.6932870370370371E-2"/>
    <n v="2.6932870370370371E-2"/>
    <b v="0"/>
    <n v="7.9861111111111105E-4"/>
    <b v="0"/>
    <n v="3.72337962962963E-2"/>
  </r>
  <r>
    <n v="1940"/>
    <s v="https://www.rev.com/blog/transcripts/boris-johnson-coronavirus-speech-transcript-uk-pm-tells-uk-to-avoid-non-essential-travel-contact"/>
    <s v="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x v="27"/>
    <s v="37:39"/>
    <m/>
    <n v="448"/>
    <m/>
    <s v="Mar 17, 2020"/>
    <x v="20"/>
    <s v="37:39"/>
    <d v="1899-12-30T00:37:39"/>
    <n v="2.614583333333333E-2"/>
    <n v="3.2048611111111111E-2"/>
    <n v="5.9027777777777811E-3"/>
    <n v="2.6932870370370371E-2"/>
    <n v="2.6932870370370371E-2"/>
    <b v="0"/>
    <n v="7.8703703703704095E-4"/>
    <b v="0"/>
    <n v="3.72337962962963E-2"/>
  </r>
  <r>
    <n v="1941"/>
    <s v="https://www.rev.com/blog/transcripts/boris-johnson-coronavirus-speech-transcript-uk-pm-tells-uk-to-avoid-non-essential-travel-contact"/>
    <s v="Patrick Vallance: (38:03);Part of an important international effort to make sure that we get on top of this."/>
    <x v="27"/>
    <s v="38:03"/>
    <m/>
    <n v="108"/>
    <m/>
    <s v="Mar 17, 2020"/>
    <x v="20"/>
    <s v="37:39"/>
    <d v="1899-12-30T00:38:03"/>
    <n v="2.614583333333333E-2"/>
    <n v="3.2048611111111111E-2"/>
    <n v="5.9027777777777811E-3"/>
    <n v="2.6932870370370371E-2"/>
    <n v="2.6932870370370371E-2"/>
    <b v="0"/>
    <n v="7.8703703703704095E-4"/>
    <b v="0"/>
    <n v="3.72337962962963E-2"/>
  </r>
  <r>
    <n v="1942"/>
    <s v="https://www.rev.com/blog/transcripts/boris-johnson-coronavirus-speech-transcript-uk-pm-tells-uk-to-avoid-non-essential-travel-contact"/>
    <s v="Boris Johnson: (38:05);Thanks. Tom [inaudible 00:38:06]."/>
    <x v="0"/>
    <s v="38:05"/>
    <m/>
    <n v="56"/>
    <m/>
    <s v="Mar 17, 2020"/>
    <x v="20"/>
    <s v="38:05"/>
    <d v="1899-12-30T00:38:05"/>
    <n v="2.6446759259259264E-2"/>
    <n v="3.72337962962963E-2"/>
    <n v="1.0787037037037036E-2"/>
    <n v="2.6932870370370371E-2"/>
    <n v="2.6932870370370371E-2"/>
    <b v="0"/>
    <n v="4.861111111111073E-4"/>
    <b v="0"/>
    <n v="3.72337962962963E-2"/>
  </r>
  <r>
    <n v="1943"/>
    <s v="https://www.rev.com/blog/transcripts/boris-johnson-coronavirus-speech-transcript-uk-pm-tells-uk-to-avoid-non-essential-travel-contact"/>
    <s v="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x v="149"/>
    <s v="38:10"/>
    <m/>
    <n v="649"/>
    <m/>
    <s v="Mar 17, 2020"/>
    <x v="20"/>
    <s v="38:10"/>
    <d v="1899-12-30T00:38:10"/>
    <n v="2.6504629629629628E-2"/>
    <n v="2.6504629629629628E-2"/>
    <n v="0"/>
    <n v="2.6932870370370371E-2"/>
    <n v="2.6932870370370371E-2"/>
    <b v="0"/>
    <n v="4.2824074074074292E-4"/>
    <b v="0"/>
    <n v="3.72337962962963E-2"/>
  </r>
  <r>
    <n v="1944"/>
    <s v="https://www.rev.com/blog/transcripts/boris-johnson-coronavirus-speech-transcript-uk-pm-tells-uk-to-avoid-non-essential-travel-contact"/>
    <s v="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x v="0"/>
    <s v="38:47"/>
    <m/>
    <n v="1041"/>
    <m/>
    <s v="Mar 17, 2020"/>
    <x v="20"/>
    <s v="38:47"/>
    <d v="1899-12-30T00:38:47"/>
    <n v="2.6932870370370371E-2"/>
    <n v="3.72337962962963E-2"/>
    <n v="1.0300925925925929E-2"/>
    <n v="2.8738425925925928E-2"/>
    <n v="2.8738425925925928E-2"/>
    <b v="0"/>
    <n v="1.8055555555555568E-3"/>
    <b v="0"/>
    <n v="3.72337962962963E-2"/>
  </r>
  <r>
    <n v="1945"/>
    <s v="https://www.rev.com/blog/transcripts/boris-johnson-coronavirus-speech-transcript-uk-pm-tells-uk-to-avoid-non-essential-travel-contact"/>
    <s v="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x v="29"/>
    <s v="40:13"/>
    <m/>
    <n v="661"/>
    <m/>
    <s v="Mar 17, 2020"/>
    <x v="20"/>
    <s v="40:13"/>
    <d v="1899-12-30T00:40:13"/>
    <n v="2.7928240740740743E-2"/>
    <n v="3.5960648148148151E-2"/>
    <n v="8.0324074074074082E-3"/>
    <n v="2.8738425925925928E-2"/>
    <n v="2.8738425925925928E-2"/>
    <b v="0"/>
    <n v="8.1018518518518462E-4"/>
    <b v="0"/>
    <n v="3.72337962962963E-2"/>
  </r>
  <r>
    <n v="1946"/>
    <s v="https://www.rev.com/blog/transcripts/boris-johnson-coronavirus-speech-transcript-uk-pm-tells-uk-to-avoid-non-essential-travel-contact"/>
    <s v="Boris Johnson: (40:49);Victoria Donald, channel four."/>
    <x v="0"/>
    <s v="40:49"/>
    <m/>
    <n v="53"/>
    <m/>
    <s v="Mar 17, 2020"/>
    <x v="20"/>
    <s v="40:49"/>
    <d v="1899-12-30T00:40:49"/>
    <n v="2.8344907407407412E-2"/>
    <n v="3.72337962962963E-2"/>
    <n v="8.8888888888888871E-3"/>
    <n v="2.8738425925925928E-2"/>
    <n v="2.8738425925925928E-2"/>
    <b v="0"/>
    <n v="3.9351851851851527E-4"/>
    <b v="0"/>
    <n v="3.72337962962963E-2"/>
  </r>
  <r>
    <n v="1947"/>
    <s v="https://www.rev.com/blog/transcripts/boris-johnson-coronavirus-speech-transcript-uk-pm-tells-uk-to-avoid-non-essential-travel-contact"/>
    <s v="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x v="150"/>
    <s v="40:54"/>
    <m/>
    <n v="424"/>
    <m/>
    <s v="Mar 17, 2020"/>
    <x v="20"/>
    <s v="40:54"/>
    <d v="1899-12-30T00:40:54"/>
    <n v="2.8402777777777777E-2"/>
    <n v="2.8402777777777777E-2"/>
    <n v="0"/>
    <n v="2.8738425925925928E-2"/>
    <n v="2.8738425925925928E-2"/>
    <b v="0"/>
    <n v="3.3564814814815089E-4"/>
    <b v="0"/>
    <n v="3.72337962962963E-2"/>
  </r>
  <r>
    <n v="1948"/>
    <s v="https://www.rev.com/blog/transcripts/boris-johnson-coronavirus-speech-transcript-uk-pm-tells-uk-to-avoid-non-essential-travel-contact"/>
    <s v="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x v="29"/>
    <s v="41:23"/>
    <m/>
    <n v="600"/>
    <m/>
    <s v="Mar 17, 2020"/>
    <x v="20"/>
    <s v="41:23"/>
    <d v="1899-12-30T00:41:23"/>
    <n v="2.8738425925925928E-2"/>
    <n v="3.5960648148148151E-2"/>
    <n v="7.2222222222222236E-3"/>
    <n v="3.1041666666666665E-2"/>
    <n v="3.1041666666666665E-2"/>
    <b v="0"/>
    <n v="2.3032407407407376E-3"/>
    <b v="0"/>
    <n v="3.72337962962963E-2"/>
  </r>
  <r>
    <n v="1949"/>
    <s v="https://www.rev.com/blog/transcripts/boris-johnson-coronavirus-speech-transcript-uk-pm-tells-uk-to-avoid-non-essential-travel-contact"/>
    <s v="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x v="29"/>
    <s v="42:03"/>
    <m/>
    <n v="731"/>
    <m/>
    <s v="Mar 17, 2020"/>
    <x v="20"/>
    <s v="41:23"/>
    <d v="1899-12-30T00:42:03"/>
    <n v="2.8738425925925928E-2"/>
    <n v="3.5960648148148151E-2"/>
    <n v="7.2222222222222236E-3"/>
    <n v="3.1041666666666665E-2"/>
    <n v="3.1041666666666665E-2"/>
    <b v="0"/>
    <n v="2.3032407407407376E-3"/>
    <b v="0"/>
    <n v="3.72337962962963E-2"/>
  </r>
  <r>
    <n v="1950"/>
    <s v="https://www.rev.com/blog/transcripts/boris-johnson-coronavirus-speech-transcript-uk-pm-tells-uk-to-avoid-non-essential-travel-contact"/>
    <s v="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x v="29"/>
    <s v="42:46"/>
    <m/>
    <n v="415"/>
    <m/>
    <s v="Mar 17, 2020"/>
    <x v="20"/>
    <s v="41:23"/>
    <d v="1899-12-30T00:42:46"/>
    <n v="2.8738425925925928E-2"/>
    <n v="3.5960648148148151E-2"/>
    <n v="7.2222222222222236E-3"/>
    <n v="3.1041666666666665E-2"/>
    <n v="3.1041666666666665E-2"/>
    <b v="0"/>
    <n v="2.3032407407407376E-3"/>
    <b v="0"/>
    <n v="3.72337962962963E-2"/>
  </r>
  <r>
    <n v="1951"/>
    <s v="https://www.rev.com/blog/transcripts/boris-johnson-coronavirus-speech-transcript-uk-pm-tells-uk-to-avoid-non-essential-travel-contact"/>
    <s v="Boris Johnson: (43:10);Heather?"/>
    <x v="0"/>
    <s v="43:10"/>
    <m/>
    <n v="31"/>
    <m/>
    <s v="Mar 17, 2020"/>
    <x v="20"/>
    <s v="43:10"/>
    <d v="1899-12-30T00:43:10"/>
    <n v="2.9976851851851852E-2"/>
    <n v="3.72337962962963E-2"/>
    <n v="7.2569444444444478E-3"/>
    <n v="3.1041666666666665E-2"/>
    <n v="3.1041666666666665E-2"/>
    <b v="0"/>
    <n v="1.0648148148148136E-3"/>
    <b v="0"/>
    <n v="3.72337962962963E-2"/>
  </r>
  <r>
    <n v="1952"/>
    <s v="https://www.rev.com/blog/transcripts/boris-johnson-coronavirus-speech-transcript-uk-pm-tells-uk-to-avoid-non-essential-travel-contact"/>
    <s v="Patrick Vallance: (43:11);Shall I answer the other part?"/>
    <x v="27"/>
    <s v="43:11"/>
    <m/>
    <n v="56"/>
    <m/>
    <s v="Mar 17, 2020"/>
    <x v="20"/>
    <s v="43:11"/>
    <d v="1899-12-30T00:43:11"/>
    <n v="2.9988425925925922E-2"/>
    <n v="3.2048611111111111E-2"/>
    <n v="2.0601851851851892E-3"/>
    <n v="3.1041666666666665E-2"/>
    <n v="3.1041666666666665E-2"/>
    <b v="0"/>
    <n v="1.0532407407407435E-3"/>
    <b v="0"/>
    <n v="3.72337962962963E-2"/>
  </r>
  <r>
    <n v="1953"/>
    <s v="https://www.rev.com/blog/transcripts/boris-johnson-coronavirus-speech-transcript-uk-pm-tells-uk-to-avoid-non-essential-travel-contact"/>
    <s v="Boris Johnson: (43:11);Sorry. Yes, forgive me. Forgive me. The seven days."/>
    <x v="0"/>
    <s v="43:11"/>
    <m/>
    <n v="74"/>
    <m/>
    <s v="Mar 17, 2020"/>
    <x v="20"/>
    <s v="43:11"/>
    <d v="1899-12-30T00:43:11"/>
    <n v="2.9988425925925922E-2"/>
    <n v="3.72337962962963E-2"/>
    <n v="7.2453703703703777E-3"/>
    <n v="3.1041666666666665E-2"/>
    <n v="3.1041666666666665E-2"/>
    <b v="0"/>
    <n v="1.0532407407407435E-3"/>
    <b v="0"/>
    <n v="3.72337962962963E-2"/>
  </r>
  <r>
    <n v="1954"/>
    <s v="https://www.rev.com/blog/transcripts/boris-johnson-coronavirus-speech-transcript-uk-pm-tells-uk-to-avoid-non-essential-travel-contact"/>
    <s v="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x v="27"/>
    <s v="43:11"/>
    <m/>
    <n v="483"/>
    <m/>
    <s v="Mar 17, 2020"/>
    <x v="20"/>
    <s v="43:11"/>
    <d v="1899-12-30T00:43:11"/>
    <n v="2.9988425925925922E-2"/>
    <n v="3.2048611111111111E-2"/>
    <n v="2.0601851851851892E-3"/>
    <n v="3.1041666666666665E-2"/>
    <n v="3.1041666666666665E-2"/>
    <b v="0"/>
    <n v="1.0532407407407435E-3"/>
    <b v="0"/>
    <n v="3.72337962962963E-2"/>
  </r>
  <r>
    <n v="1955"/>
    <s v="https://www.rev.com/blog/transcripts/boris-johnson-coronavirus-speech-transcript-uk-pm-tells-uk-to-avoid-non-essential-travel-contact"/>
    <s v="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x v="27"/>
    <s v="43:41"/>
    <m/>
    <n v="473"/>
    <m/>
    <s v="Mar 17, 2020"/>
    <x v="20"/>
    <s v="43:11"/>
    <d v="1899-12-30T00:43:41"/>
    <n v="2.9988425925925922E-2"/>
    <n v="3.2048611111111111E-2"/>
    <n v="2.0601851851851892E-3"/>
    <n v="3.1041666666666665E-2"/>
    <n v="3.1041666666666665E-2"/>
    <b v="0"/>
    <n v="1.0532407407407435E-3"/>
    <b v="0"/>
    <n v="3.72337962962963E-2"/>
  </r>
  <r>
    <n v="1956"/>
    <s v="https://www.rev.com/blog/transcripts/boris-johnson-coronavirus-speech-transcript-uk-pm-tells-uk-to-avoid-non-essential-travel-contact"/>
    <s v="Boris Johnson: (44:10);Have you got that? It’s a difference between individual isolation and household isolation. Heather Stewart?"/>
    <x v="0"/>
    <s v="44:10"/>
    <m/>
    <n v="130"/>
    <m/>
    <s v="Mar 17, 2020"/>
    <x v="20"/>
    <s v="44:10"/>
    <d v="1899-12-30T00:44:10"/>
    <n v="3.0671296296296294E-2"/>
    <n v="3.72337962962963E-2"/>
    <n v="6.5625000000000058E-3"/>
    <n v="3.1041666666666665E-2"/>
    <n v="3.1041666666666665E-2"/>
    <b v="0"/>
    <n v="3.703703703703716E-4"/>
    <b v="0"/>
    <n v="3.72337962962963E-2"/>
  </r>
  <r>
    <n v="1957"/>
    <s v="https://www.rev.com/blog/transcripts/boris-johnson-coronavirus-speech-transcript-uk-pm-tells-uk-to-avoid-non-essential-travel-contact"/>
    <s v="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x v="111"/>
    <s v="44:22"/>
    <m/>
    <n v="485"/>
    <m/>
    <s v="Mar 17, 2020"/>
    <x v="20"/>
    <s v="44:22"/>
    <d v="1899-12-30T00:44:22"/>
    <n v="3.0810185185185187E-2"/>
    <n v="3.0810185185185187E-2"/>
    <n v="0"/>
    <n v="3.1041666666666665E-2"/>
    <n v="3.1041666666666665E-2"/>
    <b v="0"/>
    <n v="2.3148148148147835E-4"/>
    <b v="0"/>
    <n v="3.72337962962963E-2"/>
  </r>
  <r>
    <n v="1958"/>
    <s v="https://www.rev.com/blog/transcripts/boris-johnson-coronavirus-speech-transcript-uk-pm-tells-uk-to-avoid-non-essential-travel-contact"/>
    <s v="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x v="0"/>
    <s v="44:42"/>
    <m/>
    <n v="671"/>
    <m/>
    <s v="Mar 17, 2020"/>
    <x v="20"/>
    <s v="44:42"/>
    <d v="1899-12-30T00:44:42"/>
    <n v="3.1041666666666665E-2"/>
    <n v="3.72337962962963E-2"/>
    <n v="6.1921296296296342E-3"/>
    <n v="3.1817129629629633E-2"/>
    <n v="3.1817129629629633E-2"/>
    <b v="0"/>
    <n v="7.7546296296296738E-4"/>
    <b v="0"/>
    <n v="3.72337962962963E-2"/>
  </r>
  <r>
    <n v="1959"/>
    <s v="https://www.rev.com/blog/transcripts/boris-johnson-coronavirus-speech-transcript-uk-pm-tells-uk-to-avoid-non-essential-travel-contact"/>
    <s v="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x v="151"/>
    <s v="45:25"/>
    <m/>
    <n v="455"/>
    <m/>
    <s v="Mar 17, 2020"/>
    <x v="20"/>
    <s v="45:25"/>
    <d v="1899-12-30T00:45:25"/>
    <n v="3.1539351851851853E-2"/>
    <n v="3.1539351851851853E-2"/>
    <n v="0"/>
    <n v="3.1817129629629633E-2"/>
    <n v="3.1817129629629633E-2"/>
    <b v="0"/>
    <n v="2.7777777777777957E-4"/>
    <b v="0"/>
    <n v="3.72337962962963E-2"/>
  </r>
  <r>
    <n v="1960"/>
    <s v="https://www.rev.com/blog/transcripts/boris-johnson-coronavirus-speech-transcript-uk-pm-tells-uk-to-avoid-non-essential-travel-contact"/>
    <s v="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x v="0"/>
    <s v="45:49"/>
    <m/>
    <n v="313"/>
    <m/>
    <s v="Mar 17, 2020"/>
    <x v="20"/>
    <s v="45:49"/>
    <d v="1899-12-30T00:45:49"/>
    <n v="3.1817129629629633E-2"/>
    <n v="3.72337962962963E-2"/>
    <n v="5.4166666666666669E-3"/>
    <n v="3.2210648148148148E-2"/>
    <n v="3.2210648148148148E-2"/>
    <b v="0"/>
    <n v="3.9351851851851527E-4"/>
    <b v="0"/>
    <n v="3.72337962962963E-2"/>
  </r>
  <r>
    <n v="1961"/>
    <s v="https://www.rev.com/blog/transcripts/boris-johnson-coronavirus-speech-transcript-uk-pm-tells-uk-to-avoid-non-essential-travel-contact"/>
    <s v="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x v="27"/>
    <s v="46:09"/>
    <m/>
    <n v="321"/>
    <m/>
    <s v="Mar 17, 2020"/>
    <x v="20"/>
    <s v="46:09"/>
    <d v="1899-12-30T00:46:09"/>
    <n v="3.2048611111111111E-2"/>
    <n v="3.2048611111111111E-2"/>
    <n v="0"/>
    <n v="3.2210648148148148E-2"/>
    <n v="3.2210648148148148E-2"/>
    <b v="0"/>
    <n v="1.6203703703703692E-4"/>
    <b v="0"/>
    <n v="3.72337962962963E-2"/>
  </r>
  <r>
    <n v="1962"/>
    <s v="https://www.rev.com/blog/transcripts/boris-johnson-coronavirus-speech-transcript-uk-pm-tells-uk-to-avoid-non-essential-travel-contact"/>
    <s v="Chris Whitty: (46:23);The one thing I think it is worth just adding to that, it’s just to reiterate the point that there that thankfully this virus seems to spare children relative to other ages."/>
    <x v="29"/>
    <s v="46:23"/>
    <m/>
    <n v="195"/>
    <m/>
    <s v="Mar 17, 2020"/>
    <x v="20"/>
    <s v="46:23"/>
    <d v="1899-12-30T00:46:23"/>
    <n v="3.2210648148148148E-2"/>
    <n v="3.5960648148148151E-2"/>
    <n v="3.7500000000000033E-3"/>
    <n v="3.2928240740740737E-2"/>
    <n v="3.2928240740740737E-2"/>
    <b v="0"/>
    <n v="7.1759259259258912E-4"/>
    <b v="0"/>
    <n v="3.72337962962963E-2"/>
  </r>
  <r>
    <n v="1963"/>
    <s v="https://www.rev.com/blog/transcripts/boris-johnson-coronavirus-speech-transcript-uk-pm-tells-uk-to-avoid-non-essential-travel-contact"/>
    <s v="Boris Johnson: (46:34);Dennis, we are in daily contact with our counterparts and with the teacher’s office and so on to make sure that we’re coordinating things as much as we reasonably can. Yes, sir?"/>
    <x v="0"/>
    <s v="46:34"/>
    <m/>
    <n v="200"/>
    <m/>
    <s v="Mar 17, 2020"/>
    <x v="20"/>
    <s v="46:34"/>
    <d v="1899-12-30T00:46:34"/>
    <n v="3.2337962962962964E-2"/>
    <n v="3.72337962962963E-2"/>
    <n v="4.8958333333333354E-3"/>
    <n v="3.2928240740740737E-2"/>
    <n v="3.2928240740740737E-2"/>
    <b v="0"/>
    <n v="5.9027777777777291E-4"/>
    <b v="0"/>
    <n v="3.72337962962963E-2"/>
  </r>
  <r>
    <n v="1964"/>
    <s v="https://www.rev.com/blog/transcripts/boris-johnson-coronavirus-speech-transcript-uk-pm-tells-uk-to-avoid-non-essential-travel-contact"/>
    <s v="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x v="152"/>
    <s v="46:53"/>
    <m/>
    <n v="520"/>
    <m/>
    <s v="Mar 17, 2020"/>
    <x v="20"/>
    <s v="46:53"/>
    <d v="1899-12-30T00:46:53"/>
    <n v="3.2557870370370369E-2"/>
    <n v="3.2557870370370369E-2"/>
    <n v="0"/>
    <n v="3.2928240740740737E-2"/>
    <n v="3.2928240740740737E-2"/>
    <b v="0"/>
    <n v="3.7037037037036813E-4"/>
    <b v="0"/>
    <n v="3.72337962962963E-2"/>
  </r>
  <r>
    <n v="1965"/>
    <s v="https://www.rev.com/blog/transcripts/boris-johnson-coronavirus-speech-transcript-uk-pm-tells-uk-to-avoid-non-essential-travel-contact"/>
    <s v="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x v="0"/>
    <s v="47:25"/>
    <m/>
    <n v="680"/>
    <m/>
    <s v="Mar 17, 2020"/>
    <x v="20"/>
    <s v="47:25"/>
    <d v="1899-12-30T00:47:25"/>
    <n v="3.2928240740740737E-2"/>
    <n v="3.72337962962963E-2"/>
    <n v="4.3055555555555625E-3"/>
    <n v="3.4733796296296297E-2"/>
    <n v="3.4733796296296297E-2"/>
    <b v="0"/>
    <n v="1.8055555555555602E-3"/>
    <b v="0"/>
    <n v="3.72337962962963E-2"/>
  </r>
  <r>
    <n v="1966"/>
    <s v="https://www.rev.com/blog/transcripts/boris-johnson-coronavirus-speech-transcript-uk-pm-tells-uk-to-avoid-non-essential-travel-contact"/>
    <s v="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x v="29"/>
    <s v="48:17"/>
    <m/>
    <n v="437"/>
    <m/>
    <s v="Mar 17, 2020"/>
    <x v="20"/>
    <s v="48:17"/>
    <d v="1899-12-30T00:48:17"/>
    <n v="3.3530092592592591E-2"/>
    <n v="3.5960648148148151E-2"/>
    <n v="2.4305555555555608E-3"/>
    <n v="3.4733796296296297E-2"/>
    <n v="3.4733796296296297E-2"/>
    <b v="0"/>
    <n v="1.2037037037037068E-3"/>
    <b v="0"/>
    <n v="3.72337962962963E-2"/>
  </r>
  <r>
    <n v="1967"/>
    <s v="https://www.rev.com/blog/transcripts/boris-johnson-coronavirus-speech-transcript-uk-pm-tells-uk-to-avoid-non-essential-travel-contact"/>
    <s v="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x v="0"/>
    <s v="48:41"/>
    <m/>
    <n v="383"/>
    <m/>
    <s v="Mar 17, 2020"/>
    <x v="20"/>
    <s v="48:41"/>
    <d v="1899-12-30T00:48:41"/>
    <n v="3.380787037037037E-2"/>
    <n v="3.72337962962963E-2"/>
    <n v="3.4259259259259295E-3"/>
    <n v="3.4733796296296297E-2"/>
    <n v="3.4733796296296297E-2"/>
    <b v="0"/>
    <n v="9.2592592592592726E-4"/>
    <b v="0"/>
    <n v="3.72337962962963E-2"/>
  </r>
  <r>
    <n v="1968"/>
    <s v="https://www.rev.com/blog/transcripts/boris-johnson-coronavirus-speech-transcript-uk-pm-tells-uk-to-avoid-non-essential-travel-contact"/>
    <s v="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x v="153"/>
    <s v="49:11"/>
    <m/>
    <n v="827"/>
    <m/>
    <s v="Mar 17, 2020"/>
    <x v="20"/>
    <s v="49:11"/>
    <d v="1899-12-30T00:49:11"/>
    <n v="3.4155092592592591E-2"/>
    <n v="3.4155092592592591E-2"/>
    <n v="0"/>
    <n v="3.4733796296296297E-2"/>
    <n v="3.4733796296296297E-2"/>
    <b v="0"/>
    <n v="5.7870370370370627E-4"/>
    <b v="0"/>
    <n v="3.72337962962963E-2"/>
  </r>
  <r>
    <n v="1969"/>
    <s v="https://www.rev.com/blog/transcripts/boris-johnson-coronavirus-speech-transcript-uk-pm-tells-uk-to-avoid-non-essential-travel-contact"/>
    <s v="Boris Johnson: (50:01);I’m going to … In terms of your first question, Paul, about parliamentarians, you can take this as a universal announcement intended for everybody. There are no exceptions. Chris, on the precision of the advice for instance, to people visiting care homes?"/>
    <x v="0"/>
    <s v="50:01"/>
    <m/>
    <n v="278"/>
    <m/>
    <s v="Mar 17, 2020"/>
    <x v="20"/>
    <s v="50:01"/>
    <d v="1899-12-30T00:50:01"/>
    <n v="3.4733796296296297E-2"/>
    <n v="3.72337962962963E-2"/>
    <n v="2.5000000000000022E-3"/>
    <n v="3.5937500000000004E-2"/>
    <n v="3.5937500000000004E-2"/>
    <b v="0"/>
    <n v="1.2037037037037068E-3"/>
    <b v="0"/>
    <n v="3.72337962962963E-2"/>
  </r>
  <r>
    <n v="1970"/>
    <s v="https://www.rev.com/blog/transcripts/boris-johnson-coronavirus-speech-transcript-uk-pm-tells-uk-to-avoid-non-essential-travel-contact"/>
    <s v="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x v="29"/>
    <s v="50:20"/>
    <m/>
    <n v="596"/>
    <m/>
    <s v="Mar 17, 2020"/>
    <x v="20"/>
    <s v="50:20"/>
    <d v="1899-12-30T00:50:20"/>
    <n v="3.4953703703703702E-2"/>
    <n v="3.5960648148148151E-2"/>
    <n v="1.0069444444444492E-3"/>
    <n v="3.5937500000000004E-2"/>
    <n v="3.5937500000000004E-2"/>
    <b v="0"/>
    <n v="9.8379629629630205E-4"/>
    <b v="0"/>
    <n v="3.72337962962963E-2"/>
  </r>
  <r>
    <n v="1971"/>
    <s v="https://www.rev.com/blog/transcripts/boris-johnson-coronavirus-speech-transcript-uk-pm-tells-uk-to-avoid-non-essential-travel-contact"/>
    <s v="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x v="29"/>
    <s v="50:51"/>
    <m/>
    <n v="619"/>
    <m/>
    <s v="Mar 17, 2020"/>
    <x v="20"/>
    <s v="50:20"/>
    <d v="1899-12-30T00:50:51"/>
    <n v="3.4953703703703702E-2"/>
    <n v="3.5960648148148151E-2"/>
    <n v="1.0069444444444492E-3"/>
    <n v="3.5937500000000004E-2"/>
    <n v="3.5937500000000004E-2"/>
    <b v="0"/>
    <n v="9.8379629629630205E-4"/>
    <b v="0"/>
    <n v="3.72337962962963E-2"/>
  </r>
  <r>
    <n v="1972"/>
    <s v="https://www.rev.com/blog/transcripts/boris-johnson-coronavirus-speech-transcript-uk-pm-tells-uk-to-avoid-non-essential-travel-contact"/>
    <s v="Boris Johnson: (51:28);Okay. Yes?"/>
    <x v="0"/>
    <s v="51:28"/>
    <m/>
    <n v="33"/>
    <m/>
    <s v="Mar 17, 2020"/>
    <x v="20"/>
    <s v="51:28"/>
    <d v="1899-12-30T00:51:28"/>
    <n v="3.5740740740740747E-2"/>
    <n v="3.72337962962963E-2"/>
    <n v="1.493055555555553E-3"/>
    <n v="3.5937500000000004E-2"/>
    <n v="3.5937500000000004E-2"/>
    <b v="0"/>
    <n v="1.9675925925925764E-4"/>
    <b v="0"/>
    <n v="3.72337962962963E-2"/>
  </r>
  <r>
    <n v="1973"/>
    <s v="https://www.rev.com/blog/transcripts/boris-johnson-coronavirus-speech-transcript-uk-pm-tells-uk-to-avoid-non-essential-travel-contact"/>
    <s v="Harriet Line: (51:35);Harriet Line from the Press Association. What are the kinds of underlying health conditions that those people who died after contracting coronavirus had?"/>
    <x v="154"/>
    <s v="51:35"/>
    <m/>
    <n v="175"/>
    <m/>
    <s v="Mar 17, 2020"/>
    <x v="20"/>
    <s v="51:35"/>
    <d v="1899-12-30T00:51:35"/>
    <n v="3.5821759259259262E-2"/>
    <n v="3.5821759259259262E-2"/>
    <n v="0"/>
    <n v="3.5937500000000004E-2"/>
    <n v="3.5937500000000004E-2"/>
    <b v="0"/>
    <n v="1.1574074074074264E-4"/>
    <b v="0"/>
    <n v="3.72337962962963E-2"/>
  </r>
  <r>
    <n v="1974"/>
    <s v="https://www.rev.com/blog/transcripts/boris-johnson-coronavirus-speech-transcript-uk-pm-tells-uk-to-avoid-non-essential-travel-contact"/>
    <s v="Boris Johnson: (51:45);Chris?"/>
    <x v="0"/>
    <s v="51:45"/>
    <m/>
    <n v="29"/>
    <m/>
    <s v="Mar 17, 2020"/>
    <x v="20"/>
    <s v="51:45"/>
    <d v="1899-12-30T00:51:45"/>
    <n v="3.5937500000000004E-2"/>
    <n v="3.72337962962963E-2"/>
    <n v="1.2962962962962954E-3"/>
    <n v="3.6446759259259262E-2"/>
    <n v="3.6446759259259262E-2"/>
    <b v="0"/>
    <n v="5.0925925925925791E-4"/>
    <b v="0"/>
    <n v="3.72337962962963E-2"/>
  </r>
  <r>
    <n v="1975"/>
    <s v="https://www.rev.com/blog/transcripts/boris-johnson-coronavirus-speech-transcript-uk-pm-tells-uk-to-avoid-non-essential-travel-contact"/>
    <s v="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x v="29"/>
    <s v="51:47"/>
    <m/>
    <n v="660"/>
    <m/>
    <s v="Mar 17, 2020"/>
    <x v="20"/>
    <s v="51:47"/>
    <d v="1899-12-30T00:51:47"/>
    <n v="3.5960648148148151E-2"/>
    <n v="3.5960648148148151E-2"/>
    <n v="0"/>
    <n v="3.6446759259259262E-2"/>
    <n v="3.6446759259259262E-2"/>
    <b v="0"/>
    <n v="4.8611111111111077E-4"/>
    <b v="0"/>
    <n v="3.72337962962963E-2"/>
  </r>
  <r>
    <n v="1976"/>
    <s v="https://www.rev.com/blog/transcripts/boris-johnson-coronavirus-speech-transcript-uk-pm-tells-uk-to-avoid-non-essential-travel-contact"/>
    <s v="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x v="0"/>
    <s v="52:29"/>
    <m/>
    <n v="1062"/>
    <m/>
    <s v="Mar 17, 2020"/>
    <x v="20"/>
    <s v="52:29"/>
    <d v="1899-12-30T00:52:29"/>
    <n v="3.6446759259259262E-2"/>
    <n v="3.72337962962963E-2"/>
    <n v="7.8703703703703748E-4"/>
    <n v="0"/>
    <n v="0"/>
    <b v="0"/>
    <n v="-3.6446759259259262E-2"/>
    <b v="1"/>
    <n v="3.72337962962963E-2"/>
  </r>
  <r>
    <n v="1977"/>
    <s v="https://www.rev.com/blog/transcripts/boris-johnson-coronavirus-speech-transcript-uk-pm-tells-uk-to-avoid-non-essential-travel-contact"/>
    <s v="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x v="0"/>
    <s v="53:37"/>
    <m/>
    <n v="421"/>
    <m/>
    <s v="Mar 17, 2020"/>
    <x v="20"/>
    <s v="52:29"/>
    <d v="1899-12-30T00:53:37"/>
    <n v="3.6446759259259262E-2"/>
    <n v="3.72337962962963E-2"/>
    <n v="7.8703703703703748E-4"/>
    <n v="0"/>
    <n v="0"/>
    <b v="0"/>
    <n v="-3.6446759259259262E-2"/>
    <b v="1"/>
    <n v="3.72337962962963E-2"/>
  </r>
  <r>
    <n v="1982"/>
    <s v="https://www.rev.com/blog/transcripts/transcript-boris-johnson-says-uk-schools-will-close-indefinitely-due-to-coronavirus"/>
    <s v="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x v="0"/>
    <s v="00:00"/>
    <m/>
    <n v="861"/>
    <m/>
    <s v="Mar 18, 2020"/>
    <x v="21"/>
    <s v="00:00"/>
    <d v="1899-12-30T00:00:00"/>
    <n v="3.6446759259259262E-2"/>
    <n v="2.0706018518518519E-2"/>
    <n v="-1.5740740740740743E-2"/>
    <n v="7.69675925925926E-3"/>
    <n v="7.69675925925926E-3"/>
    <b v="0"/>
    <n v="-2.8750000000000001E-2"/>
    <b v="1"/>
    <n v="2.0706018518518519E-2"/>
  </r>
  <r>
    <n v="1983"/>
    <s v="https://www.rev.com/blog/transcripts/transcript-boris-johnson-says-uk-schools-will-close-indefinitely-due-to-coronavirus"/>
    <s v="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x v="0"/>
    <s v="01:04"/>
    <m/>
    <n v="886"/>
    <m/>
    <s v="Mar 18, 2020"/>
    <x v="21"/>
    <s v="00:00"/>
    <d v="1899-12-30T00:01:04"/>
    <n v="3.6446759259259262E-2"/>
    <n v="2.0706018518518519E-2"/>
    <n v="-1.5740740740740743E-2"/>
    <n v="7.69675925925926E-3"/>
    <n v="7.69675925925926E-3"/>
    <b v="0"/>
    <n v="-2.8750000000000001E-2"/>
    <b v="1"/>
    <n v="2.0706018518518519E-2"/>
  </r>
  <r>
    <n v="1984"/>
    <s v="https://www.rev.com/blog/transcripts/transcript-boris-johnson-says-uk-schools-will-close-indefinitely-due-to-coronavirus"/>
    <s v="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x v="0"/>
    <s v="02:05"/>
    <m/>
    <n v="942"/>
    <m/>
    <s v="Mar 18, 2020"/>
    <x v="21"/>
    <s v="00:00"/>
    <d v="1899-12-30T00:02:05"/>
    <n v="3.6446759259259262E-2"/>
    <n v="2.0706018518518519E-2"/>
    <n v="-1.5740740740740743E-2"/>
    <n v="7.69675925925926E-3"/>
    <n v="7.69675925925926E-3"/>
    <b v="0"/>
    <n v="-2.8750000000000001E-2"/>
    <b v="1"/>
    <n v="2.0706018518518519E-2"/>
  </r>
  <r>
    <n v="1985"/>
    <s v="https://www.rev.com/blog/transcripts/transcript-boris-johnson-says-uk-schools-will-close-indefinitely-due-to-coronavirus"/>
    <s v="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x v="0"/>
    <s v="03:15"/>
    <m/>
    <n v="709"/>
    <m/>
    <s v="Mar 18, 2020"/>
    <x v="21"/>
    <s v="00:00"/>
    <d v="1899-12-30T00:03:15"/>
    <n v="3.6446759259259262E-2"/>
    <n v="2.0706018518518519E-2"/>
    <n v="-1.5740740740740743E-2"/>
    <n v="7.69675925925926E-3"/>
    <n v="7.69675925925926E-3"/>
    <b v="0"/>
    <n v="-2.8750000000000001E-2"/>
    <b v="1"/>
    <n v="2.0706018518518519E-2"/>
  </r>
  <r>
    <n v="1986"/>
    <s v="https://www.rev.com/blog/transcripts/transcript-boris-johnson-says-uk-schools-will-close-indefinitely-due-to-coronavirus"/>
    <s v="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x v="0"/>
    <s v="04:03"/>
    <m/>
    <n v="506"/>
    <m/>
    <s v="Mar 18, 2020"/>
    <x v="21"/>
    <s v="00:00"/>
    <d v="1899-12-30T00:04:03"/>
    <n v="3.6446759259259262E-2"/>
    <n v="2.0706018518518519E-2"/>
    <n v="-1.5740740740740743E-2"/>
    <n v="7.69675925925926E-3"/>
    <n v="7.69675925925926E-3"/>
    <b v="0"/>
    <n v="-2.8750000000000001E-2"/>
    <b v="1"/>
    <n v="2.0706018518518519E-2"/>
  </r>
  <r>
    <n v="1987"/>
    <s v="https://www.rev.com/blog/transcripts/transcript-boris-johnson-says-uk-schools-will-close-indefinitely-due-to-coronavirus"/>
    <s v="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x v="0"/>
    <s v="04:38"/>
    <m/>
    <n v="555"/>
    <m/>
    <s v="Mar 18, 2020"/>
    <x v="21"/>
    <s v="00:00"/>
    <d v="1899-12-30T00:04:38"/>
    <n v="3.6446759259259262E-2"/>
    <n v="2.0706018518518519E-2"/>
    <n v="-1.5740740740740743E-2"/>
    <n v="7.69675925925926E-3"/>
    <n v="7.69675925925926E-3"/>
    <b v="0"/>
    <n v="-2.8750000000000001E-2"/>
    <b v="1"/>
    <n v="2.0706018518518519E-2"/>
  </r>
  <r>
    <n v="1988"/>
    <s v="https://www.rev.com/blog/transcripts/transcript-boris-johnson-says-uk-schools-will-close-indefinitely-due-to-coronavirus"/>
    <s v="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x v="0"/>
    <s v="05:20"/>
    <m/>
    <n v="489"/>
    <m/>
    <s v="Mar 18, 2020"/>
    <x v="21"/>
    <s v="00:00"/>
    <d v="1899-12-30T00:05:20"/>
    <n v="3.6446759259259262E-2"/>
    <n v="2.0706018518518519E-2"/>
    <n v="-1.5740740740740743E-2"/>
    <n v="7.69675925925926E-3"/>
    <n v="7.69675925925926E-3"/>
    <b v="0"/>
    <n v="-2.8750000000000001E-2"/>
    <b v="1"/>
    <n v="2.0706018518518519E-2"/>
  </r>
  <r>
    <n v="1989"/>
    <s v="https://www.rev.com/blog/transcripts/transcript-boris-johnson-says-uk-schools-will-close-indefinitely-due-to-coronavirus"/>
    <s v="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x v="0"/>
    <s v="05:54"/>
    <m/>
    <n v="473"/>
    <m/>
    <s v="Mar 18, 2020"/>
    <x v="21"/>
    <s v="00:00"/>
    <d v="1899-12-30T00:05:54"/>
    <n v="3.6446759259259262E-2"/>
    <n v="2.0706018518518519E-2"/>
    <n v="-1.5740740740740743E-2"/>
    <n v="7.69675925925926E-3"/>
    <n v="7.69675925925926E-3"/>
    <b v="0"/>
    <n v="-2.8750000000000001E-2"/>
    <b v="1"/>
    <n v="2.0706018518518519E-2"/>
  </r>
  <r>
    <n v="1990"/>
    <s v="https://www.rev.com/blog/transcripts/transcript-boris-johnson-says-uk-schools-will-close-indefinitely-due-to-coronavirus"/>
    <s v="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x v="0"/>
    <s v="06:20"/>
    <m/>
    <n v="794"/>
    <m/>
    <s v="Mar 18, 2020"/>
    <x v="21"/>
    <s v="00:00"/>
    <d v="1899-12-30T00:06:20"/>
    <n v="3.6446759259259262E-2"/>
    <n v="2.0706018518518519E-2"/>
    <n v="-1.5740740740740743E-2"/>
    <n v="7.69675925925926E-3"/>
    <n v="7.69675925925926E-3"/>
    <b v="0"/>
    <n v="-2.8750000000000001E-2"/>
    <b v="1"/>
    <n v="2.0706018518518519E-2"/>
  </r>
  <r>
    <n v="1991"/>
    <s v="https://www.rev.com/blog/transcripts/transcript-boris-johnson-says-uk-schools-will-close-indefinitely-due-to-coronavirus"/>
    <s v="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x v="27"/>
    <s v="07:19"/>
    <m/>
    <n v="782"/>
    <m/>
    <s v="Mar 18, 2020"/>
    <x v="21"/>
    <s v="07:19"/>
    <d v="1899-12-30T00:07:19"/>
    <n v="5.0810185185185186E-3"/>
    <n v="1.9120370370370371E-2"/>
    <n v="1.4039351851851851E-2"/>
    <n v="7.69675925925926E-3"/>
    <n v="7.69675925925926E-3"/>
    <b v="0"/>
    <n v="2.6157407407407414E-3"/>
    <b v="0"/>
    <n v="2.0706018518518519E-2"/>
  </r>
  <r>
    <n v="1992"/>
    <s v="https://www.rev.com/blog/transcripts/transcript-boris-johnson-says-uk-schools-will-close-indefinitely-due-to-coronavirus"/>
    <s v="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x v="27"/>
    <s v="08:06"/>
    <m/>
    <n v="529"/>
    <m/>
    <s v="Mar 18, 2020"/>
    <x v="21"/>
    <s v="07:19"/>
    <d v="1899-12-30T00:08:06"/>
    <n v="5.0810185185185186E-3"/>
    <n v="1.9120370370370371E-2"/>
    <n v="1.4039351851851851E-2"/>
    <n v="7.69675925925926E-3"/>
    <n v="7.69675925925926E-3"/>
    <b v="0"/>
    <n v="2.6157407407407414E-3"/>
    <b v="0"/>
    <n v="2.0706018518518519E-2"/>
  </r>
  <r>
    <n v="1993"/>
    <s v="https://www.rev.com/blog/transcripts/transcript-boris-johnson-says-uk-schools-will-close-indefinitely-due-to-coronavirus"/>
    <s v="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x v="27"/>
    <s v="08:38"/>
    <m/>
    <n v="648"/>
    <m/>
    <s v="Mar 18, 2020"/>
    <x v="21"/>
    <s v="07:19"/>
    <d v="1899-12-30T00:08:38"/>
    <n v="5.0810185185185186E-3"/>
    <n v="1.9120370370370371E-2"/>
    <n v="1.4039351851851851E-2"/>
    <n v="7.69675925925926E-3"/>
    <n v="7.69675925925926E-3"/>
    <b v="0"/>
    <n v="2.6157407407407414E-3"/>
    <b v="0"/>
    <n v="2.0706018518518519E-2"/>
  </r>
  <r>
    <n v="1994"/>
    <s v="https://www.rev.com/blog/transcripts/transcript-boris-johnson-says-uk-schools-will-close-indefinitely-due-to-coronavirus"/>
    <s v="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x v="27"/>
    <s v="09:22"/>
    <m/>
    <n v="386"/>
    <m/>
    <s v="Mar 18, 2020"/>
    <x v="21"/>
    <s v="07:19"/>
    <d v="1899-12-30T00:09:22"/>
    <n v="5.0810185185185186E-3"/>
    <n v="1.9120370370370371E-2"/>
    <n v="1.4039351851851851E-2"/>
    <n v="7.69675925925926E-3"/>
    <n v="7.69675925925926E-3"/>
    <b v="0"/>
    <n v="2.6157407407407414E-3"/>
    <b v="0"/>
    <n v="2.0706018518518519E-2"/>
  </r>
  <r>
    <n v="1995"/>
    <s v="https://www.rev.com/blog/transcripts/transcript-boris-johnson-says-uk-schools-will-close-indefinitely-due-to-coronavirus"/>
    <s v="Boris Johnson: (09:44);Thanks so much, Patrick. Jenney, from your point of view."/>
    <x v="0"/>
    <s v="09:44"/>
    <m/>
    <n v="80"/>
    <m/>
    <s v="Mar 18, 2020"/>
    <x v="21"/>
    <s v="09:44"/>
    <d v="1899-12-30T00:09:44"/>
    <n v="6.7592592592592591E-3"/>
    <n v="2.0706018518518519E-2"/>
    <n v="1.3946759259259259E-2"/>
    <n v="7.69675925925926E-3"/>
    <n v="7.69675925925926E-3"/>
    <b v="0"/>
    <n v="9.3750000000000083E-4"/>
    <b v="0"/>
    <n v="2.0706018518518519E-2"/>
  </r>
  <r>
    <n v="1996"/>
    <s v="https://www.rev.com/blog/transcripts/transcript-boris-johnson-says-uk-schools-will-close-indefinitely-due-to-coronavirus"/>
    <s v="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x v="155"/>
    <s v="09:47"/>
    <m/>
    <n v="334"/>
    <m/>
    <s v="Mar 18, 2020"/>
    <x v="21"/>
    <s v="09:47"/>
    <d v="1899-12-30T00:09:47"/>
    <n v="6.7939814814814816E-3"/>
    <n v="1.3125E-2"/>
    <n v="6.3310185185185179E-3"/>
    <n v="7.69675925925926E-3"/>
    <n v="7.69675925925926E-3"/>
    <b v="0"/>
    <n v="9.0277777777777839E-4"/>
    <b v="0"/>
    <n v="2.0706018518518519E-2"/>
  </r>
  <r>
    <n v="1997"/>
    <s v="https://www.rev.com/blog/transcripts/transcript-boris-johnson-says-uk-schools-will-close-indefinitely-due-to-coronavirus"/>
    <s v="Jenney Harries: (10:03);… as both the Prime Minister and Sir Patrick has indicated, but very happy to answer any clinical questions that come up."/>
    <x v="155"/>
    <s v="10:03"/>
    <m/>
    <n v="145"/>
    <m/>
    <s v="Mar 18, 2020"/>
    <x v="21"/>
    <s v="09:47"/>
    <d v="1899-12-30T00:10:03"/>
    <n v="6.7939814814814816E-3"/>
    <n v="1.3125E-2"/>
    <n v="6.3310185185185179E-3"/>
    <n v="7.69675925925926E-3"/>
    <n v="7.69675925925926E-3"/>
    <b v="0"/>
    <n v="9.0277777777777839E-4"/>
    <b v="0"/>
    <n v="2.0706018518518519E-2"/>
  </r>
  <r>
    <n v="1998"/>
    <s v="https://www.rev.com/blog/transcripts/transcript-boris-johnson-says-uk-schools-will-close-indefinitely-due-to-coronavirus"/>
    <s v="Boris Johnson: (10:06);Okay, excellent. Well, thank you very much, Jenney. Let’s go straight to to you for your questions on this. Beth Rigby, Sky News."/>
    <x v="0"/>
    <s v="10:06"/>
    <m/>
    <n v="152"/>
    <m/>
    <s v="Mar 18, 2020"/>
    <x v="21"/>
    <s v="10:06"/>
    <d v="1899-12-30T00:10:06"/>
    <n v="7.013888888888889E-3"/>
    <n v="2.0706018518518519E-2"/>
    <n v="1.369212962962963E-2"/>
    <n v="7.69675925925926E-3"/>
    <n v="7.69675925925926E-3"/>
    <b v="0"/>
    <n v="6.8287037037037101E-4"/>
    <b v="0"/>
    <n v="2.0706018518518519E-2"/>
  </r>
  <r>
    <n v="1999"/>
    <s v="https://www.rev.com/blog/transcripts/transcript-boris-johnson-says-uk-schools-will-close-indefinitely-due-to-coronavirus"/>
    <s v="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x v="40"/>
    <s v="10:17"/>
    <m/>
    <n v="740"/>
    <m/>
    <s v="Mar 18, 2020"/>
    <x v="21"/>
    <s v="10:17"/>
    <d v="1899-12-30T00:10:17"/>
    <n v="7.1412037037037043E-3"/>
    <n v="7.1412037037037043E-3"/>
    <n v="0"/>
    <n v="7.69675925925926E-3"/>
    <n v="7.69675925925926E-3"/>
    <b v="0"/>
    <n v="5.5555555555555566E-4"/>
    <b v="0"/>
    <n v="2.0706018518518519E-2"/>
  </r>
  <r>
    <n v="2000"/>
    <s v="https://www.rev.com/blog/transcripts/transcript-boris-johnson-says-uk-schools-will-close-indefinitely-due-to-coronavirus"/>
    <s v="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x v="0"/>
    <s v="11:05"/>
    <m/>
    <n v="499"/>
    <m/>
    <s v="Mar 18, 2020"/>
    <x v="21"/>
    <s v="11:05"/>
    <d v="1899-12-30T00:11:05"/>
    <n v="7.69675925925926E-3"/>
    <n v="2.0706018518518519E-2"/>
    <n v="1.3009259259259259E-2"/>
    <n v="1.0138888888888888E-2"/>
    <n v="1.0138888888888888E-2"/>
    <b v="0"/>
    <n v="2.4421296296296283E-3"/>
    <b v="0"/>
    <n v="2.0706018518518519E-2"/>
  </r>
  <r>
    <n v="2001"/>
    <s v="https://www.rev.com/blog/transcripts/transcript-boris-johnson-says-uk-schools-will-close-indefinitely-due-to-coronavirus"/>
    <s v="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x v="27"/>
    <s v="11:38"/>
    <m/>
    <n v="1303"/>
    <m/>
    <s v="Mar 18, 2020"/>
    <x v="21"/>
    <s v="11:38"/>
    <d v="1899-12-30T00:11:38"/>
    <n v="8.0787037037037043E-3"/>
    <n v="1.9120370370370371E-2"/>
    <n v="1.1041666666666667E-2"/>
    <n v="1.0138888888888888E-2"/>
    <n v="1.0138888888888888E-2"/>
    <b v="0"/>
    <n v="2.060185185185184E-3"/>
    <b v="0"/>
    <n v="2.0706018518518519E-2"/>
  </r>
  <r>
    <n v="2002"/>
    <s v="https://www.rev.com/blog/transcripts/transcript-boris-johnson-says-uk-schools-will-close-indefinitely-due-to-coronavirus"/>
    <s v="Boris Johnson: (12:53);Jenney, I think you had a little on that as well."/>
    <x v="0"/>
    <s v="12:53"/>
    <m/>
    <n v="72"/>
    <m/>
    <s v="Mar 18, 2020"/>
    <x v="21"/>
    <s v="12:53"/>
    <d v="1899-12-30T00:12:53"/>
    <n v="8.9467592592592585E-3"/>
    <n v="2.0706018518518519E-2"/>
    <n v="1.1759259259259261E-2"/>
    <n v="1.0138888888888888E-2"/>
    <n v="1.0138888888888888E-2"/>
    <b v="0"/>
    <n v="1.1921296296296298E-3"/>
    <b v="0"/>
    <n v="2.0706018518518519E-2"/>
  </r>
  <r>
    <n v="2003"/>
    <s v="https://www.rev.com/blog/transcripts/transcript-boris-johnson-says-uk-schools-will-close-indefinitely-due-to-coronavirus"/>
    <s v="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x v="155"/>
    <s v="12:56"/>
    <m/>
    <n v="499"/>
    <m/>
    <s v="Mar 18, 2020"/>
    <x v="21"/>
    <s v="12:56"/>
    <d v="1899-12-30T00:12:56"/>
    <n v="8.9814814814814809E-3"/>
    <n v="1.3125E-2"/>
    <n v="4.1435185185185186E-3"/>
    <n v="1.0138888888888888E-2"/>
    <n v="1.0138888888888888E-2"/>
    <b v="0"/>
    <n v="1.1574074074074073E-3"/>
    <b v="0"/>
    <n v="2.0706018518518519E-2"/>
  </r>
  <r>
    <n v="2004"/>
    <s v="https://www.rev.com/blog/transcripts/transcript-boris-johnson-says-uk-schools-will-close-indefinitely-due-to-coronavirus"/>
    <s v="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x v="0"/>
    <s v="13:19"/>
    <m/>
    <n v="737"/>
    <m/>
    <s v="Mar 18, 2020"/>
    <x v="21"/>
    <s v="13:19"/>
    <d v="1899-12-30T00:13:19"/>
    <n v="9.2476851851851852E-3"/>
    <n v="2.0706018518518519E-2"/>
    <n v="1.1458333333333334E-2"/>
    <n v="1.0138888888888888E-2"/>
    <n v="1.0138888888888888E-2"/>
    <b v="0"/>
    <n v="8.9120370370370308E-4"/>
    <b v="0"/>
    <n v="2.0706018518518519E-2"/>
  </r>
  <r>
    <n v="2005"/>
    <s v="https://www.rev.com/blog/transcripts/transcript-boris-johnson-says-uk-schools-will-close-indefinitely-due-to-coronavirus"/>
    <s v="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x v="4"/>
    <s v="14:02"/>
    <m/>
    <n v="595"/>
    <m/>
    <s v="Mar 18, 2020"/>
    <x v="21"/>
    <s v="14:02"/>
    <d v="1899-12-30T00:14:02"/>
    <n v="9.7453703703703713E-3"/>
    <n v="9.7453703703703713E-3"/>
    <n v="0"/>
    <n v="1.0138888888888888E-2"/>
    <n v="1.0138888888888888E-2"/>
    <b v="0"/>
    <n v="3.93518518518517E-4"/>
    <b v="0"/>
    <n v="2.0706018518518519E-2"/>
  </r>
  <r>
    <n v="2006"/>
    <s v="https://www.rev.com/blog/transcripts/transcript-boris-johnson-says-uk-schools-will-close-indefinitely-due-to-coronavirus"/>
    <s v="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x v="0"/>
    <s v="14:36"/>
    <m/>
    <n v="681"/>
    <m/>
    <s v="Mar 18, 2020"/>
    <x v="21"/>
    <s v="14:36"/>
    <d v="1899-12-30T00:14:36"/>
    <n v="1.0138888888888888E-2"/>
    <n v="2.0706018518518519E-2"/>
    <n v="1.0567129629629631E-2"/>
    <n v="1.1967592592592592E-2"/>
    <n v="1.1967592592592592E-2"/>
    <b v="0"/>
    <n v="1.8287037037037039E-3"/>
    <b v="0"/>
    <n v="2.0706018518518519E-2"/>
  </r>
  <r>
    <n v="2007"/>
    <s v="https://www.rev.com/blog/transcripts/transcript-boris-johnson-says-uk-schools-will-close-indefinitely-due-to-coronavirus"/>
    <s v="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x v="27"/>
    <s v="15:22"/>
    <m/>
    <n v="773"/>
    <m/>
    <s v="Mar 18, 2020"/>
    <x v="21"/>
    <s v="15:22"/>
    <d v="1899-12-30T00:15:22"/>
    <n v="1.0671296296296297E-2"/>
    <n v="1.9120370370370371E-2"/>
    <n v="8.4490740740740741E-3"/>
    <n v="1.1967592592592592E-2"/>
    <n v="1.1967592592592592E-2"/>
    <b v="0"/>
    <n v="1.2962962962962954E-3"/>
    <b v="0"/>
    <n v="2.0706018518518519E-2"/>
  </r>
  <r>
    <n v="2008"/>
    <s v="https://www.rev.com/blog/transcripts/transcript-boris-johnson-says-uk-schools-will-close-indefinitely-due-to-coronavirus"/>
    <s v="Boris Johnson: (16:10);Thanks. Jenney, anything you want to add on?"/>
    <x v="0"/>
    <s v="16:10"/>
    <m/>
    <n v="67"/>
    <m/>
    <s v="Mar 18, 2020"/>
    <x v="21"/>
    <s v="16:10"/>
    <d v="1899-12-30T00:16:10"/>
    <n v="1.1226851851851854E-2"/>
    <n v="2.0706018518518519E-2"/>
    <n v="9.4791666666666653E-3"/>
    <n v="1.1967592592592592E-2"/>
    <n v="1.1967592592592592E-2"/>
    <b v="0"/>
    <n v="7.4074074074073799E-4"/>
    <b v="0"/>
    <n v="2.0706018518518519E-2"/>
  </r>
  <r>
    <n v="2009"/>
    <s v="https://www.rev.com/blog/transcripts/transcript-boris-johnson-says-uk-schools-will-close-indefinitely-due-to-coronavirus"/>
    <s v="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x v="155"/>
    <s v="16:12"/>
    <m/>
    <n v="474"/>
    <m/>
    <s v="Mar 18, 2020"/>
    <x v="21"/>
    <s v="16:12"/>
    <d v="1899-12-30T00:16:12"/>
    <n v="1.1249999999999998E-2"/>
    <n v="1.3125E-2"/>
    <n v="1.8750000000000017E-3"/>
    <n v="1.1967592592592592E-2"/>
    <n v="1.1967592592592592E-2"/>
    <b v="0"/>
    <n v="7.1759259259259432E-4"/>
    <b v="0"/>
    <n v="2.0706018518518519E-2"/>
  </r>
  <r>
    <n v="2010"/>
    <s v="https://www.rev.com/blog/transcripts/transcript-boris-johnson-says-uk-schools-will-close-indefinitely-due-to-coronavirus"/>
    <s v="Boris Johnson: (16:41);Thanks. Shehab Khan, ITV."/>
    <x v="0"/>
    <s v="16:41"/>
    <m/>
    <n v="48"/>
    <m/>
    <s v="Mar 18, 2020"/>
    <x v="21"/>
    <s v="16:41"/>
    <d v="1899-12-30T00:16:41"/>
    <n v="1.1585648148148149E-2"/>
    <n v="2.0706018518518519E-2"/>
    <n v="9.1203703703703707E-3"/>
    <n v="1.1967592592592592E-2"/>
    <n v="1.1967592592592592E-2"/>
    <b v="0"/>
    <n v="3.8194444444444343E-4"/>
    <b v="0"/>
    <n v="2.0706018518518519E-2"/>
  </r>
  <r>
    <n v="2011"/>
    <s v="https://www.rev.com/blog/transcripts/transcript-boris-johnson-says-uk-schools-will-close-indefinitely-due-to-coronavirus"/>
    <s v="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x v="130"/>
    <s v="16:43"/>
    <m/>
    <n v="548"/>
    <m/>
    <s v="Mar 18, 2020"/>
    <x v="21"/>
    <s v="16:43"/>
    <d v="1899-12-30T00:16:43"/>
    <n v="1.1608796296296296E-2"/>
    <n v="1.1608796296296296E-2"/>
    <n v="0"/>
    <n v="1.1967592592592592E-2"/>
    <n v="1.1967592592592592E-2"/>
    <b v="0"/>
    <n v="3.5879629629629629E-4"/>
    <b v="0"/>
    <n v="2.0706018518518519E-2"/>
  </r>
  <r>
    <n v="2012"/>
    <s v="https://www.rev.com/blog/transcripts/transcript-boris-johnson-says-uk-schools-will-close-indefinitely-due-to-coronavirus"/>
    <s v="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x v="0"/>
    <s v="17:14"/>
    <m/>
    <n v="815"/>
    <m/>
    <s v="Mar 18, 2020"/>
    <x v="21"/>
    <s v="17:14"/>
    <d v="1899-12-30T00:17:14"/>
    <n v="1.1967592592592592E-2"/>
    <n v="2.0706018518518519E-2"/>
    <n v="8.7384259259259273E-3"/>
    <n v="1.3715277777777778E-2"/>
    <n v="1.3715277777777778E-2"/>
    <b v="0"/>
    <n v="1.7476851851851855E-3"/>
    <b v="0"/>
    <n v="2.0706018518518519E-2"/>
  </r>
  <r>
    <n v="2013"/>
    <s v="https://www.rev.com/blog/transcripts/transcript-boris-johnson-says-uk-schools-will-close-indefinitely-due-to-coronavirus"/>
    <s v="Patrick Vallance: (18:03);Do-"/>
    <x v="27"/>
    <s v="18:03"/>
    <m/>
    <n v="29"/>
    <m/>
    <s v="Mar 18, 2020"/>
    <x v="21"/>
    <s v="18:03"/>
    <d v="1899-12-30T00:18:03"/>
    <n v="1.2534722222222223E-2"/>
    <n v="1.9120370370370371E-2"/>
    <n v="6.5856481481481478E-3"/>
    <n v="1.3715277777777778E-2"/>
    <n v="1.3715277777777778E-2"/>
    <b v="0"/>
    <n v="1.1805555555555545E-3"/>
    <b v="0"/>
    <n v="2.0706018518518519E-2"/>
  </r>
  <r>
    <n v="2014"/>
    <s v="https://www.rev.com/blog/transcripts/transcript-boris-johnson-says-uk-schools-will-close-indefinitely-due-to-coronavirus"/>
    <s v="Boris Johnson: (18:04);On-"/>
    <x v="0"/>
    <s v="18:04"/>
    <m/>
    <n v="26"/>
    <m/>
    <s v="Mar 18, 2020"/>
    <x v="21"/>
    <s v="18:04"/>
    <d v="1899-12-30T00:18:04"/>
    <n v="1.2546296296296297E-2"/>
    <n v="2.0706018518518519E-2"/>
    <n v="8.1597222222222227E-3"/>
    <n v="1.3715277777777778E-2"/>
    <n v="1.3715277777777778E-2"/>
    <b v="0"/>
    <n v="1.1689814814814809E-3"/>
    <b v="0"/>
    <n v="2.0706018518518519E-2"/>
  </r>
  <r>
    <n v="2015"/>
    <s v="https://www.rev.com/blog/transcripts/transcript-boris-johnson-says-uk-schools-will-close-indefinitely-due-to-coronavirus"/>
    <s v="Patrick Vallance: (18:04);On testing?"/>
    <x v="27"/>
    <s v="18:04"/>
    <m/>
    <n v="37"/>
    <m/>
    <s v="Mar 18, 2020"/>
    <x v="21"/>
    <s v="18:04"/>
    <d v="1899-12-30T00:18:04"/>
    <n v="1.2546296296296297E-2"/>
    <n v="1.9120370370370371E-2"/>
    <n v="6.5740740740740742E-3"/>
    <n v="1.3715277777777778E-2"/>
    <n v="1.3715277777777778E-2"/>
    <b v="0"/>
    <n v="1.1689814814814809E-3"/>
    <b v="0"/>
    <n v="2.0706018518518519E-2"/>
  </r>
  <r>
    <n v="2016"/>
    <s v="https://www.rev.com/blog/transcripts/transcript-boris-johnson-says-uk-schools-will-close-indefinitely-due-to-coronavirus"/>
    <s v="Boris Johnson: (18:05);I think that’s a very good question about where … Shehab asked about where the testing would take place and I mean I think there’s a lot of progress we’re going to be making on that."/>
    <x v="0"/>
    <s v="18:05"/>
    <m/>
    <n v="205"/>
    <m/>
    <s v="Mar 18, 2020"/>
    <x v="21"/>
    <s v="18:05"/>
    <d v="1899-12-30T00:18:05"/>
    <n v="1.255787037037037E-2"/>
    <n v="2.0706018518518519E-2"/>
    <n v="8.1481481481481492E-3"/>
    <n v="1.3715277777777778E-2"/>
    <n v="1.3715277777777778E-2"/>
    <b v="0"/>
    <n v="1.1574074074074073E-3"/>
    <b v="0"/>
    <n v="2.0706018518518519E-2"/>
  </r>
  <r>
    <n v="2017"/>
    <s v="https://www.rev.com/blog/transcripts/transcript-boris-johnson-says-uk-schools-will-close-indefinitely-due-to-coronavirus"/>
    <s v="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x v="27"/>
    <s v="18:16"/>
    <m/>
    <n v="715"/>
    <m/>
    <s v="Mar 18, 2020"/>
    <x v="21"/>
    <s v="18:16"/>
    <d v="1899-12-30T00:18:16"/>
    <n v="1.2685185185185183E-2"/>
    <n v="1.9120370370370371E-2"/>
    <n v="6.4351851851851879E-3"/>
    <n v="1.3715277777777778E-2"/>
    <n v="1.3715277777777778E-2"/>
    <b v="0"/>
    <n v="1.0300925925925946E-3"/>
    <b v="0"/>
    <n v="2.0706018518518519E-2"/>
  </r>
  <r>
    <n v="2018"/>
    <s v="https://www.rev.com/blog/transcripts/transcript-boris-johnson-says-uk-schools-will-close-indefinitely-due-to-coronavirus"/>
    <s v="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x v="155"/>
    <s v="18:54"/>
    <m/>
    <n v="883"/>
    <m/>
    <s v="Mar 18, 2020"/>
    <x v="21"/>
    <s v="18:54"/>
    <d v="1899-12-30T00:18:54"/>
    <n v="1.3125E-2"/>
    <n v="1.3125E-2"/>
    <n v="0"/>
    <n v="1.3715277777777778E-2"/>
    <n v="1.3715277777777778E-2"/>
    <b v="0"/>
    <n v="5.9027777777777811E-4"/>
    <b v="0"/>
    <n v="2.0706018518518519E-2"/>
  </r>
  <r>
    <n v="2019"/>
    <s v="https://www.rev.com/blog/transcripts/transcript-boris-johnson-says-uk-schools-will-close-indefinitely-due-to-coronavirus"/>
    <s v="Boris Johnson: (19:45);Thanks. I got a Jim Picard down here. Is Jim Picard here? Thank you. Jim."/>
    <x v="0"/>
    <s v="19:45"/>
    <m/>
    <n v="96"/>
    <m/>
    <s v="Mar 18, 2020"/>
    <x v="21"/>
    <s v="19:45"/>
    <d v="1899-12-30T00:19:45"/>
    <n v="1.3715277777777778E-2"/>
    <n v="2.0706018518518519E-2"/>
    <n v="6.9907407407407418E-3"/>
    <n v="1.3993055555555555E-2"/>
    <n v="1.3993055555555555E-2"/>
    <b v="0"/>
    <n v="2.7777777777777783E-4"/>
    <b v="0"/>
    <n v="2.0706018518518519E-2"/>
  </r>
  <r>
    <n v="2020"/>
    <s v="https://www.rev.com/blog/transcripts/transcript-boris-johnson-says-uk-schools-will-close-indefinitely-due-to-coronavirus"/>
    <s v="Jim Picard: (19:50);Prime Minister, you’ve got the emergency legislation coming out tomorrow and it’s reported that there’s a plan to lift the current cap on how much money you can invest in struggling industries, currently at 12 billion pounds. Is that the case? And does that signal-"/>
    <x v="156"/>
    <s v="19:50"/>
    <m/>
    <n v="285"/>
    <m/>
    <s v="Mar 18, 2020"/>
    <x v="21"/>
    <s v="19:50"/>
    <d v="1899-12-30T00:19:50"/>
    <n v="1.3773148148148147E-2"/>
    <n v="1.3923611111111111E-2"/>
    <n v="1.5046296296296335E-4"/>
    <n v="1.3993055555555555E-2"/>
    <n v="1.3993055555555555E-2"/>
    <b v="0"/>
    <n v="2.1990740740740825E-4"/>
    <b v="0"/>
    <n v="2.0706018518518519E-2"/>
  </r>
  <r>
    <n v="2021"/>
    <s v="https://www.rev.com/blog/transcripts/transcript-boris-johnson-says-uk-schools-will-close-indefinitely-due-to-coronavirus"/>
    <s v="Jim Picard: (20:03);… near 12 billion pounds. Is that the case and does that signal that there’s going to be another multi billion pound investment in industries such as airlines?"/>
    <x v="156"/>
    <s v="20:03"/>
    <m/>
    <n v="179"/>
    <m/>
    <s v="Mar 18, 2020"/>
    <x v="21"/>
    <s v="19:50"/>
    <d v="1899-12-30T00:20:03"/>
    <n v="1.3773148148148147E-2"/>
    <n v="1.3923611111111111E-2"/>
    <n v="1.5046296296296335E-4"/>
    <n v="1.3993055555555555E-2"/>
    <n v="1.3993055555555555E-2"/>
    <b v="0"/>
    <n v="2.1990740740740825E-4"/>
    <b v="0"/>
    <n v="2.0706018518518519E-2"/>
  </r>
  <r>
    <n v="2022"/>
    <s v="https://www.rev.com/blog/transcripts/transcript-boris-johnson-says-uk-schools-will-close-indefinitely-due-to-coronavirus"/>
    <s v="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x v="0"/>
    <s v="20:09"/>
    <m/>
    <n v="961"/>
    <m/>
    <s v="Mar 18, 2020"/>
    <x v="21"/>
    <s v="20:09"/>
    <d v="1899-12-30T00:20:09"/>
    <n v="1.3993055555555555E-2"/>
    <n v="2.0706018518518519E-2"/>
    <n v="6.712962962962964E-3"/>
    <n v="1.5266203703703705E-2"/>
    <n v="1.5266203703703705E-2"/>
    <b v="0"/>
    <n v="1.27314814814815E-3"/>
    <b v="0"/>
    <n v="2.0706018518518519E-2"/>
  </r>
  <r>
    <n v="2023"/>
    <s v="https://www.rev.com/blog/transcripts/transcript-boris-johnson-says-uk-schools-will-close-indefinitely-due-to-coronavirus"/>
    <s v="Boris Johnson: (21:28);Heather Stewart, The Guardian."/>
    <x v="0"/>
    <s v="21:28"/>
    <m/>
    <n v="53"/>
    <m/>
    <s v="Mar 18, 2020"/>
    <x v="21"/>
    <s v="20:09"/>
    <d v="1899-12-30T00:21:28"/>
    <n v="1.3993055555555555E-2"/>
    <n v="2.0706018518518519E-2"/>
    <n v="6.712962962962964E-3"/>
    <n v="1.5266203703703705E-2"/>
    <n v="1.5266203703703705E-2"/>
    <b v="0"/>
    <n v="1.27314814814815E-3"/>
    <b v="0"/>
    <n v="2.0706018518518519E-2"/>
  </r>
  <r>
    <n v="2024"/>
    <s v="https://www.rev.com/blog/transcripts/transcript-boris-johnson-says-uk-schools-will-close-indefinitely-due-to-coronavirus"/>
    <s v="Heather Stewart: (21:30);Hello, Heather Stewart from The Guardian."/>
    <x v="111"/>
    <s v="21:30"/>
    <m/>
    <n v="66"/>
    <m/>
    <s v="Mar 18, 2020"/>
    <x v="21"/>
    <s v="21:30"/>
    <d v="1899-12-30T00:21:30"/>
    <n v="1.4930555555555556E-2"/>
    <n v="1.4976851851851852E-2"/>
    <n v="4.6296296296296016E-5"/>
    <n v="1.5266203703703705E-2"/>
    <n v="1.5266203703703705E-2"/>
    <b v="0"/>
    <n v="3.3564814814814915E-4"/>
    <b v="0"/>
    <n v="2.0706018518518519E-2"/>
  </r>
  <r>
    <n v="2025"/>
    <s v="https://www.rev.com/blog/transcripts/transcript-boris-johnson-says-uk-schools-will-close-indefinitely-due-to-coronavirus"/>
    <s v="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x v="111"/>
    <s v="21:34"/>
    <m/>
    <n v="589"/>
    <m/>
    <s v="Mar 18, 2020"/>
    <x v="21"/>
    <s v="21:30"/>
    <d v="1899-12-30T00:21:34"/>
    <n v="1.4930555555555556E-2"/>
    <n v="1.4976851851851852E-2"/>
    <n v="4.6296296296296016E-5"/>
    <n v="1.5266203703703705E-2"/>
    <n v="1.5266203703703705E-2"/>
    <b v="0"/>
    <n v="3.3564814814814915E-4"/>
    <b v="0"/>
    <n v="2.0706018518518519E-2"/>
  </r>
  <r>
    <n v="2026"/>
    <s v="https://www.rev.com/blog/transcripts/transcript-boris-johnson-says-uk-schools-will-close-indefinitely-due-to-coronavirus"/>
    <s v="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x v="0"/>
    <s v="21:59"/>
    <m/>
    <n v="724"/>
    <m/>
    <s v="Mar 18, 2020"/>
    <x v="21"/>
    <s v="21:59"/>
    <d v="1899-12-30T00:21:59"/>
    <n v="1.5266203703703705E-2"/>
    <n v="2.0706018518518519E-2"/>
    <n v="5.439814814814814E-3"/>
    <n v="1.7789351851851851E-2"/>
    <n v="1.7789351851851851E-2"/>
    <b v="0"/>
    <n v="2.5231481481481459E-3"/>
    <b v="0"/>
    <n v="2.0706018518518519E-2"/>
  </r>
  <r>
    <n v="2027"/>
    <s v="https://www.rev.com/blog/transcripts/transcript-boris-johnson-says-uk-schools-will-close-indefinitely-due-to-coronavirus"/>
    <s v="Boris Johnson: (22:51);Wow, you’ve got a lot of questions here. Okay, Tom?"/>
    <x v="0"/>
    <s v="22:51"/>
    <m/>
    <n v="74"/>
    <m/>
    <s v="Mar 18, 2020"/>
    <x v="21"/>
    <s v="21:59"/>
    <d v="1899-12-30T00:22:51"/>
    <n v="1.5266203703703705E-2"/>
    <n v="2.0706018518518519E-2"/>
    <n v="5.439814814814814E-3"/>
    <n v="1.7789351851851851E-2"/>
    <n v="1.7789351851851851E-2"/>
    <b v="0"/>
    <n v="2.5231481481481459E-3"/>
    <b v="0"/>
    <n v="2.0706018518518519E-2"/>
  </r>
  <r>
    <n v="2028"/>
    <s v="https://www.rev.com/blog/transcripts/transcript-boris-johnson-says-uk-schools-will-close-indefinitely-due-to-coronavirus"/>
    <s v="Tom: (22:56);Tom [inaudible 00:00:22:55]. Thank you, Prime Minister. On the closing of the schools, can you say is this a mandatory thing you are doing? Are they-"/>
    <x v="149"/>
    <s v="22:56"/>
    <m/>
    <n v="162"/>
    <m/>
    <s v="Mar 18, 2020"/>
    <x v="21"/>
    <s v="22:56"/>
    <d v="1899-12-30T00:22:56"/>
    <n v="1.5925925925925927E-2"/>
    <n v="1.7766203703703704E-2"/>
    <n v="1.8402777777777775E-3"/>
    <n v="1.7789351851851851E-2"/>
    <n v="1.7789351851851851E-2"/>
    <b v="0"/>
    <n v="1.8634259259259246E-3"/>
    <b v="0"/>
    <n v="2.0706018518518519E-2"/>
  </r>
  <r>
    <n v="2029"/>
    <s v="https://www.rev.com/blog/transcripts/transcript-boris-johnson-says-uk-schools-will-close-indefinitely-due-to-coronavirus"/>
    <s v="Boris Johnson: (23:02);Yeah."/>
    <x v="0"/>
    <s v="23:02"/>
    <m/>
    <n v="28"/>
    <m/>
    <s v="Mar 18, 2020"/>
    <x v="21"/>
    <s v="23:02"/>
    <d v="1899-12-30T00:23:02"/>
    <n v="1.5995370370370372E-2"/>
    <n v="2.0706018518518519E-2"/>
    <n v="4.7106481481481478E-3"/>
    <n v="1.7789351851851851E-2"/>
    <n v="1.7789351851851851E-2"/>
    <b v="0"/>
    <n v="1.7939814814814797E-3"/>
    <b v="0"/>
    <n v="2.0706018518518519E-2"/>
  </r>
  <r>
    <n v="2030"/>
    <s v="https://www.rev.com/blog/transcripts/transcript-boris-johnson-says-uk-schools-will-close-indefinitely-due-to-coronavirus"/>
    <s v="Tom: (23:02);Will they be required by law to do this, and what about the schools that have already closed, will they be required to reopen if, to teach the key workers you just [crosstalk 00:23:11]?"/>
    <x v="149"/>
    <s v="23:02"/>
    <m/>
    <n v="198"/>
    <m/>
    <s v="Mar 18, 2020"/>
    <x v="21"/>
    <s v="23:02"/>
    <d v="1899-12-30T00:23:02"/>
    <n v="1.5995370370370372E-2"/>
    <n v="1.7766203703703704E-2"/>
    <n v="1.7708333333333326E-3"/>
    <n v="1.7789351851851851E-2"/>
    <n v="1.7789351851851851E-2"/>
    <b v="0"/>
    <n v="1.7939814814814797E-3"/>
    <b v="0"/>
    <n v="2.0706018518518519E-2"/>
  </r>
  <r>
    <n v="2031"/>
    <s v="https://www.rev.com/blog/transcripts/transcript-boris-johnson-says-uk-schools-will-close-indefinitely-due-to-coronavirus"/>
    <s v="Boris Johnson: (23:10);Yes, [crosstalk 00:23:13]."/>
    <x v="0"/>
    <s v="23:10"/>
    <m/>
    <n v="49"/>
    <m/>
    <s v="Mar 18, 2020"/>
    <x v="21"/>
    <s v="23:10"/>
    <d v="1899-12-30T00:23:10"/>
    <n v="1.6087962962962964E-2"/>
    <n v="2.0706018518518519E-2"/>
    <n v="4.6180555555555558E-3"/>
    <n v="1.7789351851851851E-2"/>
    <n v="1.7789351851851851E-2"/>
    <b v="0"/>
    <n v="1.7013888888888877E-3"/>
    <b v="0"/>
    <n v="2.0706018518518519E-2"/>
  </r>
  <r>
    <n v="2032"/>
    <s v="https://www.rev.com/blog/transcripts/transcript-boris-johnson-says-uk-schools-will-close-indefinitely-due-to-coronavirus"/>
    <s v="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x v="149"/>
    <s v="23:11"/>
    <m/>
    <n v="308"/>
    <m/>
    <s v="Mar 18, 2020"/>
    <x v="21"/>
    <s v="23:11"/>
    <d v="1899-12-30T00:23:11"/>
    <n v="1.6099537037037037E-2"/>
    <n v="1.7766203703703704E-2"/>
    <n v="1.666666666666667E-3"/>
    <n v="1.7789351851851851E-2"/>
    <n v="1.7789351851851851E-2"/>
    <b v="0"/>
    <n v="1.6898148148148141E-3"/>
    <b v="0"/>
    <n v="2.0706018518518519E-2"/>
  </r>
  <r>
    <n v="2033"/>
    <s v="https://www.rev.com/blog/transcripts/transcript-boris-johnson-says-uk-schools-will-close-indefinitely-due-to-coronavirus"/>
    <s v="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x v="0"/>
    <s v="23:27"/>
    <m/>
    <n v="602"/>
    <m/>
    <s v="Mar 18, 2020"/>
    <x v="21"/>
    <s v="23:27"/>
    <d v="1899-12-30T00:23:27"/>
    <n v="1.6284722222222221E-2"/>
    <n v="2.0706018518518519E-2"/>
    <n v="4.4212962962962982E-3"/>
    <n v="1.7789351851851851E-2"/>
    <n v="1.7789351851851851E-2"/>
    <b v="0"/>
    <n v="1.5046296296296301E-3"/>
    <b v="0"/>
    <n v="2.0706018518518519E-2"/>
  </r>
  <r>
    <n v="2034"/>
    <s v="https://www.rev.com/blog/transcripts/transcript-boris-johnson-says-uk-schools-will-close-indefinitely-due-to-coronavirus"/>
    <s v="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x v="0"/>
    <s v="24:12"/>
    <m/>
    <n v="1034"/>
    <m/>
    <s v="Mar 18, 2020"/>
    <x v="21"/>
    <s v="23:27"/>
    <d v="1899-12-30T00:24:12"/>
    <n v="1.6284722222222221E-2"/>
    <n v="2.0706018518518519E-2"/>
    <n v="4.4212962962962982E-3"/>
    <n v="1.7789351851851851E-2"/>
    <n v="1.7789351851851851E-2"/>
    <b v="0"/>
    <n v="1.5046296296296301E-3"/>
    <b v="0"/>
    <n v="2.0706018518518519E-2"/>
  </r>
  <r>
    <n v="2035"/>
    <s v="https://www.rev.com/blog/transcripts/transcript-boris-johnson-says-uk-schools-will-close-indefinitely-due-to-coronavirus"/>
    <s v="Boris Johnson: (25:28);And you had another question, what was it about?"/>
    <x v="0"/>
    <s v="25:28"/>
    <m/>
    <n v="71"/>
    <m/>
    <s v="Mar 18, 2020"/>
    <x v="21"/>
    <s v="23:27"/>
    <d v="1899-12-30T00:25:28"/>
    <n v="1.6284722222222221E-2"/>
    <n v="2.0706018518518519E-2"/>
    <n v="4.4212962962962982E-3"/>
    <n v="1.7789351851851851E-2"/>
    <n v="1.7789351851851851E-2"/>
    <b v="0"/>
    <n v="1.5046296296296301E-3"/>
    <b v="0"/>
    <n v="2.0706018518518519E-2"/>
  </r>
  <r>
    <n v="2036"/>
    <s v="https://www.rev.com/blog/transcripts/transcript-boris-johnson-says-uk-schools-will-close-indefinitely-due-to-coronavirus"/>
    <s v="Tom: (25:30);[crosstalk 00:25:33]-"/>
    <x v="149"/>
    <s v="25:30"/>
    <m/>
    <n v="34"/>
    <m/>
    <s v="Mar 18, 2020"/>
    <x v="21"/>
    <s v="25:30"/>
    <d v="1899-12-30T00:25:30"/>
    <n v="1.7708333333333333E-2"/>
    <n v="1.7766203703703704E-2"/>
    <n v="5.7870370370371321E-5"/>
    <n v="1.7789351851851851E-2"/>
    <n v="1.7789351851851851E-2"/>
    <b v="0"/>
    <n v="8.1018518518518462E-5"/>
    <b v="0"/>
    <n v="2.0706018518518519E-2"/>
  </r>
  <r>
    <n v="2037"/>
    <s v="https://www.rev.com/blog/transcripts/transcript-boris-johnson-says-uk-schools-will-close-indefinitely-due-to-coronavirus"/>
    <s v="Boris Johnson: (25:31);It was another subject, what was it? It was a subject that’s been banished, it’s been done."/>
    <x v="0"/>
    <s v="25:31"/>
    <m/>
    <n v="114"/>
    <m/>
    <s v="Mar 18, 2020"/>
    <x v="21"/>
    <s v="25:31"/>
    <d v="1899-12-30T00:25:31"/>
    <n v="1.7719907407407406E-2"/>
    <n v="2.0706018518518519E-2"/>
    <n v="2.986111111111113E-3"/>
    <n v="1.7789351851851851E-2"/>
    <n v="1.7789351851851851E-2"/>
    <b v="0"/>
    <n v="6.9444444444444892E-5"/>
    <b v="0"/>
    <n v="2.0706018518518519E-2"/>
  </r>
  <r>
    <n v="2038"/>
    <s v="https://www.rev.com/blog/transcripts/transcript-boris-johnson-says-uk-schools-will-close-indefinitely-due-to-coronavirus"/>
    <s v="Tom: (25:35);[crosstalk 00:25:36]-"/>
    <x v="149"/>
    <s v="25:35"/>
    <m/>
    <n v="34"/>
    <m/>
    <s v="Mar 18, 2020"/>
    <x v="21"/>
    <s v="25:35"/>
    <d v="1899-12-30T00:25:35"/>
    <n v="1.7766203703703704E-2"/>
    <n v="1.7766203703703704E-2"/>
    <n v="0"/>
    <n v="1.7789351851851851E-2"/>
    <n v="1.7789351851851851E-2"/>
    <b v="0"/>
    <n v="2.3148148148147141E-5"/>
    <b v="0"/>
    <n v="2.0706018518518519E-2"/>
  </r>
  <r>
    <n v="2039"/>
    <s v="https://www.rev.com/blog/transcripts/transcript-boris-johnson-says-uk-schools-will-close-indefinitely-due-to-coronavirus"/>
    <s v="Boris Johnson: (25:37);It’s been, it’s been … I feel, it’s not a subject that’s being regularly discussed, I can tell you in Downey Street at the moment, and we’re getting on with, there are, legislation, there’s legislation in place that I have no intention of changing."/>
    <x v="0"/>
    <s v="25:37"/>
    <m/>
    <n v="271"/>
    <m/>
    <s v="Mar 18, 2020"/>
    <x v="21"/>
    <s v="25:37"/>
    <d v="1899-12-30T00:25:37"/>
    <n v="1.7789351851851851E-2"/>
    <n v="2.0706018518518519E-2"/>
    <n v="2.9166666666666681E-3"/>
    <n v="1.8240740740740741E-2"/>
    <n v="1.8240740740740741E-2"/>
    <b v="0"/>
    <n v="4.5138888888889006E-4"/>
    <b v="0"/>
    <n v="2.0706018518518519E-2"/>
  </r>
  <r>
    <n v="2040"/>
    <s v="https://www.rev.com/blog/transcripts/transcript-boris-johnson-says-uk-schools-will-close-indefinitely-due-to-coronavirus"/>
    <s v="Boris Johnson: (25:56);Hugo Guy from inews."/>
    <x v="0"/>
    <s v="25:56"/>
    <m/>
    <n v="43"/>
    <m/>
    <s v="Mar 18, 2020"/>
    <x v="21"/>
    <s v="25:37"/>
    <d v="1899-12-30T00:25:56"/>
    <n v="1.7789351851851851E-2"/>
    <n v="2.0706018518518519E-2"/>
    <n v="2.9166666666666681E-3"/>
    <n v="1.8240740740740741E-2"/>
    <n v="1.8240740740740741E-2"/>
    <b v="0"/>
    <n v="4.5138888888889006E-4"/>
    <b v="0"/>
    <n v="2.0706018518518519E-2"/>
  </r>
  <r>
    <n v="2041"/>
    <s v="https://www.rev.com/blog/transcripts/transcript-boris-johnson-says-uk-schools-will-close-indefinitely-due-to-coronavirus"/>
    <s v="Hugo Guy: (26:00);Thank you, Prime Minister. Following on from Beth’s question, is there any intention to bring in legal restrictions on when, where or how people can travel around, whether that’s specifically in London or more broadly?"/>
    <x v="87"/>
    <s v="26:00"/>
    <m/>
    <n v="236"/>
    <m/>
    <s v="Mar 18, 2020"/>
    <x v="21"/>
    <s v="26:00"/>
    <d v="1899-12-30T00:26:00"/>
    <n v="1.8055555555555557E-2"/>
    <n v="1.8055555555555557E-2"/>
    <n v="0"/>
    <n v="1.8240740740740741E-2"/>
    <n v="1.8240740740740741E-2"/>
    <b v="0"/>
    <n v="1.8518518518518406E-4"/>
    <b v="0"/>
    <n v="2.0706018518518519E-2"/>
  </r>
  <r>
    <n v="2042"/>
    <s v="https://www.rev.com/blog/transcripts/transcript-boris-johnson-says-uk-schools-will-close-indefinitely-due-to-coronavirus"/>
    <s v="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x v="0"/>
    <s v="26:16"/>
    <m/>
    <n v="504"/>
    <m/>
    <s v="Mar 18, 2020"/>
    <x v="21"/>
    <s v="26:16"/>
    <d v="1899-12-30T00:26:16"/>
    <n v="1.8240740740740741E-2"/>
    <n v="2.0706018518518519E-2"/>
    <n v="2.465277777777778E-3"/>
    <n v="1.9074074074074073E-2"/>
    <n v="1.9074074074074073E-2"/>
    <b v="0"/>
    <n v="8.3333333333333176E-4"/>
    <b v="0"/>
    <n v="2.0706018518518519E-2"/>
  </r>
  <r>
    <n v="2043"/>
    <s v="https://www.rev.com/blog/transcripts/transcript-boris-johnson-says-uk-schools-will-close-indefinitely-due-to-coronavirus"/>
    <s v="Boris Johnson: (26:54);Anyone? I don’t know. Okay, thank you. Okay, this is the last question I’m afraid for this round, folks, but there are going to be more of these sessions, as you know. So the last question goes to Charlotte Ivers of Talk Radio."/>
    <x v="0"/>
    <s v="26:54"/>
    <m/>
    <n v="250"/>
    <m/>
    <s v="Mar 18, 2020"/>
    <x v="21"/>
    <s v="26:16"/>
    <d v="1899-12-30T00:26:54"/>
    <n v="1.8240740740740741E-2"/>
    <n v="2.0706018518518519E-2"/>
    <n v="2.465277777777778E-3"/>
    <n v="1.9074074074074073E-2"/>
    <n v="1.9074074074074073E-2"/>
    <b v="0"/>
    <n v="8.3333333333333176E-4"/>
    <b v="0"/>
    <n v="2.0706018518518519E-2"/>
  </r>
  <r>
    <n v="2044"/>
    <s v="https://www.rev.com/blog/transcripts/transcript-boris-johnson-says-uk-schools-will-close-indefinitely-due-to-coronavirus"/>
    <s v="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x v="124"/>
    <s v="27:08"/>
    <m/>
    <n v="360"/>
    <m/>
    <s v="Mar 18, 2020"/>
    <x v="21"/>
    <s v="27:08"/>
    <d v="1899-12-30T00:27:08"/>
    <n v="1.8842592592592591E-2"/>
    <n v="1.8842592592592591E-2"/>
    <n v="0"/>
    <n v="1.9074074074074073E-2"/>
    <n v="1.9074074074074073E-2"/>
    <b v="0"/>
    <n v="2.3148148148148182E-4"/>
    <b v="0"/>
    <n v="2.0706018518518519E-2"/>
  </r>
  <r>
    <n v="2045"/>
    <s v="https://www.rev.com/blog/transcripts/transcript-boris-johnson-says-uk-schools-will-close-indefinitely-due-to-coronavirus"/>
    <s v="Boris Johnson: (27:28);No. Well, I’ll ask Patrick to answer first, but, go."/>
    <x v="0"/>
    <s v="27:28"/>
    <m/>
    <n v="75"/>
    <m/>
    <s v="Mar 18, 2020"/>
    <x v="21"/>
    <s v="27:28"/>
    <d v="1899-12-30T00:27:28"/>
    <n v="1.9074074074074073E-2"/>
    <n v="2.0706018518518519E-2"/>
    <n v="1.6319444444444463E-3"/>
    <m/>
    <n v="2.0706018518518519E-2"/>
    <b v="1"/>
    <n v="1.6319444444444463E-3"/>
    <b v="0"/>
    <n v="2.0706018518518519E-2"/>
  </r>
  <r>
    <n v="2046"/>
    <s v="https://www.rev.com/blog/transcripts/transcript-boris-johnson-says-uk-schools-will-close-indefinitely-due-to-coronavirus"/>
    <s v="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x v="27"/>
    <s v="27:32"/>
    <m/>
    <n v="835"/>
    <m/>
    <s v="Mar 18, 2020"/>
    <x v="21"/>
    <s v="27:32"/>
    <d v="1899-12-30T00:27:32"/>
    <n v="1.9120370370370371E-2"/>
    <n v="1.9120370370370371E-2"/>
    <n v="0"/>
    <m/>
    <n v="1.9120370370370371E-2"/>
    <b v="1"/>
    <n v="0"/>
    <b v="0"/>
    <n v="2.0706018518518519E-2"/>
  </r>
  <r>
    <n v="2047"/>
    <s v="https://www.rev.com/blog/transcripts/transcript-boris-johnson-says-uk-schools-will-close-indefinitely-due-to-coronavirus"/>
    <s v="Boris Johnson: (28:27);Anything you want to say on that?"/>
    <x v="0"/>
    <s v="28:27"/>
    <m/>
    <n v="56"/>
    <m/>
    <s v="Mar 18, 2020"/>
    <x v="21"/>
    <s v="28:27"/>
    <d v="1899-12-30T00:28:27"/>
    <n v="1.9756944444444445E-2"/>
    <n v="2.0706018518518519E-2"/>
    <n v="9.490740740740744E-4"/>
    <m/>
    <n v="2.0706018518518519E-2"/>
    <b v="1"/>
    <n v="9.490740740740744E-4"/>
    <b v="0"/>
    <n v="2.0706018518518519E-2"/>
  </r>
  <r>
    <n v="2048"/>
    <s v="https://www.rev.com/blog/transcripts/transcript-boris-johnson-says-uk-schools-will-close-indefinitely-due-to-coronavirus"/>
    <s v="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x v="0"/>
    <s v="28:28"/>
    <m/>
    <n v="1143"/>
    <m/>
    <s v="Mar 18, 2020"/>
    <x v="21"/>
    <s v="28:27"/>
    <d v="1899-12-30T00:28:28"/>
    <n v="1.9756944444444445E-2"/>
    <n v="2.0706018518518519E-2"/>
    <n v="9.490740740740744E-4"/>
    <m/>
    <n v="2.0706018518518519E-2"/>
    <b v="1"/>
    <n v="9.490740740740744E-4"/>
    <b v="0"/>
    <n v="2.0706018518518519E-2"/>
  </r>
  <r>
    <n v="2049"/>
    <s v="https://www.rev.com/blog/transcripts/transcript-boris-johnson-says-uk-schools-will-close-indefinitely-due-to-coronavirus"/>
    <s v="Boris Johnson: (29:49);Thank you all very much for coming along this evening. Thank you."/>
    <x v="0"/>
    <s v="29:49"/>
    <m/>
    <n v="88"/>
    <m/>
    <s v="Mar 18, 2020"/>
    <x v="21"/>
    <s v="28:27"/>
    <d v="1899-12-30T00:29:49"/>
    <n v="1.9756944444444445E-2"/>
    <n v="2.0706018518518519E-2"/>
    <n v="9.490740740740744E-4"/>
    <m/>
    <n v="2.0706018518518519E-2"/>
    <b v="1"/>
    <n v="9.490740740740744E-4"/>
    <b v="0"/>
    <n v="2.070601851851851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1" firstHeaderRow="1" firstDataRow="1" firstDataCol="1"/>
  <pivotFields count="22">
    <pivotField showAll="0"/>
    <pivotField showAll="0"/>
    <pivotField showAll="0"/>
    <pivotField axis="axisRow" showAll="0" sortType="ascending">
      <items count="158">
        <item x="100"/>
        <item x="123"/>
        <item x="59"/>
        <item x="113"/>
        <item x="89"/>
        <item x="42"/>
        <item x="141"/>
        <item x="37"/>
        <item x="46"/>
        <item x="36"/>
        <item x="138"/>
        <item x="82"/>
        <item x="23"/>
        <item x="31"/>
        <item x="41"/>
        <item x="40"/>
        <item x="147"/>
        <item x="35"/>
        <item x="0"/>
        <item x="95"/>
        <item x="81"/>
        <item x="131"/>
        <item x="124"/>
        <item x="108"/>
        <item x="96"/>
        <item x="53"/>
        <item x="137"/>
        <item x="29"/>
        <item x="133"/>
        <item x="14"/>
        <item x="120"/>
        <item x="12"/>
        <item x="52"/>
        <item x="75"/>
        <item x="64"/>
        <item x="16"/>
        <item x="74"/>
        <item x="151"/>
        <item x="26"/>
        <item x="32"/>
        <item x="69"/>
        <item x="127"/>
        <item x="114"/>
        <item x="8"/>
        <item x="13"/>
        <item x="116"/>
        <item x="10"/>
        <item x="9"/>
        <item x="72"/>
        <item x="86"/>
        <item x="57"/>
        <item x="63"/>
        <item x="83"/>
        <item x="84"/>
        <item x="70"/>
        <item x="128"/>
        <item x="154"/>
        <item x="111"/>
        <item x="38"/>
        <item x="87"/>
        <item x="106"/>
        <item x="144"/>
        <item x="132"/>
        <item x="125"/>
        <item x="148"/>
        <item x="110"/>
        <item x="122"/>
        <item x="155"/>
        <item x="91"/>
        <item x="99"/>
        <item x="104"/>
        <item x="93"/>
        <item x="24"/>
        <item x="126"/>
        <item x="156"/>
        <item x="33"/>
        <item x="55"/>
        <item x="49"/>
        <item x="20"/>
        <item x="56"/>
        <item x="79"/>
        <item x="107"/>
        <item x="65"/>
        <item x="7"/>
        <item x="34"/>
        <item x="101"/>
        <item x="94"/>
        <item x="61"/>
        <item x="67"/>
        <item x="115"/>
        <item x="4"/>
        <item x="60"/>
        <item x="45"/>
        <item x="118"/>
        <item x="68"/>
        <item x="97"/>
        <item x="109"/>
        <item x="17"/>
        <item x="121"/>
        <item x="119"/>
        <item x="15"/>
        <item x="152"/>
        <item x="47"/>
        <item x="143"/>
        <item x="58"/>
        <item x="18"/>
        <item x="21"/>
        <item x="85"/>
        <item x="129"/>
        <item x="98"/>
        <item x="27"/>
        <item x="153"/>
        <item x="6"/>
        <item x="142"/>
        <item x="54"/>
        <item x="145"/>
        <item x="71"/>
        <item x="48"/>
        <item x="134"/>
        <item x="43"/>
        <item x="2"/>
        <item x="112"/>
        <item x="50"/>
        <item x="90"/>
        <item x="39"/>
        <item x="117"/>
        <item x="78"/>
        <item x="105"/>
        <item x="30"/>
        <item x="73"/>
        <item x="80"/>
        <item x="102"/>
        <item x="130"/>
        <item x="103"/>
        <item x="88"/>
        <item x="66"/>
        <item x="136"/>
        <item x="1"/>
        <item x="22"/>
        <item x="25"/>
        <item x="77"/>
        <item x="139"/>
        <item x="3"/>
        <item x="76"/>
        <item x="146"/>
        <item x="149"/>
        <item x="140"/>
        <item x="28"/>
        <item x="62"/>
        <item x="11"/>
        <item x="44"/>
        <item x="92"/>
        <item x="150"/>
        <item x="51"/>
        <item x="135"/>
        <item x="1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65" showAll="0"/>
    <pivotField showAll="0"/>
    <pivotField showAll="0"/>
    <pivotField showAll="0"/>
    <pivotField showAll="0"/>
    <pivotField showAll="0"/>
    <pivotField showAll="0"/>
    <pivotField dataField="1" showAll="0"/>
    <pivotField showAll="0"/>
    <pivotField showAll="0"/>
    <pivotField showAll="0">
      <items count="15">
        <item sd="0" x="0"/>
        <item sd="0" x="1"/>
        <item sd="0" x="2"/>
        <item x="3"/>
        <item x="4"/>
        <item sd="0" x="5"/>
        <item sd="0" x="6"/>
        <item sd="0" x="7"/>
        <item sd="0" x="8"/>
        <item sd="0" x="9"/>
        <item sd="0" x="10"/>
        <item sd="0" x="11"/>
        <item sd="0" x="12"/>
        <item sd="0" x="13"/>
        <item t="default"/>
      </items>
    </pivotField>
  </pivotFields>
  <rowFields count="1">
    <field x="3"/>
  </rowFields>
  <rowItems count="158">
    <i>
      <x v="18"/>
    </i>
    <i>
      <x v="138"/>
    </i>
    <i>
      <x v="107"/>
    </i>
    <i>
      <x v="136"/>
    </i>
    <i>
      <x v="95"/>
    </i>
    <i>
      <x v="115"/>
    </i>
    <i>
      <x v="114"/>
    </i>
    <i>
      <x v="46"/>
    </i>
    <i>
      <x v="56"/>
    </i>
    <i>
      <x v="122"/>
    </i>
    <i>
      <x v="12"/>
    </i>
    <i>
      <x v="11"/>
    </i>
    <i>
      <x v="85"/>
    </i>
    <i>
      <x v="89"/>
    </i>
    <i>
      <x v="6"/>
    </i>
    <i>
      <x v="106"/>
    </i>
    <i>
      <x v="14"/>
    </i>
    <i>
      <x v="37"/>
    </i>
    <i>
      <x v="83"/>
    </i>
    <i>
      <x v="61"/>
    </i>
    <i>
      <x v="152"/>
    </i>
    <i>
      <x/>
    </i>
    <i>
      <x v="88"/>
    </i>
    <i>
      <x v="72"/>
    </i>
    <i>
      <x v="101"/>
    </i>
    <i>
      <x v="130"/>
    </i>
    <i>
      <x v="60"/>
    </i>
    <i>
      <x v="40"/>
    </i>
    <i>
      <x v="119"/>
    </i>
    <i>
      <x v="74"/>
    </i>
    <i>
      <x v="32"/>
    </i>
    <i>
      <x v="150"/>
    </i>
    <i>
      <x v="154"/>
    </i>
    <i>
      <x v="50"/>
    </i>
    <i>
      <x v="29"/>
    </i>
    <i>
      <x v="76"/>
    </i>
    <i>
      <x v="133"/>
    </i>
    <i>
      <x v="91"/>
    </i>
    <i>
      <x v="87"/>
    </i>
    <i>
      <x v="111"/>
    </i>
    <i>
      <x v="153"/>
    </i>
    <i>
      <x v="127"/>
    </i>
    <i>
      <x v="31"/>
    </i>
    <i>
      <x v="131"/>
    </i>
    <i>
      <x v="86"/>
    </i>
    <i>
      <x v="64"/>
    </i>
    <i>
      <x v="97"/>
    </i>
    <i>
      <x v="96"/>
    </i>
    <i>
      <x v="108"/>
    </i>
    <i>
      <x v="78"/>
    </i>
    <i>
      <x v="45"/>
    </i>
    <i>
      <x v="141"/>
    </i>
    <i>
      <x v="118"/>
    </i>
    <i>
      <x v="71"/>
    </i>
    <i>
      <x v="94"/>
    </i>
    <i>
      <x v="98"/>
    </i>
    <i>
      <x v="151"/>
    </i>
    <i>
      <x v="113"/>
    </i>
    <i>
      <x v="81"/>
    </i>
    <i>
      <x v="10"/>
    </i>
    <i>
      <x v="36"/>
    </i>
    <i>
      <x v="4"/>
    </i>
    <i>
      <x v="17"/>
    </i>
    <i>
      <x v="30"/>
    </i>
    <i>
      <x v="20"/>
    </i>
    <i>
      <x v="103"/>
    </i>
    <i>
      <x v="16"/>
    </i>
    <i>
      <x v="43"/>
    </i>
    <i>
      <x v="84"/>
    </i>
    <i>
      <x v="144"/>
    </i>
    <i>
      <x v="65"/>
    </i>
    <i>
      <x v="132"/>
    </i>
    <i>
      <x v="93"/>
    </i>
    <i>
      <x v="155"/>
    </i>
    <i>
      <x v="19"/>
    </i>
    <i>
      <x v="57"/>
    </i>
    <i>
      <x v="39"/>
    </i>
    <i>
      <x v="54"/>
    </i>
    <i>
      <x v="48"/>
    </i>
    <i>
      <x v="47"/>
    </i>
    <i>
      <x v="34"/>
    </i>
    <i>
      <x v="146"/>
    </i>
    <i>
      <x v="49"/>
    </i>
    <i>
      <x v="35"/>
    </i>
    <i>
      <x v="112"/>
    </i>
    <i>
      <x v="21"/>
    </i>
    <i>
      <x v="129"/>
    </i>
    <i>
      <x v="53"/>
    </i>
    <i>
      <x v="121"/>
    </i>
    <i>
      <x v="22"/>
    </i>
    <i>
      <x v="137"/>
    </i>
    <i>
      <x v="5"/>
    </i>
    <i>
      <x v="140"/>
    </i>
    <i>
      <x v="79"/>
    </i>
    <i>
      <x v="102"/>
    </i>
    <i>
      <x v="8"/>
    </i>
    <i>
      <x v="52"/>
    </i>
    <i>
      <x v="59"/>
    </i>
    <i>
      <x v="67"/>
    </i>
    <i>
      <x v="99"/>
    </i>
    <i>
      <x v="25"/>
    </i>
    <i>
      <x v="125"/>
    </i>
    <i>
      <x v="75"/>
    </i>
    <i>
      <x v="82"/>
    </i>
    <i>
      <x v="33"/>
    </i>
    <i>
      <x v="63"/>
    </i>
    <i>
      <x v="145"/>
    </i>
    <i>
      <x v="26"/>
    </i>
    <i>
      <x v="109"/>
    </i>
    <i>
      <x v="55"/>
    </i>
    <i>
      <x v="7"/>
    </i>
    <i>
      <x v="62"/>
    </i>
    <i>
      <x v="147"/>
    </i>
    <i>
      <x v="143"/>
    </i>
    <i>
      <x v="66"/>
    </i>
    <i>
      <x v="92"/>
    </i>
    <i>
      <x v="44"/>
    </i>
    <i>
      <x v="58"/>
    </i>
    <i>
      <x v="1"/>
    </i>
    <i>
      <x v="148"/>
    </i>
    <i>
      <x v="2"/>
    </i>
    <i>
      <x v="149"/>
    </i>
    <i>
      <x v="15"/>
    </i>
    <i>
      <x v="51"/>
    </i>
    <i>
      <x v="73"/>
    </i>
    <i>
      <x v="139"/>
    </i>
    <i>
      <x v="13"/>
    </i>
    <i>
      <x v="90"/>
    </i>
    <i>
      <x v="105"/>
    </i>
    <i>
      <x v="128"/>
    </i>
    <i>
      <x v="41"/>
    </i>
    <i>
      <x v="28"/>
    </i>
    <i>
      <x v="23"/>
    </i>
    <i>
      <x v="116"/>
    </i>
    <i>
      <x v="123"/>
    </i>
    <i>
      <x v="42"/>
    </i>
    <i>
      <x v="134"/>
    </i>
    <i>
      <x v="124"/>
    </i>
    <i>
      <x v="156"/>
    </i>
    <i>
      <x v="9"/>
    </i>
    <i>
      <x v="70"/>
    </i>
    <i>
      <x v="24"/>
    </i>
    <i>
      <x v="117"/>
    </i>
    <i>
      <x v="126"/>
    </i>
    <i>
      <x v="68"/>
    </i>
    <i>
      <x v="77"/>
    </i>
    <i>
      <x v="142"/>
    </i>
    <i>
      <x v="69"/>
    </i>
    <i>
      <x v="104"/>
    </i>
    <i>
      <x v="135"/>
    </i>
    <i>
      <x v="3"/>
    </i>
    <i>
      <x v="80"/>
    </i>
    <i>
      <x v="110"/>
    </i>
    <i>
      <x v="38"/>
    </i>
    <i>
      <x v="27"/>
    </i>
    <i>
      <x v="120"/>
    </i>
    <i>
      <x v="100"/>
    </i>
    <i t="grand">
      <x/>
    </i>
  </rowItems>
  <colItems count="1">
    <i/>
  </colItems>
  <dataFields count="1">
    <dataField name="Sum of Period time (including last sentenc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3" firstHeaderRow="1" firstDataRow="1" firstDataCol="1"/>
  <pivotFields count="13">
    <pivotField showAll="0"/>
    <pivotField showAll="0"/>
    <pivotField showAll="0"/>
    <pivotField axis="axisRow" showAll="0" sortType="descending">
      <items count="160">
        <item x="102"/>
        <item x="125"/>
        <item x="60"/>
        <item x="115"/>
        <item x="91"/>
        <item x="43"/>
        <item x="143"/>
        <item x="38"/>
        <item x="47"/>
        <item x="37"/>
        <item x="140"/>
        <item x="84"/>
        <item x="24"/>
        <item x="32"/>
        <item x="42"/>
        <item x="41"/>
        <item x="149"/>
        <item x="36"/>
        <item x="1"/>
        <item x="97"/>
        <item x="83"/>
        <item x="133"/>
        <item x="126"/>
        <item x="110"/>
        <item x="98"/>
        <item x="54"/>
        <item x="139"/>
        <item x="30"/>
        <item x="135"/>
        <item x="15"/>
        <item x="122"/>
        <item x="13"/>
        <item x="53"/>
        <item x="77"/>
        <item x="76"/>
        <item x="65"/>
        <item x="17"/>
        <item x="75"/>
        <item x="153"/>
        <item x="27"/>
        <item x="33"/>
        <item x="70"/>
        <item x="129"/>
        <item x="116"/>
        <item x="9"/>
        <item x="14"/>
        <item x="118"/>
        <item x="11"/>
        <item x="10"/>
        <item x="73"/>
        <item x="88"/>
        <item x="58"/>
        <item x="64"/>
        <item x="85"/>
        <item x="86"/>
        <item x="71"/>
        <item x="130"/>
        <item x="156"/>
        <item x="113"/>
        <item x="39"/>
        <item x="89"/>
        <item x="108"/>
        <item x="146"/>
        <item x="134"/>
        <item x="127"/>
        <item x="150"/>
        <item x="112"/>
        <item x="124"/>
        <item x="157"/>
        <item x="93"/>
        <item x="101"/>
        <item x="106"/>
        <item x="95"/>
        <item x="25"/>
        <item x="128"/>
        <item x="158"/>
        <item x="34"/>
        <item x="56"/>
        <item x="50"/>
        <item x="21"/>
        <item x="57"/>
        <item x="81"/>
        <item x="109"/>
        <item x="66"/>
        <item x="8"/>
        <item x="35"/>
        <item x="103"/>
        <item x="96"/>
        <item x="62"/>
        <item x="68"/>
        <item x="117"/>
        <item x="5"/>
        <item x="61"/>
        <item x="46"/>
        <item x="120"/>
        <item x="69"/>
        <item x="99"/>
        <item x="111"/>
        <item x="18"/>
        <item x="123"/>
        <item x="121"/>
        <item x="16"/>
        <item x="154"/>
        <item x="48"/>
        <item x="145"/>
        <item x="59"/>
        <item x="19"/>
        <item x="22"/>
        <item x="87"/>
        <item x="131"/>
        <item x="100"/>
        <item x="28"/>
        <item x="155"/>
        <item x="7"/>
        <item x="144"/>
        <item x="55"/>
        <item x="147"/>
        <item x="72"/>
        <item x="49"/>
        <item x="136"/>
        <item x="44"/>
        <item x="3"/>
        <item x="114"/>
        <item x="51"/>
        <item x="92"/>
        <item x="40"/>
        <item x="119"/>
        <item x="80"/>
        <item x="107"/>
        <item x="31"/>
        <item x="74"/>
        <item x="82"/>
        <item x="104"/>
        <item x="132"/>
        <item x="105"/>
        <item x="90"/>
        <item x="67"/>
        <item x="138"/>
        <item x="2"/>
        <item x="23"/>
        <item x="26"/>
        <item x="79"/>
        <item x="141"/>
        <item x="4"/>
        <item x="78"/>
        <item x="148"/>
        <item x="151"/>
        <item x="142"/>
        <item x="29"/>
        <item x="63"/>
        <item x="12"/>
        <item x="45"/>
        <item x="94"/>
        <item x="152"/>
        <item x="52"/>
        <item x="137"/>
        <item x="20"/>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items count="194">
        <item x="0"/>
        <item x="137"/>
        <item x="55"/>
        <item x="65"/>
        <item x="42"/>
        <item x="14"/>
        <item x="107"/>
        <item x="113"/>
        <item x="191"/>
        <item x="117"/>
        <item x="186"/>
        <item x="135"/>
        <item x="142"/>
        <item x="183"/>
        <item x="123"/>
        <item x="119"/>
        <item x="120"/>
        <item x="187"/>
        <item x="106"/>
        <item x="64"/>
        <item x="105"/>
        <item x="157"/>
        <item x="63"/>
        <item x="185"/>
        <item x="46"/>
        <item x="179"/>
        <item x="2"/>
        <item x="147"/>
        <item x="33"/>
        <item x="184"/>
        <item x="66"/>
        <item x="118"/>
        <item x="38"/>
        <item x="83"/>
        <item x="34"/>
        <item x="174"/>
        <item x="128"/>
        <item x="170"/>
        <item x="47"/>
        <item x="20"/>
        <item x="104"/>
        <item x="90"/>
        <item x="167"/>
        <item x="87"/>
        <item x="41"/>
        <item x="45"/>
        <item x="37"/>
        <item x="30"/>
        <item x="144"/>
        <item x="69"/>
        <item x="108"/>
        <item x="163"/>
        <item x="53"/>
        <item x="26"/>
        <item x="28"/>
        <item x="8"/>
        <item x="94"/>
        <item x="164"/>
        <item x="130"/>
        <item x="31"/>
        <item x="169"/>
        <item x="175"/>
        <item x="99"/>
        <item x="178"/>
        <item x="78"/>
        <item x="158"/>
        <item x="136"/>
        <item x="127"/>
        <item x="73"/>
        <item x="27"/>
        <item x="177"/>
        <item x="97"/>
        <item x="146"/>
        <item x="13"/>
        <item x="172"/>
        <item x="58"/>
        <item x="95"/>
        <item x="71"/>
        <item x="129"/>
        <item x="145"/>
        <item x="82"/>
        <item x="75"/>
        <item x="5"/>
        <item x="25"/>
        <item x="7"/>
        <item x="35"/>
        <item x="56"/>
        <item x="98"/>
        <item x="152"/>
        <item x="159"/>
        <item x="21"/>
        <item x="92"/>
        <item x="72"/>
        <item x="52"/>
        <item x="132"/>
        <item x="57"/>
        <item x="166"/>
        <item x="48"/>
        <item x="85"/>
        <item x="15"/>
        <item x="86"/>
        <item x="36"/>
        <item x="1"/>
        <item x="23"/>
        <item x="68"/>
        <item x="9"/>
        <item x="44"/>
        <item x="153"/>
        <item x="100"/>
        <item x="110"/>
        <item x="77"/>
        <item x="50"/>
        <item x="155"/>
        <item x="12"/>
        <item x="91"/>
        <item x="176"/>
        <item x="76"/>
        <item x="190"/>
        <item x="143"/>
        <item x="160"/>
        <item x="32"/>
        <item x="139"/>
        <item x="74"/>
        <item x="43"/>
        <item x="162"/>
        <item x="102"/>
        <item x="173"/>
        <item x="189"/>
        <item x="116"/>
        <item x="10"/>
        <item x="154"/>
        <item x="134"/>
        <item x="40"/>
        <item x="61"/>
        <item x="81"/>
        <item x="6"/>
        <item x="125"/>
        <item x="89"/>
        <item x="181"/>
        <item x="84"/>
        <item x="141"/>
        <item x="59"/>
        <item x="62"/>
        <item x="109"/>
        <item x="156"/>
        <item x="54"/>
        <item x="24"/>
        <item x="151"/>
        <item x="126"/>
        <item x="122"/>
        <item x="93"/>
        <item x="140"/>
        <item x="4"/>
        <item x="168"/>
        <item x="101"/>
        <item x="96"/>
        <item x="192"/>
        <item x="115"/>
        <item x="17"/>
        <item x="131"/>
        <item x="70"/>
        <item x="88"/>
        <item x="161"/>
        <item x="182"/>
        <item x="79"/>
        <item x="16"/>
        <item x="121"/>
        <item x="149"/>
        <item x="80"/>
        <item x="138"/>
        <item x="114"/>
        <item x="111"/>
        <item x="19"/>
        <item x="165"/>
        <item x="103"/>
        <item x="171"/>
        <item x="51"/>
        <item x="18"/>
        <item x="188"/>
        <item x="39"/>
        <item x="49"/>
        <item x="148"/>
        <item x="112"/>
        <item x="133"/>
        <item x="124"/>
        <item x="22"/>
        <item x="29"/>
        <item x="60"/>
        <item x="180"/>
        <item x="150"/>
        <item x="3"/>
        <item x="11"/>
        <item x="67"/>
        <item t="default"/>
      </items>
    </pivotField>
  </pivotFields>
  <rowFields count="1">
    <field x="3"/>
  </rowFields>
  <rowItems count="160">
    <i>
      <x v="101"/>
    </i>
    <i>
      <x v="39"/>
    </i>
    <i>
      <x v="18"/>
    </i>
    <i>
      <x v="121"/>
    </i>
    <i>
      <x v="27"/>
    </i>
    <i>
      <x v="111"/>
    </i>
    <i>
      <x v="3"/>
    </i>
    <i>
      <x v="81"/>
    </i>
    <i>
      <x v="124"/>
    </i>
    <i>
      <x v="143"/>
    </i>
    <i>
      <x v="70"/>
    </i>
    <i>
      <x v="69"/>
    </i>
    <i>
      <x v="24"/>
    </i>
    <i>
      <x v="136"/>
    </i>
    <i>
      <x v="157"/>
    </i>
    <i>
      <x v="78"/>
    </i>
    <i>
      <x v="71"/>
    </i>
    <i>
      <x v="28"/>
    </i>
    <i>
      <x v="127"/>
    </i>
    <i>
      <x v="43"/>
    </i>
    <i>
      <x v="23"/>
    </i>
    <i>
      <x v="135"/>
    </i>
    <i>
      <x v="118"/>
    </i>
    <i>
      <x v="110"/>
    </i>
    <i>
      <x v="125"/>
    </i>
    <i>
      <x v="9"/>
    </i>
    <i>
      <x v="146"/>
    </i>
    <i>
      <x v="67"/>
    </i>
    <i>
      <x v="156"/>
    </i>
    <i>
      <x v="26"/>
    </i>
    <i>
      <x v="105"/>
    </i>
    <i>
      <x v="13"/>
    </i>
    <i>
      <x v="1"/>
    </i>
    <i>
      <x v="79"/>
    </i>
    <i>
      <x v="108"/>
    </i>
    <i>
      <x v="74"/>
    </i>
    <i>
      <x v="56"/>
    </i>
    <i>
      <x v="83"/>
    </i>
    <i>
      <x v="140"/>
    </i>
    <i>
      <x v="7"/>
    </i>
    <i>
      <x v="15"/>
    </i>
    <i>
      <x v="52"/>
    </i>
    <i>
      <x v="76"/>
    </i>
    <i>
      <x v="126"/>
    </i>
    <i>
      <x v="68"/>
    </i>
    <i>
      <x v="45"/>
    </i>
    <i>
      <x v="63"/>
    </i>
    <i>
      <x v="91"/>
    </i>
    <i>
      <x v="20"/>
    </i>
    <i>
      <x v="106"/>
    </i>
    <i>
      <x v="42"/>
    </i>
    <i>
      <x v="129"/>
    </i>
    <i>
      <x v="117"/>
    </i>
    <i>
      <x v="144"/>
    </i>
    <i>
      <x v="150"/>
    </i>
    <i>
      <x v="149"/>
    </i>
    <i>
      <x v="59"/>
    </i>
    <i>
      <x v="64"/>
    </i>
    <i>
      <x v="2"/>
    </i>
    <i>
      <x v="148"/>
    </i>
    <i>
      <x v="8"/>
    </i>
    <i>
      <x v="93"/>
    </i>
    <i>
      <x v="25"/>
    </i>
    <i>
      <x v="139"/>
    </i>
    <i>
      <x v="53"/>
    </i>
    <i>
      <x v="119"/>
    </i>
    <i>
      <x v="130"/>
    </i>
    <i>
      <x v="100"/>
    </i>
    <i>
      <x v="122"/>
    </i>
    <i>
      <x v="5"/>
    </i>
    <i>
      <x v="21"/>
    </i>
    <i>
      <x v="22"/>
    </i>
    <i>
      <x v="60"/>
    </i>
    <i>
      <x v="113"/>
    </i>
    <i>
      <x v="141"/>
    </i>
    <i>
      <x v="50"/>
    </i>
    <i>
      <x v="40"/>
    </i>
    <i>
      <x v="114"/>
    </i>
    <i>
      <x v="66"/>
    </i>
    <i>
      <x v="54"/>
    </i>
    <i>
      <x v="35"/>
    </i>
    <i>
      <x v="36"/>
    </i>
    <i>
      <x v="19"/>
    </i>
    <i>
      <x v="104"/>
    </i>
    <i>
      <x v="30"/>
    </i>
    <i>
      <x v="49"/>
    </i>
    <i>
      <x v="94"/>
    </i>
    <i>
      <x v="103"/>
    </i>
    <i>
      <x v="85"/>
    </i>
    <i>
      <x v="133"/>
    </i>
    <i>
      <x v="33"/>
    </i>
    <i>
      <x v="4"/>
    </i>
    <i>
      <x v="138"/>
    </i>
    <i>
      <x v="147"/>
    </i>
    <i>
      <x v="58"/>
    </i>
    <i>
      <x v="10"/>
    </i>
    <i>
      <x v="44"/>
    </i>
    <i>
      <x v="17"/>
    </i>
    <i>
      <x v="155"/>
    </i>
    <i>
      <x v="80"/>
    </i>
    <i>
      <x v="142"/>
    </i>
    <i>
      <x v="97"/>
    </i>
    <i>
      <x v="55"/>
    </i>
    <i>
      <x v="16"/>
    </i>
    <i>
      <x v="145"/>
    </i>
    <i>
      <x v="99"/>
    </i>
    <i>
      <x v="48"/>
    </i>
    <i>
      <x v="77"/>
    </i>
    <i>
      <x v="95"/>
    </i>
    <i>
      <x v="109"/>
    </i>
    <i>
      <x v="72"/>
    </i>
    <i>
      <x v="128"/>
    </i>
    <i>
      <x v="152"/>
    </i>
    <i>
      <x v="65"/>
    </i>
    <i>
      <x v="82"/>
    </i>
    <i>
      <x v="132"/>
    </i>
    <i>
      <x v="75"/>
    </i>
    <i>
      <x v="87"/>
    </i>
    <i>
      <x v="98"/>
    </i>
    <i>
      <x v="88"/>
    </i>
    <i>
      <x v="46"/>
    </i>
    <i>
      <x v="84"/>
    </i>
    <i>
      <x v="116"/>
    </i>
    <i>
      <x v="31"/>
    </i>
    <i>
      <x v="120"/>
    </i>
    <i>
      <x v="86"/>
    </i>
    <i>
      <x v="158"/>
    </i>
    <i>
      <x v="123"/>
    </i>
    <i>
      <x v="73"/>
    </i>
    <i>
      <x v="6"/>
    </i>
    <i>
      <x v="51"/>
    </i>
    <i>
      <x v="151"/>
    </i>
    <i>
      <x v="153"/>
    </i>
    <i>
      <x v="107"/>
    </i>
    <i>
      <x v="89"/>
    </i>
    <i>
      <x v="137"/>
    </i>
    <i>
      <x v="90"/>
    </i>
    <i>
      <x v="34"/>
    </i>
    <i>
      <x v="57"/>
    </i>
    <i>
      <x v="38"/>
    </i>
    <i>
      <x v="112"/>
    </i>
    <i>
      <x/>
    </i>
    <i>
      <x v="47"/>
    </i>
    <i>
      <x v="102"/>
    </i>
    <i>
      <x v="92"/>
    </i>
    <i>
      <x v="11"/>
    </i>
    <i>
      <x v="12"/>
    </i>
    <i>
      <x v="131"/>
    </i>
    <i>
      <x v="61"/>
    </i>
    <i>
      <x v="62"/>
    </i>
    <i>
      <x v="115"/>
    </i>
    <i>
      <x v="37"/>
    </i>
    <i>
      <x v="154"/>
    </i>
    <i>
      <x v="134"/>
    </i>
    <i>
      <x v="32"/>
    </i>
    <i>
      <x v="14"/>
    </i>
    <i>
      <x v="29"/>
    </i>
    <i>
      <x v="41"/>
    </i>
    <i>
      <x v="96"/>
    </i>
    <i t="grand">
      <x/>
    </i>
  </rowItems>
  <colItems count="1">
    <i/>
  </colItems>
  <dataFields count="1">
    <dataField name="Sum of Period tim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61"/>
  <sheetViews>
    <sheetView workbookViewId="0">
      <selection activeCell="B12" sqref="B12"/>
    </sheetView>
  </sheetViews>
  <sheetFormatPr baseColWidth="10" defaultRowHeight="16" x14ac:dyDescent="0.2"/>
  <cols>
    <col min="1" max="1" width="25" bestFit="1" customWidth="1"/>
    <col min="2" max="2" width="38.33203125" bestFit="1" customWidth="1"/>
  </cols>
  <sheetData>
    <row r="3" spans="1:2" x14ac:dyDescent="0.2">
      <c r="A3" s="1" t="s">
        <v>2018</v>
      </c>
      <c r="B3" t="s">
        <v>3084</v>
      </c>
    </row>
    <row r="4" spans="1:2" x14ac:dyDescent="0.2">
      <c r="A4" s="2" t="s">
        <v>2038</v>
      </c>
      <c r="B4" s="3">
        <v>-0.33501157407407423</v>
      </c>
    </row>
    <row r="5" spans="1:2" x14ac:dyDescent="0.2">
      <c r="A5" s="2" t="s">
        <v>2159</v>
      </c>
      <c r="B5" s="3">
        <v>-3.9803240740740729E-2</v>
      </c>
    </row>
    <row r="6" spans="1:2" x14ac:dyDescent="0.2">
      <c r="A6" s="2" t="s">
        <v>2128</v>
      </c>
      <c r="B6" s="3">
        <v>-2.9467592592592597E-2</v>
      </c>
    </row>
    <row r="7" spans="1:2" x14ac:dyDescent="0.2">
      <c r="A7" s="2" t="s">
        <v>2157</v>
      </c>
      <c r="B7" s="3">
        <v>0</v>
      </c>
    </row>
    <row r="8" spans="1:2" x14ac:dyDescent="0.2">
      <c r="A8" s="2" t="s">
        <v>2116</v>
      </c>
      <c r="B8" s="3">
        <v>2.3148148148147141E-5</v>
      </c>
    </row>
    <row r="9" spans="1:2" x14ac:dyDescent="0.2">
      <c r="A9" s="2" t="s">
        <v>2136</v>
      </c>
      <c r="B9" s="3">
        <v>9.2592592592592032E-5</v>
      </c>
    </row>
    <row r="10" spans="1:2" x14ac:dyDescent="0.2">
      <c r="A10" s="2" t="s">
        <v>2135</v>
      </c>
      <c r="B10" s="3">
        <v>9.2592592592592032E-5</v>
      </c>
    </row>
    <row r="11" spans="1:2" x14ac:dyDescent="0.2">
      <c r="A11" s="2" t="s">
        <v>2067</v>
      </c>
      <c r="B11" s="3">
        <v>9.2592592592595502E-5</v>
      </c>
    </row>
    <row r="12" spans="1:2" x14ac:dyDescent="0.2">
      <c r="A12" s="2" t="s">
        <v>2077</v>
      </c>
      <c r="B12" s="3">
        <v>1.1574074074074264E-4</v>
      </c>
    </row>
    <row r="13" spans="1:2" x14ac:dyDescent="0.2">
      <c r="A13" s="2" t="s">
        <v>2143</v>
      </c>
      <c r="B13" s="3">
        <v>1.8518518518518406E-4</v>
      </c>
    </row>
    <row r="14" spans="1:2" x14ac:dyDescent="0.2">
      <c r="A14" s="2" t="s">
        <v>2032</v>
      </c>
      <c r="B14" s="3">
        <v>1.967592592592611E-4</v>
      </c>
    </row>
    <row r="15" spans="1:2" x14ac:dyDescent="0.2">
      <c r="A15" s="2" t="s">
        <v>2031</v>
      </c>
      <c r="B15" s="3">
        <v>2.4305555555555365E-4</v>
      </c>
    </row>
    <row r="16" spans="1:2" x14ac:dyDescent="0.2">
      <c r="A16" s="2" t="s">
        <v>2106</v>
      </c>
      <c r="B16" s="3">
        <v>2.4305555555555365E-4</v>
      </c>
    </row>
    <row r="17" spans="1:2" x14ac:dyDescent="0.2">
      <c r="A17" s="2" t="s">
        <v>2110</v>
      </c>
      <c r="B17" s="3">
        <v>2.4305555555555365E-4</v>
      </c>
    </row>
    <row r="18" spans="1:2" x14ac:dyDescent="0.2">
      <c r="A18" s="2" t="s">
        <v>2026</v>
      </c>
      <c r="B18" s="3">
        <v>2.4305555555555539E-4</v>
      </c>
    </row>
    <row r="19" spans="1:2" x14ac:dyDescent="0.2">
      <c r="A19" s="2" t="s">
        <v>2127</v>
      </c>
      <c r="B19" s="3">
        <v>2.4305555555555539E-4</v>
      </c>
    </row>
    <row r="20" spans="1:2" x14ac:dyDescent="0.2">
      <c r="A20" s="2" t="s">
        <v>2034</v>
      </c>
      <c r="B20" s="3">
        <v>2.5462962962963069E-4</v>
      </c>
    </row>
    <row r="21" spans="1:2" x14ac:dyDescent="0.2">
      <c r="A21" s="2" t="s">
        <v>2058</v>
      </c>
      <c r="B21" s="3">
        <v>2.7777777777777957E-4</v>
      </c>
    </row>
    <row r="22" spans="1:2" x14ac:dyDescent="0.2">
      <c r="A22" s="2" t="s">
        <v>2104</v>
      </c>
      <c r="B22" s="3">
        <v>3.0092592592592671E-4</v>
      </c>
    </row>
    <row r="23" spans="1:2" x14ac:dyDescent="0.2">
      <c r="A23" s="2" t="s">
        <v>2082</v>
      </c>
      <c r="B23" s="3">
        <v>3.1249999999999681E-4</v>
      </c>
    </row>
    <row r="24" spans="1:2" x14ac:dyDescent="0.2">
      <c r="A24" s="2" t="s">
        <v>2173</v>
      </c>
      <c r="B24" s="3">
        <v>3.3564814814815089E-4</v>
      </c>
    </row>
    <row r="25" spans="1:2" x14ac:dyDescent="0.2">
      <c r="A25" s="2" t="s">
        <v>2020</v>
      </c>
      <c r="B25" s="3">
        <v>3.4722222222222099E-4</v>
      </c>
    </row>
    <row r="26" spans="1:2" x14ac:dyDescent="0.2">
      <c r="A26" s="2" t="s">
        <v>2109</v>
      </c>
      <c r="B26" s="3">
        <v>3.4722222222222099E-4</v>
      </c>
    </row>
    <row r="27" spans="1:2" x14ac:dyDescent="0.2">
      <c r="A27" s="2" t="s">
        <v>2093</v>
      </c>
      <c r="B27" s="3">
        <v>3.5879629629629109E-4</v>
      </c>
    </row>
    <row r="28" spans="1:2" x14ac:dyDescent="0.2">
      <c r="A28" s="2" t="s">
        <v>2122</v>
      </c>
      <c r="B28" s="3">
        <v>3.7037037037036813E-4</v>
      </c>
    </row>
    <row r="29" spans="1:2" x14ac:dyDescent="0.2">
      <c r="A29" s="2" t="s">
        <v>2151</v>
      </c>
      <c r="B29" s="3">
        <v>3.8194444444444517E-4</v>
      </c>
    </row>
    <row r="30" spans="1:2" x14ac:dyDescent="0.2">
      <c r="A30" s="2" t="s">
        <v>2081</v>
      </c>
      <c r="B30" s="3">
        <v>3.8194444444444517E-4</v>
      </c>
    </row>
    <row r="31" spans="1:2" x14ac:dyDescent="0.2">
      <c r="A31" s="2" t="s">
        <v>2061</v>
      </c>
      <c r="B31" s="3">
        <v>4.0509259259259231E-4</v>
      </c>
    </row>
    <row r="32" spans="1:2" x14ac:dyDescent="0.2">
      <c r="A32" s="2" t="s">
        <v>2140</v>
      </c>
      <c r="B32" s="3">
        <v>4.2824074074073945E-4</v>
      </c>
    </row>
    <row r="33" spans="1:2" x14ac:dyDescent="0.2">
      <c r="A33" s="2" t="s">
        <v>2095</v>
      </c>
      <c r="B33" s="3">
        <v>4.3981481481481649E-4</v>
      </c>
    </row>
    <row r="34" spans="1:2" x14ac:dyDescent="0.2">
      <c r="A34" s="2" t="s">
        <v>2052</v>
      </c>
      <c r="B34" s="3">
        <v>4.5138888888888659E-4</v>
      </c>
    </row>
    <row r="35" spans="1:2" x14ac:dyDescent="0.2">
      <c r="A35" s="2" t="s">
        <v>2171</v>
      </c>
      <c r="B35" s="3">
        <v>4.5138888888889006E-4</v>
      </c>
    </row>
    <row r="36" spans="1:2" x14ac:dyDescent="0.2">
      <c r="A36" s="2" t="s">
        <v>2175</v>
      </c>
      <c r="B36" s="3">
        <v>4.5138888888889006E-4</v>
      </c>
    </row>
    <row r="37" spans="1:2" x14ac:dyDescent="0.2">
      <c r="A37" s="2" t="s">
        <v>2071</v>
      </c>
      <c r="B37" s="3">
        <v>4.51388888888897E-4</v>
      </c>
    </row>
    <row r="38" spans="1:2" x14ac:dyDescent="0.2">
      <c r="A38" s="2" t="s">
        <v>2049</v>
      </c>
      <c r="B38" s="3">
        <v>4.6296296296296016E-4</v>
      </c>
    </row>
    <row r="39" spans="1:2" x14ac:dyDescent="0.2">
      <c r="A39" s="2" t="s">
        <v>2097</v>
      </c>
      <c r="B39" s="3">
        <v>4.8611111111111424E-4</v>
      </c>
    </row>
    <row r="40" spans="1:2" x14ac:dyDescent="0.2">
      <c r="A40" s="2" t="s">
        <v>2154</v>
      </c>
      <c r="B40" s="3">
        <v>5.2083333333333322E-4</v>
      </c>
    </row>
    <row r="41" spans="1:2" x14ac:dyDescent="0.2">
      <c r="A41" s="2" t="s">
        <v>2112</v>
      </c>
      <c r="B41" s="3">
        <v>5.4398148148147862E-4</v>
      </c>
    </row>
    <row r="42" spans="1:2" x14ac:dyDescent="0.2">
      <c r="A42" s="2" t="s">
        <v>2108</v>
      </c>
      <c r="B42" s="3">
        <v>5.5555555555555219E-4</v>
      </c>
    </row>
    <row r="43" spans="1:2" x14ac:dyDescent="0.2">
      <c r="A43" s="2" t="s">
        <v>2132</v>
      </c>
      <c r="B43" s="3">
        <v>5.7870370370370627E-4</v>
      </c>
    </row>
    <row r="44" spans="1:2" x14ac:dyDescent="0.2">
      <c r="A44" s="2" t="s">
        <v>2174</v>
      </c>
      <c r="B44" s="3">
        <v>6.0185185185185341E-4</v>
      </c>
    </row>
    <row r="45" spans="1:2" x14ac:dyDescent="0.2">
      <c r="A45" s="2" t="s">
        <v>2148</v>
      </c>
      <c r="B45" s="3">
        <v>6.2500000000000056E-4</v>
      </c>
    </row>
    <row r="46" spans="1:2" x14ac:dyDescent="0.2">
      <c r="A46" s="2" t="s">
        <v>2051</v>
      </c>
      <c r="B46" s="3">
        <v>6.597222222222178E-4</v>
      </c>
    </row>
    <row r="47" spans="1:2" x14ac:dyDescent="0.2">
      <c r="A47" s="2" t="s">
        <v>2152</v>
      </c>
      <c r="B47" s="3">
        <v>6.7129629629630178E-4</v>
      </c>
    </row>
    <row r="48" spans="1:2" x14ac:dyDescent="0.2">
      <c r="A48" s="2" t="s">
        <v>2107</v>
      </c>
      <c r="B48" s="3">
        <v>6.9444444444444198E-4</v>
      </c>
    </row>
    <row r="49" spans="1:2" x14ac:dyDescent="0.2">
      <c r="A49" s="2" t="s">
        <v>2085</v>
      </c>
      <c r="B49" s="3">
        <v>7.8703703703703748E-4</v>
      </c>
    </row>
    <row r="50" spans="1:2" x14ac:dyDescent="0.2">
      <c r="A50" s="2" t="s">
        <v>2118</v>
      </c>
      <c r="B50" s="3">
        <v>7.8703703703704095E-4</v>
      </c>
    </row>
    <row r="51" spans="1:2" x14ac:dyDescent="0.2">
      <c r="A51" s="2" t="s">
        <v>2117</v>
      </c>
      <c r="B51" s="3">
        <v>8.2175925925926166E-4</v>
      </c>
    </row>
    <row r="52" spans="1:2" x14ac:dyDescent="0.2">
      <c r="A52" s="2" t="s">
        <v>2129</v>
      </c>
      <c r="B52" s="3">
        <v>9.490740740740744E-4</v>
      </c>
    </row>
    <row r="53" spans="1:2" x14ac:dyDescent="0.2">
      <c r="A53" s="2" t="s">
        <v>2099</v>
      </c>
      <c r="B53" s="3">
        <v>9.7222222222222154E-4</v>
      </c>
    </row>
    <row r="54" spans="1:2" x14ac:dyDescent="0.2">
      <c r="A54" s="2" t="s">
        <v>2066</v>
      </c>
      <c r="B54" s="3">
        <v>1.0300925925925929E-3</v>
      </c>
    </row>
    <row r="55" spans="1:2" x14ac:dyDescent="0.2">
      <c r="A55" s="2" t="s">
        <v>2162</v>
      </c>
      <c r="B55" s="3">
        <v>1.0532407407407365E-3</v>
      </c>
    </row>
    <row r="56" spans="1:2" x14ac:dyDescent="0.2">
      <c r="A56" s="2" t="s">
        <v>2139</v>
      </c>
      <c r="B56" s="3">
        <v>1.1342592592592585E-3</v>
      </c>
    </row>
    <row r="57" spans="1:2" x14ac:dyDescent="0.2">
      <c r="A57" s="2" t="s">
        <v>2092</v>
      </c>
      <c r="B57" s="3">
        <v>1.1574074074074056E-3</v>
      </c>
    </row>
    <row r="58" spans="1:2" x14ac:dyDescent="0.2">
      <c r="A58" s="2" t="s">
        <v>2115</v>
      </c>
      <c r="B58" s="3">
        <v>1.2037037037037068E-3</v>
      </c>
    </row>
    <row r="59" spans="1:2" x14ac:dyDescent="0.2">
      <c r="A59" s="2" t="s">
        <v>2119</v>
      </c>
      <c r="B59" s="3">
        <v>1.226851851851847E-3</v>
      </c>
    </row>
    <row r="60" spans="1:2" x14ac:dyDescent="0.2">
      <c r="A60" s="2" t="s">
        <v>2172</v>
      </c>
      <c r="B60" s="3">
        <v>1.2268518518518505E-3</v>
      </c>
    </row>
    <row r="61" spans="1:2" x14ac:dyDescent="0.2">
      <c r="A61" s="2" t="s">
        <v>2134</v>
      </c>
      <c r="B61" s="3">
        <v>1.3310185185185265E-3</v>
      </c>
    </row>
    <row r="62" spans="1:2" x14ac:dyDescent="0.2">
      <c r="A62" s="2" t="s">
        <v>2102</v>
      </c>
      <c r="B62" s="3">
        <v>1.3425925925925827E-3</v>
      </c>
    </row>
    <row r="63" spans="1:2" x14ac:dyDescent="0.2">
      <c r="A63" s="2" t="s">
        <v>2030</v>
      </c>
      <c r="B63" s="3">
        <v>1.4583333333333462E-3</v>
      </c>
    </row>
    <row r="64" spans="1:2" x14ac:dyDescent="0.2">
      <c r="A64" s="2" t="s">
        <v>2057</v>
      </c>
      <c r="B64" s="3">
        <v>1.5046296296296335E-3</v>
      </c>
    </row>
    <row r="65" spans="1:2" x14ac:dyDescent="0.2">
      <c r="A65" s="2" t="s">
        <v>2024</v>
      </c>
      <c r="B65" s="3">
        <v>1.5277777777777876E-3</v>
      </c>
    </row>
    <row r="66" spans="1:2" x14ac:dyDescent="0.2">
      <c r="A66" s="2" t="s">
        <v>2037</v>
      </c>
      <c r="B66" s="3">
        <v>1.5625000000000049E-3</v>
      </c>
    </row>
    <row r="67" spans="1:2" x14ac:dyDescent="0.2">
      <c r="A67" s="2" t="s">
        <v>2050</v>
      </c>
      <c r="B67" s="3">
        <v>1.6087962962962957E-3</v>
      </c>
    </row>
    <row r="68" spans="1:2" x14ac:dyDescent="0.2">
      <c r="A68" s="2" t="s">
        <v>2040</v>
      </c>
      <c r="B68" s="3">
        <v>1.6087962962962974E-3</v>
      </c>
    </row>
    <row r="69" spans="1:2" x14ac:dyDescent="0.2">
      <c r="A69" s="2" t="s">
        <v>2124</v>
      </c>
      <c r="B69" s="3">
        <v>1.6319444444444428E-3</v>
      </c>
    </row>
    <row r="70" spans="1:2" x14ac:dyDescent="0.2">
      <c r="A70" s="2" t="s">
        <v>2036</v>
      </c>
      <c r="B70" s="3">
        <v>1.666666666666667E-3</v>
      </c>
    </row>
    <row r="71" spans="1:2" x14ac:dyDescent="0.2">
      <c r="A71" s="2" t="s">
        <v>2064</v>
      </c>
      <c r="B71" s="3">
        <v>1.8055555555555516E-3</v>
      </c>
    </row>
    <row r="72" spans="1:2" x14ac:dyDescent="0.2">
      <c r="A72" s="2" t="s">
        <v>2105</v>
      </c>
      <c r="B72" s="3">
        <v>1.8287037037037004E-3</v>
      </c>
    </row>
    <row r="73" spans="1:2" x14ac:dyDescent="0.2">
      <c r="A73" s="2" t="s">
        <v>2165</v>
      </c>
      <c r="B73" s="3">
        <v>1.9444444444444431E-3</v>
      </c>
    </row>
    <row r="74" spans="1:2" x14ac:dyDescent="0.2">
      <c r="A74" s="2" t="s">
        <v>2086</v>
      </c>
      <c r="B74" s="3">
        <v>2.1412037037037111E-3</v>
      </c>
    </row>
    <row r="75" spans="1:2" x14ac:dyDescent="0.2">
      <c r="A75" s="2" t="s">
        <v>2153</v>
      </c>
      <c r="B75" s="3">
        <v>2.1527777777777864E-3</v>
      </c>
    </row>
    <row r="76" spans="1:2" x14ac:dyDescent="0.2">
      <c r="A76" s="2" t="s">
        <v>2114</v>
      </c>
      <c r="B76" s="3">
        <v>2.2222222222222227E-3</v>
      </c>
    </row>
    <row r="77" spans="1:2" x14ac:dyDescent="0.2">
      <c r="A77" s="2" t="s">
        <v>2176</v>
      </c>
      <c r="B77" s="3">
        <v>2.2800925925926009E-3</v>
      </c>
    </row>
    <row r="78" spans="1:2" x14ac:dyDescent="0.2">
      <c r="A78" s="2" t="s">
        <v>2039</v>
      </c>
      <c r="B78" s="3">
        <v>2.2916666666666571E-3</v>
      </c>
    </row>
    <row r="79" spans="1:2" x14ac:dyDescent="0.2">
      <c r="A79" s="2" t="s">
        <v>2078</v>
      </c>
      <c r="B79" s="3">
        <v>2.4537037037037045E-3</v>
      </c>
    </row>
    <row r="80" spans="1:2" x14ac:dyDescent="0.2">
      <c r="A80" s="2" t="s">
        <v>2060</v>
      </c>
      <c r="B80" s="3">
        <v>2.4768518518518516E-3</v>
      </c>
    </row>
    <row r="81" spans="1:2" x14ac:dyDescent="0.2">
      <c r="A81" s="2" t="s">
        <v>2075</v>
      </c>
      <c r="B81" s="3">
        <v>2.4884259259259425E-3</v>
      </c>
    </row>
    <row r="82" spans="1:2" x14ac:dyDescent="0.2">
      <c r="A82" s="2" t="s">
        <v>2069</v>
      </c>
      <c r="B82" s="3">
        <v>2.4999999999999918E-3</v>
      </c>
    </row>
    <row r="83" spans="1:2" x14ac:dyDescent="0.2">
      <c r="A83" s="2" t="s">
        <v>2068</v>
      </c>
      <c r="B83" s="3">
        <v>2.5115740740740584E-3</v>
      </c>
    </row>
    <row r="84" spans="1:2" x14ac:dyDescent="0.2">
      <c r="A84" s="2" t="s">
        <v>2055</v>
      </c>
      <c r="B84" s="3">
        <v>2.5115740740740619E-3</v>
      </c>
    </row>
    <row r="85" spans="1:2" x14ac:dyDescent="0.2">
      <c r="A85" s="2" t="s">
        <v>2167</v>
      </c>
      <c r="B85" s="3">
        <v>2.5810185185185189E-3</v>
      </c>
    </row>
    <row r="86" spans="1:2" x14ac:dyDescent="0.2">
      <c r="A86" s="2" t="s">
        <v>2070</v>
      </c>
      <c r="B86" s="3">
        <v>2.6736111111111092E-3</v>
      </c>
    </row>
    <row r="87" spans="1:2" x14ac:dyDescent="0.2">
      <c r="A87" s="2" t="s">
        <v>2056</v>
      </c>
      <c r="B87" s="3">
        <v>2.6967592592592599E-3</v>
      </c>
    </row>
    <row r="88" spans="1:2" x14ac:dyDescent="0.2">
      <c r="A88" s="2" t="s">
        <v>2133</v>
      </c>
      <c r="B88" s="3">
        <v>2.7893518518518536E-3</v>
      </c>
    </row>
    <row r="89" spans="1:2" x14ac:dyDescent="0.2">
      <c r="A89" s="2" t="s">
        <v>2041</v>
      </c>
      <c r="B89" s="3">
        <v>2.8356481481481496E-3</v>
      </c>
    </row>
    <row r="90" spans="1:2" x14ac:dyDescent="0.2">
      <c r="A90" s="2" t="s">
        <v>2150</v>
      </c>
      <c r="B90" s="3">
        <v>2.8356481481481531E-3</v>
      </c>
    </row>
    <row r="91" spans="1:2" x14ac:dyDescent="0.2">
      <c r="A91" s="2" t="s">
        <v>2074</v>
      </c>
      <c r="B91" s="3">
        <v>2.9629629629629589E-3</v>
      </c>
    </row>
    <row r="92" spans="1:2" x14ac:dyDescent="0.2">
      <c r="A92" s="2" t="s">
        <v>2142</v>
      </c>
      <c r="B92" s="3">
        <v>2.9745370370370394E-3</v>
      </c>
    </row>
    <row r="93" spans="1:2" x14ac:dyDescent="0.2">
      <c r="A93" s="2" t="s">
        <v>2042</v>
      </c>
      <c r="B93" s="3">
        <v>3.078703703703702E-3</v>
      </c>
    </row>
    <row r="94" spans="1:2" x14ac:dyDescent="0.2">
      <c r="A94" s="2" t="s">
        <v>2158</v>
      </c>
      <c r="B94" s="3">
        <v>3.171296296296304E-3</v>
      </c>
    </row>
    <row r="95" spans="1:2" x14ac:dyDescent="0.2">
      <c r="A95" s="2" t="s">
        <v>2025</v>
      </c>
      <c r="B95" s="3">
        <v>3.1828703703703672E-3</v>
      </c>
    </row>
    <row r="96" spans="1:2" x14ac:dyDescent="0.2">
      <c r="A96" s="2" t="s">
        <v>2161</v>
      </c>
      <c r="B96" s="3">
        <v>3.1828703703703706E-3</v>
      </c>
    </row>
    <row r="97" spans="1:2" x14ac:dyDescent="0.2">
      <c r="A97" s="2" t="s">
        <v>2100</v>
      </c>
      <c r="B97" s="3">
        <v>3.4027777777777685E-3</v>
      </c>
    </row>
    <row r="98" spans="1:2" x14ac:dyDescent="0.2">
      <c r="A98" s="2" t="s">
        <v>2123</v>
      </c>
      <c r="B98" s="3">
        <v>3.5416666666666687E-3</v>
      </c>
    </row>
    <row r="99" spans="1:2" x14ac:dyDescent="0.2">
      <c r="A99" s="2" t="s">
        <v>2028</v>
      </c>
      <c r="B99" s="3">
        <v>3.6342592592592572E-3</v>
      </c>
    </row>
    <row r="100" spans="1:2" x14ac:dyDescent="0.2">
      <c r="A100" s="2" t="s">
        <v>2073</v>
      </c>
      <c r="B100" s="3">
        <v>3.8541666666666655E-3</v>
      </c>
    </row>
    <row r="101" spans="1:2" x14ac:dyDescent="0.2">
      <c r="A101" s="2" t="s">
        <v>2080</v>
      </c>
      <c r="B101" s="3">
        <v>3.9699074074074012E-3</v>
      </c>
    </row>
    <row r="102" spans="1:2" x14ac:dyDescent="0.2">
      <c r="A102" s="2" t="s">
        <v>2088</v>
      </c>
      <c r="B102" s="3">
        <v>4.2708333333333365E-3</v>
      </c>
    </row>
    <row r="103" spans="1:2" x14ac:dyDescent="0.2">
      <c r="A103" s="2" t="s">
        <v>2120</v>
      </c>
      <c r="B103" s="3">
        <v>4.4560185185185189E-3</v>
      </c>
    </row>
    <row r="104" spans="1:2" x14ac:dyDescent="0.2">
      <c r="A104" s="2" t="s">
        <v>2045</v>
      </c>
      <c r="B104" s="3">
        <v>4.6412037037037134E-3</v>
      </c>
    </row>
    <row r="105" spans="1:2" x14ac:dyDescent="0.2">
      <c r="A105" s="2" t="s">
        <v>2146</v>
      </c>
      <c r="B105" s="3">
        <v>4.8495370370370307E-3</v>
      </c>
    </row>
    <row r="106" spans="1:2" x14ac:dyDescent="0.2">
      <c r="A106" s="2" t="s">
        <v>2096</v>
      </c>
      <c r="B106" s="3">
        <v>4.8842592592592653E-3</v>
      </c>
    </row>
    <row r="107" spans="1:2" x14ac:dyDescent="0.2">
      <c r="A107" s="2" t="s">
        <v>2103</v>
      </c>
      <c r="B107" s="3">
        <v>5.0578703703703654E-3</v>
      </c>
    </row>
    <row r="108" spans="1:2" x14ac:dyDescent="0.2">
      <c r="A108" s="2" t="s">
        <v>2053</v>
      </c>
      <c r="B108" s="3">
        <v>5.486111111111136E-3</v>
      </c>
    </row>
    <row r="109" spans="1:2" x14ac:dyDescent="0.2">
      <c r="A109" s="2" t="s">
        <v>2084</v>
      </c>
      <c r="B109" s="3">
        <v>5.8680555555555526E-3</v>
      </c>
    </row>
    <row r="110" spans="1:2" x14ac:dyDescent="0.2">
      <c r="A110" s="2" t="s">
        <v>2166</v>
      </c>
      <c r="B110" s="3">
        <v>5.879629629629627E-3</v>
      </c>
    </row>
    <row r="111" spans="1:2" x14ac:dyDescent="0.2">
      <c r="A111" s="2" t="s">
        <v>2046</v>
      </c>
      <c r="B111" s="3">
        <v>5.972222222222219E-3</v>
      </c>
    </row>
    <row r="112" spans="1:2" x14ac:dyDescent="0.2">
      <c r="A112" s="2" t="s">
        <v>2130</v>
      </c>
      <c r="B112" s="3">
        <v>6.2037037037036974E-3</v>
      </c>
    </row>
    <row r="113" spans="1:2" x14ac:dyDescent="0.2">
      <c r="A113" s="2" t="s">
        <v>2076</v>
      </c>
      <c r="B113" s="3">
        <v>6.3310185185185205E-3</v>
      </c>
    </row>
    <row r="114" spans="1:2" x14ac:dyDescent="0.2">
      <c r="A114" s="2" t="s">
        <v>2027</v>
      </c>
      <c r="B114" s="3">
        <v>6.37731481481482E-3</v>
      </c>
    </row>
    <row r="115" spans="1:2" x14ac:dyDescent="0.2">
      <c r="A115" s="2" t="s">
        <v>2083</v>
      </c>
      <c r="B115" s="3">
        <v>6.4930555555555436E-3</v>
      </c>
    </row>
    <row r="116" spans="1:2" x14ac:dyDescent="0.2">
      <c r="A116" s="2" t="s">
        <v>2168</v>
      </c>
      <c r="B116" s="3">
        <v>6.7129629629629674E-3</v>
      </c>
    </row>
    <row r="117" spans="1:2" x14ac:dyDescent="0.2">
      <c r="A117" s="2" t="s">
        <v>2164</v>
      </c>
      <c r="B117" s="3">
        <v>7.2916666666666616E-3</v>
      </c>
    </row>
    <row r="118" spans="1:2" x14ac:dyDescent="0.2">
      <c r="A118" s="2" t="s">
        <v>2087</v>
      </c>
      <c r="B118" s="3">
        <v>7.9282407407407357E-3</v>
      </c>
    </row>
    <row r="119" spans="1:2" x14ac:dyDescent="0.2">
      <c r="A119" s="2" t="s">
        <v>2113</v>
      </c>
      <c r="B119" s="3">
        <v>8.0439814814814714E-3</v>
      </c>
    </row>
    <row r="120" spans="1:2" x14ac:dyDescent="0.2">
      <c r="A120" s="2" t="s">
        <v>2065</v>
      </c>
      <c r="B120" s="3">
        <v>8.6342592592592651E-3</v>
      </c>
    </row>
    <row r="121" spans="1:2" x14ac:dyDescent="0.2">
      <c r="A121" s="2" t="s">
        <v>2079</v>
      </c>
      <c r="B121" s="3">
        <v>8.7847222222222215E-3</v>
      </c>
    </row>
    <row r="122" spans="1:2" x14ac:dyDescent="0.2">
      <c r="A122" s="2" t="s">
        <v>2021</v>
      </c>
      <c r="B122" s="3">
        <v>1.002314814814814E-2</v>
      </c>
    </row>
    <row r="123" spans="1:2" x14ac:dyDescent="0.2">
      <c r="A123" s="2" t="s">
        <v>2169</v>
      </c>
      <c r="B123" s="3">
        <v>1.0532407407407404E-2</v>
      </c>
    </row>
    <row r="124" spans="1:2" x14ac:dyDescent="0.2">
      <c r="A124" s="2" t="s">
        <v>2022</v>
      </c>
      <c r="B124" s="3">
        <v>1.0868055555555553E-2</v>
      </c>
    </row>
    <row r="125" spans="1:2" x14ac:dyDescent="0.2">
      <c r="A125" s="2" t="s">
        <v>2170</v>
      </c>
      <c r="B125" s="3">
        <v>1.125000000000001E-2</v>
      </c>
    </row>
    <row r="126" spans="1:2" x14ac:dyDescent="0.2">
      <c r="A126" s="2" t="s">
        <v>2035</v>
      </c>
      <c r="B126" s="3">
        <v>1.1284722222222215E-2</v>
      </c>
    </row>
    <row r="127" spans="1:2" x14ac:dyDescent="0.2">
      <c r="A127" s="2" t="s">
        <v>2072</v>
      </c>
      <c r="B127" s="3">
        <v>1.3124999999999984E-2</v>
      </c>
    </row>
    <row r="128" spans="1:2" x14ac:dyDescent="0.2">
      <c r="A128" s="2" t="s">
        <v>2094</v>
      </c>
      <c r="B128" s="3">
        <v>1.3159722222222229E-2</v>
      </c>
    </row>
    <row r="129" spans="1:2" x14ac:dyDescent="0.2">
      <c r="A129" s="2" t="s">
        <v>2160</v>
      </c>
      <c r="B129" s="3">
        <v>1.564814814814814E-2</v>
      </c>
    </row>
    <row r="130" spans="1:2" x14ac:dyDescent="0.2">
      <c r="A130" s="2" t="s">
        <v>2033</v>
      </c>
      <c r="B130" s="3">
        <v>1.5810185185185191E-2</v>
      </c>
    </row>
    <row r="131" spans="1:2" x14ac:dyDescent="0.2">
      <c r="A131" s="2" t="s">
        <v>2111</v>
      </c>
      <c r="B131" s="3">
        <v>1.6770833333333353E-2</v>
      </c>
    </row>
    <row r="132" spans="1:2" x14ac:dyDescent="0.2">
      <c r="A132" s="2" t="s">
        <v>2126</v>
      </c>
      <c r="B132" s="3">
        <v>1.7175925925925942E-2</v>
      </c>
    </row>
    <row r="133" spans="1:2" x14ac:dyDescent="0.2">
      <c r="A133" s="2" t="s">
        <v>2149</v>
      </c>
      <c r="B133" s="3">
        <v>1.8900462962962959E-2</v>
      </c>
    </row>
    <row r="134" spans="1:2" x14ac:dyDescent="0.2">
      <c r="A134" s="2" t="s">
        <v>2062</v>
      </c>
      <c r="B134" s="3">
        <v>1.9027777777777789E-2</v>
      </c>
    </row>
    <row r="135" spans="1:2" x14ac:dyDescent="0.2">
      <c r="A135" s="2" t="s">
        <v>2048</v>
      </c>
      <c r="B135" s="3">
        <v>1.9548611111111135E-2</v>
      </c>
    </row>
    <row r="136" spans="1:2" x14ac:dyDescent="0.2">
      <c r="A136" s="2" t="s">
        <v>2043</v>
      </c>
      <c r="B136" s="3">
        <v>1.9780092592592599E-2</v>
      </c>
    </row>
    <row r="137" spans="1:2" x14ac:dyDescent="0.2">
      <c r="A137" s="2" t="s">
        <v>2137</v>
      </c>
      <c r="B137" s="3">
        <v>2.2881944444444455E-2</v>
      </c>
    </row>
    <row r="138" spans="1:2" x14ac:dyDescent="0.2">
      <c r="A138" s="2" t="s">
        <v>2144</v>
      </c>
      <c r="B138" s="3">
        <v>2.6435185185185204E-2</v>
      </c>
    </row>
    <row r="139" spans="1:2" x14ac:dyDescent="0.2">
      <c r="A139" s="2" t="s">
        <v>2063</v>
      </c>
      <c r="B139" s="3">
        <v>2.9050925925925921E-2</v>
      </c>
    </row>
    <row r="140" spans="1:2" x14ac:dyDescent="0.2">
      <c r="A140" s="2" t="s">
        <v>2155</v>
      </c>
      <c r="B140" s="3">
        <v>3.1678240740740757E-2</v>
      </c>
    </row>
    <row r="141" spans="1:2" x14ac:dyDescent="0.2">
      <c r="A141" s="2" t="s">
        <v>2145</v>
      </c>
      <c r="B141" s="3">
        <v>3.2002314814814831E-2</v>
      </c>
    </row>
    <row r="142" spans="1:2" x14ac:dyDescent="0.2">
      <c r="A142" s="2" t="s">
        <v>2177</v>
      </c>
      <c r="B142" s="3">
        <v>3.5624999999999976E-2</v>
      </c>
    </row>
    <row r="143" spans="1:2" x14ac:dyDescent="0.2">
      <c r="A143" s="2" t="s">
        <v>2029</v>
      </c>
      <c r="B143" s="3">
        <v>3.5659722222222245E-2</v>
      </c>
    </row>
    <row r="144" spans="1:2" x14ac:dyDescent="0.2">
      <c r="A144" s="2" t="s">
        <v>2091</v>
      </c>
      <c r="B144" s="3">
        <v>3.7453703703703711E-2</v>
      </c>
    </row>
    <row r="145" spans="1:2" x14ac:dyDescent="0.2">
      <c r="A145" s="2" t="s">
        <v>2044</v>
      </c>
      <c r="B145" s="3">
        <v>4.3020833333333328E-2</v>
      </c>
    </row>
    <row r="146" spans="1:2" x14ac:dyDescent="0.2">
      <c r="A146" s="2" t="s">
        <v>2138</v>
      </c>
      <c r="B146" s="3">
        <v>4.789351851851853E-2</v>
      </c>
    </row>
    <row r="147" spans="1:2" x14ac:dyDescent="0.2">
      <c r="A147" s="2" t="s">
        <v>2147</v>
      </c>
      <c r="B147" s="3">
        <v>5.1504629629629643E-2</v>
      </c>
    </row>
    <row r="148" spans="1:2" x14ac:dyDescent="0.2">
      <c r="A148" s="2" t="s">
        <v>2089</v>
      </c>
      <c r="B148" s="3">
        <v>5.181712962962963E-2</v>
      </c>
    </row>
    <row r="149" spans="1:2" x14ac:dyDescent="0.2">
      <c r="A149" s="2" t="s">
        <v>2098</v>
      </c>
      <c r="B149" s="3">
        <v>6.5590277777777761E-2</v>
      </c>
    </row>
    <row r="150" spans="1:2" x14ac:dyDescent="0.2">
      <c r="A150" s="2" t="s">
        <v>2163</v>
      </c>
      <c r="B150" s="3">
        <v>8.1053240740740773E-2</v>
      </c>
    </row>
    <row r="151" spans="1:2" x14ac:dyDescent="0.2">
      <c r="A151" s="2" t="s">
        <v>2090</v>
      </c>
      <c r="B151" s="3">
        <v>8.5312499999999986E-2</v>
      </c>
    </row>
    <row r="152" spans="1:2" x14ac:dyDescent="0.2">
      <c r="A152" s="2" t="s">
        <v>2125</v>
      </c>
      <c r="B152" s="3">
        <v>9.3784722222222228E-2</v>
      </c>
    </row>
    <row r="153" spans="1:2" x14ac:dyDescent="0.2">
      <c r="A153" s="2" t="s">
        <v>2156</v>
      </c>
      <c r="B153" s="3">
        <v>9.9849537037037001E-2</v>
      </c>
    </row>
    <row r="154" spans="1:2" x14ac:dyDescent="0.2">
      <c r="A154" s="2" t="s">
        <v>2023</v>
      </c>
      <c r="B154" s="3">
        <v>0.1181712962962963</v>
      </c>
    </row>
    <row r="155" spans="1:2" x14ac:dyDescent="0.2">
      <c r="A155" s="2" t="s">
        <v>2101</v>
      </c>
      <c r="B155" s="3">
        <v>0.17108796296296302</v>
      </c>
    </row>
    <row r="156" spans="1:2" x14ac:dyDescent="0.2">
      <c r="A156" s="2" t="s">
        <v>2131</v>
      </c>
      <c r="B156" s="3">
        <v>0.17290509259259262</v>
      </c>
    </row>
    <row r="157" spans="1:2" x14ac:dyDescent="0.2">
      <c r="A157" s="2" t="s">
        <v>2059</v>
      </c>
      <c r="B157" s="3">
        <v>0.2670949074074076</v>
      </c>
    </row>
    <row r="158" spans="1:2" x14ac:dyDescent="0.2">
      <c r="A158" s="2" t="s">
        <v>2047</v>
      </c>
      <c r="B158" s="3">
        <v>0.32504629629629622</v>
      </c>
    </row>
    <row r="159" spans="1:2" x14ac:dyDescent="0.2">
      <c r="A159" s="2" t="s">
        <v>2141</v>
      </c>
      <c r="B159" s="3">
        <v>0.41969907407407414</v>
      </c>
    </row>
    <row r="160" spans="1:2" x14ac:dyDescent="0.2">
      <c r="A160" s="2" t="s">
        <v>2121</v>
      </c>
      <c r="B160" s="3">
        <v>0.69320601851851915</v>
      </c>
    </row>
    <row r="161" spans="1:2" x14ac:dyDescent="0.2">
      <c r="A161" s="2" t="s">
        <v>2019</v>
      </c>
      <c r="B161" s="3">
        <v>3.108344907407409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937"/>
  <sheetViews>
    <sheetView tabSelected="1" topLeftCell="A1901" workbookViewId="0">
      <selection activeCell="A1937" sqref="A1937"/>
    </sheetView>
  </sheetViews>
  <sheetFormatPr baseColWidth="10" defaultRowHeight="16" x14ac:dyDescent="0.2"/>
  <cols>
    <col min="2" max="2" width="20.83203125" customWidth="1"/>
    <col min="3" max="3" width="30.5" customWidth="1"/>
    <col min="5" max="5" width="23" bestFit="1" customWidth="1"/>
    <col min="6" max="6" width="13.83203125" customWidth="1"/>
    <col min="7" max="7" width="15" customWidth="1"/>
    <col min="8" max="11" width="15.33203125" customWidth="1"/>
    <col min="20" max="20" width="9.83203125" customWidth="1"/>
    <col min="21" max="22" width="10.83203125" style="6"/>
    <col min="23" max="23" width="18.33203125" style="6" customWidth="1"/>
    <col min="24" max="24" width="18.1640625" style="6" bestFit="1" customWidth="1"/>
    <col min="25" max="25" width="10.83203125" style="6"/>
    <col min="27" max="27" width="14.1640625" bestFit="1" customWidth="1"/>
    <col min="28" max="28" width="14.1640625" customWidth="1"/>
    <col min="29" max="29" width="10.6640625" bestFit="1" customWidth="1"/>
    <col min="30" max="30" width="16" bestFit="1" customWidth="1"/>
    <col min="31" max="31" width="14.1640625" customWidth="1"/>
  </cols>
  <sheetData>
    <row r="1" spans="1:34" s="4" customFormat="1" x14ac:dyDescent="0.2">
      <c r="A1" s="4" t="s">
        <v>2014</v>
      </c>
      <c r="B1" s="4" t="s">
        <v>0</v>
      </c>
      <c r="C1" s="4" t="s">
        <v>1</v>
      </c>
      <c r="D1" s="4" t="s">
        <v>2016</v>
      </c>
      <c r="E1" s="4" t="s">
        <v>3438</v>
      </c>
      <c r="F1" s="4" t="s">
        <v>3439</v>
      </c>
      <c r="G1" s="4" t="s">
        <v>3440</v>
      </c>
      <c r="H1" s="4" t="s">
        <v>3441</v>
      </c>
      <c r="I1" s="4" t="s">
        <v>3463</v>
      </c>
      <c r="J1" s="4" t="s">
        <v>3464</v>
      </c>
      <c r="K1" s="4" t="s">
        <v>3465</v>
      </c>
      <c r="L1" s="4" t="s">
        <v>3115</v>
      </c>
      <c r="M1" s="4" t="s">
        <v>2015</v>
      </c>
      <c r="N1" s="4" t="s">
        <v>3087</v>
      </c>
      <c r="O1" s="4" t="s">
        <v>2012</v>
      </c>
      <c r="P1" s="4" t="s">
        <v>2017</v>
      </c>
      <c r="Q1" s="4" t="s">
        <v>2013</v>
      </c>
      <c r="R1" s="4" t="s">
        <v>3089</v>
      </c>
      <c r="S1" s="4" t="s">
        <v>2180</v>
      </c>
      <c r="T1" s="4" t="s">
        <v>2179</v>
      </c>
      <c r="U1" s="8" t="s">
        <v>2178</v>
      </c>
      <c r="V1" s="8" t="s">
        <v>2183</v>
      </c>
      <c r="W1" s="8" t="s">
        <v>2184</v>
      </c>
      <c r="X1" s="8" t="s">
        <v>3080</v>
      </c>
      <c r="Y1" s="8" t="s">
        <v>3081</v>
      </c>
      <c r="Z1" s="4" t="s">
        <v>3082</v>
      </c>
      <c r="AA1" s="4" t="s">
        <v>3112</v>
      </c>
      <c r="AB1" s="4" t="s">
        <v>3113</v>
      </c>
      <c r="AC1" s="4" t="s">
        <v>3114</v>
      </c>
      <c r="AD1" s="4" t="s">
        <v>3116</v>
      </c>
      <c r="AE1" s="4" t="s">
        <v>3117</v>
      </c>
      <c r="AF1" s="4" t="s">
        <v>3083</v>
      </c>
      <c r="AG1" s="4" t="s">
        <v>3085</v>
      </c>
      <c r="AH1" s="4" t="s">
        <v>3086</v>
      </c>
    </row>
    <row r="2" spans="1:34" x14ac:dyDescent="0.2">
      <c r="A2">
        <v>4</v>
      </c>
      <c r="B2" t="s">
        <v>2</v>
      </c>
      <c r="C2" t="s">
        <v>6</v>
      </c>
      <c r="D2" t="s">
        <v>2038</v>
      </c>
      <c r="E2" t="str">
        <f t="shared" ref="E2:E65" si="0">D2&amp;Q2</f>
        <v>Boris JohnsonApr 12, 2020</v>
      </c>
      <c r="F2" t="str">
        <f>VLOOKUP(E2,'names lookup'!D:L,2,FALSE)</f>
        <v>Boris Johnson</v>
      </c>
      <c r="G2" t="str">
        <f>VLOOKUP(F2,'names lookup'!E:H,3,FALSE)</f>
        <v>Government</v>
      </c>
      <c r="H2" t="str">
        <f>VLOOKUP(F2,'names lookup'!E:I,5,FALSE)</f>
        <v>Government</v>
      </c>
      <c r="I2" t="str">
        <f>VLOOKUP($F2,'names lookup'!$E:J,6,FALSE)</f>
        <v>Central govt</v>
      </c>
      <c r="J2" t="str">
        <f>VLOOKUP($F2,'names lookup'!$E:K,7,FALSE)</f>
        <v>N/A</v>
      </c>
      <c r="K2" t="str">
        <f>VLOOKUP($F2,'names lookup'!$E:L,8,FALSE)</f>
        <v>UK</v>
      </c>
      <c r="L2" t="str">
        <f t="shared" ref="L2:L65" si="1">TRIM(SUBSTITUTE(SUBSTITUTE(SUBSTITUTE(SUBSTITUTE(C2,D2,""),M2,""),"();",""),":",""))</f>
        <v>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v>
      </c>
      <c r="M2" t="str">
        <f>MID(C2,FIND("(",C2)+1,FIND(")",C2)-FIND("(",C2)-1)</f>
        <v>00:00</v>
      </c>
      <c r="O2">
        <v>520</v>
      </c>
      <c r="Q2" t="s">
        <v>3</v>
      </c>
      <c r="R2" s="7">
        <f t="shared" ref="R2:R65" si="2">DATE(2020,IF(LEFT(Q2,3)="Apr",4,3),SUBSTITUTE(SUBSTITUTE(SUBSTITUTE(Q2,", 2020",""),"Apr ",""),"Mar ",""))</f>
        <v>43933</v>
      </c>
      <c r="S2" t="s">
        <v>2185</v>
      </c>
      <c r="T2" s="6">
        <f>IF(LEN(N2)&gt;5,TIME(LEFT(M2,2),MID(M2,4,2),RIGHT(M2,2)),TIME(N2,LEFT(M2,2),RIGHT(M2,2)))</f>
        <v>0</v>
      </c>
      <c r="U2">
        <f t="shared" ref="U2:U65" si="3">IF(D2=D1,U1,T2)</f>
        <v>0</v>
      </c>
      <c r="V2">
        <f t="shared" ref="V2:V65" si="4">_xlfn.MAXIFS(T:T,D:D,D2,B:B,B2)</f>
        <v>3.3564814814814811E-3</v>
      </c>
      <c r="W2">
        <f t="shared" ref="W2:W65" si="5">V2-U2</f>
        <v>3.3564814814814811E-3</v>
      </c>
      <c r="X2">
        <f t="shared" ref="X2:X9" si="6">IF(V2=T2,T3,X3)</f>
        <v>3.6226851851851854E-3</v>
      </c>
      <c r="Y2">
        <f t="shared" ref="Y2:Y65" si="7">IF(ISBLANK(X2),V2,X2)</f>
        <v>3.6226851851851854E-3</v>
      </c>
      <c r="Z2" t="b">
        <f t="shared" ref="Z2:Z65" si="8">IF(ISBLANK(X2),TRUE,FALSE)</f>
        <v>0</v>
      </c>
      <c r="AA2" s="6">
        <f t="shared" ref="AA2:AA65" si="9">T3-T2</f>
        <v>4.6296296296296293E-4</v>
      </c>
      <c r="AB2" s="6" t="b">
        <f t="shared" ref="AB2:AB65" si="10">AA2&lt;0</f>
        <v>0</v>
      </c>
      <c r="AC2" s="9">
        <f t="shared" ref="AC2:AC65" si="11">LEN(TRIM(L2))-LEN(SUBSTITUTE(L2," ",""))+1</f>
        <v>98</v>
      </c>
      <c r="AD2" s="9">
        <f t="shared" ref="AD2:AD33" si="12">IF(AB2=FALSE,AC2/(AA2*(24*60)),"")</f>
        <v>147</v>
      </c>
      <c r="AE2" s="10">
        <f>IF(ISBLANK(AD2),"",AD2)</f>
        <v>147</v>
      </c>
      <c r="AF2">
        <f t="shared" ref="AF2:AF65" si="13">Y2-U2</f>
        <v>3.6226851851851854E-3</v>
      </c>
      <c r="AG2" t="b">
        <f t="shared" ref="AG2:AG65" si="14">AF2&lt;0</f>
        <v>0</v>
      </c>
      <c r="AH2">
        <f t="shared" ref="AH2:AH65" si="15">_xlfn.MAXIFS(T:T,B:B,B2)</f>
        <v>3.9930555555555561E-3</v>
      </c>
    </row>
    <row r="3" spans="1:34" x14ac:dyDescent="0.2">
      <c r="A3">
        <v>5</v>
      </c>
      <c r="B3" t="s">
        <v>2</v>
      </c>
      <c r="C3" t="s">
        <v>7</v>
      </c>
      <c r="D3" t="s">
        <v>2038</v>
      </c>
      <c r="E3" t="str">
        <f t="shared" si="0"/>
        <v>Boris JohnsonApr 12, 2020</v>
      </c>
      <c r="F3" t="str">
        <f>VLOOKUP(E3,'names lookup'!D:L,2,FALSE)</f>
        <v>Boris Johnson</v>
      </c>
      <c r="G3" t="str">
        <f>VLOOKUP(F3,'names lookup'!E:H,3,FALSE)</f>
        <v>Government</v>
      </c>
      <c r="H3" t="str">
        <f>VLOOKUP(F3,'names lookup'!E:I,5,FALSE)</f>
        <v>Government</v>
      </c>
      <c r="I3" t="str">
        <f>VLOOKUP($F3,'names lookup'!$E:J,6,FALSE)</f>
        <v>Central govt</v>
      </c>
      <c r="J3" t="str">
        <f>VLOOKUP($F3,'names lookup'!$E:K,7,FALSE)</f>
        <v>N/A</v>
      </c>
      <c r="K3" t="str">
        <f>VLOOKUP($F3,'names lookup'!$E:L,8,FALSE)</f>
        <v>UK</v>
      </c>
      <c r="L3" t="str">
        <f t="shared" si="1"/>
        <v>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v>
      </c>
      <c r="M3" t="str">
        <f t="shared" ref="M3:M66" si="16">MID(C3,FIND("(",C3)+1,FIND(")",C3)-FIND("(",C3)-1)</f>
        <v>00:40</v>
      </c>
      <c r="O3">
        <v>604</v>
      </c>
      <c r="Q3" t="s">
        <v>3</v>
      </c>
      <c r="R3" s="7">
        <f t="shared" si="2"/>
        <v>43933</v>
      </c>
      <c r="S3" t="s">
        <v>2185</v>
      </c>
      <c r="T3" s="6">
        <f t="shared" ref="T3:T66" si="17">IF(LEN(N3)&gt;5,TIME(LEFT(M3,2),MID(M3,4,2),RIGHT(M3,2)),TIME(N3,LEFT(M3,2),RIGHT(M3,2)))</f>
        <v>4.6296296296296293E-4</v>
      </c>
      <c r="U3">
        <f t="shared" si="3"/>
        <v>0</v>
      </c>
      <c r="V3">
        <f t="shared" si="4"/>
        <v>3.3564814814814811E-3</v>
      </c>
      <c r="W3">
        <f t="shared" si="5"/>
        <v>3.3564814814814811E-3</v>
      </c>
      <c r="X3">
        <f t="shared" si="6"/>
        <v>3.6226851851851854E-3</v>
      </c>
      <c r="Y3">
        <f t="shared" si="7"/>
        <v>3.6226851851851854E-3</v>
      </c>
      <c r="Z3" t="b">
        <f t="shared" si="8"/>
        <v>0</v>
      </c>
      <c r="AA3" s="6">
        <f t="shared" si="9"/>
        <v>5.2083333333333343E-4</v>
      </c>
      <c r="AB3" s="6" t="b">
        <f t="shared" si="10"/>
        <v>0</v>
      </c>
      <c r="AC3" s="9">
        <f t="shared" si="11"/>
        <v>101</v>
      </c>
      <c r="AD3" s="9">
        <f t="shared" si="12"/>
        <v>134.66666666666666</v>
      </c>
      <c r="AE3" s="10">
        <f t="shared" ref="AE3:AE66" si="18">TIME(0,0,(AC3/AVERAGE(AD:AD))*60)</f>
        <v>4.1666666666666669E-4</v>
      </c>
      <c r="AF3">
        <f t="shared" si="13"/>
        <v>3.6226851851851854E-3</v>
      </c>
      <c r="AG3" t="b">
        <f t="shared" si="14"/>
        <v>0</v>
      </c>
      <c r="AH3">
        <f t="shared" si="15"/>
        <v>3.9930555555555561E-3</v>
      </c>
    </row>
    <row r="4" spans="1:34" x14ac:dyDescent="0.2">
      <c r="A4">
        <v>6</v>
      </c>
      <c r="B4" t="s">
        <v>2</v>
      </c>
      <c r="C4" t="s">
        <v>8</v>
      </c>
      <c r="D4" t="s">
        <v>2038</v>
      </c>
      <c r="E4" t="str">
        <f t="shared" si="0"/>
        <v>Boris JohnsonApr 12, 2020</v>
      </c>
      <c r="F4" t="str">
        <f>VLOOKUP(E4,'names lookup'!D:L,2,FALSE)</f>
        <v>Boris Johnson</v>
      </c>
      <c r="G4" t="str">
        <f>VLOOKUP(F4,'names lookup'!E:H,3,FALSE)</f>
        <v>Government</v>
      </c>
      <c r="H4" t="str">
        <f>VLOOKUP(F4,'names lookup'!E:I,5,FALSE)</f>
        <v>Government</v>
      </c>
      <c r="I4" t="str">
        <f>VLOOKUP($F4,'names lookup'!$E:J,6,FALSE)</f>
        <v>Central govt</v>
      </c>
      <c r="J4" t="str">
        <f>VLOOKUP($F4,'names lookup'!$E:K,7,FALSE)</f>
        <v>N/A</v>
      </c>
      <c r="K4" t="str">
        <f>VLOOKUP($F4,'names lookup'!$E:L,8,FALSE)</f>
        <v>UK</v>
      </c>
      <c r="L4" t="str">
        <f t="shared" si="1"/>
        <v>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v>
      </c>
      <c r="M4" t="str">
        <f t="shared" si="16"/>
        <v>01:25</v>
      </c>
      <c r="O4">
        <v>539</v>
      </c>
      <c r="Q4" t="s">
        <v>3</v>
      </c>
      <c r="R4" s="7">
        <f t="shared" si="2"/>
        <v>43933</v>
      </c>
      <c r="S4" t="s">
        <v>2185</v>
      </c>
      <c r="T4" s="6">
        <f t="shared" si="17"/>
        <v>9.8379629629629642E-4</v>
      </c>
      <c r="U4">
        <f t="shared" si="3"/>
        <v>0</v>
      </c>
      <c r="V4">
        <f t="shared" si="4"/>
        <v>3.3564814814814811E-3</v>
      </c>
      <c r="W4">
        <f t="shared" si="5"/>
        <v>3.3564814814814811E-3</v>
      </c>
      <c r="X4">
        <f t="shared" si="6"/>
        <v>3.6226851851851854E-3</v>
      </c>
      <c r="Y4">
        <f t="shared" si="7"/>
        <v>3.6226851851851854E-3</v>
      </c>
      <c r="Z4" t="b">
        <f t="shared" si="8"/>
        <v>0</v>
      </c>
      <c r="AA4" s="6">
        <f t="shared" si="9"/>
        <v>4.8611111111111099E-4</v>
      </c>
      <c r="AB4" s="6" t="b">
        <f t="shared" si="10"/>
        <v>0</v>
      </c>
      <c r="AC4" s="9">
        <f t="shared" si="11"/>
        <v>87</v>
      </c>
      <c r="AD4" s="9">
        <f t="shared" si="12"/>
        <v>124.28571428571432</v>
      </c>
      <c r="AE4" s="10">
        <f t="shared" si="18"/>
        <v>3.5879629629629635E-4</v>
      </c>
      <c r="AF4">
        <f t="shared" si="13"/>
        <v>3.6226851851851854E-3</v>
      </c>
      <c r="AG4" t="b">
        <f t="shared" si="14"/>
        <v>0</v>
      </c>
      <c r="AH4">
        <f t="shared" si="15"/>
        <v>3.9930555555555561E-3</v>
      </c>
    </row>
    <row r="5" spans="1:34" x14ac:dyDescent="0.2">
      <c r="A5">
        <v>7</v>
      </c>
      <c r="B5" t="s">
        <v>2</v>
      </c>
      <c r="C5" t="s">
        <v>9</v>
      </c>
      <c r="D5" t="s">
        <v>2038</v>
      </c>
      <c r="E5" t="str">
        <f t="shared" si="0"/>
        <v>Boris JohnsonApr 12, 2020</v>
      </c>
      <c r="F5" t="str">
        <f>VLOOKUP(E5,'names lookup'!D:L,2,FALSE)</f>
        <v>Boris Johnson</v>
      </c>
      <c r="G5" t="str">
        <f>VLOOKUP(F5,'names lookup'!E:H,3,FALSE)</f>
        <v>Government</v>
      </c>
      <c r="H5" t="str">
        <f>VLOOKUP(F5,'names lookup'!E:I,5,FALSE)</f>
        <v>Government</v>
      </c>
      <c r="I5" t="str">
        <f>VLOOKUP($F5,'names lookup'!$E:J,6,FALSE)</f>
        <v>Central govt</v>
      </c>
      <c r="J5" t="str">
        <f>VLOOKUP($F5,'names lookup'!$E:K,7,FALSE)</f>
        <v>N/A</v>
      </c>
      <c r="K5" t="str">
        <f>VLOOKUP($F5,'names lookup'!$E:L,8,FALSE)</f>
        <v>UK</v>
      </c>
      <c r="L5" t="str">
        <f t="shared" si="1"/>
        <v>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v>
      </c>
      <c r="M5" t="str">
        <f t="shared" si="16"/>
        <v>02:07</v>
      </c>
      <c r="O5">
        <v>391</v>
      </c>
      <c r="Q5" t="s">
        <v>3</v>
      </c>
      <c r="R5" s="7">
        <f t="shared" si="2"/>
        <v>43933</v>
      </c>
      <c r="S5" t="s">
        <v>2185</v>
      </c>
      <c r="T5" s="6">
        <f t="shared" si="17"/>
        <v>1.4699074074074074E-3</v>
      </c>
      <c r="U5">
        <f t="shared" si="3"/>
        <v>0</v>
      </c>
      <c r="V5">
        <f t="shared" si="4"/>
        <v>3.3564814814814811E-3</v>
      </c>
      <c r="W5">
        <f t="shared" si="5"/>
        <v>3.3564814814814811E-3</v>
      </c>
      <c r="X5">
        <f t="shared" si="6"/>
        <v>3.6226851851851854E-3</v>
      </c>
      <c r="Y5">
        <f t="shared" si="7"/>
        <v>3.6226851851851854E-3</v>
      </c>
      <c r="Z5" t="b">
        <f t="shared" si="8"/>
        <v>0</v>
      </c>
      <c r="AA5" s="6">
        <f t="shared" si="9"/>
        <v>3.2407407407407406E-4</v>
      </c>
      <c r="AB5" s="6" t="b">
        <f t="shared" si="10"/>
        <v>0</v>
      </c>
      <c r="AC5" s="9">
        <f t="shared" si="11"/>
        <v>61</v>
      </c>
      <c r="AD5" s="9">
        <f t="shared" si="12"/>
        <v>130.71428571428572</v>
      </c>
      <c r="AE5" s="10">
        <f t="shared" si="18"/>
        <v>2.4305555555555552E-4</v>
      </c>
      <c r="AF5">
        <f t="shared" si="13"/>
        <v>3.6226851851851854E-3</v>
      </c>
      <c r="AG5" t="b">
        <f t="shared" si="14"/>
        <v>0</v>
      </c>
      <c r="AH5">
        <f t="shared" si="15"/>
        <v>3.9930555555555561E-3</v>
      </c>
    </row>
    <row r="6" spans="1:34" x14ac:dyDescent="0.2">
      <c r="A6">
        <v>8</v>
      </c>
      <c r="B6" t="s">
        <v>2</v>
      </c>
      <c r="C6" t="s">
        <v>10</v>
      </c>
      <c r="D6" t="s">
        <v>2038</v>
      </c>
      <c r="E6" t="str">
        <f t="shared" si="0"/>
        <v>Boris JohnsonApr 12, 2020</v>
      </c>
      <c r="F6" t="str">
        <f>VLOOKUP(E6,'names lookup'!D:L,2,FALSE)</f>
        <v>Boris Johnson</v>
      </c>
      <c r="G6" t="str">
        <f>VLOOKUP(F6,'names lookup'!E:H,3,FALSE)</f>
        <v>Government</v>
      </c>
      <c r="H6" t="str">
        <f>VLOOKUP(F6,'names lookup'!E:I,5,FALSE)</f>
        <v>Government</v>
      </c>
      <c r="I6" t="str">
        <f>VLOOKUP($F6,'names lookup'!$E:J,6,FALSE)</f>
        <v>Central govt</v>
      </c>
      <c r="J6" t="str">
        <f>VLOOKUP($F6,'names lookup'!$E:K,7,FALSE)</f>
        <v>N/A</v>
      </c>
      <c r="K6" t="str">
        <f>VLOOKUP($F6,'names lookup'!$E:L,8,FALSE)</f>
        <v>UK</v>
      </c>
      <c r="L6" t="str">
        <f t="shared" si="1"/>
        <v>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v>
      </c>
      <c r="M6" t="str">
        <f t="shared" si="16"/>
        <v>02:35</v>
      </c>
      <c r="O6">
        <v>873</v>
      </c>
      <c r="Q6" t="s">
        <v>3</v>
      </c>
      <c r="R6" s="7">
        <f t="shared" si="2"/>
        <v>43933</v>
      </c>
      <c r="S6" t="s">
        <v>2185</v>
      </c>
      <c r="T6" s="6">
        <f t="shared" si="17"/>
        <v>1.7939814814814815E-3</v>
      </c>
      <c r="U6">
        <f t="shared" si="3"/>
        <v>0</v>
      </c>
      <c r="V6">
        <f t="shared" si="4"/>
        <v>3.3564814814814811E-3</v>
      </c>
      <c r="W6">
        <f t="shared" si="5"/>
        <v>3.3564814814814811E-3</v>
      </c>
      <c r="X6">
        <f t="shared" si="6"/>
        <v>3.6226851851851854E-3</v>
      </c>
      <c r="Y6">
        <f t="shared" si="7"/>
        <v>3.6226851851851854E-3</v>
      </c>
      <c r="Z6" t="b">
        <f t="shared" si="8"/>
        <v>0</v>
      </c>
      <c r="AA6" s="6">
        <f t="shared" si="9"/>
        <v>8.1018518518518505E-4</v>
      </c>
      <c r="AB6" s="6" t="b">
        <f t="shared" si="10"/>
        <v>0</v>
      </c>
      <c r="AC6" s="9">
        <f t="shared" si="11"/>
        <v>162</v>
      </c>
      <c r="AD6" s="9">
        <f t="shared" si="12"/>
        <v>138.85714285714286</v>
      </c>
      <c r="AE6" s="10">
        <f t="shared" si="18"/>
        <v>6.7129629629629625E-4</v>
      </c>
      <c r="AF6">
        <f t="shared" si="13"/>
        <v>3.6226851851851854E-3</v>
      </c>
      <c r="AG6" t="b">
        <f t="shared" si="14"/>
        <v>0</v>
      </c>
      <c r="AH6">
        <f t="shared" si="15"/>
        <v>3.9930555555555561E-3</v>
      </c>
    </row>
    <row r="7" spans="1:34" x14ac:dyDescent="0.2">
      <c r="A7">
        <v>9</v>
      </c>
      <c r="B7" t="s">
        <v>2</v>
      </c>
      <c r="C7" t="s">
        <v>11</v>
      </c>
      <c r="D7" t="s">
        <v>2038</v>
      </c>
      <c r="E7" t="str">
        <f t="shared" si="0"/>
        <v>Boris JohnsonApr 12, 2020</v>
      </c>
      <c r="F7" t="str">
        <f>VLOOKUP(E7,'names lookup'!D:L,2,FALSE)</f>
        <v>Boris Johnson</v>
      </c>
      <c r="G7" t="str">
        <f>VLOOKUP(F7,'names lookup'!E:H,3,FALSE)</f>
        <v>Government</v>
      </c>
      <c r="H7" t="str">
        <f>VLOOKUP(F7,'names lookup'!E:I,5,FALSE)</f>
        <v>Government</v>
      </c>
      <c r="I7" t="str">
        <f>VLOOKUP($F7,'names lookup'!$E:J,6,FALSE)</f>
        <v>Central govt</v>
      </c>
      <c r="J7" t="str">
        <f>VLOOKUP($F7,'names lookup'!$E:K,7,FALSE)</f>
        <v>N/A</v>
      </c>
      <c r="K7" t="str">
        <f>VLOOKUP($F7,'names lookup'!$E:L,8,FALSE)</f>
        <v>UK</v>
      </c>
      <c r="L7" t="str">
        <f t="shared" si="1"/>
        <v>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v>
      </c>
      <c r="M7" t="str">
        <f t="shared" si="16"/>
        <v>03:45</v>
      </c>
      <c r="O7">
        <v>457</v>
      </c>
      <c r="Q7" t="s">
        <v>3</v>
      </c>
      <c r="R7" s="7">
        <f t="shared" si="2"/>
        <v>43933</v>
      </c>
      <c r="S7" t="s">
        <v>2185</v>
      </c>
      <c r="T7" s="6">
        <f t="shared" si="17"/>
        <v>2.6041666666666665E-3</v>
      </c>
      <c r="U7">
        <f t="shared" si="3"/>
        <v>0</v>
      </c>
      <c r="V7">
        <f t="shared" si="4"/>
        <v>3.3564814814814811E-3</v>
      </c>
      <c r="W7">
        <f t="shared" si="5"/>
        <v>3.3564814814814811E-3</v>
      </c>
      <c r="X7">
        <f t="shared" si="6"/>
        <v>3.6226851851851854E-3</v>
      </c>
      <c r="Y7">
        <f t="shared" si="7"/>
        <v>3.6226851851851854E-3</v>
      </c>
      <c r="Z7" t="b">
        <f t="shared" si="8"/>
        <v>0</v>
      </c>
      <c r="AA7" s="6">
        <f t="shared" si="9"/>
        <v>4.8611111111111164E-4</v>
      </c>
      <c r="AB7" s="6" t="b">
        <f t="shared" si="10"/>
        <v>0</v>
      </c>
      <c r="AC7" s="9">
        <f t="shared" si="11"/>
        <v>83</v>
      </c>
      <c r="AD7" s="9">
        <f t="shared" si="12"/>
        <v>118.57142857142844</v>
      </c>
      <c r="AE7" s="10">
        <f t="shared" si="18"/>
        <v>3.3564814814814812E-4</v>
      </c>
      <c r="AF7">
        <f t="shared" si="13"/>
        <v>3.6226851851851854E-3</v>
      </c>
      <c r="AG7" t="b">
        <f t="shared" si="14"/>
        <v>0</v>
      </c>
      <c r="AH7">
        <f t="shared" si="15"/>
        <v>3.9930555555555561E-3</v>
      </c>
    </row>
    <row r="8" spans="1:34" x14ac:dyDescent="0.2">
      <c r="A8">
        <v>10</v>
      </c>
      <c r="B8" t="s">
        <v>2</v>
      </c>
      <c r="C8" t="s">
        <v>12</v>
      </c>
      <c r="D8" t="s">
        <v>2038</v>
      </c>
      <c r="E8" t="str">
        <f t="shared" si="0"/>
        <v>Boris JohnsonApr 12, 2020</v>
      </c>
      <c r="F8" t="str">
        <f>VLOOKUP(E8,'names lookup'!D:L,2,FALSE)</f>
        <v>Boris Johnson</v>
      </c>
      <c r="G8" t="str">
        <f>VLOOKUP(F8,'names lookup'!E:H,3,FALSE)</f>
        <v>Government</v>
      </c>
      <c r="H8" t="str">
        <f>VLOOKUP(F8,'names lookup'!E:I,5,FALSE)</f>
        <v>Government</v>
      </c>
      <c r="I8" t="str">
        <f>VLOOKUP($F8,'names lookup'!$E:J,6,FALSE)</f>
        <v>Central govt</v>
      </c>
      <c r="J8" t="str">
        <f>VLOOKUP($F8,'names lookup'!$E:K,7,FALSE)</f>
        <v>N/A</v>
      </c>
      <c r="K8" t="str">
        <f>VLOOKUP($F8,'names lookup'!$E:L,8,FALSE)</f>
        <v>UK</v>
      </c>
      <c r="L8" t="str">
        <f t="shared" si="1"/>
        <v>That is why we will defeat this coronavirus and defeat it together. We will win because our NHS is the beating heart of this country. It is the best of this country. It is unconquerable. It is powered by love.</v>
      </c>
      <c r="M8" t="str">
        <f t="shared" si="16"/>
        <v>04:27</v>
      </c>
      <c r="O8">
        <v>232</v>
      </c>
      <c r="Q8" t="s">
        <v>3</v>
      </c>
      <c r="R8" s="7">
        <f t="shared" si="2"/>
        <v>43933</v>
      </c>
      <c r="S8" t="s">
        <v>2185</v>
      </c>
      <c r="T8" s="6">
        <f t="shared" si="17"/>
        <v>3.0902777777777782E-3</v>
      </c>
      <c r="U8">
        <f t="shared" si="3"/>
        <v>0</v>
      </c>
      <c r="V8">
        <f t="shared" si="4"/>
        <v>3.3564814814814811E-3</v>
      </c>
      <c r="W8">
        <f t="shared" si="5"/>
        <v>3.3564814814814811E-3</v>
      </c>
      <c r="X8">
        <f t="shared" si="6"/>
        <v>3.6226851851851854E-3</v>
      </c>
      <c r="Y8">
        <f t="shared" si="7"/>
        <v>3.6226851851851854E-3</v>
      </c>
      <c r="Z8" t="b">
        <f t="shared" si="8"/>
        <v>0</v>
      </c>
      <c r="AA8" s="6">
        <f t="shared" si="9"/>
        <v>2.6620370370370296E-4</v>
      </c>
      <c r="AB8" s="6" t="b">
        <f t="shared" si="10"/>
        <v>0</v>
      </c>
      <c r="AC8" s="9">
        <f t="shared" si="11"/>
        <v>40</v>
      </c>
      <c r="AD8" s="9">
        <f t="shared" si="12"/>
        <v>104.34782608695681</v>
      </c>
      <c r="AE8" s="10">
        <f t="shared" si="18"/>
        <v>1.6203703703703703E-4</v>
      </c>
      <c r="AF8">
        <f t="shared" si="13"/>
        <v>3.6226851851851854E-3</v>
      </c>
      <c r="AG8" t="b">
        <f t="shared" si="14"/>
        <v>0</v>
      </c>
      <c r="AH8">
        <f t="shared" si="15"/>
        <v>3.9930555555555561E-3</v>
      </c>
    </row>
    <row r="9" spans="1:34" x14ac:dyDescent="0.2">
      <c r="A9">
        <v>11</v>
      </c>
      <c r="B9" t="s">
        <v>2</v>
      </c>
      <c r="C9" t="s">
        <v>13</v>
      </c>
      <c r="D9" t="s">
        <v>2038</v>
      </c>
      <c r="E9" t="str">
        <f t="shared" si="0"/>
        <v>Boris JohnsonApr 12, 2020</v>
      </c>
      <c r="F9" t="str">
        <f>VLOOKUP(E9,'names lookup'!D:L,2,FALSE)</f>
        <v>Boris Johnson</v>
      </c>
      <c r="G9" t="str">
        <f>VLOOKUP(F9,'names lookup'!E:H,3,FALSE)</f>
        <v>Government</v>
      </c>
      <c r="H9" t="str">
        <f>VLOOKUP(F9,'names lookup'!E:I,5,FALSE)</f>
        <v>Government</v>
      </c>
      <c r="I9" t="str">
        <f>VLOOKUP($F9,'names lookup'!$E:J,6,FALSE)</f>
        <v>Central govt</v>
      </c>
      <c r="J9" t="str">
        <f>VLOOKUP($F9,'names lookup'!$E:K,7,FALSE)</f>
        <v>N/A</v>
      </c>
      <c r="K9" t="str">
        <f>VLOOKUP($F9,'names lookup'!$E:L,8,FALSE)</f>
        <v>UK</v>
      </c>
      <c r="L9" t="str">
        <f t="shared" si="1"/>
        <v>So thank you from me, from all of us to the NHS. Let’s remember to follow the rules on social distancing. Stay at home, protect our NHS and save lives. Thank you and happy Easter.</v>
      </c>
      <c r="M9" t="str">
        <f t="shared" si="16"/>
        <v>04:50</v>
      </c>
      <c r="O9">
        <v>202</v>
      </c>
      <c r="Q9" t="s">
        <v>3</v>
      </c>
      <c r="R9" s="7">
        <f t="shared" si="2"/>
        <v>43933</v>
      </c>
      <c r="S9" t="s">
        <v>2185</v>
      </c>
      <c r="T9" s="6">
        <f t="shared" si="17"/>
        <v>3.3564814814814811E-3</v>
      </c>
      <c r="U9">
        <f t="shared" si="3"/>
        <v>0</v>
      </c>
      <c r="V9">
        <f t="shared" si="4"/>
        <v>3.3564814814814811E-3</v>
      </c>
      <c r="W9">
        <f t="shared" si="5"/>
        <v>3.3564814814814811E-3</v>
      </c>
      <c r="X9">
        <f t="shared" si="6"/>
        <v>3.6226851851851854E-3</v>
      </c>
      <c r="Y9">
        <f t="shared" si="7"/>
        <v>3.6226851851851854E-3</v>
      </c>
      <c r="Z9" t="b">
        <f t="shared" si="8"/>
        <v>0</v>
      </c>
      <c r="AA9" s="6">
        <f t="shared" si="9"/>
        <v>2.6620370370370426E-4</v>
      </c>
      <c r="AB9" s="6" t="b">
        <f t="shared" si="10"/>
        <v>0</v>
      </c>
      <c r="AC9" s="9">
        <f t="shared" si="11"/>
        <v>35</v>
      </c>
      <c r="AD9" s="9">
        <f t="shared" si="12"/>
        <v>91.304347826086769</v>
      </c>
      <c r="AE9" s="10">
        <f t="shared" si="18"/>
        <v>1.3888888888888889E-4</v>
      </c>
      <c r="AF9">
        <f t="shared" si="13"/>
        <v>3.6226851851851854E-3</v>
      </c>
      <c r="AG9" t="b">
        <f t="shared" si="14"/>
        <v>0</v>
      </c>
      <c r="AH9">
        <f t="shared" si="15"/>
        <v>3.9930555555555561E-3</v>
      </c>
    </row>
    <row r="10" spans="1:34" x14ac:dyDescent="0.2">
      <c r="A10">
        <v>12</v>
      </c>
      <c r="B10" t="s">
        <v>2</v>
      </c>
      <c r="C10" t="s">
        <v>14</v>
      </c>
      <c r="D10" t="s">
        <v>2158</v>
      </c>
      <c r="E10" t="str">
        <f t="shared" si="0"/>
        <v>Speaker 2Apr 12, 2020</v>
      </c>
      <c r="F10" t="str">
        <f>VLOOKUP(E10,'names lookup'!D:L,2,FALSE)</f>
        <v>Presenter (ignore)</v>
      </c>
      <c r="G10" t="str">
        <f>VLOOKUP(F10,'names lookup'!E:H,3,FALSE)</f>
        <v>N/A</v>
      </c>
      <c r="H10" t="e">
        <f>VLOOKUP(F10,'names lookup'!E:I,5,FALSE)</f>
        <v>#N/A</v>
      </c>
      <c r="I10" t="e">
        <f>VLOOKUP($F10,'names lookup'!$E:J,6,FALSE)</f>
        <v>#N/A</v>
      </c>
      <c r="J10" t="e">
        <f>VLOOKUP($F10,'names lookup'!$E:K,7,FALSE)</f>
        <v>#N/A</v>
      </c>
      <c r="K10" t="e">
        <f>VLOOKUP($F10,'names lookup'!$E:L,8,FALSE)</f>
        <v>#N/A</v>
      </c>
      <c r="L10" t="str">
        <f t="shared" si="1"/>
        <v>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v>
      </c>
      <c r="M10" t="str">
        <f t="shared" si="16"/>
        <v>05:13</v>
      </c>
      <c r="O10">
        <v>522</v>
      </c>
      <c r="Q10" t="s">
        <v>3</v>
      </c>
      <c r="R10" s="7">
        <f t="shared" si="2"/>
        <v>43933</v>
      </c>
      <c r="S10" t="s">
        <v>2186</v>
      </c>
      <c r="T10" s="6">
        <f t="shared" si="17"/>
        <v>3.6226851851851854E-3</v>
      </c>
      <c r="U10">
        <f t="shared" si="3"/>
        <v>3.6226851851851854E-3</v>
      </c>
      <c r="V10">
        <f t="shared" si="4"/>
        <v>3.9930555555555561E-3</v>
      </c>
      <c r="W10">
        <f t="shared" si="5"/>
        <v>3.7037037037037073E-4</v>
      </c>
      <c r="X10"/>
      <c r="Y10">
        <f t="shared" si="7"/>
        <v>3.9930555555555561E-3</v>
      </c>
      <c r="Z10" t="b">
        <f t="shared" si="8"/>
        <v>1</v>
      </c>
      <c r="AA10" s="6">
        <f t="shared" si="9"/>
        <v>3.7037037037037073E-4</v>
      </c>
      <c r="AB10" s="6" t="b">
        <f t="shared" si="10"/>
        <v>0</v>
      </c>
      <c r="AC10" s="9">
        <f t="shared" si="11"/>
        <v>90</v>
      </c>
      <c r="AD10" s="9">
        <f t="shared" si="12"/>
        <v>168.74999999999983</v>
      </c>
      <c r="AE10" s="10">
        <f t="shared" si="18"/>
        <v>3.7037037037037035E-4</v>
      </c>
      <c r="AF10">
        <f t="shared" si="13"/>
        <v>3.7037037037037073E-4</v>
      </c>
      <c r="AG10" t="b">
        <f t="shared" si="14"/>
        <v>0</v>
      </c>
      <c r="AH10">
        <f t="shared" si="15"/>
        <v>3.9930555555555561E-3</v>
      </c>
    </row>
    <row r="11" spans="1:34" x14ac:dyDescent="0.2">
      <c r="A11">
        <v>13</v>
      </c>
      <c r="B11" t="s">
        <v>2</v>
      </c>
      <c r="C11" t="s">
        <v>15</v>
      </c>
      <c r="D11" t="s">
        <v>2158</v>
      </c>
      <c r="E11" t="str">
        <f t="shared" si="0"/>
        <v>Speaker 2Apr 12, 2020</v>
      </c>
      <c r="F11" t="str">
        <f>VLOOKUP(E11,'names lookup'!D:L,2,FALSE)</f>
        <v>Presenter (ignore)</v>
      </c>
      <c r="G11" t="str">
        <f>VLOOKUP(F11,'names lookup'!E:H,3,FALSE)</f>
        <v>N/A</v>
      </c>
      <c r="H11" t="e">
        <f>VLOOKUP(F11,'names lookup'!E:I,5,FALSE)</f>
        <v>#N/A</v>
      </c>
      <c r="I11" t="e">
        <f>VLOOKUP($F11,'names lookup'!$E:J,6,FALSE)</f>
        <v>#N/A</v>
      </c>
      <c r="J11" t="e">
        <f>VLOOKUP($F11,'names lookup'!$E:K,7,FALSE)</f>
        <v>#N/A</v>
      </c>
      <c r="K11" t="e">
        <f>VLOOKUP($F11,'names lookup'!$E:L,8,FALSE)</f>
        <v>#N/A</v>
      </c>
      <c r="L11" t="str">
        <f t="shared" si="1"/>
        <v>So, that was the latest from the prime minister. He’s now been released St. Thomas’s hospital in London. He is going to continue his convalescence checkers after being in Downing Street this afternoon.</v>
      </c>
      <c r="M11" t="str">
        <f t="shared" si="16"/>
        <v>05:45</v>
      </c>
      <c r="O11">
        <v>220</v>
      </c>
      <c r="Q11" t="s">
        <v>3</v>
      </c>
      <c r="R11" s="7">
        <f t="shared" si="2"/>
        <v>43933</v>
      </c>
      <c r="S11" t="s">
        <v>2186</v>
      </c>
      <c r="T11" s="6">
        <f t="shared" si="17"/>
        <v>3.9930555555555561E-3</v>
      </c>
      <c r="U11">
        <f t="shared" si="3"/>
        <v>3.6226851851851854E-3</v>
      </c>
      <c r="V11">
        <f t="shared" si="4"/>
        <v>3.9930555555555561E-3</v>
      </c>
      <c r="W11">
        <f t="shared" si="5"/>
        <v>3.7037037037037073E-4</v>
      </c>
      <c r="X11"/>
      <c r="Y11">
        <f t="shared" si="7"/>
        <v>3.9930555555555561E-3</v>
      </c>
      <c r="Z11" t="b">
        <f t="shared" si="8"/>
        <v>1</v>
      </c>
      <c r="AA11" s="6">
        <f t="shared" si="9"/>
        <v>-3.9930555555555561E-3</v>
      </c>
      <c r="AB11" s="6" t="b">
        <f t="shared" si="10"/>
        <v>1</v>
      </c>
      <c r="AC11" s="9">
        <f t="shared" si="11"/>
        <v>33</v>
      </c>
      <c r="AD11" s="9" t="str">
        <f t="shared" si="12"/>
        <v/>
      </c>
      <c r="AE11" s="10">
        <f t="shared" si="18"/>
        <v>1.273148148148148E-4</v>
      </c>
      <c r="AF11">
        <f t="shared" si="13"/>
        <v>3.7037037037037073E-4</v>
      </c>
      <c r="AG11" t="b">
        <f t="shared" si="14"/>
        <v>0</v>
      </c>
      <c r="AH11">
        <f t="shared" si="15"/>
        <v>3.9930555555555561E-3</v>
      </c>
    </row>
    <row r="12" spans="1:34" x14ac:dyDescent="0.2">
      <c r="A12">
        <v>19</v>
      </c>
      <c r="B12" t="s">
        <v>18</v>
      </c>
      <c r="C12" t="s">
        <v>21</v>
      </c>
      <c r="D12" t="s">
        <v>2141</v>
      </c>
      <c r="E12" t="str">
        <f t="shared" si="0"/>
        <v>Rishi SunakApr 14, 2020</v>
      </c>
      <c r="F12" t="str">
        <f>VLOOKUP(E12,'names lookup'!D:L,2,FALSE)</f>
        <v>Rishi Sunak</v>
      </c>
      <c r="G12" t="str">
        <f>VLOOKUP(F12,'names lookup'!E:H,3,FALSE)</f>
        <v>Government</v>
      </c>
      <c r="H12" t="str">
        <f>VLOOKUP(F12,'names lookup'!E:I,5,FALSE)</f>
        <v>Government</v>
      </c>
      <c r="I12" t="str">
        <f>VLOOKUP($F12,'names lookup'!$E:J,6,FALSE)</f>
        <v>Central govt</v>
      </c>
      <c r="J12" t="str">
        <f>VLOOKUP($F12,'names lookup'!$E:K,7,FALSE)</f>
        <v>N/A</v>
      </c>
      <c r="K12" t="str">
        <f>VLOOKUP($F12,'names lookup'!$E:L,8,FALSE)</f>
        <v>UK</v>
      </c>
      <c r="L12" t="str">
        <f t="shared" si="1"/>
        <v>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v>
      </c>
      <c r="M12" t="str">
        <f t="shared" si="16"/>
        <v>00:00</v>
      </c>
      <c r="O12">
        <v>518</v>
      </c>
      <c r="Q12" t="s">
        <v>19</v>
      </c>
      <c r="R12" s="7">
        <f t="shared" si="2"/>
        <v>43935</v>
      </c>
      <c r="S12" t="s">
        <v>2185</v>
      </c>
      <c r="T12" s="6">
        <f t="shared" si="17"/>
        <v>0</v>
      </c>
      <c r="U12">
        <f t="shared" si="3"/>
        <v>0</v>
      </c>
      <c r="V12">
        <f t="shared" si="4"/>
        <v>3.4236111111111113E-2</v>
      </c>
      <c r="W12">
        <f t="shared" si="5"/>
        <v>3.4236111111111113E-2</v>
      </c>
      <c r="X12">
        <f t="shared" ref="X12:X43" si="19">IF(V12=T12,T13,X13)</f>
        <v>8.3449074074074085E-3</v>
      </c>
      <c r="Y12">
        <f t="shared" si="7"/>
        <v>8.3449074074074085E-3</v>
      </c>
      <c r="Z12" t="b">
        <f t="shared" si="8"/>
        <v>0</v>
      </c>
      <c r="AA12" s="6">
        <f t="shared" si="9"/>
        <v>4.0509259259259258E-4</v>
      </c>
      <c r="AB12" s="6" t="b">
        <f t="shared" si="10"/>
        <v>0</v>
      </c>
      <c r="AC12" s="9">
        <f t="shared" si="11"/>
        <v>84</v>
      </c>
      <c r="AD12" s="9">
        <f t="shared" si="12"/>
        <v>144</v>
      </c>
      <c r="AE12" s="10">
        <f t="shared" si="18"/>
        <v>3.4722222222222224E-4</v>
      </c>
      <c r="AF12">
        <f t="shared" si="13"/>
        <v>8.3449074074074085E-3</v>
      </c>
      <c r="AG12" t="b">
        <f t="shared" si="14"/>
        <v>0</v>
      </c>
      <c r="AH12">
        <f t="shared" si="15"/>
        <v>3.4236111111111113E-2</v>
      </c>
    </row>
    <row r="13" spans="1:34" x14ac:dyDescent="0.2">
      <c r="A13">
        <v>20</v>
      </c>
      <c r="B13" t="s">
        <v>18</v>
      </c>
      <c r="C13" t="s">
        <v>22</v>
      </c>
      <c r="D13" t="s">
        <v>2141</v>
      </c>
      <c r="E13" t="str">
        <f t="shared" si="0"/>
        <v>Rishi SunakApr 14, 2020</v>
      </c>
      <c r="F13" t="str">
        <f>VLOOKUP(E13,'names lookup'!D:L,2,FALSE)</f>
        <v>Rishi Sunak</v>
      </c>
      <c r="G13" t="str">
        <f>VLOOKUP(F13,'names lookup'!E:H,3,FALSE)</f>
        <v>Government</v>
      </c>
      <c r="H13" t="str">
        <f>VLOOKUP(F13,'names lookup'!E:I,5,FALSE)</f>
        <v>Government</v>
      </c>
      <c r="I13" t="str">
        <f>VLOOKUP($F13,'names lookup'!$E:J,6,FALSE)</f>
        <v>Central govt</v>
      </c>
      <c r="J13" t="str">
        <f>VLOOKUP($F13,'names lookup'!$E:K,7,FALSE)</f>
        <v>N/A</v>
      </c>
      <c r="K13" t="str">
        <f>VLOOKUP($F13,'names lookup'!$E:L,8,FALSE)</f>
        <v>UK</v>
      </c>
      <c r="L13" t="str">
        <f t="shared" si="1"/>
        <v>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v>
      </c>
      <c r="M13" t="str">
        <f t="shared" si="16"/>
        <v>00:35</v>
      </c>
      <c r="O13">
        <v>404</v>
      </c>
      <c r="Q13" t="s">
        <v>19</v>
      </c>
      <c r="R13" s="7">
        <f t="shared" si="2"/>
        <v>43935</v>
      </c>
      <c r="S13" t="s">
        <v>2185</v>
      </c>
      <c r="T13" s="6">
        <f t="shared" si="17"/>
        <v>4.0509259259259258E-4</v>
      </c>
      <c r="U13">
        <f t="shared" si="3"/>
        <v>0</v>
      </c>
      <c r="V13">
        <f t="shared" si="4"/>
        <v>3.4236111111111113E-2</v>
      </c>
      <c r="W13">
        <f t="shared" si="5"/>
        <v>3.4236111111111113E-2</v>
      </c>
      <c r="X13">
        <f t="shared" si="19"/>
        <v>8.3449074074074085E-3</v>
      </c>
      <c r="Y13">
        <f t="shared" si="7"/>
        <v>8.3449074074074085E-3</v>
      </c>
      <c r="Z13" t="b">
        <f t="shared" si="8"/>
        <v>0</v>
      </c>
      <c r="AA13" s="6">
        <f t="shared" si="9"/>
        <v>3.2407407407407412E-4</v>
      </c>
      <c r="AB13" s="6" t="b">
        <f t="shared" si="10"/>
        <v>0</v>
      </c>
      <c r="AC13" s="9">
        <f t="shared" si="11"/>
        <v>70</v>
      </c>
      <c r="AD13" s="9">
        <f t="shared" si="12"/>
        <v>149.99999999999997</v>
      </c>
      <c r="AE13" s="10">
        <f t="shared" si="18"/>
        <v>2.8935185185185189E-4</v>
      </c>
      <c r="AF13">
        <f t="shared" si="13"/>
        <v>8.3449074074074085E-3</v>
      </c>
      <c r="AG13" t="b">
        <f t="shared" si="14"/>
        <v>0</v>
      </c>
      <c r="AH13">
        <f t="shared" si="15"/>
        <v>3.4236111111111113E-2</v>
      </c>
    </row>
    <row r="14" spans="1:34" x14ac:dyDescent="0.2">
      <c r="A14">
        <v>21</v>
      </c>
      <c r="B14" t="s">
        <v>18</v>
      </c>
      <c r="C14" t="s">
        <v>23</v>
      </c>
      <c r="D14" t="s">
        <v>2141</v>
      </c>
      <c r="E14" t="str">
        <f t="shared" si="0"/>
        <v>Rishi SunakApr 14, 2020</v>
      </c>
      <c r="F14" t="str">
        <f>VLOOKUP(E14,'names lookup'!D:L,2,FALSE)</f>
        <v>Rishi Sunak</v>
      </c>
      <c r="G14" t="str">
        <f>VLOOKUP(F14,'names lookup'!E:H,3,FALSE)</f>
        <v>Government</v>
      </c>
      <c r="H14" t="str">
        <f>VLOOKUP(F14,'names lookup'!E:I,5,FALSE)</f>
        <v>Government</v>
      </c>
      <c r="I14" t="str">
        <f>VLOOKUP($F14,'names lookup'!$E:J,6,FALSE)</f>
        <v>Central govt</v>
      </c>
      <c r="J14" t="str">
        <f>VLOOKUP($F14,'names lookup'!$E:K,7,FALSE)</f>
        <v>N/A</v>
      </c>
      <c r="K14" t="str">
        <f>VLOOKUP($F14,'names lookup'!$E:L,8,FALSE)</f>
        <v>UK</v>
      </c>
      <c r="L14" t="str">
        <f t="shared" si="1"/>
        <v>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v>
      </c>
      <c r="M14" t="str">
        <f t="shared" si="16"/>
        <v>01:03</v>
      </c>
      <c r="O14">
        <v>420</v>
      </c>
      <c r="Q14" t="s">
        <v>19</v>
      </c>
      <c r="R14" s="7">
        <f t="shared" si="2"/>
        <v>43935</v>
      </c>
      <c r="S14" t="s">
        <v>2185</v>
      </c>
      <c r="T14" s="6">
        <f t="shared" si="17"/>
        <v>7.291666666666667E-4</v>
      </c>
      <c r="U14">
        <f t="shared" si="3"/>
        <v>0</v>
      </c>
      <c r="V14">
        <f t="shared" si="4"/>
        <v>3.4236111111111113E-2</v>
      </c>
      <c r="W14">
        <f t="shared" si="5"/>
        <v>3.4236111111111113E-2</v>
      </c>
      <c r="X14">
        <f t="shared" si="19"/>
        <v>8.3449074074074085E-3</v>
      </c>
      <c r="Y14">
        <f t="shared" si="7"/>
        <v>8.3449074074074085E-3</v>
      </c>
      <c r="Z14" t="b">
        <f t="shared" si="8"/>
        <v>0</v>
      </c>
      <c r="AA14" s="6">
        <f t="shared" si="9"/>
        <v>3.9351851851851841E-4</v>
      </c>
      <c r="AB14" s="6" t="b">
        <f t="shared" si="10"/>
        <v>0</v>
      </c>
      <c r="AC14" s="9">
        <f t="shared" si="11"/>
        <v>68</v>
      </c>
      <c r="AD14" s="9">
        <f t="shared" si="12"/>
        <v>120.00000000000003</v>
      </c>
      <c r="AE14" s="10">
        <f t="shared" si="18"/>
        <v>2.7777777777777778E-4</v>
      </c>
      <c r="AF14">
        <f t="shared" si="13"/>
        <v>8.3449074074074085E-3</v>
      </c>
      <c r="AG14" t="b">
        <f t="shared" si="14"/>
        <v>0</v>
      </c>
      <c r="AH14">
        <f t="shared" si="15"/>
        <v>3.4236111111111113E-2</v>
      </c>
    </row>
    <row r="15" spans="1:34" x14ac:dyDescent="0.2">
      <c r="A15">
        <v>22</v>
      </c>
      <c r="B15" t="s">
        <v>18</v>
      </c>
      <c r="C15" t="s">
        <v>24</v>
      </c>
      <c r="D15" t="s">
        <v>2141</v>
      </c>
      <c r="E15" t="str">
        <f t="shared" si="0"/>
        <v>Rishi SunakApr 14, 2020</v>
      </c>
      <c r="F15" t="str">
        <f>VLOOKUP(E15,'names lookup'!D:L,2,FALSE)</f>
        <v>Rishi Sunak</v>
      </c>
      <c r="G15" t="str">
        <f>VLOOKUP(F15,'names lookup'!E:H,3,FALSE)</f>
        <v>Government</v>
      </c>
      <c r="H15" t="str">
        <f>VLOOKUP(F15,'names lookup'!E:I,5,FALSE)</f>
        <v>Government</v>
      </c>
      <c r="I15" t="str">
        <f>VLOOKUP($F15,'names lookup'!$E:J,6,FALSE)</f>
        <v>Central govt</v>
      </c>
      <c r="J15" t="str">
        <f>VLOOKUP($F15,'names lookup'!$E:K,7,FALSE)</f>
        <v>N/A</v>
      </c>
      <c r="K15" t="str">
        <f>VLOOKUP($F15,'names lookup'!$E:L,8,FALSE)</f>
        <v>UK</v>
      </c>
      <c r="L15" t="str">
        <f t="shared" si="1"/>
        <v>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v>
      </c>
      <c r="M15" t="str">
        <f t="shared" si="16"/>
        <v>01:37</v>
      </c>
      <c r="O15">
        <v>498</v>
      </c>
      <c r="Q15" t="s">
        <v>19</v>
      </c>
      <c r="R15" s="7">
        <f t="shared" si="2"/>
        <v>43935</v>
      </c>
      <c r="S15" t="s">
        <v>2185</v>
      </c>
      <c r="T15" s="6">
        <f t="shared" si="17"/>
        <v>1.1226851851851851E-3</v>
      </c>
      <c r="U15">
        <f t="shared" si="3"/>
        <v>0</v>
      </c>
      <c r="V15">
        <f t="shared" si="4"/>
        <v>3.4236111111111113E-2</v>
      </c>
      <c r="W15">
        <f t="shared" si="5"/>
        <v>3.4236111111111113E-2</v>
      </c>
      <c r="X15">
        <f t="shared" si="19"/>
        <v>8.3449074074074085E-3</v>
      </c>
      <c r="Y15">
        <f t="shared" si="7"/>
        <v>8.3449074074074085E-3</v>
      </c>
      <c r="Z15" t="b">
        <f t="shared" si="8"/>
        <v>0</v>
      </c>
      <c r="AA15" s="6">
        <f t="shared" si="9"/>
        <v>3.9351851851851852E-4</v>
      </c>
      <c r="AB15" s="6" t="b">
        <f t="shared" si="10"/>
        <v>0</v>
      </c>
      <c r="AC15" s="9">
        <f t="shared" si="11"/>
        <v>80</v>
      </c>
      <c r="AD15" s="9">
        <f t="shared" si="12"/>
        <v>141.1764705882353</v>
      </c>
      <c r="AE15" s="10">
        <f t="shared" si="18"/>
        <v>3.2407407407407406E-4</v>
      </c>
      <c r="AF15">
        <f t="shared" si="13"/>
        <v>8.3449074074074085E-3</v>
      </c>
      <c r="AG15" t="b">
        <f t="shared" si="14"/>
        <v>0</v>
      </c>
      <c r="AH15">
        <f t="shared" si="15"/>
        <v>3.4236111111111113E-2</v>
      </c>
    </row>
    <row r="16" spans="1:34" x14ac:dyDescent="0.2">
      <c r="A16">
        <v>23</v>
      </c>
      <c r="B16" t="s">
        <v>18</v>
      </c>
      <c r="C16" t="s">
        <v>25</v>
      </c>
      <c r="D16" t="s">
        <v>2141</v>
      </c>
      <c r="E16" t="str">
        <f t="shared" si="0"/>
        <v>Rishi SunakApr 14, 2020</v>
      </c>
      <c r="F16" t="str">
        <f>VLOOKUP(E16,'names lookup'!D:L,2,FALSE)</f>
        <v>Rishi Sunak</v>
      </c>
      <c r="G16" t="str">
        <f>VLOOKUP(F16,'names lookup'!E:H,3,FALSE)</f>
        <v>Government</v>
      </c>
      <c r="H16" t="str">
        <f>VLOOKUP(F16,'names lookup'!E:I,5,FALSE)</f>
        <v>Government</v>
      </c>
      <c r="I16" t="str">
        <f>VLOOKUP($F16,'names lookup'!$E:J,6,FALSE)</f>
        <v>Central govt</v>
      </c>
      <c r="J16" t="str">
        <f>VLOOKUP($F16,'names lookup'!$E:K,7,FALSE)</f>
        <v>N/A</v>
      </c>
      <c r="K16" t="str">
        <f>VLOOKUP($F16,'names lookup'!$E:L,8,FALSE)</f>
        <v>UK</v>
      </c>
      <c r="L16" t="str">
        <f t="shared" si="1"/>
        <v>The OBR today have been clear that the policies we have set out will do that. The OBR today have been clear that if we had not taken the actions we have, the situation would be much worse. In other words, our plan is the right plan.</v>
      </c>
      <c r="M16" t="str">
        <f t="shared" si="16"/>
        <v>02:11</v>
      </c>
      <c r="O16">
        <v>253</v>
      </c>
      <c r="Q16" t="s">
        <v>19</v>
      </c>
      <c r="R16" s="7">
        <f t="shared" si="2"/>
        <v>43935</v>
      </c>
      <c r="S16" t="s">
        <v>2185</v>
      </c>
      <c r="T16" s="6">
        <f t="shared" si="17"/>
        <v>1.5162037037037036E-3</v>
      </c>
      <c r="U16">
        <f t="shared" si="3"/>
        <v>0</v>
      </c>
      <c r="V16">
        <f t="shared" si="4"/>
        <v>3.4236111111111113E-2</v>
      </c>
      <c r="W16">
        <f t="shared" si="5"/>
        <v>3.4236111111111113E-2</v>
      </c>
      <c r="X16">
        <f t="shared" si="19"/>
        <v>8.3449074074074085E-3</v>
      </c>
      <c r="Y16">
        <f t="shared" si="7"/>
        <v>8.3449074074074085E-3</v>
      </c>
      <c r="Z16" t="b">
        <f t="shared" si="8"/>
        <v>0</v>
      </c>
      <c r="AA16" s="6">
        <f t="shared" si="9"/>
        <v>2.430555555555556E-4</v>
      </c>
      <c r="AB16" s="6" t="b">
        <f t="shared" si="10"/>
        <v>0</v>
      </c>
      <c r="AC16" s="9">
        <f t="shared" si="11"/>
        <v>47</v>
      </c>
      <c r="AD16" s="9">
        <f t="shared" si="12"/>
        <v>134.28571428571425</v>
      </c>
      <c r="AE16" s="10">
        <f t="shared" si="18"/>
        <v>1.8518518518518518E-4</v>
      </c>
      <c r="AF16">
        <f t="shared" si="13"/>
        <v>8.3449074074074085E-3</v>
      </c>
      <c r="AG16" t="b">
        <f t="shared" si="14"/>
        <v>0</v>
      </c>
      <c r="AH16">
        <f t="shared" si="15"/>
        <v>3.4236111111111113E-2</v>
      </c>
    </row>
    <row r="17" spans="1:34" x14ac:dyDescent="0.2">
      <c r="A17">
        <v>24</v>
      </c>
      <c r="B17" t="s">
        <v>18</v>
      </c>
      <c r="C17" t="s">
        <v>26</v>
      </c>
      <c r="D17" t="s">
        <v>2141</v>
      </c>
      <c r="E17" t="str">
        <f t="shared" si="0"/>
        <v>Rishi SunakApr 14, 2020</v>
      </c>
      <c r="F17" t="str">
        <f>VLOOKUP(E17,'names lookup'!D:L,2,FALSE)</f>
        <v>Rishi Sunak</v>
      </c>
      <c r="G17" t="str">
        <f>VLOOKUP(F17,'names lookup'!E:H,3,FALSE)</f>
        <v>Government</v>
      </c>
      <c r="H17" t="str">
        <f>VLOOKUP(F17,'names lookup'!E:I,5,FALSE)</f>
        <v>Government</v>
      </c>
      <c r="I17" t="str">
        <f>VLOOKUP($F17,'names lookup'!$E:J,6,FALSE)</f>
        <v>Central govt</v>
      </c>
      <c r="J17" t="str">
        <f>VLOOKUP($F17,'names lookup'!$E:K,7,FALSE)</f>
        <v>N/A</v>
      </c>
      <c r="K17" t="str">
        <f>VLOOKUP($F17,'names lookup'!$E:L,8,FALSE)</f>
        <v>UK</v>
      </c>
      <c r="L17" t="str">
        <f t="shared" si="1"/>
        <v>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v>
      </c>
      <c r="M17" t="str">
        <f t="shared" si="16"/>
        <v>02:32</v>
      </c>
      <c r="O17">
        <v>824</v>
      </c>
      <c r="Q17" t="s">
        <v>19</v>
      </c>
      <c r="R17" s="7">
        <f t="shared" si="2"/>
        <v>43935</v>
      </c>
      <c r="S17" t="s">
        <v>2185</v>
      </c>
      <c r="T17" s="6">
        <f t="shared" si="17"/>
        <v>1.7592592592592592E-3</v>
      </c>
      <c r="U17">
        <f t="shared" si="3"/>
        <v>0</v>
      </c>
      <c r="V17">
        <f t="shared" si="4"/>
        <v>3.4236111111111113E-2</v>
      </c>
      <c r="W17">
        <f t="shared" si="5"/>
        <v>3.4236111111111113E-2</v>
      </c>
      <c r="X17">
        <f t="shared" si="19"/>
        <v>8.3449074074074085E-3</v>
      </c>
      <c r="Y17">
        <f t="shared" si="7"/>
        <v>8.3449074074074085E-3</v>
      </c>
      <c r="Z17" t="b">
        <f t="shared" si="8"/>
        <v>0</v>
      </c>
      <c r="AA17" s="6">
        <f t="shared" si="9"/>
        <v>6.9444444444444436E-4</v>
      </c>
      <c r="AB17" s="6" t="b">
        <f t="shared" si="10"/>
        <v>0</v>
      </c>
      <c r="AC17" s="9">
        <f t="shared" si="11"/>
        <v>148</v>
      </c>
      <c r="AD17" s="9">
        <f t="shared" si="12"/>
        <v>148.00000000000003</v>
      </c>
      <c r="AE17" s="10">
        <f t="shared" si="18"/>
        <v>6.134259259259259E-4</v>
      </c>
      <c r="AF17">
        <f t="shared" si="13"/>
        <v>8.3449074074074085E-3</v>
      </c>
      <c r="AG17" t="b">
        <f t="shared" si="14"/>
        <v>0</v>
      </c>
      <c r="AH17">
        <f t="shared" si="15"/>
        <v>3.4236111111111113E-2</v>
      </c>
    </row>
    <row r="18" spans="1:34" x14ac:dyDescent="0.2">
      <c r="A18">
        <v>25</v>
      </c>
      <c r="B18" t="s">
        <v>18</v>
      </c>
      <c r="C18" t="s">
        <v>27</v>
      </c>
      <c r="D18" t="s">
        <v>2141</v>
      </c>
      <c r="E18" t="str">
        <f t="shared" si="0"/>
        <v>Rishi SunakApr 14, 2020</v>
      </c>
      <c r="F18" t="str">
        <f>VLOOKUP(E18,'names lookup'!D:L,2,FALSE)</f>
        <v>Rishi Sunak</v>
      </c>
      <c r="G18" t="str">
        <f>VLOOKUP(F18,'names lookup'!E:H,3,FALSE)</f>
        <v>Government</v>
      </c>
      <c r="H18" t="str">
        <f>VLOOKUP(F18,'names lookup'!E:I,5,FALSE)</f>
        <v>Government</v>
      </c>
      <c r="I18" t="str">
        <f>VLOOKUP($F18,'names lookup'!$E:J,6,FALSE)</f>
        <v>Central govt</v>
      </c>
      <c r="J18" t="str">
        <f>VLOOKUP($F18,'names lookup'!$E:K,7,FALSE)</f>
        <v>N/A</v>
      </c>
      <c r="K18" t="str">
        <f>VLOOKUP($F18,'names lookup'!$E:L,8,FALSE)</f>
        <v>UK</v>
      </c>
      <c r="L18" t="str">
        <f t="shared" si="1"/>
        <v>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v>
      </c>
      <c r="M18" t="str">
        <f t="shared" si="16"/>
        <v>03:32</v>
      </c>
      <c r="O18">
        <v>586</v>
      </c>
      <c r="Q18" t="s">
        <v>19</v>
      </c>
      <c r="R18" s="7">
        <f t="shared" si="2"/>
        <v>43935</v>
      </c>
      <c r="S18" t="s">
        <v>2185</v>
      </c>
      <c r="T18" s="6">
        <f t="shared" si="17"/>
        <v>2.4537037037037036E-3</v>
      </c>
      <c r="U18">
        <f t="shared" si="3"/>
        <v>0</v>
      </c>
      <c r="V18">
        <f t="shared" si="4"/>
        <v>3.4236111111111113E-2</v>
      </c>
      <c r="W18">
        <f t="shared" si="5"/>
        <v>3.4236111111111113E-2</v>
      </c>
      <c r="X18">
        <f t="shared" si="19"/>
        <v>8.3449074074074085E-3</v>
      </c>
      <c r="Y18">
        <f t="shared" si="7"/>
        <v>8.3449074074074085E-3</v>
      </c>
      <c r="Z18" t="b">
        <f t="shared" si="8"/>
        <v>0</v>
      </c>
      <c r="AA18" s="6">
        <f t="shared" si="9"/>
        <v>5.2083333333333365E-4</v>
      </c>
      <c r="AB18" s="6" t="b">
        <f t="shared" si="10"/>
        <v>0</v>
      </c>
      <c r="AC18" s="9">
        <f t="shared" si="11"/>
        <v>106</v>
      </c>
      <c r="AD18" s="9">
        <f t="shared" si="12"/>
        <v>141.33333333333326</v>
      </c>
      <c r="AE18" s="10">
        <f t="shared" si="18"/>
        <v>4.3981481481481481E-4</v>
      </c>
      <c r="AF18">
        <f t="shared" si="13"/>
        <v>8.3449074074074085E-3</v>
      </c>
      <c r="AG18" t="b">
        <f t="shared" si="14"/>
        <v>0</v>
      </c>
      <c r="AH18">
        <f t="shared" si="15"/>
        <v>3.4236111111111113E-2</v>
      </c>
    </row>
    <row r="19" spans="1:34" x14ac:dyDescent="0.2">
      <c r="A19">
        <v>26</v>
      </c>
      <c r="B19" t="s">
        <v>18</v>
      </c>
      <c r="C19" t="s">
        <v>28</v>
      </c>
      <c r="D19" t="s">
        <v>2141</v>
      </c>
      <c r="E19" t="str">
        <f t="shared" si="0"/>
        <v>Rishi SunakApr 14, 2020</v>
      </c>
      <c r="F19" t="str">
        <f>VLOOKUP(E19,'names lookup'!D:L,2,FALSE)</f>
        <v>Rishi Sunak</v>
      </c>
      <c r="G19" t="str">
        <f>VLOOKUP(F19,'names lookup'!E:H,3,FALSE)</f>
        <v>Government</v>
      </c>
      <c r="H19" t="str">
        <f>VLOOKUP(F19,'names lookup'!E:I,5,FALSE)</f>
        <v>Government</v>
      </c>
      <c r="I19" t="str">
        <f>VLOOKUP($F19,'names lookup'!$E:J,6,FALSE)</f>
        <v>Central govt</v>
      </c>
      <c r="J19" t="str">
        <f>VLOOKUP($F19,'names lookup'!$E:K,7,FALSE)</f>
        <v>N/A</v>
      </c>
      <c r="K19" t="str">
        <f>VLOOKUP($F19,'names lookup'!$E:L,8,FALSE)</f>
        <v>UK</v>
      </c>
      <c r="L19" t="str">
        <f t="shared" si="1"/>
        <v>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v>
      </c>
      <c r="M19" t="str">
        <f t="shared" si="16"/>
        <v>04:17</v>
      </c>
      <c r="O19">
        <v>323</v>
      </c>
      <c r="Q19" t="s">
        <v>19</v>
      </c>
      <c r="R19" s="7">
        <f t="shared" si="2"/>
        <v>43935</v>
      </c>
      <c r="S19" t="s">
        <v>2185</v>
      </c>
      <c r="T19" s="6">
        <f t="shared" si="17"/>
        <v>2.9745370370370373E-3</v>
      </c>
      <c r="U19">
        <f t="shared" si="3"/>
        <v>0</v>
      </c>
      <c r="V19">
        <f t="shared" si="4"/>
        <v>3.4236111111111113E-2</v>
      </c>
      <c r="W19">
        <f t="shared" si="5"/>
        <v>3.4236111111111113E-2</v>
      </c>
      <c r="X19">
        <f t="shared" si="19"/>
        <v>8.3449074074074085E-3</v>
      </c>
      <c r="Y19">
        <f t="shared" si="7"/>
        <v>8.3449074074074085E-3</v>
      </c>
      <c r="Z19" t="b">
        <f t="shared" si="8"/>
        <v>0</v>
      </c>
      <c r="AA19" s="6">
        <f t="shared" si="9"/>
        <v>3.4722222222222186E-4</v>
      </c>
      <c r="AB19" s="6" t="b">
        <f t="shared" si="10"/>
        <v>0</v>
      </c>
      <c r="AC19" s="9">
        <f t="shared" si="11"/>
        <v>50</v>
      </c>
      <c r="AD19" s="9">
        <f t="shared" si="12"/>
        <v>100.00000000000011</v>
      </c>
      <c r="AE19" s="10">
        <f t="shared" si="18"/>
        <v>1.9675925925925926E-4</v>
      </c>
      <c r="AF19">
        <f t="shared" si="13"/>
        <v>8.3449074074074085E-3</v>
      </c>
      <c r="AG19" t="b">
        <f t="shared" si="14"/>
        <v>0</v>
      </c>
      <c r="AH19">
        <f t="shared" si="15"/>
        <v>3.4236111111111113E-2</v>
      </c>
    </row>
    <row r="20" spans="1:34" x14ac:dyDescent="0.2">
      <c r="A20">
        <v>27</v>
      </c>
      <c r="B20" t="s">
        <v>18</v>
      </c>
      <c r="C20" t="s">
        <v>29</v>
      </c>
      <c r="D20" t="s">
        <v>2141</v>
      </c>
      <c r="E20" t="str">
        <f t="shared" si="0"/>
        <v>Rishi SunakApr 14, 2020</v>
      </c>
      <c r="F20" t="str">
        <f>VLOOKUP(E20,'names lookup'!D:L,2,FALSE)</f>
        <v>Rishi Sunak</v>
      </c>
      <c r="G20" t="str">
        <f>VLOOKUP(F20,'names lookup'!E:H,3,FALSE)</f>
        <v>Government</v>
      </c>
      <c r="H20" t="str">
        <f>VLOOKUP(F20,'names lookup'!E:I,5,FALSE)</f>
        <v>Government</v>
      </c>
      <c r="I20" t="str">
        <f>VLOOKUP($F20,'names lookup'!$E:J,6,FALSE)</f>
        <v>Central govt</v>
      </c>
      <c r="J20" t="str">
        <f>VLOOKUP($F20,'names lookup'!$E:K,7,FALSE)</f>
        <v>N/A</v>
      </c>
      <c r="K20" t="str">
        <f>VLOOKUP($F20,'names lookup'!$E:L,8,FALSE)</f>
        <v>UK</v>
      </c>
      <c r="L20" t="str">
        <f t="shared" si="1"/>
        <v>Sadly of those in hospital 12,107 people have now died, an increase of 778 fatalities since yesterday. Our thoughts are with the family and friends of all those who have lost their lives.</v>
      </c>
      <c r="M20" t="str">
        <f t="shared" si="16"/>
        <v>04:47</v>
      </c>
      <c r="O20">
        <v>208</v>
      </c>
      <c r="Q20" t="s">
        <v>19</v>
      </c>
      <c r="R20" s="7">
        <f t="shared" si="2"/>
        <v>43935</v>
      </c>
      <c r="S20" t="s">
        <v>2185</v>
      </c>
      <c r="T20" s="6">
        <f t="shared" si="17"/>
        <v>3.3217592592592591E-3</v>
      </c>
      <c r="U20">
        <f t="shared" si="3"/>
        <v>0</v>
      </c>
      <c r="V20">
        <f t="shared" si="4"/>
        <v>3.4236111111111113E-2</v>
      </c>
      <c r="W20">
        <f t="shared" si="5"/>
        <v>3.4236111111111113E-2</v>
      </c>
      <c r="X20">
        <f t="shared" si="19"/>
        <v>8.3449074074074085E-3</v>
      </c>
      <c r="Y20">
        <f t="shared" si="7"/>
        <v>8.3449074074074085E-3</v>
      </c>
      <c r="Z20" t="b">
        <f t="shared" si="8"/>
        <v>0</v>
      </c>
      <c r="AA20" s="6">
        <f t="shared" si="9"/>
        <v>2.0833333333333294E-4</v>
      </c>
      <c r="AB20" s="6" t="b">
        <f t="shared" si="10"/>
        <v>0</v>
      </c>
      <c r="AC20" s="9">
        <f t="shared" si="11"/>
        <v>33</v>
      </c>
      <c r="AD20" s="9">
        <f t="shared" si="12"/>
        <v>110.00000000000021</v>
      </c>
      <c r="AE20" s="10">
        <f t="shared" si="18"/>
        <v>1.273148148148148E-4</v>
      </c>
      <c r="AF20">
        <f t="shared" si="13"/>
        <v>8.3449074074074085E-3</v>
      </c>
      <c r="AG20" t="b">
        <f t="shared" si="14"/>
        <v>0</v>
      </c>
      <c r="AH20">
        <f t="shared" si="15"/>
        <v>3.4236111111111113E-2</v>
      </c>
    </row>
    <row r="21" spans="1:34" x14ac:dyDescent="0.2">
      <c r="A21">
        <v>28</v>
      </c>
      <c r="B21" t="s">
        <v>18</v>
      </c>
      <c r="C21" t="s">
        <v>30</v>
      </c>
      <c r="D21" t="s">
        <v>2141</v>
      </c>
      <c r="E21" t="str">
        <f t="shared" si="0"/>
        <v>Rishi SunakApr 14, 2020</v>
      </c>
      <c r="F21" t="str">
        <f>VLOOKUP(E21,'names lookup'!D:L,2,FALSE)</f>
        <v>Rishi Sunak</v>
      </c>
      <c r="G21" t="str">
        <f>VLOOKUP(F21,'names lookup'!E:H,3,FALSE)</f>
        <v>Government</v>
      </c>
      <c r="H21" t="str">
        <f>VLOOKUP(F21,'names lookup'!E:I,5,FALSE)</f>
        <v>Government</v>
      </c>
      <c r="I21" t="str">
        <f>VLOOKUP($F21,'names lookup'!$E:J,6,FALSE)</f>
        <v>Central govt</v>
      </c>
      <c r="J21" t="str">
        <f>VLOOKUP($F21,'names lookup'!$E:K,7,FALSE)</f>
        <v>N/A</v>
      </c>
      <c r="K21" t="str">
        <f>VLOOKUP($F21,'names lookup'!$E:L,8,FALSE)</f>
        <v>UK</v>
      </c>
      <c r="L21" t="str">
        <f t="shared" si="1"/>
        <v>These figures are a powerful reminder to us all of the importance of following the government’s guidance. Stay at home, protect our NHS, and save lives. Thank you. I’ll now hand over to Steve to take you through today’s data in more detail before we take some questions from the media.</v>
      </c>
      <c r="M21" t="str">
        <f t="shared" si="16"/>
        <v>05:05</v>
      </c>
      <c r="O21">
        <v>306</v>
      </c>
      <c r="Q21" t="s">
        <v>19</v>
      </c>
      <c r="R21" s="7">
        <f t="shared" si="2"/>
        <v>43935</v>
      </c>
      <c r="S21" t="s">
        <v>2185</v>
      </c>
      <c r="T21" s="6">
        <f t="shared" si="17"/>
        <v>3.530092592592592E-3</v>
      </c>
      <c r="U21">
        <f t="shared" si="3"/>
        <v>0</v>
      </c>
      <c r="V21">
        <f t="shared" si="4"/>
        <v>3.4236111111111113E-2</v>
      </c>
      <c r="W21">
        <f t="shared" si="5"/>
        <v>3.4236111111111113E-2</v>
      </c>
      <c r="X21">
        <f t="shared" si="19"/>
        <v>8.3449074074074085E-3</v>
      </c>
      <c r="Y21">
        <f t="shared" si="7"/>
        <v>8.3449074074074085E-3</v>
      </c>
      <c r="Z21" t="b">
        <f t="shared" si="8"/>
        <v>0</v>
      </c>
      <c r="AA21" s="6">
        <f t="shared" si="9"/>
        <v>2.4305555555555625E-4</v>
      </c>
      <c r="AB21" s="6" t="b">
        <f t="shared" si="10"/>
        <v>0</v>
      </c>
      <c r="AC21" s="9">
        <f t="shared" si="11"/>
        <v>51</v>
      </c>
      <c r="AD21" s="9">
        <f t="shared" si="12"/>
        <v>145.7142857142853</v>
      </c>
      <c r="AE21" s="10">
        <f t="shared" si="18"/>
        <v>2.0833333333333335E-4</v>
      </c>
      <c r="AF21">
        <f t="shared" si="13"/>
        <v>8.3449074074074085E-3</v>
      </c>
      <c r="AG21" t="b">
        <f t="shared" si="14"/>
        <v>0</v>
      </c>
      <c r="AH21">
        <f t="shared" si="15"/>
        <v>3.4236111111111113E-2</v>
      </c>
    </row>
    <row r="22" spans="1:34" x14ac:dyDescent="0.2">
      <c r="A22">
        <v>29</v>
      </c>
      <c r="B22" t="s">
        <v>18</v>
      </c>
      <c r="C22" t="s">
        <v>31</v>
      </c>
      <c r="D22" t="s">
        <v>2163</v>
      </c>
      <c r="E22" t="str">
        <f t="shared" si="0"/>
        <v>Stephen PowisApr 14, 2020</v>
      </c>
      <c r="F22" t="str">
        <f>VLOOKUP(E22,'names lookup'!D:L,2,FALSE)</f>
        <v>Stephen Powis</v>
      </c>
      <c r="G22" t="str">
        <f>VLOOKUP(F22,'names lookup'!E:H,3,FALSE)</f>
        <v>NHS England</v>
      </c>
      <c r="H22" t="str">
        <f>VLOOKUP(F22,'names lookup'!E:I,5,FALSE)</f>
        <v>Government</v>
      </c>
      <c r="I22" t="str">
        <f>VLOOKUP($F22,'names lookup'!$E:J,6,FALSE)</f>
        <v>Health</v>
      </c>
      <c r="J22" t="str">
        <f>VLOOKUP($F22,'names lookup'!$E:K,7,FALSE)</f>
        <v>N/A</v>
      </c>
      <c r="K22" t="str">
        <f>VLOOKUP($F22,'names lookup'!$E:L,8,FALSE)</f>
        <v>England</v>
      </c>
      <c r="L22" t="str">
        <f t="shared" si="1"/>
        <v>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v>
      </c>
      <c r="M22" t="str">
        <f t="shared" si="16"/>
        <v>05:26</v>
      </c>
      <c r="O22">
        <v>387</v>
      </c>
      <c r="Q22" t="s">
        <v>19</v>
      </c>
      <c r="R22" s="7">
        <f t="shared" si="2"/>
        <v>43935</v>
      </c>
      <c r="S22" t="s">
        <v>2187</v>
      </c>
      <c r="T22" s="6">
        <f t="shared" si="17"/>
        <v>3.7731481481481483E-3</v>
      </c>
      <c r="U22">
        <f t="shared" si="3"/>
        <v>3.7731481481481483E-3</v>
      </c>
      <c r="V22">
        <f t="shared" si="4"/>
        <v>3.2708333333333332E-2</v>
      </c>
      <c r="W22">
        <f t="shared" si="5"/>
        <v>2.8935185185185185E-2</v>
      </c>
      <c r="X22">
        <f t="shared" si="19"/>
        <v>8.3449074074074085E-3</v>
      </c>
      <c r="Y22">
        <f t="shared" si="7"/>
        <v>8.3449074074074085E-3</v>
      </c>
      <c r="Z22" t="b">
        <f t="shared" si="8"/>
        <v>0</v>
      </c>
      <c r="AA22" s="6">
        <f t="shared" si="9"/>
        <v>3.0092592592592627E-4</v>
      </c>
      <c r="AB22" s="6" t="b">
        <f t="shared" si="10"/>
        <v>0</v>
      </c>
      <c r="AC22" s="9">
        <f t="shared" si="11"/>
        <v>65</v>
      </c>
      <c r="AD22" s="9">
        <f t="shared" si="12"/>
        <v>149.99999999999983</v>
      </c>
      <c r="AE22" s="10">
        <f t="shared" si="18"/>
        <v>2.6620370370370372E-4</v>
      </c>
      <c r="AF22">
        <f t="shared" si="13"/>
        <v>4.5717592592592598E-3</v>
      </c>
      <c r="AG22" t="b">
        <f t="shared" si="14"/>
        <v>0</v>
      </c>
      <c r="AH22">
        <f t="shared" si="15"/>
        <v>3.4236111111111113E-2</v>
      </c>
    </row>
    <row r="23" spans="1:34" x14ac:dyDescent="0.2">
      <c r="A23">
        <v>30</v>
      </c>
      <c r="B23" t="s">
        <v>18</v>
      </c>
      <c r="C23" t="s">
        <v>32</v>
      </c>
      <c r="D23" t="s">
        <v>2163</v>
      </c>
      <c r="E23" t="str">
        <f t="shared" si="0"/>
        <v>Stephen PowisApr 14, 2020</v>
      </c>
      <c r="F23" t="str">
        <f>VLOOKUP(E23,'names lookup'!D:L,2,FALSE)</f>
        <v>Stephen Powis</v>
      </c>
      <c r="G23" t="str">
        <f>VLOOKUP(F23,'names lookup'!E:H,3,FALSE)</f>
        <v>NHS England</v>
      </c>
      <c r="H23" t="str">
        <f>VLOOKUP(F23,'names lookup'!E:I,5,FALSE)</f>
        <v>Government</v>
      </c>
      <c r="I23" t="str">
        <f>VLOOKUP($F23,'names lookup'!$E:J,6,FALSE)</f>
        <v>Health</v>
      </c>
      <c r="J23" t="str">
        <f>VLOOKUP($F23,'names lookup'!$E:K,7,FALSE)</f>
        <v>N/A</v>
      </c>
      <c r="K23" t="str">
        <f>VLOOKUP($F23,'names lookup'!$E:L,8,FALSE)</f>
        <v>England</v>
      </c>
      <c r="L23" t="str">
        <f t="shared" si="1"/>
        <v>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v>
      </c>
      <c r="M23" t="str">
        <f t="shared" si="16"/>
        <v>05:52</v>
      </c>
      <c r="O23">
        <v>595</v>
      </c>
      <c r="Q23" t="s">
        <v>19</v>
      </c>
      <c r="R23" s="7">
        <f t="shared" si="2"/>
        <v>43935</v>
      </c>
      <c r="S23" t="s">
        <v>2187</v>
      </c>
      <c r="T23" s="6">
        <f t="shared" si="17"/>
        <v>4.0740740740740746E-3</v>
      </c>
      <c r="U23">
        <f t="shared" si="3"/>
        <v>3.7731481481481483E-3</v>
      </c>
      <c r="V23">
        <f t="shared" si="4"/>
        <v>3.2708333333333332E-2</v>
      </c>
      <c r="W23">
        <f t="shared" si="5"/>
        <v>2.8935185185185185E-2</v>
      </c>
      <c r="X23">
        <f t="shared" si="19"/>
        <v>8.3449074074074085E-3</v>
      </c>
      <c r="Y23">
        <f t="shared" si="7"/>
        <v>8.3449074074074085E-3</v>
      </c>
      <c r="Z23" t="b">
        <f t="shared" si="8"/>
        <v>0</v>
      </c>
      <c r="AA23" s="6">
        <f t="shared" si="9"/>
        <v>4.7453703703703633E-4</v>
      </c>
      <c r="AB23" s="6" t="b">
        <f t="shared" si="10"/>
        <v>0</v>
      </c>
      <c r="AC23" s="9">
        <f t="shared" si="11"/>
        <v>105</v>
      </c>
      <c r="AD23" s="9">
        <f t="shared" si="12"/>
        <v>153.65853658536608</v>
      </c>
      <c r="AE23" s="10">
        <f t="shared" si="18"/>
        <v>4.2824074074074075E-4</v>
      </c>
      <c r="AF23">
        <f t="shared" si="13"/>
        <v>4.5717592592592598E-3</v>
      </c>
      <c r="AG23" t="b">
        <f t="shared" si="14"/>
        <v>0</v>
      </c>
      <c r="AH23">
        <f t="shared" si="15"/>
        <v>3.4236111111111113E-2</v>
      </c>
    </row>
    <row r="24" spans="1:34" x14ac:dyDescent="0.2">
      <c r="A24">
        <v>31</v>
      </c>
      <c r="B24" t="s">
        <v>18</v>
      </c>
      <c r="C24" t="s">
        <v>33</v>
      </c>
      <c r="D24" t="s">
        <v>2163</v>
      </c>
      <c r="E24" t="str">
        <f t="shared" si="0"/>
        <v>Stephen PowisApr 14, 2020</v>
      </c>
      <c r="F24" t="str">
        <f>VLOOKUP(E24,'names lookup'!D:L,2,FALSE)</f>
        <v>Stephen Powis</v>
      </c>
      <c r="G24" t="str">
        <f>VLOOKUP(F24,'names lookup'!E:H,3,FALSE)</f>
        <v>NHS England</v>
      </c>
      <c r="H24" t="str">
        <f>VLOOKUP(F24,'names lookup'!E:I,5,FALSE)</f>
        <v>Government</v>
      </c>
      <c r="I24" t="str">
        <f>VLOOKUP($F24,'names lookup'!$E:J,6,FALSE)</f>
        <v>Health</v>
      </c>
      <c r="J24" t="str">
        <f>VLOOKUP($F24,'names lookup'!$E:K,7,FALSE)</f>
        <v>N/A</v>
      </c>
      <c r="K24" t="str">
        <f>VLOOKUP($F24,'names lookup'!$E:L,8,FALSE)</f>
        <v>England</v>
      </c>
      <c r="L24" t="str">
        <f t="shared" si="1"/>
        <v>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v>
      </c>
      <c r="M24" t="str">
        <f t="shared" si="16"/>
        <v>06:33</v>
      </c>
      <c r="O24">
        <v>357</v>
      </c>
      <c r="Q24" t="s">
        <v>19</v>
      </c>
      <c r="R24" s="7">
        <f t="shared" si="2"/>
        <v>43935</v>
      </c>
      <c r="S24" t="s">
        <v>2187</v>
      </c>
      <c r="T24" s="6">
        <f t="shared" si="17"/>
        <v>4.5486111111111109E-3</v>
      </c>
      <c r="U24">
        <f t="shared" si="3"/>
        <v>3.7731481481481483E-3</v>
      </c>
      <c r="V24">
        <f t="shared" si="4"/>
        <v>3.2708333333333332E-2</v>
      </c>
      <c r="W24">
        <f t="shared" si="5"/>
        <v>2.8935185185185185E-2</v>
      </c>
      <c r="X24">
        <f t="shared" si="19"/>
        <v>8.3449074074074085E-3</v>
      </c>
      <c r="Y24">
        <f t="shared" si="7"/>
        <v>8.3449074074074085E-3</v>
      </c>
      <c r="Z24" t="b">
        <f t="shared" si="8"/>
        <v>0</v>
      </c>
      <c r="AA24" s="6">
        <f t="shared" si="9"/>
        <v>2.8935185185185227E-4</v>
      </c>
      <c r="AB24" s="6" t="b">
        <f t="shared" si="10"/>
        <v>0</v>
      </c>
      <c r="AC24" s="9">
        <f t="shared" si="11"/>
        <v>60</v>
      </c>
      <c r="AD24" s="9">
        <f t="shared" si="12"/>
        <v>143.99999999999977</v>
      </c>
      <c r="AE24" s="10">
        <f t="shared" si="18"/>
        <v>2.4305555555555552E-4</v>
      </c>
      <c r="AF24">
        <f t="shared" si="13"/>
        <v>4.5717592592592598E-3</v>
      </c>
      <c r="AG24" t="b">
        <f t="shared" si="14"/>
        <v>0</v>
      </c>
      <c r="AH24">
        <f t="shared" si="15"/>
        <v>3.4236111111111113E-2</v>
      </c>
    </row>
    <row r="25" spans="1:34" x14ac:dyDescent="0.2">
      <c r="A25">
        <v>32</v>
      </c>
      <c r="B25" t="s">
        <v>18</v>
      </c>
      <c r="C25" t="s">
        <v>34</v>
      </c>
      <c r="D25" t="s">
        <v>2163</v>
      </c>
      <c r="E25" t="str">
        <f t="shared" si="0"/>
        <v>Stephen PowisApr 14, 2020</v>
      </c>
      <c r="F25" t="str">
        <f>VLOOKUP(E25,'names lookup'!D:L,2,FALSE)</f>
        <v>Stephen Powis</v>
      </c>
      <c r="G25" t="str">
        <f>VLOOKUP(F25,'names lookup'!E:H,3,FALSE)</f>
        <v>NHS England</v>
      </c>
      <c r="H25" t="str">
        <f>VLOOKUP(F25,'names lookup'!E:I,5,FALSE)</f>
        <v>Government</v>
      </c>
      <c r="I25" t="str">
        <f>VLOOKUP($F25,'names lookup'!$E:J,6,FALSE)</f>
        <v>Health</v>
      </c>
      <c r="J25" t="str">
        <f>VLOOKUP($F25,'names lookup'!$E:K,7,FALSE)</f>
        <v>N/A</v>
      </c>
      <c r="K25" t="str">
        <f>VLOOKUP($F25,'names lookup'!$E:L,8,FALSE)</f>
        <v>England</v>
      </c>
      <c r="L25" t="str">
        <f t="shared" si="1"/>
        <v>But I think in the next slide you can see that that in turn will then translate into an effect on the number of people who require a hospital bed. Now as we’ve often said, for the vast majority of individuals, this is a mild illness like a flu-like illness or a bad cold.</v>
      </c>
      <c r="M25" t="str">
        <f t="shared" si="16"/>
        <v>06:58</v>
      </c>
      <c r="O25">
        <v>294</v>
      </c>
      <c r="Q25" t="s">
        <v>19</v>
      </c>
      <c r="R25" s="7">
        <f t="shared" si="2"/>
        <v>43935</v>
      </c>
      <c r="S25" t="s">
        <v>2187</v>
      </c>
      <c r="T25" s="6">
        <f t="shared" si="17"/>
        <v>4.8379629629629632E-3</v>
      </c>
      <c r="U25">
        <f t="shared" si="3"/>
        <v>3.7731481481481483E-3</v>
      </c>
      <c r="V25">
        <f t="shared" si="4"/>
        <v>3.2708333333333332E-2</v>
      </c>
      <c r="W25">
        <f t="shared" si="5"/>
        <v>2.8935185185185185E-2</v>
      </c>
      <c r="X25">
        <f t="shared" si="19"/>
        <v>8.3449074074074085E-3</v>
      </c>
      <c r="Y25">
        <f t="shared" si="7"/>
        <v>8.3449074074074085E-3</v>
      </c>
      <c r="Z25" t="b">
        <f t="shared" si="8"/>
        <v>0</v>
      </c>
      <c r="AA25" s="6">
        <f t="shared" si="9"/>
        <v>2.3148148148148095E-4</v>
      </c>
      <c r="AB25" s="6" t="b">
        <f t="shared" si="10"/>
        <v>0</v>
      </c>
      <c r="AC25" s="9">
        <f t="shared" si="11"/>
        <v>54</v>
      </c>
      <c r="AD25" s="9">
        <f t="shared" si="12"/>
        <v>162.00000000000037</v>
      </c>
      <c r="AE25" s="10">
        <f t="shared" si="18"/>
        <v>2.199074074074074E-4</v>
      </c>
      <c r="AF25">
        <f t="shared" si="13"/>
        <v>4.5717592592592598E-3</v>
      </c>
      <c r="AG25" t="b">
        <f t="shared" si="14"/>
        <v>0</v>
      </c>
      <c r="AH25">
        <f t="shared" si="15"/>
        <v>3.4236111111111113E-2</v>
      </c>
    </row>
    <row r="26" spans="1:34" x14ac:dyDescent="0.2">
      <c r="A26">
        <v>33</v>
      </c>
      <c r="B26" t="s">
        <v>18</v>
      </c>
      <c r="C26" t="s">
        <v>35</v>
      </c>
      <c r="D26" t="s">
        <v>2163</v>
      </c>
      <c r="E26" t="str">
        <f t="shared" si="0"/>
        <v>Stephen PowisApr 14, 2020</v>
      </c>
      <c r="F26" t="str">
        <f>VLOOKUP(E26,'names lookup'!D:L,2,FALSE)</f>
        <v>Stephen Powis</v>
      </c>
      <c r="G26" t="str">
        <f>VLOOKUP(F26,'names lookup'!E:H,3,FALSE)</f>
        <v>NHS England</v>
      </c>
      <c r="H26" t="str">
        <f>VLOOKUP(F26,'names lookup'!E:I,5,FALSE)</f>
        <v>Government</v>
      </c>
      <c r="I26" t="str">
        <f>VLOOKUP($F26,'names lookup'!$E:J,6,FALSE)</f>
        <v>Health</v>
      </c>
      <c r="J26" t="str">
        <f>VLOOKUP($F26,'names lookup'!$E:K,7,FALSE)</f>
        <v>N/A</v>
      </c>
      <c r="K26" t="str">
        <f>VLOOKUP($F26,'names lookup'!$E:L,8,FALSE)</f>
        <v>England</v>
      </c>
      <c r="L26" t="str">
        <f t="shared" si="1"/>
        <v>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v>
      </c>
      <c r="M26" t="str">
        <f t="shared" si="16"/>
        <v>07:18</v>
      </c>
      <c r="O26">
        <v>489</v>
      </c>
      <c r="Q26" t="s">
        <v>19</v>
      </c>
      <c r="R26" s="7">
        <f t="shared" si="2"/>
        <v>43935</v>
      </c>
      <c r="S26" t="s">
        <v>2187</v>
      </c>
      <c r="T26" s="6">
        <f t="shared" si="17"/>
        <v>5.0694444444444441E-3</v>
      </c>
      <c r="U26">
        <f t="shared" si="3"/>
        <v>3.7731481481481483E-3</v>
      </c>
      <c r="V26">
        <f t="shared" si="4"/>
        <v>3.2708333333333332E-2</v>
      </c>
      <c r="W26">
        <f t="shared" si="5"/>
        <v>2.8935185185185185E-2</v>
      </c>
      <c r="X26">
        <f t="shared" si="19"/>
        <v>8.3449074074074085E-3</v>
      </c>
      <c r="Y26">
        <f t="shared" si="7"/>
        <v>8.3449074074074085E-3</v>
      </c>
      <c r="Z26" t="b">
        <f t="shared" si="8"/>
        <v>0</v>
      </c>
      <c r="AA26" s="6">
        <f t="shared" si="9"/>
        <v>3.4722222222222272E-4</v>
      </c>
      <c r="AB26" s="6" t="b">
        <f t="shared" si="10"/>
        <v>0</v>
      </c>
      <c r="AC26" s="9">
        <f t="shared" si="11"/>
        <v>76</v>
      </c>
      <c r="AD26" s="9">
        <f t="shared" si="12"/>
        <v>151.9999999999998</v>
      </c>
      <c r="AE26" s="10">
        <f t="shared" si="18"/>
        <v>3.1250000000000001E-4</v>
      </c>
      <c r="AF26">
        <f t="shared" si="13"/>
        <v>4.5717592592592598E-3</v>
      </c>
      <c r="AG26" t="b">
        <f t="shared" si="14"/>
        <v>0</v>
      </c>
      <c r="AH26">
        <f t="shared" si="15"/>
        <v>3.4236111111111113E-2</v>
      </c>
    </row>
    <row r="27" spans="1:34" x14ac:dyDescent="0.2">
      <c r="A27">
        <v>34</v>
      </c>
      <c r="B27" t="s">
        <v>18</v>
      </c>
      <c r="C27" t="s">
        <v>36</v>
      </c>
      <c r="D27" t="s">
        <v>2163</v>
      </c>
      <c r="E27" t="str">
        <f t="shared" si="0"/>
        <v>Stephen PowisApr 14, 2020</v>
      </c>
      <c r="F27" t="str">
        <f>VLOOKUP(E27,'names lookup'!D:L,2,FALSE)</f>
        <v>Stephen Powis</v>
      </c>
      <c r="G27" t="str">
        <f>VLOOKUP(F27,'names lookup'!E:H,3,FALSE)</f>
        <v>NHS England</v>
      </c>
      <c r="H27" t="str">
        <f>VLOOKUP(F27,'names lookup'!E:I,5,FALSE)</f>
        <v>Government</v>
      </c>
      <c r="I27" t="str">
        <f>VLOOKUP($F27,'names lookup'!$E:J,6,FALSE)</f>
        <v>Health</v>
      </c>
      <c r="J27" t="str">
        <f>VLOOKUP($F27,'names lookup'!$E:K,7,FALSE)</f>
        <v>N/A</v>
      </c>
      <c r="K27" t="str">
        <f>VLOOKUP($F27,'names lookup'!$E:L,8,FALSE)</f>
        <v>England</v>
      </c>
      <c r="L27" t="str">
        <f t="shared" si="1"/>
        <v>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v>
      </c>
      <c r="M27" t="str">
        <f t="shared" si="16"/>
        <v>07:48</v>
      </c>
      <c r="O27">
        <v>370</v>
      </c>
      <c r="Q27" t="s">
        <v>19</v>
      </c>
      <c r="R27" s="7">
        <f t="shared" si="2"/>
        <v>43935</v>
      </c>
      <c r="S27" t="s">
        <v>2187</v>
      </c>
      <c r="T27" s="6">
        <f t="shared" si="17"/>
        <v>5.4166666666666669E-3</v>
      </c>
      <c r="U27">
        <f t="shared" si="3"/>
        <v>3.7731481481481483E-3</v>
      </c>
      <c r="V27">
        <f t="shared" si="4"/>
        <v>3.2708333333333332E-2</v>
      </c>
      <c r="W27">
        <f t="shared" si="5"/>
        <v>2.8935185185185185E-2</v>
      </c>
      <c r="X27">
        <f t="shared" si="19"/>
        <v>8.3449074074074085E-3</v>
      </c>
      <c r="Y27">
        <f t="shared" si="7"/>
        <v>8.3449074074074085E-3</v>
      </c>
      <c r="Z27" t="b">
        <f t="shared" si="8"/>
        <v>0</v>
      </c>
      <c r="AA27" s="6">
        <f t="shared" si="9"/>
        <v>3.1250000000000028E-4</v>
      </c>
      <c r="AB27" s="6" t="b">
        <f t="shared" si="10"/>
        <v>0</v>
      </c>
      <c r="AC27" s="9">
        <f t="shared" si="11"/>
        <v>61</v>
      </c>
      <c r="AD27" s="9">
        <f t="shared" si="12"/>
        <v>135.55555555555543</v>
      </c>
      <c r="AE27" s="10">
        <f t="shared" si="18"/>
        <v>2.4305555555555552E-4</v>
      </c>
      <c r="AF27">
        <f t="shared" si="13"/>
        <v>4.5717592592592598E-3</v>
      </c>
      <c r="AG27" t="b">
        <f t="shared" si="14"/>
        <v>0</v>
      </c>
      <c r="AH27">
        <f t="shared" si="15"/>
        <v>3.4236111111111113E-2</v>
      </c>
    </row>
    <row r="28" spans="1:34" x14ac:dyDescent="0.2">
      <c r="A28">
        <v>35</v>
      </c>
      <c r="B28" t="s">
        <v>18</v>
      </c>
      <c r="C28" t="s">
        <v>37</v>
      </c>
      <c r="D28" t="s">
        <v>2163</v>
      </c>
      <c r="E28" t="str">
        <f t="shared" si="0"/>
        <v>Stephen PowisApr 14, 2020</v>
      </c>
      <c r="F28" t="str">
        <f>VLOOKUP(E28,'names lookup'!D:L,2,FALSE)</f>
        <v>Stephen Powis</v>
      </c>
      <c r="G28" t="str">
        <f>VLOOKUP(F28,'names lookup'!E:H,3,FALSE)</f>
        <v>NHS England</v>
      </c>
      <c r="H28" t="str">
        <f>VLOOKUP(F28,'names lookup'!E:I,5,FALSE)</f>
        <v>Government</v>
      </c>
      <c r="I28" t="str">
        <f>VLOOKUP($F28,'names lookup'!$E:J,6,FALSE)</f>
        <v>Health</v>
      </c>
      <c r="J28" t="str">
        <f>VLOOKUP($F28,'names lookup'!$E:K,7,FALSE)</f>
        <v>N/A</v>
      </c>
      <c r="K28" t="str">
        <f>VLOOKUP($F28,'names lookup'!$E:L,8,FALSE)</f>
        <v>England</v>
      </c>
      <c r="L28" t="str">
        <f t="shared" si="1"/>
        <v>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v>
      </c>
      <c r="M28" t="str">
        <f t="shared" si="16"/>
        <v>08:15</v>
      </c>
      <c r="O28">
        <v>406</v>
      </c>
      <c r="Q28" t="s">
        <v>19</v>
      </c>
      <c r="R28" s="7">
        <f t="shared" si="2"/>
        <v>43935</v>
      </c>
      <c r="S28" t="s">
        <v>2187</v>
      </c>
      <c r="T28" s="6">
        <f t="shared" si="17"/>
        <v>5.7291666666666671E-3</v>
      </c>
      <c r="U28">
        <f t="shared" si="3"/>
        <v>3.7731481481481483E-3</v>
      </c>
      <c r="V28">
        <f t="shared" si="4"/>
        <v>3.2708333333333332E-2</v>
      </c>
      <c r="W28">
        <f t="shared" si="5"/>
        <v>2.8935185185185185E-2</v>
      </c>
      <c r="X28">
        <f t="shared" si="19"/>
        <v>8.3449074074074085E-3</v>
      </c>
      <c r="Y28">
        <f t="shared" si="7"/>
        <v>8.3449074074074085E-3</v>
      </c>
      <c r="Z28" t="b">
        <f t="shared" si="8"/>
        <v>0</v>
      </c>
      <c r="AA28" s="6">
        <f t="shared" si="9"/>
        <v>3.2407407407407385E-4</v>
      </c>
      <c r="AB28" s="6" t="b">
        <f t="shared" si="10"/>
        <v>0</v>
      </c>
      <c r="AC28" s="9">
        <f t="shared" si="11"/>
        <v>68</v>
      </c>
      <c r="AD28" s="9">
        <f t="shared" si="12"/>
        <v>145.71428571428581</v>
      </c>
      <c r="AE28" s="10">
        <f t="shared" si="18"/>
        <v>2.7777777777777778E-4</v>
      </c>
      <c r="AF28">
        <f t="shared" si="13"/>
        <v>4.5717592592592598E-3</v>
      </c>
      <c r="AG28" t="b">
        <f t="shared" si="14"/>
        <v>0</v>
      </c>
      <c r="AH28">
        <f t="shared" si="15"/>
        <v>3.4236111111111113E-2</v>
      </c>
    </row>
    <row r="29" spans="1:34" x14ac:dyDescent="0.2">
      <c r="A29">
        <v>36</v>
      </c>
      <c r="B29" t="s">
        <v>18</v>
      </c>
      <c r="C29" t="s">
        <v>38</v>
      </c>
      <c r="D29" t="s">
        <v>2141</v>
      </c>
      <c r="E29" t="str">
        <f t="shared" si="0"/>
        <v>Rishi SunakApr 14, 2020</v>
      </c>
      <c r="F29" t="str">
        <f>VLOOKUP(E29,'names lookup'!D:L,2,FALSE)</f>
        <v>Rishi Sunak</v>
      </c>
      <c r="G29" t="str">
        <f>VLOOKUP(F29,'names lookup'!E:H,3,FALSE)</f>
        <v>Government</v>
      </c>
      <c r="H29" t="str">
        <f>VLOOKUP(F29,'names lookup'!E:I,5,FALSE)</f>
        <v>Government</v>
      </c>
      <c r="I29" t="str">
        <f>VLOOKUP($F29,'names lookup'!$E:J,6,FALSE)</f>
        <v>Central govt</v>
      </c>
      <c r="J29" t="str">
        <f>VLOOKUP($F29,'names lookup'!$E:K,7,FALSE)</f>
        <v>N/A</v>
      </c>
      <c r="K29" t="str">
        <f>VLOOKUP($F29,'names lookup'!$E:L,8,FALSE)</f>
        <v>UK</v>
      </c>
      <c r="L29" t="str">
        <f t="shared" si="1"/>
        <v>Thank you Steve. If we could turn to some questions, think first, Laura Kuenssberg from the BBC.</v>
      </c>
      <c r="M29" t="str">
        <f t="shared" si="16"/>
        <v>08:43</v>
      </c>
      <c r="O29">
        <v>117</v>
      </c>
      <c r="Q29" t="s">
        <v>19</v>
      </c>
      <c r="R29" s="7">
        <f t="shared" si="2"/>
        <v>43935</v>
      </c>
      <c r="S29" t="s">
        <v>2190</v>
      </c>
      <c r="T29" s="6">
        <f t="shared" si="17"/>
        <v>6.053240740740741E-3</v>
      </c>
      <c r="U29">
        <f t="shared" si="3"/>
        <v>6.053240740740741E-3</v>
      </c>
      <c r="V29">
        <f t="shared" si="4"/>
        <v>3.4236111111111113E-2</v>
      </c>
      <c r="W29">
        <f t="shared" si="5"/>
        <v>2.8182870370370372E-2</v>
      </c>
      <c r="X29">
        <f t="shared" si="19"/>
        <v>8.3449074074074085E-3</v>
      </c>
      <c r="Y29">
        <f t="shared" si="7"/>
        <v>8.3449074074074085E-3</v>
      </c>
      <c r="Z29" t="b">
        <f t="shared" si="8"/>
        <v>0</v>
      </c>
      <c r="AA29" s="6">
        <f t="shared" si="9"/>
        <v>6.9444444444444024E-5</v>
      </c>
      <c r="AB29" s="6" t="b">
        <f t="shared" si="10"/>
        <v>0</v>
      </c>
      <c r="AC29" s="9">
        <f t="shared" si="11"/>
        <v>17</v>
      </c>
      <c r="AD29" s="9">
        <f t="shared" si="12"/>
        <v>170.00000000000102</v>
      </c>
      <c r="AE29" s="10">
        <f t="shared" si="18"/>
        <v>6.9444444444444444E-5</v>
      </c>
      <c r="AF29">
        <f t="shared" si="13"/>
        <v>2.2916666666666675E-3</v>
      </c>
      <c r="AG29" t="b">
        <f t="shared" si="14"/>
        <v>0</v>
      </c>
      <c r="AH29">
        <f t="shared" si="15"/>
        <v>3.4236111111111113E-2</v>
      </c>
    </row>
    <row r="30" spans="1:34" x14ac:dyDescent="0.2">
      <c r="A30">
        <v>37</v>
      </c>
      <c r="B30" t="s">
        <v>18</v>
      </c>
      <c r="C30" t="s">
        <v>39</v>
      </c>
      <c r="D30" t="s">
        <v>2111</v>
      </c>
      <c r="E30" t="str">
        <f t="shared" si="0"/>
        <v>Laura KuenssbergApr 14, 2020</v>
      </c>
      <c r="F30" t="str">
        <f>VLOOKUP(D30,'names lookup'!A:L,5,FALSE)</f>
        <v>Laura Kuenssberg</v>
      </c>
      <c r="G30" t="str">
        <f>VLOOKUP(F30,'names lookup'!E:H,3,FALSE)</f>
        <v>BBC News</v>
      </c>
      <c r="H30" t="str">
        <f>VLOOKUP(F30,'names lookup'!E:I,5,FALSE)</f>
        <v>Media</v>
      </c>
      <c r="I30" t="str">
        <f>VLOOKUP($F30,'names lookup'!$E:J,6,FALSE)</f>
        <v>TV</v>
      </c>
      <c r="J30" t="str">
        <f>VLOOKUP($F30,'names lookup'!$E:K,7,FALSE)</f>
        <v>National</v>
      </c>
      <c r="K30" t="str">
        <f>VLOOKUP($F30,'names lookup'!$E:L,8,FALSE)</f>
        <v>UK</v>
      </c>
      <c r="L30" t="str">
        <f t="shared" si="1"/>
        <v>Thank you, Chancellor. People are of course devastated by the numbers of people losing their lives, but tonight with warnings of 2 million extra people unemployed, people are also desperately worried about their jobs.</v>
      </c>
      <c r="M30" t="str">
        <f t="shared" si="16"/>
        <v>08:49</v>
      </c>
      <c r="O30">
        <v>243</v>
      </c>
      <c r="Q30" t="s">
        <v>19</v>
      </c>
      <c r="R30" s="7">
        <f t="shared" si="2"/>
        <v>43935</v>
      </c>
      <c r="S30" t="s">
        <v>2191</v>
      </c>
      <c r="T30" s="6">
        <f t="shared" si="17"/>
        <v>6.122685185185185E-3</v>
      </c>
      <c r="U30">
        <f t="shared" si="3"/>
        <v>6.122685185185185E-3</v>
      </c>
      <c r="V30">
        <f t="shared" si="4"/>
        <v>8.2870370370370372E-3</v>
      </c>
      <c r="W30">
        <f t="shared" si="5"/>
        <v>2.1643518518518522E-3</v>
      </c>
      <c r="X30">
        <f t="shared" si="19"/>
        <v>8.3449074074074085E-3</v>
      </c>
      <c r="Y30">
        <f t="shared" si="7"/>
        <v>8.3449074074074085E-3</v>
      </c>
      <c r="Z30" t="b">
        <f t="shared" si="8"/>
        <v>0</v>
      </c>
      <c r="AA30" s="6">
        <f t="shared" si="9"/>
        <v>1.3888888888888978E-4</v>
      </c>
      <c r="AB30" s="6" t="b">
        <f t="shared" si="10"/>
        <v>0</v>
      </c>
      <c r="AC30" s="9">
        <f t="shared" si="11"/>
        <v>34</v>
      </c>
      <c r="AD30" s="9">
        <f t="shared" si="12"/>
        <v>169.99999999999889</v>
      </c>
      <c r="AE30" s="10">
        <f t="shared" si="18"/>
        <v>1.3888888888888889E-4</v>
      </c>
      <c r="AF30">
        <f t="shared" si="13"/>
        <v>2.2222222222222235E-3</v>
      </c>
      <c r="AG30" t="b">
        <f t="shared" si="14"/>
        <v>0</v>
      </c>
      <c r="AH30">
        <f t="shared" si="15"/>
        <v>3.4236111111111113E-2</v>
      </c>
    </row>
    <row r="31" spans="1:34" x14ac:dyDescent="0.2">
      <c r="A31">
        <v>38</v>
      </c>
      <c r="B31" t="s">
        <v>18</v>
      </c>
      <c r="C31" t="s">
        <v>40</v>
      </c>
      <c r="D31" t="s">
        <v>2111</v>
      </c>
      <c r="E31" t="str">
        <f t="shared" si="0"/>
        <v>Laura KuenssbergApr 14, 2020</v>
      </c>
      <c r="F31" t="str">
        <f>VLOOKUP(D31,'names lookup'!A:L,5,FALSE)</f>
        <v>Laura Kuenssberg</v>
      </c>
      <c r="G31" t="str">
        <f>VLOOKUP(F31,'names lookup'!E:H,3,FALSE)</f>
        <v>BBC News</v>
      </c>
      <c r="H31" t="str">
        <f>VLOOKUP(F31,'names lookup'!E:I,5,FALSE)</f>
        <v>Media</v>
      </c>
      <c r="I31" t="str">
        <f>VLOOKUP($F31,'names lookup'!$E:J,6,FALSE)</f>
        <v>TV</v>
      </c>
      <c r="J31" t="str">
        <f>VLOOKUP($F31,'names lookup'!$E:K,7,FALSE)</f>
        <v>National</v>
      </c>
      <c r="K31" t="str">
        <f>VLOOKUP($F31,'names lookup'!$E:L,8,FALSE)</f>
        <v>UK</v>
      </c>
      <c r="L31" t="str">
        <f t="shared" si="1"/>
        <v>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v>
      </c>
      <c r="M31" t="str">
        <f t="shared" si="16"/>
        <v>09:01</v>
      </c>
      <c r="O31">
        <v>354</v>
      </c>
      <c r="Q31" t="s">
        <v>19</v>
      </c>
      <c r="R31" s="7">
        <f t="shared" si="2"/>
        <v>43935</v>
      </c>
      <c r="S31" t="s">
        <v>2191</v>
      </c>
      <c r="T31" s="6">
        <f t="shared" si="17"/>
        <v>6.2615740740740748E-3</v>
      </c>
      <c r="U31">
        <f t="shared" si="3"/>
        <v>6.122685185185185E-3</v>
      </c>
      <c r="V31">
        <f t="shared" si="4"/>
        <v>8.2870370370370372E-3</v>
      </c>
      <c r="W31">
        <f t="shared" si="5"/>
        <v>2.1643518518518522E-3</v>
      </c>
      <c r="X31">
        <f t="shared" si="19"/>
        <v>8.3449074074074085E-3</v>
      </c>
      <c r="Y31">
        <f t="shared" si="7"/>
        <v>8.3449074074074085E-3</v>
      </c>
      <c r="Z31" t="b">
        <f t="shared" si="8"/>
        <v>0</v>
      </c>
      <c r="AA31" s="6">
        <f t="shared" si="9"/>
        <v>2.1990740740740651E-4</v>
      </c>
      <c r="AB31" s="6" t="b">
        <f t="shared" si="10"/>
        <v>0</v>
      </c>
      <c r="AC31" s="9">
        <f t="shared" si="11"/>
        <v>64</v>
      </c>
      <c r="AD31" s="9">
        <f t="shared" si="12"/>
        <v>202.10526315789556</v>
      </c>
      <c r="AE31" s="10">
        <f t="shared" si="18"/>
        <v>2.5462962962962961E-4</v>
      </c>
      <c r="AF31">
        <f t="shared" si="13"/>
        <v>2.2222222222222235E-3</v>
      </c>
      <c r="AG31" t="b">
        <f t="shared" si="14"/>
        <v>0</v>
      </c>
      <c r="AH31">
        <f t="shared" si="15"/>
        <v>3.4236111111111113E-2</v>
      </c>
    </row>
    <row r="32" spans="1:34" x14ac:dyDescent="0.2">
      <c r="A32">
        <v>39</v>
      </c>
      <c r="B32" t="s">
        <v>18</v>
      </c>
      <c r="C32" t="s">
        <v>41</v>
      </c>
      <c r="D32" t="s">
        <v>2141</v>
      </c>
      <c r="E32" t="str">
        <f t="shared" si="0"/>
        <v>Rishi SunakApr 14, 2020</v>
      </c>
      <c r="F32" t="str">
        <f>VLOOKUP(E32,'names lookup'!D:L,2,FALSE)</f>
        <v>Rishi Sunak</v>
      </c>
      <c r="G32" t="str">
        <f>VLOOKUP(F32,'names lookup'!E:H,3,FALSE)</f>
        <v>Government</v>
      </c>
      <c r="H32" t="str">
        <f>VLOOKUP(F32,'names lookup'!E:I,5,FALSE)</f>
        <v>Government</v>
      </c>
      <c r="I32" t="str">
        <f>VLOOKUP($F32,'names lookup'!$E:J,6,FALSE)</f>
        <v>Central govt</v>
      </c>
      <c r="J32" t="str">
        <f>VLOOKUP($F32,'names lookup'!$E:K,7,FALSE)</f>
        <v>N/A</v>
      </c>
      <c r="K32" t="str">
        <f>VLOOKUP($F32,'names lookup'!$E:L,8,FALSE)</f>
        <v>UK</v>
      </c>
      <c r="L32" t="str">
        <f t="shared" si="1"/>
        <v>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v>
      </c>
      <c r="M32" t="str">
        <f t="shared" si="16"/>
        <v>09:20</v>
      </c>
      <c r="O32">
        <v>386</v>
      </c>
      <c r="Q32" t="s">
        <v>19</v>
      </c>
      <c r="R32" s="7">
        <f t="shared" si="2"/>
        <v>43935</v>
      </c>
      <c r="S32" t="s">
        <v>2192</v>
      </c>
      <c r="T32" s="6">
        <f t="shared" si="17"/>
        <v>6.4814814814814813E-3</v>
      </c>
      <c r="U32">
        <f t="shared" si="3"/>
        <v>6.4814814814814813E-3</v>
      </c>
      <c r="V32">
        <f t="shared" si="4"/>
        <v>3.4236111111111113E-2</v>
      </c>
      <c r="W32">
        <f t="shared" si="5"/>
        <v>2.7754629629629633E-2</v>
      </c>
      <c r="X32">
        <f t="shared" si="19"/>
        <v>8.3449074074074085E-3</v>
      </c>
      <c r="Y32">
        <f t="shared" si="7"/>
        <v>8.3449074074074085E-3</v>
      </c>
      <c r="Z32" t="b">
        <f t="shared" si="8"/>
        <v>0</v>
      </c>
      <c r="AA32" s="6">
        <f t="shared" si="9"/>
        <v>2.3148148148148095E-4</v>
      </c>
      <c r="AB32" s="6" t="b">
        <f t="shared" si="10"/>
        <v>0</v>
      </c>
      <c r="AC32" s="9">
        <f t="shared" si="11"/>
        <v>68</v>
      </c>
      <c r="AD32" s="9">
        <f t="shared" si="12"/>
        <v>204.00000000000045</v>
      </c>
      <c r="AE32" s="10">
        <f t="shared" si="18"/>
        <v>2.7777777777777778E-4</v>
      </c>
      <c r="AF32">
        <f t="shared" si="13"/>
        <v>1.8634259259259272E-3</v>
      </c>
      <c r="AG32" t="b">
        <f t="shared" si="14"/>
        <v>0</v>
      </c>
      <c r="AH32">
        <f t="shared" si="15"/>
        <v>3.4236111111111113E-2</v>
      </c>
    </row>
    <row r="33" spans="1:34" x14ac:dyDescent="0.2">
      <c r="A33">
        <v>40</v>
      </c>
      <c r="B33" t="s">
        <v>18</v>
      </c>
      <c r="C33" t="s">
        <v>42</v>
      </c>
      <c r="D33" t="s">
        <v>2141</v>
      </c>
      <c r="E33" t="str">
        <f t="shared" si="0"/>
        <v>Rishi SunakApr 14, 2020</v>
      </c>
      <c r="F33" t="str">
        <f>VLOOKUP(E33,'names lookup'!D:L,2,FALSE)</f>
        <v>Rishi Sunak</v>
      </c>
      <c r="G33" t="str">
        <f>VLOOKUP(F33,'names lookup'!E:H,3,FALSE)</f>
        <v>Government</v>
      </c>
      <c r="H33" t="str">
        <f>VLOOKUP(F33,'names lookup'!E:I,5,FALSE)</f>
        <v>Government</v>
      </c>
      <c r="I33" t="str">
        <f>VLOOKUP($F33,'names lookup'!$E:J,6,FALSE)</f>
        <v>Central govt</v>
      </c>
      <c r="J33" t="str">
        <f>VLOOKUP($F33,'names lookup'!$E:K,7,FALSE)</f>
        <v>N/A</v>
      </c>
      <c r="K33" t="str">
        <f>VLOOKUP($F33,'names lookup'!$E:L,8,FALSE)</f>
        <v>UK</v>
      </c>
      <c r="L33" t="str">
        <f t="shared" si="1"/>
        <v>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v>
      </c>
      <c r="M33" t="str">
        <f t="shared" si="16"/>
        <v>09:40</v>
      </c>
      <c r="O33">
        <v>801</v>
      </c>
      <c r="Q33" t="s">
        <v>19</v>
      </c>
      <c r="R33" s="7">
        <f t="shared" si="2"/>
        <v>43935</v>
      </c>
      <c r="S33" t="s">
        <v>2192</v>
      </c>
      <c r="T33" s="6">
        <f t="shared" si="17"/>
        <v>6.7129629629629622E-3</v>
      </c>
      <c r="U33">
        <f t="shared" si="3"/>
        <v>6.4814814814814813E-3</v>
      </c>
      <c r="V33">
        <f t="shared" si="4"/>
        <v>3.4236111111111113E-2</v>
      </c>
      <c r="W33">
        <f t="shared" si="5"/>
        <v>2.7754629629629633E-2</v>
      </c>
      <c r="X33">
        <f t="shared" si="19"/>
        <v>8.3449074074074085E-3</v>
      </c>
      <c r="Y33">
        <f t="shared" si="7"/>
        <v>8.3449074074074085E-3</v>
      </c>
      <c r="Z33" t="b">
        <f t="shared" si="8"/>
        <v>0</v>
      </c>
      <c r="AA33" s="6">
        <f t="shared" si="9"/>
        <v>4.8611111111111164E-4</v>
      </c>
      <c r="AB33" s="6" t="b">
        <f t="shared" si="10"/>
        <v>0</v>
      </c>
      <c r="AC33" s="9">
        <f t="shared" si="11"/>
        <v>143</v>
      </c>
      <c r="AD33" s="9">
        <f t="shared" si="12"/>
        <v>204.28571428571408</v>
      </c>
      <c r="AE33" s="10">
        <f t="shared" si="18"/>
        <v>5.9027777777777778E-4</v>
      </c>
      <c r="AF33">
        <f t="shared" si="13"/>
        <v>1.8634259259259272E-3</v>
      </c>
      <c r="AG33" t="b">
        <f t="shared" si="14"/>
        <v>0</v>
      </c>
      <c r="AH33">
        <f t="shared" si="15"/>
        <v>3.4236111111111113E-2</v>
      </c>
    </row>
    <row r="34" spans="1:34" x14ac:dyDescent="0.2">
      <c r="A34">
        <v>41</v>
      </c>
      <c r="B34" t="s">
        <v>18</v>
      </c>
      <c r="C34" t="s">
        <v>43</v>
      </c>
      <c r="D34" t="s">
        <v>2141</v>
      </c>
      <c r="E34" t="str">
        <f t="shared" si="0"/>
        <v>Rishi SunakApr 14, 2020</v>
      </c>
      <c r="F34" t="str">
        <f>VLOOKUP(E34,'names lookup'!D:L,2,FALSE)</f>
        <v>Rishi Sunak</v>
      </c>
      <c r="G34" t="str">
        <f>VLOOKUP(F34,'names lookup'!E:H,3,FALSE)</f>
        <v>Government</v>
      </c>
      <c r="H34" t="str">
        <f>VLOOKUP(F34,'names lookup'!E:I,5,FALSE)</f>
        <v>Government</v>
      </c>
      <c r="I34" t="str">
        <f>VLOOKUP($F34,'names lookup'!$E:J,6,FALSE)</f>
        <v>Central govt</v>
      </c>
      <c r="J34" t="str">
        <f>VLOOKUP($F34,'names lookup'!$E:K,7,FALSE)</f>
        <v>N/A</v>
      </c>
      <c r="K34" t="str">
        <f>VLOOKUP($F34,'names lookup'!$E:L,8,FALSE)</f>
        <v>UK</v>
      </c>
      <c r="L34" t="str">
        <f t="shared" si="1"/>
        <v>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v>
      </c>
      <c r="M34" t="str">
        <f t="shared" si="16"/>
        <v>10:22</v>
      </c>
      <c r="O34">
        <v>379</v>
      </c>
      <c r="Q34" t="s">
        <v>19</v>
      </c>
      <c r="R34" s="7">
        <f t="shared" si="2"/>
        <v>43935</v>
      </c>
      <c r="S34" t="s">
        <v>2192</v>
      </c>
      <c r="T34" s="6">
        <f t="shared" si="17"/>
        <v>7.1990740740740739E-3</v>
      </c>
      <c r="U34">
        <f t="shared" si="3"/>
        <v>6.4814814814814813E-3</v>
      </c>
      <c r="V34">
        <f t="shared" si="4"/>
        <v>3.4236111111111113E-2</v>
      </c>
      <c r="W34">
        <f t="shared" si="5"/>
        <v>2.7754629629629633E-2</v>
      </c>
      <c r="X34">
        <f t="shared" si="19"/>
        <v>8.3449074074074085E-3</v>
      </c>
      <c r="Y34">
        <f t="shared" si="7"/>
        <v>8.3449074074074085E-3</v>
      </c>
      <c r="Z34" t="b">
        <f t="shared" si="8"/>
        <v>0</v>
      </c>
      <c r="AA34" s="6">
        <f t="shared" si="9"/>
        <v>2.1990740740740738E-4</v>
      </c>
      <c r="AB34" s="6" t="b">
        <f t="shared" si="10"/>
        <v>0</v>
      </c>
      <c r="AC34" s="9">
        <f t="shared" si="11"/>
        <v>70</v>
      </c>
      <c r="AD34" s="9">
        <f t="shared" ref="AD34:AD65" si="20">IF(AB34=FALSE,AC34/(AA34*(24*60)),"")</f>
        <v>221.05263157894737</v>
      </c>
      <c r="AE34" s="10">
        <f t="shared" si="18"/>
        <v>2.8935185185185189E-4</v>
      </c>
      <c r="AF34">
        <f t="shared" si="13"/>
        <v>1.8634259259259272E-3</v>
      </c>
      <c r="AG34" t="b">
        <f t="shared" si="14"/>
        <v>0</v>
      </c>
      <c r="AH34">
        <f t="shared" si="15"/>
        <v>3.4236111111111113E-2</v>
      </c>
    </row>
    <row r="35" spans="1:34" x14ac:dyDescent="0.2">
      <c r="A35">
        <v>42</v>
      </c>
      <c r="B35" t="s">
        <v>18</v>
      </c>
      <c r="C35" t="s">
        <v>44</v>
      </c>
      <c r="D35" t="s">
        <v>2177</v>
      </c>
      <c r="E35" t="str">
        <f t="shared" si="0"/>
        <v>Yvonne DoyleApr 14, 2020</v>
      </c>
      <c r="F35" t="str">
        <f>VLOOKUP(D35,'names lookup'!A:L,5,FALSE)</f>
        <v>Dr. Yvonne Doyle</v>
      </c>
      <c r="G35" t="str">
        <f>VLOOKUP(F35,'names lookup'!E:H,3,FALSE)</f>
        <v>Public Health England</v>
      </c>
      <c r="H35" t="str">
        <f>VLOOKUP(F35,'names lookup'!E:I,5,FALSE)</f>
        <v>Government</v>
      </c>
      <c r="I35" t="str">
        <f>VLOOKUP($F35,'names lookup'!$E:J,6,FALSE)</f>
        <v>Health</v>
      </c>
      <c r="J35" t="str">
        <f>VLOOKUP($F35,'names lookup'!$E:K,7,FALSE)</f>
        <v>N/A</v>
      </c>
      <c r="K35" t="str">
        <f>VLOOKUP($F35,'names lookup'!$E:L,8,FALSE)</f>
        <v>England</v>
      </c>
      <c r="L35" t="str">
        <f t="shared" si="1"/>
        <v>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v>
      </c>
      <c r="M35" t="str">
        <f t="shared" si="16"/>
        <v>10:41</v>
      </c>
      <c r="O35">
        <v>319</v>
      </c>
      <c r="Q35" t="s">
        <v>19</v>
      </c>
      <c r="R35" s="7">
        <f t="shared" si="2"/>
        <v>43935</v>
      </c>
      <c r="S35" t="s">
        <v>2193</v>
      </c>
      <c r="T35" s="6">
        <f t="shared" si="17"/>
        <v>7.4189814814814813E-3</v>
      </c>
      <c r="U35">
        <f t="shared" si="3"/>
        <v>7.4189814814814813E-3</v>
      </c>
      <c r="V35">
        <f t="shared" si="4"/>
        <v>3.1817129629629633E-2</v>
      </c>
      <c r="W35">
        <f t="shared" si="5"/>
        <v>2.4398148148148151E-2</v>
      </c>
      <c r="X35">
        <f t="shared" si="19"/>
        <v>8.3449074074074085E-3</v>
      </c>
      <c r="Y35">
        <f t="shared" si="7"/>
        <v>8.3449074074074085E-3</v>
      </c>
      <c r="Z35" t="b">
        <f t="shared" si="8"/>
        <v>0</v>
      </c>
      <c r="AA35" s="6">
        <f t="shared" si="9"/>
        <v>1.9675925925926024E-4</v>
      </c>
      <c r="AB35" s="6" t="b">
        <f t="shared" si="10"/>
        <v>0</v>
      </c>
      <c r="AC35" s="9">
        <f t="shared" si="11"/>
        <v>53</v>
      </c>
      <c r="AD35" s="9">
        <f t="shared" si="20"/>
        <v>187.05882352941083</v>
      </c>
      <c r="AE35" s="10">
        <f t="shared" si="18"/>
        <v>2.199074074074074E-4</v>
      </c>
      <c r="AF35">
        <f t="shared" si="13"/>
        <v>9.2592592592592726E-4</v>
      </c>
      <c r="AG35" t="b">
        <f t="shared" si="14"/>
        <v>0</v>
      </c>
      <c r="AH35">
        <f t="shared" si="15"/>
        <v>3.4236111111111113E-2</v>
      </c>
    </row>
    <row r="36" spans="1:34" x14ac:dyDescent="0.2">
      <c r="A36">
        <v>43</v>
      </c>
      <c r="B36" t="s">
        <v>18</v>
      </c>
      <c r="C36" t="s">
        <v>45</v>
      </c>
      <c r="D36" t="s">
        <v>2177</v>
      </c>
      <c r="E36" t="str">
        <f t="shared" si="0"/>
        <v>Yvonne DoyleApr 14, 2020</v>
      </c>
      <c r="F36" t="str">
        <f>VLOOKUP(D36,'names lookup'!A:L,5,FALSE)</f>
        <v>Dr. Yvonne Doyle</v>
      </c>
      <c r="G36" t="str">
        <f>VLOOKUP(F36,'names lookup'!E:H,3,FALSE)</f>
        <v>Public Health England</v>
      </c>
      <c r="H36" t="str">
        <f>VLOOKUP(F36,'names lookup'!E:I,5,FALSE)</f>
        <v>Government</v>
      </c>
      <c r="I36" t="str">
        <f>VLOOKUP($F36,'names lookup'!$E:J,6,FALSE)</f>
        <v>Health</v>
      </c>
      <c r="J36" t="str">
        <f>VLOOKUP($F36,'names lookup'!$E:K,7,FALSE)</f>
        <v>N/A</v>
      </c>
      <c r="K36" t="str">
        <f>VLOOKUP($F36,'names lookup'!$E:L,8,FALSE)</f>
        <v>England</v>
      </c>
      <c r="L36" t="str">
        <f t="shared" si="1"/>
        <v>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v>
      </c>
      <c r="M36" t="str">
        <f t="shared" si="16"/>
        <v>10:58</v>
      </c>
      <c r="O36">
        <v>354</v>
      </c>
      <c r="Q36" t="s">
        <v>19</v>
      </c>
      <c r="R36" s="7">
        <f t="shared" si="2"/>
        <v>43935</v>
      </c>
      <c r="S36" t="s">
        <v>2193</v>
      </c>
      <c r="T36" s="6">
        <f t="shared" si="17"/>
        <v>7.6157407407407415E-3</v>
      </c>
      <c r="U36">
        <f t="shared" si="3"/>
        <v>7.4189814814814813E-3</v>
      </c>
      <c r="V36">
        <f t="shared" si="4"/>
        <v>3.1817129629629633E-2</v>
      </c>
      <c r="W36">
        <f t="shared" si="5"/>
        <v>2.4398148148148151E-2</v>
      </c>
      <c r="X36">
        <f t="shared" si="19"/>
        <v>8.3449074074074085E-3</v>
      </c>
      <c r="Y36">
        <f t="shared" si="7"/>
        <v>8.3449074074074085E-3</v>
      </c>
      <c r="Z36" t="b">
        <f t="shared" si="8"/>
        <v>0</v>
      </c>
      <c r="AA36" s="6">
        <f t="shared" si="9"/>
        <v>2.4305555555555452E-4</v>
      </c>
      <c r="AB36" s="6" t="b">
        <f t="shared" si="10"/>
        <v>0</v>
      </c>
      <c r="AC36" s="9">
        <f t="shared" si="11"/>
        <v>62</v>
      </c>
      <c r="AD36" s="9">
        <f t="shared" si="20"/>
        <v>177.14285714285788</v>
      </c>
      <c r="AE36" s="10">
        <f t="shared" si="18"/>
        <v>2.5462962962962961E-4</v>
      </c>
      <c r="AF36">
        <f t="shared" si="13"/>
        <v>9.2592592592592726E-4</v>
      </c>
      <c r="AG36" t="b">
        <f t="shared" si="14"/>
        <v>0</v>
      </c>
      <c r="AH36">
        <f t="shared" si="15"/>
        <v>3.4236111111111113E-2</v>
      </c>
    </row>
    <row r="37" spans="1:34" x14ac:dyDescent="0.2">
      <c r="A37">
        <v>44</v>
      </c>
      <c r="B37" t="s">
        <v>18</v>
      </c>
      <c r="C37" t="s">
        <v>46</v>
      </c>
      <c r="D37" t="s">
        <v>2177</v>
      </c>
      <c r="E37" t="str">
        <f t="shared" si="0"/>
        <v>Yvonne DoyleApr 14, 2020</v>
      </c>
      <c r="F37" t="str">
        <f>VLOOKUP(D37,'names lookup'!A:L,5,FALSE)</f>
        <v>Dr. Yvonne Doyle</v>
      </c>
      <c r="G37" t="str">
        <f>VLOOKUP(F37,'names lookup'!E:H,3,FALSE)</f>
        <v>Public Health England</v>
      </c>
      <c r="H37" t="str">
        <f>VLOOKUP(F37,'names lookup'!E:I,5,FALSE)</f>
        <v>Government</v>
      </c>
      <c r="I37" t="str">
        <f>VLOOKUP($F37,'names lookup'!$E:J,6,FALSE)</f>
        <v>Health</v>
      </c>
      <c r="J37" t="str">
        <f>VLOOKUP($F37,'names lookup'!$E:K,7,FALSE)</f>
        <v>N/A</v>
      </c>
      <c r="K37" t="str">
        <f>VLOOKUP($F37,'names lookup'!$E:L,8,FALSE)</f>
        <v>England</v>
      </c>
      <c r="L37" t="str">
        <f t="shared" si="1"/>
        <v>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v>
      </c>
      <c r="M37" t="str">
        <f t="shared" si="16"/>
        <v>11:19</v>
      </c>
      <c r="O37">
        <v>324</v>
      </c>
      <c r="Q37" t="s">
        <v>19</v>
      </c>
      <c r="R37" s="7">
        <f t="shared" si="2"/>
        <v>43935</v>
      </c>
      <c r="S37" t="s">
        <v>2193</v>
      </c>
      <c r="T37" s="6">
        <f t="shared" si="17"/>
        <v>7.858796296296296E-3</v>
      </c>
      <c r="U37">
        <f t="shared" si="3"/>
        <v>7.4189814814814813E-3</v>
      </c>
      <c r="V37">
        <f t="shared" si="4"/>
        <v>3.1817129629629633E-2</v>
      </c>
      <c r="W37">
        <f t="shared" si="5"/>
        <v>2.4398148148148151E-2</v>
      </c>
      <c r="X37">
        <f t="shared" si="19"/>
        <v>8.3449074074074085E-3</v>
      </c>
      <c r="Y37">
        <f t="shared" si="7"/>
        <v>8.3449074074074085E-3</v>
      </c>
      <c r="Z37" t="b">
        <f t="shared" si="8"/>
        <v>0</v>
      </c>
      <c r="AA37" s="6">
        <f t="shared" si="9"/>
        <v>2.3148148148148182E-4</v>
      </c>
      <c r="AB37" s="6" t="b">
        <f t="shared" si="10"/>
        <v>0</v>
      </c>
      <c r="AC37" s="9">
        <f t="shared" si="11"/>
        <v>55</v>
      </c>
      <c r="AD37" s="9">
        <f t="shared" si="20"/>
        <v>164.99999999999977</v>
      </c>
      <c r="AE37" s="10">
        <f t="shared" si="18"/>
        <v>2.199074074074074E-4</v>
      </c>
      <c r="AF37">
        <f t="shared" si="13"/>
        <v>9.2592592592592726E-4</v>
      </c>
      <c r="AG37" t="b">
        <f t="shared" si="14"/>
        <v>0</v>
      </c>
      <c r="AH37">
        <f t="shared" si="15"/>
        <v>3.4236111111111113E-2</v>
      </c>
    </row>
    <row r="38" spans="1:34" x14ac:dyDescent="0.2">
      <c r="A38">
        <v>45</v>
      </c>
      <c r="B38" t="s">
        <v>18</v>
      </c>
      <c r="C38" t="s">
        <v>47</v>
      </c>
      <c r="D38" t="s">
        <v>2141</v>
      </c>
      <c r="E38" t="str">
        <f t="shared" si="0"/>
        <v>Rishi SunakApr 14, 2020</v>
      </c>
      <c r="F38" t="str">
        <f>VLOOKUP(E38,'names lookup'!D:L,2,FALSE)</f>
        <v>Rishi Sunak</v>
      </c>
      <c r="G38" t="str">
        <f>VLOOKUP(F38,'names lookup'!E:H,3,FALSE)</f>
        <v>Government</v>
      </c>
      <c r="H38" t="str">
        <f>VLOOKUP(F38,'names lookup'!E:I,5,FALSE)</f>
        <v>Government</v>
      </c>
      <c r="I38" t="str">
        <f>VLOOKUP($F38,'names lookup'!$E:J,6,FALSE)</f>
        <v>Central govt</v>
      </c>
      <c r="J38" t="str">
        <f>VLOOKUP($F38,'names lookup'!$E:K,7,FALSE)</f>
        <v>N/A</v>
      </c>
      <c r="K38" t="str">
        <f>VLOOKUP($F38,'names lookup'!$E:L,8,FALSE)</f>
        <v>UK</v>
      </c>
      <c r="L38" t="str">
        <f t="shared" si="1"/>
        <v>Does that cover it, Laura?</v>
      </c>
      <c r="M38" t="str">
        <f t="shared" si="16"/>
        <v>11:39</v>
      </c>
      <c r="O38">
        <v>47</v>
      </c>
      <c r="Q38" t="s">
        <v>19</v>
      </c>
      <c r="R38" s="7">
        <f t="shared" si="2"/>
        <v>43935</v>
      </c>
      <c r="S38" t="s">
        <v>2194</v>
      </c>
      <c r="T38" s="6">
        <f t="shared" si="17"/>
        <v>8.0902777777777778E-3</v>
      </c>
      <c r="U38">
        <f t="shared" si="3"/>
        <v>8.0902777777777778E-3</v>
      </c>
      <c r="V38">
        <f t="shared" si="4"/>
        <v>3.4236111111111113E-2</v>
      </c>
      <c r="W38">
        <f t="shared" si="5"/>
        <v>2.6145833333333333E-2</v>
      </c>
      <c r="X38">
        <f t="shared" si="19"/>
        <v>8.3449074074074085E-3</v>
      </c>
      <c r="Y38">
        <f t="shared" si="7"/>
        <v>8.3449074074074085E-3</v>
      </c>
      <c r="Z38" t="b">
        <f t="shared" si="8"/>
        <v>0</v>
      </c>
      <c r="AA38" s="6">
        <f t="shared" si="9"/>
        <v>2.3148148148147141E-5</v>
      </c>
      <c r="AB38" s="6" t="b">
        <f t="shared" si="10"/>
        <v>0</v>
      </c>
      <c r="AC38" s="9">
        <f t="shared" si="11"/>
        <v>5</v>
      </c>
      <c r="AD38" s="9">
        <f t="shared" si="20"/>
        <v>150.00000000000654</v>
      </c>
      <c r="AE38" s="10">
        <f t="shared" si="18"/>
        <v>1.1574074074074073E-5</v>
      </c>
      <c r="AF38">
        <f t="shared" si="13"/>
        <v>2.5462962962963069E-4</v>
      </c>
      <c r="AG38" t="b">
        <f t="shared" si="14"/>
        <v>0</v>
      </c>
      <c r="AH38">
        <f t="shared" si="15"/>
        <v>3.4236111111111113E-2</v>
      </c>
    </row>
    <row r="39" spans="1:34" x14ac:dyDescent="0.2">
      <c r="A39">
        <v>46</v>
      </c>
      <c r="B39" t="s">
        <v>18</v>
      </c>
      <c r="C39" t="s">
        <v>48</v>
      </c>
      <c r="D39" t="s">
        <v>2111</v>
      </c>
      <c r="E39" t="str">
        <f t="shared" si="0"/>
        <v>Laura KuenssbergApr 14, 2020</v>
      </c>
      <c r="F39" t="str">
        <f>VLOOKUP(D39,'names lookup'!A:L,5,FALSE)</f>
        <v>Laura Kuenssberg</v>
      </c>
      <c r="G39" t="str">
        <f>VLOOKUP(F39,'names lookup'!E:H,3,FALSE)</f>
        <v>BBC News</v>
      </c>
      <c r="H39" t="str">
        <f>VLOOKUP(F39,'names lookup'!E:I,5,FALSE)</f>
        <v>Media</v>
      </c>
      <c r="I39" t="str">
        <f>VLOOKUP($F39,'names lookup'!$E:J,6,FALSE)</f>
        <v>TV</v>
      </c>
      <c r="J39" t="str">
        <f>VLOOKUP($F39,'names lookup'!$E:K,7,FALSE)</f>
        <v>National</v>
      </c>
      <c r="K39" t="str">
        <f>VLOOKUP($F39,'names lookup'!$E:L,8,FALSE)</f>
        <v>UK</v>
      </c>
      <c r="L39" t="str">
        <f t="shared" si="1"/>
        <v>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v>
      </c>
      <c r="M39" t="str">
        <f t="shared" si="16"/>
        <v>11:41</v>
      </c>
      <c r="O39">
        <v>378</v>
      </c>
      <c r="Q39" t="s">
        <v>19</v>
      </c>
      <c r="R39" s="7">
        <f t="shared" si="2"/>
        <v>43935</v>
      </c>
      <c r="S39" t="s">
        <v>2195</v>
      </c>
      <c r="T39" s="6">
        <f t="shared" si="17"/>
        <v>8.113425925925925E-3</v>
      </c>
      <c r="U39">
        <f t="shared" si="3"/>
        <v>8.113425925925925E-3</v>
      </c>
      <c r="V39">
        <f t="shared" si="4"/>
        <v>8.2870370370370372E-3</v>
      </c>
      <c r="W39">
        <f t="shared" si="5"/>
        <v>1.7361111111111223E-4</v>
      </c>
      <c r="X39">
        <f t="shared" si="19"/>
        <v>8.3449074074074085E-3</v>
      </c>
      <c r="Y39">
        <f t="shared" si="7"/>
        <v>8.3449074074074085E-3</v>
      </c>
      <c r="Z39" t="b">
        <f t="shared" si="8"/>
        <v>0</v>
      </c>
      <c r="AA39" s="6">
        <f t="shared" si="9"/>
        <v>1.7361111111111223E-4</v>
      </c>
      <c r="AB39" s="6" t="b">
        <f t="shared" si="10"/>
        <v>0</v>
      </c>
      <c r="AC39" s="9">
        <f t="shared" si="11"/>
        <v>61</v>
      </c>
      <c r="AD39" s="9">
        <f t="shared" si="20"/>
        <v>243.99999999999844</v>
      </c>
      <c r="AE39" s="10">
        <f t="shared" si="18"/>
        <v>2.4305555555555552E-4</v>
      </c>
      <c r="AF39">
        <f t="shared" si="13"/>
        <v>2.3148148148148355E-4</v>
      </c>
      <c r="AG39" t="b">
        <f t="shared" si="14"/>
        <v>0</v>
      </c>
      <c r="AH39">
        <f t="shared" si="15"/>
        <v>3.4236111111111113E-2</v>
      </c>
    </row>
    <row r="40" spans="1:34" x14ac:dyDescent="0.2">
      <c r="A40">
        <v>47</v>
      </c>
      <c r="B40" t="s">
        <v>18</v>
      </c>
      <c r="C40" t="s">
        <v>49</v>
      </c>
      <c r="D40" t="s">
        <v>2111</v>
      </c>
      <c r="E40" t="str">
        <f t="shared" si="0"/>
        <v>Laura KuenssbergApr 14, 2020</v>
      </c>
      <c r="F40" t="str">
        <f>VLOOKUP(D40,'names lookup'!A:L,5,FALSE)</f>
        <v>Laura Kuenssberg</v>
      </c>
      <c r="G40" t="str">
        <f>VLOOKUP(F40,'names lookup'!E:H,3,FALSE)</f>
        <v>BBC News</v>
      </c>
      <c r="H40" t="str">
        <f>VLOOKUP(F40,'names lookup'!E:I,5,FALSE)</f>
        <v>Media</v>
      </c>
      <c r="I40" t="str">
        <f>VLOOKUP($F40,'names lookup'!$E:J,6,FALSE)</f>
        <v>TV</v>
      </c>
      <c r="J40" t="str">
        <f>VLOOKUP($F40,'names lookup'!$E:K,7,FALSE)</f>
        <v>National</v>
      </c>
      <c r="K40" t="str">
        <f>VLOOKUP($F40,'names lookup'!$E:L,8,FALSE)</f>
        <v>UK</v>
      </c>
      <c r="L40" t="str">
        <f t="shared" si="1"/>
        <v>Do you really think that we could just shake this off within a few months from the economy?</v>
      </c>
      <c r="M40" t="str">
        <f t="shared" si="16"/>
        <v>11:56</v>
      </c>
      <c r="O40">
        <v>117</v>
      </c>
      <c r="Q40" t="s">
        <v>19</v>
      </c>
      <c r="R40" s="7">
        <f t="shared" si="2"/>
        <v>43935</v>
      </c>
      <c r="S40" t="s">
        <v>2195</v>
      </c>
      <c r="T40" s="6">
        <f t="shared" si="17"/>
        <v>8.2870370370370372E-3</v>
      </c>
      <c r="U40">
        <f t="shared" si="3"/>
        <v>8.113425925925925E-3</v>
      </c>
      <c r="V40">
        <f t="shared" si="4"/>
        <v>8.2870370370370372E-3</v>
      </c>
      <c r="W40">
        <f t="shared" si="5"/>
        <v>1.7361111111111223E-4</v>
      </c>
      <c r="X40">
        <f t="shared" si="19"/>
        <v>8.3449074074074085E-3</v>
      </c>
      <c r="Y40">
        <f t="shared" si="7"/>
        <v>8.3449074074074085E-3</v>
      </c>
      <c r="Z40" t="b">
        <f t="shared" si="8"/>
        <v>0</v>
      </c>
      <c r="AA40" s="6">
        <f t="shared" si="9"/>
        <v>5.7870370370371321E-5</v>
      </c>
      <c r="AB40" s="6" t="b">
        <f t="shared" si="10"/>
        <v>0</v>
      </c>
      <c r="AC40" s="9">
        <f t="shared" si="11"/>
        <v>18</v>
      </c>
      <c r="AD40" s="9">
        <f t="shared" si="20"/>
        <v>215.99999999999645</v>
      </c>
      <c r="AE40" s="10">
        <f t="shared" si="18"/>
        <v>6.9444444444444444E-5</v>
      </c>
      <c r="AF40">
        <f t="shared" si="13"/>
        <v>2.3148148148148355E-4</v>
      </c>
      <c r="AG40" t="b">
        <f t="shared" si="14"/>
        <v>0</v>
      </c>
      <c r="AH40">
        <f t="shared" si="15"/>
        <v>3.4236111111111113E-2</v>
      </c>
    </row>
    <row r="41" spans="1:34" x14ac:dyDescent="0.2">
      <c r="A41">
        <v>48</v>
      </c>
      <c r="B41" t="s">
        <v>18</v>
      </c>
      <c r="C41" t="s">
        <v>50</v>
      </c>
      <c r="D41" t="s">
        <v>2141</v>
      </c>
      <c r="E41" t="str">
        <f t="shared" si="0"/>
        <v>Rishi SunakApr 14, 2020</v>
      </c>
      <c r="F41" t="str">
        <f>VLOOKUP(E41,'names lookup'!D:L,2,FALSE)</f>
        <v>Rishi Sunak</v>
      </c>
      <c r="G41" t="str">
        <f>VLOOKUP(F41,'names lookup'!E:H,3,FALSE)</f>
        <v>Government</v>
      </c>
      <c r="H41" t="str">
        <f>VLOOKUP(F41,'names lookup'!E:I,5,FALSE)</f>
        <v>Government</v>
      </c>
      <c r="I41" t="str">
        <f>VLOOKUP($F41,'names lookup'!$E:J,6,FALSE)</f>
        <v>Central govt</v>
      </c>
      <c r="J41" t="str">
        <f>VLOOKUP($F41,'names lookup'!$E:K,7,FALSE)</f>
        <v>N/A</v>
      </c>
      <c r="K41" t="str">
        <f>VLOOKUP($F41,'names lookup'!$E:L,8,FALSE)</f>
        <v>UK</v>
      </c>
      <c r="L41" t="str">
        <f t="shared" si="1"/>
        <v>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v>
      </c>
      <c r="M41" t="str">
        <f t="shared" si="16"/>
        <v>12:01</v>
      </c>
      <c r="O41">
        <v>383</v>
      </c>
      <c r="Q41" t="s">
        <v>19</v>
      </c>
      <c r="R41" s="7">
        <f t="shared" si="2"/>
        <v>43935</v>
      </c>
      <c r="S41" t="s">
        <v>2197</v>
      </c>
      <c r="T41" s="6">
        <f t="shared" si="17"/>
        <v>8.3449074074074085E-3</v>
      </c>
      <c r="U41">
        <f t="shared" si="3"/>
        <v>8.3449074074074085E-3</v>
      </c>
      <c r="V41">
        <f t="shared" si="4"/>
        <v>3.4236111111111113E-2</v>
      </c>
      <c r="W41">
        <f t="shared" si="5"/>
        <v>2.5891203703703704E-2</v>
      </c>
      <c r="X41">
        <f t="shared" si="19"/>
        <v>1.1759259259259259E-2</v>
      </c>
      <c r="Y41">
        <f t="shared" si="7"/>
        <v>1.1759259259259259E-2</v>
      </c>
      <c r="Z41" t="b">
        <f t="shared" si="8"/>
        <v>0</v>
      </c>
      <c r="AA41" s="6">
        <f t="shared" si="9"/>
        <v>2.1990740740740651E-4</v>
      </c>
      <c r="AB41" s="6" t="b">
        <f t="shared" si="10"/>
        <v>0</v>
      </c>
      <c r="AC41" s="9">
        <f t="shared" si="11"/>
        <v>66</v>
      </c>
      <c r="AD41" s="9">
        <f t="shared" si="20"/>
        <v>208.42105263157978</v>
      </c>
      <c r="AE41" s="10">
        <f t="shared" si="18"/>
        <v>2.6620370370370372E-4</v>
      </c>
      <c r="AF41">
        <f t="shared" si="13"/>
        <v>3.4143518518518507E-3</v>
      </c>
      <c r="AG41" t="b">
        <f t="shared" si="14"/>
        <v>0</v>
      </c>
      <c r="AH41">
        <f t="shared" si="15"/>
        <v>3.4236111111111113E-2</v>
      </c>
    </row>
    <row r="42" spans="1:34" x14ac:dyDescent="0.2">
      <c r="A42">
        <v>49</v>
      </c>
      <c r="B42" t="s">
        <v>18</v>
      </c>
      <c r="C42" t="s">
        <v>51</v>
      </c>
      <c r="D42" t="s">
        <v>2141</v>
      </c>
      <c r="E42" t="str">
        <f t="shared" si="0"/>
        <v>Rishi SunakApr 14, 2020</v>
      </c>
      <c r="F42" t="str">
        <f>VLOOKUP(E42,'names lookup'!D:L,2,FALSE)</f>
        <v>Rishi Sunak</v>
      </c>
      <c r="G42" t="str">
        <f>VLOOKUP(F42,'names lookup'!E:H,3,FALSE)</f>
        <v>Government</v>
      </c>
      <c r="H42" t="str">
        <f>VLOOKUP(F42,'names lookup'!E:I,5,FALSE)</f>
        <v>Government</v>
      </c>
      <c r="I42" t="str">
        <f>VLOOKUP($F42,'names lookup'!$E:J,6,FALSE)</f>
        <v>Central govt</v>
      </c>
      <c r="J42" t="str">
        <f>VLOOKUP($F42,'names lookup'!$E:K,7,FALSE)</f>
        <v>N/A</v>
      </c>
      <c r="K42" t="str">
        <f>VLOOKUP($F42,'names lookup'!$E:L,8,FALSE)</f>
        <v>UK</v>
      </c>
      <c r="L42" t="str">
        <f t="shared" si="1"/>
        <v>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v>
      </c>
      <c r="M42" t="str">
        <f t="shared" si="16"/>
        <v>12:20</v>
      </c>
      <c r="O42">
        <v>466</v>
      </c>
      <c r="Q42" t="s">
        <v>19</v>
      </c>
      <c r="R42" s="7">
        <f t="shared" si="2"/>
        <v>43935</v>
      </c>
      <c r="S42" t="s">
        <v>2197</v>
      </c>
      <c r="T42" s="6">
        <f t="shared" si="17"/>
        <v>8.564814814814815E-3</v>
      </c>
      <c r="U42">
        <f t="shared" si="3"/>
        <v>8.3449074074074085E-3</v>
      </c>
      <c r="V42">
        <f t="shared" si="4"/>
        <v>3.4236111111111113E-2</v>
      </c>
      <c r="W42">
        <f t="shared" si="5"/>
        <v>2.5891203703703704E-2</v>
      </c>
      <c r="X42">
        <f t="shared" si="19"/>
        <v>1.1759259259259259E-2</v>
      </c>
      <c r="Y42">
        <f t="shared" si="7"/>
        <v>1.1759259259259259E-2</v>
      </c>
      <c r="Z42" t="b">
        <f t="shared" si="8"/>
        <v>0</v>
      </c>
      <c r="AA42" s="6">
        <f t="shared" si="9"/>
        <v>2.5462962962962896E-4</v>
      </c>
      <c r="AB42" s="6" t="b">
        <f t="shared" si="10"/>
        <v>0</v>
      </c>
      <c r="AC42" s="9">
        <f t="shared" si="11"/>
        <v>86</v>
      </c>
      <c r="AD42" s="9">
        <f t="shared" si="20"/>
        <v>234.54545454545516</v>
      </c>
      <c r="AE42" s="10">
        <f t="shared" si="18"/>
        <v>3.4722222222222224E-4</v>
      </c>
      <c r="AF42">
        <f t="shared" si="13"/>
        <v>3.4143518518518507E-3</v>
      </c>
      <c r="AG42" t="b">
        <f t="shared" si="14"/>
        <v>0</v>
      </c>
      <c r="AH42">
        <f t="shared" si="15"/>
        <v>3.4236111111111113E-2</v>
      </c>
    </row>
    <row r="43" spans="1:34" x14ac:dyDescent="0.2">
      <c r="A43">
        <v>50</v>
      </c>
      <c r="B43" t="s">
        <v>18</v>
      </c>
      <c r="C43" t="s">
        <v>52</v>
      </c>
      <c r="D43" t="s">
        <v>2141</v>
      </c>
      <c r="E43" t="str">
        <f t="shared" si="0"/>
        <v>Rishi SunakApr 14, 2020</v>
      </c>
      <c r="F43" t="str">
        <f>VLOOKUP(E43,'names lookup'!D:L,2,FALSE)</f>
        <v>Rishi Sunak</v>
      </c>
      <c r="G43" t="str">
        <f>VLOOKUP(F43,'names lookup'!E:H,3,FALSE)</f>
        <v>Government</v>
      </c>
      <c r="H43" t="str">
        <f>VLOOKUP(F43,'names lookup'!E:I,5,FALSE)</f>
        <v>Government</v>
      </c>
      <c r="I43" t="str">
        <f>VLOOKUP($F43,'names lookup'!$E:J,6,FALSE)</f>
        <v>Central govt</v>
      </c>
      <c r="J43" t="str">
        <f>VLOOKUP($F43,'names lookup'!$E:K,7,FALSE)</f>
        <v>N/A</v>
      </c>
      <c r="K43" t="str">
        <f>VLOOKUP($F43,'names lookup'!$E:L,8,FALSE)</f>
        <v>UK</v>
      </c>
      <c r="L43" t="str">
        <f t="shared" si="1"/>
        <v>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v>
      </c>
      <c r="M43" t="str">
        <f t="shared" si="16"/>
        <v>12:42</v>
      </c>
      <c r="O43">
        <v>417</v>
      </c>
      <c r="Q43" t="s">
        <v>19</v>
      </c>
      <c r="R43" s="7">
        <f t="shared" si="2"/>
        <v>43935</v>
      </c>
      <c r="S43" t="s">
        <v>2197</v>
      </c>
      <c r="T43" s="6">
        <f t="shared" si="17"/>
        <v>8.819444444444444E-3</v>
      </c>
      <c r="U43">
        <f t="shared" si="3"/>
        <v>8.3449074074074085E-3</v>
      </c>
      <c r="V43">
        <f t="shared" si="4"/>
        <v>3.4236111111111113E-2</v>
      </c>
      <c r="W43">
        <f t="shared" si="5"/>
        <v>2.5891203703703704E-2</v>
      </c>
      <c r="X43">
        <f t="shared" si="19"/>
        <v>1.1759259259259259E-2</v>
      </c>
      <c r="Y43">
        <f t="shared" si="7"/>
        <v>1.1759259259259259E-2</v>
      </c>
      <c r="Z43" t="b">
        <f t="shared" si="8"/>
        <v>0</v>
      </c>
      <c r="AA43" s="6">
        <f t="shared" si="9"/>
        <v>2.4305555555555539E-4</v>
      </c>
      <c r="AB43" s="6" t="b">
        <f t="shared" si="10"/>
        <v>0</v>
      </c>
      <c r="AC43" s="9">
        <f t="shared" si="11"/>
        <v>73</v>
      </c>
      <c r="AD43" s="9">
        <f t="shared" si="20"/>
        <v>208.57142857142873</v>
      </c>
      <c r="AE43" s="10">
        <f t="shared" si="18"/>
        <v>3.0092592592592595E-4</v>
      </c>
      <c r="AF43">
        <f t="shared" si="13"/>
        <v>3.4143518518518507E-3</v>
      </c>
      <c r="AG43" t="b">
        <f t="shared" si="14"/>
        <v>0</v>
      </c>
      <c r="AH43">
        <f t="shared" si="15"/>
        <v>3.4236111111111113E-2</v>
      </c>
    </row>
    <row r="44" spans="1:34" x14ac:dyDescent="0.2">
      <c r="A44">
        <v>51</v>
      </c>
      <c r="B44" t="s">
        <v>18</v>
      </c>
      <c r="C44" t="s">
        <v>53</v>
      </c>
      <c r="D44" t="s">
        <v>2141</v>
      </c>
      <c r="E44" t="str">
        <f t="shared" si="0"/>
        <v>Rishi SunakApr 14, 2020</v>
      </c>
      <c r="F44" t="str">
        <f>VLOOKUP(E44,'names lookup'!D:L,2,FALSE)</f>
        <v>Rishi Sunak</v>
      </c>
      <c r="G44" t="str">
        <f>VLOOKUP(F44,'names lookup'!E:H,3,FALSE)</f>
        <v>Government</v>
      </c>
      <c r="H44" t="str">
        <f>VLOOKUP(F44,'names lookup'!E:I,5,FALSE)</f>
        <v>Government</v>
      </c>
      <c r="I44" t="str">
        <f>VLOOKUP($F44,'names lookup'!$E:J,6,FALSE)</f>
        <v>Central govt</v>
      </c>
      <c r="J44" t="str">
        <f>VLOOKUP($F44,'names lookup'!$E:K,7,FALSE)</f>
        <v>N/A</v>
      </c>
      <c r="K44" t="str">
        <f>VLOOKUP($F44,'names lookup'!$E:L,8,FALSE)</f>
        <v>UK</v>
      </c>
      <c r="L44" t="str">
        <f t="shared" si="1"/>
        <v>… to get to a sustainable position in a reasonably soon after we exit. Thank you. The next question is Paul Brand at the ITV. Paul, you there? Brilliant.</v>
      </c>
      <c r="M44" t="str">
        <f t="shared" si="16"/>
        <v>13:03</v>
      </c>
      <c r="O44">
        <v>174</v>
      </c>
      <c r="Q44" t="s">
        <v>19</v>
      </c>
      <c r="R44" s="7">
        <f t="shared" si="2"/>
        <v>43935</v>
      </c>
      <c r="S44" t="s">
        <v>2197</v>
      </c>
      <c r="T44" s="6">
        <f t="shared" si="17"/>
        <v>9.0624999999999994E-3</v>
      </c>
      <c r="U44">
        <f t="shared" si="3"/>
        <v>8.3449074074074085E-3</v>
      </c>
      <c r="V44">
        <f t="shared" si="4"/>
        <v>3.4236111111111113E-2</v>
      </c>
      <c r="W44">
        <f t="shared" si="5"/>
        <v>2.5891203703703704E-2</v>
      </c>
      <c r="X44">
        <f t="shared" ref="X44:X75" si="21">IF(V44=T44,T45,X45)</f>
        <v>1.1759259259259259E-2</v>
      </c>
      <c r="Y44">
        <f t="shared" si="7"/>
        <v>1.1759259259259259E-2</v>
      </c>
      <c r="Z44" t="b">
        <f t="shared" si="8"/>
        <v>0</v>
      </c>
      <c r="AA44" s="6">
        <f t="shared" si="9"/>
        <v>1.1574074074074091E-4</v>
      </c>
      <c r="AB44" s="6" t="b">
        <f t="shared" si="10"/>
        <v>0</v>
      </c>
      <c r="AC44" s="9">
        <f t="shared" si="11"/>
        <v>29</v>
      </c>
      <c r="AD44" s="9">
        <f t="shared" si="20"/>
        <v>173.99999999999974</v>
      </c>
      <c r="AE44" s="10">
        <f t="shared" si="18"/>
        <v>1.1574074074074073E-4</v>
      </c>
      <c r="AF44">
        <f t="shared" si="13"/>
        <v>3.4143518518518507E-3</v>
      </c>
      <c r="AG44" t="b">
        <f t="shared" si="14"/>
        <v>0</v>
      </c>
      <c r="AH44">
        <f t="shared" si="15"/>
        <v>3.4236111111111113E-2</v>
      </c>
    </row>
    <row r="45" spans="1:34" x14ac:dyDescent="0.2">
      <c r="A45">
        <v>52</v>
      </c>
      <c r="B45" t="s">
        <v>18</v>
      </c>
      <c r="C45" t="s">
        <v>54</v>
      </c>
      <c r="D45" t="s">
        <v>2133</v>
      </c>
      <c r="E45" t="str">
        <f t="shared" si="0"/>
        <v>Paul BrandApr 14, 2020</v>
      </c>
      <c r="F45" t="str">
        <f>VLOOKUP(E45,'names lookup'!D:L,2,FALSE)</f>
        <v>Paul Brand</v>
      </c>
      <c r="G45" t="str">
        <f>VLOOKUP(F45,'names lookup'!E:H,3,FALSE)</f>
        <v>ITV News</v>
      </c>
      <c r="H45" t="str">
        <f>VLOOKUP(F45,'names lookup'!E:I,5,FALSE)</f>
        <v>Media</v>
      </c>
      <c r="I45" t="str">
        <f>VLOOKUP($F45,'names lookup'!$E:J,6,FALSE)</f>
        <v>TV</v>
      </c>
      <c r="J45" t="str">
        <f>VLOOKUP($F45,'names lookup'!$E:K,7,FALSE)</f>
        <v>National</v>
      </c>
      <c r="K45" t="str">
        <f>VLOOKUP($F45,'names lookup'!$E:L,8,FALSE)</f>
        <v>UK</v>
      </c>
      <c r="L45" t="str">
        <f t="shared" si="1"/>
        <v>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v>
      </c>
      <c r="M45" t="str">
        <f t="shared" si="16"/>
        <v>13:13</v>
      </c>
      <c r="O45">
        <v>413</v>
      </c>
      <c r="Q45" t="s">
        <v>19</v>
      </c>
      <c r="R45" s="7">
        <f t="shared" si="2"/>
        <v>43935</v>
      </c>
      <c r="S45" t="s">
        <v>2200</v>
      </c>
      <c r="T45" s="6">
        <f t="shared" si="17"/>
        <v>9.1782407407407403E-3</v>
      </c>
      <c r="U45">
        <f t="shared" si="3"/>
        <v>9.1782407407407403E-3</v>
      </c>
      <c r="V45">
        <f t="shared" si="4"/>
        <v>1.1550925925925925E-2</v>
      </c>
      <c r="W45">
        <f t="shared" si="5"/>
        <v>2.3726851851851843E-3</v>
      </c>
      <c r="X45">
        <f t="shared" si="21"/>
        <v>1.1759259259259259E-2</v>
      </c>
      <c r="Y45">
        <f t="shared" si="7"/>
        <v>1.1759259259259259E-2</v>
      </c>
      <c r="Z45" t="b">
        <f t="shared" si="8"/>
        <v>0</v>
      </c>
      <c r="AA45" s="6">
        <f t="shared" si="9"/>
        <v>2.4305555555555539E-4</v>
      </c>
      <c r="AB45" s="6" t="b">
        <f t="shared" si="10"/>
        <v>0</v>
      </c>
      <c r="AC45" s="9">
        <f t="shared" si="11"/>
        <v>71</v>
      </c>
      <c r="AD45" s="9">
        <f t="shared" si="20"/>
        <v>202.857142857143</v>
      </c>
      <c r="AE45" s="10">
        <f t="shared" si="18"/>
        <v>2.8935185185185189E-4</v>
      </c>
      <c r="AF45">
        <f t="shared" si="13"/>
        <v>2.5810185185185189E-3</v>
      </c>
      <c r="AG45" t="b">
        <f t="shared" si="14"/>
        <v>0</v>
      </c>
      <c r="AH45">
        <f t="shared" si="15"/>
        <v>3.4236111111111113E-2</v>
      </c>
    </row>
    <row r="46" spans="1:34" x14ac:dyDescent="0.2">
      <c r="A46">
        <v>53</v>
      </c>
      <c r="B46" t="s">
        <v>18</v>
      </c>
      <c r="C46" t="s">
        <v>55</v>
      </c>
      <c r="D46" t="s">
        <v>2141</v>
      </c>
      <c r="E46" t="str">
        <f t="shared" si="0"/>
        <v>Rishi SunakApr 14, 2020</v>
      </c>
      <c r="F46" t="str">
        <f>VLOOKUP(E46,'names lookup'!D:L,2,FALSE)</f>
        <v>Rishi Sunak</v>
      </c>
      <c r="G46" t="str">
        <f>VLOOKUP(F46,'names lookup'!E:H,3,FALSE)</f>
        <v>Government</v>
      </c>
      <c r="H46" t="str">
        <f>VLOOKUP(F46,'names lookup'!E:I,5,FALSE)</f>
        <v>Government</v>
      </c>
      <c r="I46" t="str">
        <f>VLOOKUP($F46,'names lookup'!$E:J,6,FALSE)</f>
        <v>Central govt</v>
      </c>
      <c r="J46" t="str">
        <f>VLOOKUP($F46,'names lookup'!$E:K,7,FALSE)</f>
        <v>N/A</v>
      </c>
      <c r="K46" t="str">
        <f>VLOOKUP($F46,'names lookup'!$E:L,8,FALSE)</f>
        <v>UK</v>
      </c>
      <c r="L46" t="str">
        <f t="shared" si="1"/>
        <v>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v>
      </c>
      <c r="M46" t="str">
        <f t="shared" si="16"/>
        <v>13:34</v>
      </c>
      <c r="O46">
        <v>692</v>
      </c>
      <c r="Q46" t="s">
        <v>19</v>
      </c>
      <c r="R46" s="7">
        <f t="shared" si="2"/>
        <v>43935</v>
      </c>
      <c r="S46" t="s">
        <v>2201</v>
      </c>
      <c r="T46" s="6">
        <f t="shared" si="17"/>
        <v>9.4212962962962957E-3</v>
      </c>
      <c r="U46">
        <f t="shared" si="3"/>
        <v>9.4212962962962957E-3</v>
      </c>
      <c r="V46">
        <f t="shared" si="4"/>
        <v>3.4236111111111113E-2</v>
      </c>
      <c r="W46">
        <f t="shared" si="5"/>
        <v>2.4814814814814817E-2</v>
      </c>
      <c r="X46">
        <f t="shared" si="21"/>
        <v>1.1759259259259259E-2</v>
      </c>
      <c r="Y46">
        <f t="shared" si="7"/>
        <v>1.1759259259259259E-2</v>
      </c>
      <c r="Z46" t="b">
        <f t="shared" si="8"/>
        <v>0</v>
      </c>
      <c r="AA46" s="6">
        <f t="shared" si="9"/>
        <v>3.7037037037036986E-4</v>
      </c>
      <c r="AB46" s="6" t="b">
        <f t="shared" si="10"/>
        <v>0</v>
      </c>
      <c r="AC46" s="9">
        <f t="shared" si="11"/>
        <v>120</v>
      </c>
      <c r="AD46" s="9">
        <f t="shared" si="20"/>
        <v>225.00000000000034</v>
      </c>
      <c r="AE46" s="10">
        <f t="shared" si="18"/>
        <v>4.9768518518518521E-4</v>
      </c>
      <c r="AF46">
        <f t="shared" si="13"/>
        <v>2.3379629629629636E-3</v>
      </c>
      <c r="AG46" t="b">
        <f t="shared" si="14"/>
        <v>0</v>
      </c>
      <c r="AH46">
        <f t="shared" si="15"/>
        <v>3.4236111111111113E-2</v>
      </c>
    </row>
    <row r="47" spans="1:34" x14ac:dyDescent="0.2">
      <c r="A47">
        <v>54</v>
      </c>
      <c r="B47" t="s">
        <v>18</v>
      </c>
      <c r="C47" t="s">
        <v>56</v>
      </c>
      <c r="D47" t="s">
        <v>2141</v>
      </c>
      <c r="E47" t="str">
        <f t="shared" si="0"/>
        <v>Rishi SunakApr 14, 2020</v>
      </c>
      <c r="F47" t="str">
        <f>VLOOKUP(E47,'names lookup'!D:L,2,FALSE)</f>
        <v>Rishi Sunak</v>
      </c>
      <c r="G47" t="str">
        <f>VLOOKUP(F47,'names lookup'!E:H,3,FALSE)</f>
        <v>Government</v>
      </c>
      <c r="H47" t="str">
        <f>VLOOKUP(F47,'names lookup'!E:I,5,FALSE)</f>
        <v>Government</v>
      </c>
      <c r="I47" t="str">
        <f>VLOOKUP($F47,'names lookup'!$E:J,6,FALSE)</f>
        <v>Central govt</v>
      </c>
      <c r="J47" t="str">
        <f>VLOOKUP($F47,'names lookup'!$E:K,7,FALSE)</f>
        <v>N/A</v>
      </c>
      <c r="K47" t="str">
        <f>VLOOKUP($F47,'names lookup'!$E:L,8,FALSE)</f>
        <v>UK</v>
      </c>
      <c r="L47" t="str">
        <f t="shared" si="1"/>
        <v>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v>
      </c>
      <c r="M47" t="str">
        <f t="shared" si="16"/>
        <v>14:06</v>
      </c>
      <c r="O47">
        <v>614</v>
      </c>
      <c r="Q47" t="s">
        <v>19</v>
      </c>
      <c r="R47" s="7">
        <f t="shared" si="2"/>
        <v>43935</v>
      </c>
      <c r="S47" t="s">
        <v>2201</v>
      </c>
      <c r="T47" s="6">
        <f t="shared" si="17"/>
        <v>9.7916666666666655E-3</v>
      </c>
      <c r="U47">
        <f t="shared" si="3"/>
        <v>9.4212962962962957E-3</v>
      </c>
      <c r="V47">
        <f t="shared" si="4"/>
        <v>3.4236111111111113E-2</v>
      </c>
      <c r="W47">
        <f t="shared" si="5"/>
        <v>2.4814814814814817E-2</v>
      </c>
      <c r="X47">
        <f t="shared" si="21"/>
        <v>1.1759259259259259E-2</v>
      </c>
      <c r="Y47">
        <f t="shared" si="7"/>
        <v>1.1759259259259259E-2</v>
      </c>
      <c r="Z47" t="b">
        <f t="shared" si="8"/>
        <v>0</v>
      </c>
      <c r="AA47" s="6">
        <f t="shared" si="9"/>
        <v>3.8194444444444517E-4</v>
      </c>
      <c r="AB47" s="6" t="b">
        <f t="shared" si="10"/>
        <v>0</v>
      </c>
      <c r="AC47" s="9">
        <f t="shared" si="11"/>
        <v>111</v>
      </c>
      <c r="AD47" s="9">
        <f t="shared" si="20"/>
        <v>201.81818181818144</v>
      </c>
      <c r="AE47" s="10">
        <f t="shared" si="18"/>
        <v>4.5138888888888892E-4</v>
      </c>
      <c r="AF47">
        <f t="shared" si="13"/>
        <v>2.3379629629629636E-3</v>
      </c>
      <c r="AG47" t="b">
        <f t="shared" si="14"/>
        <v>0</v>
      </c>
      <c r="AH47">
        <f t="shared" si="15"/>
        <v>3.4236111111111113E-2</v>
      </c>
    </row>
    <row r="48" spans="1:34" x14ac:dyDescent="0.2">
      <c r="A48">
        <v>55</v>
      </c>
      <c r="B48" t="s">
        <v>18</v>
      </c>
      <c r="C48" t="s">
        <v>57</v>
      </c>
      <c r="D48" t="s">
        <v>2177</v>
      </c>
      <c r="E48" t="str">
        <f t="shared" si="0"/>
        <v>Yvonne DoyleApr 14, 2020</v>
      </c>
      <c r="F48" t="str">
        <f>VLOOKUP(D48,'names lookup'!A:L,5,FALSE)</f>
        <v>Dr. Yvonne Doyle</v>
      </c>
      <c r="G48" t="str">
        <f>VLOOKUP(F48,'names lookup'!E:H,3,FALSE)</f>
        <v>Public Health England</v>
      </c>
      <c r="H48" t="str">
        <f>VLOOKUP(F48,'names lookup'!E:I,5,FALSE)</f>
        <v>Government</v>
      </c>
      <c r="I48" t="str">
        <f>VLOOKUP($F48,'names lookup'!$E:J,6,FALSE)</f>
        <v>Health</v>
      </c>
      <c r="J48" t="str">
        <f>VLOOKUP($F48,'names lookup'!$E:K,7,FALSE)</f>
        <v>N/A</v>
      </c>
      <c r="K48" t="str">
        <f>VLOOKUP($F48,'names lookup'!$E:L,8,FALSE)</f>
        <v>England</v>
      </c>
      <c r="L48" t="str">
        <f t="shared" si="1"/>
        <v>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v>
      </c>
      <c r="M48" t="str">
        <f t="shared" si="16"/>
        <v>14:39</v>
      </c>
      <c r="O48">
        <v>762</v>
      </c>
      <c r="Q48" t="s">
        <v>19</v>
      </c>
      <c r="R48" s="7">
        <f t="shared" si="2"/>
        <v>43935</v>
      </c>
      <c r="S48" t="s">
        <v>2202</v>
      </c>
      <c r="T48" s="6">
        <f t="shared" si="17"/>
        <v>1.0173611111111111E-2</v>
      </c>
      <c r="U48">
        <f t="shared" si="3"/>
        <v>1.0173611111111111E-2</v>
      </c>
      <c r="V48">
        <f t="shared" si="4"/>
        <v>3.1817129629629633E-2</v>
      </c>
      <c r="W48">
        <f t="shared" si="5"/>
        <v>2.164351851851852E-2</v>
      </c>
      <c r="X48">
        <f t="shared" si="21"/>
        <v>1.1759259259259259E-2</v>
      </c>
      <c r="Y48">
        <f t="shared" si="7"/>
        <v>1.1759259259259259E-2</v>
      </c>
      <c r="Z48" t="b">
        <f t="shared" si="8"/>
        <v>0</v>
      </c>
      <c r="AA48" s="6">
        <f t="shared" si="9"/>
        <v>5.4398148148148209E-4</v>
      </c>
      <c r="AB48" s="6" t="b">
        <f t="shared" si="10"/>
        <v>0</v>
      </c>
      <c r="AC48" s="9">
        <f t="shared" si="11"/>
        <v>137</v>
      </c>
      <c r="AD48" s="9">
        <f t="shared" si="20"/>
        <v>174.89361702127641</v>
      </c>
      <c r="AE48" s="10">
        <f t="shared" si="18"/>
        <v>5.6712962962962956E-4</v>
      </c>
      <c r="AF48">
        <f t="shared" si="13"/>
        <v>1.5856481481481485E-3</v>
      </c>
      <c r="AG48" t="b">
        <f t="shared" si="14"/>
        <v>0</v>
      </c>
      <c r="AH48">
        <f t="shared" si="15"/>
        <v>3.4236111111111113E-2</v>
      </c>
    </row>
    <row r="49" spans="1:34" x14ac:dyDescent="0.2">
      <c r="A49">
        <v>56</v>
      </c>
      <c r="B49" t="s">
        <v>18</v>
      </c>
      <c r="C49" t="s">
        <v>58</v>
      </c>
      <c r="D49" t="s">
        <v>2163</v>
      </c>
      <c r="E49" t="str">
        <f t="shared" si="0"/>
        <v>Stephen PowisApr 14, 2020</v>
      </c>
      <c r="F49" t="str">
        <f>VLOOKUP(E49,'names lookup'!D:L,2,FALSE)</f>
        <v>Stephen Powis</v>
      </c>
      <c r="G49" t="str">
        <f>VLOOKUP(F49,'names lookup'!E:H,3,FALSE)</f>
        <v>NHS England</v>
      </c>
      <c r="H49" t="str">
        <f>VLOOKUP(F49,'names lookup'!E:I,5,FALSE)</f>
        <v>Government</v>
      </c>
      <c r="I49" t="str">
        <f>VLOOKUP($F49,'names lookup'!$E:J,6,FALSE)</f>
        <v>Health</v>
      </c>
      <c r="J49" t="str">
        <f>VLOOKUP($F49,'names lookup'!$E:K,7,FALSE)</f>
        <v>N/A</v>
      </c>
      <c r="K49" t="str">
        <f>VLOOKUP($F49,'names lookup'!$E:L,8,FALSE)</f>
        <v>England</v>
      </c>
      <c r="L49" t="str">
        <f t="shared" si="1"/>
        <v>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v>
      </c>
      <c r="M49" t="str">
        <f t="shared" si="16"/>
        <v>15:26</v>
      </c>
      <c r="O49">
        <v>869</v>
      </c>
      <c r="Q49" t="s">
        <v>19</v>
      </c>
      <c r="R49" s="7">
        <f t="shared" si="2"/>
        <v>43935</v>
      </c>
      <c r="S49" t="s">
        <v>2203</v>
      </c>
      <c r="T49" s="6">
        <f t="shared" si="17"/>
        <v>1.0717592592592593E-2</v>
      </c>
      <c r="U49">
        <f t="shared" si="3"/>
        <v>1.0717592592592593E-2</v>
      </c>
      <c r="V49">
        <f t="shared" si="4"/>
        <v>3.2708333333333332E-2</v>
      </c>
      <c r="W49">
        <f t="shared" si="5"/>
        <v>2.1990740740740741E-2</v>
      </c>
      <c r="X49">
        <f t="shared" si="21"/>
        <v>1.1759259259259259E-2</v>
      </c>
      <c r="Y49">
        <f t="shared" si="7"/>
        <v>1.1759259259259259E-2</v>
      </c>
      <c r="Z49" t="b">
        <f t="shared" si="8"/>
        <v>0</v>
      </c>
      <c r="AA49" s="6">
        <f t="shared" si="9"/>
        <v>5.9027777777777811E-4</v>
      </c>
      <c r="AB49" s="6" t="b">
        <f t="shared" si="10"/>
        <v>0</v>
      </c>
      <c r="AC49" s="9">
        <f t="shared" si="11"/>
        <v>152</v>
      </c>
      <c r="AD49" s="9">
        <f t="shared" si="20"/>
        <v>178.82352941176458</v>
      </c>
      <c r="AE49" s="10">
        <f t="shared" si="18"/>
        <v>6.2500000000000001E-4</v>
      </c>
      <c r="AF49">
        <f t="shared" si="13"/>
        <v>1.0416666666666664E-3</v>
      </c>
      <c r="AG49" t="b">
        <f t="shared" si="14"/>
        <v>0</v>
      </c>
      <c r="AH49">
        <f t="shared" si="15"/>
        <v>3.4236111111111113E-2</v>
      </c>
    </row>
    <row r="50" spans="1:34" x14ac:dyDescent="0.2">
      <c r="A50">
        <v>57</v>
      </c>
      <c r="B50" t="s">
        <v>18</v>
      </c>
      <c r="C50" t="s">
        <v>59</v>
      </c>
      <c r="D50" t="s">
        <v>2141</v>
      </c>
      <c r="E50" t="str">
        <f t="shared" si="0"/>
        <v>Rishi SunakApr 14, 2020</v>
      </c>
      <c r="F50" t="str">
        <f>VLOOKUP(E50,'names lookup'!D:L,2,FALSE)</f>
        <v>Rishi Sunak</v>
      </c>
      <c r="G50" t="str">
        <f>VLOOKUP(F50,'names lookup'!E:H,3,FALSE)</f>
        <v>Government</v>
      </c>
      <c r="H50" t="str">
        <f>VLOOKUP(F50,'names lookup'!E:I,5,FALSE)</f>
        <v>Government</v>
      </c>
      <c r="I50" t="str">
        <f>VLOOKUP($F50,'names lookup'!$E:J,6,FALSE)</f>
        <v>Central govt</v>
      </c>
      <c r="J50" t="str">
        <f>VLOOKUP($F50,'names lookup'!$E:K,7,FALSE)</f>
        <v>N/A</v>
      </c>
      <c r="K50" t="str">
        <f>VLOOKUP($F50,'names lookup'!$E:L,8,FALSE)</f>
        <v>UK</v>
      </c>
      <c r="L50" t="str">
        <f t="shared" si="1"/>
        <v>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v>
      </c>
      <c r="M50" t="str">
        <f t="shared" si="16"/>
        <v>16:17</v>
      </c>
      <c r="O50">
        <v>357</v>
      </c>
      <c r="Q50" t="s">
        <v>19</v>
      </c>
      <c r="R50" s="7">
        <f t="shared" si="2"/>
        <v>43935</v>
      </c>
      <c r="S50" t="s">
        <v>2204</v>
      </c>
      <c r="T50" s="6">
        <f t="shared" si="17"/>
        <v>1.1307870370370371E-2</v>
      </c>
      <c r="U50">
        <f t="shared" si="3"/>
        <v>1.1307870370370371E-2</v>
      </c>
      <c r="V50">
        <f t="shared" si="4"/>
        <v>3.4236111111111113E-2</v>
      </c>
      <c r="W50">
        <f t="shared" si="5"/>
        <v>2.2928240740740742E-2</v>
      </c>
      <c r="X50">
        <f t="shared" si="21"/>
        <v>1.1759259259259259E-2</v>
      </c>
      <c r="Y50">
        <f t="shared" si="7"/>
        <v>1.1759259259259259E-2</v>
      </c>
      <c r="Z50" t="b">
        <f t="shared" si="8"/>
        <v>0</v>
      </c>
      <c r="AA50" s="6">
        <f t="shared" si="9"/>
        <v>2.4305555555555365E-4</v>
      </c>
      <c r="AB50" s="6" t="b">
        <f t="shared" si="10"/>
        <v>0</v>
      </c>
      <c r="AC50" s="9">
        <f t="shared" si="11"/>
        <v>57</v>
      </c>
      <c r="AD50" s="9">
        <f t="shared" si="20"/>
        <v>162.85714285714414</v>
      </c>
      <c r="AE50" s="10">
        <f t="shared" si="18"/>
        <v>2.3148148148148146E-4</v>
      </c>
      <c r="AF50">
        <f t="shared" si="13"/>
        <v>4.5138888888888833E-4</v>
      </c>
      <c r="AG50" t="b">
        <f t="shared" si="14"/>
        <v>0</v>
      </c>
      <c r="AH50">
        <f t="shared" si="15"/>
        <v>3.4236111111111113E-2</v>
      </c>
    </row>
    <row r="51" spans="1:34" x14ac:dyDescent="0.2">
      <c r="A51">
        <v>58</v>
      </c>
      <c r="B51" t="s">
        <v>18</v>
      </c>
      <c r="C51" t="s">
        <v>60</v>
      </c>
      <c r="D51" t="s">
        <v>2133</v>
      </c>
      <c r="E51" t="str">
        <f t="shared" si="0"/>
        <v>Paul BrandApr 14, 2020</v>
      </c>
      <c r="F51" t="str">
        <f>VLOOKUP(E51,'names lookup'!D:L,2,FALSE)</f>
        <v>Paul Brand</v>
      </c>
      <c r="G51" t="str">
        <f>VLOOKUP(F51,'names lookup'!E:H,3,FALSE)</f>
        <v>ITV News</v>
      </c>
      <c r="H51" t="str">
        <f>VLOOKUP(F51,'names lookup'!E:I,5,FALSE)</f>
        <v>Media</v>
      </c>
      <c r="I51" t="str">
        <f>VLOOKUP($F51,'names lookup'!$E:J,6,FALSE)</f>
        <v>TV</v>
      </c>
      <c r="J51" t="str">
        <f>VLOOKUP($F51,'names lookup'!$E:K,7,FALSE)</f>
        <v>National</v>
      </c>
      <c r="K51" t="str">
        <f>VLOOKUP($F51,'names lookup'!$E:L,8,FALSE)</f>
        <v>UK</v>
      </c>
      <c r="L51" t="str">
        <f t="shared" si="1"/>
        <v>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v>
      </c>
      <c r="M51" t="str">
        <f t="shared" si="16"/>
        <v>16:38</v>
      </c>
      <c r="O51">
        <v>362</v>
      </c>
      <c r="Q51" t="s">
        <v>19</v>
      </c>
      <c r="R51" s="7">
        <f t="shared" si="2"/>
        <v>43935</v>
      </c>
      <c r="S51" t="s">
        <v>2205</v>
      </c>
      <c r="T51" s="6">
        <f t="shared" si="17"/>
        <v>1.1550925925925925E-2</v>
      </c>
      <c r="U51">
        <f t="shared" si="3"/>
        <v>1.1550925925925925E-2</v>
      </c>
      <c r="V51">
        <f t="shared" si="4"/>
        <v>1.1550925925925925E-2</v>
      </c>
      <c r="W51">
        <f t="shared" si="5"/>
        <v>0</v>
      </c>
      <c r="X51">
        <f t="shared" si="21"/>
        <v>1.1759259259259259E-2</v>
      </c>
      <c r="Y51">
        <f t="shared" si="7"/>
        <v>1.1759259259259259E-2</v>
      </c>
      <c r="Z51" t="b">
        <f t="shared" si="8"/>
        <v>0</v>
      </c>
      <c r="AA51" s="6">
        <f t="shared" si="9"/>
        <v>2.0833333333333467E-4</v>
      </c>
      <c r="AB51" s="6" t="b">
        <f t="shared" si="10"/>
        <v>0</v>
      </c>
      <c r="AC51" s="9">
        <f t="shared" si="11"/>
        <v>69</v>
      </c>
      <c r="AD51" s="9">
        <f t="shared" si="20"/>
        <v>229.99999999999852</v>
      </c>
      <c r="AE51" s="10">
        <f t="shared" si="18"/>
        <v>2.7777777777777778E-4</v>
      </c>
      <c r="AF51">
        <f t="shared" si="13"/>
        <v>2.0833333333333467E-4</v>
      </c>
      <c r="AG51" t="b">
        <f t="shared" si="14"/>
        <v>0</v>
      </c>
      <c r="AH51">
        <f t="shared" si="15"/>
        <v>3.4236111111111113E-2</v>
      </c>
    </row>
    <row r="52" spans="1:34" x14ac:dyDescent="0.2">
      <c r="A52">
        <v>59</v>
      </c>
      <c r="B52" t="s">
        <v>18</v>
      </c>
      <c r="C52" t="s">
        <v>61</v>
      </c>
      <c r="D52" t="s">
        <v>2177</v>
      </c>
      <c r="E52" t="str">
        <f t="shared" si="0"/>
        <v>Yvonne DoyleApr 14, 2020</v>
      </c>
      <c r="F52" t="str">
        <f>VLOOKUP(D52,'names lookup'!A:L,5,FALSE)</f>
        <v>Dr. Yvonne Doyle</v>
      </c>
      <c r="G52" t="str">
        <f>VLOOKUP(F52,'names lookup'!E:H,3,FALSE)</f>
        <v>Public Health England</v>
      </c>
      <c r="H52" t="str">
        <f>VLOOKUP(F52,'names lookup'!E:I,5,FALSE)</f>
        <v>Government</v>
      </c>
      <c r="I52" t="str">
        <f>VLOOKUP($F52,'names lookup'!$E:J,6,FALSE)</f>
        <v>Health</v>
      </c>
      <c r="J52" t="str">
        <f>VLOOKUP($F52,'names lookup'!$E:K,7,FALSE)</f>
        <v>N/A</v>
      </c>
      <c r="K52" t="str">
        <f>VLOOKUP($F52,'names lookup'!$E:L,8,FALSE)</f>
        <v>England</v>
      </c>
      <c r="L52" t="str">
        <f t="shared" si="1"/>
        <v>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v>
      </c>
      <c r="M52" t="str">
        <f t="shared" si="16"/>
        <v>16:56</v>
      </c>
      <c r="O52">
        <v>608</v>
      </c>
      <c r="Q52" t="s">
        <v>19</v>
      </c>
      <c r="R52" s="7">
        <f t="shared" si="2"/>
        <v>43935</v>
      </c>
      <c r="S52" t="s">
        <v>2206</v>
      </c>
      <c r="T52" s="6">
        <f t="shared" si="17"/>
        <v>1.1759259259259259E-2</v>
      </c>
      <c r="U52">
        <f t="shared" si="3"/>
        <v>1.1759259259259259E-2</v>
      </c>
      <c r="V52">
        <f t="shared" si="4"/>
        <v>3.1817129629629633E-2</v>
      </c>
      <c r="W52">
        <f t="shared" si="5"/>
        <v>2.0057870370370372E-2</v>
      </c>
      <c r="X52">
        <f t="shared" si="21"/>
        <v>1.2812499999999999E-2</v>
      </c>
      <c r="Y52">
        <f t="shared" si="7"/>
        <v>1.2812499999999999E-2</v>
      </c>
      <c r="Z52" t="b">
        <f t="shared" si="8"/>
        <v>0</v>
      </c>
      <c r="AA52" s="6">
        <f t="shared" si="9"/>
        <v>4.2824074074074292E-4</v>
      </c>
      <c r="AB52" s="6" t="b">
        <f t="shared" si="10"/>
        <v>0</v>
      </c>
      <c r="AC52" s="9">
        <f t="shared" si="11"/>
        <v>104</v>
      </c>
      <c r="AD52" s="9">
        <f t="shared" si="20"/>
        <v>168.64864864864779</v>
      </c>
      <c r="AE52" s="10">
        <f t="shared" si="18"/>
        <v>4.2824074074074075E-4</v>
      </c>
      <c r="AF52">
        <f t="shared" si="13"/>
        <v>1.05324074074074E-3</v>
      </c>
      <c r="AG52" t="b">
        <f t="shared" si="14"/>
        <v>0</v>
      </c>
      <c r="AH52">
        <f t="shared" si="15"/>
        <v>3.4236111111111113E-2</v>
      </c>
    </row>
    <row r="53" spans="1:34" x14ac:dyDescent="0.2">
      <c r="A53">
        <v>60</v>
      </c>
      <c r="B53" t="s">
        <v>18</v>
      </c>
      <c r="C53" t="s">
        <v>62</v>
      </c>
      <c r="D53" t="s">
        <v>2163</v>
      </c>
      <c r="E53" t="str">
        <f t="shared" si="0"/>
        <v>Stephen PowisApr 14, 2020</v>
      </c>
      <c r="F53" t="str">
        <f>VLOOKUP(E53,'names lookup'!D:L,2,FALSE)</f>
        <v>Stephen Powis</v>
      </c>
      <c r="G53" t="str">
        <f>VLOOKUP(F53,'names lookup'!E:H,3,FALSE)</f>
        <v>NHS England</v>
      </c>
      <c r="H53" t="str">
        <f>VLOOKUP(F53,'names lookup'!E:I,5,FALSE)</f>
        <v>Government</v>
      </c>
      <c r="I53" t="str">
        <f>VLOOKUP($F53,'names lookup'!$E:J,6,FALSE)</f>
        <v>Health</v>
      </c>
      <c r="J53" t="str">
        <f>VLOOKUP($F53,'names lookup'!$E:K,7,FALSE)</f>
        <v>N/A</v>
      </c>
      <c r="K53" t="str">
        <f>VLOOKUP($F53,'names lookup'!$E:L,8,FALSE)</f>
        <v>England</v>
      </c>
      <c r="L53" t="str">
        <f t="shared" si="1"/>
        <v>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v>
      </c>
      <c r="M53" t="str">
        <f t="shared" si="16"/>
        <v>17:33</v>
      </c>
      <c r="O53">
        <v>402</v>
      </c>
      <c r="Q53" t="s">
        <v>19</v>
      </c>
      <c r="R53" s="7">
        <f t="shared" si="2"/>
        <v>43935</v>
      </c>
      <c r="S53" t="s">
        <v>2207</v>
      </c>
      <c r="T53" s="6">
        <f t="shared" si="17"/>
        <v>1.2187500000000002E-2</v>
      </c>
      <c r="U53">
        <f t="shared" si="3"/>
        <v>1.2187500000000002E-2</v>
      </c>
      <c r="V53">
        <f t="shared" si="4"/>
        <v>3.2708333333333332E-2</v>
      </c>
      <c r="W53">
        <f t="shared" si="5"/>
        <v>2.0520833333333328E-2</v>
      </c>
      <c r="X53">
        <f t="shared" si="21"/>
        <v>1.2812499999999999E-2</v>
      </c>
      <c r="Y53">
        <f t="shared" si="7"/>
        <v>1.2812499999999999E-2</v>
      </c>
      <c r="Z53" t="b">
        <f t="shared" si="8"/>
        <v>0</v>
      </c>
      <c r="AA53" s="6">
        <f t="shared" si="9"/>
        <v>2.5462962962962722E-4</v>
      </c>
      <c r="AB53" s="6" t="b">
        <f t="shared" si="10"/>
        <v>0</v>
      </c>
      <c r="AC53" s="9">
        <f t="shared" si="11"/>
        <v>64</v>
      </c>
      <c r="AD53" s="9">
        <f t="shared" si="20"/>
        <v>174.54545454545621</v>
      </c>
      <c r="AE53" s="10">
        <f t="shared" si="18"/>
        <v>2.5462962962962961E-4</v>
      </c>
      <c r="AF53">
        <f t="shared" si="13"/>
        <v>6.2499999999999709E-4</v>
      </c>
      <c r="AG53" t="b">
        <f t="shared" si="14"/>
        <v>0</v>
      </c>
      <c r="AH53">
        <f t="shared" si="15"/>
        <v>3.4236111111111113E-2</v>
      </c>
    </row>
    <row r="54" spans="1:34" x14ac:dyDescent="0.2">
      <c r="A54">
        <v>61</v>
      </c>
      <c r="B54" t="s">
        <v>18</v>
      </c>
      <c r="C54" t="s">
        <v>63</v>
      </c>
      <c r="D54" t="s">
        <v>2141</v>
      </c>
      <c r="E54" t="str">
        <f t="shared" si="0"/>
        <v>Rishi SunakApr 14, 2020</v>
      </c>
      <c r="F54" t="str">
        <f>VLOOKUP(E54,'names lookup'!D:L,2,FALSE)</f>
        <v>Rishi Sunak</v>
      </c>
      <c r="G54" t="str">
        <f>VLOOKUP(F54,'names lookup'!E:H,3,FALSE)</f>
        <v>Government</v>
      </c>
      <c r="H54" t="str">
        <f>VLOOKUP(F54,'names lookup'!E:I,5,FALSE)</f>
        <v>Government</v>
      </c>
      <c r="I54" t="str">
        <f>VLOOKUP($F54,'names lookup'!$E:J,6,FALSE)</f>
        <v>Central govt</v>
      </c>
      <c r="J54" t="str">
        <f>VLOOKUP($F54,'names lookup'!$E:K,7,FALSE)</f>
        <v>N/A</v>
      </c>
      <c r="K54" t="str">
        <f>VLOOKUP($F54,'names lookup'!$E:L,8,FALSE)</f>
        <v>UK</v>
      </c>
      <c r="L54" t="str">
        <f t="shared" si="1"/>
        <v>Thank you, Paul. If we could turn next to Kathryn Samson at STV?</v>
      </c>
      <c r="M54" t="str">
        <f t="shared" si="16"/>
        <v>17:55</v>
      </c>
      <c r="O54">
        <v>85</v>
      </c>
      <c r="Q54" t="s">
        <v>19</v>
      </c>
      <c r="R54" s="7">
        <f t="shared" si="2"/>
        <v>43935</v>
      </c>
      <c r="S54" t="s">
        <v>2208</v>
      </c>
      <c r="T54" s="6">
        <f t="shared" si="17"/>
        <v>1.2442129629629629E-2</v>
      </c>
      <c r="U54">
        <f t="shared" si="3"/>
        <v>1.2442129629629629E-2</v>
      </c>
      <c r="V54">
        <f t="shared" si="4"/>
        <v>3.4236111111111113E-2</v>
      </c>
      <c r="W54">
        <f t="shared" si="5"/>
        <v>2.1793981481481484E-2</v>
      </c>
      <c r="X54">
        <f t="shared" si="21"/>
        <v>1.2812499999999999E-2</v>
      </c>
      <c r="Y54">
        <f t="shared" si="7"/>
        <v>1.2812499999999999E-2</v>
      </c>
      <c r="Z54" t="b">
        <f t="shared" si="8"/>
        <v>0</v>
      </c>
      <c r="AA54" s="6">
        <f t="shared" si="9"/>
        <v>6.9444444444443157E-5</v>
      </c>
      <c r="AB54" s="6" t="b">
        <f t="shared" si="10"/>
        <v>0</v>
      </c>
      <c r="AC54" s="9">
        <f t="shared" si="11"/>
        <v>13</v>
      </c>
      <c r="AD54" s="9">
        <f t="shared" si="20"/>
        <v>130.00000000000242</v>
      </c>
      <c r="AE54" s="10">
        <f t="shared" si="18"/>
        <v>4.6296296296296294E-5</v>
      </c>
      <c r="AF54">
        <f t="shared" si="13"/>
        <v>3.7037037037036986E-4</v>
      </c>
      <c r="AG54" t="b">
        <f t="shared" si="14"/>
        <v>0</v>
      </c>
      <c r="AH54">
        <f t="shared" si="15"/>
        <v>3.4236111111111113E-2</v>
      </c>
    </row>
    <row r="55" spans="1:34" x14ac:dyDescent="0.2">
      <c r="A55">
        <v>62</v>
      </c>
      <c r="B55" t="s">
        <v>18</v>
      </c>
      <c r="C55" t="s">
        <v>64</v>
      </c>
      <c r="D55" t="s">
        <v>2104</v>
      </c>
      <c r="E55" t="str">
        <f t="shared" si="0"/>
        <v>Kathryn SamsonApr 14, 2020</v>
      </c>
      <c r="F55" t="str">
        <f>VLOOKUP(E55,'names lookup'!D:L,2,FALSE)</f>
        <v>Kathryn Samson</v>
      </c>
      <c r="G55" t="str">
        <f>VLOOKUP(F55,'names lookup'!E:H,3,FALSE)</f>
        <v>STV News</v>
      </c>
      <c r="H55" t="str">
        <f>VLOOKUP(F55,'names lookup'!E:I,5,FALSE)</f>
        <v>Media</v>
      </c>
      <c r="I55" t="str">
        <f>VLOOKUP($F55,'names lookup'!$E:J,6,FALSE)</f>
        <v>TV</v>
      </c>
      <c r="J55" t="str">
        <f>VLOOKUP($F55,'names lookup'!$E:K,7,FALSE)</f>
        <v>National</v>
      </c>
      <c r="K55" t="str">
        <f>VLOOKUP($F55,'names lookup'!$E:L,8,FALSE)</f>
        <v>Scotland</v>
      </c>
      <c r="L55" t="str">
        <f t="shared" si="1"/>
        <v>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v>
      </c>
      <c r="M55" t="str">
        <f t="shared" si="16"/>
        <v>18:01</v>
      </c>
      <c r="O55">
        <v>470</v>
      </c>
      <c r="Q55" t="s">
        <v>19</v>
      </c>
      <c r="R55" s="7">
        <f t="shared" si="2"/>
        <v>43935</v>
      </c>
      <c r="S55" t="s">
        <v>2209</v>
      </c>
      <c r="T55" s="6">
        <f t="shared" si="17"/>
        <v>1.2511574074074073E-2</v>
      </c>
      <c r="U55">
        <f t="shared" si="3"/>
        <v>1.2511574074074073E-2</v>
      </c>
      <c r="V55">
        <f t="shared" si="4"/>
        <v>1.2511574074074073E-2</v>
      </c>
      <c r="W55">
        <f t="shared" si="5"/>
        <v>0</v>
      </c>
      <c r="X55">
        <f t="shared" si="21"/>
        <v>1.2812499999999999E-2</v>
      </c>
      <c r="Y55">
        <f t="shared" si="7"/>
        <v>1.2812499999999999E-2</v>
      </c>
      <c r="Z55" t="b">
        <f t="shared" si="8"/>
        <v>0</v>
      </c>
      <c r="AA55" s="6">
        <f t="shared" si="9"/>
        <v>3.0092592592592671E-4</v>
      </c>
      <c r="AB55" s="6" t="b">
        <f t="shared" si="10"/>
        <v>0</v>
      </c>
      <c r="AC55" s="9">
        <f t="shared" si="11"/>
        <v>74</v>
      </c>
      <c r="AD55" s="9">
        <f t="shared" si="20"/>
        <v>170.76923076923032</v>
      </c>
      <c r="AE55" s="10">
        <f t="shared" si="18"/>
        <v>3.0092592592592595E-4</v>
      </c>
      <c r="AF55">
        <f t="shared" si="13"/>
        <v>3.0092592592592671E-4</v>
      </c>
      <c r="AG55" t="b">
        <f t="shared" si="14"/>
        <v>0</v>
      </c>
      <c r="AH55">
        <f t="shared" si="15"/>
        <v>3.4236111111111113E-2</v>
      </c>
    </row>
    <row r="56" spans="1:34" x14ac:dyDescent="0.2">
      <c r="A56">
        <v>63</v>
      </c>
      <c r="B56" t="s">
        <v>18</v>
      </c>
      <c r="C56" t="s">
        <v>65</v>
      </c>
      <c r="D56" t="s">
        <v>2141</v>
      </c>
      <c r="E56" t="str">
        <f t="shared" si="0"/>
        <v>Rishi SunakApr 14, 2020</v>
      </c>
      <c r="F56" t="str">
        <f>VLOOKUP(E56,'names lookup'!D:L,2,FALSE)</f>
        <v>Rishi Sunak</v>
      </c>
      <c r="G56" t="str">
        <f>VLOOKUP(F56,'names lookup'!E:H,3,FALSE)</f>
        <v>Government</v>
      </c>
      <c r="H56" t="str">
        <f>VLOOKUP(F56,'names lookup'!E:I,5,FALSE)</f>
        <v>Government</v>
      </c>
      <c r="I56" t="str">
        <f>VLOOKUP($F56,'names lookup'!$E:J,6,FALSE)</f>
        <v>Central govt</v>
      </c>
      <c r="J56" t="str">
        <f>VLOOKUP($F56,'names lookup'!$E:K,7,FALSE)</f>
        <v>N/A</v>
      </c>
      <c r="K56" t="str">
        <f>VLOOKUP($F56,'names lookup'!$E:L,8,FALSE)</f>
        <v>UK</v>
      </c>
      <c r="L56" t="str">
        <f t="shared" si="1"/>
        <v>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v>
      </c>
      <c r="M56" t="str">
        <f t="shared" si="16"/>
        <v>18:27</v>
      </c>
      <c r="O56">
        <v>798</v>
      </c>
      <c r="Q56" t="s">
        <v>19</v>
      </c>
      <c r="R56" s="7">
        <f t="shared" si="2"/>
        <v>43935</v>
      </c>
      <c r="S56" t="s">
        <v>2210</v>
      </c>
      <c r="T56" s="6">
        <f t="shared" si="17"/>
        <v>1.2812499999999999E-2</v>
      </c>
      <c r="U56">
        <f t="shared" si="3"/>
        <v>1.2812499999999999E-2</v>
      </c>
      <c r="V56">
        <f t="shared" si="4"/>
        <v>3.4236111111111113E-2</v>
      </c>
      <c r="W56">
        <f t="shared" si="5"/>
        <v>2.1423611111111115E-2</v>
      </c>
      <c r="X56">
        <f t="shared" si="21"/>
        <v>1.5289351851851851E-2</v>
      </c>
      <c r="Y56">
        <f t="shared" si="7"/>
        <v>1.5289351851851851E-2</v>
      </c>
      <c r="Z56" t="b">
        <f t="shared" si="8"/>
        <v>0</v>
      </c>
      <c r="AA56" s="6">
        <f t="shared" si="9"/>
        <v>5.0925925925926138E-4</v>
      </c>
      <c r="AB56" s="6" t="b">
        <f t="shared" si="10"/>
        <v>0</v>
      </c>
      <c r="AC56" s="9">
        <f t="shared" si="11"/>
        <v>135</v>
      </c>
      <c r="AD56" s="9">
        <f t="shared" si="20"/>
        <v>184.09090909090833</v>
      </c>
      <c r="AE56" s="10">
        <f t="shared" si="18"/>
        <v>5.5555555555555556E-4</v>
      </c>
      <c r="AF56">
        <f t="shared" si="13"/>
        <v>2.4768518518518516E-3</v>
      </c>
      <c r="AG56" t="b">
        <f t="shared" si="14"/>
        <v>0</v>
      </c>
      <c r="AH56">
        <f t="shared" si="15"/>
        <v>3.4236111111111113E-2</v>
      </c>
    </row>
    <row r="57" spans="1:34" x14ac:dyDescent="0.2">
      <c r="A57">
        <v>64</v>
      </c>
      <c r="B57" t="s">
        <v>18</v>
      </c>
      <c r="C57" t="s">
        <v>66</v>
      </c>
      <c r="D57" t="s">
        <v>2177</v>
      </c>
      <c r="E57" t="str">
        <f t="shared" si="0"/>
        <v>Yvonne DoyleApr 14, 2020</v>
      </c>
      <c r="F57" t="str">
        <f>VLOOKUP(D57,'names lookup'!A:L,5,FALSE)</f>
        <v>Dr. Yvonne Doyle</v>
      </c>
      <c r="G57" t="str">
        <f>VLOOKUP(F57,'names lookup'!E:H,3,FALSE)</f>
        <v>Public Health England</v>
      </c>
      <c r="H57" t="str">
        <f>VLOOKUP(F57,'names lookup'!E:I,5,FALSE)</f>
        <v>Government</v>
      </c>
      <c r="I57" t="str">
        <f>VLOOKUP($F57,'names lookup'!$E:J,6,FALSE)</f>
        <v>Health</v>
      </c>
      <c r="J57" t="str">
        <f>VLOOKUP($F57,'names lookup'!$E:K,7,FALSE)</f>
        <v>N/A</v>
      </c>
      <c r="K57" t="str">
        <f>VLOOKUP($F57,'names lookup'!$E:L,8,FALSE)</f>
        <v>England</v>
      </c>
      <c r="L57" t="str">
        <f t="shared" si="1"/>
        <v>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v>
      </c>
      <c r="M57" t="str">
        <f t="shared" si="16"/>
        <v>19:11</v>
      </c>
      <c r="O57">
        <v>578</v>
      </c>
      <c r="Q57" t="s">
        <v>19</v>
      </c>
      <c r="R57" s="7">
        <f t="shared" si="2"/>
        <v>43935</v>
      </c>
      <c r="S57" t="s">
        <v>2211</v>
      </c>
      <c r="T57" s="6">
        <f t="shared" si="17"/>
        <v>1.3321759259259261E-2</v>
      </c>
      <c r="U57">
        <f t="shared" si="3"/>
        <v>1.3321759259259261E-2</v>
      </c>
      <c r="V57">
        <f t="shared" si="4"/>
        <v>3.1817129629629633E-2</v>
      </c>
      <c r="W57">
        <f t="shared" si="5"/>
        <v>1.849537037037037E-2</v>
      </c>
      <c r="X57">
        <f t="shared" si="21"/>
        <v>1.5289351851851851E-2</v>
      </c>
      <c r="Y57">
        <f t="shared" si="7"/>
        <v>1.5289351851851851E-2</v>
      </c>
      <c r="Z57" t="b">
        <f t="shared" si="8"/>
        <v>0</v>
      </c>
      <c r="AA57" s="6">
        <f t="shared" si="9"/>
        <v>4.0509259259259058E-4</v>
      </c>
      <c r="AB57" s="6" t="b">
        <f t="shared" si="10"/>
        <v>0</v>
      </c>
      <c r="AC57" s="9">
        <f t="shared" si="11"/>
        <v>97</v>
      </c>
      <c r="AD57" s="9">
        <f t="shared" si="20"/>
        <v>166.28571428571513</v>
      </c>
      <c r="AE57" s="10">
        <f t="shared" si="18"/>
        <v>3.9351851851851852E-4</v>
      </c>
      <c r="AF57">
        <f t="shared" si="13"/>
        <v>1.9675925925925902E-3</v>
      </c>
      <c r="AG57" t="b">
        <f t="shared" si="14"/>
        <v>0</v>
      </c>
      <c r="AH57">
        <f t="shared" si="15"/>
        <v>3.4236111111111113E-2</v>
      </c>
    </row>
    <row r="58" spans="1:34" x14ac:dyDescent="0.2">
      <c r="A58">
        <v>65</v>
      </c>
      <c r="B58" t="s">
        <v>18</v>
      </c>
      <c r="C58" t="s">
        <v>67</v>
      </c>
      <c r="D58" t="s">
        <v>2141</v>
      </c>
      <c r="E58" t="str">
        <f t="shared" si="0"/>
        <v>Rishi SunakApr 14, 2020</v>
      </c>
      <c r="F58" t="str">
        <f>VLOOKUP(E58,'names lookup'!D:L,2,FALSE)</f>
        <v>Rishi Sunak</v>
      </c>
      <c r="G58" t="str">
        <f>VLOOKUP(F58,'names lookup'!E:H,3,FALSE)</f>
        <v>Government</v>
      </c>
      <c r="H58" t="str">
        <f>VLOOKUP(F58,'names lookup'!E:I,5,FALSE)</f>
        <v>Government</v>
      </c>
      <c r="I58" t="str">
        <f>VLOOKUP($F58,'names lookup'!$E:J,6,FALSE)</f>
        <v>Central govt</v>
      </c>
      <c r="J58" t="str">
        <f>VLOOKUP($F58,'names lookup'!$E:K,7,FALSE)</f>
        <v>N/A</v>
      </c>
      <c r="K58" t="str">
        <f>VLOOKUP($F58,'names lookup'!$E:L,8,FALSE)</f>
        <v>UK</v>
      </c>
      <c r="L58" t="str">
        <f t="shared" si="1"/>
        <v>Brilliant. Thank you, Kathryn. Can we turn next to Ed Conway from Sky?</v>
      </c>
      <c r="M58" t="str">
        <f t="shared" si="16"/>
        <v>19:46</v>
      </c>
      <c r="O58">
        <v>91</v>
      </c>
      <c r="Q58" t="s">
        <v>19</v>
      </c>
      <c r="R58" s="7">
        <f t="shared" si="2"/>
        <v>43935</v>
      </c>
      <c r="S58" t="s">
        <v>2212</v>
      </c>
      <c r="T58" s="6">
        <f t="shared" si="17"/>
        <v>1.3726851851851851E-2</v>
      </c>
      <c r="U58">
        <f t="shared" si="3"/>
        <v>1.3726851851851851E-2</v>
      </c>
      <c r="V58">
        <f t="shared" si="4"/>
        <v>3.4236111111111113E-2</v>
      </c>
      <c r="W58">
        <f t="shared" si="5"/>
        <v>2.0509259259259262E-2</v>
      </c>
      <c r="X58">
        <f t="shared" si="21"/>
        <v>1.5289351851851851E-2</v>
      </c>
      <c r="Y58">
        <f t="shared" si="7"/>
        <v>1.5289351851851851E-2</v>
      </c>
      <c r="Z58" t="b">
        <f t="shared" si="8"/>
        <v>0</v>
      </c>
      <c r="AA58" s="6">
        <f t="shared" si="9"/>
        <v>8.1018518518520197E-5</v>
      </c>
      <c r="AB58" s="6" t="b">
        <f t="shared" si="10"/>
        <v>0</v>
      </c>
      <c r="AC58" s="9">
        <f t="shared" si="11"/>
        <v>13</v>
      </c>
      <c r="AD58" s="9">
        <f t="shared" si="20"/>
        <v>111.42857142856911</v>
      </c>
      <c r="AE58" s="10">
        <f t="shared" si="18"/>
        <v>4.6296296296296294E-5</v>
      </c>
      <c r="AF58">
        <f t="shared" si="13"/>
        <v>1.5624999999999997E-3</v>
      </c>
      <c r="AG58" t="b">
        <f t="shared" si="14"/>
        <v>0</v>
      </c>
      <c r="AH58">
        <f t="shared" si="15"/>
        <v>3.4236111111111113E-2</v>
      </c>
    </row>
    <row r="59" spans="1:34" x14ac:dyDescent="0.2">
      <c r="A59">
        <v>66</v>
      </c>
      <c r="B59" t="s">
        <v>18</v>
      </c>
      <c r="C59" t="s">
        <v>68</v>
      </c>
      <c r="D59" t="s">
        <v>2064</v>
      </c>
      <c r="E59" t="str">
        <f t="shared" si="0"/>
        <v>Ed ConwayApr 14, 2020</v>
      </c>
      <c r="F59" t="str">
        <f>VLOOKUP(E59,'names lookup'!D:L,2,FALSE)</f>
        <v>Ed Conway</v>
      </c>
      <c r="G59" t="str">
        <f>VLOOKUP(F59,'names lookup'!E:H,3,FALSE)</f>
        <v>Sky News</v>
      </c>
      <c r="H59" t="str">
        <f>VLOOKUP(F59,'names lookup'!E:I,5,FALSE)</f>
        <v>Media</v>
      </c>
      <c r="I59" t="str">
        <f>VLOOKUP($F59,'names lookup'!$E:J,6,FALSE)</f>
        <v>TV</v>
      </c>
      <c r="J59" t="str">
        <f>VLOOKUP($F59,'names lookup'!$E:K,7,FALSE)</f>
        <v>National</v>
      </c>
      <c r="K59" t="str">
        <f>VLOOKUP($F59,'names lookup'!$E:L,8,FALSE)</f>
        <v>UK</v>
      </c>
      <c r="L59" t="str">
        <f t="shared" si="1"/>
        <v>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v>
      </c>
      <c r="M59" t="str">
        <f t="shared" si="16"/>
        <v>19:53</v>
      </c>
      <c r="O59">
        <v>558</v>
      </c>
      <c r="Q59" t="s">
        <v>19</v>
      </c>
      <c r="R59" s="7">
        <f t="shared" si="2"/>
        <v>43935</v>
      </c>
      <c r="S59" t="s">
        <v>2213</v>
      </c>
      <c r="T59" s="6">
        <f t="shared" si="17"/>
        <v>1.3807870370370371E-2</v>
      </c>
      <c r="U59">
        <f t="shared" si="3"/>
        <v>1.3807870370370371E-2</v>
      </c>
      <c r="V59">
        <f t="shared" si="4"/>
        <v>1.4965277777777779E-2</v>
      </c>
      <c r="W59">
        <f t="shared" si="5"/>
        <v>1.1574074074074073E-3</v>
      </c>
      <c r="X59">
        <f t="shared" si="21"/>
        <v>1.5289351851851851E-2</v>
      </c>
      <c r="Y59">
        <f t="shared" si="7"/>
        <v>1.5289351851851851E-2</v>
      </c>
      <c r="Z59" t="b">
        <f t="shared" si="8"/>
        <v>0</v>
      </c>
      <c r="AA59" s="6">
        <f t="shared" si="9"/>
        <v>4.2824074074073945E-4</v>
      </c>
      <c r="AB59" s="6" t="b">
        <f t="shared" si="10"/>
        <v>0</v>
      </c>
      <c r="AC59" s="9">
        <f t="shared" si="11"/>
        <v>96</v>
      </c>
      <c r="AD59" s="9">
        <f t="shared" si="20"/>
        <v>155.67567567567613</v>
      </c>
      <c r="AE59" s="10">
        <f t="shared" si="18"/>
        <v>3.9351851851851852E-4</v>
      </c>
      <c r="AF59">
        <f t="shared" si="13"/>
        <v>1.4814814814814795E-3</v>
      </c>
      <c r="AG59" t="b">
        <f t="shared" si="14"/>
        <v>0</v>
      </c>
      <c r="AH59">
        <f t="shared" si="15"/>
        <v>3.4236111111111113E-2</v>
      </c>
    </row>
    <row r="60" spans="1:34" x14ac:dyDescent="0.2">
      <c r="A60">
        <v>67</v>
      </c>
      <c r="B60" t="s">
        <v>18</v>
      </c>
      <c r="C60" t="s">
        <v>69</v>
      </c>
      <c r="D60" t="s">
        <v>2141</v>
      </c>
      <c r="E60" t="str">
        <f t="shared" si="0"/>
        <v>Rishi SunakApr 14, 2020</v>
      </c>
      <c r="F60" t="str">
        <f>VLOOKUP(E60,'names lookup'!D:L,2,FALSE)</f>
        <v>Rishi Sunak</v>
      </c>
      <c r="G60" t="str">
        <f>VLOOKUP(F60,'names lookup'!E:H,3,FALSE)</f>
        <v>Government</v>
      </c>
      <c r="H60" t="str">
        <f>VLOOKUP(F60,'names lookup'!E:I,5,FALSE)</f>
        <v>Government</v>
      </c>
      <c r="I60" t="str">
        <f>VLOOKUP($F60,'names lookup'!$E:J,6,FALSE)</f>
        <v>Central govt</v>
      </c>
      <c r="J60" t="str">
        <f>VLOOKUP($F60,'names lookup'!$E:K,7,FALSE)</f>
        <v>N/A</v>
      </c>
      <c r="K60" t="str">
        <f>VLOOKUP($F60,'names lookup'!$E:L,8,FALSE)</f>
        <v>UK</v>
      </c>
      <c r="L60" t="str">
        <f t="shared" si="1"/>
        <v>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v>
      </c>
      <c r="M60" t="str">
        <f t="shared" si="16"/>
        <v>20:30</v>
      </c>
      <c r="O60">
        <v>1107</v>
      </c>
      <c r="Q60" t="s">
        <v>19</v>
      </c>
      <c r="R60" s="7">
        <f t="shared" si="2"/>
        <v>43935</v>
      </c>
      <c r="S60" t="s">
        <v>2214</v>
      </c>
      <c r="T60" s="6">
        <f t="shared" si="17"/>
        <v>1.4236111111111111E-2</v>
      </c>
      <c r="U60">
        <f t="shared" si="3"/>
        <v>1.4236111111111111E-2</v>
      </c>
      <c r="V60">
        <f t="shared" si="4"/>
        <v>3.4236111111111113E-2</v>
      </c>
      <c r="W60">
        <f t="shared" si="5"/>
        <v>2.0000000000000004E-2</v>
      </c>
      <c r="X60">
        <f t="shared" si="21"/>
        <v>1.5289351851851851E-2</v>
      </c>
      <c r="Y60">
        <f t="shared" si="7"/>
        <v>1.5289351851851851E-2</v>
      </c>
      <c r="Z60" t="b">
        <f t="shared" si="8"/>
        <v>0</v>
      </c>
      <c r="AA60" s="6">
        <f t="shared" si="9"/>
        <v>7.2916666666666789E-4</v>
      </c>
      <c r="AB60" s="6" t="b">
        <f t="shared" si="10"/>
        <v>0</v>
      </c>
      <c r="AC60" s="9">
        <f t="shared" si="11"/>
        <v>196</v>
      </c>
      <c r="AD60" s="9">
        <f t="shared" si="20"/>
        <v>186.66666666666634</v>
      </c>
      <c r="AE60" s="10">
        <f t="shared" si="18"/>
        <v>8.1018518518518516E-4</v>
      </c>
      <c r="AF60">
        <f t="shared" si="13"/>
        <v>1.05324074074074E-3</v>
      </c>
      <c r="AG60" t="b">
        <f t="shared" si="14"/>
        <v>0</v>
      </c>
      <c r="AH60">
        <f t="shared" si="15"/>
        <v>3.4236111111111113E-2</v>
      </c>
    </row>
    <row r="61" spans="1:34" x14ac:dyDescent="0.2">
      <c r="A61">
        <v>68</v>
      </c>
      <c r="B61" t="s">
        <v>18</v>
      </c>
      <c r="C61" t="s">
        <v>70</v>
      </c>
      <c r="D61" t="s">
        <v>2064</v>
      </c>
      <c r="E61" t="str">
        <f t="shared" si="0"/>
        <v>Ed ConwayApr 14, 2020</v>
      </c>
      <c r="F61" t="str">
        <f>VLOOKUP(E61,'names lookup'!D:L,2,FALSE)</f>
        <v>Ed Conway</v>
      </c>
      <c r="G61" t="str">
        <f>VLOOKUP(F61,'names lookup'!E:H,3,FALSE)</f>
        <v>Sky News</v>
      </c>
      <c r="H61" t="str">
        <f>VLOOKUP(F61,'names lookup'!E:I,5,FALSE)</f>
        <v>Media</v>
      </c>
      <c r="I61" t="str">
        <f>VLOOKUP($F61,'names lookup'!$E:J,6,FALSE)</f>
        <v>TV</v>
      </c>
      <c r="J61" t="str">
        <f>VLOOKUP($F61,'names lookup'!$E:K,7,FALSE)</f>
        <v>National</v>
      </c>
      <c r="K61" t="str">
        <f>VLOOKUP($F61,'names lookup'!$E:L,8,FALSE)</f>
        <v>UK</v>
      </c>
      <c r="L61" t="str">
        <f t="shared" si="1"/>
        <v>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v>
      </c>
      <c r="M61" t="str">
        <f t="shared" si="16"/>
        <v>21:33</v>
      </c>
      <c r="O61">
        <v>407</v>
      </c>
      <c r="Q61" t="s">
        <v>19</v>
      </c>
      <c r="R61" s="7">
        <f t="shared" si="2"/>
        <v>43935</v>
      </c>
      <c r="S61" t="s">
        <v>2215</v>
      </c>
      <c r="T61" s="6">
        <f t="shared" si="17"/>
        <v>1.4965277777777779E-2</v>
      </c>
      <c r="U61">
        <f t="shared" si="3"/>
        <v>1.4965277777777779E-2</v>
      </c>
      <c r="V61">
        <f t="shared" si="4"/>
        <v>1.4965277777777779E-2</v>
      </c>
      <c r="W61">
        <f t="shared" si="5"/>
        <v>0</v>
      </c>
      <c r="X61">
        <f t="shared" si="21"/>
        <v>1.5289351851851851E-2</v>
      </c>
      <c r="Y61">
        <f t="shared" si="7"/>
        <v>1.5289351851851851E-2</v>
      </c>
      <c r="Z61" t="b">
        <f t="shared" si="8"/>
        <v>0</v>
      </c>
      <c r="AA61" s="6">
        <f t="shared" si="9"/>
        <v>3.2407407407407211E-4</v>
      </c>
      <c r="AB61" s="6" t="b">
        <f t="shared" si="10"/>
        <v>0</v>
      </c>
      <c r="AC61" s="9">
        <f t="shared" si="11"/>
        <v>70</v>
      </c>
      <c r="AD61" s="9">
        <f t="shared" si="20"/>
        <v>150.00000000000091</v>
      </c>
      <c r="AE61" s="10">
        <f t="shared" si="18"/>
        <v>2.8935185185185189E-4</v>
      </c>
      <c r="AF61">
        <f t="shared" si="13"/>
        <v>3.2407407407407211E-4</v>
      </c>
      <c r="AG61" t="b">
        <f t="shared" si="14"/>
        <v>0</v>
      </c>
      <c r="AH61">
        <f t="shared" si="15"/>
        <v>3.4236111111111113E-2</v>
      </c>
    </row>
    <row r="62" spans="1:34" x14ac:dyDescent="0.2">
      <c r="A62">
        <v>69</v>
      </c>
      <c r="B62" t="s">
        <v>18</v>
      </c>
      <c r="C62" t="s">
        <v>71</v>
      </c>
      <c r="D62" t="s">
        <v>2141</v>
      </c>
      <c r="E62" t="str">
        <f t="shared" si="0"/>
        <v>Rishi SunakApr 14, 2020</v>
      </c>
      <c r="F62" t="str">
        <f>VLOOKUP(E62,'names lookup'!D:L,2,FALSE)</f>
        <v>Rishi Sunak</v>
      </c>
      <c r="G62" t="str">
        <f>VLOOKUP(F62,'names lookup'!E:H,3,FALSE)</f>
        <v>Government</v>
      </c>
      <c r="H62" t="str">
        <f>VLOOKUP(F62,'names lookup'!E:I,5,FALSE)</f>
        <v>Government</v>
      </c>
      <c r="I62" t="str">
        <f>VLOOKUP($F62,'names lookup'!$E:J,6,FALSE)</f>
        <v>Central govt</v>
      </c>
      <c r="J62" t="str">
        <f>VLOOKUP($F62,'names lookup'!$E:K,7,FALSE)</f>
        <v>N/A</v>
      </c>
      <c r="K62" t="str">
        <f>VLOOKUP($F62,'names lookup'!$E:L,8,FALSE)</f>
        <v>UK</v>
      </c>
      <c r="L62" t="str">
        <f t="shared" si="1"/>
        <v>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v>
      </c>
      <c r="M62" t="str">
        <f t="shared" si="16"/>
        <v>22:01</v>
      </c>
      <c r="O62">
        <v>875</v>
      </c>
      <c r="Q62" t="s">
        <v>19</v>
      </c>
      <c r="R62" s="7">
        <f t="shared" si="2"/>
        <v>43935</v>
      </c>
      <c r="S62" t="s">
        <v>2216</v>
      </c>
      <c r="T62" s="6">
        <f t="shared" si="17"/>
        <v>1.5289351851851851E-2</v>
      </c>
      <c r="U62">
        <f t="shared" si="3"/>
        <v>1.5289351851851851E-2</v>
      </c>
      <c r="V62">
        <f t="shared" si="4"/>
        <v>3.4236111111111113E-2</v>
      </c>
      <c r="W62">
        <f t="shared" si="5"/>
        <v>1.894675925925926E-2</v>
      </c>
      <c r="X62">
        <f t="shared" si="21"/>
        <v>1.6724537037037034E-2</v>
      </c>
      <c r="Y62">
        <f t="shared" si="7"/>
        <v>1.6724537037037034E-2</v>
      </c>
      <c r="Z62" t="b">
        <f t="shared" si="8"/>
        <v>0</v>
      </c>
      <c r="AA62" s="6">
        <f t="shared" si="9"/>
        <v>5.3240740740741026E-4</v>
      </c>
      <c r="AB62" s="6" t="b">
        <f t="shared" si="10"/>
        <v>0</v>
      </c>
      <c r="AC62" s="9">
        <f t="shared" si="11"/>
        <v>156</v>
      </c>
      <c r="AD62" s="9">
        <f t="shared" si="20"/>
        <v>203.47826086956411</v>
      </c>
      <c r="AE62" s="10">
        <f t="shared" si="18"/>
        <v>6.3657407407407402E-4</v>
      </c>
      <c r="AF62">
        <f t="shared" si="13"/>
        <v>1.4351851851851834E-3</v>
      </c>
      <c r="AG62" t="b">
        <f t="shared" si="14"/>
        <v>0</v>
      </c>
      <c r="AH62">
        <f t="shared" si="15"/>
        <v>3.4236111111111113E-2</v>
      </c>
    </row>
    <row r="63" spans="1:34" x14ac:dyDescent="0.2">
      <c r="A63">
        <v>70</v>
      </c>
      <c r="B63" t="s">
        <v>18</v>
      </c>
      <c r="C63" t="s">
        <v>72</v>
      </c>
      <c r="D63" t="s">
        <v>2141</v>
      </c>
      <c r="E63" t="str">
        <f t="shared" si="0"/>
        <v>Rishi SunakApr 14, 2020</v>
      </c>
      <c r="F63" t="str">
        <f>VLOOKUP(E63,'names lookup'!D:L,2,FALSE)</f>
        <v>Rishi Sunak</v>
      </c>
      <c r="G63" t="str">
        <f>VLOOKUP(F63,'names lookup'!E:H,3,FALSE)</f>
        <v>Government</v>
      </c>
      <c r="H63" t="str">
        <f>VLOOKUP(F63,'names lookup'!E:I,5,FALSE)</f>
        <v>Government</v>
      </c>
      <c r="I63" t="str">
        <f>VLOOKUP($F63,'names lookup'!$E:J,6,FALSE)</f>
        <v>Central govt</v>
      </c>
      <c r="J63" t="str">
        <f>VLOOKUP($F63,'names lookup'!$E:K,7,FALSE)</f>
        <v>N/A</v>
      </c>
      <c r="K63" t="str">
        <f>VLOOKUP($F63,'names lookup'!$E:L,8,FALSE)</f>
        <v>UK</v>
      </c>
      <c r="L63" t="str">
        <f t="shared" si="1"/>
        <v>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v>
      </c>
      <c r="M63" t="str">
        <f t="shared" si="16"/>
        <v>22:47</v>
      </c>
      <c r="O63">
        <v>548</v>
      </c>
      <c r="Q63" t="s">
        <v>19</v>
      </c>
      <c r="R63" s="7">
        <f t="shared" si="2"/>
        <v>43935</v>
      </c>
      <c r="S63" t="s">
        <v>2216</v>
      </c>
      <c r="T63" s="6">
        <f t="shared" si="17"/>
        <v>1.5821759259259261E-2</v>
      </c>
      <c r="U63">
        <f t="shared" si="3"/>
        <v>1.5289351851851851E-2</v>
      </c>
      <c r="V63">
        <f t="shared" si="4"/>
        <v>3.4236111111111113E-2</v>
      </c>
      <c r="W63">
        <f t="shared" si="5"/>
        <v>1.894675925925926E-2</v>
      </c>
      <c r="X63">
        <f t="shared" si="21"/>
        <v>1.6724537037037034E-2</v>
      </c>
      <c r="Y63">
        <f t="shared" si="7"/>
        <v>1.6724537037037034E-2</v>
      </c>
      <c r="Z63" t="b">
        <f t="shared" si="8"/>
        <v>0</v>
      </c>
      <c r="AA63" s="6">
        <f t="shared" si="9"/>
        <v>3.9351851851851874E-4</v>
      </c>
      <c r="AB63" s="6" t="b">
        <f t="shared" si="10"/>
        <v>0</v>
      </c>
      <c r="AC63" s="9">
        <f t="shared" si="11"/>
        <v>94</v>
      </c>
      <c r="AD63" s="9">
        <f t="shared" si="20"/>
        <v>165.88235294117638</v>
      </c>
      <c r="AE63" s="10">
        <f t="shared" si="18"/>
        <v>3.8194444444444446E-4</v>
      </c>
      <c r="AF63">
        <f t="shared" si="13"/>
        <v>1.4351851851851834E-3</v>
      </c>
      <c r="AG63" t="b">
        <f t="shared" si="14"/>
        <v>0</v>
      </c>
      <c r="AH63">
        <f t="shared" si="15"/>
        <v>3.4236111111111113E-2</v>
      </c>
    </row>
    <row r="64" spans="1:34" x14ac:dyDescent="0.2">
      <c r="A64">
        <v>71</v>
      </c>
      <c r="B64" t="s">
        <v>18</v>
      </c>
      <c r="C64" t="s">
        <v>73</v>
      </c>
      <c r="D64" t="s">
        <v>2068</v>
      </c>
      <c r="E64" t="str">
        <f t="shared" si="0"/>
        <v>Francis ElliottApr 14, 2020</v>
      </c>
      <c r="F64" t="str">
        <f>VLOOKUP(E64,'names lookup'!D:L,2,FALSE)</f>
        <v>Francis Elliott</v>
      </c>
      <c r="G64" t="str">
        <f>VLOOKUP(F64,'names lookup'!E:H,3,FALSE)</f>
        <v>The Times</v>
      </c>
      <c r="H64" t="str">
        <f>VLOOKUP(F64,'names lookup'!E:I,5,FALSE)</f>
        <v>Media</v>
      </c>
      <c r="I64" t="str">
        <f>VLOOKUP($F64,'names lookup'!$E:J,6,FALSE)</f>
        <v>Newspaper</v>
      </c>
      <c r="J64" t="str">
        <f>VLOOKUP($F64,'names lookup'!$E:K,7,FALSE)</f>
        <v>National</v>
      </c>
      <c r="K64" t="str">
        <f>VLOOKUP($F64,'names lookup'!$E:L,8,FALSE)</f>
        <v>UK</v>
      </c>
      <c r="L64" t="str">
        <f t="shared" si="1"/>
        <v>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v>
      </c>
      <c r="M64" t="str">
        <f t="shared" si="16"/>
        <v>23:21</v>
      </c>
      <c r="O64">
        <v>754</v>
      </c>
      <c r="Q64" t="s">
        <v>19</v>
      </c>
      <c r="R64" s="7">
        <f t="shared" si="2"/>
        <v>43935</v>
      </c>
      <c r="S64" t="s">
        <v>2218</v>
      </c>
      <c r="T64" s="6">
        <f t="shared" si="17"/>
        <v>1.621527777777778E-2</v>
      </c>
      <c r="U64">
        <f t="shared" si="3"/>
        <v>1.621527777777778E-2</v>
      </c>
      <c r="V64">
        <f t="shared" si="4"/>
        <v>1.621527777777778E-2</v>
      </c>
      <c r="W64">
        <f t="shared" si="5"/>
        <v>0</v>
      </c>
      <c r="X64">
        <f t="shared" si="21"/>
        <v>1.6724537037037034E-2</v>
      </c>
      <c r="Y64">
        <f t="shared" si="7"/>
        <v>1.6724537037037034E-2</v>
      </c>
      <c r="Z64" t="b">
        <f t="shared" si="8"/>
        <v>0</v>
      </c>
      <c r="AA64" s="6">
        <f t="shared" si="9"/>
        <v>5.0925925925925444E-4</v>
      </c>
      <c r="AB64" s="6" t="b">
        <f t="shared" si="10"/>
        <v>0</v>
      </c>
      <c r="AC64" s="9">
        <f t="shared" si="11"/>
        <v>124</v>
      </c>
      <c r="AD64" s="9">
        <f t="shared" si="20"/>
        <v>169.09090909091069</v>
      </c>
      <c r="AE64" s="10">
        <f t="shared" si="18"/>
        <v>5.0925925925925921E-4</v>
      </c>
      <c r="AF64">
        <f t="shared" si="13"/>
        <v>5.0925925925925444E-4</v>
      </c>
      <c r="AG64" t="b">
        <f t="shared" si="14"/>
        <v>0</v>
      </c>
      <c r="AH64">
        <f t="shared" si="15"/>
        <v>3.4236111111111113E-2</v>
      </c>
    </row>
    <row r="65" spans="1:34" x14ac:dyDescent="0.2">
      <c r="A65">
        <v>72</v>
      </c>
      <c r="B65" t="s">
        <v>18</v>
      </c>
      <c r="C65" t="s">
        <v>74</v>
      </c>
      <c r="D65" t="s">
        <v>2141</v>
      </c>
      <c r="E65" t="str">
        <f t="shared" si="0"/>
        <v>Rishi SunakApr 14, 2020</v>
      </c>
      <c r="F65" t="str">
        <f>VLOOKUP(E65,'names lookup'!D:L,2,FALSE)</f>
        <v>Rishi Sunak</v>
      </c>
      <c r="G65" t="str">
        <f>VLOOKUP(F65,'names lookup'!E:H,3,FALSE)</f>
        <v>Government</v>
      </c>
      <c r="H65" t="str">
        <f>VLOOKUP(F65,'names lookup'!E:I,5,FALSE)</f>
        <v>Government</v>
      </c>
      <c r="I65" t="str">
        <f>VLOOKUP($F65,'names lookup'!$E:J,6,FALSE)</f>
        <v>Central govt</v>
      </c>
      <c r="J65" t="str">
        <f>VLOOKUP($F65,'names lookup'!$E:K,7,FALSE)</f>
        <v>N/A</v>
      </c>
      <c r="K65" t="str">
        <f>VLOOKUP($F65,'names lookup'!$E:L,8,FALSE)</f>
        <v>UK</v>
      </c>
      <c r="L65" t="str">
        <f t="shared" si="1"/>
        <v>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v>
      </c>
      <c r="M65" t="str">
        <f t="shared" si="16"/>
        <v>24:05</v>
      </c>
      <c r="O65">
        <v>1039</v>
      </c>
      <c r="Q65" t="s">
        <v>19</v>
      </c>
      <c r="R65" s="7">
        <f t="shared" si="2"/>
        <v>43935</v>
      </c>
      <c r="S65" t="s">
        <v>2219</v>
      </c>
      <c r="T65" s="6">
        <f t="shared" si="17"/>
        <v>1.6724537037037034E-2</v>
      </c>
      <c r="U65">
        <f t="shared" si="3"/>
        <v>1.6724537037037034E-2</v>
      </c>
      <c r="V65">
        <f t="shared" si="4"/>
        <v>3.4236111111111113E-2</v>
      </c>
      <c r="W65">
        <f t="shared" si="5"/>
        <v>1.7511574074074079E-2</v>
      </c>
      <c r="X65">
        <f t="shared" si="21"/>
        <v>2.0439814814814817E-2</v>
      </c>
      <c r="Y65">
        <f t="shared" si="7"/>
        <v>2.0439814814814817E-2</v>
      </c>
      <c r="Z65" t="b">
        <f t="shared" si="8"/>
        <v>0</v>
      </c>
      <c r="AA65" s="6">
        <f t="shared" si="9"/>
        <v>6.4814814814815117E-4</v>
      </c>
      <c r="AB65" s="6" t="b">
        <f t="shared" si="10"/>
        <v>0</v>
      </c>
      <c r="AC65" s="9">
        <f t="shared" si="11"/>
        <v>182</v>
      </c>
      <c r="AD65" s="9">
        <f t="shared" si="20"/>
        <v>194.99999999999909</v>
      </c>
      <c r="AE65" s="10">
        <f t="shared" si="18"/>
        <v>7.5231481481481471E-4</v>
      </c>
      <c r="AF65">
        <f t="shared" si="13"/>
        <v>3.7152777777777826E-3</v>
      </c>
      <c r="AG65" t="b">
        <f t="shared" si="14"/>
        <v>0</v>
      </c>
      <c r="AH65">
        <f t="shared" si="15"/>
        <v>3.4236111111111113E-2</v>
      </c>
    </row>
    <row r="66" spans="1:34" x14ac:dyDescent="0.2">
      <c r="A66">
        <v>73</v>
      </c>
      <c r="B66" t="s">
        <v>18</v>
      </c>
      <c r="C66" t="s">
        <v>75</v>
      </c>
      <c r="D66" t="s">
        <v>2141</v>
      </c>
      <c r="E66" t="str">
        <f t="shared" ref="E66:E129" si="22">D66&amp;Q66</f>
        <v>Rishi SunakApr 14, 2020</v>
      </c>
      <c r="F66" t="str">
        <f>VLOOKUP(E66,'names lookup'!D:L,2,FALSE)</f>
        <v>Rishi Sunak</v>
      </c>
      <c r="G66" t="str">
        <f>VLOOKUP(F66,'names lookup'!E:H,3,FALSE)</f>
        <v>Government</v>
      </c>
      <c r="H66" t="str">
        <f>VLOOKUP(F66,'names lookup'!E:I,5,FALSE)</f>
        <v>Government</v>
      </c>
      <c r="I66" t="str">
        <f>VLOOKUP($F66,'names lookup'!$E:J,6,FALSE)</f>
        <v>Central govt</v>
      </c>
      <c r="J66" t="str">
        <f>VLOOKUP($F66,'names lookup'!$E:K,7,FALSE)</f>
        <v>N/A</v>
      </c>
      <c r="K66" t="str">
        <f>VLOOKUP($F66,'names lookup'!$E:L,8,FALSE)</f>
        <v>UK</v>
      </c>
      <c r="L66" t="str">
        <f t="shared" ref="L66:L129" si="23">TRIM(SUBSTITUTE(SUBSTITUTE(SUBSTITUTE(SUBSTITUTE(C66,D66,""),M66,""),"();",""),":",""))</f>
        <v>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v>
      </c>
      <c r="M66" t="str">
        <f t="shared" si="16"/>
        <v>25:01</v>
      </c>
      <c r="O66">
        <v>1172</v>
      </c>
      <c r="Q66" t="s">
        <v>19</v>
      </c>
      <c r="R66" s="7">
        <f t="shared" ref="R66:R129" si="24">DATE(2020,IF(LEFT(Q66,3)="Apr",4,3),SUBSTITUTE(SUBSTITUTE(SUBSTITUTE(Q66,", 2020",""),"Apr ",""),"Mar ",""))</f>
        <v>43935</v>
      </c>
      <c r="S66" t="s">
        <v>2219</v>
      </c>
      <c r="T66" s="6">
        <f t="shared" si="17"/>
        <v>1.7372685185185185E-2</v>
      </c>
      <c r="U66">
        <f t="shared" ref="U66:U129" si="25">IF(D66=D65,U65,T66)</f>
        <v>1.6724537037037034E-2</v>
      </c>
      <c r="V66">
        <f t="shared" ref="V66:V129" si="26">_xlfn.MAXIFS(T:T,D:D,D66,B:B,B66)</f>
        <v>3.4236111111111113E-2</v>
      </c>
      <c r="W66">
        <f t="shared" ref="W66:W129" si="27">V66-U66</f>
        <v>1.7511574074074079E-2</v>
      </c>
      <c r="X66">
        <f t="shared" si="21"/>
        <v>2.0439814814814817E-2</v>
      </c>
      <c r="Y66">
        <f t="shared" ref="Y66:Y129" si="28">IF(ISBLANK(X66),V66,X66)</f>
        <v>2.0439814814814817E-2</v>
      </c>
      <c r="Z66" t="b">
        <f t="shared" ref="Z66:Z129" si="29">IF(ISBLANK(X66),TRUE,FALSE)</f>
        <v>0</v>
      </c>
      <c r="AA66" s="6">
        <f t="shared" ref="AA66:AA129" si="30">T67-T66</f>
        <v>6.5972222222222127E-4</v>
      </c>
      <c r="AB66" s="6" t="b">
        <f t="shared" ref="AB66:AB129" si="31">AA66&lt;0</f>
        <v>0</v>
      </c>
      <c r="AC66" s="9">
        <f t="shared" ref="AC66:AC129" si="32">LEN(TRIM(L66))-LEN(SUBSTITUTE(L66," ",""))+1</f>
        <v>218</v>
      </c>
      <c r="AD66" s="9">
        <f t="shared" ref="AD66:AD97" si="33">IF(AB66=FALSE,AC66/(AA66*(24*60)),"")</f>
        <v>229.47368421052664</v>
      </c>
      <c r="AE66" s="10">
        <f t="shared" si="18"/>
        <v>9.0277777777777784E-4</v>
      </c>
      <c r="AF66">
        <f t="shared" ref="AF66:AF129" si="34">Y66-U66</f>
        <v>3.7152777777777826E-3</v>
      </c>
      <c r="AG66" t="b">
        <f t="shared" ref="AG66:AG129" si="35">AF66&lt;0</f>
        <v>0</v>
      </c>
      <c r="AH66">
        <f t="shared" ref="AH66:AH129" si="36">_xlfn.MAXIFS(T:T,B:B,B66)</f>
        <v>3.4236111111111113E-2</v>
      </c>
    </row>
    <row r="67" spans="1:34" x14ac:dyDescent="0.2">
      <c r="A67">
        <v>74</v>
      </c>
      <c r="B67" t="s">
        <v>18</v>
      </c>
      <c r="C67" t="s">
        <v>76</v>
      </c>
      <c r="D67" t="s">
        <v>2163</v>
      </c>
      <c r="E67" t="str">
        <f t="shared" si="22"/>
        <v>Stephen PowisApr 14, 2020</v>
      </c>
      <c r="F67" t="str">
        <f>VLOOKUP(E67,'names lookup'!D:L,2,FALSE)</f>
        <v>Stephen Powis</v>
      </c>
      <c r="G67" t="str">
        <f>VLOOKUP(F67,'names lookup'!E:H,3,FALSE)</f>
        <v>NHS England</v>
      </c>
      <c r="H67" t="str">
        <f>VLOOKUP(F67,'names lookup'!E:I,5,FALSE)</f>
        <v>Government</v>
      </c>
      <c r="I67" t="str">
        <f>VLOOKUP($F67,'names lookup'!$E:J,6,FALSE)</f>
        <v>Health</v>
      </c>
      <c r="J67" t="str">
        <f>VLOOKUP($F67,'names lookup'!$E:K,7,FALSE)</f>
        <v>N/A</v>
      </c>
      <c r="K67" t="str">
        <f>VLOOKUP($F67,'names lookup'!$E:L,8,FALSE)</f>
        <v>England</v>
      </c>
      <c r="L67" t="str">
        <f t="shared" si="23"/>
        <v>Should I say something about hospital acquired infections? Yvonne might want to comment too, and Yvonne might want to say something about …</v>
      </c>
      <c r="M67" t="str">
        <f t="shared" ref="M67:M130" si="37">MID(C67,FIND("(",C67)+1,FIND(")",C67)-FIND("(",C67)-1)</f>
        <v>25:58</v>
      </c>
      <c r="O67">
        <v>162</v>
      </c>
      <c r="Q67" t="s">
        <v>19</v>
      </c>
      <c r="R67" s="7">
        <f t="shared" si="24"/>
        <v>43935</v>
      </c>
      <c r="S67" t="s">
        <v>2221</v>
      </c>
      <c r="T67" s="6">
        <f t="shared" ref="T67:T130" si="38">IF(LEN(N67)&gt;5,TIME(LEFT(M67,2),MID(M67,4,2),RIGHT(M67,2)),TIME(N67,LEFT(M67,2),RIGHT(M67,2)))</f>
        <v>1.8032407407407407E-2</v>
      </c>
      <c r="U67">
        <f t="shared" si="25"/>
        <v>1.8032407407407407E-2</v>
      </c>
      <c r="V67">
        <f t="shared" si="26"/>
        <v>3.2708333333333332E-2</v>
      </c>
      <c r="W67">
        <f t="shared" si="27"/>
        <v>1.4675925925925926E-2</v>
      </c>
      <c r="X67">
        <f t="shared" si="21"/>
        <v>2.0439814814814817E-2</v>
      </c>
      <c r="Y67">
        <f t="shared" si="28"/>
        <v>2.0439814814814817E-2</v>
      </c>
      <c r="Z67" t="b">
        <f t="shared" si="29"/>
        <v>0</v>
      </c>
      <c r="AA67" s="6">
        <f t="shared" si="30"/>
        <v>5.7870370370371321E-5</v>
      </c>
      <c r="AB67" s="6" t="b">
        <f t="shared" si="31"/>
        <v>0</v>
      </c>
      <c r="AC67" s="9">
        <f t="shared" si="32"/>
        <v>23</v>
      </c>
      <c r="AD67" s="9">
        <f t="shared" si="33"/>
        <v>275.99999999999545</v>
      </c>
      <c r="AE67" s="10">
        <f t="shared" ref="AE67:AE130" si="39">TIME(0,0,(AC67/AVERAGE(AD:AD))*60)</f>
        <v>9.2592592592592588E-5</v>
      </c>
      <c r="AF67">
        <f t="shared" si="34"/>
        <v>2.4074074074074102E-3</v>
      </c>
      <c r="AG67" t="b">
        <f t="shared" si="35"/>
        <v>0</v>
      </c>
      <c r="AH67">
        <f t="shared" si="36"/>
        <v>3.4236111111111113E-2</v>
      </c>
    </row>
    <row r="68" spans="1:34" x14ac:dyDescent="0.2">
      <c r="A68">
        <v>75</v>
      </c>
      <c r="B68" t="s">
        <v>18</v>
      </c>
      <c r="C68" t="s">
        <v>77</v>
      </c>
      <c r="D68" t="s">
        <v>2163</v>
      </c>
      <c r="E68" t="str">
        <f t="shared" si="22"/>
        <v>Stephen PowisApr 14, 2020</v>
      </c>
      <c r="F68" t="str">
        <f>VLOOKUP(E68,'names lookup'!D:L,2,FALSE)</f>
        <v>Stephen Powis</v>
      </c>
      <c r="G68" t="str">
        <f>VLOOKUP(F68,'names lookup'!E:H,3,FALSE)</f>
        <v>NHS England</v>
      </c>
      <c r="H68" t="str">
        <f>VLOOKUP(F68,'names lookup'!E:I,5,FALSE)</f>
        <v>Government</v>
      </c>
      <c r="I68" t="str">
        <f>VLOOKUP($F68,'names lookup'!$E:J,6,FALSE)</f>
        <v>Health</v>
      </c>
      <c r="J68" t="str">
        <f>VLOOKUP($F68,'names lookup'!$E:K,7,FALSE)</f>
        <v>N/A</v>
      </c>
      <c r="K68" t="str">
        <f>VLOOKUP($F68,'names lookup'!$E:L,8,FALSE)</f>
        <v>England</v>
      </c>
      <c r="L68" t="str">
        <f t="shared" si="23"/>
        <v>… care home infections.</v>
      </c>
      <c r="M68" t="str">
        <f t="shared" si="37"/>
        <v>26:03</v>
      </c>
      <c r="O68">
        <v>46</v>
      </c>
      <c r="Q68" t="s">
        <v>19</v>
      </c>
      <c r="R68" s="7">
        <f t="shared" si="24"/>
        <v>43935</v>
      </c>
      <c r="S68" t="s">
        <v>2221</v>
      </c>
      <c r="T68" s="6">
        <f t="shared" si="38"/>
        <v>1.8090277777777778E-2</v>
      </c>
      <c r="U68">
        <f t="shared" si="25"/>
        <v>1.8032407407407407E-2</v>
      </c>
      <c r="V68">
        <f t="shared" si="26"/>
        <v>3.2708333333333332E-2</v>
      </c>
      <c r="W68">
        <f t="shared" si="27"/>
        <v>1.4675925925925926E-2</v>
      </c>
      <c r="X68">
        <f t="shared" si="21"/>
        <v>2.0439814814814817E-2</v>
      </c>
      <c r="Y68">
        <f t="shared" si="28"/>
        <v>2.0439814814814817E-2</v>
      </c>
      <c r="Z68" t="b">
        <f t="shared" si="29"/>
        <v>0</v>
      </c>
      <c r="AA68" s="6">
        <f t="shared" si="30"/>
        <v>3.4722222222220711E-5</v>
      </c>
      <c r="AB68" s="6" t="b">
        <f t="shared" si="31"/>
        <v>0</v>
      </c>
      <c r="AC68" s="9">
        <f t="shared" si="32"/>
        <v>4</v>
      </c>
      <c r="AD68" s="9">
        <f t="shared" si="33"/>
        <v>80.000000000003482</v>
      </c>
      <c r="AE68" s="10">
        <f t="shared" si="39"/>
        <v>1.1574074074074073E-5</v>
      </c>
      <c r="AF68">
        <f t="shared" si="34"/>
        <v>2.4074074074074102E-3</v>
      </c>
      <c r="AG68" t="b">
        <f t="shared" si="35"/>
        <v>0</v>
      </c>
      <c r="AH68">
        <f t="shared" si="36"/>
        <v>3.4236111111111113E-2</v>
      </c>
    </row>
    <row r="69" spans="1:34" x14ac:dyDescent="0.2">
      <c r="A69">
        <v>76</v>
      </c>
      <c r="B69" t="s">
        <v>18</v>
      </c>
      <c r="C69" t="s">
        <v>78</v>
      </c>
      <c r="D69" t="s">
        <v>2163</v>
      </c>
      <c r="E69" t="str">
        <f t="shared" si="22"/>
        <v>Stephen PowisApr 14, 2020</v>
      </c>
      <c r="F69" t="str">
        <f>VLOOKUP(E69,'names lookup'!D:L,2,FALSE)</f>
        <v>Stephen Powis</v>
      </c>
      <c r="G69" t="str">
        <f>VLOOKUP(F69,'names lookup'!E:H,3,FALSE)</f>
        <v>NHS England</v>
      </c>
      <c r="H69" t="str">
        <f>VLOOKUP(F69,'names lookup'!E:I,5,FALSE)</f>
        <v>Government</v>
      </c>
      <c r="I69" t="str">
        <f>VLOOKUP($F69,'names lookup'!$E:J,6,FALSE)</f>
        <v>Health</v>
      </c>
      <c r="J69" t="str">
        <f>VLOOKUP($F69,'names lookup'!$E:K,7,FALSE)</f>
        <v>N/A</v>
      </c>
      <c r="K69" t="str">
        <f>VLOOKUP($F69,'names lookup'!$E:L,8,FALSE)</f>
        <v>England</v>
      </c>
      <c r="L69" t="str">
        <f t="shared" si="23"/>
        <v>So the first thing I’d say is we take hospital-acquired infections very seriously. We do in normal times, and we absolutely do now. Now, we have a very strong record in the UK of managing hospital-acquired infections.</v>
      </c>
      <c r="M69" t="str">
        <f t="shared" si="37"/>
        <v>26:06</v>
      </c>
      <c r="O69">
        <v>240</v>
      </c>
      <c r="Q69" t="s">
        <v>19</v>
      </c>
      <c r="R69" s="7">
        <f t="shared" si="24"/>
        <v>43935</v>
      </c>
      <c r="S69" t="s">
        <v>2221</v>
      </c>
      <c r="T69" s="6">
        <f t="shared" si="38"/>
        <v>1.8124999999999999E-2</v>
      </c>
      <c r="U69">
        <f t="shared" si="25"/>
        <v>1.8032407407407407E-2</v>
      </c>
      <c r="V69">
        <f t="shared" si="26"/>
        <v>3.2708333333333332E-2</v>
      </c>
      <c r="W69">
        <f t="shared" si="27"/>
        <v>1.4675925925925926E-2</v>
      </c>
      <c r="X69">
        <f t="shared" si="21"/>
        <v>2.0439814814814817E-2</v>
      </c>
      <c r="Y69">
        <f t="shared" si="28"/>
        <v>2.0439814814814817E-2</v>
      </c>
      <c r="Z69" t="b">
        <f t="shared" si="29"/>
        <v>0</v>
      </c>
      <c r="AA69" s="6">
        <f t="shared" si="30"/>
        <v>1.6203703703703692E-4</v>
      </c>
      <c r="AB69" s="6" t="b">
        <f t="shared" si="31"/>
        <v>0</v>
      </c>
      <c r="AC69" s="9">
        <f t="shared" si="32"/>
        <v>37</v>
      </c>
      <c r="AD69" s="9">
        <f t="shared" si="33"/>
        <v>158.57142857142867</v>
      </c>
      <c r="AE69" s="10">
        <f t="shared" si="39"/>
        <v>1.5046296296296297E-4</v>
      </c>
      <c r="AF69">
        <f t="shared" si="34"/>
        <v>2.4074074074074102E-3</v>
      </c>
      <c r="AG69" t="b">
        <f t="shared" si="35"/>
        <v>0</v>
      </c>
      <c r="AH69">
        <f t="shared" si="36"/>
        <v>3.4236111111111113E-2</v>
      </c>
    </row>
    <row r="70" spans="1:34" x14ac:dyDescent="0.2">
      <c r="A70">
        <v>77</v>
      </c>
      <c r="B70" t="s">
        <v>18</v>
      </c>
      <c r="C70" t="s">
        <v>79</v>
      </c>
      <c r="D70" t="s">
        <v>2163</v>
      </c>
      <c r="E70" t="str">
        <f t="shared" si="22"/>
        <v>Stephen PowisApr 14, 2020</v>
      </c>
      <c r="F70" t="str">
        <f>VLOOKUP(E70,'names lookup'!D:L,2,FALSE)</f>
        <v>Stephen Powis</v>
      </c>
      <c r="G70" t="str">
        <f>VLOOKUP(F70,'names lookup'!E:H,3,FALSE)</f>
        <v>NHS England</v>
      </c>
      <c r="H70" t="str">
        <f>VLOOKUP(F70,'names lookup'!E:I,5,FALSE)</f>
        <v>Government</v>
      </c>
      <c r="I70" t="str">
        <f>VLOOKUP($F70,'names lookup'!$E:J,6,FALSE)</f>
        <v>Health</v>
      </c>
      <c r="J70" t="str">
        <f>VLOOKUP($F70,'names lookup'!$E:K,7,FALSE)</f>
        <v>N/A</v>
      </c>
      <c r="K70" t="str">
        <f>VLOOKUP($F70,'names lookup'!$E:L,8,FALSE)</f>
        <v>England</v>
      </c>
      <c r="L70" t="str">
        <f t="shared" si="23"/>
        <v>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v>
      </c>
      <c r="M70" t="str">
        <f t="shared" si="37"/>
        <v>26:20</v>
      </c>
      <c r="O70">
        <v>376</v>
      </c>
      <c r="Q70" t="s">
        <v>19</v>
      </c>
      <c r="R70" s="7">
        <f t="shared" si="24"/>
        <v>43935</v>
      </c>
      <c r="S70" t="s">
        <v>2221</v>
      </c>
      <c r="T70" s="6">
        <f t="shared" si="38"/>
        <v>1.8287037037037036E-2</v>
      </c>
      <c r="U70">
        <f t="shared" si="25"/>
        <v>1.8032407407407407E-2</v>
      </c>
      <c r="V70">
        <f t="shared" si="26"/>
        <v>3.2708333333333332E-2</v>
      </c>
      <c r="W70">
        <f t="shared" si="27"/>
        <v>1.4675925925925926E-2</v>
      </c>
      <c r="X70">
        <f t="shared" si="21"/>
        <v>2.0439814814814817E-2</v>
      </c>
      <c r="Y70">
        <f t="shared" si="28"/>
        <v>2.0439814814814817E-2</v>
      </c>
      <c r="Z70" t="b">
        <f t="shared" si="29"/>
        <v>0</v>
      </c>
      <c r="AA70" s="6">
        <f t="shared" si="30"/>
        <v>2.5462962962963243E-4</v>
      </c>
      <c r="AB70" s="6" t="b">
        <f t="shared" si="31"/>
        <v>0</v>
      </c>
      <c r="AC70" s="9">
        <f t="shared" si="32"/>
        <v>59</v>
      </c>
      <c r="AD70" s="9">
        <f t="shared" si="33"/>
        <v>160.90909090908914</v>
      </c>
      <c r="AE70" s="10">
        <f t="shared" si="39"/>
        <v>2.4305555555555552E-4</v>
      </c>
      <c r="AF70">
        <f t="shared" si="34"/>
        <v>2.4074074074074102E-3</v>
      </c>
      <c r="AG70" t="b">
        <f t="shared" si="35"/>
        <v>0</v>
      </c>
      <c r="AH70">
        <f t="shared" si="36"/>
        <v>3.4236111111111113E-2</v>
      </c>
    </row>
    <row r="71" spans="1:34" x14ac:dyDescent="0.2">
      <c r="A71">
        <v>78</v>
      </c>
      <c r="B71" t="s">
        <v>18</v>
      </c>
      <c r="C71" t="s">
        <v>80</v>
      </c>
      <c r="D71" t="s">
        <v>2163</v>
      </c>
      <c r="E71" t="str">
        <f t="shared" si="22"/>
        <v>Stephen PowisApr 14, 2020</v>
      </c>
      <c r="F71" t="str">
        <f>VLOOKUP(E71,'names lookup'!D:L,2,FALSE)</f>
        <v>Stephen Powis</v>
      </c>
      <c r="G71" t="str">
        <f>VLOOKUP(F71,'names lookup'!E:H,3,FALSE)</f>
        <v>NHS England</v>
      </c>
      <c r="H71" t="str">
        <f>VLOOKUP(F71,'names lookup'!E:I,5,FALSE)</f>
        <v>Government</v>
      </c>
      <c r="I71" t="str">
        <f>VLOOKUP($F71,'names lookup'!$E:J,6,FALSE)</f>
        <v>Health</v>
      </c>
      <c r="J71" t="str">
        <f>VLOOKUP($F71,'names lookup'!$E:K,7,FALSE)</f>
        <v>N/A</v>
      </c>
      <c r="K71" t="str">
        <f>VLOOKUP($F71,'names lookup'!$E:L,8,FALSE)</f>
        <v>England</v>
      </c>
      <c r="L71" t="str">
        <f t="shared" si="23"/>
        <v>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v>
      </c>
      <c r="M71" t="str">
        <f t="shared" si="37"/>
        <v>26:42</v>
      </c>
      <c r="O71">
        <v>414</v>
      </c>
      <c r="Q71" t="s">
        <v>19</v>
      </c>
      <c r="R71" s="7">
        <f t="shared" si="24"/>
        <v>43935</v>
      </c>
      <c r="S71" t="s">
        <v>2221</v>
      </c>
      <c r="T71" s="6">
        <f t="shared" si="38"/>
        <v>1.8541666666666668E-2</v>
      </c>
      <c r="U71">
        <f t="shared" si="25"/>
        <v>1.8032407407407407E-2</v>
      </c>
      <c r="V71">
        <f t="shared" si="26"/>
        <v>3.2708333333333332E-2</v>
      </c>
      <c r="W71">
        <f t="shared" si="27"/>
        <v>1.4675925925925926E-2</v>
      </c>
      <c r="X71">
        <f t="shared" si="21"/>
        <v>2.0439814814814817E-2</v>
      </c>
      <c r="Y71">
        <f t="shared" si="28"/>
        <v>2.0439814814814817E-2</v>
      </c>
      <c r="Z71" t="b">
        <f t="shared" si="29"/>
        <v>0</v>
      </c>
      <c r="AA71" s="6">
        <f t="shared" si="30"/>
        <v>2.5462962962962896E-4</v>
      </c>
      <c r="AB71" s="6" t="b">
        <f t="shared" si="31"/>
        <v>0</v>
      </c>
      <c r="AC71" s="9">
        <f t="shared" si="32"/>
        <v>69</v>
      </c>
      <c r="AD71" s="9">
        <f t="shared" si="33"/>
        <v>188.18181818181867</v>
      </c>
      <c r="AE71" s="10">
        <f t="shared" si="39"/>
        <v>2.7777777777777778E-4</v>
      </c>
      <c r="AF71">
        <f t="shared" si="34"/>
        <v>2.4074074074074102E-3</v>
      </c>
      <c r="AG71" t="b">
        <f t="shared" si="35"/>
        <v>0</v>
      </c>
      <c r="AH71">
        <f t="shared" si="36"/>
        <v>3.4236111111111113E-2</v>
      </c>
    </row>
    <row r="72" spans="1:34" x14ac:dyDescent="0.2">
      <c r="A72">
        <v>79</v>
      </c>
      <c r="B72" t="s">
        <v>18</v>
      </c>
      <c r="C72" t="s">
        <v>81</v>
      </c>
      <c r="D72" t="s">
        <v>2163</v>
      </c>
      <c r="E72" t="str">
        <f t="shared" si="22"/>
        <v>Stephen PowisApr 14, 2020</v>
      </c>
      <c r="F72" t="str">
        <f>VLOOKUP(E72,'names lookup'!D:L,2,FALSE)</f>
        <v>Stephen Powis</v>
      </c>
      <c r="G72" t="str">
        <f>VLOOKUP(F72,'names lookup'!E:H,3,FALSE)</f>
        <v>NHS England</v>
      </c>
      <c r="H72" t="str">
        <f>VLOOKUP(F72,'names lookup'!E:I,5,FALSE)</f>
        <v>Government</v>
      </c>
      <c r="I72" t="str">
        <f>VLOOKUP($F72,'names lookup'!$E:J,6,FALSE)</f>
        <v>Health</v>
      </c>
      <c r="J72" t="str">
        <f>VLOOKUP($F72,'names lookup'!$E:K,7,FALSE)</f>
        <v>N/A</v>
      </c>
      <c r="K72" t="str">
        <f>VLOOKUP($F72,'names lookup'!$E:L,8,FALSE)</f>
        <v>England</v>
      </c>
      <c r="L72" t="str">
        <f t="shared" si="23"/>
        <v>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v>
      </c>
      <c r="M72" t="str">
        <f t="shared" si="37"/>
        <v>27:04</v>
      </c>
      <c r="O72">
        <v>594</v>
      </c>
      <c r="Q72" t="s">
        <v>19</v>
      </c>
      <c r="R72" s="7">
        <f t="shared" si="24"/>
        <v>43935</v>
      </c>
      <c r="S72" t="s">
        <v>2221</v>
      </c>
      <c r="T72" s="6">
        <f t="shared" si="38"/>
        <v>1.8796296296296297E-2</v>
      </c>
      <c r="U72">
        <f t="shared" si="25"/>
        <v>1.8032407407407407E-2</v>
      </c>
      <c r="V72">
        <f t="shared" si="26"/>
        <v>3.2708333333333332E-2</v>
      </c>
      <c r="W72">
        <f t="shared" si="27"/>
        <v>1.4675925925925926E-2</v>
      </c>
      <c r="X72">
        <f t="shared" si="21"/>
        <v>2.0439814814814817E-2</v>
      </c>
      <c r="Y72">
        <f t="shared" si="28"/>
        <v>2.0439814814814817E-2</v>
      </c>
      <c r="Z72" t="b">
        <f t="shared" si="29"/>
        <v>0</v>
      </c>
      <c r="AA72" s="6">
        <f t="shared" si="30"/>
        <v>3.8194444444444517E-4</v>
      </c>
      <c r="AB72" s="6" t="b">
        <f t="shared" si="31"/>
        <v>0</v>
      </c>
      <c r="AC72" s="9">
        <f t="shared" si="32"/>
        <v>100</v>
      </c>
      <c r="AD72" s="9">
        <f t="shared" si="33"/>
        <v>181.81818181818147</v>
      </c>
      <c r="AE72" s="10">
        <f t="shared" si="39"/>
        <v>4.0509259259259258E-4</v>
      </c>
      <c r="AF72">
        <f t="shared" si="34"/>
        <v>2.4074074074074102E-3</v>
      </c>
      <c r="AG72" t="b">
        <f t="shared" si="35"/>
        <v>0</v>
      </c>
      <c r="AH72">
        <f t="shared" si="36"/>
        <v>3.4236111111111113E-2</v>
      </c>
    </row>
    <row r="73" spans="1:34" x14ac:dyDescent="0.2">
      <c r="A73">
        <v>80</v>
      </c>
      <c r="B73" t="s">
        <v>18</v>
      </c>
      <c r="C73" t="s">
        <v>82</v>
      </c>
      <c r="D73" t="s">
        <v>2163</v>
      </c>
      <c r="E73" t="str">
        <f t="shared" si="22"/>
        <v>Stephen PowisApr 14, 2020</v>
      </c>
      <c r="F73" t="str">
        <f>VLOOKUP(E73,'names lookup'!D:L,2,FALSE)</f>
        <v>Stephen Powis</v>
      </c>
      <c r="G73" t="str">
        <f>VLOOKUP(F73,'names lookup'!E:H,3,FALSE)</f>
        <v>NHS England</v>
      </c>
      <c r="H73" t="str">
        <f>VLOOKUP(F73,'names lookup'!E:I,5,FALSE)</f>
        <v>Government</v>
      </c>
      <c r="I73" t="str">
        <f>VLOOKUP($F73,'names lookup'!$E:J,6,FALSE)</f>
        <v>Health</v>
      </c>
      <c r="J73" t="str">
        <f>VLOOKUP($F73,'names lookup'!$E:K,7,FALSE)</f>
        <v>N/A</v>
      </c>
      <c r="K73" t="str">
        <f>VLOOKUP($F73,'names lookup'!$E:L,8,FALSE)</f>
        <v>England</v>
      </c>
      <c r="L73" t="str">
        <f t="shared" si="23"/>
        <v>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v>
      </c>
      <c r="M73" t="str">
        <f t="shared" si="37"/>
        <v>27:37</v>
      </c>
      <c r="O73">
        <v>362</v>
      </c>
      <c r="Q73" t="s">
        <v>19</v>
      </c>
      <c r="R73" s="7">
        <f t="shared" si="24"/>
        <v>43935</v>
      </c>
      <c r="S73" t="s">
        <v>2221</v>
      </c>
      <c r="T73" s="6">
        <f t="shared" si="38"/>
        <v>1.9178240740740742E-2</v>
      </c>
      <c r="U73">
        <f t="shared" si="25"/>
        <v>1.8032407407407407E-2</v>
      </c>
      <c r="V73">
        <f t="shared" si="26"/>
        <v>3.2708333333333332E-2</v>
      </c>
      <c r="W73">
        <f t="shared" si="27"/>
        <v>1.4675925925925926E-2</v>
      </c>
      <c r="X73">
        <f t="shared" si="21"/>
        <v>2.0439814814814817E-2</v>
      </c>
      <c r="Y73">
        <f t="shared" si="28"/>
        <v>2.0439814814814817E-2</v>
      </c>
      <c r="Z73" t="b">
        <f t="shared" si="29"/>
        <v>0</v>
      </c>
      <c r="AA73" s="6">
        <f t="shared" si="30"/>
        <v>2.4305555555555192E-4</v>
      </c>
      <c r="AB73" s="6" t="b">
        <f t="shared" si="31"/>
        <v>0</v>
      </c>
      <c r="AC73" s="9">
        <f t="shared" si="32"/>
        <v>62</v>
      </c>
      <c r="AD73" s="9">
        <f t="shared" si="33"/>
        <v>177.14285714285978</v>
      </c>
      <c r="AE73" s="10">
        <f t="shared" si="39"/>
        <v>2.5462962962962961E-4</v>
      </c>
      <c r="AF73">
        <f t="shared" si="34"/>
        <v>2.4074074074074102E-3</v>
      </c>
      <c r="AG73" t="b">
        <f t="shared" si="35"/>
        <v>0</v>
      </c>
      <c r="AH73">
        <f t="shared" si="36"/>
        <v>3.4236111111111113E-2</v>
      </c>
    </row>
    <row r="74" spans="1:34" x14ac:dyDescent="0.2">
      <c r="A74">
        <v>81</v>
      </c>
      <c r="B74" t="s">
        <v>18</v>
      </c>
      <c r="C74" t="s">
        <v>83</v>
      </c>
      <c r="D74" t="s">
        <v>2163</v>
      </c>
      <c r="E74" t="str">
        <f t="shared" si="22"/>
        <v>Stephen PowisApr 14, 2020</v>
      </c>
      <c r="F74" t="str">
        <f>VLOOKUP(E74,'names lookup'!D:L,2,FALSE)</f>
        <v>Stephen Powis</v>
      </c>
      <c r="G74" t="str">
        <f>VLOOKUP(F74,'names lookup'!E:H,3,FALSE)</f>
        <v>NHS England</v>
      </c>
      <c r="H74" t="str">
        <f>VLOOKUP(F74,'names lookup'!E:I,5,FALSE)</f>
        <v>Government</v>
      </c>
      <c r="I74" t="str">
        <f>VLOOKUP($F74,'names lookup'!$E:J,6,FALSE)</f>
        <v>Health</v>
      </c>
      <c r="J74" t="str">
        <f>VLOOKUP($F74,'names lookup'!$E:K,7,FALSE)</f>
        <v>N/A</v>
      </c>
      <c r="K74" t="str">
        <f>VLOOKUP($F74,'names lookup'!$E:L,8,FALSE)</f>
        <v>England</v>
      </c>
      <c r="L74" t="str">
        <f t="shared" si="23"/>
        <v>Yvonne?</v>
      </c>
      <c r="M74" t="str">
        <f t="shared" si="37"/>
        <v>27:58</v>
      </c>
      <c r="O74">
        <v>30</v>
      </c>
      <c r="Q74" t="s">
        <v>19</v>
      </c>
      <c r="R74" s="7">
        <f t="shared" si="24"/>
        <v>43935</v>
      </c>
      <c r="S74" t="s">
        <v>2221</v>
      </c>
      <c r="T74" s="6">
        <f t="shared" si="38"/>
        <v>1.9421296296296294E-2</v>
      </c>
      <c r="U74">
        <f t="shared" si="25"/>
        <v>1.8032407407407407E-2</v>
      </c>
      <c r="V74">
        <f t="shared" si="26"/>
        <v>3.2708333333333332E-2</v>
      </c>
      <c r="W74">
        <f t="shared" si="27"/>
        <v>1.4675925925925926E-2</v>
      </c>
      <c r="X74">
        <f t="shared" si="21"/>
        <v>2.0439814814814817E-2</v>
      </c>
      <c r="Y74">
        <f t="shared" si="28"/>
        <v>2.0439814814814817E-2</v>
      </c>
      <c r="Z74" t="b">
        <f t="shared" si="29"/>
        <v>0</v>
      </c>
      <c r="AA74" s="6">
        <f t="shared" si="30"/>
        <v>1.157407407407704E-5</v>
      </c>
      <c r="AB74" s="6" t="b">
        <f t="shared" si="31"/>
        <v>0</v>
      </c>
      <c r="AC74" s="9">
        <f t="shared" si="32"/>
        <v>1</v>
      </c>
      <c r="AD74" s="9">
        <f t="shared" si="33"/>
        <v>59.999999999984624</v>
      </c>
      <c r="AE74" s="10">
        <f t="shared" si="39"/>
        <v>0</v>
      </c>
      <c r="AF74">
        <f t="shared" si="34"/>
        <v>2.4074074074074102E-3</v>
      </c>
      <c r="AG74" t="b">
        <f t="shared" si="35"/>
        <v>0</v>
      </c>
      <c r="AH74">
        <f t="shared" si="36"/>
        <v>3.4236111111111113E-2</v>
      </c>
    </row>
    <row r="75" spans="1:34" x14ac:dyDescent="0.2">
      <c r="A75">
        <v>82</v>
      </c>
      <c r="B75" t="s">
        <v>18</v>
      </c>
      <c r="C75" t="s">
        <v>84</v>
      </c>
      <c r="D75" t="s">
        <v>2177</v>
      </c>
      <c r="E75" t="str">
        <f t="shared" si="22"/>
        <v>Yvonne DoyleApr 14, 2020</v>
      </c>
      <c r="F75" t="str">
        <f>VLOOKUP(D75,'names lookup'!A:L,5,FALSE)</f>
        <v>Dr. Yvonne Doyle</v>
      </c>
      <c r="G75" t="str">
        <f>VLOOKUP(F75,'names lookup'!E:H,3,FALSE)</f>
        <v>Public Health England</v>
      </c>
      <c r="H75" t="str">
        <f>VLOOKUP(F75,'names lookup'!E:I,5,FALSE)</f>
        <v>Government</v>
      </c>
      <c r="I75" t="str">
        <f>VLOOKUP($F75,'names lookup'!$E:J,6,FALSE)</f>
        <v>Health</v>
      </c>
      <c r="J75" t="str">
        <f>VLOOKUP($F75,'names lookup'!$E:K,7,FALSE)</f>
        <v>N/A</v>
      </c>
      <c r="K75" t="str">
        <f>VLOOKUP($F75,'names lookup'!$E:L,8,FALSE)</f>
        <v>England</v>
      </c>
      <c r="L75" t="str">
        <f t="shared" si="23"/>
        <v>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v>
      </c>
      <c r="M75" t="str">
        <f t="shared" si="37"/>
        <v>27:59</v>
      </c>
      <c r="O75">
        <v>652</v>
      </c>
      <c r="Q75" t="s">
        <v>19</v>
      </c>
      <c r="R75" s="7">
        <f t="shared" si="24"/>
        <v>43935</v>
      </c>
      <c r="S75" t="s">
        <v>2223</v>
      </c>
      <c r="T75" s="6">
        <f t="shared" si="38"/>
        <v>1.9432870370370371E-2</v>
      </c>
      <c r="U75">
        <f t="shared" si="25"/>
        <v>1.9432870370370371E-2</v>
      </c>
      <c r="V75">
        <f t="shared" si="26"/>
        <v>3.1817129629629633E-2</v>
      </c>
      <c r="W75">
        <f t="shared" si="27"/>
        <v>1.2384259259259262E-2</v>
      </c>
      <c r="X75">
        <f t="shared" si="21"/>
        <v>2.0439814814814817E-2</v>
      </c>
      <c r="Y75">
        <f t="shared" si="28"/>
        <v>2.0439814814814817E-2</v>
      </c>
      <c r="Z75" t="b">
        <f t="shared" si="29"/>
        <v>0</v>
      </c>
      <c r="AA75" s="6">
        <f t="shared" si="30"/>
        <v>4.745370370370372E-4</v>
      </c>
      <c r="AB75" s="6" t="b">
        <f t="shared" si="31"/>
        <v>0</v>
      </c>
      <c r="AC75" s="9">
        <f t="shared" si="32"/>
        <v>105</v>
      </c>
      <c r="AD75" s="9">
        <f t="shared" si="33"/>
        <v>153.65853658536579</v>
      </c>
      <c r="AE75" s="10">
        <f t="shared" si="39"/>
        <v>4.2824074074074075E-4</v>
      </c>
      <c r="AF75">
        <f t="shared" si="34"/>
        <v>1.0069444444444457E-3</v>
      </c>
      <c r="AG75" t="b">
        <f t="shared" si="35"/>
        <v>0</v>
      </c>
      <c r="AH75">
        <f t="shared" si="36"/>
        <v>3.4236111111111113E-2</v>
      </c>
    </row>
    <row r="76" spans="1:34" x14ac:dyDescent="0.2">
      <c r="A76">
        <v>83</v>
      </c>
      <c r="B76" t="s">
        <v>18</v>
      </c>
      <c r="C76" t="s">
        <v>85</v>
      </c>
      <c r="D76" t="s">
        <v>2177</v>
      </c>
      <c r="E76" t="str">
        <f t="shared" si="22"/>
        <v>Yvonne DoyleApr 14, 2020</v>
      </c>
      <c r="F76" t="str">
        <f>VLOOKUP(D76,'names lookup'!A:L,5,FALSE)</f>
        <v>Dr. Yvonne Doyle</v>
      </c>
      <c r="G76" t="str">
        <f>VLOOKUP(F76,'names lookup'!E:H,3,FALSE)</f>
        <v>Public Health England</v>
      </c>
      <c r="H76" t="str">
        <f>VLOOKUP(F76,'names lookup'!E:I,5,FALSE)</f>
        <v>Government</v>
      </c>
      <c r="I76" t="str">
        <f>VLOOKUP($F76,'names lookup'!$E:J,6,FALSE)</f>
        <v>Health</v>
      </c>
      <c r="J76" t="str">
        <f>VLOOKUP($F76,'names lookup'!$E:K,7,FALSE)</f>
        <v>N/A</v>
      </c>
      <c r="K76" t="str">
        <f>VLOOKUP($F76,'names lookup'!$E:L,8,FALSE)</f>
        <v>England</v>
      </c>
      <c r="L76" t="str">
        <f t="shared" si="23"/>
        <v>Bear in mind, it’s a very challenging group, because many of these residents may have dementia. It’s important that it is a humane response as well. So this is a different challenge to hospitals but of equal concern.</v>
      </c>
      <c r="M76" t="str">
        <f t="shared" si="37"/>
        <v>28:40</v>
      </c>
      <c r="O76">
        <v>238</v>
      </c>
      <c r="Q76" t="s">
        <v>19</v>
      </c>
      <c r="R76" s="7">
        <f t="shared" si="24"/>
        <v>43935</v>
      </c>
      <c r="S76" t="s">
        <v>2223</v>
      </c>
      <c r="T76" s="6">
        <f t="shared" si="38"/>
        <v>1.9907407407407408E-2</v>
      </c>
      <c r="U76">
        <f t="shared" si="25"/>
        <v>1.9432870370370371E-2</v>
      </c>
      <c r="V76">
        <f t="shared" si="26"/>
        <v>3.1817129629629633E-2</v>
      </c>
      <c r="W76">
        <f t="shared" si="27"/>
        <v>1.2384259259259262E-2</v>
      </c>
      <c r="X76">
        <f t="shared" ref="X76:X107" si="40">IF(V76=T76,T77,X77)</f>
        <v>2.0439814814814817E-2</v>
      </c>
      <c r="Y76">
        <f t="shared" si="28"/>
        <v>2.0439814814814817E-2</v>
      </c>
      <c r="Z76" t="b">
        <f t="shared" si="29"/>
        <v>0</v>
      </c>
      <c r="AA76" s="6">
        <f t="shared" si="30"/>
        <v>1.9675925925925764E-4</v>
      </c>
      <c r="AB76" s="6" t="b">
        <f t="shared" si="31"/>
        <v>0</v>
      </c>
      <c r="AC76" s="9">
        <f t="shared" si="32"/>
        <v>38</v>
      </c>
      <c r="AD76" s="9">
        <f t="shared" si="33"/>
        <v>134.11764705882464</v>
      </c>
      <c r="AE76" s="10">
        <f t="shared" si="39"/>
        <v>1.5046296296296297E-4</v>
      </c>
      <c r="AF76">
        <f t="shared" si="34"/>
        <v>1.0069444444444457E-3</v>
      </c>
      <c r="AG76" t="b">
        <f t="shared" si="35"/>
        <v>0</v>
      </c>
      <c r="AH76">
        <f t="shared" si="36"/>
        <v>3.4236111111111113E-2</v>
      </c>
    </row>
    <row r="77" spans="1:34" x14ac:dyDescent="0.2">
      <c r="A77">
        <v>84</v>
      </c>
      <c r="B77" t="s">
        <v>18</v>
      </c>
      <c r="C77" t="s">
        <v>86</v>
      </c>
      <c r="D77" t="s">
        <v>2163</v>
      </c>
      <c r="E77" t="str">
        <f t="shared" si="22"/>
        <v>Stephen PowisApr 14, 2020</v>
      </c>
      <c r="F77" t="str">
        <f>VLOOKUP(E77,'names lookup'!D:L,2,FALSE)</f>
        <v>Stephen Powis</v>
      </c>
      <c r="G77" t="str">
        <f>VLOOKUP(F77,'names lookup'!E:H,3,FALSE)</f>
        <v>NHS England</v>
      </c>
      <c r="H77" t="str">
        <f>VLOOKUP(F77,'names lookup'!E:I,5,FALSE)</f>
        <v>Government</v>
      </c>
      <c r="I77" t="str">
        <f>VLOOKUP($F77,'names lookup'!$E:J,6,FALSE)</f>
        <v>Health</v>
      </c>
      <c r="J77" t="str">
        <f>VLOOKUP($F77,'names lookup'!$E:K,7,FALSE)</f>
        <v>N/A</v>
      </c>
      <c r="K77" t="str">
        <f>VLOOKUP($F77,'names lookup'!$E:L,8,FALSE)</f>
        <v>England</v>
      </c>
      <c r="L77" t="str">
        <f t="shared" si="23"/>
        <v>And on that R number in hospitals, when I said I know what it is, let me be clear, it’s because the data is not clear enough for us to get a good sight of what it is at the moment. But that work will be ongoing as part of our look at healthcare-associated infections.</v>
      </c>
      <c r="M77" t="str">
        <f t="shared" si="37"/>
        <v>28:57</v>
      </c>
      <c r="O77">
        <v>290</v>
      </c>
      <c r="Q77" t="s">
        <v>19</v>
      </c>
      <c r="R77" s="7">
        <f t="shared" si="24"/>
        <v>43935</v>
      </c>
      <c r="S77" t="s">
        <v>2224</v>
      </c>
      <c r="T77" s="6">
        <f t="shared" si="38"/>
        <v>2.0104166666666666E-2</v>
      </c>
      <c r="U77">
        <f t="shared" si="25"/>
        <v>2.0104166666666666E-2</v>
      </c>
      <c r="V77">
        <f t="shared" si="26"/>
        <v>3.2708333333333332E-2</v>
      </c>
      <c r="W77">
        <f t="shared" si="27"/>
        <v>1.2604166666666666E-2</v>
      </c>
      <c r="X77">
        <f t="shared" si="40"/>
        <v>2.0439814814814817E-2</v>
      </c>
      <c r="Y77">
        <f t="shared" si="28"/>
        <v>2.0439814814814817E-2</v>
      </c>
      <c r="Z77" t="b">
        <f t="shared" si="29"/>
        <v>0</v>
      </c>
      <c r="AA77" s="6">
        <f t="shared" si="30"/>
        <v>1.967592592592611E-4</v>
      </c>
      <c r="AB77" s="6" t="b">
        <f t="shared" si="31"/>
        <v>0</v>
      </c>
      <c r="AC77" s="9">
        <f t="shared" si="32"/>
        <v>55</v>
      </c>
      <c r="AD77" s="9">
        <f t="shared" si="33"/>
        <v>194.11764705882172</v>
      </c>
      <c r="AE77" s="10">
        <f t="shared" si="39"/>
        <v>2.199074074074074E-4</v>
      </c>
      <c r="AF77">
        <f t="shared" si="34"/>
        <v>3.3564814814815089E-4</v>
      </c>
      <c r="AG77" t="b">
        <f t="shared" si="35"/>
        <v>0</v>
      </c>
      <c r="AH77">
        <f t="shared" si="36"/>
        <v>3.4236111111111113E-2</v>
      </c>
    </row>
    <row r="78" spans="1:34" x14ac:dyDescent="0.2">
      <c r="A78">
        <v>85</v>
      </c>
      <c r="B78" t="s">
        <v>18</v>
      </c>
      <c r="C78" t="s">
        <v>87</v>
      </c>
      <c r="D78" t="s">
        <v>2141</v>
      </c>
      <c r="E78" t="str">
        <f t="shared" si="22"/>
        <v>Rishi SunakApr 14, 2020</v>
      </c>
      <c r="F78" t="str">
        <f>VLOOKUP(E78,'names lookup'!D:L,2,FALSE)</f>
        <v>Rishi Sunak</v>
      </c>
      <c r="G78" t="str">
        <f>VLOOKUP(F78,'names lookup'!E:H,3,FALSE)</f>
        <v>Government</v>
      </c>
      <c r="H78" t="str">
        <f>VLOOKUP(F78,'names lookup'!E:I,5,FALSE)</f>
        <v>Government</v>
      </c>
      <c r="I78" t="str">
        <f>VLOOKUP($F78,'names lookup'!$E:J,6,FALSE)</f>
        <v>Central govt</v>
      </c>
      <c r="J78" t="str">
        <f>VLOOKUP($F78,'names lookup'!$E:K,7,FALSE)</f>
        <v>N/A</v>
      </c>
      <c r="K78" t="str">
        <f>VLOOKUP($F78,'names lookup'!$E:L,8,FALSE)</f>
        <v>UK</v>
      </c>
      <c r="L78" t="str">
        <f t="shared" si="23"/>
        <v>Francis, that answer is comprehensively as they can, hopefully.</v>
      </c>
      <c r="M78" t="str">
        <f t="shared" si="37"/>
        <v>29:14</v>
      </c>
      <c r="O78">
        <v>84</v>
      </c>
      <c r="Q78" t="s">
        <v>19</v>
      </c>
      <c r="R78" s="7">
        <f t="shared" si="24"/>
        <v>43935</v>
      </c>
      <c r="S78" t="s">
        <v>2225</v>
      </c>
      <c r="T78" s="6">
        <f t="shared" si="38"/>
        <v>2.0300925925925927E-2</v>
      </c>
      <c r="U78">
        <f t="shared" si="25"/>
        <v>2.0300925925925927E-2</v>
      </c>
      <c r="V78">
        <f t="shared" si="26"/>
        <v>3.4236111111111113E-2</v>
      </c>
      <c r="W78">
        <f t="shared" si="27"/>
        <v>1.3935185185185186E-2</v>
      </c>
      <c r="X78">
        <f t="shared" si="40"/>
        <v>2.0439814814814817E-2</v>
      </c>
      <c r="Y78">
        <f t="shared" si="28"/>
        <v>2.0439814814814817E-2</v>
      </c>
      <c r="Z78" t="b">
        <f t="shared" si="29"/>
        <v>0</v>
      </c>
      <c r="AA78" s="6">
        <f t="shared" si="30"/>
        <v>4.6296296296294281E-5</v>
      </c>
      <c r="AB78" s="6" t="b">
        <f t="shared" si="31"/>
        <v>0</v>
      </c>
      <c r="AC78" s="9">
        <f t="shared" si="32"/>
        <v>9</v>
      </c>
      <c r="AD78" s="9">
        <f t="shared" si="33"/>
        <v>135.00000000000588</v>
      </c>
      <c r="AE78" s="10">
        <f t="shared" si="39"/>
        <v>3.4722222222222222E-5</v>
      </c>
      <c r="AF78">
        <f t="shared" si="34"/>
        <v>1.3888888888888978E-4</v>
      </c>
      <c r="AG78" t="b">
        <f t="shared" si="35"/>
        <v>0</v>
      </c>
      <c r="AH78">
        <f t="shared" si="36"/>
        <v>3.4236111111111113E-2</v>
      </c>
    </row>
    <row r="79" spans="1:34" x14ac:dyDescent="0.2">
      <c r="A79">
        <v>86</v>
      </c>
      <c r="B79" t="s">
        <v>18</v>
      </c>
      <c r="C79" t="s">
        <v>88</v>
      </c>
      <c r="D79" t="s">
        <v>2067</v>
      </c>
      <c r="E79" t="str">
        <f t="shared" si="22"/>
        <v>FrancisApr 14, 2020</v>
      </c>
      <c r="F79" t="str">
        <f>VLOOKUP(E79,'names lookup'!D:L,2,FALSE)</f>
        <v>Francis Elliott</v>
      </c>
      <c r="G79" t="str">
        <f>VLOOKUP(F79,'names lookup'!E:H,3,FALSE)</f>
        <v>The Times</v>
      </c>
      <c r="H79" t="str">
        <f>VLOOKUP(F79,'names lookup'!E:I,5,FALSE)</f>
        <v>Media</v>
      </c>
      <c r="I79" t="str">
        <f>VLOOKUP($F79,'names lookup'!$E:J,6,FALSE)</f>
        <v>Newspaper</v>
      </c>
      <c r="J79" t="str">
        <f>VLOOKUP($F79,'names lookup'!$E:K,7,FALSE)</f>
        <v>National</v>
      </c>
      <c r="K79" t="str">
        <f>VLOOKUP($F79,'names lookup'!$E:L,8,FALSE)</f>
        <v>UK</v>
      </c>
      <c r="L79" t="str">
        <f t="shared" si="23"/>
        <v>Well, look, just to be absolutely clear, so there is no number of hospital-acquired infections?</v>
      </c>
      <c r="M79" t="str">
        <f t="shared" si="37"/>
        <v>29:18</v>
      </c>
      <c r="O79">
        <v>112</v>
      </c>
      <c r="Q79" t="s">
        <v>19</v>
      </c>
      <c r="R79" s="7">
        <f t="shared" si="24"/>
        <v>43935</v>
      </c>
      <c r="S79" t="s">
        <v>2226</v>
      </c>
      <c r="T79" s="6">
        <f t="shared" si="38"/>
        <v>2.0347222222222221E-2</v>
      </c>
      <c r="U79">
        <f t="shared" si="25"/>
        <v>2.0347222222222221E-2</v>
      </c>
      <c r="V79">
        <f t="shared" si="26"/>
        <v>2.0347222222222221E-2</v>
      </c>
      <c r="W79">
        <f t="shared" si="27"/>
        <v>0</v>
      </c>
      <c r="X79">
        <f t="shared" si="40"/>
        <v>2.0439814814814817E-2</v>
      </c>
      <c r="Y79">
        <f t="shared" si="28"/>
        <v>2.0439814814814817E-2</v>
      </c>
      <c r="Z79" t="b">
        <f t="shared" si="29"/>
        <v>0</v>
      </c>
      <c r="AA79" s="6">
        <f t="shared" si="30"/>
        <v>9.2592592592595502E-5</v>
      </c>
      <c r="AB79" s="6" t="b">
        <f t="shared" si="31"/>
        <v>0</v>
      </c>
      <c r="AC79" s="9">
        <f t="shared" si="32"/>
        <v>15</v>
      </c>
      <c r="AD79" s="9">
        <f t="shared" si="33"/>
        <v>112.49999999999646</v>
      </c>
      <c r="AE79" s="10">
        <f t="shared" si="39"/>
        <v>5.7870370370370366E-5</v>
      </c>
      <c r="AF79">
        <f t="shared" si="34"/>
        <v>9.2592592592595502E-5</v>
      </c>
      <c r="AG79" t="b">
        <f t="shared" si="35"/>
        <v>0</v>
      </c>
      <c r="AH79">
        <f t="shared" si="36"/>
        <v>3.4236111111111113E-2</v>
      </c>
    </row>
    <row r="80" spans="1:34" x14ac:dyDescent="0.2">
      <c r="A80">
        <v>87</v>
      </c>
      <c r="B80" t="s">
        <v>18</v>
      </c>
      <c r="C80" t="s">
        <v>89</v>
      </c>
      <c r="D80" t="s">
        <v>2163</v>
      </c>
      <c r="E80" t="str">
        <f t="shared" si="22"/>
        <v>Stephen PowisApr 14, 2020</v>
      </c>
      <c r="F80" t="str">
        <f>VLOOKUP(E80,'names lookup'!D:L,2,FALSE)</f>
        <v>Stephen Powis</v>
      </c>
      <c r="G80" t="str">
        <f>VLOOKUP(F80,'names lookup'!E:H,3,FALSE)</f>
        <v>NHS England</v>
      </c>
      <c r="H80" t="str">
        <f>VLOOKUP(F80,'names lookup'!E:I,5,FALSE)</f>
        <v>Government</v>
      </c>
      <c r="I80" t="str">
        <f>VLOOKUP($F80,'names lookup'!$E:J,6,FALSE)</f>
        <v>Health</v>
      </c>
      <c r="J80" t="str">
        <f>VLOOKUP($F80,'names lookup'!$E:K,7,FALSE)</f>
        <v>N/A</v>
      </c>
      <c r="K80" t="str">
        <f>VLOOKUP($F80,'names lookup'!$E:L,8,FALSE)</f>
        <v>England</v>
      </c>
      <c r="L80" t="str">
        <f t="shared" si="23"/>
        <v>So the data is being looked at at the moment. I think you specifically asked about the R number, which is infection rate. The data is not clear enough yet to be able to give that number or to calculate that number.</v>
      </c>
      <c r="M80" t="str">
        <f t="shared" si="37"/>
        <v>29:26</v>
      </c>
      <c r="O80">
        <v>237</v>
      </c>
      <c r="Q80" t="s">
        <v>19</v>
      </c>
      <c r="R80" s="7">
        <f t="shared" si="24"/>
        <v>43935</v>
      </c>
      <c r="S80" t="s">
        <v>2227</v>
      </c>
      <c r="T80" s="6">
        <f t="shared" si="38"/>
        <v>2.0439814814814817E-2</v>
      </c>
      <c r="U80">
        <f t="shared" si="25"/>
        <v>2.0439814814814817E-2</v>
      </c>
      <c r="V80">
        <f t="shared" si="26"/>
        <v>3.2708333333333332E-2</v>
      </c>
      <c r="W80">
        <f t="shared" si="27"/>
        <v>1.2268518518518515E-2</v>
      </c>
      <c r="X80">
        <f t="shared" si="40"/>
        <v>2.4421296296296292E-2</v>
      </c>
      <c r="Y80">
        <f t="shared" si="28"/>
        <v>2.4421296296296292E-2</v>
      </c>
      <c r="Z80" t="b">
        <f t="shared" si="29"/>
        <v>0</v>
      </c>
      <c r="AA80" s="6">
        <f t="shared" si="30"/>
        <v>1.6203703703703692E-4</v>
      </c>
      <c r="AB80" s="6" t="b">
        <f t="shared" si="31"/>
        <v>0</v>
      </c>
      <c r="AC80" s="9">
        <f t="shared" si="32"/>
        <v>42</v>
      </c>
      <c r="AD80" s="9">
        <f t="shared" si="33"/>
        <v>180.00000000000011</v>
      </c>
      <c r="AE80" s="10">
        <f t="shared" si="39"/>
        <v>1.7361111111111112E-4</v>
      </c>
      <c r="AF80">
        <f t="shared" si="34"/>
        <v>3.9814814814814747E-3</v>
      </c>
      <c r="AG80" t="b">
        <f t="shared" si="35"/>
        <v>0</v>
      </c>
      <c r="AH80">
        <f t="shared" si="36"/>
        <v>3.4236111111111113E-2</v>
      </c>
    </row>
    <row r="81" spans="1:34" x14ac:dyDescent="0.2">
      <c r="A81">
        <v>88</v>
      </c>
      <c r="B81" t="s">
        <v>18</v>
      </c>
      <c r="C81" t="s">
        <v>90</v>
      </c>
      <c r="D81" t="s">
        <v>2141</v>
      </c>
      <c r="E81" t="str">
        <f t="shared" si="22"/>
        <v>Rishi SunakApr 14, 2020</v>
      </c>
      <c r="F81" t="str">
        <f>VLOOKUP(E81,'names lookup'!D:L,2,FALSE)</f>
        <v>Rishi Sunak</v>
      </c>
      <c r="G81" t="str">
        <f>VLOOKUP(F81,'names lookup'!E:H,3,FALSE)</f>
        <v>Government</v>
      </c>
      <c r="H81" t="str">
        <f>VLOOKUP(F81,'names lookup'!E:I,5,FALSE)</f>
        <v>Government</v>
      </c>
      <c r="I81" t="str">
        <f>VLOOKUP($F81,'names lookup'!$E:J,6,FALSE)</f>
        <v>Central govt</v>
      </c>
      <c r="J81" t="str">
        <f>VLOOKUP($F81,'names lookup'!$E:K,7,FALSE)</f>
        <v>N/A</v>
      </c>
      <c r="K81" t="str">
        <f>VLOOKUP($F81,'names lookup'!$E:L,8,FALSE)</f>
        <v>UK</v>
      </c>
      <c r="L81" t="str">
        <f t="shared" si="23"/>
        <v>Thank you, Francis. Turn next to Tom Newton Dunn at The Sun.</v>
      </c>
      <c r="M81" t="str">
        <f t="shared" si="37"/>
        <v>29:40</v>
      </c>
      <c r="O81">
        <v>81</v>
      </c>
      <c r="Q81" t="s">
        <v>19</v>
      </c>
      <c r="R81" s="7">
        <f t="shared" si="24"/>
        <v>43935</v>
      </c>
      <c r="S81" t="s">
        <v>2228</v>
      </c>
      <c r="T81" s="6">
        <f t="shared" si="38"/>
        <v>2.0601851851851854E-2</v>
      </c>
      <c r="U81">
        <f t="shared" si="25"/>
        <v>2.0601851851851854E-2</v>
      </c>
      <c r="V81">
        <f t="shared" si="26"/>
        <v>3.4236111111111113E-2</v>
      </c>
      <c r="W81">
        <f t="shared" si="27"/>
        <v>1.3634259259259259E-2</v>
      </c>
      <c r="X81">
        <f t="shared" si="40"/>
        <v>2.4421296296296292E-2</v>
      </c>
      <c r="Y81">
        <f t="shared" si="28"/>
        <v>2.4421296296296292E-2</v>
      </c>
      <c r="Z81" t="b">
        <f t="shared" si="29"/>
        <v>0</v>
      </c>
      <c r="AA81" s="6">
        <f t="shared" si="30"/>
        <v>6.9444444444441422E-5</v>
      </c>
      <c r="AB81" s="6" t="b">
        <f t="shared" si="31"/>
        <v>0</v>
      </c>
      <c r="AC81" s="9">
        <f t="shared" si="32"/>
        <v>12</v>
      </c>
      <c r="AD81" s="9">
        <f t="shared" si="33"/>
        <v>120.00000000000523</v>
      </c>
      <c r="AE81" s="10">
        <f t="shared" si="39"/>
        <v>4.6296296296296294E-5</v>
      </c>
      <c r="AF81">
        <f t="shared" si="34"/>
        <v>3.8194444444444378E-3</v>
      </c>
      <c r="AG81" t="b">
        <f t="shared" si="35"/>
        <v>0</v>
      </c>
      <c r="AH81">
        <f t="shared" si="36"/>
        <v>3.4236111111111113E-2</v>
      </c>
    </row>
    <row r="82" spans="1:34" x14ac:dyDescent="0.2">
      <c r="A82">
        <v>89</v>
      </c>
      <c r="B82" t="s">
        <v>18</v>
      </c>
      <c r="C82" t="s">
        <v>91</v>
      </c>
      <c r="D82" t="s">
        <v>2170</v>
      </c>
      <c r="E82" t="str">
        <f t="shared" si="22"/>
        <v>Tom Newton DunnApr 14, 2020</v>
      </c>
      <c r="F82" t="str">
        <f>VLOOKUP(E82,'names lookup'!D:L,2,FALSE)</f>
        <v>Tom Newton Dunn</v>
      </c>
      <c r="G82" t="str">
        <f>VLOOKUP(F82,'names lookup'!E:H,3,FALSE)</f>
        <v>The Sun</v>
      </c>
      <c r="H82" t="str">
        <f>VLOOKUP(F82,'names lookup'!E:I,5,FALSE)</f>
        <v>Media</v>
      </c>
      <c r="I82" t="str">
        <f>VLOOKUP($F82,'names lookup'!$E:J,6,FALSE)</f>
        <v>Newspaper</v>
      </c>
      <c r="J82" t="str">
        <f>VLOOKUP($F82,'names lookup'!$E:K,7,FALSE)</f>
        <v>National</v>
      </c>
      <c r="K82" t="str">
        <f>VLOOKUP($F82,'names lookup'!$E:L,8,FALSE)</f>
        <v>UK</v>
      </c>
      <c r="L82" t="str">
        <f t="shared" si="23"/>
        <v>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v>
      </c>
      <c r="M82" t="str">
        <f t="shared" si="37"/>
        <v>29:46</v>
      </c>
      <c r="O82">
        <v>680</v>
      </c>
      <c r="Q82" t="s">
        <v>19</v>
      </c>
      <c r="R82" s="7">
        <f t="shared" si="24"/>
        <v>43935</v>
      </c>
      <c r="S82" t="s">
        <v>2229</v>
      </c>
      <c r="T82" s="6">
        <f t="shared" si="38"/>
        <v>2.0671296296296295E-2</v>
      </c>
      <c r="U82">
        <f t="shared" si="25"/>
        <v>2.0671296296296295E-2</v>
      </c>
      <c r="V82">
        <f t="shared" si="26"/>
        <v>2.4201388888888887E-2</v>
      </c>
      <c r="W82">
        <f t="shared" si="27"/>
        <v>3.5300925925925916E-3</v>
      </c>
      <c r="X82">
        <f t="shared" si="40"/>
        <v>2.4421296296296292E-2</v>
      </c>
      <c r="Y82">
        <f t="shared" si="28"/>
        <v>2.4421296296296292E-2</v>
      </c>
      <c r="Z82" t="b">
        <f t="shared" si="29"/>
        <v>0</v>
      </c>
      <c r="AA82" s="6">
        <f t="shared" si="30"/>
        <v>4.745370370370372E-4</v>
      </c>
      <c r="AB82" s="6" t="b">
        <f t="shared" si="31"/>
        <v>0</v>
      </c>
      <c r="AC82" s="9">
        <f t="shared" si="32"/>
        <v>116</v>
      </c>
      <c r="AD82" s="9">
        <f t="shared" si="33"/>
        <v>169.75609756097555</v>
      </c>
      <c r="AE82" s="10">
        <f t="shared" si="39"/>
        <v>4.7453703703703704E-4</v>
      </c>
      <c r="AF82">
        <f t="shared" si="34"/>
        <v>3.7499999999999964E-3</v>
      </c>
      <c r="AG82" t="b">
        <f t="shared" si="35"/>
        <v>0</v>
      </c>
      <c r="AH82">
        <f t="shared" si="36"/>
        <v>3.4236111111111113E-2</v>
      </c>
    </row>
    <row r="83" spans="1:34" x14ac:dyDescent="0.2">
      <c r="A83">
        <v>90</v>
      </c>
      <c r="B83" t="s">
        <v>18</v>
      </c>
      <c r="C83" t="s">
        <v>92</v>
      </c>
      <c r="D83" t="s">
        <v>2170</v>
      </c>
      <c r="E83" t="str">
        <f t="shared" si="22"/>
        <v>Tom Newton DunnApr 14, 2020</v>
      </c>
      <c r="F83" t="str">
        <f>VLOOKUP(E83,'names lookup'!D:L,2,FALSE)</f>
        <v>Tom Newton Dunn</v>
      </c>
      <c r="G83" t="str">
        <f>VLOOKUP(F83,'names lookup'!E:H,3,FALSE)</f>
        <v>The Sun</v>
      </c>
      <c r="H83" t="str">
        <f>VLOOKUP(F83,'names lookup'!E:I,5,FALSE)</f>
        <v>Media</v>
      </c>
      <c r="I83" t="str">
        <f>VLOOKUP($F83,'names lookup'!$E:J,6,FALSE)</f>
        <v>Newspaper</v>
      </c>
      <c r="J83" t="str">
        <f>VLOOKUP($F83,'names lookup'!$E:K,7,FALSE)</f>
        <v>National</v>
      </c>
      <c r="K83" t="str">
        <f>VLOOKUP($F83,'names lookup'!$E:L,8,FALSE)</f>
        <v>UK</v>
      </c>
      <c r="L83" t="str">
        <f t="shared" si="23"/>
        <v>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v>
      </c>
      <c r="M83" t="str">
        <f t="shared" si="37"/>
        <v>30:27</v>
      </c>
      <c r="O83">
        <v>465</v>
      </c>
      <c r="Q83" t="s">
        <v>19</v>
      </c>
      <c r="R83" s="7">
        <f t="shared" si="24"/>
        <v>43935</v>
      </c>
      <c r="S83" t="s">
        <v>2229</v>
      </c>
      <c r="T83" s="6">
        <f t="shared" si="38"/>
        <v>2.1145833333333332E-2</v>
      </c>
      <c r="U83">
        <f t="shared" si="25"/>
        <v>2.0671296296296295E-2</v>
      </c>
      <c r="V83">
        <f t="shared" si="26"/>
        <v>2.4201388888888887E-2</v>
      </c>
      <c r="W83">
        <f t="shared" si="27"/>
        <v>3.5300925925925916E-3</v>
      </c>
      <c r="X83">
        <f t="shared" si="40"/>
        <v>2.4421296296296292E-2</v>
      </c>
      <c r="Y83">
        <f t="shared" si="28"/>
        <v>2.4421296296296292E-2</v>
      </c>
      <c r="Z83" t="b">
        <f t="shared" si="29"/>
        <v>0</v>
      </c>
      <c r="AA83" s="6">
        <f t="shared" si="30"/>
        <v>3.703703703703716E-4</v>
      </c>
      <c r="AB83" s="6" t="b">
        <f t="shared" si="31"/>
        <v>0</v>
      </c>
      <c r="AC83" s="9">
        <f t="shared" si="32"/>
        <v>79</v>
      </c>
      <c r="AD83" s="9">
        <f t="shared" si="33"/>
        <v>148.12499999999952</v>
      </c>
      <c r="AE83" s="10">
        <f t="shared" si="39"/>
        <v>3.2407407407407406E-4</v>
      </c>
      <c r="AF83">
        <f t="shared" si="34"/>
        <v>3.7499999999999964E-3</v>
      </c>
      <c r="AG83" t="b">
        <f t="shared" si="35"/>
        <v>0</v>
      </c>
      <c r="AH83">
        <f t="shared" si="36"/>
        <v>3.4236111111111113E-2</v>
      </c>
    </row>
    <row r="84" spans="1:34" x14ac:dyDescent="0.2">
      <c r="A84">
        <v>91</v>
      </c>
      <c r="B84" t="s">
        <v>18</v>
      </c>
      <c r="C84" t="s">
        <v>93</v>
      </c>
      <c r="D84" t="s">
        <v>2141</v>
      </c>
      <c r="E84" t="str">
        <f t="shared" si="22"/>
        <v>Rishi SunakApr 14, 2020</v>
      </c>
      <c r="F84" t="str">
        <f>VLOOKUP(E84,'names lookup'!D:L,2,FALSE)</f>
        <v>Rishi Sunak</v>
      </c>
      <c r="G84" t="str">
        <f>VLOOKUP(F84,'names lookup'!E:H,3,FALSE)</f>
        <v>Government</v>
      </c>
      <c r="H84" t="str">
        <f>VLOOKUP(F84,'names lookup'!E:I,5,FALSE)</f>
        <v>Government</v>
      </c>
      <c r="I84" t="str">
        <f>VLOOKUP($F84,'names lookup'!$E:J,6,FALSE)</f>
        <v>Central govt</v>
      </c>
      <c r="J84" t="str">
        <f>VLOOKUP($F84,'names lookup'!$E:K,7,FALSE)</f>
        <v>N/A</v>
      </c>
      <c r="K84" t="str">
        <f>VLOOKUP($F84,'names lookup'!$E:L,8,FALSE)</f>
        <v>UK</v>
      </c>
      <c r="L84" t="str">
        <f t="shared" si="23"/>
        <v>Thanks, Tom. You mentioned three different schemes, and you’re absolutely right to do that, and do keep pushing, because we need to make sure that the interventions we’re putting in place reach the people that they’re designed to help.</v>
      </c>
      <c r="M84" t="str">
        <f t="shared" si="37"/>
        <v>30:59</v>
      </c>
      <c r="O84">
        <v>256</v>
      </c>
      <c r="Q84" t="s">
        <v>19</v>
      </c>
      <c r="R84" s="7">
        <f t="shared" si="24"/>
        <v>43935</v>
      </c>
      <c r="S84" t="s">
        <v>2230</v>
      </c>
      <c r="T84" s="6">
        <f t="shared" si="38"/>
        <v>2.1516203703703704E-2</v>
      </c>
      <c r="U84">
        <f t="shared" si="25"/>
        <v>2.1516203703703704E-2</v>
      </c>
      <c r="V84">
        <f t="shared" si="26"/>
        <v>3.4236111111111113E-2</v>
      </c>
      <c r="W84">
        <f t="shared" si="27"/>
        <v>1.2719907407407409E-2</v>
      </c>
      <c r="X84">
        <f t="shared" si="40"/>
        <v>2.4421296296296292E-2</v>
      </c>
      <c r="Y84">
        <f t="shared" si="28"/>
        <v>2.4421296296296292E-2</v>
      </c>
      <c r="Z84" t="b">
        <f t="shared" si="29"/>
        <v>0</v>
      </c>
      <c r="AA84" s="6">
        <f t="shared" si="30"/>
        <v>1.2731481481481621E-4</v>
      </c>
      <c r="AB84" s="6" t="b">
        <f t="shared" si="31"/>
        <v>0</v>
      </c>
      <c r="AC84" s="9">
        <f t="shared" si="32"/>
        <v>39</v>
      </c>
      <c r="AD84" s="9">
        <f t="shared" si="33"/>
        <v>212.72727272727039</v>
      </c>
      <c r="AE84" s="10">
        <f t="shared" si="39"/>
        <v>1.5046296296296297E-4</v>
      </c>
      <c r="AF84">
        <f t="shared" si="34"/>
        <v>2.9050925925925876E-3</v>
      </c>
      <c r="AG84" t="b">
        <f t="shared" si="35"/>
        <v>0</v>
      </c>
      <c r="AH84">
        <f t="shared" si="36"/>
        <v>3.4236111111111113E-2</v>
      </c>
    </row>
    <row r="85" spans="1:34" x14ac:dyDescent="0.2">
      <c r="A85">
        <v>92</v>
      </c>
      <c r="B85" t="s">
        <v>18</v>
      </c>
      <c r="C85" t="s">
        <v>94</v>
      </c>
      <c r="D85" t="s">
        <v>2141</v>
      </c>
      <c r="E85" t="str">
        <f t="shared" si="22"/>
        <v>Rishi SunakApr 14, 2020</v>
      </c>
      <c r="F85" t="str">
        <f>VLOOKUP(E85,'names lookup'!D:L,2,FALSE)</f>
        <v>Rishi Sunak</v>
      </c>
      <c r="G85" t="str">
        <f>VLOOKUP(F85,'names lookup'!E:H,3,FALSE)</f>
        <v>Government</v>
      </c>
      <c r="H85" t="str">
        <f>VLOOKUP(F85,'names lookup'!E:I,5,FALSE)</f>
        <v>Government</v>
      </c>
      <c r="I85" t="str">
        <f>VLOOKUP($F85,'names lookup'!$E:J,6,FALSE)</f>
        <v>Central govt</v>
      </c>
      <c r="J85" t="str">
        <f>VLOOKUP($F85,'names lookup'!$E:K,7,FALSE)</f>
        <v>N/A</v>
      </c>
      <c r="K85" t="str">
        <f>VLOOKUP($F85,'names lookup'!$E:L,8,FALSE)</f>
        <v>UK</v>
      </c>
      <c r="L85" t="str">
        <f t="shared" si="23"/>
        <v>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v>
      </c>
      <c r="M85" t="str">
        <f t="shared" si="37"/>
        <v>31:10</v>
      </c>
      <c r="O85">
        <v>547</v>
      </c>
      <c r="Q85" t="s">
        <v>19</v>
      </c>
      <c r="R85" s="7">
        <f t="shared" si="24"/>
        <v>43935</v>
      </c>
      <c r="S85" t="s">
        <v>2230</v>
      </c>
      <c r="T85" s="6">
        <f t="shared" si="38"/>
        <v>2.164351851851852E-2</v>
      </c>
      <c r="U85">
        <f t="shared" si="25"/>
        <v>2.1516203703703704E-2</v>
      </c>
      <c r="V85">
        <f t="shared" si="26"/>
        <v>3.4236111111111113E-2</v>
      </c>
      <c r="W85">
        <f t="shared" si="27"/>
        <v>1.2719907407407409E-2</v>
      </c>
      <c r="X85">
        <f t="shared" si="40"/>
        <v>2.4421296296296292E-2</v>
      </c>
      <c r="Y85">
        <f t="shared" si="28"/>
        <v>2.4421296296296292E-2</v>
      </c>
      <c r="Z85" t="b">
        <f t="shared" si="29"/>
        <v>0</v>
      </c>
      <c r="AA85" s="6">
        <f t="shared" si="30"/>
        <v>3.2407407407407385E-4</v>
      </c>
      <c r="AB85" s="6" t="b">
        <f t="shared" si="31"/>
        <v>0</v>
      </c>
      <c r="AC85" s="9">
        <f t="shared" si="32"/>
        <v>93</v>
      </c>
      <c r="AD85" s="9">
        <f t="shared" si="33"/>
        <v>199.28571428571442</v>
      </c>
      <c r="AE85" s="10">
        <f t="shared" si="39"/>
        <v>3.8194444444444446E-4</v>
      </c>
      <c r="AF85">
        <f t="shared" si="34"/>
        <v>2.9050925925925876E-3</v>
      </c>
      <c r="AG85" t="b">
        <f t="shared" si="35"/>
        <v>0</v>
      </c>
      <c r="AH85">
        <f t="shared" si="36"/>
        <v>3.4236111111111113E-2</v>
      </c>
    </row>
    <row r="86" spans="1:34" x14ac:dyDescent="0.2">
      <c r="A86">
        <v>93</v>
      </c>
      <c r="B86" t="s">
        <v>18</v>
      </c>
      <c r="C86" t="s">
        <v>95</v>
      </c>
      <c r="D86" t="s">
        <v>2141</v>
      </c>
      <c r="E86" t="str">
        <f t="shared" si="22"/>
        <v>Rishi SunakApr 14, 2020</v>
      </c>
      <c r="F86" t="str">
        <f>VLOOKUP(E86,'names lookup'!D:L,2,FALSE)</f>
        <v>Rishi Sunak</v>
      </c>
      <c r="G86" t="str">
        <f>VLOOKUP(F86,'names lookup'!E:H,3,FALSE)</f>
        <v>Government</v>
      </c>
      <c r="H86" t="str">
        <f>VLOOKUP(F86,'names lookup'!E:I,5,FALSE)</f>
        <v>Government</v>
      </c>
      <c r="I86" t="str">
        <f>VLOOKUP($F86,'names lookup'!$E:J,6,FALSE)</f>
        <v>Central govt</v>
      </c>
      <c r="J86" t="str">
        <f>VLOOKUP($F86,'names lookup'!$E:K,7,FALSE)</f>
        <v>N/A</v>
      </c>
      <c r="K86" t="str">
        <f>VLOOKUP($F86,'names lookup'!$E:L,8,FALSE)</f>
        <v>UK</v>
      </c>
      <c r="L86" t="str">
        <f t="shared" si="23"/>
        <v>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v>
      </c>
      <c r="M86" t="str">
        <f t="shared" si="37"/>
        <v>31:38</v>
      </c>
      <c r="O86">
        <v>424</v>
      </c>
      <c r="Q86" t="s">
        <v>19</v>
      </c>
      <c r="R86" s="7">
        <f t="shared" si="24"/>
        <v>43935</v>
      </c>
      <c r="S86" t="s">
        <v>2230</v>
      </c>
      <c r="T86" s="6">
        <f t="shared" si="38"/>
        <v>2.1967592592592594E-2</v>
      </c>
      <c r="U86">
        <f t="shared" si="25"/>
        <v>2.1516203703703704E-2</v>
      </c>
      <c r="V86">
        <f t="shared" si="26"/>
        <v>3.4236111111111113E-2</v>
      </c>
      <c r="W86">
        <f t="shared" si="27"/>
        <v>1.2719907407407409E-2</v>
      </c>
      <c r="X86">
        <f t="shared" si="40"/>
        <v>2.4421296296296292E-2</v>
      </c>
      <c r="Y86">
        <f t="shared" si="28"/>
        <v>2.4421296296296292E-2</v>
      </c>
      <c r="Z86" t="b">
        <f t="shared" si="29"/>
        <v>0</v>
      </c>
      <c r="AA86" s="6">
        <f t="shared" si="30"/>
        <v>2.3148148148148182E-4</v>
      </c>
      <c r="AB86" s="6" t="b">
        <f t="shared" si="31"/>
        <v>0</v>
      </c>
      <c r="AC86" s="9">
        <f t="shared" si="32"/>
        <v>80</v>
      </c>
      <c r="AD86" s="9">
        <f t="shared" si="33"/>
        <v>239.99999999999966</v>
      </c>
      <c r="AE86" s="10">
        <f t="shared" si="39"/>
        <v>3.2407407407407406E-4</v>
      </c>
      <c r="AF86">
        <f t="shared" si="34"/>
        <v>2.9050925925925876E-3</v>
      </c>
      <c r="AG86" t="b">
        <f t="shared" si="35"/>
        <v>0</v>
      </c>
      <c r="AH86">
        <f t="shared" si="36"/>
        <v>3.4236111111111113E-2</v>
      </c>
    </row>
    <row r="87" spans="1:34" x14ac:dyDescent="0.2">
      <c r="A87">
        <v>94</v>
      </c>
      <c r="B87" t="s">
        <v>18</v>
      </c>
      <c r="C87" t="s">
        <v>96</v>
      </c>
      <c r="D87" t="s">
        <v>2141</v>
      </c>
      <c r="E87" t="str">
        <f t="shared" si="22"/>
        <v>Rishi SunakApr 14, 2020</v>
      </c>
      <c r="F87" t="str">
        <f>VLOOKUP(E87,'names lookup'!D:L,2,FALSE)</f>
        <v>Rishi Sunak</v>
      </c>
      <c r="G87" t="str">
        <f>VLOOKUP(F87,'names lookup'!E:H,3,FALSE)</f>
        <v>Government</v>
      </c>
      <c r="H87" t="str">
        <f>VLOOKUP(F87,'names lookup'!E:I,5,FALSE)</f>
        <v>Government</v>
      </c>
      <c r="I87" t="str">
        <f>VLOOKUP($F87,'names lookup'!$E:J,6,FALSE)</f>
        <v>Central govt</v>
      </c>
      <c r="J87" t="str">
        <f>VLOOKUP($F87,'names lookup'!$E:K,7,FALSE)</f>
        <v>N/A</v>
      </c>
      <c r="K87" t="str">
        <f>VLOOKUP($F87,'names lookup'!$E:L,8,FALSE)</f>
        <v>UK</v>
      </c>
      <c r="L87" t="str">
        <f t="shared" si="23"/>
        <v>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v>
      </c>
      <c r="M87" t="str">
        <f t="shared" si="37"/>
        <v>31:58</v>
      </c>
      <c r="O87">
        <v>439</v>
      </c>
      <c r="Q87" t="s">
        <v>19</v>
      </c>
      <c r="R87" s="7">
        <f t="shared" si="24"/>
        <v>43935</v>
      </c>
      <c r="S87" t="s">
        <v>2230</v>
      </c>
      <c r="T87" s="6">
        <f t="shared" si="38"/>
        <v>2.2199074074074076E-2</v>
      </c>
      <c r="U87">
        <f t="shared" si="25"/>
        <v>2.1516203703703704E-2</v>
      </c>
      <c r="V87">
        <f t="shared" si="26"/>
        <v>3.4236111111111113E-2</v>
      </c>
      <c r="W87">
        <f t="shared" si="27"/>
        <v>1.2719907407407409E-2</v>
      </c>
      <c r="X87">
        <f t="shared" si="40"/>
        <v>2.4421296296296292E-2</v>
      </c>
      <c r="Y87">
        <f t="shared" si="28"/>
        <v>2.4421296296296292E-2</v>
      </c>
      <c r="Z87" t="b">
        <f t="shared" si="29"/>
        <v>0</v>
      </c>
      <c r="AA87" s="6">
        <f t="shared" si="30"/>
        <v>2.5462962962963243E-4</v>
      </c>
      <c r="AB87" s="6" t="b">
        <f t="shared" si="31"/>
        <v>0</v>
      </c>
      <c r="AC87" s="9">
        <f t="shared" si="32"/>
        <v>82</v>
      </c>
      <c r="AD87" s="9">
        <f t="shared" si="33"/>
        <v>223.63636363636118</v>
      </c>
      <c r="AE87" s="10">
        <f t="shared" si="39"/>
        <v>3.3564814814814812E-4</v>
      </c>
      <c r="AF87">
        <f t="shared" si="34"/>
        <v>2.9050925925925876E-3</v>
      </c>
      <c r="AG87" t="b">
        <f t="shared" si="35"/>
        <v>0</v>
      </c>
      <c r="AH87">
        <f t="shared" si="36"/>
        <v>3.4236111111111113E-2</v>
      </c>
    </row>
    <row r="88" spans="1:34" x14ac:dyDescent="0.2">
      <c r="A88">
        <v>95</v>
      </c>
      <c r="B88" t="s">
        <v>18</v>
      </c>
      <c r="C88" t="s">
        <v>97</v>
      </c>
      <c r="D88" t="s">
        <v>2141</v>
      </c>
      <c r="E88" t="str">
        <f t="shared" si="22"/>
        <v>Rishi SunakApr 14, 2020</v>
      </c>
      <c r="F88" t="str">
        <f>VLOOKUP(E88,'names lookup'!D:L,2,FALSE)</f>
        <v>Rishi Sunak</v>
      </c>
      <c r="G88" t="str">
        <f>VLOOKUP(F88,'names lookup'!E:H,3,FALSE)</f>
        <v>Government</v>
      </c>
      <c r="H88" t="str">
        <f>VLOOKUP(F88,'names lookup'!E:I,5,FALSE)</f>
        <v>Government</v>
      </c>
      <c r="I88" t="str">
        <f>VLOOKUP($F88,'names lookup'!$E:J,6,FALSE)</f>
        <v>Central govt</v>
      </c>
      <c r="J88" t="str">
        <f>VLOOKUP($F88,'names lookup'!$E:K,7,FALSE)</f>
        <v>N/A</v>
      </c>
      <c r="K88" t="str">
        <f>VLOOKUP($F88,'names lookup'!$E:L,8,FALSE)</f>
        <v>UK</v>
      </c>
      <c r="L88" t="str">
        <f t="shared" si="23"/>
        <v>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v>
      </c>
      <c r="M88" t="str">
        <f t="shared" si="37"/>
        <v>32:20</v>
      </c>
      <c r="O88">
        <v>366</v>
      </c>
      <c r="Q88" t="s">
        <v>19</v>
      </c>
      <c r="R88" s="7">
        <f t="shared" si="24"/>
        <v>43935</v>
      </c>
      <c r="S88" t="s">
        <v>2230</v>
      </c>
      <c r="T88" s="6">
        <f t="shared" si="38"/>
        <v>2.2453703703703708E-2</v>
      </c>
      <c r="U88">
        <f t="shared" si="25"/>
        <v>2.1516203703703704E-2</v>
      </c>
      <c r="V88">
        <f t="shared" si="26"/>
        <v>3.4236111111111113E-2</v>
      </c>
      <c r="W88">
        <f t="shared" si="27"/>
        <v>1.2719907407407409E-2</v>
      </c>
      <c r="X88">
        <f t="shared" si="40"/>
        <v>2.4421296296296292E-2</v>
      </c>
      <c r="Y88">
        <f t="shared" si="28"/>
        <v>2.4421296296296292E-2</v>
      </c>
      <c r="Z88" t="b">
        <f t="shared" si="29"/>
        <v>0</v>
      </c>
      <c r="AA88" s="6">
        <f t="shared" si="30"/>
        <v>2.7777777777777263E-4</v>
      </c>
      <c r="AB88" s="6" t="b">
        <f t="shared" si="31"/>
        <v>0</v>
      </c>
      <c r="AC88" s="9">
        <f t="shared" si="32"/>
        <v>63</v>
      </c>
      <c r="AD88" s="9">
        <f t="shared" si="33"/>
        <v>157.50000000000293</v>
      </c>
      <c r="AE88" s="10">
        <f t="shared" si="39"/>
        <v>2.5462962962962961E-4</v>
      </c>
      <c r="AF88">
        <f t="shared" si="34"/>
        <v>2.9050925925925876E-3</v>
      </c>
      <c r="AG88" t="b">
        <f t="shared" si="35"/>
        <v>0</v>
      </c>
      <c r="AH88">
        <f t="shared" si="36"/>
        <v>3.4236111111111113E-2</v>
      </c>
    </row>
    <row r="89" spans="1:34" x14ac:dyDescent="0.2">
      <c r="A89">
        <v>96</v>
      </c>
      <c r="B89" t="s">
        <v>18</v>
      </c>
      <c r="C89" t="s">
        <v>98</v>
      </c>
      <c r="D89" t="s">
        <v>2141</v>
      </c>
      <c r="E89" t="str">
        <f t="shared" si="22"/>
        <v>Rishi SunakApr 14, 2020</v>
      </c>
      <c r="F89" t="str">
        <f>VLOOKUP(E89,'names lookup'!D:L,2,FALSE)</f>
        <v>Rishi Sunak</v>
      </c>
      <c r="G89" t="str">
        <f>VLOOKUP(F89,'names lookup'!E:H,3,FALSE)</f>
        <v>Government</v>
      </c>
      <c r="H89" t="str">
        <f>VLOOKUP(F89,'names lookup'!E:I,5,FALSE)</f>
        <v>Government</v>
      </c>
      <c r="I89" t="str">
        <f>VLOOKUP($F89,'names lookup'!$E:J,6,FALSE)</f>
        <v>Central govt</v>
      </c>
      <c r="J89" t="str">
        <f>VLOOKUP($F89,'names lookup'!$E:K,7,FALSE)</f>
        <v>N/A</v>
      </c>
      <c r="K89" t="str">
        <f>VLOOKUP($F89,'names lookup'!$E:L,8,FALSE)</f>
        <v>UK</v>
      </c>
      <c r="L89" t="str">
        <f t="shared" si="23"/>
        <v>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v>
      </c>
      <c r="M89" t="str">
        <f t="shared" si="37"/>
        <v>32:44</v>
      </c>
      <c r="O89">
        <v>607</v>
      </c>
      <c r="Q89" t="s">
        <v>19</v>
      </c>
      <c r="R89" s="7">
        <f t="shared" si="24"/>
        <v>43935</v>
      </c>
      <c r="S89" t="s">
        <v>2230</v>
      </c>
      <c r="T89" s="6">
        <f t="shared" si="38"/>
        <v>2.2731481481481481E-2</v>
      </c>
      <c r="U89">
        <f t="shared" si="25"/>
        <v>2.1516203703703704E-2</v>
      </c>
      <c r="V89">
        <f t="shared" si="26"/>
        <v>3.4236111111111113E-2</v>
      </c>
      <c r="W89">
        <f t="shared" si="27"/>
        <v>1.2719907407407409E-2</v>
      </c>
      <c r="X89">
        <f t="shared" si="40"/>
        <v>2.4421296296296292E-2</v>
      </c>
      <c r="Y89">
        <f t="shared" si="28"/>
        <v>2.4421296296296292E-2</v>
      </c>
      <c r="Z89" t="b">
        <f t="shared" si="29"/>
        <v>0</v>
      </c>
      <c r="AA89" s="6">
        <f t="shared" si="30"/>
        <v>3.8194444444444517E-4</v>
      </c>
      <c r="AB89" s="6" t="b">
        <f t="shared" si="31"/>
        <v>0</v>
      </c>
      <c r="AC89" s="9">
        <f t="shared" si="32"/>
        <v>111</v>
      </c>
      <c r="AD89" s="9">
        <f t="shared" si="33"/>
        <v>201.81818181818144</v>
      </c>
      <c r="AE89" s="10">
        <f t="shared" si="39"/>
        <v>4.5138888888888892E-4</v>
      </c>
      <c r="AF89">
        <f t="shared" si="34"/>
        <v>2.9050925925925876E-3</v>
      </c>
      <c r="AG89" t="b">
        <f t="shared" si="35"/>
        <v>0</v>
      </c>
      <c r="AH89">
        <f t="shared" si="36"/>
        <v>3.4236111111111113E-2</v>
      </c>
    </row>
    <row r="90" spans="1:34" x14ac:dyDescent="0.2">
      <c r="A90">
        <v>97</v>
      </c>
      <c r="B90" t="s">
        <v>18</v>
      </c>
      <c r="C90" t="s">
        <v>99</v>
      </c>
      <c r="D90" t="s">
        <v>2141</v>
      </c>
      <c r="E90" t="str">
        <f t="shared" si="22"/>
        <v>Rishi SunakApr 14, 2020</v>
      </c>
      <c r="F90" t="str">
        <f>VLOOKUP(E90,'names lookup'!D:L,2,FALSE)</f>
        <v>Rishi Sunak</v>
      </c>
      <c r="G90" t="str">
        <f>VLOOKUP(F90,'names lookup'!E:H,3,FALSE)</f>
        <v>Government</v>
      </c>
      <c r="H90" t="str">
        <f>VLOOKUP(F90,'names lookup'!E:I,5,FALSE)</f>
        <v>Government</v>
      </c>
      <c r="I90" t="str">
        <f>VLOOKUP($F90,'names lookup'!$E:J,6,FALSE)</f>
        <v>Central govt</v>
      </c>
      <c r="J90" t="str">
        <f>VLOOKUP($F90,'names lookup'!$E:K,7,FALSE)</f>
        <v>N/A</v>
      </c>
      <c r="K90" t="str">
        <f>VLOOKUP($F90,'names lookup'!$E:L,8,FALSE)</f>
        <v>UK</v>
      </c>
      <c r="L90" t="str">
        <f t="shared" si="23"/>
        <v>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v>
      </c>
      <c r="M90" t="str">
        <f t="shared" si="37"/>
        <v>33:17</v>
      </c>
      <c r="O90">
        <v>597</v>
      </c>
      <c r="Q90" t="s">
        <v>19</v>
      </c>
      <c r="R90" s="7">
        <f t="shared" si="24"/>
        <v>43935</v>
      </c>
      <c r="S90" t="s">
        <v>2230</v>
      </c>
      <c r="T90" s="6">
        <f t="shared" si="38"/>
        <v>2.3113425925925926E-2</v>
      </c>
      <c r="U90">
        <f t="shared" si="25"/>
        <v>2.1516203703703704E-2</v>
      </c>
      <c r="V90">
        <f t="shared" si="26"/>
        <v>3.4236111111111113E-2</v>
      </c>
      <c r="W90">
        <f t="shared" si="27"/>
        <v>1.2719907407407409E-2</v>
      </c>
      <c r="X90">
        <f t="shared" si="40"/>
        <v>2.4421296296296292E-2</v>
      </c>
      <c r="Y90">
        <f t="shared" si="28"/>
        <v>2.4421296296296292E-2</v>
      </c>
      <c r="Z90" t="b">
        <f t="shared" si="29"/>
        <v>0</v>
      </c>
      <c r="AA90" s="6">
        <f t="shared" si="30"/>
        <v>3.5879629629629109E-4</v>
      </c>
      <c r="AB90" s="6" t="b">
        <f t="shared" si="31"/>
        <v>0</v>
      </c>
      <c r="AC90" s="9">
        <f t="shared" si="32"/>
        <v>111</v>
      </c>
      <c r="AD90" s="9">
        <f t="shared" si="33"/>
        <v>214.83870967742249</v>
      </c>
      <c r="AE90" s="10">
        <f t="shared" si="39"/>
        <v>4.5138888888888892E-4</v>
      </c>
      <c r="AF90">
        <f t="shared" si="34"/>
        <v>2.9050925925925876E-3</v>
      </c>
      <c r="AG90" t="b">
        <f t="shared" si="35"/>
        <v>0</v>
      </c>
      <c r="AH90">
        <f t="shared" si="36"/>
        <v>3.4236111111111113E-2</v>
      </c>
    </row>
    <row r="91" spans="1:34" x14ac:dyDescent="0.2">
      <c r="A91">
        <v>98</v>
      </c>
      <c r="B91" t="s">
        <v>18</v>
      </c>
      <c r="C91" t="s">
        <v>100</v>
      </c>
      <c r="D91" t="s">
        <v>2141</v>
      </c>
      <c r="E91" t="str">
        <f t="shared" si="22"/>
        <v>Rishi SunakApr 14, 2020</v>
      </c>
      <c r="F91" t="str">
        <f>VLOOKUP(E91,'names lookup'!D:L,2,FALSE)</f>
        <v>Rishi Sunak</v>
      </c>
      <c r="G91" t="str">
        <f>VLOOKUP(F91,'names lookup'!E:H,3,FALSE)</f>
        <v>Government</v>
      </c>
      <c r="H91" t="str">
        <f>VLOOKUP(F91,'names lookup'!E:I,5,FALSE)</f>
        <v>Government</v>
      </c>
      <c r="I91" t="str">
        <f>VLOOKUP($F91,'names lookup'!$E:J,6,FALSE)</f>
        <v>Central govt</v>
      </c>
      <c r="J91" t="str">
        <f>VLOOKUP($F91,'names lookup'!$E:K,7,FALSE)</f>
        <v>N/A</v>
      </c>
      <c r="K91" t="str">
        <f>VLOOKUP($F91,'names lookup'!$E:L,8,FALSE)</f>
        <v>UK</v>
      </c>
      <c r="L91" t="str">
        <f t="shared" si="23"/>
        <v>Then Steve, did you want to pick up or was it Yvonne?</v>
      </c>
      <c r="M91" t="str">
        <f t="shared" si="37"/>
        <v>33:48</v>
      </c>
      <c r="O91">
        <v>74</v>
      </c>
      <c r="Q91" t="s">
        <v>19</v>
      </c>
      <c r="R91" s="7">
        <f t="shared" si="24"/>
        <v>43935</v>
      </c>
      <c r="S91" t="s">
        <v>2230</v>
      </c>
      <c r="T91" s="6">
        <f t="shared" si="38"/>
        <v>2.3472222222222217E-2</v>
      </c>
      <c r="U91">
        <f t="shared" si="25"/>
        <v>2.1516203703703704E-2</v>
      </c>
      <c r="V91">
        <f t="shared" si="26"/>
        <v>3.4236111111111113E-2</v>
      </c>
      <c r="W91">
        <f t="shared" si="27"/>
        <v>1.2719907407407409E-2</v>
      </c>
      <c r="X91">
        <f t="shared" si="40"/>
        <v>2.4421296296296292E-2</v>
      </c>
      <c r="Y91">
        <f t="shared" si="28"/>
        <v>2.4421296296296292E-2</v>
      </c>
      <c r="Z91" t="b">
        <f t="shared" si="29"/>
        <v>0</v>
      </c>
      <c r="AA91" s="6">
        <f t="shared" si="30"/>
        <v>1.1574074074080509E-5</v>
      </c>
      <c r="AB91" s="6" t="b">
        <f t="shared" si="31"/>
        <v>0</v>
      </c>
      <c r="AC91" s="9">
        <f t="shared" si="32"/>
        <v>12</v>
      </c>
      <c r="AD91" s="9">
        <f t="shared" si="33"/>
        <v>719.99999999959971</v>
      </c>
      <c r="AE91" s="10">
        <f t="shared" si="39"/>
        <v>4.6296296296296294E-5</v>
      </c>
      <c r="AF91">
        <f t="shared" si="34"/>
        <v>2.9050925925925876E-3</v>
      </c>
      <c r="AG91" t="b">
        <f t="shared" si="35"/>
        <v>0</v>
      </c>
      <c r="AH91">
        <f t="shared" si="36"/>
        <v>3.4236111111111113E-2</v>
      </c>
    </row>
    <row r="92" spans="1:34" x14ac:dyDescent="0.2">
      <c r="A92">
        <v>99</v>
      </c>
      <c r="B92" t="s">
        <v>18</v>
      </c>
      <c r="C92" t="s">
        <v>101</v>
      </c>
      <c r="D92" t="s">
        <v>2163</v>
      </c>
      <c r="E92" t="str">
        <f t="shared" si="22"/>
        <v>Stephen PowisApr 14, 2020</v>
      </c>
      <c r="F92" t="str">
        <f>VLOOKUP(E92,'names lookup'!D:L,2,FALSE)</f>
        <v>Stephen Powis</v>
      </c>
      <c r="G92" t="str">
        <f>VLOOKUP(F92,'names lookup'!E:H,3,FALSE)</f>
        <v>NHS England</v>
      </c>
      <c r="H92" t="str">
        <f>VLOOKUP(F92,'names lookup'!E:I,5,FALSE)</f>
        <v>Government</v>
      </c>
      <c r="I92" t="str">
        <f>VLOOKUP($F92,'names lookup'!$E:J,6,FALSE)</f>
        <v>Health</v>
      </c>
      <c r="J92" t="str">
        <f>VLOOKUP($F92,'names lookup'!$E:K,7,FALSE)</f>
        <v>N/A</v>
      </c>
      <c r="K92" t="str">
        <f>VLOOKUP($F92,'names lookup'!$E:L,8,FALSE)</f>
        <v>England</v>
      </c>
      <c r="L92" t="str">
        <f t="shared" si="23"/>
        <v>Yvonne, did you want …</v>
      </c>
      <c r="M92" t="str">
        <f t="shared" si="37"/>
        <v>33:49</v>
      </c>
      <c r="O92">
        <v>45</v>
      </c>
      <c r="Q92" t="s">
        <v>19</v>
      </c>
      <c r="R92" s="7">
        <f t="shared" si="24"/>
        <v>43935</v>
      </c>
      <c r="S92" t="s">
        <v>2234</v>
      </c>
      <c r="T92" s="6">
        <f t="shared" si="38"/>
        <v>2.3483796296296298E-2</v>
      </c>
      <c r="U92">
        <f t="shared" si="25"/>
        <v>2.3483796296296298E-2</v>
      </c>
      <c r="V92">
        <f t="shared" si="26"/>
        <v>3.2708333333333332E-2</v>
      </c>
      <c r="W92">
        <f t="shared" si="27"/>
        <v>9.2245370370370346E-3</v>
      </c>
      <c r="X92">
        <f t="shared" si="40"/>
        <v>2.4421296296296292E-2</v>
      </c>
      <c r="Y92">
        <f t="shared" si="28"/>
        <v>2.4421296296296292E-2</v>
      </c>
      <c r="Z92" t="b">
        <f t="shared" si="29"/>
        <v>0</v>
      </c>
      <c r="AA92" s="6">
        <f t="shared" si="30"/>
        <v>4.6296296296294281E-5</v>
      </c>
      <c r="AB92" s="6" t="b">
        <f t="shared" si="31"/>
        <v>0</v>
      </c>
      <c r="AC92" s="9">
        <f t="shared" si="32"/>
        <v>5</v>
      </c>
      <c r="AD92" s="9">
        <f t="shared" si="33"/>
        <v>75.000000000003268</v>
      </c>
      <c r="AE92" s="10">
        <f t="shared" si="39"/>
        <v>1.1574074074074073E-5</v>
      </c>
      <c r="AF92">
        <f t="shared" si="34"/>
        <v>9.3749999999999389E-4</v>
      </c>
      <c r="AG92" t="b">
        <f t="shared" si="35"/>
        <v>0</v>
      </c>
      <c r="AH92">
        <f t="shared" si="36"/>
        <v>3.4236111111111113E-2</v>
      </c>
    </row>
    <row r="93" spans="1:34" x14ac:dyDescent="0.2">
      <c r="A93">
        <v>100</v>
      </c>
      <c r="B93" t="s">
        <v>18</v>
      </c>
      <c r="C93" t="s">
        <v>102</v>
      </c>
      <c r="D93" t="s">
        <v>2177</v>
      </c>
      <c r="E93" t="str">
        <f t="shared" si="22"/>
        <v>Yvonne DoyleApr 14, 2020</v>
      </c>
      <c r="F93" t="str">
        <f>VLOOKUP(D93,'names lookup'!A:L,5,FALSE)</f>
        <v>Dr. Yvonne Doyle</v>
      </c>
      <c r="G93" t="str">
        <f>VLOOKUP(F93,'names lookup'!E:H,3,FALSE)</f>
        <v>Public Health England</v>
      </c>
      <c r="H93" t="str">
        <f>VLOOKUP(F93,'names lookup'!E:I,5,FALSE)</f>
        <v>Government</v>
      </c>
      <c r="I93" t="str">
        <f>VLOOKUP($F93,'names lookup'!$E:J,6,FALSE)</f>
        <v>Health</v>
      </c>
      <c r="J93" t="str">
        <f>VLOOKUP($F93,'names lookup'!$E:K,7,FALSE)</f>
        <v>N/A</v>
      </c>
      <c r="K93" t="str">
        <f>VLOOKUP($F93,'names lookup'!$E:L,8,FALSE)</f>
        <v>England</v>
      </c>
      <c r="L93" t="str">
        <f t="shared" si="23"/>
        <v>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v>
      </c>
      <c r="M93" t="str">
        <f t="shared" si="37"/>
        <v>33:53</v>
      </c>
      <c r="O93">
        <v>513</v>
      </c>
      <c r="Q93" t="s">
        <v>19</v>
      </c>
      <c r="R93" s="7">
        <f t="shared" si="24"/>
        <v>43935</v>
      </c>
      <c r="S93" t="s">
        <v>2235</v>
      </c>
      <c r="T93" s="6">
        <f t="shared" si="38"/>
        <v>2.3530092592592592E-2</v>
      </c>
      <c r="U93">
        <f t="shared" si="25"/>
        <v>2.3530092592592592E-2</v>
      </c>
      <c r="V93">
        <f t="shared" si="26"/>
        <v>3.1817129629629633E-2</v>
      </c>
      <c r="W93">
        <f t="shared" si="27"/>
        <v>8.2870370370370407E-3</v>
      </c>
      <c r="X93">
        <f t="shared" si="40"/>
        <v>2.4421296296296292E-2</v>
      </c>
      <c r="Y93">
        <f t="shared" si="28"/>
        <v>2.4421296296296292E-2</v>
      </c>
      <c r="Z93" t="b">
        <f t="shared" si="29"/>
        <v>0</v>
      </c>
      <c r="AA93" s="6">
        <f t="shared" si="30"/>
        <v>3.0092592592592671E-4</v>
      </c>
      <c r="AB93" s="6" t="b">
        <f t="shared" si="31"/>
        <v>0</v>
      </c>
      <c r="AC93" s="9">
        <f t="shared" si="32"/>
        <v>86</v>
      </c>
      <c r="AD93" s="9">
        <f t="shared" si="33"/>
        <v>198.46153846153794</v>
      </c>
      <c r="AE93" s="10">
        <f t="shared" si="39"/>
        <v>3.4722222222222224E-4</v>
      </c>
      <c r="AF93">
        <f t="shared" si="34"/>
        <v>8.9120370370369961E-4</v>
      </c>
      <c r="AG93" t="b">
        <f t="shared" si="35"/>
        <v>0</v>
      </c>
      <c r="AH93">
        <f t="shared" si="36"/>
        <v>3.4236111111111113E-2</v>
      </c>
    </row>
    <row r="94" spans="1:34" x14ac:dyDescent="0.2">
      <c r="A94">
        <v>101</v>
      </c>
      <c r="B94" t="s">
        <v>18</v>
      </c>
      <c r="C94" t="s">
        <v>103</v>
      </c>
      <c r="D94" t="s">
        <v>2177</v>
      </c>
      <c r="E94" t="str">
        <f t="shared" si="22"/>
        <v>Yvonne DoyleApr 14, 2020</v>
      </c>
      <c r="F94" t="str">
        <f>VLOOKUP(D94,'names lookup'!A:L,5,FALSE)</f>
        <v>Dr. Yvonne Doyle</v>
      </c>
      <c r="G94" t="str">
        <f>VLOOKUP(F94,'names lookup'!E:H,3,FALSE)</f>
        <v>Public Health England</v>
      </c>
      <c r="H94" t="str">
        <f>VLOOKUP(F94,'names lookup'!E:I,5,FALSE)</f>
        <v>Government</v>
      </c>
      <c r="I94" t="str">
        <f>VLOOKUP($F94,'names lookup'!$E:J,6,FALSE)</f>
        <v>Health</v>
      </c>
      <c r="J94" t="str">
        <f>VLOOKUP($F94,'names lookup'!$E:K,7,FALSE)</f>
        <v>N/A</v>
      </c>
      <c r="K94" t="str">
        <f>VLOOKUP($F94,'names lookup'!$E:L,8,FALSE)</f>
        <v>England</v>
      </c>
      <c r="L94" t="str">
        <f t="shared" si="23"/>
        <v>In the early stages of this epidemic, it was clear that even for death, we were looking at very different denominator populations. So even there, we weren’t actually able to compare like with like, because it was a much younger population that had been tested.</v>
      </c>
      <c r="M94" t="str">
        <f t="shared" si="37"/>
        <v>34:19</v>
      </c>
      <c r="O94">
        <v>282</v>
      </c>
      <c r="Q94" t="s">
        <v>19</v>
      </c>
      <c r="R94" s="7">
        <f t="shared" si="24"/>
        <v>43935</v>
      </c>
      <c r="S94" t="s">
        <v>2235</v>
      </c>
      <c r="T94" s="6">
        <f t="shared" si="38"/>
        <v>2.3831018518518519E-2</v>
      </c>
      <c r="U94">
        <f t="shared" si="25"/>
        <v>2.3530092592592592E-2</v>
      </c>
      <c r="V94">
        <f t="shared" si="26"/>
        <v>3.1817129629629633E-2</v>
      </c>
      <c r="W94">
        <f t="shared" si="27"/>
        <v>8.2870370370370407E-3</v>
      </c>
      <c r="X94">
        <f t="shared" si="40"/>
        <v>2.4421296296296292E-2</v>
      </c>
      <c r="Y94">
        <f t="shared" si="28"/>
        <v>2.4421296296296292E-2</v>
      </c>
      <c r="Z94" t="b">
        <f t="shared" si="29"/>
        <v>0</v>
      </c>
      <c r="AA94" s="6">
        <f t="shared" si="30"/>
        <v>1.8518518518518753E-4</v>
      </c>
      <c r="AB94" s="6" t="b">
        <f t="shared" si="31"/>
        <v>0</v>
      </c>
      <c r="AC94" s="9">
        <f t="shared" si="32"/>
        <v>45</v>
      </c>
      <c r="AD94" s="9">
        <f t="shared" si="33"/>
        <v>168.74999999999787</v>
      </c>
      <c r="AE94" s="10">
        <f t="shared" si="39"/>
        <v>1.8518518518518518E-4</v>
      </c>
      <c r="AF94">
        <f t="shared" si="34"/>
        <v>8.9120370370369961E-4</v>
      </c>
      <c r="AG94" t="b">
        <f t="shared" si="35"/>
        <v>0</v>
      </c>
      <c r="AH94">
        <f t="shared" si="36"/>
        <v>3.4236111111111113E-2</v>
      </c>
    </row>
    <row r="95" spans="1:34" x14ac:dyDescent="0.2">
      <c r="A95">
        <v>102</v>
      </c>
      <c r="B95" t="s">
        <v>18</v>
      </c>
      <c r="C95" t="s">
        <v>104</v>
      </c>
      <c r="D95" t="s">
        <v>2177</v>
      </c>
      <c r="E95" t="str">
        <f t="shared" si="22"/>
        <v>Yvonne DoyleApr 14, 2020</v>
      </c>
      <c r="F95" t="str">
        <f>VLOOKUP(D95,'names lookup'!A:L,5,FALSE)</f>
        <v>Dr. Yvonne Doyle</v>
      </c>
      <c r="G95" t="str">
        <f>VLOOKUP(F95,'names lookup'!E:H,3,FALSE)</f>
        <v>Public Health England</v>
      </c>
      <c r="H95" t="str">
        <f>VLOOKUP(F95,'names lookup'!E:I,5,FALSE)</f>
        <v>Government</v>
      </c>
      <c r="I95" t="str">
        <f>VLOOKUP($F95,'names lookup'!$E:J,6,FALSE)</f>
        <v>Health</v>
      </c>
      <c r="J95" t="str">
        <f>VLOOKUP($F95,'names lookup'!$E:K,7,FALSE)</f>
        <v>N/A</v>
      </c>
      <c r="K95" t="str">
        <f>VLOOKUP($F95,'names lookup'!$E:L,8,FALSE)</f>
        <v>England</v>
      </c>
      <c r="L95" t="str">
        <f t="shared" si="23"/>
        <v>So it would be ideal if we were absolutely clear we were comparing like with like, and that’s what we endeavor to do. But we are always open for learning on that.</v>
      </c>
      <c r="M95" t="str">
        <f t="shared" si="37"/>
        <v>34:35</v>
      </c>
      <c r="O95">
        <v>184</v>
      </c>
      <c r="Q95" t="s">
        <v>19</v>
      </c>
      <c r="R95" s="7">
        <f t="shared" si="24"/>
        <v>43935</v>
      </c>
      <c r="S95" t="s">
        <v>2235</v>
      </c>
      <c r="T95" s="6">
        <f t="shared" si="38"/>
        <v>2.4016203703703706E-2</v>
      </c>
      <c r="U95">
        <f t="shared" si="25"/>
        <v>2.3530092592592592E-2</v>
      </c>
      <c r="V95">
        <f t="shared" si="26"/>
        <v>3.1817129629629633E-2</v>
      </c>
      <c r="W95">
        <f t="shared" si="27"/>
        <v>8.2870370370370407E-3</v>
      </c>
      <c r="X95">
        <f t="shared" si="40"/>
        <v>2.4421296296296292E-2</v>
      </c>
      <c r="Y95">
        <f t="shared" si="28"/>
        <v>2.4421296296296292E-2</v>
      </c>
      <c r="Z95" t="b">
        <f t="shared" si="29"/>
        <v>0</v>
      </c>
      <c r="AA95" s="6">
        <f t="shared" si="30"/>
        <v>1.1574074074073917E-4</v>
      </c>
      <c r="AB95" s="6" t="b">
        <f t="shared" si="31"/>
        <v>0</v>
      </c>
      <c r="AC95" s="9">
        <f t="shared" si="32"/>
        <v>32</v>
      </c>
      <c r="AD95" s="9">
        <f t="shared" si="33"/>
        <v>192.00000000000261</v>
      </c>
      <c r="AE95" s="10">
        <f t="shared" si="39"/>
        <v>1.273148148148148E-4</v>
      </c>
      <c r="AF95">
        <f t="shared" si="34"/>
        <v>8.9120370370369961E-4</v>
      </c>
      <c r="AG95" t="b">
        <f t="shared" si="35"/>
        <v>0</v>
      </c>
      <c r="AH95">
        <f t="shared" si="36"/>
        <v>3.4236111111111113E-2</v>
      </c>
    </row>
    <row r="96" spans="1:34" x14ac:dyDescent="0.2">
      <c r="A96">
        <v>103</v>
      </c>
      <c r="B96" t="s">
        <v>18</v>
      </c>
      <c r="C96" t="s">
        <v>105</v>
      </c>
      <c r="D96" t="s">
        <v>2141</v>
      </c>
      <c r="E96" t="str">
        <f t="shared" si="22"/>
        <v>Rishi SunakApr 14, 2020</v>
      </c>
      <c r="F96" t="str">
        <f>VLOOKUP(E96,'names lookup'!D:L,2,FALSE)</f>
        <v>Rishi Sunak</v>
      </c>
      <c r="G96" t="str">
        <f>VLOOKUP(F96,'names lookup'!E:H,3,FALSE)</f>
        <v>Government</v>
      </c>
      <c r="H96" t="str">
        <f>VLOOKUP(F96,'names lookup'!E:I,5,FALSE)</f>
        <v>Government</v>
      </c>
      <c r="I96" t="str">
        <f>VLOOKUP($F96,'names lookup'!$E:J,6,FALSE)</f>
        <v>Central govt</v>
      </c>
      <c r="J96" t="str">
        <f>VLOOKUP($F96,'names lookup'!$E:K,7,FALSE)</f>
        <v>N/A</v>
      </c>
      <c r="K96" t="str">
        <f>VLOOKUP($F96,'names lookup'!$E:L,8,FALSE)</f>
        <v>UK</v>
      </c>
      <c r="L96" t="str">
        <f t="shared" si="23"/>
        <v>Perfect. Tom, I think covers everything. Right?</v>
      </c>
      <c r="M96" t="str">
        <f t="shared" si="37"/>
        <v>34:45</v>
      </c>
      <c r="O96">
        <v>68</v>
      </c>
      <c r="Q96" t="s">
        <v>19</v>
      </c>
      <c r="R96" s="7">
        <f t="shared" si="24"/>
        <v>43935</v>
      </c>
      <c r="S96" t="s">
        <v>2236</v>
      </c>
      <c r="T96" s="6">
        <f t="shared" si="38"/>
        <v>2.4131944444444445E-2</v>
      </c>
      <c r="U96">
        <f t="shared" si="25"/>
        <v>2.4131944444444445E-2</v>
      </c>
      <c r="V96">
        <f t="shared" si="26"/>
        <v>3.4236111111111113E-2</v>
      </c>
      <c r="W96">
        <f t="shared" si="27"/>
        <v>1.0104166666666668E-2</v>
      </c>
      <c r="X96">
        <f t="shared" si="40"/>
        <v>2.4421296296296292E-2</v>
      </c>
      <c r="Y96">
        <f t="shared" si="28"/>
        <v>2.4421296296296292E-2</v>
      </c>
      <c r="Z96" t="b">
        <f t="shared" si="29"/>
        <v>0</v>
      </c>
      <c r="AA96" s="6">
        <f t="shared" si="30"/>
        <v>4.6296296296294281E-5</v>
      </c>
      <c r="AB96" s="6" t="b">
        <f t="shared" si="31"/>
        <v>0</v>
      </c>
      <c r="AC96" s="9">
        <f t="shared" si="32"/>
        <v>7</v>
      </c>
      <c r="AD96" s="9">
        <f t="shared" si="33"/>
        <v>105.00000000000458</v>
      </c>
      <c r="AE96" s="10">
        <f t="shared" si="39"/>
        <v>2.3148148148148147E-5</v>
      </c>
      <c r="AF96">
        <f t="shared" si="34"/>
        <v>2.893518518518462E-4</v>
      </c>
      <c r="AG96" t="b">
        <f t="shared" si="35"/>
        <v>0</v>
      </c>
      <c r="AH96">
        <f t="shared" si="36"/>
        <v>3.4236111111111113E-2</v>
      </c>
    </row>
    <row r="97" spans="1:34" x14ac:dyDescent="0.2">
      <c r="A97">
        <v>104</v>
      </c>
      <c r="B97" t="s">
        <v>18</v>
      </c>
      <c r="C97" t="s">
        <v>106</v>
      </c>
      <c r="D97" t="s">
        <v>2170</v>
      </c>
      <c r="E97" t="str">
        <f t="shared" si="22"/>
        <v>Tom Newton DunnApr 14, 2020</v>
      </c>
      <c r="F97" t="str">
        <f>VLOOKUP(E97,'names lookup'!D:L,2,FALSE)</f>
        <v>Tom Newton Dunn</v>
      </c>
      <c r="G97" t="str">
        <f>VLOOKUP(F97,'names lookup'!E:H,3,FALSE)</f>
        <v>The Sun</v>
      </c>
      <c r="H97" t="str">
        <f>VLOOKUP(F97,'names lookup'!E:I,5,FALSE)</f>
        <v>Media</v>
      </c>
      <c r="I97" t="str">
        <f>VLOOKUP($F97,'names lookup'!$E:J,6,FALSE)</f>
        <v>Newspaper</v>
      </c>
      <c r="J97" t="str">
        <f>VLOOKUP($F97,'names lookup'!$E:K,7,FALSE)</f>
        <v>National</v>
      </c>
      <c r="K97" t="str">
        <f>VLOOKUP($F97,'names lookup'!$E:L,8,FALSE)</f>
        <v>UK</v>
      </c>
      <c r="L97" t="str">
        <f t="shared" si="23"/>
        <v>Quick followup,-</v>
      </c>
      <c r="M97" t="str">
        <f t="shared" si="37"/>
        <v>34:49</v>
      </c>
      <c r="O97">
        <v>41</v>
      </c>
      <c r="Q97" t="s">
        <v>19</v>
      </c>
      <c r="R97" s="7">
        <f t="shared" si="24"/>
        <v>43935</v>
      </c>
      <c r="S97" t="s">
        <v>2237</v>
      </c>
      <c r="T97" s="6">
        <f t="shared" si="38"/>
        <v>2.417824074074074E-2</v>
      </c>
      <c r="U97">
        <f t="shared" si="25"/>
        <v>2.417824074074074E-2</v>
      </c>
      <c r="V97">
        <f t="shared" si="26"/>
        <v>2.4201388888888887E-2</v>
      </c>
      <c r="W97">
        <f t="shared" si="27"/>
        <v>2.3148148148147141E-5</v>
      </c>
      <c r="X97">
        <f t="shared" si="40"/>
        <v>2.4421296296296292E-2</v>
      </c>
      <c r="Y97">
        <f t="shared" si="28"/>
        <v>2.4421296296296292E-2</v>
      </c>
      <c r="Z97" t="b">
        <f t="shared" si="29"/>
        <v>0</v>
      </c>
      <c r="AA97" s="6">
        <f t="shared" si="30"/>
        <v>2.3148148148147141E-5</v>
      </c>
      <c r="AB97" s="6" t="b">
        <f t="shared" si="31"/>
        <v>0</v>
      </c>
      <c r="AC97" s="9">
        <f t="shared" si="32"/>
        <v>2</v>
      </c>
      <c r="AD97" s="9">
        <f t="shared" si="33"/>
        <v>60.000000000002615</v>
      </c>
      <c r="AE97" s="10">
        <f t="shared" si="39"/>
        <v>0</v>
      </c>
      <c r="AF97">
        <f t="shared" si="34"/>
        <v>2.4305555555555192E-4</v>
      </c>
      <c r="AG97" t="b">
        <f t="shared" si="35"/>
        <v>0</v>
      </c>
      <c r="AH97">
        <f t="shared" si="36"/>
        <v>3.4236111111111113E-2</v>
      </c>
    </row>
    <row r="98" spans="1:34" x14ac:dyDescent="0.2">
      <c r="A98">
        <v>105</v>
      </c>
      <c r="B98" t="s">
        <v>18</v>
      </c>
      <c r="C98" t="s">
        <v>107</v>
      </c>
      <c r="D98" t="s">
        <v>2141</v>
      </c>
      <c r="E98" t="str">
        <f t="shared" si="22"/>
        <v>Rishi SunakApr 14, 2020</v>
      </c>
      <c r="F98" t="str">
        <f>VLOOKUP(E98,'names lookup'!D:L,2,FALSE)</f>
        <v>Rishi Sunak</v>
      </c>
      <c r="G98" t="str">
        <f>VLOOKUP(F98,'names lookup'!E:H,3,FALSE)</f>
        <v>Government</v>
      </c>
      <c r="H98" t="str">
        <f>VLOOKUP(F98,'names lookup'!E:I,5,FALSE)</f>
        <v>Government</v>
      </c>
      <c r="I98" t="str">
        <f>VLOOKUP($F98,'names lookup'!$E:J,6,FALSE)</f>
        <v>Central govt</v>
      </c>
      <c r="J98" t="str">
        <f>VLOOKUP($F98,'names lookup'!$E:K,7,FALSE)</f>
        <v>N/A</v>
      </c>
      <c r="K98" t="str">
        <f>VLOOKUP($F98,'names lookup'!$E:L,8,FALSE)</f>
        <v>UK</v>
      </c>
      <c r="L98" t="str">
        <f t="shared" si="23"/>
        <v>Go on.</v>
      </c>
      <c r="M98" t="str">
        <f t="shared" si="37"/>
        <v>34:51</v>
      </c>
      <c r="O98">
        <v>27</v>
      </c>
      <c r="Q98" t="s">
        <v>19</v>
      </c>
      <c r="R98" s="7">
        <f t="shared" si="24"/>
        <v>43935</v>
      </c>
      <c r="S98" t="s">
        <v>2238</v>
      </c>
      <c r="T98" s="6">
        <f t="shared" si="38"/>
        <v>2.4201388888888887E-2</v>
      </c>
      <c r="U98">
        <f t="shared" si="25"/>
        <v>2.4201388888888887E-2</v>
      </c>
      <c r="V98">
        <f t="shared" si="26"/>
        <v>3.4236111111111113E-2</v>
      </c>
      <c r="W98">
        <f t="shared" si="27"/>
        <v>1.0034722222222226E-2</v>
      </c>
      <c r="X98">
        <f t="shared" si="40"/>
        <v>2.4421296296296292E-2</v>
      </c>
      <c r="Y98">
        <f t="shared" si="28"/>
        <v>2.4421296296296292E-2</v>
      </c>
      <c r="Z98" t="b">
        <f t="shared" si="29"/>
        <v>0</v>
      </c>
      <c r="AA98" s="6">
        <f t="shared" si="30"/>
        <v>0</v>
      </c>
      <c r="AB98" s="6" t="b">
        <f t="shared" si="31"/>
        <v>0</v>
      </c>
      <c r="AC98" s="9">
        <f t="shared" si="32"/>
        <v>2</v>
      </c>
      <c r="AD98" s="9"/>
      <c r="AE98" s="10">
        <f t="shared" si="39"/>
        <v>0</v>
      </c>
      <c r="AF98">
        <f t="shared" si="34"/>
        <v>2.1990740740740478E-4</v>
      </c>
      <c r="AG98" t="b">
        <f t="shared" si="35"/>
        <v>0</v>
      </c>
      <c r="AH98">
        <f t="shared" si="36"/>
        <v>3.4236111111111113E-2</v>
      </c>
    </row>
    <row r="99" spans="1:34" x14ac:dyDescent="0.2">
      <c r="A99">
        <v>106</v>
      </c>
      <c r="B99" t="s">
        <v>18</v>
      </c>
      <c r="C99" t="s">
        <v>108</v>
      </c>
      <c r="D99" t="s">
        <v>2170</v>
      </c>
      <c r="E99" t="str">
        <f t="shared" si="22"/>
        <v>Tom Newton DunnApr 14, 2020</v>
      </c>
      <c r="F99" t="str">
        <f>VLOOKUP(E99,'names lookup'!D:L,2,FALSE)</f>
        <v>Tom Newton Dunn</v>
      </c>
      <c r="G99" t="str">
        <f>VLOOKUP(F99,'names lookup'!E:H,3,FALSE)</f>
        <v>The Sun</v>
      </c>
      <c r="H99" t="str">
        <f>VLOOKUP(F99,'names lookup'!E:I,5,FALSE)</f>
        <v>Media</v>
      </c>
      <c r="I99" t="str">
        <f>VLOOKUP($F99,'names lookup'!$E:J,6,FALSE)</f>
        <v>Newspaper</v>
      </c>
      <c r="J99" t="str">
        <f>VLOOKUP($F99,'names lookup'!$E:K,7,FALSE)</f>
        <v>National</v>
      </c>
      <c r="K99" t="str">
        <f>VLOOKUP($F99,'names lookup'!$E:L,8,FALSE)</f>
        <v>UK</v>
      </c>
      <c r="L99" t="str">
        <f t="shared" si="23"/>
        <v>…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v>
      </c>
      <c r="M99" t="str">
        <f t="shared" si="37"/>
        <v>34:51</v>
      </c>
      <c r="O99">
        <v>349</v>
      </c>
      <c r="Q99" t="s">
        <v>19</v>
      </c>
      <c r="R99" s="7">
        <f t="shared" si="24"/>
        <v>43935</v>
      </c>
      <c r="S99" t="s">
        <v>2238</v>
      </c>
      <c r="T99" s="6">
        <f t="shared" si="38"/>
        <v>2.4201388888888887E-2</v>
      </c>
      <c r="U99">
        <f t="shared" si="25"/>
        <v>2.4201388888888887E-2</v>
      </c>
      <c r="V99">
        <f t="shared" si="26"/>
        <v>2.4201388888888887E-2</v>
      </c>
      <c r="W99">
        <f t="shared" si="27"/>
        <v>0</v>
      </c>
      <c r="X99">
        <f t="shared" si="40"/>
        <v>2.4421296296296292E-2</v>
      </c>
      <c r="Y99">
        <f t="shared" si="28"/>
        <v>2.4421296296296292E-2</v>
      </c>
      <c r="Z99" t="b">
        <f t="shared" si="29"/>
        <v>0</v>
      </c>
      <c r="AA99" s="6">
        <f t="shared" si="30"/>
        <v>2.1990740740740478E-4</v>
      </c>
      <c r="AB99" s="6" t="b">
        <f t="shared" si="31"/>
        <v>0</v>
      </c>
      <c r="AC99" s="9">
        <f t="shared" si="32"/>
        <v>58</v>
      </c>
      <c r="AD99" s="9">
        <f t="shared" ref="AD99:AD130" si="41">IF(AB99=FALSE,AC99/(AA99*(24*60)),"")</f>
        <v>183.1578947368443</v>
      </c>
      <c r="AE99" s="10">
        <f t="shared" si="39"/>
        <v>2.3148148148148146E-4</v>
      </c>
      <c r="AF99">
        <f t="shared" si="34"/>
        <v>2.1990740740740478E-4</v>
      </c>
      <c r="AG99" t="b">
        <f t="shared" si="35"/>
        <v>0</v>
      </c>
      <c r="AH99">
        <f t="shared" si="36"/>
        <v>3.4236111111111113E-2</v>
      </c>
    </row>
    <row r="100" spans="1:34" x14ac:dyDescent="0.2">
      <c r="A100">
        <v>107</v>
      </c>
      <c r="B100" t="s">
        <v>18</v>
      </c>
      <c r="C100" t="s">
        <v>109</v>
      </c>
      <c r="D100" t="s">
        <v>2141</v>
      </c>
      <c r="E100" t="str">
        <f t="shared" si="22"/>
        <v>Rishi SunakApr 14, 2020</v>
      </c>
      <c r="F100" t="str">
        <f>VLOOKUP(E100,'names lookup'!D:L,2,FALSE)</f>
        <v>Rishi Sunak</v>
      </c>
      <c r="G100" t="str">
        <f>VLOOKUP(F100,'names lookup'!E:H,3,FALSE)</f>
        <v>Government</v>
      </c>
      <c r="H100" t="str">
        <f>VLOOKUP(F100,'names lookup'!E:I,5,FALSE)</f>
        <v>Government</v>
      </c>
      <c r="I100" t="str">
        <f>VLOOKUP($F100,'names lookup'!$E:J,6,FALSE)</f>
        <v>Central govt</v>
      </c>
      <c r="J100" t="str">
        <f>VLOOKUP($F100,'names lookup'!$E:K,7,FALSE)</f>
        <v>N/A</v>
      </c>
      <c r="K100" t="str">
        <f>VLOOKUP($F100,'names lookup'!$E:L,8,FALSE)</f>
        <v>UK</v>
      </c>
      <c r="L100" t="str">
        <f t="shared" si="23"/>
        <v>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v>
      </c>
      <c r="M100" t="str">
        <f t="shared" si="37"/>
        <v>35:10</v>
      </c>
      <c r="O100">
        <v>650</v>
      </c>
      <c r="Q100" t="s">
        <v>19</v>
      </c>
      <c r="R100" s="7">
        <f t="shared" si="24"/>
        <v>43935</v>
      </c>
      <c r="S100" t="s">
        <v>2239</v>
      </c>
      <c r="T100" s="6">
        <f t="shared" si="38"/>
        <v>2.4421296296296292E-2</v>
      </c>
      <c r="U100">
        <f t="shared" si="25"/>
        <v>2.4421296296296292E-2</v>
      </c>
      <c r="V100">
        <f t="shared" si="26"/>
        <v>3.4236111111111113E-2</v>
      </c>
      <c r="W100">
        <f t="shared" si="27"/>
        <v>9.8148148148148213E-3</v>
      </c>
      <c r="X100">
        <f t="shared" si="40"/>
        <v>2.6516203703703698E-2</v>
      </c>
      <c r="Y100">
        <f t="shared" si="28"/>
        <v>2.6516203703703698E-2</v>
      </c>
      <c r="Z100" t="b">
        <f t="shared" si="29"/>
        <v>0</v>
      </c>
      <c r="AA100" s="6">
        <f t="shared" si="30"/>
        <v>4.1666666666667282E-4</v>
      </c>
      <c r="AB100" s="6" t="b">
        <f t="shared" si="31"/>
        <v>0</v>
      </c>
      <c r="AC100" s="9">
        <f t="shared" si="32"/>
        <v>119</v>
      </c>
      <c r="AD100" s="9">
        <f t="shared" si="41"/>
        <v>198.33333333333042</v>
      </c>
      <c r="AE100" s="10">
        <f t="shared" si="39"/>
        <v>4.8611111111111104E-4</v>
      </c>
      <c r="AF100">
        <f t="shared" si="34"/>
        <v>2.0949074074074064E-3</v>
      </c>
      <c r="AG100" t="b">
        <f t="shared" si="35"/>
        <v>0</v>
      </c>
      <c r="AH100">
        <f t="shared" si="36"/>
        <v>3.4236111111111113E-2</v>
      </c>
    </row>
    <row r="101" spans="1:34" x14ac:dyDescent="0.2">
      <c r="A101">
        <v>108</v>
      </c>
      <c r="B101" t="s">
        <v>18</v>
      </c>
      <c r="C101" t="s">
        <v>110</v>
      </c>
      <c r="D101" t="s">
        <v>2141</v>
      </c>
      <c r="E101" t="str">
        <f t="shared" si="22"/>
        <v>Rishi SunakApr 14, 2020</v>
      </c>
      <c r="F101" t="str">
        <f>VLOOKUP(E101,'names lookup'!D:L,2,FALSE)</f>
        <v>Rishi Sunak</v>
      </c>
      <c r="G101" t="str">
        <f>VLOOKUP(F101,'names lookup'!E:H,3,FALSE)</f>
        <v>Government</v>
      </c>
      <c r="H101" t="str">
        <f>VLOOKUP(F101,'names lookup'!E:I,5,FALSE)</f>
        <v>Government</v>
      </c>
      <c r="I101" t="str">
        <f>VLOOKUP($F101,'names lookup'!$E:J,6,FALSE)</f>
        <v>Central govt</v>
      </c>
      <c r="J101" t="str">
        <f>VLOOKUP($F101,'names lookup'!$E:K,7,FALSE)</f>
        <v>N/A</v>
      </c>
      <c r="K101" t="str">
        <f>VLOOKUP($F101,'names lookup'!$E:L,8,FALSE)</f>
        <v>UK</v>
      </c>
      <c r="L101" t="str">
        <f t="shared" si="23"/>
        <v>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v>
      </c>
      <c r="M101" t="str">
        <f t="shared" si="37"/>
        <v>35:46</v>
      </c>
      <c r="O101">
        <v>617</v>
      </c>
      <c r="Q101" t="s">
        <v>19</v>
      </c>
      <c r="R101" s="7">
        <f t="shared" si="24"/>
        <v>43935</v>
      </c>
      <c r="S101" t="s">
        <v>2239</v>
      </c>
      <c r="T101" s="6">
        <f t="shared" si="38"/>
        <v>2.4837962962962964E-2</v>
      </c>
      <c r="U101">
        <f t="shared" si="25"/>
        <v>2.4421296296296292E-2</v>
      </c>
      <c r="V101">
        <f t="shared" si="26"/>
        <v>3.4236111111111113E-2</v>
      </c>
      <c r="W101">
        <f t="shared" si="27"/>
        <v>9.8148148148148213E-3</v>
      </c>
      <c r="X101">
        <f t="shared" si="40"/>
        <v>2.6516203703703698E-2</v>
      </c>
      <c r="Y101">
        <f t="shared" si="28"/>
        <v>2.6516203703703698E-2</v>
      </c>
      <c r="Z101" t="b">
        <f t="shared" si="29"/>
        <v>0</v>
      </c>
      <c r="AA101" s="6">
        <f t="shared" si="30"/>
        <v>3.7037037037036813E-4</v>
      </c>
      <c r="AB101" s="6" t="b">
        <f t="shared" si="31"/>
        <v>0</v>
      </c>
      <c r="AC101" s="9">
        <f t="shared" si="32"/>
        <v>103</v>
      </c>
      <c r="AD101" s="9">
        <f t="shared" si="41"/>
        <v>193.12500000000117</v>
      </c>
      <c r="AE101" s="10">
        <f t="shared" si="39"/>
        <v>4.1666666666666669E-4</v>
      </c>
      <c r="AF101">
        <f t="shared" si="34"/>
        <v>2.0949074074074064E-3</v>
      </c>
      <c r="AG101" t="b">
        <f t="shared" si="35"/>
        <v>0</v>
      </c>
      <c r="AH101">
        <f t="shared" si="36"/>
        <v>3.4236111111111113E-2</v>
      </c>
    </row>
    <row r="102" spans="1:34" x14ac:dyDescent="0.2">
      <c r="A102">
        <v>109</v>
      </c>
      <c r="B102" t="s">
        <v>18</v>
      </c>
      <c r="C102" t="s">
        <v>111</v>
      </c>
      <c r="D102" t="s">
        <v>2141</v>
      </c>
      <c r="E102" t="str">
        <f t="shared" si="22"/>
        <v>Rishi SunakApr 14, 2020</v>
      </c>
      <c r="F102" t="str">
        <f>VLOOKUP(E102,'names lookup'!D:L,2,FALSE)</f>
        <v>Rishi Sunak</v>
      </c>
      <c r="G102" t="str">
        <f>VLOOKUP(F102,'names lookup'!E:H,3,FALSE)</f>
        <v>Government</v>
      </c>
      <c r="H102" t="str">
        <f>VLOOKUP(F102,'names lookup'!E:I,5,FALSE)</f>
        <v>Government</v>
      </c>
      <c r="I102" t="str">
        <f>VLOOKUP($F102,'names lookup'!$E:J,6,FALSE)</f>
        <v>Central govt</v>
      </c>
      <c r="J102" t="str">
        <f>VLOOKUP($F102,'names lookup'!$E:K,7,FALSE)</f>
        <v>N/A</v>
      </c>
      <c r="K102" t="str">
        <f>VLOOKUP($F102,'names lookup'!$E:L,8,FALSE)</f>
        <v>UK</v>
      </c>
      <c r="L102" t="str">
        <f t="shared" si="23"/>
        <v>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v>
      </c>
      <c r="M102" t="str">
        <f t="shared" si="37"/>
        <v>36:18</v>
      </c>
      <c r="O102">
        <v>533</v>
      </c>
      <c r="Q102" t="s">
        <v>19</v>
      </c>
      <c r="R102" s="7">
        <f t="shared" si="24"/>
        <v>43935</v>
      </c>
      <c r="S102" t="s">
        <v>2239</v>
      </c>
      <c r="T102" s="6">
        <f t="shared" si="38"/>
        <v>2.5208333333333333E-2</v>
      </c>
      <c r="U102">
        <f t="shared" si="25"/>
        <v>2.4421296296296292E-2</v>
      </c>
      <c r="V102">
        <f t="shared" si="26"/>
        <v>3.4236111111111113E-2</v>
      </c>
      <c r="W102">
        <f t="shared" si="27"/>
        <v>9.8148148148148213E-3</v>
      </c>
      <c r="X102">
        <f t="shared" si="40"/>
        <v>2.6516203703703698E-2</v>
      </c>
      <c r="Y102">
        <f t="shared" si="28"/>
        <v>2.6516203703703698E-2</v>
      </c>
      <c r="Z102" t="b">
        <f t="shared" si="29"/>
        <v>0</v>
      </c>
      <c r="AA102" s="6">
        <f t="shared" si="30"/>
        <v>3.4722222222222099E-4</v>
      </c>
      <c r="AB102" s="6" t="b">
        <f t="shared" si="31"/>
        <v>0</v>
      </c>
      <c r="AC102" s="9">
        <f t="shared" si="32"/>
        <v>93</v>
      </c>
      <c r="AD102" s="9">
        <f t="shared" si="41"/>
        <v>186.00000000000065</v>
      </c>
      <c r="AE102" s="10">
        <f t="shared" si="39"/>
        <v>3.8194444444444446E-4</v>
      </c>
      <c r="AF102">
        <f t="shared" si="34"/>
        <v>2.0949074074074064E-3</v>
      </c>
      <c r="AG102" t="b">
        <f t="shared" si="35"/>
        <v>0</v>
      </c>
      <c r="AH102">
        <f t="shared" si="36"/>
        <v>3.4236111111111113E-2</v>
      </c>
    </row>
    <row r="103" spans="1:34" x14ac:dyDescent="0.2">
      <c r="A103">
        <v>110</v>
      </c>
      <c r="B103" t="s">
        <v>18</v>
      </c>
      <c r="C103" t="s">
        <v>112</v>
      </c>
      <c r="D103" t="s">
        <v>2141</v>
      </c>
      <c r="E103" t="str">
        <f t="shared" si="22"/>
        <v>Rishi SunakApr 14, 2020</v>
      </c>
      <c r="F103" t="str">
        <f>VLOOKUP(E103,'names lookup'!D:L,2,FALSE)</f>
        <v>Rishi Sunak</v>
      </c>
      <c r="G103" t="str">
        <f>VLOOKUP(F103,'names lookup'!E:H,3,FALSE)</f>
        <v>Government</v>
      </c>
      <c r="H103" t="str">
        <f>VLOOKUP(F103,'names lookup'!E:I,5,FALSE)</f>
        <v>Government</v>
      </c>
      <c r="I103" t="str">
        <f>VLOOKUP($F103,'names lookup'!$E:J,6,FALSE)</f>
        <v>Central govt</v>
      </c>
      <c r="J103" t="str">
        <f>VLOOKUP($F103,'names lookup'!$E:K,7,FALSE)</f>
        <v>N/A</v>
      </c>
      <c r="K103" t="str">
        <f>VLOOKUP($F103,'names lookup'!$E:L,8,FALSE)</f>
        <v>UK</v>
      </c>
      <c r="L103" t="str">
        <f t="shared" si="23"/>
        <v>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v>
      </c>
      <c r="M103" t="str">
        <f t="shared" si="37"/>
        <v>36:48</v>
      </c>
      <c r="O103">
        <v>401</v>
      </c>
      <c r="Q103" t="s">
        <v>19</v>
      </c>
      <c r="R103" s="7">
        <f t="shared" si="24"/>
        <v>43935</v>
      </c>
      <c r="S103" t="s">
        <v>2239</v>
      </c>
      <c r="T103" s="6">
        <f t="shared" si="38"/>
        <v>2.5555555555555554E-2</v>
      </c>
      <c r="U103">
        <f t="shared" si="25"/>
        <v>2.4421296296296292E-2</v>
      </c>
      <c r="V103">
        <f t="shared" si="26"/>
        <v>3.4236111111111113E-2</v>
      </c>
      <c r="W103">
        <f t="shared" si="27"/>
        <v>9.8148148148148213E-3</v>
      </c>
      <c r="X103">
        <f t="shared" si="40"/>
        <v>2.6516203703703698E-2</v>
      </c>
      <c r="Y103">
        <f t="shared" si="28"/>
        <v>2.6516203703703698E-2</v>
      </c>
      <c r="Z103" t="b">
        <f t="shared" si="29"/>
        <v>0</v>
      </c>
      <c r="AA103" s="6">
        <f t="shared" si="30"/>
        <v>2.3148148148148529E-4</v>
      </c>
      <c r="AB103" s="6" t="b">
        <f t="shared" si="31"/>
        <v>0</v>
      </c>
      <c r="AC103" s="9">
        <f t="shared" si="32"/>
        <v>63</v>
      </c>
      <c r="AD103" s="9">
        <f t="shared" si="41"/>
        <v>188.9999999999969</v>
      </c>
      <c r="AE103" s="10">
        <f t="shared" si="39"/>
        <v>2.5462962962962961E-4</v>
      </c>
      <c r="AF103">
        <f t="shared" si="34"/>
        <v>2.0949074074074064E-3</v>
      </c>
      <c r="AG103" t="b">
        <f t="shared" si="35"/>
        <v>0</v>
      </c>
      <c r="AH103">
        <f t="shared" si="36"/>
        <v>3.4236111111111113E-2</v>
      </c>
    </row>
    <row r="104" spans="1:34" x14ac:dyDescent="0.2">
      <c r="A104">
        <v>111</v>
      </c>
      <c r="B104" t="s">
        <v>18</v>
      </c>
      <c r="C104" t="s">
        <v>113</v>
      </c>
      <c r="D104" t="s">
        <v>2141</v>
      </c>
      <c r="E104" t="str">
        <f t="shared" si="22"/>
        <v>Rishi SunakApr 14, 2020</v>
      </c>
      <c r="F104" t="str">
        <f>VLOOKUP(E104,'names lookup'!D:L,2,FALSE)</f>
        <v>Rishi Sunak</v>
      </c>
      <c r="G104" t="str">
        <f>VLOOKUP(F104,'names lookup'!E:H,3,FALSE)</f>
        <v>Government</v>
      </c>
      <c r="H104" t="str">
        <f>VLOOKUP(F104,'names lookup'!E:I,5,FALSE)</f>
        <v>Government</v>
      </c>
      <c r="I104" t="str">
        <f>VLOOKUP($F104,'names lookup'!$E:J,6,FALSE)</f>
        <v>Central govt</v>
      </c>
      <c r="J104" t="str">
        <f>VLOOKUP($F104,'names lookup'!$E:K,7,FALSE)</f>
        <v>N/A</v>
      </c>
      <c r="K104" t="str">
        <f>VLOOKUP($F104,'names lookup'!$E:L,8,FALSE)</f>
        <v>UK</v>
      </c>
      <c r="L104" t="str">
        <f t="shared" si="23"/>
        <v>Thanks very much. Can we turn next to Dan O’Donoghue from the Press &amp; Journal?</v>
      </c>
      <c r="M104" t="str">
        <f t="shared" si="37"/>
        <v>37:08</v>
      </c>
      <c r="O104">
        <v>99</v>
      </c>
      <c r="Q104" t="s">
        <v>19</v>
      </c>
      <c r="R104" s="7">
        <f t="shared" si="24"/>
        <v>43935</v>
      </c>
      <c r="S104" t="s">
        <v>2239</v>
      </c>
      <c r="T104" s="6">
        <f t="shared" si="38"/>
        <v>2.5787037037037039E-2</v>
      </c>
      <c r="U104">
        <f t="shared" si="25"/>
        <v>2.4421296296296292E-2</v>
      </c>
      <c r="V104">
        <f t="shared" si="26"/>
        <v>3.4236111111111113E-2</v>
      </c>
      <c r="W104">
        <f t="shared" si="27"/>
        <v>9.8148148148148213E-3</v>
      </c>
      <c r="X104">
        <f t="shared" si="40"/>
        <v>2.6516203703703698E-2</v>
      </c>
      <c r="Y104">
        <f t="shared" si="28"/>
        <v>2.6516203703703698E-2</v>
      </c>
      <c r="Z104" t="b">
        <f t="shared" si="29"/>
        <v>0</v>
      </c>
      <c r="AA104" s="6">
        <f t="shared" si="30"/>
        <v>6.9444444444441422E-5</v>
      </c>
      <c r="AB104" s="6" t="b">
        <f t="shared" si="31"/>
        <v>0</v>
      </c>
      <c r="AC104" s="9">
        <f t="shared" si="32"/>
        <v>15</v>
      </c>
      <c r="AD104" s="9">
        <f t="shared" si="41"/>
        <v>150.00000000000654</v>
      </c>
      <c r="AE104" s="10">
        <f t="shared" si="39"/>
        <v>5.7870370370370366E-5</v>
      </c>
      <c r="AF104">
        <f t="shared" si="34"/>
        <v>2.0949074074074064E-3</v>
      </c>
      <c r="AG104" t="b">
        <f t="shared" si="35"/>
        <v>0</v>
      </c>
      <c r="AH104">
        <f t="shared" si="36"/>
        <v>3.4236111111111113E-2</v>
      </c>
    </row>
    <row r="105" spans="1:34" x14ac:dyDescent="0.2">
      <c r="A105">
        <v>112</v>
      </c>
      <c r="B105" t="s">
        <v>18</v>
      </c>
      <c r="C105" t="s">
        <v>114</v>
      </c>
      <c r="D105" t="s">
        <v>2051</v>
      </c>
      <c r="E105" t="str">
        <f t="shared" si="22"/>
        <v>Dan O’DonoghueApr 14, 2020</v>
      </c>
      <c r="F105" t="str">
        <f>VLOOKUP(E105,'names lookup'!D:L,2,FALSE)</f>
        <v>Dan O’Donoghue</v>
      </c>
      <c r="G105" t="str">
        <f>VLOOKUP(F105,'names lookup'!E:H,3,FALSE)</f>
        <v>Press Association</v>
      </c>
      <c r="H105" t="str">
        <f>VLOOKUP(F105,'names lookup'!E:I,5,FALSE)</f>
        <v>Media</v>
      </c>
      <c r="I105" t="str">
        <f>VLOOKUP($F105,'names lookup'!$E:J,6,FALSE)</f>
        <v>Agency</v>
      </c>
      <c r="J105" t="str">
        <f>VLOOKUP($F105,'names lookup'!$E:K,7,FALSE)</f>
        <v>National</v>
      </c>
      <c r="K105" t="str">
        <f>VLOOKUP($F105,'names lookup'!$E:L,8,FALSE)</f>
        <v>UK</v>
      </c>
      <c r="L105" t="str">
        <f t="shared" si="23"/>
        <v>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v>
      </c>
      <c r="M105" t="str">
        <f t="shared" si="37"/>
        <v>37:14</v>
      </c>
      <c r="O105">
        <v>568</v>
      </c>
      <c r="Q105" t="s">
        <v>19</v>
      </c>
      <c r="R105" s="7">
        <f t="shared" si="24"/>
        <v>43935</v>
      </c>
      <c r="S105" t="s">
        <v>2241</v>
      </c>
      <c r="T105" s="6">
        <f t="shared" si="38"/>
        <v>2.585648148148148E-2</v>
      </c>
      <c r="U105">
        <f t="shared" si="25"/>
        <v>2.585648148148148E-2</v>
      </c>
      <c r="V105">
        <f t="shared" si="26"/>
        <v>2.585648148148148E-2</v>
      </c>
      <c r="W105">
        <f t="shared" si="27"/>
        <v>0</v>
      </c>
      <c r="X105">
        <f t="shared" si="40"/>
        <v>2.6516203703703698E-2</v>
      </c>
      <c r="Y105">
        <f t="shared" si="28"/>
        <v>2.6516203703703698E-2</v>
      </c>
      <c r="Z105" t="b">
        <f t="shared" si="29"/>
        <v>0</v>
      </c>
      <c r="AA105" s="6">
        <f t="shared" si="30"/>
        <v>6.597222222222178E-4</v>
      </c>
      <c r="AB105" s="6" t="b">
        <f t="shared" si="31"/>
        <v>0</v>
      </c>
      <c r="AC105" s="9">
        <f t="shared" si="32"/>
        <v>84</v>
      </c>
      <c r="AD105" s="9">
        <f t="shared" si="41"/>
        <v>88.421052631579542</v>
      </c>
      <c r="AE105" s="10">
        <f t="shared" si="39"/>
        <v>3.4722222222222224E-4</v>
      </c>
      <c r="AF105">
        <f t="shared" si="34"/>
        <v>6.597222222222178E-4</v>
      </c>
      <c r="AG105" t="b">
        <f t="shared" si="35"/>
        <v>0</v>
      </c>
      <c r="AH105">
        <f t="shared" si="36"/>
        <v>3.4236111111111113E-2</v>
      </c>
    </row>
    <row r="106" spans="1:34" x14ac:dyDescent="0.2">
      <c r="A106">
        <v>113</v>
      </c>
      <c r="B106" t="s">
        <v>18</v>
      </c>
      <c r="C106" t="s">
        <v>115</v>
      </c>
      <c r="D106" t="s">
        <v>2141</v>
      </c>
      <c r="E106" t="str">
        <f t="shared" si="22"/>
        <v>Rishi SunakApr 14, 2020</v>
      </c>
      <c r="F106" t="str">
        <f>VLOOKUP(E106,'names lookup'!D:L,2,FALSE)</f>
        <v>Rishi Sunak</v>
      </c>
      <c r="G106" t="str">
        <f>VLOOKUP(F106,'names lookup'!E:H,3,FALSE)</f>
        <v>Government</v>
      </c>
      <c r="H106" t="str">
        <f>VLOOKUP(F106,'names lookup'!E:I,5,FALSE)</f>
        <v>Government</v>
      </c>
      <c r="I106" t="str">
        <f>VLOOKUP($F106,'names lookup'!$E:J,6,FALSE)</f>
        <v>Central govt</v>
      </c>
      <c r="J106" t="str">
        <f>VLOOKUP($F106,'names lookup'!$E:K,7,FALSE)</f>
        <v>N/A</v>
      </c>
      <c r="K106" t="str">
        <f>VLOOKUP($F106,'names lookup'!$E:L,8,FALSE)</f>
        <v>UK</v>
      </c>
      <c r="L106" t="str">
        <f t="shared" si="23"/>
        <v>I think we’ll try and get Dan back, but if I can answer the first part of his question, which I think was … Dan, are you there? We’re struggling to hear you. Why don’t we try and move on, and if we can get Dan back, we can. Yeah, fine. Brilliant. Turning next to Emilio from Politico.</v>
      </c>
      <c r="M106" t="str">
        <f t="shared" si="37"/>
        <v>38:11</v>
      </c>
      <c r="O106">
        <v>305</v>
      </c>
      <c r="Q106" t="s">
        <v>19</v>
      </c>
      <c r="R106" s="7">
        <f t="shared" si="24"/>
        <v>43935</v>
      </c>
      <c r="S106" t="s">
        <v>2242</v>
      </c>
      <c r="T106" s="6">
        <f t="shared" si="38"/>
        <v>2.6516203703703698E-2</v>
      </c>
      <c r="U106">
        <f t="shared" si="25"/>
        <v>2.6516203703703698E-2</v>
      </c>
      <c r="V106">
        <f t="shared" si="26"/>
        <v>3.4236111111111113E-2</v>
      </c>
      <c r="W106">
        <f t="shared" si="27"/>
        <v>7.7199074074074149E-3</v>
      </c>
      <c r="X106">
        <f t="shared" si="40"/>
        <v>3.107638888888889E-2</v>
      </c>
      <c r="Y106">
        <f t="shared" si="28"/>
        <v>3.107638888888889E-2</v>
      </c>
      <c r="Z106" t="b">
        <f t="shared" si="29"/>
        <v>0</v>
      </c>
      <c r="AA106" s="6">
        <f t="shared" si="30"/>
        <v>3.4722222222222793E-4</v>
      </c>
      <c r="AB106" s="6" t="b">
        <f t="shared" si="31"/>
        <v>0</v>
      </c>
      <c r="AC106" s="9">
        <f t="shared" si="32"/>
        <v>58</v>
      </c>
      <c r="AD106" s="9">
        <f t="shared" si="41"/>
        <v>115.9999999999981</v>
      </c>
      <c r="AE106" s="10">
        <f t="shared" si="39"/>
        <v>2.3148148148148146E-4</v>
      </c>
      <c r="AF106">
        <f t="shared" si="34"/>
        <v>4.5601851851851914E-3</v>
      </c>
      <c r="AG106" t="b">
        <f t="shared" si="35"/>
        <v>0</v>
      </c>
      <c r="AH106">
        <f t="shared" si="36"/>
        <v>3.4236111111111113E-2</v>
      </c>
    </row>
    <row r="107" spans="1:34" x14ac:dyDescent="0.2">
      <c r="A107">
        <v>114</v>
      </c>
      <c r="B107" t="s">
        <v>18</v>
      </c>
      <c r="C107" t="s">
        <v>116</v>
      </c>
      <c r="D107" t="s">
        <v>2065</v>
      </c>
      <c r="E107" t="str">
        <f t="shared" si="22"/>
        <v>EmilioApr 14, 2020</v>
      </c>
      <c r="F107" t="str">
        <f>VLOOKUP(E107,'names lookup'!D:L,2,FALSE)</f>
        <v>Emilio Casalicchio</v>
      </c>
      <c r="G107" t="str">
        <f>VLOOKUP(F107,'names lookup'!E:H,3,FALSE)</f>
        <v>Politico</v>
      </c>
      <c r="H107" t="str">
        <f>VLOOKUP(F107,'names lookup'!E:I,5,FALSE)</f>
        <v>Media</v>
      </c>
      <c r="I107" t="str">
        <f>VLOOKUP($F107,'names lookup'!$E:J,6,FALSE)</f>
        <v>Specialist</v>
      </c>
      <c r="J107" t="str">
        <f>VLOOKUP($F107,'names lookup'!$E:K,7,FALSE)</f>
        <v>National</v>
      </c>
      <c r="K107" t="str">
        <f>VLOOKUP($F107,'names lookup'!$E:L,8,FALSE)</f>
        <v>US</v>
      </c>
      <c r="L107" t="str">
        <f t="shared" si="23"/>
        <v>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v>
      </c>
      <c r="M107" t="str">
        <f t="shared" si="37"/>
        <v>38:41</v>
      </c>
      <c r="O107">
        <v>475</v>
      </c>
      <c r="Q107" t="s">
        <v>19</v>
      </c>
      <c r="R107" s="7">
        <f t="shared" si="24"/>
        <v>43935</v>
      </c>
      <c r="S107" t="s">
        <v>2243</v>
      </c>
      <c r="T107" s="6">
        <f t="shared" si="38"/>
        <v>2.6863425925925926E-2</v>
      </c>
      <c r="U107">
        <f t="shared" si="25"/>
        <v>2.6863425925925926E-2</v>
      </c>
      <c r="V107">
        <f t="shared" si="26"/>
        <v>3.3368055555555554E-2</v>
      </c>
      <c r="W107">
        <f t="shared" si="27"/>
        <v>6.5046296296296276E-3</v>
      </c>
      <c r="X107">
        <f t="shared" si="40"/>
        <v>3.107638888888889E-2</v>
      </c>
      <c r="Y107">
        <f t="shared" si="28"/>
        <v>3.107638888888889E-2</v>
      </c>
      <c r="Z107" t="b">
        <f t="shared" si="29"/>
        <v>0</v>
      </c>
      <c r="AA107" s="6">
        <f t="shared" si="30"/>
        <v>2.5462962962962549E-4</v>
      </c>
      <c r="AB107" s="6" t="b">
        <f t="shared" si="31"/>
        <v>0</v>
      </c>
      <c r="AC107" s="9">
        <f t="shared" si="32"/>
        <v>84</v>
      </c>
      <c r="AD107" s="9">
        <f t="shared" si="41"/>
        <v>229.09090909091282</v>
      </c>
      <c r="AE107" s="10">
        <f t="shared" si="39"/>
        <v>3.4722222222222224E-4</v>
      </c>
      <c r="AF107">
        <f t="shared" si="34"/>
        <v>4.2129629629629635E-3</v>
      </c>
      <c r="AG107" t="b">
        <f t="shared" si="35"/>
        <v>0</v>
      </c>
      <c r="AH107">
        <f t="shared" si="36"/>
        <v>3.4236111111111113E-2</v>
      </c>
    </row>
    <row r="108" spans="1:34" x14ac:dyDescent="0.2">
      <c r="A108">
        <v>115</v>
      </c>
      <c r="B108" t="s">
        <v>18</v>
      </c>
      <c r="C108" t="s">
        <v>117</v>
      </c>
      <c r="D108" t="s">
        <v>2065</v>
      </c>
      <c r="E108" t="str">
        <f t="shared" si="22"/>
        <v>EmilioApr 14, 2020</v>
      </c>
      <c r="F108" t="str">
        <f>VLOOKUP(E108,'names lookup'!D:L,2,FALSE)</f>
        <v>Emilio Casalicchio</v>
      </c>
      <c r="G108" t="str">
        <f>VLOOKUP(F108,'names lookup'!E:H,3,FALSE)</f>
        <v>Politico</v>
      </c>
      <c r="H108" t="str">
        <f>VLOOKUP(F108,'names lookup'!E:I,5,FALSE)</f>
        <v>Media</v>
      </c>
      <c r="I108" t="str">
        <f>VLOOKUP($F108,'names lookup'!$E:J,6,FALSE)</f>
        <v>Specialist</v>
      </c>
      <c r="J108" t="str">
        <f>VLOOKUP($F108,'names lookup'!$E:K,7,FALSE)</f>
        <v>National</v>
      </c>
      <c r="K108" t="str">
        <f>VLOOKUP($F108,'names lookup'!$E:L,8,FALSE)</f>
        <v>US</v>
      </c>
      <c r="L108" t="str">
        <f t="shared" si="23"/>
        <v>…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v>
      </c>
      <c r="M108" t="str">
        <f t="shared" si="37"/>
        <v>39:03</v>
      </c>
      <c r="O108">
        <v>746</v>
      </c>
      <c r="Q108" t="s">
        <v>19</v>
      </c>
      <c r="R108" s="7">
        <f t="shared" si="24"/>
        <v>43935</v>
      </c>
      <c r="S108" t="s">
        <v>2243</v>
      </c>
      <c r="T108" s="6">
        <f t="shared" si="38"/>
        <v>2.7118055555555552E-2</v>
      </c>
      <c r="U108">
        <f t="shared" si="25"/>
        <v>2.6863425925925926E-2</v>
      </c>
      <c r="V108">
        <f t="shared" si="26"/>
        <v>3.3368055555555554E-2</v>
      </c>
      <c r="W108">
        <f t="shared" si="27"/>
        <v>6.5046296296296276E-3</v>
      </c>
      <c r="X108">
        <f t="shared" ref="X108:X139" si="42">IF(V108=T108,T109,X109)</f>
        <v>3.107638888888889E-2</v>
      </c>
      <c r="Y108">
        <f t="shared" si="28"/>
        <v>3.107638888888889E-2</v>
      </c>
      <c r="Z108" t="b">
        <f t="shared" si="29"/>
        <v>0</v>
      </c>
      <c r="AA108" s="6">
        <f t="shared" si="30"/>
        <v>4.51388888888897E-4</v>
      </c>
      <c r="AB108" s="6" t="b">
        <f t="shared" si="31"/>
        <v>0</v>
      </c>
      <c r="AC108" s="9">
        <f t="shared" si="32"/>
        <v>134</v>
      </c>
      <c r="AD108" s="9">
        <f t="shared" si="41"/>
        <v>206.15384615384244</v>
      </c>
      <c r="AE108" s="10">
        <f t="shared" si="39"/>
        <v>5.5555555555555556E-4</v>
      </c>
      <c r="AF108">
        <f t="shared" si="34"/>
        <v>4.2129629629629635E-3</v>
      </c>
      <c r="AG108" t="b">
        <f t="shared" si="35"/>
        <v>0</v>
      </c>
      <c r="AH108">
        <f t="shared" si="36"/>
        <v>3.4236111111111113E-2</v>
      </c>
    </row>
    <row r="109" spans="1:34" x14ac:dyDescent="0.2">
      <c r="A109">
        <v>116</v>
      </c>
      <c r="B109" t="s">
        <v>18</v>
      </c>
      <c r="C109" t="s">
        <v>118</v>
      </c>
      <c r="D109" t="s">
        <v>2141</v>
      </c>
      <c r="E109" t="str">
        <f t="shared" si="22"/>
        <v>Rishi SunakApr 14, 2020</v>
      </c>
      <c r="F109" t="str">
        <f>VLOOKUP(E109,'names lookup'!D:L,2,FALSE)</f>
        <v>Rishi Sunak</v>
      </c>
      <c r="G109" t="str">
        <f>VLOOKUP(F109,'names lookup'!E:H,3,FALSE)</f>
        <v>Government</v>
      </c>
      <c r="H109" t="str">
        <f>VLOOKUP(F109,'names lookup'!E:I,5,FALSE)</f>
        <v>Government</v>
      </c>
      <c r="I109" t="str">
        <f>VLOOKUP($F109,'names lookup'!$E:J,6,FALSE)</f>
        <v>Central govt</v>
      </c>
      <c r="J109" t="str">
        <f>VLOOKUP($F109,'names lookup'!$E:K,7,FALSE)</f>
        <v>N/A</v>
      </c>
      <c r="K109" t="str">
        <f>VLOOKUP($F109,'names lookup'!$E:L,8,FALSE)</f>
        <v>UK</v>
      </c>
      <c r="L109" t="str">
        <f t="shared" si="23"/>
        <v>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v>
      </c>
      <c r="M109" t="str">
        <f t="shared" si="37"/>
        <v>39:42</v>
      </c>
      <c r="O109">
        <v>459</v>
      </c>
      <c r="Q109" t="s">
        <v>19</v>
      </c>
      <c r="R109" s="7">
        <f t="shared" si="24"/>
        <v>43935</v>
      </c>
      <c r="S109" t="s">
        <v>2244</v>
      </c>
      <c r="T109" s="6">
        <f t="shared" si="38"/>
        <v>2.7569444444444448E-2</v>
      </c>
      <c r="U109">
        <f t="shared" si="25"/>
        <v>2.7569444444444448E-2</v>
      </c>
      <c r="V109">
        <f t="shared" si="26"/>
        <v>3.4236111111111113E-2</v>
      </c>
      <c r="W109">
        <f t="shared" si="27"/>
        <v>6.6666666666666645E-3</v>
      </c>
      <c r="X109">
        <f t="shared" si="42"/>
        <v>3.107638888888889E-2</v>
      </c>
      <c r="Y109">
        <f t="shared" si="28"/>
        <v>3.107638888888889E-2</v>
      </c>
      <c r="Z109" t="b">
        <f t="shared" si="29"/>
        <v>0</v>
      </c>
      <c r="AA109" s="6">
        <f t="shared" si="30"/>
        <v>3.1249999999999681E-4</v>
      </c>
      <c r="AB109" s="6" t="b">
        <f t="shared" si="31"/>
        <v>0</v>
      </c>
      <c r="AC109" s="9">
        <f t="shared" si="32"/>
        <v>82</v>
      </c>
      <c r="AD109" s="9">
        <f t="shared" si="41"/>
        <v>182.22222222222408</v>
      </c>
      <c r="AE109" s="10">
        <f t="shared" si="39"/>
        <v>3.3564814814814812E-4</v>
      </c>
      <c r="AF109">
        <f t="shared" si="34"/>
        <v>3.506944444444441E-3</v>
      </c>
      <c r="AG109" t="b">
        <f t="shared" si="35"/>
        <v>0</v>
      </c>
      <c r="AH109">
        <f t="shared" si="36"/>
        <v>3.4236111111111113E-2</v>
      </c>
    </row>
    <row r="110" spans="1:34" x14ac:dyDescent="0.2">
      <c r="A110">
        <v>117</v>
      </c>
      <c r="B110" t="s">
        <v>18</v>
      </c>
      <c r="C110" t="s">
        <v>119</v>
      </c>
      <c r="D110" t="s">
        <v>2141</v>
      </c>
      <c r="E110" t="str">
        <f t="shared" si="22"/>
        <v>Rishi SunakApr 14, 2020</v>
      </c>
      <c r="F110" t="str">
        <f>VLOOKUP(E110,'names lookup'!D:L,2,FALSE)</f>
        <v>Rishi Sunak</v>
      </c>
      <c r="G110" t="str">
        <f>VLOOKUP(F110,'names lookup'!E:H,3,FALSE)</f>
        <v>Government</v>
      </c>
      <c r="H110" t="str">
        <f>VLOOKUP(F110,'names lookup'!E:I,5,FALSE)</f>
        <v>Government</v>
      </c>
      <c r="I110" t="str">
        <f>VLOOKUP($F110,'names lookup'!$E:J,6,FALSE)</f>
        <v>Central govt</v>
      </c>
      <c r="J110" t="str">
        <f>VLOOKUP($F110,'names lookup'!$E:K,7,FALSE)</f>
        <v>N/A</v>
      </c>
      <c r="K110" t="str">
        <f>VLOOKUP($F110,'names lookup'!$E:L,8,FALSE)</f>
        <v>UK</v>
      </c>
      <c r="L110" t="str">
        <f t="shared" si="23"/>
        <v>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v>
      </c>
      <c r="M110" t="str">
        <f t="shared" si="37"/>
        <v>40:09</v>
      </c>
      <c r="O110">
        <v>466</v>
      </c>
      <c r="Q110" t="s">
        <v>19</v>
      </c>
      <c r="R110" s="7">
        <f t="shared" si="24"/>
        <v>43935</v>
      </c>
      <c r="S110" t="s">
        <v>2244</v>
      </c>
      <c r="T110" s="6">
        <f t="shared" si="38"/>
        <v>2.7881944444444445E-2</v>
      </c>
      <c r="U110">
        <f t="shared" si="25"/>
        <v>2.7569444444444448E-2</v>
      </c>
      <c r="V110">
        <f t="shared" si="26"/>
        <v>3.4236111111111113E-2</v>
      </c>
      <c r="W110">
        <f t="shared" si="27"/>
        <v>6.6666666666666645E-3</v>
      </c>
      <c r="X110">
        <f t="shared" si="42"/>
        <v>3.107638888888889E-2</v>
      </c>
      <c r="Y110">
        <f t="shared" si="28"/>
        <v>3.107638888888889E-2</v>
      </c>
      <c r="Z110" t="b">
        <f t="shared" si="29"/>
        <v>0</v>
      </c>
      <c r="AA110" s="6">
        <f t="shared" si="30"/>
        <v>2.6620370370370253E-4</v>
      </c>
      <c r="AB110" s="6" t="b">
        <f t="shared" si="31"/>
        <v>0</v>
      </c>
      <c r="AC110" s="9">
        <f t="shared" si="32"/>
        <v>94</v>
      </c>
      <c r="AD110" s="9">
        <f t="shared" si="41"/>
        <v>245.21739130434892</v>
      </c>
      <c r="AE110" s="10">
        <f t="shared" si="39"/>
        <v>3.8194444444444446E-4</v>
      </c>
      <c r="AF110">
        <f t="shared" si="34"/>
        <v>3.506944444444441E-3</v>
      </c>
      <c r="AG110" t="b">
        <f t="shared" si="35"/>
        <v>0</v>
      </c>
      <c r="AH110">
        <f t="shared" si="36"/>
        <v>3.4236111111111113E-2</v>
      </c>
    </row>
    <row r="111" spans="1:34" x14ac:dyDescent="0.2">
      <c r="A111">
        <v>118</v>
      </c>
      <c r="B111" t="s">
        <v>18</v>
      </c>
      <c r="C111" t="s">
        <v>120</v>
      </c>
      <c r="D111" t="s">
        <v>2141</v>
      </c>
      <c r="E111" t="str">
        <f t="shared" si="22"/>
        <v>Rishi SunakApr 14, 2020</v>
      </c>
      <c r="F111" t="str">
        <f>VLOOKUP(E111,'names lookup'!D:L,2,FALSE)</f>
        <v>Rishi Sunak</v>
      </c>
      <c r="G111" t="str">
        <f>VLOOKUP(F111,'names lookup'!E:H,3,FALSE)</f>
        <v>Government</v>
      </c>
      <c r="H111" t="str">
        <f>VLOOKUP(F111,'names lookup'!E:I,5,FALSE)</f>
        <v>Government</v>
      </c>
      <c r="I111" t="str">
        <f>VLOOKUP($F111,'names lookup'!$E:J,6,FALSE)</f>
        <v>Central govt</v>
      </c>
      <c r="J111" t="str">
        <f>VLOOKUP($F111,'names lookup'!$E:K,7,FALSE)</f>
        <v>N/A</v>
      </c>
      <c r="K111" t="str">
        <f>VLOOKUP($F111,'names lookup'!$E:L,8,FALSE)</f>
        <v>UK</v>
      </c>
      <c r="L111" t="str">
        <f t="shared" si="23"/>
        <v>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v>
      </c>
      <c r="M111" t="str">
        <f t="shared" si="37"/>
        <v>40:32</v>
      </c>
      <c r="O111">
        <v>416</v>
      </c>
      <c r="Q111" t="s">
        <v>19</v>
      </c>
      <c r="R111" s="7">
        <f t="shared" si="24"/>
        <v>43935</v>
      </c>
      <c r="S111" t="s">
        <v>2244</v>
      </c>
      <c r="T111" s="6">
        <f t="shared" si="38"/>
        <v>2.8148148148148148E-2</v>
      </c>
      <c r="U111">
        <f t="shared" si="25"/>
        <v>2.7569444444444448E-2</v>
      </c>
      <c r="V111">
        <f t="shared" si="26"/>
        <v>3.4236111111111113E-2</v>
      </c>
      <c r="W111">
        <f t="shared" si="27"/>
        <v>6.6666666666666645E-3</v>
      </c>
      <c r="X111">
        <f t="shared" si="42"/>
        <v>3.107638888888889E-2</v>
      </c>
      <c r="Y111">
        <f t="shared" si="28"/>
        <v>3.107638888888889E-2</v>
      </c>
      <c r="Z111" t="b">
        <f t="shared" si="29"/>
        <v>0</v>
      </c>
      <c r="AA111" s="6">
        <f t="shared" si="30"/>
        <v>2.4305555555555886E-4</v>
      </c>
      <c r="AB111" s="6" t="b">
        <f t="shared" si="31"/>
        <v>0</v>
      </c>
      <c r="AC111" s="9">
        <f t="shared" si="32"/>
        <v>65</v>
      </c>
      <c r="AD111" s="9">
        <f t="shared" si="41"/>
        <v>185.71428571428319</v>
      </c>
      <c r="AE111" s="10">
        <f t="shared" si="39"/>
        <v>2.6620370370370372E-4</v>
      </c>
      <c r="AF111">
        <f t="shared" si="34"/>
        <v>3.506944444444441E-3</v>
      </c>
      <c r="AG111" t="b">
        <f t="shared" si="35"/>
        <v>0</v>
      </c>
      <c r="AH111">
        <f t="shared" si="36"/>
        <v>3.4236111111111113E-2</v>
      </c>
    </row>
    <row r="112" spans="1:34" x14ac:dyDescent="0.2">
      <c r="A112">
        <v>119</v>
      </c>
      <c r="B112" t="s">
        <v>18</v>
      </c>
      <c r="C112" t="s">
        <v>121</v>
      </c>
      <c r="D112" t="s">
        <v>2177</v>
      </c>
      <c r="E112" t="str">
        <f t="shared" si="22"/>
        <v>Yvonne DoyleApr 14, 2020</v>
      </c>
      <c r="F112" t="str">
        <f>VLOOKUP(D112,'names lookup'!A:L,5,FALSE)</f>
        <v>Dr. Yvonne Doyle</v>
      </c>
      <c r="G112" t="str">
        <f>VLOOKUP(F112,'names lookup'!E:H,3,FALSE)</f>
        <v>Public Health England</v>
      </c>
      <c r="H112" t="str">
        <f>VLOOKUP(F112,'names lookup'!E:I,5,FALSE)</f>
        <v>Government</v>
      </c>
      <c r="I112" t="str">
        <f>VLOOKUP($F112,'names lookup'!$E:J,6,FALSE)</f>
        <v>Health</v>
      </c>
      <c r="J112" t="str">
        <f>VLOOKUP($F112,'names lookup'!$E:K,7,FALSE)</f>
        <v>N/A</v>
      </c>
      <c r="K112" t="str">
        <f>VLOOKUP($F112,'names lookup'!$E:L,8,FALSE)</f>
        <v>England</v>
      </c>
      <c r="L112" t="str">
        <f t="shared" si="23"/>
        <v>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v>
      </c>
      <c r="M112" t="str">
        <f t="shared" si="37"/>
        <v>40:53</v>
      </c>
      <c r="O112">
        <v>455</v>
      </c>
      <c r="Q112" t="s">
        <v>19</v>
      </c>
      <c r="R112" s="7">
        <f t="shared" si="24"/>
        <v>43935</v>
      </c>
      <c r="S112" t="s">
        <v>2246</v>
      </c>
      <c r="T112" s="6">
        <f t="shared" si="38"/>
        <v>2.8391203703703707E-2</v>
      </c>
      <c r="U112">
        <f t="shared" si="25"/>
        <v>2.8391203703703707E-2</v>
      </c>
      <c r="V112">
        <f t="shared" si="26"/>
        <v>3.1817129629629633E-2</v>
      </c>
      <c r="W112">
        <f t="shared" si="27"/>
        <v>3.425925925925926E-3</v>
      </c>
      <c r="X112">
        <f t="shared" si="42"/>
        <v>3.107638888888889E-2</v>
      </c>
      <c r="Y112">
        <f t="shared" si="28"/>
        <v>3.107638888888889E-2</v>
      </c>
      <c r="Z112" t="b">
        <f t="shared" si="29"/>
        <v>0</v>
      </c>
      <c r="AA112" s="6">
        <f t="shared" si="30"/>
        <v>3.5879629629629109E-4</v>
      </c>
      <c r="AB112" s="6" t="b">
        <f t="shared" si="31"/>
        <v>0</v>
      </c>
      <c r="AC112" s="9">
        <f t="shared" si="32"/>
        <v>84</v>
      </c>
      <c r="AD112" s="9">
        <f t="shared" si="41"/>
        <v>162.58064516129269</v>
      </c>
      <c r="AE112" s="10">
        <f t="shared" si="39"/>
        <v>3.4722222222222224E-4</v>
      </c>
      <c r="AF112">
        <f t="shared" si="34"/>
        <v>2.6851851851851828E-3</v>
      </c>
      <c r="AG112" t="b">
        <f t="shared" si="35"/>
        <v>0</v>
      </c>
      <c r="AH112">
        <f t="shared" si="36"/>
        <v>3.4236111111111113E-2</v>
      </c>
    </row>
    <row r="113" spans="1:34" x14ac:dyDescent="0.2">
      <c r="A113">
        <v>120</v>
      </c>
      <c r="B113" t="s">
        <v>18</v>
      </c>
      <c r="C113" t="s">
        <v>122</v>
      </c>
      <c r="D113" t="s">
        <v>2177</v>
      </c>
      <c r="E113" t="str">
        <f t="shared" si="22"/>
        <v>Yvonne DoyleApr 14, 2020</v>
      </c>
      <c r="F113" t="str">
        <f>VLOOKUP(D113,'names lookup'!A:L,5,FALSE)</f>
        <v>Dr. Yvonne Doyle</v>
      </c>
      <c r="G113" t="str">
        <f>VLOOKUP(F113,'names lookup'!E:H,3,FALSE)</f>
        <v>Public Health England</v>
      </c>
      <c r="H113" t="str">
        <f>VLOOKUP(F113,'names lookup'!E:I,5,FALSE)</f>
        <v>Government</v>
      </c>
      <c r="I113" t="str">
        <f>VLOOKUP($F113,'names lookup'!$E:J,6,FALSE)</f>
        <v>Health</v>
      </c>
      <c r="J113" t="str">
        <f>VLOOKUP($F113,'names lookup'!$E:K,7,FALSE)</f>
        <v>N/A</v>
      </c>
      <c r="K113" t="str">
        <f>VLOOKUP($F113,'names lookup'!$E:L,8,FALSE)</f>
        <v>England</v>
      </c>
      <c r="L113" t="str">
        <f t="shared" si="23"/>
        <v>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v>
      </c>
      <c r="M113" t="str">
        <f t="shared" si="37"/>
        <v>41:24</v>
      </c>
      <c r="O113">
        <v>676</v>
      </c>
      <c r="Q113" t="s">
        <v>19</v>
      </c>
      <c r="R113" s="7">
        <f t="shared" si="24"/>
        <v>43935</v>
      </c>
      <c r="S113" t="s">
        <v>2246</v>
      </c>
      <c r="T113" s="6">
        <f t="shared" si="38"/>
        <v>2.8749999999999998E-2</v>
      </c>
      <c r="U113">
        <f t="shared" si="25"/>
        <v>2.8391203703703707E-2</v>
      </c>
      <c r="V113">
        <f t="shared" si="26"/>
        <v>3.1817129629629633E-2</v>
      </c>
      <c r="W113">
        <f t="shared" si="27"/>
        <v>3.425925925925926E-3</v>
      </c>
      <c r="X113">
        <f t="shared" si="42"/>
        <v>3.107638888888889E-2</v>
      </c>
      <c r="Y113">
        <f t="shared" si="28"/>
        <v>3.107638888888889E-2</v>
      </c>
      <c r="Z113" t="b">
        <f t="shared" si="29"/>
        <v>0</v>
      </c>
      <c r="AA113" s="6">
        <f t="shared" si="30"/>
        <v>4.8611111111111424E-4</v>
      </c>
      <c r="AB113" s="6" t="b">
        <f t="shared" si="31"/>
        <v>0</v>
      </c>
      <c r="AC113" s="9">
        <f t="shared" si="32"/>
        <v>130</v>
      </c>
      <c r="AD113" s="9">
        <f t="shared" si="41"/>
        <v>185.71428571428453</v>
      </c>
      <c r="AE113" s="10">
        <f t="shared" si="39"/>
        <v>5.3240740740740744E-4</v>
      </c>
      <c r="AF113">
        <f t="shared" si="34"/>
        <v>2.6851851851851828E-3</v>
      </c>
      <c r="AG113" t="b">
        <f t="shared" si="35"/>
        <v>0</v>
      </c>
      <c r="AH113">
        <f t="shared" si="36"/>
        <v>3.4236111111111113E-2</v>
      </c>
    </row>
    <row r="114" spans="1:34" x14ac:dyDescent="0.2">
      <c r="A114">
        <v>121</v>
      </c>
      <c r="B114" t="s">
        <v>18</v>
      </c>
      <c r="C114" t="s">
        <v>123</v>
      </c>
      <c r="D114" t="s">
        <v>2163</v>
      </c>
      <c r="E114" t="str">
        <f t="shared" si="22"/>
        <v>Stephen PowisApr 14, 2020</v>
      </c>
      <c r="F114" t="str">
        <f>VLOOKUP(E114,'names lookup'!D:L,2,FALSE)</f>
        <v>Stephen Powis</v>
      </c>
      <c r="G114" t="str">
        <f>VLOOKUP(F114,'names lookup'!E:H,3,FALSE)</f>
        <v>NHS England</v>
      </c>
      <c r="H114" t="str">
        <f>VLOOKUP(F114,'names lookup'!E:I,5,FALSE)</f>
        <v>Government</v>
      </c>
      <c r="I114" t="str">
        <f>VLOOKUP($F114,'names lookup'!$E:J,6,FALSE)</f>
        <v>Health</v>
      </c>
      <c r="J114" t="str">
        <f>VLOOKUP($F114,'names lookup'!$E:K,7,FALSE)</f>
        <v>N/A</v>
      </c>
      <c r="K114" t="str">
        <f>VLOOKUP($F114,'names lookup'!$E:L,8,FALSE)</f>
        <v>England</v>
      </c>
      <c r="L114" t="str">
        <f t="shared" si="23"/>
        <v>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v>
      </c>
      <c r="M114" t="str">
        <f t="shared" si="37"/>
        <v>42:06</v>
      </c>
      <c r="O114">
        <v>923</v>
      </c>
      <c r="Q114" t="s">
        <v>19</v>
      </c>
      <c r="R114" s="7">
        <f t="shared" si="24"/>
        <v>43935</v>
      </c>
      <c r="S114" t="s">
        <v>2247</v>
      </c>
      <c r="T114" s="6">
        <f t="shared" si="38"/>
        <v>2.9236111111111112E-2</v>
      </c>
      <c r="U114">
        <f t="shared" si="25"/>
        <v>2.9236111111111112E-2</v>
      </c>
      <c r="V114">
        <f t="shared" si="26"/>
        <v>3.2708333333333332E-2</v>
      </c>
      <c r="W114">
        <f t="shared" si="27"/>
        <v>3.4722222222222203E-3</v>
      </c>
      <c r="X114">
        <f t="shared" si="42"/>
        <v>3.107638888888889E-2</v>
      </c>
      <c r="Y114">
        <f t="shared" si="28"/>
        <v>3.107638888888889E-2</v>
      </c>
      <c r="Z114" t="b">
        <f t="shared" si="29"/>
        <v>0</v>
      </c>
      <c r="AA114" s="6">
        <f t="shared" si="30"/>
        <v>6.3657407407407066E-4</v>
      </c>
      <c r="AB114" s="6" t="b">
        <f t="shared" si="31"/>
        <v>0</v>
      </c>
      <c r="AC114" s="9">
        <f t="shared" si="32"/>
        <v>171</v>
      </c>
      <c r="AD114" s="9">
        <f t="shared" si="41"/>
        <v>186.54545454545556</v>
      </c>
      <c r="AE114" s="10">
        <f t="shared" si="39"/>
        <v>7.0601851851851847E-4</v>
      </c>
      <c r="AF114">
        <f t="shared" si="34"/>
        <v>1.8402777777777775E-3</v>
      </c>
      <c r="AG114" t="b">
        <f t="shared" si="35"/>
        <v>0</v>
      </c>
      <c r="AH114">
        <f t="shared" si="36"/>
        <v>3.4236111111111113E-2</v>
      </c>
    </row>
    <row r="115" spans="1:34" x14ac:dyDescent="0.2">
      <c r="A115">
        <v>122</v>
      </c>
      <c r="B115" t="s">
        <v>18</v>
      </c>
      <c r="C115" t="s">
        <v>124</v>
      </c>
      <c r="D115" t="s">
        <v>2141</v>
      </c>
      <c r="E115" t="str">
        <f t="shared" si="22"/>
        <v>Rishi SunakApr 14, 2020</v>
      </c>
      <c r="F115" t="str">
        <f>VLOOKUP(E115,'names lookup'!D:L,2,FALSE)</f>
        <v>Rishi Sunak</v>
      </c>
      <c r="G115" t="str">
        <f>VLOOKUP(F115,'names lookup'!E:H,3,FALSE)</f>
        <v>Government</v>
      </c>
      <c r="H115" t="str">
        <f>VLOOKUP(F115,'names lookup'!E:I,5,FALSE)</f>
        <v>Government</v>
      </c>
      <c r="I115" t="str">
        <f>VLOOKUP($F115,'names lookup'!$E:J,6,FALSE)</f>
        <v>Central govt</v>
      </c>
      <c r="J115" t="str">
        <f>VLOOKUP($F115,'names lookup'!$E:K,7,FALSE)</f>
        <v>N/A</v>
      </c>
      <c r="K115" t="str">
        <f>VLOOKUP($F115,'names lookup'!$E:L,8,FALSE)</f>
        <v>UK</v>
      </c>
      <c r="L115" t="str">
        <f t="shared" si="23"/>
        <v>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v>
      </c>
      <c r="M115" t="str">
        <f t="shared" si="37"/>
        <v>43:01</v>
      </c>
      <c r="O115">
        <v>502</v>
      </c>
      <c r="Q115" t="s">
        <v>19</v>
      </c>
      <c r="R115" s="7">
        <f t="shared" si="24"/>
        <v>43935</v>
      </c>
      <c r="S115" t="s">
        <v>2248</v>
      </c>
      <c r="T115" s="6">
        <f t="shared" si="38"/>
        <v>2.9872685185185183E-2</v>
      </c>
      <c r="U115">
        <f t="shared" si="25"/>
        <v>2.9872685185185183E-2</v>
      </c>
      <c r="V115">
        <f t="shared" si="26"/>
        <v>3.4236111111111113E-2</v>
      </c>
      <c r="W115">
        <f t="shared" si="27"/>
        <v>4.3634259259259303E-3</v>
      </c>
      <c r="X115">
        <f t="shared" si="42"/>
        <v>3.107638888888889E-2</v>
      </c>
      <c r="Y115">
        <f t="shared" si="28"/>
        <v>3.107638888888889E-2</v>
      </c>
      <c r="Z115" t="b">
        <f t="shared" si="29"/>
        <v>0</v>
      </c>
      <c r="AA115" s="6">
        <f t="shared" si="30"/>
        <v>3.0092592592593018E-4</v>
      </c>
      <c r="AB115" s="6" t="b">
        <f t="shared" si="31"/>
        <v>0</v>
      </c>
      <c r="AC115" s="9">
        <f t="shared" si="32"/>
        <v>86</v>
      </c>
      <c r="AD115" s="9">
        <f t="shared" si="41"/>
        <v>198.46153846153567</v>
      </c>
      <c r="AE115" s="10">
        <f t="shared" si="39"/>
        <v>3.4722222222222224E-4</v>
      </c>
      <c r="AF115">
        <f t="shared" si="34"/>
        <v>1.2037037037037068E-3</v>
      </c>
      <c r="AG115" t="b">
        <f t="shared" si="35"/>
        <v>0</v>
      </c>
      <c r="AH115">
        <f t="shared" si="36"/>
        <v>3.4236111111111113E-2</v>
      </c>
    </row>
    <row r="116" spans="1:34" x14ac:dyDescent="0.2">
      <c r="A116">
        <v>123</v>
      </c>
      <c r="B116" t="s">
        <v>18</v>
      </c>
      <c r="C116" t="s">
        <v>125</v>
      </c>
      <c r="D116" t="s">
        <v>2141</v>
      </c>
      <c r="E116" t="str">
        <f t="shared" si="22"/>
        <v>Rishi SunakApr 14, 2020</v>
      </c>
      <c r="F116" t="str">
        <f>VLOOKUP(E116,'names lookup'!D:L,2,FALSE)</f>
        <v>Rishi Sunak</v>
      </c>
      <c r="G116" t="str">
        <f>VLOOKUP(F116,'names lookup'!E:H,3,FALSE)</f>
        <v>Government</v>
      </c>
      <c r="H116" t="str">
        <f>VLOOKUP(F116,'names lookup'!E:I,5,FALSE)</f>
        <v>Government</v>
      </c>
      <c r="I116" t="str">
        <f>VLOOKUP($F116,'names lookup'!$E:J,6,FALSE)</f>
        <v>Central govt</v>
      </c>
      <c r="J116" t="str">
        <f>VLOOKUP($F116,'names lookup'!$E:K,7,FALSE)</f>
        <v>N/A</v>
      </c>
      <c r="K116" t="str">
        <f>VLOOKUP($F116,'names lookup'!$E:L,8,FALSE)</f>
        <v>UK</v>
      </c>
      <c r="L116" t="str">
        <f t="shared" si="23"/>
        <v>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v>
      </c>
      <c r="M116" t="str">
        <f t="shared" si="37"/>
        <v>43:27</v>
      </c>
      <c r="O116">
        <v>684</v>
      </c>
      <c r="Q116" t="s">
        <v>19</v>
      </c>
      <c r="R116" s="7">
        <f t="shared" si="24"/>
        <v>43935</v>
      </c>
      <c r="S116" t="s">
        <v>2248</v>
      </c>
      <c r="T116" s="6">
        <f t="shared" si="38"/>
        <v>3.0173611111111113E-2</v>
      </c>
      <c r="U116">
        <f t="shared" si="25"/>
        <v>2.9872685185185183E-2</v>
      </c>
      <c r="V116">
        <f t="shared" si="26"/>
        <v>3.4236111111111113E-2</v>
      </c>
      <c r="W116">
        <f t="shared" si="27"/>
        <v>4.3634259259259303E-3</v>
      </c>
      <c r="X116">
        <f t="shared" si="42"/>
        <v>3.107638888888889E-2</v>
      </c>
      <c r="Y116">
        <f t="shared" si="28"/>
        <v>3.107638888888889E-2</v>
      </c>
      <c r="Z116" t="b">
        <f t="shared" si="29"/>
        <v>0</v>
      </c>
      <c r="AA116" s="6">
        <f t="shared" si="30"/>
        <v>4.3981481481481649E-4</v>
      </c>
      <c r="AB116" s="6" t="b">
        <f t="shared" si="31"/>
        <v>0</v>
      </c>
      <c r="AC116" s="9">
        <f t="shared" si="32"/>
        <v>122</v>
      </c>
      <c r="AD116" s="9">
        <f t="shared" si="41"/>
        <v>192.6315789473677</v>
      </c>
      <c r="AE116" s="10">
        <f t="shared" si="39"/>
        <v>4.9768518518518521E-4</v>
      </c>
      <c r="AF116">
        <f t="shared" si="34"/>
        <v>1.2037037037037068E-3</v>
      </c>
      <c r="AG116" t="b">
        <f t="shared" si="35"/>
        <v>0</v>
      </c>
      <c r="AH116">
        <f t="shared" si="36"/>
        <v>3.4236111111111113E-2</v>
      </c>
    </row>
    <row r="117" spans="1:34" x14ac:dyDescent="0.2">
      <c r="A117">
        <v>124</v>
      </c>
      <c r="B117" t="s">
        <v>18</v>
      </c>
      <c r="C117" t="s">
        <v>126</v>
      </c>
      <c r="D117" t="s">
        <v>2049</v>
      </c>
      <c r="E117" t="str">
        <f t="shared" si="22"/>
        <v>DanApr 14, 2020</v>
      </c>
      <c r="F117" t="str">
        <f>VLOOKUP(E117,'names lookup'!D:L,2,FALSE)</f>
        <v>Dan O’Donoghue</v>
      </c>
      <c r="G117" t="str">
        <f>VLOOKUP(F117,'names lookup'!E:H,3,FALSE)</f>
        <v>Press Association</v>
      </c>
      <c r="H117" t="str">
        <f>VLOOKUP(F117,'names lookup'!E:I,5,FALSE)</f>
        <v>Media</v>
      </c>
      <c r="I117" t="str">
        <f>VLOOKUP($F117,'names lookup'!$E:J,6,FALSE)</f>
        <v>Agency</v>
      </c>
      <c r="J117" t="str">
        <f>VLOOKUP($F117,'names lookup'!$E:K,7,FALSE)</f>
        <v>National</v>
      </c>
      <c r="K117" t="str">
        <f>VLOOKUP($F117,'names lookup'!$E:L,8,FALSE)</f>
        <v>UK</v>
      </c>
      <c r="L117" t="str">
        <f t="shared" si="23"/>
        <v>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v>
      </c>
      <c r="M117" t="str">
        <f t="shared" si="37"/>
        <v>44:05</v>
      </c>
      <c r="O117">
        <v>643</v>
      </c>
      <c r="Q117" t="s">
        <v>19</v>
      </c>
      <c r="R117" s="7">
        <f t="shared" si="24"/>
        <v>43935</v>
      </c>
      <c r="S117" t="s">
        <v>2250</v>
      </c>
      <c r="T117" s="6">
        <f t="shared" si="38"/>
        <v>3.0613425925925929E-2</v>
      </c>
      <c r="U117">
        <f t="shared" si="25"/>
        <v>3.0613425925925929E-2</v>
      </c>
      <c r="V117">
        <f t="shared" si="26"/>
        <v>3.0613425925925929E-2</v>
      </c>
      <c r="W117">
        <f t="shared" si="27"/>
        <v>0</v>
      </c>
      <c r="X117">
        <f t="shared" si="42"/>
        <v>3.107638888888889E-2</v>
      </c>
      <c r="Y117">
        <f t="shared" si="28"/>
        <v>3.107638888888889E-2</v>
      </c>
      <c r="Z117" t="b">
        <f t="shared" si="29"/>
        <v>0</v>
      </c>
      <c r="AA117" s="6">
        <f t="shared" si="30"/>
        <v>4.6296296296296016E-4</v>
      </c>
      <c r="AB117" s="6" t="b">
        <f t="shared" si="31"/>
        <v>0</v>
      </c>
      <c r="AC117" s="9">
        <f t="shared" si="32"/>
        <v>110</v>
      </c>
      <c r="AD117" s="9">
        <f t="shared" si="41"/>
        <v>165.00000000000099</v>
      </c>
      <c r="AE117" s="10">
        <f t="shared" si="39"/>
        <v>4.5138888888888892E-4</v>
      </c>
      <c r="AF117">
        <f t="shared" si="34"/>
        <v>4.6296296296296016E-4</v>
      </c>
      <c r="AG117" t="b">
        <f t="shared" si="35"/>
        <v>0</v>
      </c>
      <c r="AH117">
        <f t="shared" si="36"/>
        <v>3.4236111111111113E-2</v>
      </c>
    </row>
    <row r="118" spans="1:34" x14ac:dyDescent="0.2">
      <c r="A118">
        <v>125</v>
      </c>
      <c r="B118" t="s">
        <v>18</v>
      </c>
      <c r="C118" t="s">
        <v>127</v>
      </c>
      <c r="D118" t="s">
        <v>2141</v>
      </c>
      <c r="E118" t="str">
        <f t="shared" si="22"/>
        <v>Rishi SunakApr 14, 2020</v>
      </c>
      <c r="F118" t="str">
        <f>VLOOKUP(E118,'names lookup'!D:L,2,FALSE)</f>
        <v>Rishi Sunak</v>
      </c>
      <c r="G118" t="str">
        <f>VLOOKUP(F118,'names lookup'!E:H,3,FALSE)</f>
        <v>Government</v>
      </c>
      <c r="H118" t="str">
        <f>VLOOKUP(F118,'names lookup'!E:I,5,FALSE)</f>
        <v>Government</v>
      </c>
      <c r="I118" t="str">
        <f>VLOOKUP($F118,'names lookup'!$E:J,6,FALSE)</f>
        <v>Central govt</v>
      </c>
      <c r="J118" t="str">
        <f>VLOOKUP($F118,'names lookup'!$E:K,7,FALSE)</f>
        <v>N/A</v>
      </c>
      <c r="K118" t="str">
        <f>VLOOKUP($F118,'names lookup'!$E:L,8,FALSE)</f>
        <v>UK</v>
      </c>
      <c r="L118" t="str">
        <f t="shared" si="23"/>
        <v>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v>
      </c>
      <c r="M118" t="str">
        <f t="shared" si="37"/>
        <v>44:45</v>
      </c>
      <c r="O118">
        <v>550</v>
      </c>
      <c r="Q118" t="s">
        <v>19</v>
      </c>
      <c r="R118" s="7">
        <f t="shared" si="24"/>
        <v>43935</v>
      </c>
      <c r="S118" t="s">
        <v>2251</v>
      </c>
      <c r="T118" s="6">
        <f t="shared" si="38"/>
        <v>3.107638888888889E-2</v>
      </c>
      <c r="U118">
        <f t="shared" si="25"/>
        <v>3.107638888888889E-2</v>
      </c>
      <c r="V118">
        <f t="shared" si="26"/>
        <v>3.4236111111111113E-2</v>
      </c>
      <c r="W118">
        <f t="shared" si="27"/>
        <v>3.1597222222222235E-3</v>
      </c>
      <c r="X118">
        <f t="shared" si="42"/>
        <v>3.2349537037037038E-2</v>
      </c>
      <c r="Y118">
        <f t="shared" si="28"/>
        <v>3.2349537037037038E-2</v>
      </c>
      <c r="Z118" t="b">
        <f t="shared" si="29"/>
        <v>0</v>
      </c>
      <c r="AA118" s="6">
        <f t="shared" si="30"/>
        <v>3.7037037037036813E-4</v>
      </c>
      <c r="AB118" s="6" t="b">
        <f t="shared" si="31"/>
        <v>0</v>
      </c>
      <c r="AC118" s="9">
        <f t="shared" si="32"/>
        <v>88</v>
      </c>
      <c r="AD118" s="9">
        <f t="shared" si="41"/>
        <v>165.00000000000099</v>
      </c>
      <c r="AE118" s="10">
        <f t="shared" si="39"/>
        <v>3.5879629629629635E-4</v>
      </c>
      <c r="AF118">
        <f t="shared" si="34"/>
        <v>1.2731481481481483E-3</v>
      </c>
      <c r="AG118" t="b">
        <f t="shared" si="35"/>
        <v>0</v>
      </c>
      <c r="AH118">
        <f t="shared" si="36"/>
        <v>3.4236111111111113E-2</v>
      </c>
    </row>
    <row r="119" spans="1:34" x14ac:dyDescent="0.2">
      <c r="A119">
        <v>126</v>
      </c>
      <c r="B119" t="s">
        <v>18</v>
      </c>
      <c r="C119" t="s">
        <v>128</v>
      </c>
      <c r="D119" t="s">
        <v>2141</v>
      </c>
      <c r="E119" t="str">
        <f t="shared" si="22"/>
        <v>Rishi SunakApr 14, 2020</v>
      </c>
      <c r="F119" t="str">
        <f>VLOOKUP(E119,'names lookup'!D:L,2,FALSE)</f>
        <v>Rishi Sunak</v>
      </c>
      <c r="G119" t="str">
        <f>VLOOKUP(F119,'names lookup'!E:H,3,FALSE)</f>
        <v>Government</v>
      </c>
      <c r="H119" t="str">
        <f>VLOOKUP(F119,'names lookup'!E:I,5,FALSE)</f>
        <v>Government</v>
      </c>
      <c r="I119" t="str">
        <f>VLOOKUP($F119,'names lookup'!$E:J,6,FALSE)</f>
        <v>Central govt</v>
      </c>
      <c r="J119" t="str">
        <f>VLOOKUP($F119,'names lookup'!$E:K,7,FALSE)</f>
        <v>N/A</v>
      </c>
      <c r="K119" t="str">
        <f>VLOOKUP($F119,'names lookup'!$E:L,8,FALSE)</f>
        <v>UK</v>
      </c>
      <c r="L119" t="str">
        <f t="shared" si="23"/>
        <v>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v>
      </c>
      <c r="M119" t="str">
        <f t="shared" si="37"/>
        <v>45:17</v>
      </c>
      <c r="O119">
        <v>586</v>
      </c>
      <c r="Q119" t="s">
        <v>19</v>
      </c>
      <c r="R119" s="7">
        <f t="shared" si="24"/>
        <v>43935</v>
      </c>
      <c r="S119" t="s">
        <v>2251</v>
      </c>
      <c r="T119" s="6">
        <f t="shared" si="38"/>
        <v>3.1446759259259258E-2</v>
      </c>
      <c r="U119">
        <f t="shared" si="25"/>
        <v>3.107638888888889E-2</v>
      </c>
      <c r="V119">
        <f t="shared" si="26"/>
        <v>3.4236111111111113E-2</v>
      </c>
      <c r="W119">
        <f t="shared" si="27"/>
        <v>3.1597222222222235E-3</v>
      </c>
      <c r="X119">
        <f t="shared" si="42"/>
        <v>3.2349537037037038E-2</v>
      </c>
      <c r="Y119">
        <f t="shared" si="28"/>
        <v>3.2349537037037038E-2</v>
      </c>
      <c r="Z119" t="b">
        <f t="shared" si="29"/>
        <v>0</v>
      </c>
      <c r="AA119" s="6">
        <f t="shared" si="30"/>
        <v>3.7037037037037507E-4</v>
      </c>
      <c r="AB119" s="6" t="b">
        <f t="shared" si="31"/>
        <v>0</v>
      </c>
      <c r="AC119" s="9">
        <f t="shared" si="32"/>
        <v>92</v>
      </c>
      <c r="AD119" s="9">
        <f t="shared" si="41"/>
        <v>172.49999999999781</v>
      </c>
      <c r="AE119" s="10">
        <f t="shared" si="39"/>
        <v>3.7037037037037035E-4</v>
      </c>
      <c r="AF119">
        <f t="shared" si="34"/>
        <v>1.2731481481481483E-3</v>
      </c>
      <c r="AG119" t="b">
        <f t="shared" si="35"/>
        <v>0</v>
      </c>
      <c r="AH119">
        <f t="shared" si="36"/>
        <v>3.4236111111111113E-2</v>
      </c>
    </row>
    <row r="120" spans="1:34" x14ac:dyDescent="0.2">
      <c r="A120">
        <v>127</v>
      </c>
      <c r="B120" t="s">
        <v>18</v>
      </c>
      <c r="C120" t="s">
        <v>129</v>
      </c>
      <c r="D120" t="s">
        <v>2177</v>
      </c>
      <c r="E120" t="str">
        <f t="shared" si="22"/>
        <v>Yvonne DoyleApr 14, 2020</v>
      </c>
      <c r="F120" t="str">
        <f>VLOOKUP(D120,'names lookup'!A:L,5,FALSE)</f>
        <v>Dr. Yvonne Doyle</v>
      </c>
      <c r="G120" t="str">
        <f>VLOOKUP(F120,'names lookup'!E:H,3,FALSE)</f>
        <v>Public Health England</v>
      </c>
      <c r="H120" t="str">
        <f>VLOOKUP(F120,'names lookup'!E:I,5,FALSE)</f>
        <v>Government</v>
      </c>
      <c r="I120" t="str">
        <f>VLOOKUP($F120,'names lookup'!$E:J,6,FALSE)</f>
        <v>Health</v>
      </c>
      <c r="J120" t="str">
        <f>VLOOKUP($F120,'names lookup'!$E:K,7,FALSE)</f>
        <v>N/A</v>
      </c>
      <c r="K120" t="str">
        <f>VLOOKUP($F120,'names lookup'!$E:L,8,FALSE)</f>
        <v>England</v>
      </c>
      <c r="L120" t="str">
        <f t="shared" si="23"/>
        <v>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v>
      </c>
      <c r="M120" t="str">
        <f t="shared" si="37"/>
        <v>45:49</v>
      </c>
      <c r="O120">
        <v>714</v>
      </c>
      <c r="Q120" t="s">
        <v>19</v>
      </c>
      <c r="R120" s="7">
        <f t="shared" si="24"/>
        <v>43935</v>
      </c>
      <c r="S120" t="s">
        <v>2252</v>
      </c>
      <c r="T120" s="6">
        <f t="shared" si="38"/>
        <v>3.1817129629629633E-2</v>
      </c>
      <c r="U120">
        <f t="shared" si="25"/>
        <v>3.1817129629629633E-2</v>
      </c>
      <c r="V120">
        <f t="shared" si="26"/>
        <v>3.1817129629629633E-2</v>
      </c>
      <c r="W120">
        <f t="shared" si="27"/>
        <v>0</v>
      </c>
      <c r="X120">
        <f t="shared" si="42"/>
        <v>3.2349537037037038E-2</v>
      </c>
      <c r="Y120">
        <f t="shared" si="28"/>
        <v>3.2349537037037038E-2</v>
      </c>
      <c r="Z120" t="b">
        <f t="shared" si="29"/>
        <v>0</v>
      </c>
      <c r="AA120" s="6">
        <f t="shared" si="30"/>
        <v>5.3240740740740505E-4</v>
      </c>
      <c r="AB120" s="6" t="b">
        <f t="shared" si="31"/>
        <v>0</v>
      </c>
      <c r="AC120" s="9">
        <f t="shared" si="32"/>
        <v>134</v>
      </c>
      <c r="AD120" s="9">
        <f t="shared" si="41"/>
        <v>174.78260869565295</v>
      </c>
      <c r="AE120" s="10">
        <f t="shared" si="39"/>
        <v>5.5555555555555556E-4</v>
      </c>
      <c r="AF120">
        <f t="shared" si="34"/>
        <v>5.3240740740740505E-4</v>
      </c>
      <c r="AG120" t="b">
        <f t="shared" si="35"/>
        <v>0</v>
      </c>
      <c r="AH120">
        <f t="shared" si="36"/>
        <v>3.4236111111111113E-2</v>
      </c>
    </row>
    <row r="121" spans="1:34" x14ac:dyDescent="0.2">
      <c r="A121">
        <v>128</v>
      </c>
      <c r="B121" t="s">
        <v>18</v>
      </c>
      <c r="C121" t="s">
        <v>130</v>
      </c>
      <c r="D121" t="s">
        <v>2163</v>
      </c>
      <c r="E121" t="str">
        <f t="shared" si="22"/>
        <v>Stephen PowisApr 14, 2020</v>
      </c>
      <c r="F121" t="str">
        <f>VLOOKUP(E121,'names lookup'!D:L,2,FALSE)</f>
        <v>Stephen Powis</v>
      </c>
      <c r="G121" t="str">
        <f>VLOOKUP(F121,'names lookup'!E:H,3,FALSE)</f>
        <v>NHS England</v>
      </c>
      <c r="H121" t="str">
        <f>VLOOKUP(F121,'names lookup'!E:I,5,FALSE)</f>
        <v>Government</v>
      </c>
      <c r="I121" t="str">
        <f>VLOOKUP($F121,'names lookup'!$E:J,6,FALSE)</f>
        <v>Health</v>
      </c>
      <c r="J121" t="str">
        <f>VLOOKUP($F121,'names lookup'!$E:K,7,FALSE)</f>
        <v>N/A</v>
      </c>
      <c r="K121" t="str">
        <f>VLOOKUP($F121,'names lookup'!$E:L,8,FALSE)</f>
        <v>England</v>
      </c>
      <c r="L121" t="str">
        <f t="shared" si="23"/>
        <v>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v>
      </c>
      <c r="M121" t="str">
        <f t="shared" si="37"/>
        <v>46:35</v>
      </c>
      <c r="O121">
        <v>519</v>
      </c>
      <c r="Q121" t="s">
        <v>19</v>
      </c>
      <c r="R121" s="7">
        <f t="shared" si="24"/>
        <v>43935</v>
      </c>
      <c r="S121" t="s">
        <v>2253</v>
      </c>
      <c r="T121" s="6">
        <f t="shared" si="38"/>
        <v>3.2349537037037038E-2</v>
      </c>
      <c r="U121">
        <f t="shared" si="25"/>
        <v>3.2349537037037038E-2</v>
      </c>
      <c r="V121">
        <f t="shared" si="26"/>
        <v>3.2708333333333332E-2</v>
      </c>
      <c r="W121">
        <f t="shared" si="27"/>
        <v>3.5879629629629456E-4</v>
      </c>
      <c r="X121">
        <f t="shared" si="42"/>
        <v>3.3275462962962958E-2</v>
      </c>
      <c r="Y121">
        <f t="shared" si="28"/>
        <v>3.3275462962962958E-2</v>
      </c>
      <c r="Z121" t="b">
        <f t="shared" si="29"/>
        <v>0</v>
      </c>
      <c r="AA121" s="6">
        <f t="shared" si="30"/>
        <v>3.5879629629629456E-4</v>
      </c>
      <c r="AB121" s="6" t="b">
        <f t="shared" si="31"/>
        <v>0</v>
      </c>
      <c r="AC121" s="9">
        <f t="shared" si="32"/>
        <v>90</v>
      </c>
      <c r="AD121" s="9">
        <f t="shared" si="41"/>
        <v>174.19354838709762</v>
      </c>
      <c r="AE121" s="10">
        <f t="shared" si="39"/>
        <v>3.7037037037037035E-4</v>
      </c>
      <c r="AF121">
        <f t="shared" si="34"/>
        <v>9.2592592592592032E-4</v>
      </c>
      <c r="AG121" t="b">
        <f t="shared" si="35"/>
        <v>0</v>
      </c>
      <c r="AH121">
        <f t="shared" si="36"/>
        <v>3.4236111111111113E-2</v>
      </c>
    </row>
    <row r="122" spans="1:34" x14ac:dyDescent="0.2">
      <c r="A122">
        <v>129</v>
      </c>
      <c r="B122" t="s">
        <v>18</v>
      </c>
      <c r="C122" t="s">
        <v>131</v>
      </c>
      <c r="D122" t="s">
        <v>2163</v>
      </c>
      <c r="E122" t="str">
        <f t="shared" si="22"/>
        <v>Stephen PowisApr 14, 2020</v>
      </c>
      <c r="F122" t="str">
        <f>VLOOKUP(E122,'names lookup'!D:L,2,FALSE)</f>
        <v>Stephen Powis</v>
      </c>
      <c r="G122" t="str">
        <f>VLOOKUP(F122,'names lookup'!E:H,3,FALSE)</f>
        <v>NHS England</v>
      </c>
      <c r="H122" t="str">
        <f>VLOOKUP(F122,'names lookup'!E:I,5,FALSE)</f>
        <v>Government</v>
      </c>
      <c r="I122" t="str">
        <f>VLOOKUP($F122,'names lookup'!$E:J,6,FALSE)</f>
        <v>Health</v>
      </c>
      <c r="J122" t="str">
        <f>VLOOKUP($F122,'names lookup'!$E:K,7,FALSE)</f>
        <v>N/A</v>
      </c>
      <c r="K122" t="str">
        <f>VLOOKUP($F122,'names lookup'!$E:L,8,FALSE)</f>
        <v>England</v>
      </c>
      <c r="L122" t="str">
        <f t="shared" si="23"/>
        <v>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v>
      </c>
      <c r="M122" t="str">
        <f t="shared" si="37"/>
        <v>47:06</v>
      </c>
      <c r="O122">
        <v>786</v>
      </c>
      <c r="Q122" t="s">
        <v>19</v>
      </c>
      <c r="R122" s="7">
        <f t="shared" si="24"/>
        <v>43935</v>
      </c>
      <c r="S122" t="s">
        <v>2253</v>
      </c>
      <c r="T122" s="6">
        <f t="shared" si="38"/>
        <v>3.2708333333333332E-2</v>
      </c>
      <c r="U122">
        <f t="shared" si="25"/>
        <v>3.2349537037037038E-2</v>
      </c>
      <c r="V122">
        <f t="shared" si="26"/>
        <v>3.2708333333333332E-2</v>
      </c>
      <c r="W122">
        <f t="shared" si="27"/>
        <v>3.5879629629629456E-4</v>
      </c>
      <c r="X122">
        <f t="shared" si="42"/>
        <v>3.3275462962962958E-2</v>
      </c>
      <c r="Y122">
        <f t="shared" si="28"/>
        <v>3.3275462962962958E-2</v>
      </c>
      <c r="Z122" t="b">
        <f t="shared" si="29"/>
        <v>0</v>
      </c>
      <c r="AA122" s="6">
        <f t="shared" si="30"/>
        <v>5.6712962962962576E-4</v>
      </c>
      <c r="AB122" s="6" t="b">
        <f t="shared" si="31"/>
        <v>0</v>
      </c>
      <c r="AC122" s="9">
        <f t="shared" si="32"/>
        <v>138</v>
      </c>
      <c r="AD122" s="9">
        <f t="shared" si="41"/>
        <v>168.97959183673584</v>
      </c>
      <c r="AE122" s="10">
        <f t="shared" si="39"/>
        <v>5.6712962962962956E-4</v>
      </c>
      <c r="AF122">
        <f t="shared" si="34"/>
        <v>9.2592592592592032E-4</v>
      </c>
      <c r="AG122" t="b">
        <f t="shared" si="35"/>
        <v>0</v>
      </c>
      <c r="AH122">
        <f t="shared" si="36"/>
        <v>3.4236111111111113E-2</v>
      </c>
    </row>
    <row r="123" spans="1:34" x14ac:dyDescent="0.2">
      <c r="A123">
        <v>130</v>
      </c>
      <c r="B123" t="s">
        <v>18</v>
      </c>
      <c r="C123" t="s">
        <v>132</v>
      </c>
      <c r="D123" t="s">
        <v>2141</v>
      </c>
      <c r="E123" t="str">
        <f t="shared" si="22"/>
        <v>Rishi SunakApr 14, 2020</v>
      </c>
      <c r="F123" t="str">
        <f>VLOOKUP(E123,'names lookup'!D:L,2,FALSE)</f>
        <v>Rishi Sunak</v>
      </c>
      <c r="G123" t="str">
        <f>VLOOKUP(F123,'names lookup'!E:H,3,FALSE)</f>
        <v>Government</v>
      </c>
      <c r="H123" t="str">
        <f>VLOOKUP(F123,'names lookup'!E:I,5,FALSE)</f>
        <v>Government</v>
      </c>
      <c r="I123" t="str">
        <f>VLOOKUP($F123,'names lookup'!$E:J,6,FALSE)</f>
        <v>Central govt</v>
      </c>
      <c r="J123" t="str">
        <f>VLOOKUP($F123,'names lookup'!$E:K,7,FALSE)</f>
        <v>N/A</v>
      </c>
      <c r="K123" t="str">
        <f>VLOOKUP($F123,'names lookup'!$E:L,8,FALSE)</f>
        <v>UK</v>
      </c>
      <c r="L123" t="str">
        <f t="shared" si="23"/>
        <v>Thank you. Dan. I think we had one followup that I may have missed so apologies. Emilio, hi.</v>
      </c>
      <c r="M123" t="str">
        <f t="shared" si="37"/>
        <v>47:55</v>
      </c>
      <c r="O123">
        <v>113</v>
      </c>
      <c r="Q123" t="s">
        <v>19</v>
      </c>
      <c r="R123" s="7">
        <f t="shared" si="24"/>
        <v>43935</v>
      </c>
      <c r="S123" t="s">
        <v>2254</v>
      </c>
      <c r="T123" s="6">
        <f t="shared" si="38"/>
        <v>3.3275462962962958E-2</v>
      </c>
      <c r="U123">
        <f t="shared" si="25"/>
        <v>3.3275462962962958E-2</v>
      </c>
      <c r="V123">
        <f t="shared" si="26"/>
        <v>3.4236111111111113E-2</v>
      </c>
      <c r="W123">
        <f t="shared" si="27"/>
        <v>9.6064814814815491E-4</v>
      </c>
      <c r="X123">
        <f t="shared" si="42"/>
        <v>3.3576388888888892E-2</v>
      </c>
      <c r="Y123">
        <f t="shared" si="28"/>
        <v>3.3576388888888892E-2</v>
      </c>
      <c r="Z123" t="b">
        <f t="shared" si="29"/>
        <v>0</v>
      </c>
      <c r="AA123" s="6">
        <f t="shared" si="30"/>
        <v>9.2592592592595502E-5</v>
      </c>
      <c r="AB123" s="6" t="b">
        <f t="shared" si="31"/>
        <v>0</v>
      </c>
      <c r="AC123" s="9">
        <f t="shared" si="32"/>
        <v>18</v>
      </c>
      <c r="AD123" s="9">
        <f t="shared" si="41"/>
        <v>134.99999999999577</v>
      </c>
      <c r="AE123" s="10">
        <f t="shared" si="39"/>
        <v>6.9444444444444444E-5</v>
      </c>
      <c r="AF123">
        <f t="shared" si="34"/>
        <v>3.0092592592593365E-4</v>
      </c>
      <c r="AG123" t="b">
        <f t="shared" si="35"/>
        <v>0</v>
      </c>
      <c r="AH123">
        <f t="shared" si="36"/>
        <v>3.4236111111111113E-2</v>
      </c>
    </row>
    <row r="124" spans="1:34" x14ac:dyDescent="0.2">
      <c r="A124">
        <v>131</v>
      </c>
      <c r="B124" t="s">
        <v>18</v>
      </c>
      <c r="C124" t="s">
        <v>133</v>
      </c>
      <c r="D124" t="s">
        <v>2065</v>
      </c>
      <c r="E124" t="str">
        <f t="shared" si="22"/>
        <v>EmilioApr 14, 2020</v>
      </c>
      <c r="F124" t="str">
        <f>VLOOKUP(E124,'names lookup'!D:L,2,FALSE)</f>
        <v>Emilio Casalicchio</v>
      </c>
      <c r="G124" t="str">
        <f>VLOOKUP(F124,'names lookup'!E:H,3,FALSE)</f>
        <v>Politico</v>
      </c>
      <c r="H124" t="str">
        <f>VLOOKUP(F124,'names lookup'!E:I,5,FALSE)</f>
        <v>Media</v>
      </c>
      <c r="I124" t="str">
        <f>VLOOKUP($F124,'names lookup'!$E:J,6,FALSE)</f>
        <v>Specialist</v>
      </c>
      <c r="J124" t="str">
        <f>VLOOKUP($F124,'names lookup'!$E:K,7,FALSE)</f>
        <v>National</v>
      </c>
      <c r="K124" t="str">
        <f>VLOOKUP($F124,'names lookup'!$E:L,8,FALSE)</f>
        <v>US</v>
      </c>
      <c r="L124" t="str">
        <f t="shared" si="23"/>
        <v>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v>
      </c>
      <c r="M124" t="str">
        <f t="shared" si="37"/>
        <v>48:03</v>
      </c>
      <c r="O124">
        <v>355</v>
      </c>
      <c r="Q124" t="s">
        <v>19</v>
      </c>
      <c r="R124" s="7">
        <f t="shared" si="24"/>
        <v>43935</v>
      </c>
      <c r="S124" t="s">
        <v>2255</v>
      </c>
      <c r="T124" s="6">
        <f t="shared" si="38"/>
        <v>3.3368055555555554E-2</v>
      </c>
      <c r="U124">
        <f t="shared" si="25"/>
        <v>3.3368055555555554E-2</v>
      </c>
      <c r="V124">
        <f t="shared" si="26"/>
        <v>3.3368055555555554E-2</v>
      </c>
      <c r="W124">
        <f t="shared" si="27"/>
        <v>0</v>
      </c>
      <c r="X124">
        <f t="shared" si="42"/>
        <v>3.3576388888888892E-2</v>
      </c>
      <c r="Y124">
        <f t="shared" si="28"/>
        <v>3.3576388888888892E-2</v>
      </c>
      <c r="Z124" t="b">
        <f t="shared" si="29"/>
        <v>0</v>
      </c>
      <c r="AA124" s="6">
        <f t="shared" si="30"/>
        <v>2.0833333333333814E-4</v>
      </c>
      <c r="AB124" s="6" t="b">
        <f t="shared" si="31"/>
        <v>0</v>
      </c>
      <c r="AC124" s="9">
        <f t="shared" si="32"/>
        <v>63</v>
      </c>
      <c r="AD124" s="9">
        <f t="shared" si="41"/>
        <v>209.99999999999514</v>
      </c>
      <c r="AE124" s="10">
        <f t="shared" si="39"/>
        <v>2.5462962962962961E-4</v>
      </c>
      <c r="AF124">
        <f t="shared" si="34"/>
        <v>2.0833333333333814E-4</v>
      </c>
      <c r="AG124" t="b">
        <f t="shared" si="35"/>
        <v>0</v>
      </c>
      <c r="AH124">
        <f t="shared" si="36"/>
        <v>3.4236111111111113E-2</v>
      </c>
    </row>
    <row r="125" spans="1:34" x14ac:dyDescent="0.2">
      <c r="A125">
        <v>132</v>
      </c>
      <c r="B125" t="s">
        <v>18</v>
      </c>
      <c r="C125" t="s">
        <v>134</v>
      </c>
      <c r="D125" t="s">
        <v>2141</v>
      </c>
      <c r="E125" t="str">
        <f t="shared" si="22"/>
        <v>Rishi SunakApr 14, 2020</v>
      </c>
      <c r="F125" t="str">
        <f>VLOOKUP(E125,'names lookup'!D:L,2,FALSE)</f>
        <v>Rishi Sunak</v>
      </c>
      <c r="G125" t="str">
        <f>VLOOKUP(F125,'names lookup'!E:H,3,FALSE)</f>
        <v>Government</v>
      </c>
      <c r="H125" t="str">
        <f>VLOOKUP(F125,'names lookup'!E:I,5,FALSE)</f>
        <v>Government</v>
      </c>
      <c r="I125" t="str">
        <f>VLOOKUP($F125,'names lookup'!$E:J,6,FALSE)</f>
        <v>Central govt</v>
      </c>
      <c r="J125" t="str">
        <f>VLOOKUP($F125,'names lookup'!$E:K,7,FALSE)</f>
        <v>N/A</v>
      </c>
      <c r="K125" t="str">
        <f>VLOOKUP($F125,'names lookup'!$E:L,8,FALSE)</f>
        <v>UK</v>
      </c>
      <c r="L125" t="str">
        <f t="shared" si="23"/>
        <v>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v>
      </c>
      <c r="M125" t="str">
        <f t="shared" si="37"/>
        <v>48:21</v>
      </c>
      <c r="O125">
        <v>962</v>
      </c>
      <c r="Q125" t="s">
        <v>19</v>
      </c>
      <c r="R125" s="7">
        <f t="shared" si="24"/>
        <v>43935</v>
      </c>
      <c r="S125" t="s">
        <v>2256</v>
      </c>
      <c r="T125" s="6">
        <f t="shared" si="38"/>
        <v>3.3576388888888892E-2</v>
      </c>
      <c r="U125" s="6">
        <f t="shared" si="25"/>
        <v>3.3576388888888892E-2</v>
      </c>
      <c r="V125" s="6">
        <f t="shared" si="26"/>
        <v>3.4236111111111113E-2</v>
      </c>
      <c r="W125" s="6">
        <f t="shared" si="27"/>
        <v>6.5972222222222127E-4</v>
      </c>
      <c r="X125" s="6">
        <f t="shared" si="42"/>
        <v>1.1574074074074073E-5</v>
      </c>
      <c r="Y125" s="6">
        <f t="shared" si="28"/>
        <v>1.1574074074074073E-5</v>
      </c>
      <c r="Z125" t="b">
        <f t="shared" si="29"/>
        <v>0</v>
      </c>
      <c r="AA125" s="6">
        <f t="shared" si="30"/>
        <v>6.5972222222222127E-4</v>
      </c>
      <c r="AB125" s="6" t="b">
        <f t="shared" si="31"/>
        <v>0</v>
      </c>
      <c r="AC125" s="9">
        <f t="shared" si="32"/>
        <v>162</v>
      </c>
      <c r="AD125" s="9">
        <f t="shared" si="41"/>
        <v>170.52631578947393</v>
      </c>
      <c r="AE125" s="10">
        <f t="shared" si="39"/>
        <v>6.7129629629629625E-4</v>
      </c>
      <c r="AF125">
        <f t="shared" si="34"/>
        <v>-3.3564814814814818E-2</v>
      </c>
      <c r="AG125" t="b">
        <f t="shared" si="35"/>
        <v>1</v>
      </c>
      <c r="AH125">
        <f t="shared" si="36"/>
        <v>3.4236111111111113E-2</v>
      </c>
    </row>
    <row r="126" spans="1:34" x14ac:dyDescent="0.2">
      <c r="A126">
        <v>133</v>
      </c>
      <c r="B126" t="s">
        <v>18</v>
      </c>
      <c r="C126" t="s">
        <v>135</v>
      </c>
      <c r="D126" t="s">
        <v>2141</v>
      </c>
      <c r="E126" t="str">
        <f t="shared" si="22"/>
        <v>Rishi SunakApr 14, 2020</v>
      </c>
      <c r="F126" t="str">
        <f>VLOOKUP(E126,'names lookup'!D:L,2,FALSE)</f>
        <v>Rishi Sunak</v>
      </c>
      <c r="G126" t="str">
        <f>VLOOKUP(F126,'names lookup'!E:H,3,FALSE)</f>
        <v>Government</v>
      </c>
      <c r="H126" t="str">
        <f>VLOOKUP(F126,'names lookup'!E:I,5,FALSE)</f>
        <v>Government</v>
      </c>
      <c r="I126" t="str">
        <f>VLOOKUP($F126,'names lookup'!$E:J,6,FALSE)</f>
        <v>Central govt</v>
      </c>
      <c r="J126" t="str">
        <f>VLOOKUP($F126,'names lookup'!$E:K,7,FALSE)</f>
        <v>N/A</v>
      </c>
      <c r="K126" t="str">
        <f>VLOOKUP($F126,'names lookup'!$E:L,8,FALSE)</f>
        <v>UK</v>
      </c>
      <c r="L126" t="str">
        <f t="shared" si="23"/>
        <v>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v>
      </c>
      <c r="M126" t="str">
        <f t="shared" si="37"/>
        <v>49:18</v>
      </c>
      <c r="O126">
        <v>534</v>
      </c>
      <c r="Q126" t="s">
        <v>19</v>
      </c>
      <c r="R126" s="7">
        <f t="shared" si="24"/>
        <v>43935</v>
      </c>
      <c r="S126" t="s">
        <v>2256</v>
      </c>
      <c r="T126" s="6">
        <f t="shared" si="38"/>
        <v>3.4236111111111113E-2</v>
      </c>
      <c r="U126" s="6">
        <f t="shared" si="25"/>
        <v>3.3576388888888892E-2</v>
      </c>
      <c r="V126" s="6">
        <f t="shared" si="26"/>
        <v>3.4236111111111113E-2</v>
      </c>
      <c r="W126" s="6">
        <f t="shared" si="27"/>
        <v>6.5972222222222127E-4</v>
      </c>
      <c r="X126" s="6">
        <f t="shared" si="42"/>
        <v>1.1574074074074073E-5</v>
      </c>
      <c r="Y126" s="6">
        <f t="shared" si="28"/>
        <v>1.1574074074074073E-5</v>
      </c>
      <c r="Z126" t="b">
        <f t="shared" si="29"/>
        <v>0</v>
      </c>
      <c r="AA126" s="6">
        <f t="shared" si="30"/>
        <v>-3.4224537037037039E-2</v>
      </c>
      <c r="AB126" s="6" t="b">
        <f t="shared" si="31"/>
        <v>1</v>
      </c>
      <c r="AC126" s="9">
        <f t="shared" si="32"/>
        <v>92</v>
      </c>
      <c r="AD126" s="9" t="str">
        <f t="shared" si="41"/>
        <v/>
      </c>
      <c r="AE126" s="10">
        <f t="shared" si="39"/>
        <v>3.7037037037037035E-4</v>
      </c>
      <c r="AF126">
        <f t="shared" si="34"/>
        <v>-3.3564814814814818E-2</v>
      </c>
      <c r="AG126" t="b">
        <f t="shared" si="35"/>
        <v>1</v>
      </c>
      <c r="AH126">
        <f t="shared" si="36"/>
        <v>3.4236111111111113E-2</v>
      </c>
    </row>
    <row r="127" spans="1:34" x14ac:dyDescent="0.2">
      <c r="A127">
        <v>139</v>
      </c>
      <c r="B127" t="s">
        <v>136</v>
      </c>
      <c r="C127" t="s">
        <v>138</v>
      </c>
      <c r="D127" t="s">
        <v>2121</v>
      </c>
      <c r="E127" t="str">
        <f t="shared" si="22"/>
        <v>Matt HancockApr 12, 2020</v>
      </c>
      <c r="F127" t="str">
        <f>VLOOKUP(D127,'names lookup'!A:L,5,FALSE)</f>
        <v>Matt Hancock</v>
      </c>
      <c r="G127" t="str">
        <f>VLOOKUP(F127,'names lookup'!E:H,3,FALSE)</f>
        <v>Government</v>
      </c>
      <c r="H127" t="str">
        <f>VLOOKUP(F127,'names lookup'!E:I,5,FALSE)</f>
        <v>Government</v>
      </c>
      <c r="I127" t="str">
        <f>VLOOKUP($F127,'names lookup'!$E:J,6,FALSE)</f>
        <v>Central govt</v>
      </c>
      <c r="J127" t="str">
        <f>VLOOKUP($F127,'names lookup'!$E:K,7,FALSE)</f>
        <v>N/A</v>
      </c>
      <c r="K127" t="str">
        <f>VLOOKUP($F127,'names lookup'!$E:L,8,FALSE)</f>
        <v>UK</v>
      </c>
      <c r="L127" t="str">
        <f t="shared" si="23"/>
        <v>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v>
      </c>
      <c r="M127" t="str">
        <f t="shared" si="37"/>
        <v>00:01</v>
      </c>
      <c r="O127">
        <v>949</v>
      </c>
      <c r="Q127" t="s">
        <v>3</v>
      </c>
      <c r="R127" s="7">
        <f t="shared" si="24"/>
        <v>43933</v>
      </c>
      <c r="S127" t="s">
        <v>2258</v>
      </c>
      <c r="T127" s="6">
        <f t="shared" si="38"/>
        <v>1.1574074074074073E-5</v>
      </c>
      <c r="U127">
        <f t="shared" si="25"/>
        <v>1.1574074074074073E-5</v>
      </c>
      <c r="V127">
        <f t="shared" si="26"/>
        <v>2.4525462962962968E-2</v>
      </c>
      <c r="W127">
        <f t="shared" si="27"/>
        <v>2.4513888888888894E-2</v>
      </c>
      <c r="X127">
        <f t="shared" si="42"/>
        <v>1.1493055555555555E-2</v>
      </c>
      <c r="Y127">
        <f t="shared" si="28"/>
        <v>1.1493055555555555E-2</v>
      </c>
      <c r="Z127" t="b">
        <f t="shared" si="29"/>
        <v>0</v>
      </c>
      <c r="AA127" s="6">
        <f t="shared" si="30"/>
        <v>8.1018518518518505E-4</v>
      </c>
      <c r="AB127" s="6" t="b">
        <f t="shared" si="31"/>
        <v>0</v>
      </c>
      <c r="AC127" s="9">
        <f t="shared" si="32"/>
        <v>166</v>
      </c>
      <c r="AD127" s="9">
        <f t="shared" si="41"/>
        <v>142.28571428571431</v>
      </c>
      <c r="AE127" s="10">
        <f t="shared" si="39"/>
        <v>6.8287037037037025E-4</v>
      </c>
      <c r="AF127">
        <f t="shared" si="34"/>
        <v>1.1481481481481481E-2</v>
      </c>
      <c r="AG127" t="b">
        <f t="shared" si="35"/>
        <v>0</v>
      </c>
      <c r="AH127">
        <f t="shared" si="36"/>
        <v>2.4710648148148148E-2</v>
      </c>
    </row>
    <row r="128" spans="1:34" x14ac:dyDescent="0.2">
      <c r="A128">
        <v>140</v>
      </c>
      <c r="B128" t="s">
        <v>136</v>
      </c>
      <c r="C128" t="s">
        <v>139</v>
      </c>
      <c r="D128" t="s">
        <v>2121</v>
      </c>
      <c r="E128" t="str">
        <f t="shared" si="22"/>
        <v>Matt HancockApr 12, 2020</v>
      </c>
      <c r="F128" t="str">
        <f>VLOOKUP(D128,'names lookup'!A:L,5,FALSE)</f>
        <v>Matt Hancock</v>
      </c>
      <c r="G128" t="str">
        <f>VLOOKUP(F128,'names lookup'!E:H,3,FALSE)</f>
        <v>Government</v>
      </c>
      <c r="H128" t="str">
        <f>VLOOKUP(F128,'names lookup'!E:I,5,FALSE)</f>
        <v>Government</v>
      </c>
      <c r="I128" t="str">
        <f>VLOOKUP($F128,'names lookup'!$E:J,6,FALSE)</f>
        <v>Central govt</v>
      </c>
      <c r="J128" t="str">
        <f>VLOOKUP($F128,'names lookup'!$E:K,7,FALSE)</f>
        <v>N/A</v>
      </c>
      <c r="K128" t="str">
        <f>VLOOKUP($F128,'names lookup'!$E:L,8,FALSE)</f>
        <v>UK</v>
      </c>
      <c r="L128" t="str">
        <f t="shared" si="23"/>
        <v>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v>
      </c>
      <c r="M128" t="str">
        <f t="shared" si="37"/>
        <v>01:11</v>
      </c>
      <c r="O128">
        <v>904</v>
      </c>
      <c r="Q128" t="s">
        <v>3</v>
      </c>
      <c r="R128" s="7">
        <f t="shared" si="24"/>
        <v>43933</v>
      </c>
      <c r="S128" t="s">
        <v>2258</v>
      </c>
      <c r="T128" s="6">
        <f t="shared" si="38"/>
        <v>8.2175925925925917E-4</v>
      </c>
      <c r="U128">
        <f t="shared" si="25"/>
        <v>1.1574074074074073E-5</v>
      </c>
      <c r="V128">
        <f t="shared" si="26"/>
        <v>2.4525462962962968E-2</v>
      </c>
      <c r="W128">
        <f t="shared" si="27"/>
        <v>2.4513888888888894E-2</v>
      </c>
      <c r="X128">
        <f t="shared" si="42"/>
        <v>1.1493055555555555E-2</v>
      </c>
      <c r="Y128">
        <f t="shared" si="28"/>
        <v>1.1493055555555555E-2</v>
      </c>
      <c r="Z128" t="b">
        <f t="shared" si="29"/>
        <v>0</v>
      </c>
      <c r="AA128" s="6">
        <f t="shared" si="30"/>
        <v>8.6805555555555583E-4</v>
      </c>
      <c r="AB128" s="6" t="b">
        <f t="shared" si="31"/>
        <v>0</v>
      </c>
      <c r="AC128" s="9">
        <f t="shared" si="32"/>
        <v>158</v>
      </c>
      <c r="AD128" s="9">
        <f t="shared" si="41"/>
        <v>126.39999999999995</v>
      </c>
      <c r="AE128" s="10">
        <f t="shared" si="39"/>
        <v>6.4814814814814813E-4</v>
      </c>
      <c r="AF128">
        <f t="shared" si="34"/>
        <v>1.1481481481481481E-2</v>
      </c>
      <c r="AG128" t="b">
        <f t="shared" si="35"/>
        <v>0</v>
      </c>
      <c r="AH128">
        <f t="shared" si="36"/>
        <v>2.4710648148148148E-2</v>
      </c>
    </row>
    <row r="129" spans="1:34" x14ac:dyDescent="0.2">
      <c r="A129">
        <v>141</v>
      </c>
      <c r="B129" t="s">
        <v>136</v>
      </c>
      <c r="C129" t="s">
        <v>140</v>
      </c>
      <c r="D129" t="s">
        <v>2121</v>
      </c>
      <c r="E129" t="str">
        <f t="shared" si="22"/>
        <v>Matt HancockApr 12, 2020</v>
      </c>
      <c r="F129" t="str">
        <f>VLOOKUP(D129,'names lookup'!A:L,5,FALSE)</f>
        <v>Matt Hancock</v>
      </c>
      <c r="G129" t="str">
        <f>VLOOKUP(F129,'names lookup'!E:H,3,FALSE)</f>
        <v>Government</v>
      </c>
      <c r="H129" t="str">
        <f>VLOOKUP(F129,'names lookup'!E:I,5,FALSE)</f>
        <v>Government</v>
      </c>
      <c r="I129" t="str">
        <f>VLOOKUP($F129,'names lookup'!$E:J,6,FALSE)</f>
        <v>Central govt</v>
      </c>
      <c r="J129" t="str">
        <f>VLOOKUP($F129,'names lookup'!$E:K,7,FALSE)</f>
        <v>N/A</v>
      </c>
      <c r="K129" t="str">
        <f>VLOOKUP($F129,'names lookup'!$E:L,8,FALSE)</f>
        <v>UK</v>
      </c>
      <c r="L129" t="str">
        <f t="shared" si="23"/>
        <v>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v>
      </c>
      <c r="M129" t="str">
        <f t="shared" si="37"/>
        <v>02:26</v>
      </c>
      <c r="O129">
        <v>946</v>
      </c>
      <c r="Q129" t="s">
        <v>3</v>
      </c>
      <c r="R129" s="7">
        <f t="shared" si="24"/>
        <v>43933</v>
      </c>
      <c r="S129" t="s">
        <v>2258</v>
      </c>
      <c r="T129" s="6">
        <f t="shared" si="38"/>
        <v>1.689814814814815E-3</v>
      </c>
      <c r="U129">
        <f t="shared" si="25"/>
        <v>1.1574074074074073E-5</v>
      </c>
      <c r="V129">
        <f t="shared" si="26"/>
        <v>2.4525462962962968E-2</v>
      </c>
      <c r="W129">
        <f t="shared" si="27"/>
        <v>2.4513888888888894E-2</v>
      </c>
      <c r="X129">
        <f t="shared" si="42"/>
        <v>1.1493055555555555E-2</v>
      </c>
      <c r="Y129">
        <f t="shared" si="28"/>
        <v>1.1493055555555555E-2</v>
      </c>
      <c r="Z129" t="b">
        <f t="shared" si="29"/>
        <v>0</v>
      </c>
      <c r="AA129" s="6">
        <f t="shared" si="30"/>
        <v>9.2592592592592596E-4</v>
      </c>
      <c r="AB129" s="6" t="b">
        <f t="shared" si="31"/>
        <v>0</v>
      </c>
      <c r="AC129" s="9">
        <f t="shared" si="32"/>
        <v>159</v>
      </c>
      <c r="AD129" s="9">
        <f t="shared" si="41"/>
        <v>119.24999999999999</v>
      </c>
      <c r="AE129" s="10">
        <f t="shared" si="39"/>
        <v>6.5972222222222213E-4</v>
      </c>
      <c r="AF129">
        <f t="shared" si="34"/>
        <v>1.1481481481481481E-2</v>
      </c>
      <c r="AG129" t="b">
        <f t="shared" si="35"/>
        <v>0</v>
      </c>
      <c r="AH129">
        <f t="shared" si="36"/>
        <v>2.4710648148148148E-2</v>
      </c>
    </row>
    <row r="130" spans="1:34" x14ac:dyDescent="0.2">
      <c r="A130">
        <v>142</v>
      </c>
      <c r="B130" t="s">
        <v>136</v>
      </c>
      <c r="C130" t="s">
        <v>141</v>
      </c>
      <c r="D130" t="s">
        <v>2121</v>
      </c>
      <c r="E130" t="str">
        <f t="shared" ref="E130:E193" si="43">D130&amp;Q130</f>
        <v>Matt HancockApr 12, 2020</v>
      </c>
      <c r="F130" t="str">
        <f>VLOOKUP(D130,'names lookup'!A:L,5,FALSE)</f>
        <v>Matt Hancock</v>
      </c>
      <c r="G130" t="str">
        <f>VLOOKUP(F130,'names lookup'!E:H,3,FALSE)</f>
        <v>Government</v>
      </c>
      <c r="H130" t="str">
        <f>VLOOKUP(F130,'names lookup'!E:I,5,FALSE)</f>
        <v>Government</v>
      </c>
      <c r="I130" t="str">
        <f>VLOOKUP($F130,'names lookup'!$E:J,6,FALSE)</f>
        <v>Central govt</v>
      </c>
      <c r="J130" t="str">
        <f>VLOOKUP($F130,'names lookup'!$E:K,7,FALSE)</f>
        <v>N/A</v>
      </c>
      <c r="K130" t="str">
        <f>VLOOKUP($F130,'names lookup'!$E:L,8,FALSE)</f>
        <v>UK</v>
      </c>
      <c r="L130" t="str">
        <f t="shared" ref="L130:L193" si="44">TRIM(SUBSTITUTE(SUBSTITUTE(SUBSTITUTE(SUBSTITUTE(C130,D130,""),M130,""),"();",""),":",""))</f>
        <v>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v>
      </c>
      <c r="M130" t="str">
        <f t="shared" si="37"/>
        <v>03:46</v>
      </c>
      <c r="O130">
        <v>1125</v>
      </c>
      <c r="Q130" t="s">
        <v>3</v>
      </c>
      <c r="R130" s="7">
        <f t="shared" ref="R130:R193" si="45">DATE(2020,IF(LEFT(Q130,3)="Apr",4,3),SUBSTITUTE(SUBSTITUTE(SUBSTITUTE(Q130,", 2020",""),"Apr ",""),"Mar ",""))</f>
        <v>43933</v>
      </c>
      <c r="S130" t="s">
        <v>2258</v>
      </c>
      <c r="T130" s="6">
        <f t="shared" si="38"/>
        <v>2.615740740740741E-3</v>
      </c>
      <c r="U130">
        <f t="shared" ref="U130:U193" si="46">IF(D130=D129,U129,T130)</f>
        <v>1.1574074074074073E-5</v>
      </c>
      <c r="V130">
        <f t="shared" ref="V130:V193" si="47">_xlfn.MAXIFS(T:T,D:D,D130,B:B,B130)</f>
        <v>2.4525462962962968E-2</v>
      </c>
      <c r="W130">
        <f t="shared" ref="W130:W193" si="48">V130-U130</f>
        <v>2.4513888888888894E-2</v>
      </c>
      <c r="X130">
        <f t="shared" si="42"/>
        <v>1.1493055555555555E-2</v>
      </c>
      <c r="Y130">
        <f t="shared" ref="Y130:Y193" si="49">IF(ISBLANK(X130),V130,X130)</f>
        <v>1.1493055555555555E-2</v>
      </c>
      <c r="Z130" t="b">
        <f t="shared" ref="Z130:Z193" si="50">IF(ISBLANK(X130),TRUE,FALSE)</f>
        <v>0</v>
      </c>
      <c r="AA130" s="6">
        <f t="shared" ref="AA130:AA193" si="51">T131-T130</f>
        <v>9.6064814814814841E-4</v>
      </c>
      <c r="AB130" s="6" t="b">
        <f t="shared" ref="AB130:AB193" si="52">AA130&lt;0</f>
        <v>0</v>
      </c>
      <c r="AC130" s="9">
        <f t="shared" ref="AC130:AC193" si="53">LEN(TRIM(L130))-LEN(SUBSTITUTE(L130," ",""))+1</f>
        <v>199</v>
      </c>
      <c r="AD130" s="9">
        <f t="shared" si="41"/>
        <v>143.85542168674695</v>
      </c>
      <c r="AE130" s="10">
        <f t="shared" si="39"/>
        <v>8.2175925925925917E-4</v>
      </c>
      <c r="AF130">
        <f t="shared" ref="AF130:AF193" si="54">Y130-U130</f>
        <v>1.1481481481481481E-2</v>
      </c>
      <c r="AG130" t="b">
        <f t="shared" ref="AG130:AG193" si="55">AF130&lt;0</f>
        <v>0</v>
      </c>
      <c r="AH130">
        <f t="shared" ref="AH130:AH193" si="56">_xlfn.MAXIFS(T:T,B:B,B130)</f>
        <v>2.4710648148148148E-2</v>
      </c>
    </row>
    <row r="131" spans="1:34" x14ac:dyDescent="0.2">
      <c r="A131">
        <v>143</v>
      </c>
      <c r="B131" t="s">
        <v>136</v>
      </c>
      <c r="C131" t="s">
        <v>142</v>
      </c>
      <c r="D131" t="s">
        <v>2121</v>
      </c>
      <c r="E131" t="str">
        <f t="shared" si="43"/>
        <v>Matt HancockApr 12, 2020</v>
      </c>
      <c r="F131" t="str">
        <f>VLOOKUP(D131,'names lookup'!A:L,5,FALSE)</f>
        <v>Matt Hancock</v>
      </c>
      <c r="G131" t="str">
        <f>VLOOKUP(F131,'names lookup'!E:H,3,FALSE)</f>
        <v>Government</v>
      </c>
      <c r="H131" t="str">
        <f>VLOOKUP(F131,'names lookup'!E:I,5,FALSE)</f>
        <v>Government</v>
      </c>
      <c r="I131" t="str">
        <f>VLOOKUP($F131,'names lookup'!$E:J,6,FALSE)</f>
        <v>Central govt</v>
      </c>
      <c r="J131" t="str">
        <f>VLOOKUP($F131,'names lookup'!$E:K,7,FALSE)</f>
        <v>N/A</v>
      </c>
      <c r="K131" t="str">
        <f>VLOOKUP($F131,'names lookup'!$E:L,8,FALSE)</f>
        <v>UK</v>
      </c>
      <c r="L131" t="str">
        <f t="shared" si="44"/>
        <v>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v>
      </c>
      <c r="M131" t="str">
        <f t="shared" ref="M131:M194" si="57">MID(C131,FIND("(",C131)+1,FIND(")",C131)-FIND("(",C131)-1)</f>
        <v>05:09</v>
      </c>
      <c r="O131">
        <v>1027</v>
      </c>
      <c r="Q131" t="s">
        <v>3</v>
      </c>
      <c r="R131" s="7">
        <f t="shared" si="45"/>
        <v>43933</v>
      </c>
      <c r="S131" t="s">
        <v>2258</v>
      </c>
      <c r="T131" s="6">
        <f t="shared" ref="T131:T194" si="58">IF(LEN(N131)&gt;5,TIME(LEFT(M131,2),MID(M131,4,2),RIGHT(M131,2)),TIME(N131,LEFT(M131,2),RIGHT(M131,2)))</f>
        <v>3.5763888888888894E-3</v>
      </c>
      <c r="U131">
        <f t="shared" si="46"/>
        <v>1.1574074074074073E-5</v>
      </c>
      <c r="V131">
        <f t="shared" si="47"/>
        <v>2.4525462962962968E-2</v>
      </c>
      <c r="W131">
        <f t="shared" si="48"/>
        <v>2.4513888888888894E-2</v>
      </c>
      <c r="X131">
        <f t="shared" si="42"/>
        <v>1.1493055555555555E-2</v>
      </c>
      <c r="Y131">
        <f t="shared" si="49"/>
        <v>1.1493055555555555E-2</v>
      </c>
      <c r="Z131" t="b">
        <f t="shared" si="50"/>
        <v>0</v>
      </c>
      <c r="AA131" s="6">
        <f t="shared" si="51"/>
        <v>8.7962962962962951E-4</v>
      </c>
      <c r="AB131" s="6" t="b">
        <f t="shared" si="52"/>
        <v>0</v>
      </c>
      <c r="AC131" s="9">
        <f t="shared" si="53"/>
        <v>176</v>
      </c>
      <c r="AD131" s="9">
        <f t="shared" ref="AD131:AD162" si="59">IF(AB131=FALSE,AC131/(AA131*(24*60)),"")</f>
        <v>138.94736842105263</v>
      </c>
      <c r="AE131" s="10">
        <f t="shared" ref="AE131:AE194" si="60">TIME(0,0,(AC131/AVERAGE(AD:AD))*60)</f>
        <v>7.291666666666667E-4</v>
      </c>
      <c r="AF131">
        <f t="shared" si="54"/>
        <v>1.1481481481481481E-2</v>
      </c>
      <c r="AG131" t="b">
        <f t="shared" si="55"/>
        <v>0</v>
      </c>
      <c r="AH131">
        <f t="shared" si="56"/>
        <v>2.4710648148148148E-2</v>
      </c>
    </row>
    <row r="132" spans="1:34" x14ac:dyDescent="0.2">
      <c r="A132">
        <v>144</v>
      </c>
      <c r="B132" t="s">
        <v>136</v>
      </c>
      <c r="C132" t="s">
        <v>143</v>
      </c>
      <c r="D132" t="s">
        <v>2121</v>
      </c>
      <c r="E132" t="str">
        <f t="shared" si="43"/>
        <v>Matt HancockApr 12, 2020</v>
      </c>
      <c r="F132" t="str">
        <f>VLOOKUP(D132,'names lookup'!A:L,5,FALSE)</f>
        <v>Matt Hancock</v>
      </c>
      <c r="G132" t="str">
        <f>VLOOKUP(F132,'names lookup'!E:H,3,FALSE)</f>
        <v>Government</v>
      </c>
      <c r="H132" t="str">
        <f>VLOOKUP(F132,'names lookup'!E:I,5,FALSE)</f>
        <v>Government</v>
      </c>
      <c r="I132" t="str">
        <f>VLOOKUP($F132,'names lookup'!$E:J,6,FALSE)</f>
        <v>Central govt</v>
      </c>
      <c r="J132" t="str">
        <f>VLOOKUP($F132,'names lookup'!$E:K,7,FALSE)</f>
        <v>N/A</v>
      </c>
      <c r="K132" t="str">
        <f>VLOOKUP($F132,'names lookup'!$E:L,8,FALSE)</f>
        <v>UK</v>
      </c>
      <c r="L132" t="str">
        <f t="shared" si="44"/>
        <v>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v>
      </c>
      <c r="M132" t="str">
        <f t="shared" si="57"/>
        <v>06:25</v>
      </c>
      <c r="O132">
        <v>918</v>
      </c>
      <c r="Q132" t="s">
        <v>3</v>
      </c>
      <c r="R132" s="7">
        <f t="shared" si="45"/>
        <v>43933</v>
      </c>
      <c r="S132" t="s">
        <v>2258</v>
      </c>
      <c r="T132" s="6">
        <f t="shared" si="58"/>
        <v>4.4560185185185189E-3</v>
      </c>
      <c r="U132">
        <f t="shared" si="46"/>
        <v>1.1574074074074073E-5</v>
      </c>
      <c r="V132">
        <f t="shared" si="47"/>
        <v>2.4525462962962968E-2</v>
      </c>
      <c r="W132">
        <f t="shared" si="48"/>
        <v>2.4513888888888894E-2</v>
      </c>
      <c r="X132">
        <f t="shared" si="42"/>
        <v>1.1493055555555555E-2</v>
      </c>
      <c r="Y132">
        <f t="shared" si="49"/>
        <v>1.1493055555555555E-2</v>
      </c>
      <c r="Z132" t="b">
        <f t="shared" si="50"/>
        <v>0</v>
      </c>
      <c r="AA132" s="6">
        <f t="shared" si="51"/>
        <v>6.481481481481477E-4</v>
      </c>
      <c r="AB132" s="6" t="b">
        <f t="shared" si="52"/>
        <v>0</v>
      </c>
      <c r="AC132" s="9">
        <f t="shared" si="53"/>
        <v>169</v>
      </c>
      <c r="AD132" s="9">
        <f t="shared" si="59"/>
        <v>181.0714285714287</v>
      </c>
      <c r="AE132" s="10">
        <f t="shared" si="60"/>
        <v>6.9444444444444447E-4</v>
      </c>
      <c r="AF132">
        <f t="shared" si="54"/>
        <v>1.1481481481481481E-2</v>
      </c>
      <c r="AG132" t="b">
        <f t="shared" si="55"/>
        <v>0</v>
      </c>
      <c r="AH132">
        <f t="shared" si="56"/>
        <v>2.4710648148148148E-2</v>
      </c>
    </row>
    <row r="133" spans="1:34" x14ac:dyDescent="0.2">
      <c r="A133">
        <v>145</v>
      </c>
      <c r="B133" t="s">
        <v>136</v>
      </c>
      <c r="C133" t="s">
        <v>144</v>
      </c>
      <c r="D133" t="s">
        <v>2121</v>
      </c>
      <c r="E133" t="str">
        <f t="shared" si="43"/>
        <v>Matt HancockApr 12, 2020</v>
      </c>
      <c r="F133" t="str">
        <f>VLOOKUP(D133,'names lookup'!A:L,5,FALSE)</f>
        <v>Matt Hancock</v>
      </c>
      <c r="G133" t="str">
        <f>VLOOKUP(F133,'names lookup'!E:H,3,FALSE)</f>
        <v>Government</v>
      </c>
      <c r="H133" t="str">
        <f>VLOOKUP(F133,'names lookup'!E:I,5,FALSE)</f>
        <v>Government</v>
      </c>
      <c r="I133" t="str">
        <f>VLOOKUP($F133,'names lookup'!$E:J,6,FALSE)</f>
        <v>Central govt</v>
      </c>
      <c r="J133" t="str">
        <f>VLOOKUP($F133,'names lookup'!$E:K,7,FALSE)</f>
        <v>N/A</v>
      </c>
      <c r="K133" t="str">
        <f>VLOOKUP($F133,'names lookup'!$E:L,8,FALSE)</f>
        <v>UK</v>
      </c>
      <c r="L133" t="str">
        <f t="shared" si="44"/>
        <v>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v>
      </c>
      <c r="M133" t="str">
        <f t="shared" si="57"/>
        <v>07:21</v>
      </c>
      <c r="O133">
        <v>831</v>
      </c>
      <c r="Q133" t="s">
        <v>3</v>
      </c>
      <c r="R133" s="7">
        <f t="shared" si="45"/>
        <v>43933</v>
      </c>
      <c r="S133" t="s">
        <v>2258</v>
      </c>
      <c r="T133" s="6">
        <f t="shared" si="58"/>
        <v>5.1041666666666666E-3</v>
      </c>
      <c r="U133">
        <f t="shared" si="46"/>
        <v>1.1574074074074073E-5</v>
      </c>
      <c r="V133">
        <f t="shared" si="47"/>
        <v>2.4525462962962968E-2</v>
      </c>
      <c r="W133">
        <f t="shared" si="48"/>
        <v>2.4513888888888894E-2</v>
      </c>
      <c r="X133">
        <f t="shared" si="42"/>
        <v>1.1493055555555555E-2</v>
      </c>
      <c r="Y133">
        <f t="shared" si="49"/>
        <v>1.1493055555555555E-2</v>
      </c>
      <c r="Z133" t="b">
        <f t="shared" si="50"/>
        <v>0</v>
      </c>
      <c r="AA133" s="6">
        <f t="shared" si="51"/>
        <v>5.7870370370370367E-4</v>
      </c>
      <c r="AB133" s="6" t="b">
        <f t="shared" si="52"/>
        <v>0</v>
      </c>
      <c r="AC133" s="9">
        <f t="shared" si="53"/>
        <v>146</v>
      </c>
      <c r="AD133" s="9">
        <f t="shared" si="59"/>
        <v>175.20000000000002</v>
      </c>
      <c r="AE133" s="10">
        <f t="shared" si="60"/>
        <v>6.018518518518519E-4</v>
      </c>
      <c r="AF133">
        <f t="shared" si="54"/>
        <v>1.1481481481481481E-2</v>
      </c>
      <c r="AG133" t="b">
        <f t="shared" si="55"/>
        <v>0</v>
      </c>
      <c r="AH133">
        <f t="shared" si="56"/>
        <v>2.4710648148148148E-2</v>
      </c>
    </row>
    <row r="134" spans="1:34" x14ac:dyDescent="0.2">
      <c r="A134">
        <v>146</v>
      </c>
      <c r="B134" t="s">
        <v>136</v>
      </c>
      <c r="C134" t="s">
        <v>145</v>
      </c>
      <c r="D134" t="s">
        <v>2121</v>
      </c>
      <c r="E134" t="str">
        <f t="shared" si="43"/>
        <v>Matt HancockApr 12, 2020</v>
      </c>
      <c r="F134" t="str">
        <f>VLOOKUP(D134,'names lookup'!A:L,5,FALSE)</f>
        <v>Matt Hancock</v>
      </c>
      <c r="G134" t="str">
        <f>VLOOKUP(F134,'names lookup'!E:H,3,FALSE)</f>
        <v>Government</v>
      </c>
      <c r="H134" t="str">
        <f>VLOOKUP(F134,'names lookup'!E:I,5,FALSE)</f>
        <v>Government</v>
      </c>
      <c r="I134" t="str">
        <f>VLOOKUP($F134,'names lookup'!$E:J,6,FALSE)</f>
        <v>Central govt</v>
      </c>
      <c r="J134" t="str">
        <f>VLOOKUP($F134,'names lookup'!$E:K,7,FALSE)</f>
        <v>N/A</v>
      </c>
      <c r="K134" t="str">
        <f>VLOOKUP($F134,'names lookup'!$E:L,8,FALSE)</f>
        <v>UK</v>
      </c>
      <c r="L134" t="str">
        <f t="shared" si="44"/>
        <v>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v>
      </c>
      <c r="M134" t="str">
        <f t="shared" si="57"/>
        <v>08:11</v>
      </c>
      <c r="O134">
        <v>766</v>
      </c>
      <c r="Q134" t="s">
        <v>3</v>
      </c>
      <c r="R134" s="7">
        <f t="shared" si="45"/>
        <v>43933</v>
      </c>
      <c r="S134" t="s">
        <v>2258</v>
      </c>
      <c r="T134" s="6">
        <f t="shared" si="58"/>
        <v>5.6828703703703702E-3</v>
      </c>
      <c r="U134">
        <f t="shared" si="46"/>
        <v>1.1574074074074073E-5</v>
      </c>
      <c r="V134">
        <f t="shared" si="47"/>
        <v>2.4525462962962968E-2</v>
      </c>
      <c r="W134">
        <f t="shared" si="48"/>
        <v>2.4513888888888894E-2</v>
      </c>
      <c r="X134">
        <f t="shared" si="42"/>
        <v>1.1493055555555555E-2</v>
      </c>
      <c r="Y134">
        <f t="shared" si="49"/>
        <v>1.1493055555555555E-2</v>
      </c>
      <c r="Z134" t="b">
        <f t="shared" si="50"/>
        <v>0</v>
      </c>
      <c r="AA134" s="6">
        <f t="shared" si="51"/>
        <v>6.0185185185185255E-4</v>
      </c>
      <c r="AB134" s="6" t="b">
        <f t="shared" si="52"/>
        <v>0</v>
      </c>
      <c r="AC134" s="9">
        <f t="shared" si="53"/>
        <v>142</v>
      </c>
      <c r="AD134" s="9">
        <f t="shared" si="59"/>
        <v>163.84615384615364</v>
      </c>
      <c r="AE134" s="10">
        <f t="shared" si="60"/>
        <v>5.7870370370370378E-4</v>
      </c>
      <c r="AF134">
        <f t="shared" si="54"/>
        <v>1.1481481481481481E-2</v>
      </c>
      <c r="AG134" t="b">
        <f t="shared" si="55"/>
        <v>0</v>
      </c>
      <c r="AH134">
        <f t="shared" si="56"/>
        <v>2.4710648148148148E-2</v>
      </c>
    </row>
    <row r="135" spans="1:34" x14ac:dyDescent="0.2">
      <c r="A135">
        <v>147</v>
      </c>
      <c r="B135" t="s">
        <v>136</v>
      </c>
      <c r="C135" t="s">
        <v>146</v>
      </c>
      <c r="D135" t="s">
        <v>2121</v>
      </c>
      <c r="E135" t="str">
        <f t="shared" si="43"/>
        <v>Matt HancockApr 12, 2020</v>
      </c>
      <c r="F135" t="str">
        <f>VLOOKUP(D135,'names lookup'!A:L,5,FALSE)</f>
        <v>Matt Hancock</v>
      </c>
      <c r="G135" t="str">
        <f>VLOOKUP(F135,'names lookup'!E:H,3,FALSE)</f>
        <v>Government</v>
      </c>
      <c r="H135" t="str">
        <f>VLOOKUP(F135,'names lookup'!E:I,5,FALSE)</f>
        <v>Government</v>
      </c>
      <c r="I135" t="str">
        <f>VLOOKUP($F135,'names lookup'!$E:J,6,FALSE)</f>
        <v>Central govt</v>
      </c>
      <c r="J135" t="str">
        <f>VLOOKUP($F135,'names lookup'!$E:K,7,FALSE)</f>
        <v>N/A</v>
      </c>
      <c r="K135" t="str">
        <f>VLOOKUP($F135,'names lookup'!$E:L,8,FALSE)</f>
        <v>UK</v>
      </c>
      <c r="L135" t="str">
        <f t="shared" si="44"/>
        <v>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v>
      </c>
      <c r="M135" t="str">
        <f t="shared" si="57"/>
        <v>09:03</v>
      </c>
      <c r="O135">
        <v>1768</v>
      </c>
      <c r="Q135" t="s">
        <v>3</v>
      </c>
      <c r="R135" s="7">
        <f t="shared" si="45"/>
        <v>43933</v>
      </c>
      <c r="S135" t="s">
        <v>2258</v>
      </c>
      <c r="T135" s="6">
        <f t="shared" si="58"/>
        <v>6.2847222222222228E-3</v>
      </c>
      <c r="U135">
        <f t="shared" si="46"/>
        <v>1.1574074074074073E-5</v>
      </c>
      <c r="V135">
        <f t="shared" si="47"/>
        <v>2.4525462962962968E-2</v>
      </c>
      <c r="W135">
        <f t="shared" si="48"/>
        <v>2.4513888888888894E-2</v>
      </c>
      <c r="X135">
        <f t="shared" si="42"/>
        <v>1.1493055555555555E-2</v>
      </c>
      <c r="Y135">
        <f t="shared" si="49"/>
        <v>1.1493055555555555E-2</v>
      </c>
      <c r="Z135" t="b">
        <f t="shared" si="50"/>
        <v>0</v>
      </c>
      <c r="AA135" s="6">
        <f t="shared" si="51"/>
        <v>1.4351851851851852E-3</v>
      </c>
      <c r="AB135" s="6" t="b">
        <f t="shared" si="52"/>
        <v>0</v>
      </c>
      <c r="AC135" s="9">
        <f t="shared" si="53"/>
        <v>325</v>
      </c>
      <c r="AD135" s="9">
        <f t="shared" si="59"/>
        <v>157.25806451612905</v>
      </c>
      <c r="AE135" s="10">
        <f t="shared" si="60"/>
        <v>1.3425925925925925E-3</v>
      </c>
      <c r="AF135">
        <f t="shared" si="54"/>
        <v>1.1481481481481481E-2</v>
      </c>
      <c r="AG135" t="b">
        <f t="shared" si="55"/>
        <v>0</v>
      </c>
      <c r="AH135">
        <f t="shared" si="56"/>
        <v>2.4710648148148148E-2</v>
      </c>
    </row>
    <row r="136" spans="1:34" x14ac:dyDescent="0.2">
      <c r="A136">
        <v>148</v>
      </c>
      <c r="B136" t="s">
        <v>136</v>
      </c>
      <c r="C136" t="s">
        <v>147</v>
      </c>
      <c r="D136" t="s">
        <v>2177</v>
      </c>
      <c r="E136" t="str">
        <f t="shared" si="43"/>
        <v>Yvonne DoyleApr 12, 2020</v>
      </c>
      <c r="F136" t="str">
        <f>VLOOKUP(E136,'names lookup'!D:L,2,FALSE)</f>
        <v>Dr. Yvonne Doyle</v>
      </c>
      <c r="G136" t="str">
        <f>VLOOKUP(F136,'names lookup'!E:H,3,FALSE)</f>
        <v>Public Health England</v>
      </c>
      <c r="H136" t="str">
        <f>VLOOKUP(F136,'names lookup'!E:I,5,FALSE)</f>
        <v>Government</v>
      </c>
      <c r="I136" t="str">
        <f>VLOOKUP($F136,'names lookup'!$E:J,6,FALSE)</f>
        <v>Health</v>
      </c>
      <c r="J136" t="str">
        <f>VLOOKUP($F136,'names lookup'!$E:K,7,FALSE)</f>
        <v>N/A</v>
      </c>
      <c r="K136" t="str">
        <f>VLOOKUP($F136,'names lookup'!$E:L,8,FALSE)</f>
        <v>England</v>
      </c>
      <c r="L136" t="str">
        <f t="shared" si="44"/>
        <v>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v>
      </c>
      <c r="M136" t="str">
        <f t="shared" si="57"/>
        <v>11:07</v>
      </c>
      <c r="O136">
        <v>534</v>
      </c>
      <c r="Q136" t="s">
        <v>3</v>
      </c>
      <c r="R136" s="7">
        <f t="shared" si="45"/>
        <v>43933</v>
      </c>
      <c r="S136" t="s">
        <v>2260</v>
      </c>
      <c r="T136" s="6">
        <f t="shared" si="58"/>
        <v>7.719907407407408E-3</v>
      </c>
      <c r="U136">
        <f t="shared" si="46"/>
        <v>7.719907407407408E-3</v>
      </c>
      <c r="V136">
        <f t="shared" si="47"/>
        <v>2.2291666666666668E-2</v>
      </c>
      <c r="W136">
        <f t="shared" si="48"/>
        <v>1.457175925925926E-2</v>
      </c>
      <c r="X136">
        <f t="shared" si="42"/>
        <v>1.1493055555555555E-2</v>
      </c>
      <c r="Y136">
        <f t="shared" si="49"/>
        <v>1.1493055555555555E-2</v>
      </c>
      <c r="Z136" t="b">
        <f t="shared" si="50"/>
        <v>0</v>
      </c>
      <c r="AA136" s="6">
        <f t="shared" si="51"/>
        <v>4.8611111111111077E-4</v>
      </c>
      <c r="AB136" s="6" t="b">
        <f t="shared" si="52"/>
        <v>0</v>
      </c>
      <c r="AC136" s="9">
        <f t="shared" si="53"/>
        <v>98</v>
      </c>
      <c r="AD136" s="9">
        <f t="shared" si="59"/>
        <v>140.00000000000009</v>
      </c>
      <c r="AE136" s="10">
        <f t="shared" si="60"/>
        <v>4.0509259259259258E-4</v>
      </c>
      <c r="AF136">
        <f t="shared" si="54"/>
        <v>3.773148148148147E-3</v>
      </c>
      <c r="AG136" t="b">
        <f t="shared" si="55"/>
        <v>0</v>
      </c>
      <c r="AH136">
        <f t="shared" si="56"/>
        <v>2.4710648148148148E-2</v>
      </c>
    </row>
    <row r="137" spans="1:34" x14ac:dyDescent="0.2">
      <c r="A137">
        <v>149</v>
      </c>
      <c r="B137" t="s">
        <v>136</v>
      </c>
      <c r="C137" t="s">
        <v>148</v>
      </c>
      <c r="D137" t="s">
        <v>2177</v>
      </c>
      <c r="E137" t="str">
        <f t="shared" si="43"/>
        <v>Yvonne DoyleApr 12, 2020</v>
      </c>
      <c r="F137" t="str">
        <f>VLOOKUP(E137,'names lookup'!D:L,2,FALSE)</f>
        <v>Dr. Yvonne Doyle</v>
      </c>
      <c r="G137" t="str">
        <f>VLOOKUP(F137,'names lookup'!E:H,3,FALSE)</f>
        <v>Public Health England</v>
      </c>
      <c r="H137" t="str">
        <f>VLOOKUP(F137,'names lookup'!E:I,5,FALSE)</f>
        <v>Government</v>
      </c>
      <c r="I137" t="str">
        <f>VLOOKUP($F137,'names lookup'!$E:J,6,FALSE)</f>
        <v>Health</v>
      </c>
      <c r="J137" t="str">
        <f>VLOOKUP($F137,'names lookup'!$E:K,7,FALSE)</f>
        <v>N/A</v>
      </c>
      <c r="K137" t="str">
        <f>VLOOKUP($F137,'names lookup'!$E:L,8,FALSE)</f>
        <v>England</v>
      </c>
      <c r="L137" t="str">
        <f t="shared" si="44"/>
        <v>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v>
      </c>
      <c r="M137" t="str">
        <f t="shared" si="57"/>
        <v>11:49</v>
      </c>
      <c r="O137">
        <v>527</v>
      </c>
      <c r="Q137" t="s">
        <v>3</v>
      </c>
      <c r="R137" s="7">
        <f t="shared" si="45"/>
        <v>43933</v>
      </c>
      <c r="S137" t="s">
        <v>2260</v>
      </c>
      <c r="T137" s="6">
        <f t="shared" si="58"/>
        <v>8.2060185185185187E-3</v>
      </c>
      <c r="U137">
        <f t="shared" si="46"/>
        <v>7.719907407407408E-3</v>
      </c>
      <c r="V137">
        <f t="shared" si="47"/>
        <v>2.2291666666666668E-2</v>
      </c>
      <c r="W137">
        <f t="shared" si="48"/>
        <v>1.457175925925926E-2</v>
      </c>
      <c r="X137">
        <f t="shared" si="42"/>
        <v>1.1493055555555555E-2</v>
      </c>
      <c r="Y137">
        <f t="shared" si="49"/>
        <v>1.1493055555555555E-2</v>
      </c>
      <c r="Z137" t="b">
        <f t="shared" si="50"/>
        <v>0</v>
      </c>
      <c r="AA137" s="6">
        <f t="shared" si="51"/>
        <v>5.2083333333333322E-4</v>
      </c>
      <c r="AB137" s="6" t="b">
        <f t="shared" si="52"/>
        <v>0</v>
      </c>
      <c r="AC137" s="9">
        <f t="shared" si="53"/>
        <v>89</v>
      </c>
      <c r="AD137" s="9">
        <f t="shared" si="59"/>
        <v>118.6666666666667</v>
      </c>
      <c r="AE137" s="10">
        <f t="shared" si="60"/>
        <v>3.5879629629629635E-4</v>
      </c>
      <c r="AF137">
        <f t="shared" si="54"/>
        <v>3.773148148148147E-3</v>
      </c>
      <c r="AG137" t="b">
        <f t="shared" si="55"/>
        <v>0</v>
      </c>
      <c r="AH137">
        <f t="shared" si="56"/>
        <v>2.4710648148148148E-2</v>
      </c>
    </row>
    <row r="138" spans="1:34" x14ac:dyDescent="0.2">
      <c r="A138">
        <v>150</v>
      </c>
      <c r="B138" t="s">
        <v>136</v>
      </c>
      <c r="C138" t="s">
        <v>149</v>
      </c>
      <c r="D138" t="s">
        <v>2177</v>
      </c>
      <c r="E138" t="str">
        <f t="shared" si="43"/>
        <v>Yvonne DoyleApr 12, 2020</v>
      </c>
      <c r="F138" t="str">
        <f>VLOOKUP(E138,'names lookup'!D:L,2,FALSE)</f>
        <v>Dr. Yvonne Doyle</v>
      </c>
      <c r="G138" t="str">
        <f>VLOOKUP(F138,'names lookup'!E:H,3,FALSE)</f>
        <v>Public Health England</v>
      </c>
      <c r="H138" t="str">
        <f>VLOOKUP(F138,'names lookup'!E:I,5,FALSE)</f>
        <v>Government</v>
      </c>
      <c r="I138" t="str">
        <f>VLOOKUP($F138,'names lookup'!$E:J,6,FALSE)</f>
        <v>Health</v>
      </c>
      <c r="J138" t="str">
        <f>VLOOKUP($F138,'names lookup'!$E:K,7,FALSE)</f>
        <v>N/A</v>
      </c>
      <c r="K138" t="str">
        <f>VLOOKUP($F138,'names lookup'!$E:L,8,FALSE)</f>
        <v>England</v>
      </c>
      <c r="L138" t="str">
        <f t="shared" si="44"/>
        <v>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v>
      </c>
      <c r="M138" t="str">
        <f t="shared" si="57"/>
        <v>12:34</v>
      </c>
      <c r="O138">
        <v>776</v>
      </c>
      <c r="Q138" t="s">
        <v>3</v>
      </c>
      <c r="R138" s="7">
        <f t="shared" si="45"/>
        <v>43933</v>
      </c>
      <c r="S138" t="s">
        <v>2260</v>
      </c>
      <c r="T138" s="6">
        <f t="shared" si="58"/>
        <v>8.726851851851852E-3</v>
      </c>
      <c r="U138">
        <f t="shared" si="46"/>
        <v>7.719907407407408E-3</v>
      </c>
      <c r="V138">
        <f t="shared" si="47"/>
        <v>2.2291666666666668E-2</v>
      </c>
      <c r="W138">
        <f t="shared" si="48"/>
        <v>1.457175925925926E-2</v>
      </c>
      <c r="X138">
        <f t="shared" si="42"/>
        <v>1.1493055555555555E-2</v>
      </c>
      <c r="Y138">
        <f t="shared" si="49"/>
        <v>1.1493055555555555E-2</v>
      </c>
      <c r="Z138" t="b">
        <f t="shared" si="50"/>
        <v>0</v>
      </c>
      <c r="AA138" s="6">
        <f t="shared" si="51"/>
        <v>6.3657407407407413E-4</v>
      </c>
      <c r="AB138" s="6" t="b">
        <f t="shared" si="52"/>
        <v>0</v>
      </c>
      <c r="AC138" s="9">
        <f t="shared" si="53"/>
        <v>135</v>
      </c>
      <c r="AD138" s="9">
        <f t="shared" si="59"/>
        <v>147.27272727272725</v>
      </c>
      <c r="AE138" s="10">
        <f t="shared" si="60"/>
        <v>5.5555555555555556E-4</v>
      </c>
      <c r="AF138">
        <f t="shared" si="54"/>
        <v>3.773148148148147E-3</v>
      </c>
      <c r="AG138" t="b">
        <f t="shared" si="55"/>
        <v>0</v>
      </c>
      <c r="AH138">
        <f t="shared" si="56"/>
        <v>2.4710648148148148E-2</v>
      </c>
    </row>
    <row r="139" spans="1:34" x14ac:dyDescent="0.2">
      <c r="A139">
        <v>151</v>
      </c>
      <c r="B139" t="s">
        <v>136</v>
      </c>
      <c r="C139" t="s">
        <v>150</v>
      </c>
      <c r="D139" t="s">
        <v>2121</v>
      </c>
      <c r="E139" t="str">
        <f t="shared" si="43"/>
        <v>Matt HancockApr 12, 2020</v>
      </c>
      <c r="F139" t="str">
        <f>VLOOKUP(D139,'names lookup'!A:L,5,FALSE)</f>
        <v>Matt Hancock</v>
      </c>
      <c r="G139" t="str">
        <f>VLOOKUP(F139,'names lookup'!E:H,3,FALSE)</f>
        <v>Government</v>
      </c>
      <c r="H139" t="str">
        <f>VLOOKUP(F139,'names lookup'!E:I,5,FALSE)</f>
        <v>Government</v>
      </c>
      <c r="I139" t="str">
        <f>VLOOKUP($F139,'names lookup'!$E:J,6,FALSE)</f>
        <v>Central govt</v>
      </c>
      <c r="J139" t="str">
        <f>VLOOKUP($F139,'names lookup'!$E:K,7,FALSE)</f>
        <v>N/A</v>
      </c>
      <c r="K139" t="str">
        <f>VLOOKUP($F139,'names lookup'!$E:L,8,FALSE)</f>
        <v>UK</v>
      </c>
      <c r="L139" t="str">
        <f t="shared" si="44"/>
        <v>Thanks very much indeed, Yvonne. And if we go to the BBC, we’ve got David Shukman.</v>
      </c>
      <c r="M139" t="str">
        <f t="shared" si="57"/>
        <v>13:29</v>
      </c>
      <c r="O139">
        <v>104</v>
      </c>
      <c r="Q139" t="s">
        <v>3</v>
      </c>
      <c r="R139" s="7">
        <f t="shared" si="45"/>
        <v>43933</v>
      </c>
      <c r="S139" t="s">
        <v>2262</v>
      </c>
      <c r="T139" s="6">
        <f t="shared" si="58"/>
        <v>9.3634259259259261E-3</v>
      </c>
      <c r="U139">
        <f t="shared" si="46"/>
        <v>9.3634259259259261E-3</v>
      </c>
      <c r="V139">
        <f t="shared" si="47"/>
        <v>2.4525462962962968E-2</v>
      </c>
      <c r="W139">
        <f t="shared" si="48"/>
        <v>1.5162037037037042E-2</v>
      </c>
      <c r="X139">
        <f t="shared" si="42"/>
        <v>1.1493055555555555E-2</v>
      </c>
      <c r="Y139">
        <f t="shared" si="49"/>
        <v>1.1493055555555555E-2</v>
      </c>
      <c r="Z139" t="b">
        <f t="shared" si="50"/>
        <v>0</v>
      </c>
      <c r="AA139" s="6">
        <f t="shared" si="51"/>
        <v>8.1018518518518462E-5</v>
      </c>
      <c r="AB139" s="6" t="b">
        <f t="shared" si="52"/>
        <v>0</v>
      </c>
      <c r="AC139" s="9">
        <f t="shared" si="53"/>
        <v>16</v>
      </c>
      <c r="AD139" s="9">
        <f t="shared" si="59"/>
        <v>137.14285714285725</v>
      </c>
      <c r="AE139" s="10">
        <f t="shared" si="60"/>
        <v>5.7870370370370366E-5</v>
      </c>
      <c r="AF139">
        <f t="shared" si="54"/>
        <v>2.1296296296296289E-3</v>
      </c>
      <c r="AG139" t="b">
        <f t="shared" si="55"/>
        <v>0</v>
      </c>
      <c r="AH139">
        <f t="shared" si="56"/>
        <v>2.4710648148148148E-2</v>
      </c>
    </row>
    <row r="140" spans="1:34" x14ac:dyDescent="0.2">
      <c r="A140">
        <v>152</v>
      </c>
      <c r="B140" t="s">
        <v>136</v>
      </c>
      <c r="C140" t="s">
        <v>151</v>
      </c>
      <c r="D140" t="s">
        <v>2056</v>
      </c>
      <c r="E140" t="str">
        <f t="shared" si="43"/>
        <v>David ShukmanApr 12, 2020</v>
      </c>
      <c r="F140" t="str">
        <f>VLOOKUP(E140,'names lookup'!D:L,2,FALSE)</f>
        <v>David Shukman</v>
      </c>
      <c r="G140" t="str">
        <f>VLOOKUP(F140,'names lookup'!E:H,3,FALSE)</f>
        <v>BBC News</v>
      </c>
      <c r="H140" t="str">
        <f>VLOOKUP(F140,'names lookup'!E:I,5,FALSE)</f>
        <v>Media</v>
      </c>
      <c r="I140" t="str">
        <f>VLOOKUP($F140,'names lookup'!$E:J,6,FALSE)</f>
        <v>TV</v>
      </c>
      <c r="J140" t="str">
        <f>VLOOKUP($F140,'names lookup'!$E:K,7,FALSE)</f>
        <v>National</v>
      </c>
      <c r="K140" t="str">
        <f>VLOOKUP($F140,'names lookup'!$E:L,8,FALSE)</f>
        <v>UK</v>
      </c>
      <c r="L140" t="str">
        <f t="shared" si="44"/>
        <v>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v>
      </c>
      <c r="M140" t="str">
        <f t="shared" si="57"/>
        <v>13:36</v>
      </c>
      <c r="O140">
        <v>402</v>
      </c>
      <c r="Q140" t="s">
        <v>3</v>
      </c>
      <c r="R140" s="7">
        <f t="shared" si="45"/>
        <v>43933</v>
      </c>
      <c r="S140" t="s">
        <v>2263</v>
      </c>
      <c r="T140" s="6">
        <f t="shared" si="58"/>
        <v>9.4444444444444445E-3</v>
      </c>
      <c r="U140">
        <f t="shared" si="46"/>
        <v>9.4444444444444445E-3</v>
      </c>
      <c r="V140">
        <f t="shared" si="47"/>
        <v>1.119212962962963E-2</v>
      </c>
      <c r="W140">
        <f t="shared" si="48"/>
        <v>1.7476851851851855E-3</v>
      </c>
      <c r="X140">
        <f t="shared" ref="X140:X171" si="61">IF(V140=T140,T141,X141)</f>
        <v>1.1493055555555555E-2</v>
      </c>
      <c r="Y140">
        <f t="shared" si="49"/>
        <v>1.1493055555555555E-2</v>
      </c>
      <c r="Z140" t="b">
        <f t="shared" si="50"/>
        <v>0</v>
      </c>
      <c r="AA140" s="6">
        <f t="shared" si="51"/>
        <v>3.1250000000000028E-4</v>
      </c>
      <c r="AB140" s="6" t="b">
        <f t="shared" si="52"/>
        <v>0</v>
      </c>
      <c r="AC140" s="9">
        <f t="shared" si="53"/>
        <v>70</v>
      </c>
      <c r="AD140" s="9">
        <f t="shared" si="59"/>
        <v>155.55555555555543</v>
      </c>
      <c r="AE140" s="10">
        <f t="shared" si="60"/>
        <v>2.8935185185185189E-4</v>
      </c>
      <c r="AF140">
        <f t="shared" si="54"/>
        <v>2.0486111111111104E-3</v>
      </c>
      <c r="AG140" t="b">
        <f t="shared" si="55"/>
        <v>0</v>
      </c>
      <c r="AH140">
        <f t="shared" si="56"/>
        <v>2.4710648148148148E-2</v>
      </c>
    </row>
    <row r="141" spans="1:34" x14ac:dyDescent="0.2">
      <c r="A141">
        <v>153</v>
      </c>
      <c r="B141" t="s">
        <v>136</v>
      </c>
      <c r="C141" t="s">
        <v>152</v>
      </c>
      <c r="D141" t="s">
        <v>2121</v>
      </c>
      <c r="E141" t="str">
        <f t="shared" si="43"/>
        <v>Matt HancockApr 12, 2020</v>
      </c>
      <c r="F141" t="str">
        <f>VLOOKUP(D141,'names lookup'!A:L,5,FALSE)</f>
        <v>Matt Hancock</v>
      </c>
      <c r="G141" t="str">
        <f>VLOOKUP(F141,'names lookup'!E:H,3,FALSE)</f>
        <v>Government</v>
      </c>
      <c r="H141" t="str">
        <f>VLOOKUP(F141,'names lookup'!E:I,5,FALSE)</f>
        <v>Government</v>
      </c>
      <c r="I141" t="str">
        <f>VLOOKUP($F141,'names lookup'!$E:J,6,FALSE)</f>
        <v>Central govt</v>
      </c>
      <c r="J141" t="str">
        <f>VLOOKUP($F141,'names lookup'!$E:K,7,FALSE)</f>
        <v>N/A</v>
      </c>
      <c r="K141" t="str">
        <f>VLOOKUP($F141,'names lookup'!$E:L,8,FALSE)</f>
        <v>UK</v>
      </c>
      <c r="L141" t="str">
        <f t="shared" si="44"/>
        <v>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v>
      </c>
      <c r="M141" t="str">
        <f t="shared" si="57"/>
        <v>14:03</v>
      </c>
      <c r="O141">
        <v>446</v>
      </c>
      <c r="Q141" t="s">
        <v>3</v>
      </c>
      <c r="R141" s="7">
        <f t="shared" si="45"/>
        <v>43933</v>
      </c>
      <c r="S141" t="s">
        <v>2264</v>
      </c>
      <c r="T141" s="6">
        <f t="shared" si="58"/>
        <v>9.7569444444444448E-3</v>
      </c>
      <c r="U141">
        <f t="shared" si="46"/>
        <v>9.7569444444444448E-3</v>
      </c>
      <c r="V141">
        <f t="shared" si="47"/>
        <v>2.4525462962962968E-2</v>
      </c>
      <c r="W141">
        <f t="shared" si="48"/>
        <v>1.4768518518518523E-2</v>
      </c>
      <c r="X141">
        <f t="shared" si="61"/>
        <v>1.1493055555555555E-2</v>
      </c>
      <c r="Y141">
        <f t="shared" si="49"/>
        <v>1.1493055555555555E-2</v>
      </c>
      <c r="Z141" t="b">
        <f t="shared" si="50"/>
        <v>0</v>
      </c>
      <c r="AA141" s="6">
        <f t="shared" si="51"/>
        <v>4.2824074074073945E-4</v>
      </c>
      <c r="AB141" s="6" t="b">
        <f t="shared" si="52"/>
        <v>0</v>
      </c>
      <c r="AC141" s="9">
        <f t="shared" si="53"/>
        <v>77</v>
      </c>
      <c r="AD141" s="9">
        <f t="shared" si="59"/>
        <v>124.86486486486524</v>
      </c>
      <c r="AE141" s="10">
        <f t="shared" si="60"/>
        <v>3.1250000000000001E-4</v>
      </c>
      <c r="AF141">
        <f t="shared" si="54"/>
        <v>1.7361111111111101E-3</v>
      </c>
      <c r="AG141" t="b">
        <f t="shared" si="55"/>
        <v>0</v>
      </c>
      <c r="AH141">
        <f t="shared" si="56"/>
        <v>2.4710648148148148E-2</v>
      </c>
    </row>
    <row r="142" spans="1:34" x14ac:dyDescent="0.2">
      <c r="A142">
        <v>154</v>
      </c>
      <c r="B142" t="s">
        <v>136</v>
      </c>
      <c r="C142" t="s">
        <v>153</v>
      </c>
      <c r="D142" t="s">
        <v>2121</v>
      </c>
      <c r="E142" t="str">
        <f t="shared" si="43"/>
        <v>Matt HancockApr 12, 2020</v>
      </c>
      <c r="F142" t="str">
        <f>VLOOKUP(D142,'names lookup'!A:L,5,FALSE)</f>
        <v>Matt Hancock</v>
      </c>
      <c r="G142" t="str">
        <f>VLOOKUP(F142,'names lookup'!E:H,3,FALSE)</f>
        <v>Government</v>
      </c>
      <c r="H142" t="str">
        <f>VLOOKUP(F142,'names lookup'!E:I,5,FALSE)</f>
        <v>Government</v>
      </c>
      <c r="I142" t="str">
        <f>VLOOKUP($F142,'names lookup'!$E:J,6,FALSE)</f>
        <v>Central govt</v>
      </c>
      <c r="J142" t="str">
        <f>VLOOKUP($F142,'names lookup'!$E:K,7,FALSE)</f>
        <v>N/A</v>
      </c>
      <c r="K142" t="str">
        <f>VLOOKUP($F142,'names lookup'!$E:L,8,FALSE)</f>
        <v>UK</v>
      </c>
      <c r="L142" t="str">
        <f t="shared" si="44"/>
        <v>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v>
      </c>
      <c r="M142" t="str">
        <f t="shared" si="57"/>
        <v>14:40</v>
      </c>
      <c r="O142">
        <v>712</v>
      </c>
      <c r="Q142" t="s">
        <v>3</v>
      </c>
      <c r="R142" s="7">
        <f t="shared" si="45"/>
        <v>43933</v>
      </c>
      <c r="S142" t="s">
        <v>2264</v>
      </c>
      <c r="T142" s="6">
        <f t="shared" si="58"/>
        <v>1.0185185185185184E-2</v>
      </c>
      <c r="U142">
        <f t="shared" si="46"/>
        <v>9.7569444444444448E-3</v>
      </c>
      <c r="V142">
        <f t="shared" si="47"/>
        <v>2.4525462962962968E-2</v>
      </c>
      <c r="W142">
        <f t="shared" si="48"/>
        <v>1.4768518518518523E-2</v>
      </c>
      <c r="X142">
        <f t="shared" si="61"/>
        <v>1.1493055555555555E-2</v>
      </c>
      <c r="Y142">
        <f t="shared" si="49"/>
        <v>1.1493055555555555E-2</v>
      </c>
      <c r="Z142" t="b">
        <f t="shared" si="50"/>
        <v>0</v>
      </c>
      <c r="AA142" s="6">
        <f t="shared" si="51"/>
        <v>6.3657407407407586E-4</v>
      </c>
      <c r="AB142" s="6" t="b">
        <f t="shared" si="52"/>
        <v>0</v>
      </c>
      <c r="AC142" s="9">
        <f t="shared" si="53"/>
        <v>126</v>
      </c>
      <c r="AD142" s="9">
        <f t="shared" si="59"/>
        <v>137.45454545454507</v>
      </c>
      <c r="AE142" s="10">
        <f t="shared" si="60"/>
        <v>5.2083333333333333E-4</v>
      </c>
      <c r="AF142">
        <f t="shared" si="54"/>
        <v>1.7361111111111101E-3</v>
      </c>
      <c r="AG142" t="b">
        <f t="shared" si="55"/>
        <v>0</v>
      </c>
      <c r="AH142">
        <f t="shared" si="56"/>
        <v>2.4710648148148148E-2</v>
      </c>
    </row>
    <row r="143" spans="1:34" x14ac:dyDescent="0.2">
      <c r="A143">
        <v>155</v>
      </c>
      <c r="B143" t="s">
        <v>136</v>
      </c>
      <c r="C143" t="s">
        <v>154</v>
      </c>
      <c r="D143" t="s">
        <v>2177</v>
      </c>
      <c r="E143" t="str">
        <f t="shared" si="43"/>
        <v>Yvonne DoyleApr 12, 2020</v>
      </c>
      <c r="F143" t="str">
        <f>VLOOKUP(E143,'names lookup'!D:L,2,FALSE)</f>
        <v>Dr. Yvonne Doyle</v>
      </c>
      <c r="G143" t="str">
        <f>VLOOKUP(F143,'names lookup'!E:H,3,FALSE)</f>
        <v>Public Health England</v>
      </c>
      <c r="H143" t="str">
        <f>VLOOKUP(F143,'names lookup'!E:I,5,FALSE)</f>
        <v>Government</v>
      </c>
      <c r="I143" t="str">
        <f>VLOOKUP($F143,'names lookup'!$E:J,6,FALSE)</f>
        <v>Health</v>
      </c>
      <c r="J143" t="str">
        <f>VLOOKUP($F143,'names lookup'!$E:K,7,FALSE)</f>
        <v>N/A</v>
      </c>
      <c r="K143" t="str">
        <f>VLOOKUP($F143,'names lookup'!$E:L,8,FALSE)</f>
        <v>England</v>
      </c>
      <c r="L143" t="str">
        <f t="shared" si="44"/>
        <v>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v>
      </c>
      <c r="M143" t="str">
        <f t="shared" si="57"/>
        <v>15:35</v>
      </c>
      <c r="O143">
        <v>458</v>
      </c>
      <c r="Q143" t="s">
        <v>3</v>
      </c>
      <c r="R143" s="7">
        <f t="shared" si="45"/>
        <v>43933</v>
      </c>
      <c r="S143" t="s">
        <v>2265</v>
      </c>
      <c r="T143" s="6">
        <f t="shared" si="58"/>
        <v>1.082175925925926E-2</v>
      </c>
      <c r="U143">
        <f t="shared" si="46"/>
        <v>1.082175925925926E-2</v>
      </c>
      <c r="V143">
        <f t="shared" si="47"/>
        <v>2.2291666666666668E-2</v>
      </c>
      <c r="W143">
        <f t="shared" si="48"/>
        <v>1.1469907407407408E-2</v>
      </c>
      <c r="X143">
        <f t="shared" si="61"/>
        <v>1.1493055555555555E-2</v>
      </c>
      <c r="Y143">
        <f t="shared" si="49"/>
        <v>1.1493055555555555E-2</v>
      </c>
      <c r="Z143" t="b">
        <f t="shared" si="50"/>
        <v>0</v>
      </c>
      <c r="AA143" s="6">
        <f t="shared" si="51"/>
        <v>3.3564814814814742E-4</v>
      </c>
      <c r="AB143" s="6" t="b">
        <f t="shared" si="52"/>
        <v>0</v>
      </c>
      <c r="AC143" s="9">
        <f t="shared" si="53"/>
        <v>79</v>
      </c>
      <c r="AD143" s="9">
        <f t="shared" si="59"/>
        <v>163.44827586206932</v>
      </c>
      <c r="AE143" s="10">
        <f t="shared" si="60"/>
        <v>3.2407407407407406E-4</v>
      </c>
      <c r="AF143">
        <f t="shared" si="54"/>
        <v>6.7129629629629484E-4</v>
      </c>
      <c r="AG143" t="b">
        <f t="shared" si="55"/>
        <v>0</v>
      </c>
      <c r="AH143">
        <f t="shared" si="56"/>
        <v>2.4710648148148148E-2</v>
      </c>
    </row>
    <row r="144" spans="1:34" x14ac:dyDescent="0.2">
      <c r="A144">
        <v>156</v>
      </c>
      <c r="B144" t="s">
        <v>136</v>
      </c>
      <c r="C144" t="s">
        <v>155</v>
      </c>
      <c r="D144" t="s">
        <v>2121</v>
      </c>
      <c r="E144" t="str">
        <f t="shared" si="43"/>
        <v>Matt HancockApr 12, 2020</v>
      </c>
      <c r="F144" t="str">
        <f>VLOOKUP(D144,'names lookup'!A:L,5,FALSE)</f>
        <v>Matt Hancock</v>
      </c>
      <c r="G144" t="str">
        <f>VLOOKUP(F144,'names lookup'!E:H,3,FALSE)</f>
        <v>Government</v>
      </c>
      <c r="H144" t="str">
        <f>VLOOKUP(F144,'names lookup'!E:I,5,FALSE)</f>
        <v>Government</v>
      </c>
      <c r="I144" t="str">
        <f>VLOOKUP($F144,'names lookup'!$E:J,6,FALSE)</f>
        <v>Central govt</v>
      </c>
      <c r="J144" t="str">
        <f>VLOOKUP($F144,'names lookup'!$E:K,7,FALSE)</f>
        <v>N/A</v>
      </c>
      <c r="K144" t="str">
        <f>VLOOKUP($F144,'names lookup'!$E:L,8,FALSE)</f>
        <v>UK</v>
      </c>
      <c r="L144" t="str">
        <f t="shared" si="44"/>
        <v>Thanks very much, David, unless you want to follow up.</v>
      </c>
      <c r="M144" t="str">
        <f t="shared" si="57"/>
        <v>16:04</v>
      </c>
      <c r="O144">
        <v>76</v>
      </c>
      <c r="Q144" t="s">
        <v>3</v>
      </c>
      <c r="R144" s="7">
        <f t="shared" si="45"/>
        <v>43933</v>
      </c>
      <c r="S144" t="s">
        <v>2266</v>
      </c>
      <c r="T144" s="6">
        <f t="shared" si="58"/>
        <v>1.1157407407407408E-2</v>
      </c>
      <c r="U144">
        <f t="shared" si="46"/>
        <v>1.1157407407407408E-2</v>
      </c>
      <c r="V144">
        <f t="shared" si="47"/>
        <v>2.4525462962962968E-2</v>
      </c>
      <c r="W144">
        <f t="shared" si="48"/>
        <v>1.336805555555556E-2</v>
      </c>
      <c r="X144">
        <f t="shared" si="61"/>
        <v>1.1493055555555555E-2</v>
      </c>
      <c r="Y144">
        <f t="shared" si="49"/>
        <v>1.1493055555555555E-2</v>
      </c>
      <c r="Z144" t="b">
        <f t="shared" si="50"/>
        <v>0</v>
      </c>
      <c r="AA144" s="6">
        <f t="shared" si="51"/>
        <v>3.4722222222222446E-5</v>
      </c>
      <c r="AB144" s="6" t="b">
        <f t="shared" si="52"/>
        <v>0</v>
      </c>
      <c r="AC144" s="9">
        <f t="shared" si="53"/>
        <v>10</v>
      </c>
      <c r="AD144" s="9">
        <f t="shared" si="59"/>
        <v>199.99999999999872</v>
      </c>
      <c r="AE144" s="10">
        <f t="shared" si="60"/>
        <v>3.4722222222222222E-5</v>
      </c>
      <c r="AF144">
        <f t="shared" si="54"/>
        <v>3.3564814814814742E-4</v>
      </c>
      <c r="AG144" t="b">
        <f t="shared" si="55"/>
        <v>0</v>
      </c>
      <c r="AH144">
        <f t="shared" si="56"/>
        <v>2.4710648148148148E-2</v>
      </c>
    </row>
    <row r="145" spans="1:34" x14ac:dyDescent="0.2">
      <c r="A145">
        <v>157</v>
      </c>
      <c r="B145" t="s">
        <v>136</v>
      </c>
      <c r="C145" t="s">
        <v>156</v>
      </c>
      <c r="D145" t="s">
        <v>2056</v>
      </c>
      <c r="E145" t="str">
        <f t="shared" si="43"/>
        <v>David ShukmanApr 12, 2020</v>
      </c>
      <c r="F145" t="str">
        <f>VLOOKUP(E145,'names lookup'!D:L,2,FALSE)</f>
        <v>David Shukman</v>
      </c>
      <c r="G145" t="str">
        <f>VLOOKUP(F145,'names lookup'!E:H,3,FALSE)</f>
        <v>BBC News</v>
      </c>
      <c r="H145" t="str">
        <f>VLOOKUP(F145,'names lookup'!E:I,5,FALSE)</f>
        <v>Media</v>
      </c>
      <c r="I145" t="str">
        <f>VLOOKUP($F145,'names lookup'!$E:J,6,FALSE)</f>
        <v>TV</v>
      </c>
      <c r="J145" t="str">
        <f>VLOOKUP($F145,'names lookup'!$E:K,7,FALSE)</f>
        <v>National</v>
      </c>
      <c r="K145" t="str">
        <f>VLOOKUP($F145,'names lookup'!$E:L,8,FALSE)</f>
        <v>UK</v>
      </c>
      <c r="L145" t="str">
        <f t="shared" si="44"/>
        <v>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v>
      </c>
      <c r="M145" t="str">
        <f t="shared" si="57"/>
        <v>16:07</v>
      </c>
      <c r="O145">
        <v>415</v>
      </c>
      <c r="Q145" t="s">
        <v>3</v>
      </c>
      <c r="R145" s="7">
        <f t="shared" si="45"/>
        <v>43933</v>
      </c>
      <c r="S145" t="s">
        <v>2267</v>
      </c>
      <c r="T145" s="6">
        <f t="shared" si="58"/>
        <v>1.119212962962963E-2</v>
      </c>
      <c r="U145">
        <f t="shared" si="46"/>
        <v>1.119212962962963E-2</v>
      </c>
      <c r="V145">
        <f t="shared" si="47"/>
        <v>1.119212962962963E-2</v>
      </c>
      <c r="W145">
        <f t="shared" si="48"/>
        <v>0</v>
      </c>
      <c r="X145">
        <f t="shared" si="61"/>
        <v>1.1493055555555555E-2</v>
      </c>
      <c r="Y145">
        <f t="shared" si="49"/>
        <v>1.1493055555555555E-2</v>
      </c>
      <c r="Z145" t="b">
        <f t="shared" si="50"/>
        <v>0</v>
      </c>
      <c r="AA145" s="6">
        <f t="shared" si="51"/>
        <v>3.0092592592592497E-4</v>
      </c>
      <c r="AB145" s="6" t="b">
        <f t="shared" si="52"/>
        <v>0</v>
      </c>
      <c r="AC145" s="9">
        <f t="shared" si="53"/>
        <v>71</v>
      </c>
      <c r="AD145" s="9">
        <f t="shared" si="59"/>
        <v>163.84615384615435</v>
      </c>
      <c r="AE145" s="10">
        <f t="shared" si="60"/>
        <v>2.8935185185185189E-4</v>
      </c>
      <c r="AF145">
        <f t="shared" si="54"/>
        <v>3.0092592592592497E-4</v>
      </c>
      <c r="AG145" t="b">
        <f t="shared" si="55"/>
        <v>0</v>
      </c>
      <c r="AH145">
        <f t="shared" si="56"/>
        <v>2.4710648148148148E-2</v>
      </c>
    </row>
    <row r="146" spans="1:34" x14ac:dyDescent="0.2">
      <c r="A146">
        <v>158</v>
      </c>
      <c r="B146" t="s">
        <v>136</v>
      </c>
      <c r="C146" t="s">
        <v>157</v>
      </c>
      <c r="D146" t="s">
        <v>2121</v>
      </c>
      <c r="E146" t="str">
        <f t="shared" si="43"/>
        <v>Matt HancockApr 12, 2020</v>
      </c>
      <c r="F146" t="str">
        <f>VLOOKUP(D146,'names lookup'!A:L,5,FALSE)</f>
        <v>Matt Hancock</v>
      </c>
      <c r="G146" t="str">
        <f>VLOOKUP(F146,'names lookup'!E:H,3,FALSE)</f>
        <v>Government</v>
      </c>
      <c r="H146" t="str">
        <f>VLOOKUP(F146,'names lookup'!E:I,5,FALSE)</f>
        <v>Government</v>
      </c>
      <c r="I146" t="str">
        <f>VLOOKUP($F146,'names lookup'!$E:J,6,FALSE)</f>
        <v>Central govt</v>
      </c>
      <c r="J146" t="str">
        <f>VLOOKUP($F146,'names lookup'!$E:K,7,FALSE)</f>
        <v>N/A</v>
      </c>
      <c r="K146" t="str">
        <f>VLOOKUP($F146,'names lookup'!$E:L,8,FALSE)</f>
        <v>UK</v>
      </c>
      <c r="L146" t="str">
        <f t="shared" si="44"/>
        <v>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v>
      </c>
      <c r="M146" t="str">
        <f t="shared" si="57"/>
        <v>16:33</v>
      </c>
      <c r="O146">
        <v>582</v>
      </c>
      <c r="Q146" t="s">
        <v>3</v>
      </c>
      <c r="R146" s="7">
        <f t="shared" si="45"/>
        <v>43933</v>
      </c>
      <c r="S146" t="s">
        <v>2268</v>
      </c>
      <c r="T146" s="6">
        <f t="shared" si="58"/>
        <v>1.1493055555555555E-2</v>
      </c>
      <c r="U146">
        <f t="shared" si="46"/>
        <v>1.1493055555555555E-2</v>
      </c>
      <c r="V146">
        <f t="shared" si="47"/>
        <v>2.4525462962962968E-2</v>
      </c>
      <c r="W146">
        <f t="shared" si="48"/>
        <v>1.3032407407407413E-2</v>
      </c>
      <c r="X146">
        <f t="shared" si="61"/>
        <v>1.283564814814815E-2</v>
      </c>
      <c r="Y146">
        <f t="shared" si="49"/>
        <v>1.283564814814815E-2</v>
      </c>
      <c r="Z146" t="b">
        <f t="shared" si="50"/>
        <v>0</v>
      </c>
      <c r="AA146" s="6">
        <f t="shared" si="51"/>
        <v>5.3240740740740679E-4</v>
      </c>
      <c r="AB146" s="6" t="b">
        <f t="shared" si="52"/>
        <v>0</v>
      </c>
      <c r="AC146" s="9">
        <f t="shared" si="53"/>
        <v>105</v>
      </c>
      <c r="AD146" s="9">
        <f t="shared" si="59"/>
        <v>136.95652173913061</v>
      </c>
      <c r="AE146" s="10">
        <f t="shared" si="60"/>
        <v>4.2824074074074075E-4</v>
      </c>
      <c r="AF146">
        <f t="shared" si="54"/>
        <v>1.3425925925925949E-3</v>
      </c>
      <c r="AG146" t="b">
        <f t="shared" si="55"/>
        <v>0</v>
      </c>
      <c r="AH146">
        <f t="shared" si="56"/>
        <v>2.4710648148148148E-2</v>
      </c>
    </row>
    <row r="147" spans="1:34" x14ac:dyDescent="0.2">
      <c r="A147">
        <v>159</v>
      </c>
      <c r="B147" t="s">
        <v>136</v>
      </c>
      <c r="C147" t="s">
        <v>158</v>
      </c>
      <c r="D147" t="s">
        <v>2121</v>
      </c>
      <c r="E147" t="str">
        <f t="shared" si="43"/>
        <v>Matt HancockApr 12, 2020</v>
      </c>
      <c r="F147" t="str">
        <f>VLOOKUP(D147,'names lookup'!A:L,5,FALSE)</f>
        <v>Matt Hancock</v>
      </c>
      <c r="G147" t="str">
        <f>VLOOKUP(F147,'names lookup'!E:H,3,FALSE)</f>
        <v>Government</v>
      </c>
      <c r="H147" t="str">
        <f>VLOOKUP(F147,'names lookup'!E:I,5,FALSE)</f>
        <v>Government</v>
      </c>
      <c r="I147" t="str">
        <f>VLOOKUP($F147,'names lookup'!$E:J,6,FALSE)</f>
        <v>Central govt</v>
      </c>
      <c r="J147" t="str">
        <f>VLOOKUP($F147,'names lookup'!$E:K,7,FALSE)</f>
        <v>N/A</v>
      </c>
      <c r="K147" t="str">
        <f>VLOOKUP($F147,'names lookup'!$E:L,8,FALSE)</f>
        <v>UK</v>
      </c>
      <c r="L147" t="str">
        <f t="shared" si="44"/>
        <v>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v>
      </c>
      <c r="M147" t="str">
        <f t="shared" si="57"/>
        <v>17:19</v>
      </c>
      <c r="O147">
        <v>525</v>
      </c>
      <c r="Q147" t="s">
        <v>3</v>
      </c>
      <c r="R147" s="7">
        <f t="shared" si="45"/>
        <v>43933</v>
      </c>
      <c r="S147" t="s">
        <v>2268</v>
      </c>
      <c r="T147" s="6">
        <f t="shared" si="58"/>
        <v>1.2025462962962962E-2</v>
      </c>
      <c r="U147">
        <f t="shared" si="46"/>
        <v>1.1493055555555555E-2</v>
      </c>
      <c r="V147">
        <f t="shared" si="47"/>
        <v>2.4525462962962968E-2</v>
      </c>
      <c r="W147">
        <f t="shared" si="48"/>
        <v>1.3032407407407413E-2</v>
      </c>
      <c r="X147">
        <f t="shared" si="61"/>
        <v>1.283564814814815E-2</v>
      </c>
      <c r="Y147">
        <f t="shared" si="49"/>
        <v>1.283564814814815E-2</v>
      </c>
      <c r="Z147" t="b">
        <f t="shared" si="50"/>
        <v>0</v>
      </c>
      <c r="AA147" s="6">
        <f t="shared" si="51"/>
        <v>4.1666666666666761E-4</v>
      </c>
      <c r="AB147" s="6" t="b">
        <f t="shared" si="52"/>
        <v>0</v>
      </c>
      <c r="AC147" s="9">
        <f t="shared" si="53"/>
        <v>96</v>
      </c>
      <c r="AD147" s="9">
        <f t="shared" si="59"/>
        <v>159.99999999999963</v>
      </c>
      <c r="AE147" s="10">
        <f t="shared" si="60"/>
        <v>3.9351851851851852E-4</v>
      </c>
      <c r="AF147">
        <f t="shared" si="54"/>
        <v>1.3425925925925949E-3</v>
      </c>
      <c r="AG147" t="b">
        <f t="shared" si="55"/>
        <v>0</v>
      </c>
      <c r="AH147">
        <f t="shared" si="56"/>
        <v>2.4710648148148148E-2</v>
      </c>
    </row>
    <row r="148" spans="1:34" x14ac:dyDescent="0.2">
      <c r="A148">
        <v>160</v>
      </c>
      <c r="B148" t="s">
        <v>136</v>
      </c>
      <c r="C148" t="s">
        <v>159</v>
      </c>
      <c r="D148" t="s">
        <v>2118</v>
      </c>
      <c r="E148" t="str">
        <f t="shared" si="43"/>
        <v>Martha FarleyApr 12, 2020</v>
      </c>
      <c r="F148" t="str">
        <f>VLOOKUP(E148,'names lookup'!D:L,2,FALSE)</f>
        <v>Martha Fairlie</v>
      </c>
      <c r="G148" t="str">
        <f>VLOOKUP(F148,'names lookup'!E:H,3,FALSE)</f>
        <v>ITV News</v>
      </c>
      <c r="H148" t="str">
        <f>VLOOKUP(F148,'names lookup'!E:I,5,FALSE)</f>
        <v>Media</v>
      </c>
      <c r="I148" t="str">
        <f>VLOOKUP($F148,'names lookup'!$E:J,6,FALSE)</f>
        <v>TV</v>
      </c>
      <c r="J148" t="str">
        <f>VLOOKUP($F148,'names lookup'!$E:K,7,FALSE)</f>
        <v>National</v>
      </c>
      <c r="K148" t="str">
        <f>VLOOKUP($F148,'names lookup'!$E:L,8,FALSE)</f>
        <v>UK</v>
      </c>
      <c r="L148" t="str">
        <f t="shared" si="44"/>
        <v>Thank you, Health Secretary. A question to you if I may. The Royal College of Nursing has issued new guidance to its members, telling them that if they haven’t been given.</v>
      </c>
      <c r="M148" t="str">
        <f t="shared" si="57"/>
        <v>17:55</v>
      </c>
      <c r="O148">
        <v>194</v>
      </c>
      <c r="Q148" t="s">
        <v>3</v>
      </c>
      <c r="R148" s="7">
        <f t="shared" si="45"/>
        <v>43933</v>
      </c>
      <c r="S148" t="s">
        <v>2208</v>
      </c>
      <c r="T148" s="6">
        <f t="shared" si="58"/>
        <v>1.2442129629629629E-2</v>
      </c>
      <c r="U148">
        <f t="shared" si="46"/>
        <v>1.2442129629629629E-2</v>
      </c>
      <c r="V148">
        <f t="shared" si="47"/>
        <v>1.2534722222222223E-2</v>
      </c>
      <c r="W148">
        <f t="shared" si="48"/>
        <v>9.2592592592593767E-5</v>
      </c>
      <c r="X148">
        <f t="shared" si="61"/>
        <v>1.283564814814815E-2</v>
      </c>
      <c r="Y148">
        <f t="shared" si="49"/>
        <v>1.283564814814815E-2</v>
      </c>
      <c r="Z148" t="b">
        <f t="shared" si="50"/>
        <v>0</v>
      </c>
      <c r="AA148" s="6">
        <f t="shared" si="51"/>
        <v>9.2592592592593767E-5</v>
      </c>
      <c r="AB148" s="6" t="b">
        <f t="shared" si="52"/>
        <v>0</v>
      </c>
      <c r="AC148" s="9">
        <f t="shared" si="53"/>
        <v>31</v>
      </c>
      <c r="AD148" s="9">
        <f t="shared" si="59"/>
        <v>232.49999999999704</v>
      </c>
      <c r="AE148" s="10">
        <f t="shared" si="60"/>
        <v>1.273148148148148E-4</v>
      </c>
      <c r="AF148">
        <f t="shared" si="54"/>
        <v>3.9351851851852047E-4</v>
      </c>
      <c r="AG148" t="b">
        <f t="shared" si="55"/>
        <v>0</v>
      </c>
      <c r="AH148">
        <f t="shared" si="56"/>
        <v>2.4710648148148148E-2</v>
      </c>
    </row>
    <row r="149" spans="1:34" x14ac:dyDescent="0.2">
      <c r="A149">
        <v>161</v>
      </c>
      <c r="B149" t="s">
        <v>136</v>
      </c>
      <c r="C149" t="s">
        <v>160</v>
      </c>
      <c r="D149" t="s">
        <v>2118</v>
      </c>
      <c r="E149" t="str">
        <f t="shared" si="43"/>
        <v>Martha FarleyApr 12, 2020</v>
      </c>
      <c r="F149" t="str">
        <f>VLOOKUP(E149,'names lookup'!D:L,2,FALSE)</f>
        <v>Martha Fairlie</v>
      </c>
      <c r="G149" t="str">
        <f>VLOOKUP(F149,'names lookup'!E:H,3,FALSE)</f>
        <v>ITV News</v>
      </c>
      <c r="H149" t="str">
        <f>VLOOKUP(F149,'names lookup'!E:I,5,FALSE)</f>
        <v>Media</v>
      </c>
      <c r="I149" t="str">
        <f>VLOOKUP($F149,'names lookup'!$E:J,6,FALSE)</f>
        <v>TV</v>
      </c>
      <c r="J149" t="str">
        <f>VLOOKUP($F149,'names lookup'!$E:K,7,FALSE)</f>
        <v>National</v>
      </c>
      <c r="K149" t="str">
        <f>VLOOKUP($F149,'names lookup'!$E:L,8,FALSE)</f>
        <v>UK</v>
      </c>
      <c r="L149" t="str">
        <f t="shared" si="44"/>
        <v>…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v>
      </c>
      <c r="M149" t="str">
        <f t="shared" si="57"/>
        <v>18:03</v>
      </c>
      <c r="O149">
        <v>505</v>
      </c>
      <c r="Q149" t="s">
        <v>3</v>
      </c>
      <c r="R149" s="7">
        <f t="shared" si="45"/>
        <v>43933</v>
      </c>
      <c r="S149" t="s">
        <v>2208</v>
      </c>
      <c r="T149" s="6">
        <f t="shared" si="58"/>
        <v>1.2534722222222223E-2</v>
      </c>
      <c r="U149">
        <f t="shared" si="46"/>
        <v>1.2442129629629629E-2</v>
      </c>
      <c r="V149">
        <f t="shared" si="47"/>
        <v>1.2534722222222223E-2</v>
      </c>
      <c r="W149">
        <f t="shared" si="48"/>
        <v>9.2592592592593767E-5</v>
      </c>
      <c r="X149">
        <f t="shared" si="61"/>
        <v>1.283564814814815E-2</v>
      </c>
      <c r="Y149">
        <f t="shared" si="49"/>
        <v>1.283564814814815E-2</v>
      </c>
      <c r="Z149" t="b">
        <f t="shared" si="50"/>
        <v>0</v>
      </c>
      <c r="AA149" s="6">
        <f t="shared" si="51"/>
        <v>3.0092592592592671E-4</v>
      </c>
      <c r="AB149" s="6" t="b">
        <f t="shared" si="52"/>
        <v>0</v>
      </c>
      <c r="AC149" s="9">
        <f t="shared" si="53"/>
        <v>84</v>
      </c>
      <c r="AD149" s="9">
        <f t="shared" si="59"/>
        <v>193.84615384615336</v>
      </c>
      <c r="AE149" s="10">
        <f t="shared" si="60"/>
        <v>3.4722222222222224E-4</v>
      </c>
      <c r="AF149">
        <f t="shared" si="54"/>
        <v>3.9351851851852047E-4</v>
      </c>
      <c r="AG149" t="b">
        <f t="shared" si="55"/>
        <v>0</v>
      </c>
      <c r="AH149">
        <f t="shared" si="56"/>
        <v>2.4710648148148148E-2</v>
      </c>
    </row>
    <row r="150" spans="1:34" x14ac:dyDescent="0.2">
      <c r="A150">
        <v>162</v>
      </c>
      <c r="B150" t="s">
        <v>136</v>
      </c>
      <c r="C150" t="s">
        <v>161</v>
      </c>
      <c r="D150" t="s">
        <v>2121</v>
      </c>
      <c r="E150" t="str">
        <f t="shared" si="43"/>
        <v>Matt HancockApr 12, 2020</v>
      </c>
      <c r="F150" t="str">
        <f>VLOOKUP(D150,'names lookup'!A:L,5,FALSE)</f>
        <v>Matt Hancock</v>
      </c>
      <c r="G150" t="str">
        <f>VLOOKUP(F150,'names lookup'!E:H,3,FALSE)</f>
        <v>Government</v>
      </c>
      <c r="H150" t="str">
        <f>VLOOKUP(F150,'names lookup'!E:I,5,FALSE)</f>
        <v>Government</v>
      </c>
      <c r="I150" t="str">
        <f>VLOOKUP($F150,'names lookup'!$E:J,6,FALSE)</f>
        <v>Central govt</v>
      </c>
      <c r="J150" t="str">
        <f>VLOOKUP($F150,'names lookup'!$E:K,7,FALSE)</f>
        <v>N/A</v>
      </c>
      <c r="K150" t="str">
        <f>VLOOKUP($F150,'names lookup'!$E:L,8,FALSE)</f>
        <v>UK</v>
      </c>
      <c r="L150" t="str">
        <f t="shared" si="44"/>
        <v>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v>
      </c>
      <c r="M150" t="str">
        <f t="shared" si="57"/>
        <v>18:29</v>
      </c>
      <c r="O150">
        <v>596</v>
      </c>
      <c r="Q150" t="s">
        <v>3</v>
      </c>
      <c r="R150" s="7">
        <f t="shared" si="45"/>
        <v>43933</v>
      </c>
      <c r="S150" t="s">
        <v>2270</v>
      </c>
      <c r="T150" s="6">
        <f t="shared" si="58"/>
        <v>1.283564814814815E-2</v>
      </c>
      <c r="U150">
        <f t="shared" si="46"/>
        <v>1.283564814814815E-2</v>
      </c>
      <c r="V150">
        <f t="shared" si="47"/>
        <v>2.4525462962962968E-2</v>
      </c>
      <c r="W150">
        <f t="shared" si="48"/>
        <v>1.1689814814814818E-2</v>
      </c>
      <c r="X150">
        <f t="shared" si="61"/>
        <v>1.6620370370370372E-2</v>
      </c>
      <c r="Y150">
        <f t="shared" si="49"/>
        <v>1.6620370370370372E-2</v>
      </c>
      <c r="Z150" t="b">
        <f t="shared" si="50"/>
        <v>0</v>
      </c>
      <c r="AA150" s="6">
        <f t="shared" si="51"/>
        <v>4.9768518518518434E-4</v>
      </c>
      <c r="AB150" s="6" t="b">
        <f t="shared" si="52"/>
        <v>0</v>
      </c>
      <c r="AC150" s="9">
        <f t="shared" si="53"/>
        <v>113</v>
      </c>
      <c r="AD150" s="9">
        <f t="shared" si="59"/>
        <v>157.67441860465144</v>
      </c>
      <c r="AE150" s="10">
        <f t="shared" si="60"/>
        <v>4.6296296296296293E-4</v>
      </c>
      <c r="AF150">
        <f t="shared" si="54"/>
        <v>3.7847222222222223E-3</v>
      </c>
      <c r="AG150" t="b">
        <f t="shared" si="55"/>
        <v>0</v>
      </c>
      <c r="AH150">
        <f t="shared" si="56"/>
        <v>2.4710648148148148E-2</v>
      </c>
    </row>
    <row r="151" spans="1:34" x14ac:dyDescent="0.2">
      <c r="A151">
        <v>163</v>
      </c>
      <c r="B151" t="s">
        <v>136</v>
      </c>
      <c r="C151" t="s">
        <v>162</v>
      </c>
      <c r="D151" t="s">
        <v>2126</v>
      </c>
      <c r="E151" t="str">
        <f t="shared" si="43"/>
        <v>Nick MartinApr 12, 2020</v>
      </c>
      <c r="F151" t="str">
        <f>VLOOKUP(E151,'names lookup'!D:L,2,FALSE)</f>
        <v>Nick Martin</v>
      </c>
      <c r="G151" t="str">
        <f>VLOOKUP(F151,'names lookup'!E:H,3,FALSE)</f>
        <v>Sky News</v>
      </c>
      <c r="H151" t="str">
        <f>VLOOKUP(F151,'names lookup'!E:I,5,FALSE)</f>
        <v>Media</v>
      </c>
      <c r="I151" t="str">
        <f>VLOOKUP($F151,'names lookup'!$E:J,6,FALSE)</f>
        <v>TV</v>
      </c>
      <c r="J151" t="str">
        <f>VLOOKUP($F151,'names lookup'!$E:K,7,FALSE)</f>
        <v>National</v>
      </c>
      <c r="K151" t="str">
        <f>VLOOKUP($F151,'names lookup'!$E:L,8,FALSE)</f>
        <v>UK</v>
      </c>
      <c r="L151" t="str">
        <f t="shared" si="44"/>
        <v>Very good afternoon. A question first to the Secretary of State and then Yvonne Doyle, if I may. Secretary of State, you paint a relatively positive picture of where we are at the moment, but there is a very different picture being painted within our care and nursing homes.</v>
      </c>
      <c r="M151" t="str">
        <f t="shared" si="57"/>
        <v>19:12</v>
      </c>
      <c r="O151">
        <v>295</v>
      </c>
      <c r="Q151" t="s">
        <v>3</v>
      </c>
      <c r="R151" s="7">
        <f t="shared" si="45"/>
        <v>43933</v>
      </c>
      <c r="S151" t="s">
        <v>2271</v>
      </c>
      <c r="T151" s="6">
        <f t="shared" si="58"/>
        <v>1.3333333333333334E-2</v>
      </c>
      <c r="U151">
        <f t="shared" si="46"/>
        <v>1.3333333333333334E-2</v>
      </c>
      <c r="V151">
        <f t="shared" si="47"/>
        <v>1.6597222222222222E-2</v>
      </c>
      <c r="W151">
        <f t="shared" si="48"/>
        <v>3.2638888888888874E-3</v>
      </c>
      <c r="X151">
        <f t="shared" si="61"/>
        <v>1.6620370370370372E-2</v>
      </c>
      <c r="Y151">
        <f t="shared" si="49"/>
        <v>1.6620370370370372E-2</v>
      </c>
      <c r="Z151" t="b">
        <f t="shared" si="50"/>
        <v>0</v>
      </c>
      <c r="AA151" s="6">
        <f t="shared" si="51"/>
        <v>2.4305555555555539E-4</v>
      </c>
      <c r="AB151" s="6" t="b">
        <f t="shared" si="52"/>
        <v>0</v>
      </c>
      <c r="AC151" s="9">
        <f t="shared" si="53"/>
        <v>49</v>
      </c>
      <c r="AD151" s="9">
        <f t="shared" si="59"/>
        <v>140.00000000000009</v>
      </c>
      <c r="AE151" s="10">
        <f t="shared" si="60"/>
        <v>1.9675925925925926E-4</v>
      </c>
      <c r="AF151">
        <f t="shared" si="54"/>
        <v>3.287037037037038E-3</v>
      </c>
      <c r="AG151" t="b">
        <f t="shared" si="55"/>
        <v>0</v>
      </c>
      <c r="AH151">
        <f t="shared" si="56"/>
        <v>2.4710648148148148E-2</v>
      </c>
    </row>
    <row r="152" spans="1:34" x14ac:dyDescent="0.2">
      <c r="A152">
        <v>164</v>
      </c>
      <c r="B152" t="s">
        <v>136</v>
      </c>
      <c r="C152" t="s">
        <v>163</v>
      </c>
      <c r="D152" t="s">
        <v>2126</v>
      </c>
      <c r="E152" t="str">
        <f t="shared" si="43"/>
        <v>Nick MartinApr 12, 2020</v>
      </c>
      <c r="F152" t="str">
        <f>VLOOKUP(E152,'names lookup'!D:L,2,FALSE)</f>
        <v>Nick Martin</v>
      </c>
      <c r="G152" t="str">
        <f>VLOOKUP(F152,'names lookup'!E:H,3,FALSE)</f>
        <v>Sky News</v>
      </c>
      <c r="H152" t="str">
        <f>VLOOKUP(F152,'names lookup'!E:I,5,FALSE)</f>
        <v>Media</v>
      </c>
      <c r="I152" t="str">
        <f>VLOOKUP($F152,'names lookup'!$E:J,6,FALSE)</f>
        <v>TV</v>
      </c>
      <c r="J152" t="str">
        <f>VLOOKUP($F152,'names lookup'!$E:K,7,FALSE)</f>
        <v>National</v>
      </c>
      <c r="K152" t="str">
        <f>VLOOKUP($F152,'names lookup'!$E:L,8,FALSE)</f>
        <v>UK</v>
      </c>
      <c r="L152" t="str">
        <f t="shared" si="44"/>
        <v>I spent a full day in a nursing home the other day, which a full floor had been devoted to elderly patients suffering from coronavirus, and I witnessed flimsy PPE, overstretched staff, a lot of illness, and unfortunately some death of some of the residents.</v>
      </c>
      <c r="M152" t="str">
        <f t="shared" si="57"/>
        <v>19:33</v>
      </c>
      <c r="O152">
        <v>278</v>
      </c>
      <c r="Q152" t="s">
        <v>3</v>
      </c>
      <c r="R152" s="7">
        <f t="shared" si="45"/>
        <v>43933</v>
      </c>
      <c r="S152" t="s">
        <v>2271</v>
      </c>
      <c r="T152" s="6">
        <f t="shared" si="58"/>
        <v>1.357638888888889E-2</v>
      </c>
      <c r="U152">
        <f t="shared" si="46"/>
        <v>1.3333333333333334E-2</v>
      </c>
      <c r="V152">
        <f t="shared" si="47"/>
        <v>1.6597222222222222E-2</v>
      </c>
      <c r="W152">
        <f t="shared" si="48"/>
        <v>3.2638888888888874E-3</v>
      </c>
      <c r="X152">
        <f t="shared" si="61"/>
        <v>1.6620370370370372E-2</v>
      </c>
      <c r="Y152">
        <f t="shared" si="49"/>
        <v>1.6620370370370372E-2</v>
      </c>
      <c r="Z152" t="b">
        <f t="shared" si="50"/>
        <v>0</v>
      </c>
      <c r="AA152" s="6">
        <f t="shared" si="51"/>
        <v>2.4305555555555539E-4</v>
      </c>
      <c r="AB152" s="6" t="b">
        <f t="shared" si="52"/>
        <v>0</v>
      </c>
      <c r="AC152" s="9">
        <f t="shared" si="53"/>
        <v>45</v>
      </c>
      <c r="AD152" s="9">
        <f t="shared" si="59"/>
        <v>128.57142857142867</v>
      </c>
      <c r="AE152" s="10">
        <f t="shared" si="60"/>
        <v>1.8518518518518518E-4</v>
      </c>
      <c r="AF152">
        <f t="shared" si="54"/>
        <v>3.287037037037038E-3</v>
      </c>
      <c r="AG152" t="b">
        <f t="shared" si="55"/>
        <v>0</v>
      </c>
      <c r="AH152">
        <f t="shared" si="56"/>
        <v>2.4710648148148148E-2</v>
      </c>
    </row>
    <row r="153" spans="1:34" x14ac:dyDescent="0.2">
      <c r="A153">
        <v>165</v>
      </c>
      <c r="B153" t="s">
        <v>136</v>
      </c>
      <c r="C153" t="s">
        <v>164</v>
      </c>
      <c r="D153" t="s">
        <v>2126</v>
      </c>
      <c r="E153" t="str">
        <f t="shared" si="43"/>
        <v>Nick MartinApr 12, 2020</v>
      </c>
      <c r="F153" t="str">
        <f>VLOOKUP(E153,'names lookup'!D:L,2,FALSE)</f>
        <v>Nick Martin</v>
      </c>
      <c r="G153" t="str">
        <f>VLOOKUP(F153,'names lookup'!E:H,3,FALSE)</f>
        <v>Sky News</v>
      </c>
      <c r="H153" t="str">
        <f>VLOOKUP(F153,'names lookup'!E:I,5,FALSE)</f>
        <v>Media</v>
      </c>
      <c r="I153" t="str">
        <f>VLOOKUP($F153,'names lookup'!$E:J,6,FALSE)</f>
        <v>TV</v>
      </c>
      <c r="J153" t="str">
        <f>VLOOKUP($F153,'names lookup'!$E:K,7,FALSE)</f>
        <v>National</v>
      </c>
      <c r="K153" t="str">
        <f>VLOOKUP($F153,'names lookup'!$E:L,8,FALSE)</f>
        <v>UK</v>
      </c>
      <c r="L153" t="str">
        <f t="shared" si="44"/>
        <v>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v>
      </c>
      <c r="M153" t="str">
        <f t="shared" si="57"/>
        <v>19:54</v>
      </c>
      <c r="O153">
        <v>344</v>
      </c>
      <c r="Q153" t="s">
        <v>3</v>
      </c>
      <c r="R153" s="7">
        <f t="shared" si="45"/>
        <v>43933</v>
      </c>
      <c r="S153" t="s">
        <v>2271</v>
      </c>
      <c r="T153" s="6">
        <f t="shared" si="58"/>
        <v>1.3819444444444445E-2</v>
      </c>
      <c r="U153">
        <f t="shared" si="46"/>
        <v>1.3333333333333334E-2</v>
      </c>
      <c r="V153">
        <f t="shared" si="47"/>
        <v>1.6597222222222222E-2</v>
      </c>
      <c r="W153">
        <f t="shared" si="48"/>
        <v>3.2638888888888874E-3</v>
      </c>
      <c r="X153">
        <f t="shared" si="61"/>
        <v>1.6620370370370372E-2</v>
      </c>
      <c r="Y153">
        <f t="shared" si="49"/>
        <v>1.6620370370370372E-2</v>
      </c>
      <c r="Z153" t="b">
        <f t="shared" si="50"/>
        <v>0</v>
      </c>
      <c r="AA153" s="6">
        <f t="shared" si="51"/>
        <v>2.5462962962962896E-4</v>
      </c>
      <c r="AB153" s="6" t="b">
        <f t="shared" si="52"/>
        <v>0</v>
      </c>
      <c r="AC153" s="9">
        <f t="shared" si="53"/>
        <v>56</v>
      </c>
      <c r="AD153" s="9">
        <f t="shared" si="59"/>
        <v>152.72727272727312</v>
      </c>
      <c r="AE153" s="10">
        <f t="shared" si="60"/>
        <v>2.3148148148148146E-4</v>
      </c>
      <c r="AF153">
        <f t="shared" si="54"/>
        <v>3.287037037037038E-3</v>
      </c>
      <c r="AG153" t="b">
        <f t="shared" si="55"/>
        <v>0</v>
      </c>
      <c r="AH153">
        <f t="shared" si="56"/>
        <v>2.4710648148148148E-2</v>
      </c>
    </row>
    <row r="154" spans="1:34" x14ac:dyDescent="0.2">
      <c r="A154">
        <v>166</v>
      </c>
      <c r="B154" t="s">
        <v>136</v>
      </c>
      <c r="C154" t="s">
        <v>165</v>
      </c>
      <c r="D154" t="s">
        <v>2126</v>
      </c>
      <c r="E154" t="str">
        <f t="shared" si="43"/>
        <v>Nick MartinApr 12, 2020</v>
      </c>
      <c r="F154" t="str">
        <f>VLOOKUP(E154,'names lookup'!D:L,2,FALSE)</f>
        <v>Nick Martin</v>
      </c>
      <c r="G154" t="str">
        <f>VLOOKUP(F154,'names lookup'!E:H,3,FALSE)</f>
        <v>Sky News</v>
      </c>
      <c r="H154" t="str">
        <f>VLOOKUP(F154,'names lookup'!E:I,5,FALSE)</f>
        <v>Media</v>
      </c>
      <c r="I154" t="str">
        <f>VLOOKUP($F154,'names lookup'!$E:J,6,FALSE)</f>
        <v>TV</v>
      </c>
      <c r="J154" t="str">
        <f>VLOOKUP($F154,'names lookup'!$E:K,7,FALSE)</f>
        <v>National</v>
      </c>
      <c r="K154" t="str">
        <f>VLOOKUP($F154,'names lookup'!$E:L,8,FALSE)</f>
        <v>UK</v>
      </c>
      <c r="L154" t="str">
        <f t="shared" si="44"/>
        <v>And I’ll tell you if my inbox is anything to go by today, the care sector is watching this right now and is desperate for you to tell them that they will get regular tests so they can end this lottery. Can you give that guarantee to them?</v>
      </c>
      <c r="M154" t="str">
        <f t="shared" si="57"/>
        <v>20:16</v>
      </c>
      <c r="O154">
        <v>259</v>
      </c>
      <c r="Q154" t="s">
        <v>3</v>
      </c>
      <c r="R154" s="7">
        <f t="shared" si="45"/>
        <v>43933</v>
      </c>
      <c r="S154" t="s">
        <v>2271</v>
      </c>
      <c r="T154" s="6">
        <f t="shared" si="58"/>
        <v>1.4074074074074074E-2</v>
      </c>
      <c r="U154">
        <f t="shared" si="46"/>
        <v>1.3333333333333334E-2</v>
      </c>
      <c r="V154">
        <f t="shared" si="47"/>
        <v>1.6597222222222222E-2</v>
      </c>
      <c r="W154">
        <f t="shared" si="48"/>
        <v>3.2638888888888874E-3</v>
      </c>
      <c r="X154">
        <f t="shared" si="61"/>
        <v>1.6620370370370372E-2</v>
      </c>
      <c r="Y154">
        <f t="shared" si="49"/>
        <v>1.6620370370370372E-2</v>
      </c>
      <c r="Z154" t="b">
        <f t="shared" si="50"/>
        <v>0</v>
      </c>
      <c r="AA154" s="6">
        <f t="shared" si="51"/>
        <v>1.6203703703703692E-4</v>
      </c>
      <c r="AB154" s="6" t="b">
        <f t="shared" si="52"/>
        <v>0</v>
      </c>
      <c r="AC154" s="9">
        <f t="shared" si="53"/>
        <v>48</v>
      </c>
      <c r="AD154" s="9">
        <f t="shared" si="59"/>
        <v>205.71428571428586</v>
      </c>
      <c r="AE154" s="10">
        <f t="shared" si="60"/>
        <v>1.9675925925925926E-4</v>
      </c>
      <c r="AF154">
        <f t="shared" si="54"/>
        <v>3.287037037037038E-3</v>
      </c>
      <c r="AG154" t="b">
        <f t="shared" si="55"/>
        <v>0</v>
      </c>
      <c r="AH154">
        <f t="shared" si="56"/>
        <v>2.4710648148148148E-2</v>
      </c>
    </row>
    <row r="155" spans="1:34" x14ac:dyDescent="0.2">
      <c r="A155">
        <v>167</v>
      </c>
      <c r="B155" t="s">
        <v>136</v>
      </c>
      <c r="C155" t="s">
        <v>166</v>
      </c>
      <c r="D155" t="s">
        <v>2121</v>
      </c>
      <c r="E155" t="str">
        <f t="shared" si="43"/>
        <v>Matt HancockApr 12, 2020</v>
      </c>
      <c r="F155" t="str">
        <f>VLOOKUP(D155,'names lookup'!A:L,5,FALSE)</f>
        <v>Matt Hancock</v>
      </c>
      <c r="G155" t="str">
        <f>VLOOKUP(F155,'names lookup'!E:H,3,FALSE)</f>
        <v>Government</v>
      </c>
      <c r="H155" t="str">
        <f>VLOOKUP(F155,'names lookup'!E:I,5,FALSE)</f>
        <v>Government</v>
      </c>
      <c r="I155" t="str">
        <f>VLOOKUP($F155,'names lookup'!$E:J,6,FALSE)</f>
        <v>Central govt</v>
      </c>
      <c r="J155" t="str">
        <f>VLOOKUP($F155,'names lookup'!$E:K,7,FALSE)</f>
        <v>N/A</v>
      </c>
      <c r="K155" t="str">
        <f>VLOOKUP($F155,'names lookup'!$E:L,8,FALSE)</f>
        <v>UK</v>
      </c>
      <c r="L155" t="str">
        <f t="shared" si="44"/>
        <v>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v>
      </c>
      <c r="M155" t="str">
        <f t="shared" si="57"/>
        <v>20:30</v>
      </c>
      <c r="O155">
        <v>414</v>
      </c>
      <c r="Q155" t="s">
        <v>3</v>
      </c>
      <c r="R155" s="7">
        <f t="shared" si="45"/>
        <v>43933</v>
      </c>
      <c r="S155" t="s">
        <v>2214</v>
      </c>
      <c r="T155" s="6">
        <f t="shared" si="58"/>
        <v>1.4236111111111111E-2</v>
      </c>
      <c r="U155">
        <f t="shared" si="46"/>
        <v>1.4236111111111111E-2</v>
      </c>
      <c r="V155">
        <f t="shared" si="47"/>
        <v>2.4525462962962968E-2</v>
      </c>
      <c r="W155">
        <f t="shared" si="48"/>
        <v>1.0289351851851857E-2</v>
      </c>
      <c r="X155">
        <f t="shared" si="61"/>
        <v>1.6620370370370372E-2</v>
      </c>
      <c r="Y155">
        <f t="shared" si="49"/>
        <v>1.6620370370370372E-2</v>
      </c>
      <c r="Z155" t="b">
        <f t="shared" si="50"/>
        <v>0</v>
      </c>
      <c r="AA155" s="6">
        <f t="shared" si="51"/>
        <v>3.3564814814814742E-4</v>
      </c>
      <c r="AB155" s="6" t="b">
        <f t="shared" si="52"/>
        <v>0</v>
      </c>
      <c r="AC155" s="9">
        <f t="shared" si="53"/>
        <v>70</v>
      </c>
      <c r="AD155" s="9">
        <f t="shared" si="59"/>
        <v>144.82758620689685</v>
      </c>
      <c r="AE155" s="10">
        <f t="shared" si="60"/>
        <v>2.8935185185185189E-4</v>
      </c>
      <c r="AF155">
        <f t="shared" si="54"/>
        <v>2.3842592592592613E-3</v>
      </c>
      <c r="AG155" t="b">
        <f t="shared" si="55"/>
        <v>0</v>
      </c>
      <c r="AH155">
        <f t="shared" si="56"/>
        <v>2.4710648148148148E-2</v>
      </c>
    </row>
    <row r="156" spans="1:34" x14ac:dyDescent="0.2">
      <c r="A156">
        <v>168</v>
      </c>
      <c r="B156" t="s">
        <v>136</v>
      </c>
      <c r="C156" t="s">
        <v>167</v>
      </c>
      <c r="D156" t="s">
        <v>2121</v>
      </c>
      <c r="E156" t="str">
        <f t="shared" si="43"/>
        <v>Matt HancockApr 12, 2020</v>
      </c>
      <c r="F156" t="str">
        <f>VLOOKUP(D156,'names lookup'!A:L,5,FALSE)</f>
        <v>Matt Hancock</v>
      </c>
      <c r="G156" t="str">
        <f>VLOOKUP(F156,'names lookup'!E:H,3,FALSE)</f>
        <v>Government</v>
      </c>
      <c r="H156" t="str">
        <f>VLOOKUP(F156,'names lookup'!E:I,5,FALSE)</f>
        <v>Government</v>
      </c>
      <c r="I156" t="str">
        <f>VLOOKUP($F156,'names lookup'!$E:J,6,FALSE)</f>
        <v>Central govt</v>
      </c>
      <c r="J156" t="str">
        <f>VLOOKUP($F156,'names lookup'!$E:K,7,FALSE)</f>
        <v>N/A</v>
      </c>
      <c r="K156" t="str">
        <f>VLOOKUP($F156,'names lookup'!$E:L,8,FALSE)</f>
        <v>UK</v>
      </c>
      <c r="L156" t="str">
        <f t="shared" si="44"/>
        <v>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v>
      </c>
      <c r="M156" t="str">
        <f t="shared" si="57"/>
        <v>20:59</v>
      </c>
      <c r="O156">
        <v>552</v>
      </c>
      <c r="Q156" t="s">
        <v>3</v>
      </c>
      <c r="R156" s="7">
        <f t="shared" si="45"/>
        <v>43933</v>
      </c>
      <c r="S156" t="s">
        <v>2214</v>
      </c>
      <c r="T156" s="6">
        <f t="shared" si="58"/>
        <v>1.4571759259259258E-2</v>
      </c>
      <c r="U156">
        <f t="shared" si="46"/>
        <v>1.4236111111111111E-2</v>
      </c>
      <c r="V156">
        <f t="shared" si="47"/>
        <v>2.4525462962962968E-2</v>
      </c>
      <c r="W156">
        <f t="shared" si="48"/>
        <v>1.0289351851851857E-2</v>
      </c>
      <c r="X156">
        <f t="shared" si="61"/>
        <v>1.6620370370370372E-2</v>
      </c>
      <c r="Y156">
        <f t="shared" si="49"/>
        <v>1.6620370370370372E-2</v>
      </c>
      <c r="Z156" t="b">
        <f t="shared" si="50"/>
        <v>0</v>
      </c>
      <c r="AA156" s="6">
        <f t="shared" si="51"/>
        <v>4.5138888888889006E-4</v>
      </c>
      <c r="AB156" s="6" t="b">
        <f t="shared" si="52"/>
        <v>0</v>
      </c>
      <c r="AC156" s="9">
        <f t="shared" si="53"/>
        <v>95</v>
      </c>
      <c r="AD156" s="9">
        <f t="shared" si="59"/>
        <v>146.15384615384576</v>
      </c>
      <c r="AE156" s="10">
        <f t="shared" si="60"/>
        <v>3.9351851851851852E-4</v>
      </c>
      <c r="AF156">
        <f t="shared" si="54"/>
        <v>2.3842592592592613E-3</v>
      </c>
      <c r="AG156" t="b">
        <f t="shared" si="55"/>
        <v>0</v>
      </c>
      <c r="AH156">
        <f t="shared" si="56"/>
        <v>2.4710648148148148E-2</v>
      </c>
    </row>
    <row r="157" spans="1:34" x14ac:dyDescent="0.2">
      <c r="A157">
        <v>169</v>
      </c>
      <c r="B157" t="s">
        <v>136</v>
      </c>
      <c r="C157" t="s">
        <v>168</v>
      </c>
      <c r="D157" t="s">
        <v>2126</v>
      </c>
      <c r="E157" t="str">
        <f t="shared" si="43"/>
        <v>Nick MartinApr 12, 2020</v>
      </c>
      <c r="F157" t="str">
        <f>VLOOKUP(E157,'names lookup'!D:L,2,FALSE)</f>
        <v>Nick Martin</v>
      </c>
      <c r="G157" t="str">
        <f>VLOOKUP(F157,'names lookup'!E:H,3,FALSE)</f>
        <v>Sky News</v>
      </c>
      <c r="H157" t="str">
        <f>VLOOKUP(F157,'names lookup'!E:I,5,FALSE)</f>
        <v>Media</v>
      </c>
      <c r="I157" t="str">
        <f>VLOOKUP($F157,'names lookup'!$E:J,6,FALSE)</f>
        <v>TV</v>
      </c>
      <c r="J157" t="str">
        <f>VLOOKUP($F157,'names lookup'!$E:K,7,FALSE)</f>
        <v>National</v>
      </c>
      <c r="K157" t="str">
        <f>VLOOKUP($F157,'names lookup'!$E:L,8,FALSE)</f>
        <v>UK</v>
      </c>
      <c r="L157" t="str">
        <f t="shared" si="44"/>
        <v>Can I just follow that question up?</v>
      </c>
      <c r="M157" t="str">
        <f t="shared" si="57"/>
        <v>21:38</v>
      </c>
      <c r="O157">
        <v>56</v>
      </c>
      <c r="Q157" t="s">
        <v>3</v>
      </c>
      <c r="R157" s="7">
        <f t="shared" si="45"/>
        <v>43933</v>
      </c>
      <c r="S157" t="s">
        <v>2274</v>
      </c>
      <c r="T157" s="6">
        <f t="shared" si="58"/>
        <v>1.5023148148148148E-2</v>
      </c>
      <c r="U157">
        <f t="shared" si="46"/>
        <v>1.5023148148148148E-2</v>
      </c>
      <c r="V157">
        <f t="shared" si="47"/>
        <v>1.6597222222222222E-2</v>
      </c>
      <c r="W157">
        <f t="shared" si="48"/>
        <v>1.5740740740740732E-3</v>
      </c>
      <c r="X157">
        <f t="shared" si="61"/>
        <v>1.6620370370370372E-2</v>
      </c>
      <c r="Y157">
        <f t="shared" si="49"/>
        <v>1.6620370370370372E-2</v>
      </c>
      <c r="Z157" t="b">
        <f t="shared" si="50"/>
        <v>0</v>
      </c>
      <c r="AA157" s="6">
        <f t="shared" si="51"/>
        <v>1.1574074074071836E-5</v>
      </c>
      <c r="AB157" s="6" t="b">
        <f t="shared" si="52"/>
        <v>0</v>
      </c>
      <c r="AC157" s="9">
        <f t="shared" si="53"/>
        <v>7</v>
      </c>
      <c r="AD157" s="9">
        <f t="shared" si="59"/>
        <v>420.00000000008123</v>
      </c>
      <c r="AE157" s="10">
        <f t="shared" si="60"/>
        <v>2.3148148148148147E-5</v>
      </c>
      <c r="AF157">
        <f t="shared" si="54"/>
        <v>1.5972222222222238E-3</v>
      </c>
      <c r="AG157" t="b">
        <f t="shared" si="55"/>
        <v>0</v>
      </c>
      <c r="AH157">
        <f t="shared" si="56"/>
        <v>2.4710648148148148E-2</v>
      </c>
    </row>
    <row r="158" spans="1:34" x14ac:dyDescent="0.2">
      <c r="A158">
        <v>170</v>
      </c>
      <c r="B158" t="s">
        <v>136</v>
      </c>
      <c r="C158" t="s">
        <v>169</v>
      </c>
      <c r="D158" t="s">
        <v>2121</v>
      </c>
      <c r="E158" t="str">
        <f t="shared" si="43"/>
        <v>Matt HancockApr 12, 2020</v>
      </c>
      <c r="F158" t="str">
        <f>VLOOKUP(D158,'names lookup'!A:L,5,FALSE)</f>
        <v>Matt Hancock</v>
      </c>
      <c r="G158" t="str">
        <f>VLOOKUP(F158,'names lookup'!E:H,3,FALSE)</f>
        <v>Government</v>
      </c>
      <c r="H158" t="str">
        <f>VLOOKUP(F158,'names lookup'!E:I,5,FALSE)</f>
        <v>Government</v>
      </c>
      <c r="I158" t="str">
        <f>VLOOKUP($F158,'names lookup'!$E:J,6,FALSE)</f>
        <v>Central govt</v>
      </c>
      <c r="J158" t="str">
        <f>VLOOKUP($F158,'names lookup'!$E:K,7,FALSE)</f>
        <v>N/A</v>
      </c>
      <c r="K158" t="str">
        <f>VLOOKUP($F158,'names lookup'!$E:L,8,FALSE)</f>
        <v>UK</v>
      </c>
      <c r="L158" t="str">
        <f t="shared" si="44"/>
        <v>Yes, of course. John, if you don’t mind, we’ll go back to Nick.</v>
      </c>
      <c r="M158" t="str">
        <f t="shared" si="57"/>
        <v>21:39</v>
      </c>
      <c r="O158">
        <v>85</v>
      </c>
      <c r="Q158" t="s">
        <v>3</v>
      </c>
      <c r="R158" s="7">
        <f t="shared" si="45"/>
        <v>43933</v>
      </c>
      <c r="S158" t="s">
        <v>2275</v>
      </c>
      <c r="T158" s="6">
        <f t="shared" si="58"/>
        <v>1.503472222222222E-2</v>
      </c>
      <c r="U158">
        <f t="shared" si="46"/>
        <v>1.503472222222222E-2</v>
      </c>
      <c r="V158">
        <f t="shared" si="47"/>
        <v>2.4525462962962968E-2</v>
      </c>
      <c r="W158">
        <f t="shared" si="48"/>
        <v>9.4907407407407475E-3</v>
      </c>
      <c r="X158">
        <f t="shared" si="61"/>
        <v>1.6620370370370372E-2</v>
      </c>
      <c r="Y158">
        <f t="shared" si="49"/>
        <v>1.6620370370370372E-2</v>
      </c>
      <c r="Z158" t="b">
        <f t="shared" si="50"/>
        <v>0</v>
      </c>
      <c r="AA158" s="6">
        <f t="shared" si="51"/>
        <v>3.4722222222222446E-5</v>
      </c>
      <c r="AB158" s="6" t="b">
        <f t="shared" si="52"/>
        <v>0</v>
      </c>
      <c r="AC158" s="9">
        <f t="shared" si="53"/>
        <v>13</v>
      </c>
      <c r="AD158" s="9">
        <f t="shared" si="59"/>
        <v>259.99999999999835</v>
      </c>
      <c r="AE158" s="10">
        <f t="shared" si="60"/>
        <v>4.6296296296296294E-5</v>
      </c>
      <c r="AF158">
        <f t="shared" si="54"/>
        <v>1.585648148148152E-3</v>
      </c>
      <c r="AG158" t="b">
        <f t="shared" si="55"/>
        <v>0</v>
      </c>
      <c r="AH158">
        <f t="shared" si="56"/>
        <v>2.4710648148148148E-2</v>
      </c>
    </row>
    <row r="159" spans="1:34" x14ac:dyDescent="0.2">
      <c r="A159">
        <v>171</v>
      </c>
      <c r="B159" t="s">
        <v>136</v>
      </c>
      <c r="C159" t="s">
        <v>170</v>
      </c>
      <c r="D159" t="s">
        <v>2126</v>
      </c>
      <c r="E159" t="str">
        <f t="shared" si="43"/>
        <v>Nick MartinApr 12, 2020</v>
      </c>
      <c r="F159" t="str">
        <f>VLOOKUP(E159,'names lookup'!D:L,2,FALSE)</f>
        <v>Nick Martin</v>
      </c>
      <c r="G159" t="str">
        <f>VLOOKUP(F159,'names lookup'!E:H,3,FALSE)</f>
        <v>Sky News</v>
      </c>
      <c r="H159" t="str">
        <f>VLOOKUP(F159,'names lookup'!E:I,5,FALSE)</f>
        <v>Media</v>
      </c>
      <c r="I159" t="str">
        <f>VLOOKUP($F159,'names lookup'!$E:J,6,FALSE)</f>
        <v>TV</v>
      </c>
      <c r="J159" t="str">
        <f>VLOOKUP($F159,'names lookup'!$E:K,7,FALSE)</f>
        <v>National</v>
      </c>
      <c r="K159" t="str">
        <f>VLOOKUP($F159,'names lookup'!$E:L,8,FALSE)</f>
        <v>UK</v>
      </c>
      <c r="L159" t="str">
        <f t="shared" si="44"/>
        <v>The care operators are telling me that they need this now or tomorrow. What’s the timescale that you can arrange for regular widespread tests to get into care homes? How long will they have to wait for these tests?</v>
      </c>
      <c r="M159" t="str">
        <f t="shared" si="57"/>
        <v>21:42</v>
      </c>
      <c r="O159">
        <v>235</v>
      </c>
      <c r="Q159" t="s">
        <v>3</v>
      </c>
      <c r="R159" s="7">
        <f t="shared" si="45"/>
        <v>43933</v>
      </c>
      <c r="S159" t="s">
        <v>2276</v>
      </c>
      <c r="T159" s="6">
        <f t="shared" si="58"/>
        <v>1.5069444444444443E-2</v>
      </c>
      <c r="U159">
        <f t="shared" si="46"/>
        <v>1.5069444444444443E-2</v>
      </c>
      <c r="V159">
        <f t="shared" si="47"/>
        <v>1.6597222222222222E-2</v>
      </c>
      <c r="W159">
        <f t="shared" si="48"/>
        <v>1.5277777777777789E-3</v>
      </c>
      <c r="X159">
        <f t="shared" si="61"/>
        <v>1.6620370370370372E-2</v>
      </c>
      <c r="Y159">
        <f t="shared" si="49"/>
        <v>1.6620370370370372E-2</v>
      </c>
      <c r="Z159" t="b">
        <f t="shared" si="50"/>
        <v>0</v>
      </c>
      <c r="AA159" s="6">
        <f t="shared" si="51"/>
        <v>1.8518518518518753E-4</v>
      </c>
      <c r="AB159" s="6" t="b">
        <f t="shared" si="52"/>
        <v>0</v>
      </c>
      <c r="AC159" s="9">
        <f t="shared" si="53"/>
        <v>39</v>
      </c>
      <c r="AD159" s="9">
        <f t="shared" si="59"/>
        <v>146.24999999999815</v>
      </c>
      <c r="AE159" s="10">
        <f t="shared" si="60"/>
        <v>1.5046296296296297E-4</v>
      </c>
      <c r="AF159">
        <f t="shared" si="54"/>
        <v>1.5509259259259296E-3</v>
      </c>
      <c r="AG159" t="b">
        <f t="shared" si="55"/>
        <v>0</v>
      </c>
      <c r="AH159">
        <f t="shared" si="56"/>
        <v>2.4710648148148148E-2</v>
      </c>
    </row>
    <row r="160" spans="1:34" x14ac:dyDescent="0.2">
      <c r="A160">
        <v>172</v>
      </c>
      <c r="B160" t="s">
        <v>136</v>
      </c>
      <c r="C160" t="s">
        <v>171</v>
      </c>
      <c r="D160" t="s">
        <v>2121</v>
      </c>
      <c r="E160" t="str">
        <f t="shared" si="43"/>
        <v>Matt HancockApr 12, 2020</v>
      </c>
      <c r="F160" t="str">
        <f>VLOOKUP(D160,'names lookup'!A:L,5,FALSE)</f>
        <v>Matt Hancock</v>
      </c>
      <c r="G160" t="str">
        <f>VLOOKUP(F160,'names lookup'!E:H,3,FALSE)</f>
        <v>Government</v>
      </c>
      <c r="H160" t="str">
        <f>VLOOKUP(F160,'names lookup'!E:I,5,FALSE)</f>
        <v>Government</v>
      </c>
      <c r="I160" t="str">
        <f>VLOOKUP($F160,'names lookup'!$E:J,6,FALSE)</f>
        <v>Central govt</v>
      </c>
      <c r="J160" t="str">
        <f>VLOOKUP($F160,'names lookup'!$E:K,7,FALSE)</f>
        <v>N/A</v>
      </c>
      <c r="K160" t="str">
        <f>VLOOKUP($F160,'names lookup'!$E:L,8,FALSE)</f>
        <v>UK</v>
      </c>
      <c r="L160" t="str">
        <f t="shared" si="44"/>
        <v>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v>
      </c>
      <c r="M160" t="str">
        <f t="shared" si="57"/>
        <v>21:58</v>
      </c>
      <c r="O160">
        <v>559</v>
      </c>
      <c r="Q160" t="s">
        <v>3</v>
      </c>
      <c r="R160" s="7">
        <f t="shared" si="45"/>
        <v>43933</v>
      </c>
      <c r="S160" t="s">
        <v>2277</v>
      </c>
      <c r="T160" s="6">
        <f t="shared" si="58"/>
        <v>1.525462962962963E-2</v>
      </c>
      <c r="U160">
        <f t="shared" si="46"/>
        <v>1.525462962962963E-2</v>
      </c>
      <c r="V160">
        <f t="shared" si="47"/>
        <v>2.4525462962962968E-2</v>
      </c>
      <c r="W160">
        <f t="shared" si="48"/>
        <v>9.2708333333333375E-3</v>
      </c>
      <c r="X160">
        <f t="shared" si="61"/>
        <v>1.6620370370370372E-2</v>
      </c>
      <c r="Y160">
        <f t="shared" si="49"/>
        <v>1.6620370370370372E-2</v>
      </c>
      <c r="Z160" t="b">
        <f t="shared" si="50"/>
        <v>0</v>
      </c>
      <c r="AA160" s="6">
        <f t="shared" si="51"/>
        <v>4.7453703703703547E-4</v>
      </c>
      <c r="AB160" s="6" t="b">
        <f t="shared" si="52"/>
        <v>0</v>
      </c>
      <c r="AC160" s="9">
        <f t="shared" si="53"/>
        <v>96</v>
      </c>
      <c r="AD160" s="9">
        <f t="shared" si="59"/>
        <v>140.48780487804925</v>
      </c>
      <c r="AE160" s="10">
        <f t="shared" si="60"/>
        <v>3.9351851851851852E-4</v>
      </c>
      <c r="AF160">
        <f t="shared" si="54"/>
        <v>1.365740740740742E-3</v>
      </c>
      <c r="AG160" t="b">
        <f t="shared" si="55"/>
        <v>0</v>
      </c>
      <c r="AH160">
        <f t="shared" si="56"/>
        <v>2.4710648148148148E-2</v>
      </c>
    </row>
    <row r="161" spans="1:34" x14ac:dyDescent="0.2">
      <c r="A161">
        <v>173</v>
      </c>
      <c r="B161" t="s">
        <v>136</v>
      </c>
      <c r="C161" t="s">
        <v>172</v>
      </c>
      <c r="D161" t="s">
        <v>2176</v>
      </c>
      <c r="E161" t="str">
        <f t="shared" si="43"/>
        <v>YvonneApr 12, 2020</v>
      </c>
      <c r="F161" t="str">
        <f>VLOOKUP(E161,'names lookup'!D:L,2,FALSE)</f>
        <v>Dr. Yvonne Doyle</v>
      </c>
      <c r="G161" t="str">
        <f>VLOOKUP(F161,'names lookup'!E:H,3,FALSE)</f>
        <v>Public Health England</v>
      </c>
      <c r="H161" t="str">
        <f>VLOOKUP(F161,'names lookup'!E:I,5,FALSE)</f>
        <v>Government</v>
      </c>
      <c r="I161" t="str">
        <f>VLOOKUP($F161,'names lookup'!$E:J,6,FALSE)</f>
        <v>Health</v>
      </c>
      <c r="J161" t="str">
        <f>VLOOKUP($F161,'names lookup'!$E:K,7,FALSE)</f>
        <v>N/A</v>
      </c>
      <c r="K161" t="str">
        <f>VLOOKUP($F161,'names lookup'!$E:L,8,FALSE)</f>
        <v>England</v>
      </c>
      <c r="L161" t="str">
        <f t="shared" si="44"/>
        <v>I think Nick might have had a question. Nick?</v>
      </c>
      <c r="M161" t="str">
        <f t="shared" si="57"/>
        <v>22:39</v>
      </c>
      <c r="O161">
        <v>61</v>
      </c>
      <c r="Q161" t="s">
        <v>3</v>
      </c>
      <c r="R161" s="7">
        <f t="shared" si="45"/>
        <v>43933</v>
      </c>
      <c r="S161" t="s">
        <v>2278</v>
      </c>
      <c r="T161" s="6">
        <f t="shared" si="58"/>
        <v>1.5729166666666666E-2</v>
      </c>
      <c r="U161">
        <f t="shared" si="46"/>
        <v>1.5729166666666666E-2</v>
      </c>
      <c r="V161">
        <f t="shared" si="47"/>
        <v>1.7233796296296296E-2</v>
      </c>
      <c r="W161">
        <f t="shared" si="48"/>
        <v>1.5046296296296301E-3</v>
      </c>
      <c r="X161">
        <f t="shared" si="61"/>
        <v>1.6620370370370372E-2</v>
      </c>
      <c r="Y161">
        <f t="shared" si="49"/>
        <v>1.6620370370370372E-2</v>
      </c>
      <c r="Z161" t="b">
        <f t="shared" si="50"/>
        <v>0</v>
      </c>
      <c r="AA161" s="6">
        <f t="shared" si="51"/>
        <v>3.4722222222220711E-5</v>
      </c>
      <c r="AB161" s="6" t="b">
        <f t="shared" si="52"/>
        <v>0</v>
      </c>
      <c r="AC161" s="9">
        <f t="shared" si="53"/>
        <v>9</v>
      </c>
      <c r="AD161" s="9">
        <f t="shared" si="59"/>
        <v>180.00000000000784</v>
      </c>
      <c r="AE161" s="10">
        <f t="shared" si="60"/>
        <v>3.4722222222222222E-5</v>
      </c>
      <c r="AF161">
        <f t="shared" si="54"/>
        <v>8.9120370370370655E-4</v>
      </c>
      <c r="AG161" t="b">
        <f t="shared" si="55"/>
        <v>0</v>
      </c>
      <c r="AH161">
        <f t="shared" si="56"/>
        <v>2.4710648148148148E-2</v>
      </c>
    </row>
    <row r="162" spans="1:34" x14ac:dyDescent="0.2">
      <c r="A162">
        <v>174</v>
      </c>
      <c r="B162" t="s">
        <v>136</v>
      </c>
      <c r="C162" t="s">
        <v>173</v>
      </c>
      <c r="D162" t="s">
        <v>2126</v>
      </c>
      <c r="E162" t="str">
        <f t="shared" si="43"/>
        <v>Nick MartinApr 12, 2020</v>
      </c>
      <c r="F162" t="str">
        <f>VLOOKUP(E162,'names lookup'!D:L,2,FALSE)</f>
        <v>Nick Martin</v>
      </c>
      <c r="G162" t="str">
        <f>VLOOKUP(F162,'names lookup'!E:H,3,FALSE)</f>
        <v>Sky News</v>
      </c>
      <c r="H162" t="str">
        <f>VLOOKUP(F162,'names lookup'!E:I,5,FALSE)</f>
        <v>Media</v>
      </c>
      <c r="I162" t="str">
        <f>VLOOKUP($F162,'names lookup'!$E:J,6,FALSE)</f>
        <v>TV</v>
      </c>
      <c r="J162" t="str">
        <f>VLOOKUP($F162,'names lookup'!$E:K,7,FALSE)</f>
        <v>National</v>
      </c>
      <c r="K162" t="str">
        <f>VLOOKUP($F162,'names lookup'!$E:L,8,FALSE)</f>
        <v>UK</v>
      </c>
      <c r="L162" t="str">
        <f t="shared" si="44"/>
        <v>… speak now. Are you satisfied that care homes have enough support?</v>
      </c>
      <c r="M162" t="str">
        <f t="shared" si="57"/>
        <v>22:42</v>
      </c>
      <c r="O162">
        <v>88</v>
      </c>
      <c r="Q162" t="s">
        <v>3</v>
      </c>
      <c r="R162" s="7">
        <f t="shared" si="45"/>
        <v>43933</v>
      </c>
      <c r="S162" t="s">
        <v>2279</v>
      </c>
      <c r="T162" s="6">
        <f t="shared" si="58"/>
        <v>1.5763888888888886E-2</v>
      </c>
      <c r="U162">
        <f t="shared" si="46"/>
        <v>1.5763888888888886E-2</v>
      </c>
      <c r="V162">
        <f t="shared" si="47"/>
        <v>1.6597222222222222E-2</v>
      </c>
      <c r="W162">
        <f t="shared" si="48"/>
        <v>8.3333333333333523E-4</v>
      </c>
      <c r="X162">
        <f t="shared" si="61"/>
        <v>1.6620370370370372E-2</v>
      </c>
      <c r="Y162">
        <f t="shared" si="49"/>
        <v>1.6620370370370372E-2</v>
      </c>
      <c r="Z162" t="b">
        <f t="shared" si="50"/>
        <v>0</v>
      </c>
      <c r="AA162" s="6">
        <f t="shared" si="51"/>
        <v>5.7870370370374791E-5</v>
      </c>
      <c r="AB162" s="6" t="b">
        <f t="shared" si="52"/>
        <v>0</v>
      </c>
      <c r="AC162" s="9">
        <f t="shared" si="53"/>
        <v>12</v>
      </c>
      <c r="AD162" s="9">
        <f t="shared" si="59"/>
        <v>143.999999999989</v>
      </c>
      <c r="AE162" s="10">
        <f t="shared" si="60"/>
        <v>4.6296296296296294E-5</v>
      </c>
      <c r="AF162">
        <f t="shared" si="54"/>
        <v>8.5648148148148584E-4</v>
      </c>
      <c r="AG162" t="b">
        <f t="shared" si="55"/>
        <v>0</v>
      </c>
      <c r="AH162">
        <f t="shared" si="56"/>
        <v>2.4710648148148148E-2</v>
      </c>
    </row>
    <row r="163" spans="1:34" x14ac:dyDescent="0.2">
      <c r="A163">
        <v>175</v>
      </c>
      <c r="B163" t="s">
        <v>136</v>
      </c>
      <c r="C163" t="s">
        <v>174</v>
      </c>
      <c r="D163" t="s">
        <v>2121</v>
      </c>
      <c r="E163" t="str">
        <f t="shared" si="43"/>
        <v>Matt HancockApr 12, 2020</v>
      </c>
      <c r="F163" t="str">
        <f>VLOOKUP(D163,'names lookup'!A:L,5,FALSE)</f>
        <v>Matt Hancock</v>
      </c>
      <c r="G163" t="str">
        <f>VLOOKUP(F163,'names lookup'!E:H,3,FALSE)</f>
        <v>Government</v>
      </c>
      <c r="H163" t="str">
        <f>VLOOKUP(F163,'names lookup'!E:I,5,FALSE)</f>
        <v>Government</v>
      </c>
      <c r="I163" t="str">
        <f>VLOOKUP($F163,'names lookup'!$E:J,6,FALSE)</f>
        <v>Central govt</v>
      </c>
      <c r="J163" t="str">
        <f>VLOOKUP($F163,'names lookup'!$E:K,7,FALSE)</f>
        <v>N/A</v>
      </c>
      <c r="K163" t="str">
        <f>VLOOKUP($F163,'names lookup'!$E:L,8,FALSE)</f>
        <v>UK</v>
      </c>
      <c r="L163" t="str">
        <f t="shared" si="44"/>
        <v>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v>
      </c>
      <c r="M163" t="str">
        <f t="shared" si="57"/>
        <v>22:47</v>
      </c>
      <c r="O163">
        <v>321</v>
      </c>
      <c r="Q163" t="s">
        <v>3</v>
      </c>
      <c r="R163" s="7">
        <f t="shared" si="45"/>
        <v>43933</v>
      </c>
      <c r="S163" t="s">
        <v>2217</v>
      </c>
      <c r="T163" s="6">
        <f t="shared" si="58"/>
        <v>1.5821759259259261E-2</v>
      </c>
      <c r="U163">
        <f t="shared" si="46"/>
        <v>1.5821759259259261E-2</v>
      </c>
      <c r="V163">
        <f t="shared" si="47"/>
        <v>2.4525462962962968E-2</v>
      </c>
      <c r="W163">
        <f t="shared" si="48"/>
        <v>8.7037037037037066E-3</v>
      </c>
      <c r="X163">
        <f t="shared" si="61"/>
        <v>1.6620370370370372E-2</v>
      </c>
      <c r="Y163">
        <f t="shared" si="49"/>
        <v>1.6620370370370372E-2</v>
      </c>
      <c r="Z163" t="b">
        <f t="shared" si="50"/>
        <v>0</v>
      </c>
      <c r="AA163" s="6">
        <f t="shared" si="51"/>
        <v>2.0833333333333121E-4</v>
      </c>
      <c r="AB163" s="6" t="b">
        <f t="shared" si="52"/>
        <v>0</v>
      </c>
      <c r="AC163" s="9">
        <f t="shared" si="53"/>
        <v>56</v>
      </c>
      <c r="AD163" s="9">
        <f t="shared" ref="AD163:AD194" si="62">IF(AB163=FALSE,AC163/(AA163*(24*60)),"")</f>
        <v>186.66666666666856</v>
      </c>
      <c r="AE163" s="10">
        <f t="shared" si="60"/>
        <v>2.3148148148148146E-4</v>
      </c>
      <c r="AF163">
        <f t="shared" si="54"/>
        <v>7.9861111111111105E-4</v>
      </c>
      <c r="AG163" t="b">
        <f t="shared" si="55"/>
        <v>0</v>
      </c>
      <c r="AH163">
        <f t="shared" si="56"/>
        <v>2.4710648148148148E-2</v>
      </c>
    </row>
    <row r="164" spans="1:34" x14ac:dyDescent="0.2">
      <c r="A164">
        <v>176</v>
      </c>
      <c r="B164" t="s">
        <v>136</v>
      </c>
      <c r="C164" t="s">
        <v>175</v>
      </c>
      <c r="D164" t="s">
        <v>2176</v>
      </c>
      <c r="E164" t="str">
        <f t="shared" si="43"/>
        <v>YvonneApr 12, 2020</v>
      </c>
      <c r="F164" t="str">
        <f>VLOOKUP(E164,'names lookup'!D:L,2,FALSE)</f>
        <v>Dr. Yvonne Doyle</v>
      </c>
      <c r="G164" t="str">
        <f>VLOOKUP(F164,'names lookup'!E:H,3,FALSE)</f>
        <v>Public Health England</v>
      </c>
      <c r="H164" t="str">
        <f>VLOOKUP(F164,'names lookup'!E:I,5,FALSE)</f>
        <v>Government</v>
      </c>
      <c r="I164" t="str">
        <f>VLOOKUP($F164,'names lookup'!$E:J,6,FALSE)</f>
        <v>Health</v>
      </c>
      <c r="J164" t="str">
        <f>VLOOKUP($F164,'names lookup'!$E:K,7,FALSE)</f>
        <v>N/A</v>
      </c>
      <c r="K164" t="str">
        <f>VLOOKUP($F164,'names lookup'!$E:L,8,FALSE)</f>
        <v>England</v>
      </c>
      <c r="L164" t="str">
        <f t="shared" si="44"/>
        <v>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v>
      </c>
      <c r="M164" t="str">
        <f t="shared" si="57"/>
        <v>23:05</v>
      </c>
      <c r="O164">
        <v>330</v>
      </c>
      <c r="Q164" t="s">
        <v>3</v>
      </c>
      <c r="R164" s="7">
        <f t="shared" si="45"/>
        <v>43933</v>
      </c>
      <c r="S164" t="s">
        <v>2280</v>
      </c>
      <c r="T164" s="6">
        <f t="shared" si="58"/>
        <v>1.6030092592592592E-2</v>
      </c>
      <c r="U164">
        <f t="shared" si="46"/>
        <v>1.6030092592592592E-2</v>
      </c>
      <c r="V164">
        <f t="shared" si="47"/>
        <v>1.7233796296296296E-2</v>
      </c>
      <c r="W164">
        <f t="shared" si="48"/>
        <v>1.2037037037037034E-3</v>
      </c>
      <c r="X164">
        <f t="shared" si="61"/>
        <v>1.6620370370370372E-2</v>
      </c>
      <c r="Y164">
        <f t="shared" si="49"/>
        <v>1.6620370370370372E-2</v>
      </c>
      <c r="Z164" t="b">
        <f t="shared" si="50"/>
        <v>0</v>
      </c>
      <c r="AA164" s="6">
        <f t="shared" si="51"/>
        <v>1.5046296296296335E-4</v>
      </c>
      <c r="AB164" s="6" t="b">
        <f t="shared" si="52"/>
        <v>0</v>
      </c>
      <c r="AC164" s="9">
        <f t="shared" si="53"/>
        <v>57</v>
      </c>
      <c r="AD164" s="9">
        <f t="shared" si="62"/>
        <v>263.07692307692241</v>
      </c>
      <c r="AE164" s="10">
        <f t="shared" si="60"/>
        <v>2.3148148148148146E-4</v>
      </c>
      <c r="AF164">
        <f t="shared" si="54"/>
        <v>5.9027777777777984E-4</v>
      </c>
      <c r="AG164" t="b">
        <f t="shared" si="55"/>
        <v>0</v>
      </c>
      <c r="AH164">
        <f t="shared" si="56"/>
        <v>2.4710648148148148E-2</v>
      </c>
    </row>
    <row r="165" spans="1:34" x14ac:dyDescent="0.2">
      <c r="A165">
        <v>177</v>
      </c>
      <c r="B165" t="s">
        <v>136</v>
      </c>
      <c r="C165" t="s">
        <v>176</v>
      </c>
      <c r="D165" t="s">
        <v>2176</v>
      </c>
      <c r="E165" t="str">
        <f t="shared" si="43"/>
        <v>YvonneApr 12, 2020</v>
      </c>
      <c r="F165" t="str">
        <f>VLOOKUP(E165,'names lookup'!D:L,2,FALSE)</f>
        <v>Dr. Yvonne Doyle</v>
      </c>
      <c r="G165" t="str">
        <f>VLOOKUP(F165,'names lookup'!E:H,3,FALSE)</f>
        <v>Public Health England</v>
      </c>
      <c r="H165" t="str">
        <f>VLOOKUP(F165,'names lookup'!E:I,5,FALSE)</f>
        <v>Government</v>
      </c>
      <c r="I165" t="str">
        <f>VLOOKUP($F165,'names lookup'!$E:J,6,FALSE)</f>
        <v>Health</v>
      </c>
      <c r="J165" t="str">
        <f>VLOOKUP($F165,'names lookup'!$E:K,7,FALSE)</f>
        <v>N/A</v>
      </c>
      <c r="K165" t="str">
        <f>VLOOKUP($F165,'names lookup'!$E:L,8,FALSE)</f>
        <v>England</v>
      </c>
      <c r="L165" t="str">
        <f t="shared" si="44"/>
        <v>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v>
      </c>
      <c r="M165" t="str">
        <f t="shared" si="57"/>
        <v>23:18</v>
      </c>
      <c r="O165">
        <v>529</v>
      </c>
      <c r="Q165" t="s">
        <v>3</v>
      </c>
      <c r="R165" s="7">
        <f t="shared" si="45"/>
        <v>43933</v>
      </c>
      <c r="S165" t="s">
        <v>2280</v>
      </c>
      <c r="T165" s="6">
        <f t="shared" si="58"/>
        <v>1.6180555555555556E-2</v>
      </c>
      <c r="U165">
        <f t="shared" si="46"/>
        <v>1.6030092592592592E-2</v>
      </c>
      <c r="V165">
        <f t="shared" si="47"/>
        <v>1.7233796296296296E-2</v>
      </c>
      <c r="W165">
        <f t="shared" si="48"/>
        <v>1.2037037037037034E-3</v>
      </c>
      <c r="X165">
        <f t="shared" si="61"/>
        <v>1.6620370370370372E-2</v>
      </c>
      <c r="Y165">
        <f t="shared" si="49"/>
        <v>1.6620370370370372E-2</v>
      </c>
      <c r="Z165" t="b">
        <f t="shared" si="50"/>
        <v>0</v>
      </c>
      <c r="AA165" s="6">
        <f t="shared" si="51"/>
        <v>3.9351851851851874E-4</v>
      </c>
      <c r="AB165" s="6" t="b">
        <f t="shared" si="52"/>
        <v>0</v>
      </c>
      <c r="AC165" s="9">
        <f t="shared" si="53"/>
        <v>98</v>
      </c>
      <c r="AD165" s="9">
        <f t="shared" si="62"/>
        <v>172.94117647058815</v>
      </c>
      <c r="AE165" s="10">
        <f t="shared" si="60"/>
        <v>4.0509259259259258E-4</v>
      </c>
      <c r="AF165">
        <f t="shared" si="54"/>
        <v>5.9027777777777984E-4</v>
      </c>
      <c r="AG165" t="b">
        <f t="shared" si="55"/>
        <v>0</v>
      </c>
      <c r="AH165">
        <f t="shared" si="56"/>
        <v>2.4710648148148148E-2</v>
      </c>
    </row>
    <row r="166" spans="1:34" x14ac:dyDescent="0.2">
      <c r="A166">
        <v>178</v>
      </c>
      <c r="B166" t="s">
        <v>136</v>
      </c>
      <c r="C166" t="s">
        <v>177</v>
      </c>
      <c r="D166" t="s">
        <v>2121</v>
      </c>
      <c r="E166" t="str">
        <f t="shared" si="43"/>
        <v>Matt HancockApr 12, 2020</v>
      </c>
      <c r="F166" t="str">
        <f>VLOOKUP(D166,'names lookup'!A:L,5,FALSE)</f>
        <v>Matt Hancock</v>
      </c>
      <c r="G166" t="str">
        <f>VLOOKUP(F166,'names lookup'!E:H,3,FALSE)</f>
        <v>Government</v>
      </c>
      <c r="H166" t="str">
        <f>VLOOKUP(F166,'names lookup'!E:I,5,FALSE)</f>
        <v>Government</v>
      </c>
      <c r="I166" t="str">
        <f>VLOOKUP($F166,'names lookup'!$E:J,6,FALSE)</f>
        <v>Central govt</v>
      </c>
      <c r="J166" t="str">
        <f>VLOOKUP($F166,'names lookup'!$E:K,7,FALSE)</f>
        <v>N/A</v>
      </c>
      <c r="K166" t="str">
        <f>VLOOKUP($F166,'names lookup'!$E:L,8,FALSE)</f>
        <v>UK</v>
      </c>
      <c r="L166" t="str">
        <f t="shared" si="44"/>
        <v>Anything more, Nick?</v>
      </c>
      <c r="M166" t="str">
        <f t="shared" si="57"/>
        <v>23:52</v>
      </c>
      <c r="O166">
        <v>42</v>
      </c>
      <c r="Q166" t="s">
        <v>3</v>
      </c>
      <c r="R166" s="7">
        <f t="shared" si="45"/>
        <v>43933</v>
      </c>
      <c r="S166" t="s">
        <v>2281</v>
      </c>
      <c r="T166" s="6">
        <f t="shared" si="58"/>
        <v>1.6574074074074074E-2</v>
      </c>
      <c r="U166">
        <f t="shared" si="46"/>
        <v>1.6574074074074074E-2</v>
      </c>
      <c r="V166">
        <f t="shared" si="47"/>
        <v>2.4525462962962968E-2</v>
      </c>
      <c r="W166">
        <f t="shared" si="48"/>
        <v>7.9513888888888933E-3</v>
      </c>
      <c r="X166">
        <f t="shared" si="61"/>
        <v>1.6620370370370372E-2</v>
      </c>
      <c r="Y166">
        <f t="shared" si="49"/>
        <v>1.6620370370370372E-2</v>
      </c>
      <c r="Z166" t="b">
        <f t="shared" si="50"/>
        <v>0</v>
      </c>
      <c r="AA166" s="6">
        <f t="shared" si="51"/>
        <v>2.3148148148147141E-5</v>
      </c>
      <c r="AB166" s="6" t="b">
        <f t="shared" si="52"/>
        <v>0</v>
      </c>
      <c r="AC166" s="9">
        <f t="shared" si="53"/>
        <v>3</v>
      </c>
      <c r="AD166" s="9">
        <f t="shared" si="62"/>
        <v>90.000000000003922</v>
      </c>
      <c r="AE166" s="10">
        <f t="shared" si="60"/>
        <v>1.1574074074074073E-5</v>
      </c>
      <c r="AF166">
        <f t="shared" si="54"/>
        <v>4.6296296296297751E-5</v>
      </c>
      <c r="AG166" t="b">
        <f t="shared" si="55"/>
        <v>0</v>
      </c>
      <c r="AH166">
        <f t="shared" si="56"/>
        <v>2.4710648148148148E-2</v>
      </c>
    </row>
    <row r="167" spans="1:34" x14ac:dyDescent="0.2">
      <c r="A167">
        <v>179</v>
      </c>
      <c r="B167" t="s">
        <v>136</v>
      </c>
      <c r="C167" t="s">
        <v>178</v>
      </c>
      <c r="D167" t="s">
        <v>2126</v>
      </c>
      <c r="E167" t="str">
        <f t="shared" si="43"/>
        <v>Nick MartinApr 12, 2020</v>
      </c>
      <c r="F167" t="str">
        <f>VLOOKUP(E167,'names lookup'!D:L,2,FALSE)</f>
        <v>Nick Martin</v>
      </c>
      <c r="G167" t="str">
        <f>VLOOKUP(F167,'names lookup'!E:H,3,FALSE)</f>
        <v>Sky News</v>
      </c>
      <c r="H167" t="str">
        <f>VLOOKUP(F167,'names lookup'!E:I,5,FALSE)</f>
        <v>Media</v>
      </c>
      <c r="I167" t="str">
        <f>VLOOKUP($F167,'names lookup'!$E:J,6,FALSE)</f>
        <v>TV</v>
      </c>
      <c r="J167" t="str">
        <f>VLOOKUP($F167,'names lookup'!$E:K,7,FALSE)</f>
        <v>National</v>
      </c>
      <c r="K167" t="str">
        <f>VLOOKUP($F167,'names lookup'!$E:L,8,FALSE)</f>
        <v>UK</v>
      </c>
      <c r="L167" t="str">
        <f t="shared" si="44"/>
        <v>No. Thank you very much.</v>
      </c>
      <c r="M167" t="str">
        <f t="shared" si="57"/>
        <v>23:54</v>
      </c>
      <c r="O167">
        <v>45</v>
      </c>
      <c r="Q167" t="s">
        <v>3</v>
      </c>
      <c r="R167" s="7">
        <f t="shared" si="45"/>
        <v>43933</v>
      </c>
      <c r="S167" t="s">
        <v>2282</v>
      </c>
      <c r="T167" s="6">
        <f t="shared" si="58"/>
        <v>1.6597222222222222E-2</v>
      </c>
      <c r="U167">
        <f t="shared" si="46"/>
        <v>1.6597222222222222E-2</v>
      </c>
      <c r="V167">
        <f t="shared" si="47"/>
        <v>1.6597222222222222E-2</v>
      </c>
      <c r="W167">
        <f t="shared" si="48"/>
        <v>0</v>
      </c>
      <c r="X167">
        <f t="shared" si="61"/>
        <v>1.6620370370370372E-2</v>
      </c>
      <c r="Y167">
        <f t="shared" si="49"/>
        <v>1.6620370370370372E-2</v>
      </c>
      <c r="Z167" t="b">
        <f t="shared" si="50"/>
        <v>0</v>
      </c>
      <c r="AA167" s="6">
        <f t="shared" si="51"/>
        <v>2.314814814815061E-5</v>
      </c>
      <c r="AB167" s="6" t="b">
        <f t="shared" si="52"/>
        <v>0</v>
      </c>
      <c r="AC167" s="9">
        <f t="shared" si="53"/>
        <v>5</v>
      </c>
      <c r="AD167" s="9">
        <f t="shared" si="62"/>
        <v>149.99999999998406</v>
      </c>
      <c r="AE167" s="10">
        <f t="shared" si="60"/>
        <v>1.1574074074074073E-5</v>
      </c>
      <c r="AF167">
        <f t="shared" si="54"/>
        <v>2.314814814815061E-5</v>
      </c>
      <c r="AG167" t="b">
        <f t="shared" si="55"/>
        <v>0</v>
      </c>
      <c r="AH167">
        <f t="shared" si="56"/>
        <v>2.4710648148148148E-2</v>
      </c>
    </row>
    <row r="168" spans="1:34" x14ac:dyDescent="0.2">
      <c r="A168">
        <v>180</v>
      </c>
      <c r="B168" t="s">
        <v>136</v>
      </c>
      <c r="C168" t="s">
        <v>179</v>
      </c>
      <c r="D168" t="s">
        <v>2121</v>
      </c>
      <c r="E168" t="str">
        <f t="shared" si="43"/>
        <v>Matt HancockApr 12, 2020</v>
      </c>
      <c r="F168" t="str">
        <f>VLOOKUP(D168,'names lookup'!A:L,5,FALSE)</f>
        <v>Matt Hancock</v>
      </c>
      <c r="G168" t="str">
        <f>VLOOKUP(F168,'names lookup'!E:H,3,FALSE)</f>
        <v>Government</v>
      </c>
      <c r="H168" t="str">
        <f>VLOOKUP(F168,'names lookup'!E:I,5,FALSE)</f>
        <v>Government</v>
      </c>
      <c r="I168" t="str">
        <f>VLOOKUP($F168,'names lookup'!$E:J,6,FALSE)</f>
        <v>Central govt</v>
      </c>
      <c r="J168" t="str">
        <f>VLOOKUP($F168,'names lookup'!$E:K,7,FALSE)</f>
        <v>N/A</v>
      </c>
      <c r="K168" t="str">
        <f>VLOOKUP($F168,'names lookup'!$E:L,8,FALSE)</f>
        <v>UK</v>
      </c>
      <c r="L168" t="str">
        <f t="shared" si="44"/>
        <v>John Stevens at The Mail.</v>
      </c>
      <c r="M168" t="str">
        <f t="shared" si="57"/>
        <v>23:56</v>
      </c>
      <c r="O168">
        <v>47</v>
      </c>
      <c r="Q168" t="s">
        <v>3</v>
      </c>
      <c r="R168" s="7">
        <f t="shared" si="45"/>
        <v>43933</v>
      </c>
      <c r="S168" t="s">
        <v>2283</v>
      </c>
      <c r="T168" s="6">
        <f t="shared" si="58"/>
        <v>1.6620370370370372E-2</v>
      </c>
      <c r="U168">
        <f t="shared" si="46"/>
        <v>1.6620370370370372E-2</v>
      </c>
      <c r="V168">
        <f t="shared" si="47"/>
        <v>2.4525462962962968E-2</v>
      </c>
      <c r="W168">
        <f t="shared" si="48"/>
        <v>7.9050925925925955E-3</v>
      </c>
      <c r="X168">
        <f t="shared" si="61"/>
        <v>1.744212962962963E-2</v>
      </c>
      <c r="Y168">
        <f t="shared" si="49"/>
        <v>1.744212962962963E-2</v>
      </c>
      <c r="Z168" t="b">
        <f t="shared" si="50"/>
        <v>0</v>
      </c>
      <c r="AA168" s="6">
        <f t="shared" si="51"/>
        <v>3.4722222222220711E-5</v>
      </c>
      <c r="AB168" s="6" t="b">
        <f t="shared" si="52"/>
        <v>0</v>
      </c>
      <c r="AC168" s="9">
        <f t="shared" si="53"/>
        <v>5</v>
      </c>
      <c r="AD168" s="9">
        <f t="shared" si="62"/>
        <v>100.00000000000435</v>
      </c>
      <c r="AE168" s="10">
        <f t="shared" si="60"/>
        <v>1.1574074074074073E-5</v>
      </c>
      <c r="AF168">
        <f t="shared" si="54"/>
        <v>8.2175925925925819E-4</v>
      </c>
      <c r="AG168" t="b">
        <f t="shared" si="55"/>
        <v>0</v>
      </c>
      <c r="AH168">
        <f t="shared" si="56"/>
        <v>2.4710648148148148E-2</v>
      </c>
    </row>
    <row r="169" spans="1:34" x14ac:dyDescent="0.2">
      <c r="A169">
        <v>181</v>
      </c>
      <c r="B169" t="s">
        <v>136</v>
      </c>
      <c r="C169" t="s">
        <v>180</v>
      </c>
      <c r="D169" t="s">
        <v>2099</v>
      </c>
      <c r="E169" t="str">
        <f t="shared" si="43"/>
        <v>John StevensApr 12, 2020</v>
      </c>
      <c r="F169" t="str">
        <f>VLOOKUP(E169,'names lookup'!D:L,2,FALSE)</f>
        <v>John Stevens</v>
      </c>
      <c r="G169" t="str">
        <f>VLOOKUP(F169,'names lookup'!E:H,3,FALSE)</f>
        <v>Daily Mail</v>
      </c>
      <c r="H169" t="str">
        <f>VLOOKUP(F169,'names lookup'!E:I,5,FALSE)</f>
        <v>Media</v>
      </c>
      <c r="I169" t="str">
        <f>VLOOKUP($F169,'names lookup'!$E:J,6,FALSE)</f>
        <v>Newspaper</v>
      </c>
      <c r="J169" t="str">
        <f>VLOOKUP($F169,'names lookup'!$E:K,7,FALSE)</f>
        <v>National</v>
      </c>
      <c r="K169" t="str">
        <f>VLOOKUP($F169,'names lookup'!$E:L,8,FALSE)</f>
        <v>UK</v>
      </c>
      <c r="L169" t="str">
        <f t="shared" si="44"/>
        <v>Thank you, House Secretary. Do you have updated figures on the number of NHS workers who have died after getting coronavirus and what are you doing to establish the reasons why?</v>
      </c>
      <c r="M169" t="str">
        <f t="shared" si="57"/>
        <v>23:59</v>
      </c>
      <c r="O169">
        <v>199</v>
      </c>
      <c r="Q169" t="s">
        <v>3</v>
      </c>
      <c r="R169" s="7">
        <f t="shared" si="45"/>
        <v>43933</v>
      </c>
      <c r="S169" t="s">
        <v>2284</v>
      </c>
      <c r="T169" s="6">
        <f t="shared" si="58"/>
        <v>1.6655092592592593E-2</v>
      </c>
      <c r="U169">
        <f t="shared" si="46"/>
        <v>1.6655092592592593E-2</v>
      </c>
      <c r="V169">
        <f t="shared" si="47"/>
        <v>1.8032407407407407E-2</v>
      </c>
      <c r="W169">
        <f t="shared" si="48"/>
        <v>1.3773148148148139E-3</v>
      </c>
      <c r="X169">
        <f t="shared" si="61"/>
        <v>1.744212962962963E-2</v>
      </c>
      <c r="Y169">
        <f t="shared" si="49"/>
        <v>1.744212962962963E-2</v>
      </c>
      <c r="Z169" t="b">
        <f t="shared" si="50"/>
        <v>0</v>
      </c>
      <c r="AA169" s="6">
        <f t="shared" si="51"/>
        <v>1.1574074074073917E-4</v>
      </c>
      <c r="AB169" s="6" t="b">
        <f t="shared" si="52"/>
        <v>0</v>
      </c>
      <c r="AC169" s="9">
        <f t="shared" si="53"/>
        <v>31</v>
      </c>
      <c r="AD169" s="9">
        <f t="shared" si="62"/>
        <v>186.00000000000253</v>
      </c>
      <c r="AE169" s="10">
        <f t="shared" si="60"/>
        <v>1.273148148148148E-4</v>
      </c>
      <c r="AF169">
        <f t="shared" si="54"/>
        <v>7.8703703703703748E-4</v>
      </c>
      <c r="AG169" t="b">
        <f t="shared" si="55"/>
        <v>0</v>
      </c>
      <c r="AH169">
        <f t="shared" si="56"/>
        <v>2.4710648148148148E-2</v>
      </c>
    </row>
    <row r="170" spans="1:34" x14ac:dyDescent="0.2">
      <c r="A170">
        <v>182</v>
      </c>
      <c r="B170" t="s">
        <v>136</v>
      </c>
      <c r="C170" t="s">
        <v>181</v>
      </c>
      <c r="D170" t="s">
        <v>2121</v>
      </c>
      <c r="E170" t="str">
        <f t="shared" si="43"/>
        <v>Matt HancockApr 12, 2020</v>
      </c>
      <c r="F170" t="str">
        <f>VLOOKUP(D170,'names lookup'!A:L,5,FALSE)</f>
        <v>Matt Hancock</v>
      </c>
      <c r="G170" t="str">
        <f>VLOOKUP(F170,'names lookup'!E:H,3,FALSE)</f>
        <v>Government</v>
      </c>
      <c r="H170" t="str">
        <f>VLOOKUP(F170,'names lookup'!E:I,5,FALSE)</f>
        <v>Government</v>
      </c>
      <c r="I170" t="str">
        <f>VLOOKUP($F170,'names lookup'!$E:J,6,FALSE)</f>
        <v>Central govt</v>
      </c>
      <c r="J170" t="str">
        <f>VLOOKUP($F170,'names lookup'!$E:K,7,FALSE)</f>
        <v>N/A</v>
      </c>
      <c r="K170" t="str">
        <f>VLOOKUP($F170,'names lookup'!$E:L,8,FALSE)</f>
        <v>UK</v>
      </c>
      <c r="L170" t="str">
        <f t="shared" si="44"/>
        <v>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v>
      </c>
      <c r="M170" t="str">
        <f t="shared" si="57"/>
        <v>24:09</v>
      </c>
      <c r="O170">
        <v>521</v>
      </c>
      <c r="Q170" t="s">
        <v>3</v>
      </c>
      <c r="R170" s="7">
        <f t="shared" si="45"/>
        <v>43933</v>
      </c>
      <c r="S170" t="s">
        <v>2285</v>
      </c>
      <c r="T170" s="6">
        <f t="shared" si="58"/>
        <v>1.6770833333333332E-2</v>
      </c>
      <c r="U170">
        <f t="shared" si="46"/>
        <v>1.6770833333333332E-2</v>
      </c>
      <c r="V170">
        <f t="shared" si="47"/>
        <v>2.4525462962962968E-2</v>
      </c>
      <c r="W170">
        <f t="shared" si="48"/>
        <v>7.7546296296296356E-3</v>
      </c>
      <c r="X170">
        <f t="shared" si="61"/>
        <v>1.744212962962963E-2</v>
      </c>
      <c r="Y170">
        <f t="shared" si="49"/>
        <v>1.744212962962963E-2</v>
      </c>
      <c r="Z170" t="b">
        <f t="shared" si="50"/>
        <v>0</v>
      </c>
      <c r="AA170" s="6">
        <f t="shared" si="51"/>
        <v>4.6296296296296363E-4</v>
      </c>
      <c r="AB170" s="6" t="b">
        <f t="shared" si="52"/>
        <v>0</v>
      </c>
      <c r="AC170" s="9">
        <f t="shared" si="53"/>
        <v>94</v>
      </c>
      <c r="AD170" s="9">
        <f t="shared" si="62"/>
        <v>140.9999999999998</v>
      </c>
      <c r="AE170" s="10">
        <f t="shared" si="60"/>
        <v>3.8194444444444446E-4</v>
      </c>
      <c r="AF170">
        <f t="shared" si="54"/>
        <v>6.7129629629629831E-4</v>
      </c>
      <c r="AG170" t="b">
        <f t="shared" si="55"/>
        <v>0</v>
      </c>
      <c r="AH170">
        <f t="shared" si="56"/>
        <v>2.4710648148148148E-2</v>
      </c>
    </row>
    <row r="171" spans="1:34" x14ac:dyDescent="0.2">
      <c r="A171">
        <v>183</v>
      </c>
      <c r="B171" t="s">
        <v>136</v>
      </c>
      <c r="C171" t="s">
        <v>182</v>
      </c>
      <c r="D171" t="s">
        <v>2176</v>
      </c>
      <c r="E171" t="str">
        <f t="shared" si="43"/>
        <v>YvonneApr 12, 2020</v>
      </c>
      <c r="F171" t="str">
        <f>VLOOKUP(E171,'names lookup'!D:L,2,FALSE)</f>
        <v>Dr. Yvonne Doyle</v>
      </c>
      <c r="G171" t="str">
        <f>VLOOKUP(F171,'names lookup'!E:H,3,FALSE)</f>
        <v>Public Health England</v>
      </c>
      <c r="H171" t="str">
        <f>VLOOKUP(F171,'names lookup'!E:I,5,FALSE)</f>
        <v>Government</v>
      </c>
      <c r="I171" t="str">
        <f>VLOOKUP($F171,'names lookup'!$E:J,6,FALSE)</f>
        <v>Health</v>
      </c>
      <c r="J171" t="str">
        <f>VLOOKUP($F171,'names lookup'!$E:K,7,FALSE)</f>
        <v>N/A</v>
      </c>
      <c r="K171" t="str">
        <f>VLOOKUP($F171,'names lookup'!$E:L,8,FALSE)</f>
        <v>England</v>
      </c>
      <c r="L171" t="str">
        <f t="shared" si="44"/>
        <v>Thank you, Secretary of State. This is of great importance scientifically as well, that we understand why infections occur in hospitals across healthcare staff and what the avoidable factors in that might be. And that is something that is under investigation at the moment.</v>
      </c>
      <c r="M171" t="str">
        <f t="shared" si="57"/>
        <v>24:49</v>
      </c>
      <c r="O171">
        <v>289</v>
      </c>
      <c r="Q171" t="s">
        <v>3</v>
      </c>
      <c r="R171" s="7">
        <f t="shared" si="45"/>
        <v>43933</v>
      </c>
      <c r="S171" t="s">
        <v>2286</v>
      </c>
      <c r="T171" s="6">
        <f t="shared" si="58"/>
        <v>1.7233796296296296E-2</v>
      </c>
      <c r="U171">
        <f t="shared" si="46"/>
        <v>1.7233796296296296E-2</v>
      </c>
      <c r="V171">
        <f t="shared" si="47"/>
        <v>1.7233796296296296E-2</v>
      </c>
      <c r="W171">
        <f t="shared" si="48"/>
        <v>0</v>
      </c>
      <c r="X171">
        <f t="shared" si="61"/>
        <v>1.744212962962963E-2</v>
      </c>
      <c r="Y171">
        <f t="shared" si="49"/>
        <v>1.744212962962963E-2</v>
      </c>
      <c r="Z171" t="b">
        <f t="shared" si="50"/>
        <v>0</v>
      </c>
      <c r="AA171" s="6">
        <f t="shared" si="51"/>
        <v>2.0833333333333467E-4</v>
      </c>
      <c r="AB171" s="6" t="b">
        <f t="shared" si="52"/>
        <v>0</v>
      </c>
      <c r="AC171" s="9">
        <f t="shared" si="53"/>
        <v>44</v>
      </c>
      <c r="AD171" s="9">
        <f t="shared" si="62"/>
        <v>146.66666666666572</v>
      </c>
      <c r="AE171" s="10">
        <f t="shared" si="60"/>
        <v>1.7361111111111112E-4</v>
      </c>
      <c r="AF171">
        <f t="shared" si="54"/>
        <v>2.0833333333333467E-4</v>
      </c>
      <c r="AG171" t="b">
        <f t="shared" si="55"/>
        <v>0</v>
      </c>
      <c r="AH171">
        <f t="shared" si="56"/>
        <v>2.4710648148148148E-2</v>
      </c>
    </row>
    <row r="172" spans="1:34" x14ac:dyDescent="0.2">
      <c r="A172">
        <v>184</v>
      </c>
      <c r="B172" t="s">
        <v>136</v>
      </c>
      <c r="C172" t="s">
        <v>183</v>
      </c>
      <c r="D172" t="s">
        <v>2121</v>
      </c>
      <c r="E172" t="str">
        <f t="shared" si="43"/>
        <v>Matt HancockApr 12, 2020</v>
      </c>
      <c r="F172" t="str">
        <f>VLOOKUP(D172,'names lookup'!A:L,5,FALSE)</f>
        <v>Matt Hancock</v>
      </c>
      <c r="G172" t="str">
        <f>VLOOKUP(F172,'names lookup'!E:H,3,FALSE)</f>
        <v>Government</v>
      </c>
      <c r="H172" t="str">
        <f>VLOOKUP(F172,'names lookup'!E:I,5,FALSE)</f>
        <v>Government</v>
      </c>
      <c r="I172" t="str">
        <f>VLOOKUP($F172,'names lookup'!$E:J,6,FALSE)</f>
        <v>Central govt</v>
      </c>
      <c r="J172" t="str">
        <f>VLOOKUP($F172,'names lookup'!$E:K,7,FALSE)</f>
        <v>N/A</v>
      </c>
      <c r="K172" t="str">
        <f>VLOOKUP($F172,'names lookup'!$E:L,8,FALSE)</f>
        <v>UK</v>
      </c>
      <c r="L172" t="str">
        <f t="shared" si="44"/>
        <v>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v>
      </c>
      <c r="M172" t="str">
        <f t="shared" si="57"/>
        <v>25:07</v>
      </c>
      <c r="O172">
        <v>612</v>
      </c>
      <c r="Q172" t="s">
        <v>3</v>
      </c>
      <c r="R172" s="7">
        <f t="shared" si="45"/>
        <v>43933</v>
      </c>
      <c r="S172" t="s">
        <v>2287</v>
      </c>
      <c r="T172" s="6">
        <f t="shared" si="58"/>
        <v>1.744212962962963E-2</v>
      </c>
      <c r="U172">
        <f t="shared" si="46"/>
        <v>1.744212962962963E-2</v>
      </c>
      <c r="V172">
        <f t="shared" si="47"/>
        <v>2.4525462962962968E-2</v>
      </c>
      <c r="W172">
        <f t="shared" si="48"/>
        <v>7.0833333333333373E-3</v>
      </c>
      <c r="X172">
        <f t="shared" ref="X172:X189" si="63">IF(V172=T172,T173,X173)</f>
        <v>1.8113425925925925E-2</v>
      </c>
      <c r="Y172">
        <f t="shared" si="49"/>
        <v>1.8113425925925925E-2</v>
      </c>
      <c r="Z172" t="b">
        <f t="shared" si="50"/>
        <v>0</v>
      </c>
      <c r="AA172" s="6">
        <f t="shared" si="51"/>
        <v>5.6712962962962923E-4</v>
      </c>
      <c r="AB172" s="6" t="b">
        <f t="shared" si="52"/>
        <v>0</v>
      </c>
      <c r="AC172" s="9">
        <f t="shared" si="53"/>
        <v>113</v>
      </c>
      <c r="AD172" s="9">
        <f t="shared" si="62"/>
        <v>138.3673469387756</v>
      </c>
      <c r="AE172" s="10">
        <f t="shared" si="60"/>
        <v>4.6296296296296293E-4</v>
      </c>
      <c r="AF172">
        <f t="shared" si="54"/>
        <v>6.7129629629629484E-4</v>
      </c>
      <c r="AG172" t="b">
        <f t="shared" si="55"/>
        <v>0</v>
      </c>
      <c r="AH172">
        <f t="shared" si="56"/>
        <v>2.4710648148148148E-2</v>
      </c>
    </row>
    <row r="173" spans="1:34" x14ac:dyDescent="0.2">
      <c r="A173">
        <v>185</v>
      </c>
      <c r="B173" t="s">
        <v>136</v>
      </c>
      <c r="C173" t="s">
        <v>184</v>
      </c>
      <c r="D173" t="s">
        <v>2099</v>
      </c>
      <c r="E173" t="str">
        <f t="shared" si="43"/>
        <v>John StevensApr 12, 2020</v>
      </c>
      <c r="F173" t="str">
        <f>VLOOKUP(E173,'names lookup'!D:L,2,FALSE)</f>
        <v>John Stevens</v>
      </c>
      <c r="G173" t="str">
        <f>VLOOKUP(F173,'names lookup'!E:H,3,FALSE)</f>
        <v>Daily Mail</v>
      </c>
      <c r="H173" t="str">
        <f>VLOOKUP(F173,'names lookup'!E:I,5,FALSE)</f>
        <v>Media</v>
      </c>
      <c r="I173" t="str">
        <f>VLOOKUP($F173,'names lookup'!$E:J,6,FALSE)</f>
        <v>Newspaper</v>
      </c>
      <c r="J173" t="str">
        <f>VLOOKUP($F173,'names lookup'!$E:K,7,FALSE)</f>
        <v>National</v>
      </c>
      <c r="K173" t="str">
        <f>VLOOKUP($F173,'names lookup'!$E:L,8,FALSE)</f>
        <v>UK</v>
      </c>
      <c r="L173" t="str">
        <f t="shared" si="44"/>
        <v>Can I just ask a quick follow up?</v>
      </c>
      <c r="M173" t="str">
        <f t="shared" si="57"/>
        <v>25:56</v>
      </c>
      <c r="O173">
        <v>55</v>
      </c>
      <c r="Q173" t="s">
        <v>3</v>
      </c>
      <c r="R173" s="7">
        <f t="shared" si="45"/>
        <v>43933</v>
      </c>
      <c r="S173" t="s">
        <v>2288</v>
      </c>
      <c r="T173" s="6">
        <f t="shared" si="58"/>
        <v>1.800925925925926E-2</v>
      </c>
      <c r="U173">
        <f t="shared" si="46"/>
        <v>1.800925925925926E-2</v>
      </c>
      <c r="V173">
        <f t="shared" si="47"/>
        <v>1.8032407407407407E-2</v>
      </c>
      <c r="W173">
        <f t="shared" si="48"/>
        <v>2.3148148148147141E-5</v>
      </c>
      <c r="X173">
        <f t="shared" si="63"/>
        <v>1.8113425925925925E-2</v>
      </c>
      <c r="Y173">
        <f t="shared" si="49"/>
        <v>1.8113425925925925E-2</v>
      </c>
      <c r="Z173" t="b">
        <f t="shared" si="50"/>
        <v>0</v>
      </c>
      <c r="AA173" s="6">
        <f t="shared" si="51"/>
        <v>0</v>
      </c>
      <c r="AB173" s="6" t="b">
        <f t="shared" si="52"/>
        <v>0</v>
      </c>
      <c r="AC173" s="9">
        <f t="shared" si="53"/>
        <v>8</v>
      </c>
      <c r="AD173" s="9"/>
      <c r="AE173" s="10">
        <f t="shared" si="60"/>
        <v>2.3148148148148147E-5</v>
      </c>
      <c r="AF173">
        <f t="shared" si="54"/>
        <v>1.041666666666656E-4</v>
      </c>
      <c r="AG173" t="b">
        <f t="shared" si="55"/>
        <v>0</v>
      </c>
      <c r="AH173">
        <f t="shared" si="56"/>
        <v>2.4710648148148148E-2</v>
      </c>
    </row>
    <row r="174" spans="1:34" x14ac:dyDescent="0.2">
      <c r="A174">
        <v>186</v>
      </c>
      <c r="B174" t="s">
        <v>136</v>
      </c>
      <c r="C174" t="s">
        <v>185</v>
      </c>
      <c r="D174" t="s">
        <v>2121</v>
      </c>
      <c r="E174" t="str">
        <f t="shared" si="43"/>
        <v>Matt HancockApr 12, 2020</v>
      </c>
      <c r="F174" t="str">
        <f>VLOOKUP(D174,'names lookup'!A:L,5,FALSE)</f>
        <v>Matt Hancock</v>
      </c>
      <c r="G174" t="str">
        <f>VLOOKUP(F174,'names lookup'!E:H,3,FALSE)</f>
        <v>Government</v>
      </c>
      <c r="H174" t="str">
        <f>VLOOKUP(F174,'names lookup'!E:I,5,FALSE)</f>
        <v>Government</v>
      </c>
      <c r="I174" t="str">
        <f>VLOOKUP($F174,'names lookup'!$E:J,6,FALSE)</f>
        <v>Central govt</v>
      </c>
      <c r="J174" t="str">
        <f>VLOOKUP($F174,'names lookup'!$E:K,7,FALSE)</f>
        <v>N/A</v>
      </c>
      <c r="K174" t="str">
        <f>VLOOKUP($F174,'names lookup'!$E:L,8,FALSE)</f>
        <v>UK</v>
      </c>
      <c r="L174" t="str">
        <f t="shared" si="44"/>
        <v>Yes, of course, yeah.</v>
      </c>
      <c r="M174" t="str">
        <f t="shared" si="57"/>
        <v>25:56</v>
      </c>
      <c r="O174">
        <v>43</v>
      </c>
      <c r="Q174" t="s">
        <v>3</v>
      </c>
      <c r="R174" s="7">
        <f t="shared" si="45"/>
        <v>43933</v>
      </c>
      <c r="S174" t="s">
        <v>2288</v>
      </c>
      <c r="T174" s="6">
        <f t="shared" si="58"/>
        <v>1.800925925925926E-2</v>
      </c>
      <c r="U174">
        <f t="shared" si="46"/>
        <v>1.800925925925926E-2</v>
      </c>
      <c r="V174">
        <f t="shared" si="47"/>
        <v>2.4525462962962968E-2</v>
      </c>
      <c r="W174">
        <f t="shared" si="48"/>
        <v>6.5162037037037081E-3</v>
      </c>
      <c r="X174">
        <f t="shared" si="63"/>
        <v>1.8113425925925925E-2</v>
      </c>
      <c r="Y174">
        <f t="shared" si="49"/>
        <v>1.8113425925925925E-2</v>
      </c>
      <c r="Z174" t="b">
        <f t="shared" si="50"/>
        <v>0</v>
      </c>
      <c r="AA174" s="6">
        <f t="shared" si="51"/>
        <v>2.3148148148147141E-5</v>
      </c>
      <c r="AB174" s="6" t="b">
        <f t="shared" si="52"/>
        <v>0</v>
      </c>
      <c r="AC174" s="9">
        <f t="shared" si="53"/>
        <v>4</v>
      </c>
      <c r="AD174" s="9">
        <f t="shared" ref="AD174:AD187" si="64">IF(AB174=FALSE,AC174/(AA174*(24*60)),"")</f>
        <v>120.00000000000523</v>
      </c>
      <c r="AE174" s="10">
        <f t="shared" si="60"/>
        <v>1.1574074074074073E-5</v>
      </c>
      <c r="AF174">
        <f t="shared" si="54"/>
        <v>1.041666666666656E-4</v>
      </c>
      <c r="AG174" t="b">
        <f t="shared" si="55"/>
        <v>0</v>
      </c>
      <c r="AH174">
        <f t="shared" si="56"/>
        <v>2.4710648148148148E-2</v>
      </c>
    </row>
    <row r="175" spans="1:34" x14ac:dyDescent="0.2">
      <c r="A175">
        <v>187</v>
      </c>
      <c r="B175" t="s">
        <v>136</v>
      </c>
      <c r="C175" t="s">
        <v>186</v>
      </c>
      <c r="D175" t="s">
        <v>2099</v>
      </c>
      <c r="E175" t="str">
        <f t="shared" si="43"/>
        <v>John StevensApr 12, 2020</v>
      </c>
      <c r="F175" t="str">
        <f>VLOOKUP(E175,'names lookup'!D:L,2,FALSE)</f>
        <v>John Stevens</v>
      </c>
      <c r="G175" t="str">
        <f>VLOOKUP(F175,'names lookup'!E:H,3,FALSE)</f>
        <v>Daily Mail</v>
      </c>
      <c r="H175" t="str">
        <f>VLOOKUP(F175,'names lookup'!E:I,5,FALSE)</f>
        <v>Media</v>
      </c>
      <c r="I175" t="str">
        <f>VLOOKUP($F175,'names lookup'!$E:J,6,FALSE)</f>
        <v>Newspaper</v>
      </c>
      <c r="J175" t="str">
        <f>VLOOKUP($F175,'names lookup'!$E:K,7,FALSE)</f>
        <v>National</v>
      </c>
      <c r="K175" t="str">
        <f>VLOOKUP($F175,'names lookup'!$E:L,8,FALSE)</f>
        <v>UK</v>
      </c>
      <c r="L175" t="str">
        <f t="shared" si="44"/>
        <v>I wanted to ask on the prime minister, if you know if he’s been given advice and how long he should rest for before he returns to work?</v>
      </c>
      <c r="M175" t="str">
        <f t="shared" si="57"/>
        <v>25:58</v>
      </c>
      <c r="O175">
        <v>157</v>
      </c>
      <c r="Q175" t="s">
        <v>3</v>
      </c>
      <c r="R175" s="7">
        <f t="shared" si="45"/>
        <v>43933</v>
      </c>
      <c r="S175" t="s">
        <v>2221</v>
      </c>
      <c r="T175" s="6">
        <f t="shared" si="58"/>
        <v>1.8032407407407407E-2</v>
      </c>
      <c r="U175">
        <f t="shared" si="46"/>
        <v>1.8032407407407407E-2</v>
      </c>
      <c r="V175">
        <f t="shared" si="47"/>
        <v>1.8032407407407407E-2</v>
      </c>
      <c r="W175">
        <f t="shared" si="48"/>
        <v>0</v>
      </c>
      <c r="X175">
        <f t="shared" si="63"/>
        <v>1.8113425925925925E-2</v>
      </c>
      <c r="Y175">
        <f t="shared" si="49"/>
        <v>1.8113425925925925E-2</v>
      </c>
      <c r="Z175" t="b">
        <f t="shared" si="50"/>
        <v>0</v>
      </c>
      <c r="AA175" s="6">
        <f t="shared" si="51"/>
        <v>8.1018518518518462E-5</v>
      </c>
      <c r="AB175" s="6" t="b">
        <f t="shared" si="52"/>
        <v>0</v>
      </c>
      <c r="AC175" s="9">
        <f t="shared" si="53"/>
        <v>28</v>
      </c>
      <c r="AD175" s="9">
        <f t="shared" si="64"/>
        <v>240.00000000000017</v>
      </c>
      <c r="AE175" s="10">
        <f t="shared" si="60"/>
        <v>1.1574074074074073E-4</v>
      </c>
      <c r="AF175">
        <f t="shared" si="54"/>
        <v>8.1018518518518462E-5</v>
      </c>
      <c r="AG175" t="b">
        <f t="shared" si="55"/>
        <v>0</v>
      </c>
      <c r="AH175">
        <f t="shared" si="56"/>
        <v>2.4710648148148148E-2</v>
      </c>
    </row>
    <row r="176" spans="1:34" x14ac:dyDescent="0.2">
      <c r="A176">
        <v>188</v>
      </c>
      <c r="B176" t="s">
        <v>136</v>
      </c>
      <c r="C176" t="s">
        <v>187</v>
      </c>
      <c r="D176" t="s">
        <v>2121</v>
      </c>
      <c r="E176" t="str">
        <f t="shared" si="43"/>
        <v>Matt HancockApr 12, 2020</v>
      </c>
      <c r="F176" t="str">
        <f>VLOOKUP(D176,'names lookup'!A:L,5,FALSE)</f>
        <v>Matt Hancock</v>
      </c>
      <c r="G176" t="str">
        <f>VLOOKUP(F176,'names lookup'!E:H,3,FALSE)</f>
        <v>Government</v>
      </c>
      <c r="H176" t="str">
        <f>VLOOKUP(F176,'names lookup'!E:I,5,FALSE)</f>
        <v>Government</v>
      </c>
      <c r="I176" t="str">
        <f>VLOOKUP($F176,'names lookup'!$E:J,6,FALSE)</f>
        <v>Central govt</v>
      </c>
      <c r="J176" t="str">
        <f>VLOOKUP($F176,'names lookup'!$E:K,7,FALSE)</f>
        <v>N/A</v>
      </c>
      <c r="K176" t="str">
        <f>VLOOKUP($F176,'names lookup'!$E:L,8,FALSE)</f>
        <v>UK</v>
      </c>
      <c r="L176" t="str">
        <f t="shared" si="44"/>
        <v>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v>
      </c>
      <c r="M176" t="str">
        <f t="shared" si="57"/>
        <v>26:05</v>
      </c>
      <c r="O176">
        <v>342</v>
      </c>
      <c r="Q176" t="s">
        <v>3</v>
      </c>
      <c r="R176" s="7">
        <f t="shared" si="45"/>
        <v>43933</v>
      </c>
      <c r="S176" t="s">
        <v>2289</v>
      </c>
      <c r="T176" s="6">
        <f t="shared" si="58"/>
        <v>1.8113425925925925E-2</v>
      </c>
      <c r="U176">
        <f t="shared" si="46"/>
        <v>1.8113425925925925E-2</v>
      </c>
      <c r="V176">
        <f t="shared" si="47"/>
        <v>2.4525462962962968E-2</v>
      </c>
      <c r="W176">
        <f t="shared" si="48"/>
        <v>6.4120370370370425E-3</v>
      </c>
      <c r="X176">
        <f t="shared" si="63"/>
        <v>1.8680555555555554E-2</v>
      </c>
      <c r="Y176">
        <f t="shared" si="49"/>
        <v>1.8680555555555554E-2</v>
      </c>
      <c r="Z176" t="b">
        <f t="shared" si="50"/>
        <v>0</v>
      </c>
      <c r="AA176" s="6">
        <f t="shared" si="51"/>
        <v>3.2407407407407385E-4</v>
      </c>
      <c r="AB176" s="6" t="b">
        <f t="shared" si="52"/>
        <v>0</v>
      </c>
      <c r="AC176" s="9">
        <f t="shared" si="53"/>
        <v>55</v>
      </c>
      <c r="AD176" s="9">
        <f t="shared" si="64"/>
        <v>117.85714285714295</v>
      </c>
      <c r="AE176" s="10">
        <f t="shared" si="60"/>
        <v>2.199074074074074E-4</v>
      </c>
      <c r="AF176">
        <f t="shared" si="54"/>
        <v>5.6712962962962923E-4</v>
      </c>
      <c r="AG176" t="b">
        <f t="shared" si="55"/>
        <v>0</v>
      </c>
      <c r="AH176">
        <f t="shared" si="56"/>
        <v>2.4710648148148148E-2</v>
      </c>
    </row>
    <row r="177" spans="1:34" x14ac:dyDescent="0.2">
      <c r="A177">
        <v>189</v>
      </c>
      <c r="B177" t="s">
        <v>136</v>
      </c>
      <c r="C177" t="s">
        <v>188</v>
      </c>
      <c r="D177" t="s">
        <v>2127</v>
      </c>
      <c r="E177" t="str">
        <f t="shared" si="43"/>
        <v>Nicola BartlettApr 12, 2020</v>
      </c>
      <c r="F177" t="str">
        <f>VLOOKUP(E177,'names lookup'!D:L,2,FALSE)</f>
        <v>Nicola Bartlett</v>
      </c>
      <c r="G177" t="str">
        <f>VLOOKUP(F177,'names lookup'!E:H,3,FALSE)</f>
        <v>The Daily Mirror</v>
      </c>
      <c r="H177" t="str">
        <f>VLOOKUP(F177,'names lookup'!E:I,5,FALSE)</f>
        <v>Media</v>
      </c>
      <c r="I177" t="str">
        <f>VLOOKUP($F177,'names lookup'!$E:J,6,FALSE)</f>
        <v>Newspaper</v>
      </c>
      <c r="J177" t="str">
        <f>VLOOKUP($F177,'names lookup'!$E:K,7,FALSE)</f>
        <v>National</v>
      </c>
      <c r="K177" t="str">
        <f>VLOOKUP($F177,'names lookup'!$E:L,8,FALSE)</f>
        <v>UK</v>
      </c>
      <c r="L177" t="str">
        <f t="shared" si="44"/>
        <v>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v>
      </c>
      <c r="M177" t="str">
        <f t="shared" si="57"/>
        <v>26:33</v>
      </c>
      <c r="O177">
        <v>341</v>
      </c>
      <c r="Q177" t="s">
        <v>3</v>
      </c>
      <c r="R177" s="7">
        <f t="shared" si="45"/>
        <v>43933</v>
      </c>
      <c r="S177" t="s">
        <v>2290</v>
      </c>
      <c r="T177" s="6">
        <f t="shared" si="58"/>
        <v>1.8437499999999999E-2</v>
      </c>
      <c r="U177">
        <f t="shared" si="46"/>
        <v>1.8437499999999999E-2</v>
      </c>
      <c r="V177">
        <f t="shared" si="47"/>
        <v>1.8437499999999999E-2</v>
      </c>
      <c r="W177">
        <f t="shared" si="48"/>
        <v>0</v>
      </c>
      <c r="X177">
        <f t="shared" si="63"/>
        <v>1.8680555555555554E-2</v>
      </c>
      <c r="Y177">
        <f t="shared" si="49"/>
        <v>1.8680555555555554E-2</v>
      </c>
      <c r="Z177" t="b">
        <f t="shared" si="50"/>
        <v>0</v>
      </c>
      <c r="AA177" s="6">
        <f t="shared" si="51"/>
        <v>2.4305555555555539E-4</v>
      </c>
      <c r="AB177" s="6" t="b">
        <f t="shared" si="52"/>
        <v>0</v>
      </c>
      <c r="AC177" s="9">
        <f t="shared" si="53"/>
        <v>60</v>
      </c>
      <c r="AD177" s="9">
        <f t="shared" si="64"/>
        <v>171.42857142857156</v>
      </c>
      <c r="AE177" s="10">
        <f t="shared" si="60"/>
        <v>2.4305555555555552E-4</v>
      </c>
      <c r="AF177">
        <f t="shared" si="54"/>
        <v>2.4305555555555539E-4</v>
      </c>
      <c r="AG177" t="b">
        <f t="shared" si="55"/>
        <v>0</v>
      </c>
      <c r="AH177">
        <f t="shared" si="56"/>
        <v>2.4710648148148148E-2</v>
      </c>
    </row>
    <row r="178" spans="1:34" x14ac:dyDescent="0.2">
      <c r="A178">
        <v>190</v>
      </c>
      <c r="B178" t="s">
        <v>136</v>
      </c>
      <c r="C178" t="s">
        <v>189</v>
      </c>
      <c r="D178" t="s">
        <v>2121</v>
      </c>
      <c r="E178" t="str">
        <f t="shared" si="43"/>
        <v>Matt HancockApr 12, 2020</v>
      </c>
      <c r="F178" t="str">
        <f>VLOOKUP(D178,'names lookup'!A:L,5,FALSE)</f>
        <v>Matt Hancock</v>
      </c>
      <c r="G178" t="str">
        <f>VLOOKUP(F178,'names lookup'!E:H,3,FALSE)</f>
        <v>Government</v>
      </c>
      <c r="H178" t="str">
        <f>VLOOKUP(F178,'names lookup'!E:I,5,FALSE)</f>
        <v>Government</v>
      </c>
      <c r="I178" t="str">
        <f>VLOOKUP($F178,'names lookup'!$E:J,6,FALSE)</f>
        <v>Central govt</v>
      </c>
      <c r="J178" t="str">
        <f>VLOOKUP($F178,'names lookup'!$E:K,7,FALSE)</f>
        <v>N/A</v>
      </c>
      <c r="K178" t="str">
        <f>VLOOKUP($F178,'names lookup'!$E:L,8,FALSE)</f>
        <v>UK</v>
      </c>
      <c r="L178" t="str">
        <f t="shared" si="44"/>
        <v>Thanks for the question. Just to be clear, the two and a half days is the time taken to fulfill a …</v>
      </c>
      <c r="M178" t="str">
        <f t="shared" si="57"/>
        <v>26:54</v>
      </c>
      <c r="O178">
        <v>121</v>
      </c>
      <c r="Q178" t="s">
        <v>3</v>
      </c>
      <c r="R178" s="7">
        <f t="shared" si="45"/>
        <v>43933</v>
      </c>
      <c r="S178" t="s">
        <v>2291</v>
      </c>
      <c r="T178" s="6">
        <f t="shared" si="58"/>
        <v>1.8680555555555554E-2</v>
      </c>
      <c r="U178">
        <f t="shared" si="46"/>
        <v>1.8680555555555554E-2</v>
      </c>
      <c r="V178">
        <f t="shared" si="47"/>
        <v>2.4525462962962968E-2</v>
      </c>
      <c r="W178">
        <f t="shared" si="48"/>
        <v>5.8449074074074132E-3</v>
      </c>
      <c r="X178">
        <f t="shared" si="63"/>
        <v>2.0162037037037037E-2</v>
      </c>
      <c r="Y178">
        <f t="shared" si="49"/>
        <v>2.0162037037037037E-2</v>
      </c>
      <c r="Z178" t="b">
        <f t="shared" si="50"/>
        <v>0</v>
      </c>
      <c r="AA178" s="6">
        <f t="shared" si="51"/>
        <v>1.0416666666666907E-4</v>
      </c>
      <c r="AB178" s="6" t="b">
        <f t="shared" si="52"/>
        <v>0</v>
      </c>
      <c r="AC178" s="9">
        <f t="shared" si="53"/>
        <v>22</v>
      </c>
      <c r="AD178" s="9">
        <f t="shared" si="64"/>
        <v>146.66666666666328</v>
      </c>
      <c r="AE178" s="10">
        <f t="shared" si="60"/>
        <v>8.1018518518518516E-5</v>
      </c>
      <c r="AF178">
        <f t="shared" si="54"/>
        <v>1.4814814814814829E-3</v>
      </c>
      <c r="AG178" t="b">
        <f t="shared" si="55"/>
        <v>0</v>
      </c>
      <c r="AH178">
        <f t="shared" si="56"/>
        <v>2.4710648148148148E-2</v>
      </c>
    </row>
    <row r="179" spans="1:34" x14ac:dyDescent="0.2">
      <c r="A179">
        <v>191</v>
      </c>
      <c r="B179" t="s">
        <v>136</v>
      </c>
      <c r="C179" t="s">
        <v>190</v>
      </c>
      <c r="D179" t="s">
        <v>2121</v>
      </c>
      <c r="E179" t="str">
        <f t="shared" si="43"/>
        <v>Matt HancockApr 12, 2020</v>
      </c>
      <c r="F179" t="str">
        <f>VLOOKUP(D179,'names lookup'!A:L,5,FALSE)</f>
        <v>Matt Hancock</v>
      </c>
      <c r="G179" t="str">
        <f>VLOOKUP(F179,'names lookup'!E:H,3,FALSE)</f>
        <v>Government</v>
      </c>
      <c r="H179" t="str">
        <f>VLOOKUP(F179,'names lookup'!E:I,5,FALSE)</f>
        <v>Government</v>
      </c>
      <c r="I179" t="str">
        <f>VLOOKUP($F179,'names lookup'!$E:J,6,FALSE)</f>
        <v>Central govt</v>
      </c>
      <c r="J179" t="str">
        <f>VLOOKUP($F179,'names lookup'!$E:K,7,FALSE)</f>
        <v>N/A</v>
      </c>
      <c r="K179" t="str">
        <f>VLOOKUP($F179,'names lookup'!$E:L,8,FALSE)</f>
        <v>UK</v>
      </c>
      <c r="L179" t="str">
        <f t="shared" si="44"/>
        <v>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v>
      </c>
      <c r="M179" t="str">
        <f t="shared" si="57"/>
        <v>27:03</v>
      </c>
      <c r="O179">
        <v>657</v>
      </c>
      <c r="Q179" t="s">
        <v>3</v>
      </c>
      <c r="R179" s="7">
        <f t="shared" si="45"/>
        <v>43933</v>
      </c>
      <c r="S179" t="s">
        <v>2291</v>
      </c>
      <c r="T179" s="6">
        <f t="shared" si="58"/>
        <v>1.8784722222222223E-2</v>
      </c>
      <c r="U179">
        <f t="shared" si="46"/>
        <v>1.8680555555555554E-2</v>
      </c>
      <c r="V179">
        <f t="shared" si="47"/>
        <v>2.4525462962962968E-2</v>
      </c>
      <c r="W179">
        <f t="shared" si="48"/>
        <v>5.8449074074074132E-3</v>
      </c>
      <c r="X179">
        <f t="shared" si="63"/>
        <v>2.0162037037037037E-2</v>
      </c>
      <c r="Y179">
        <f t="shared" si="49"/>
        <v>2.0162037037037037E-2</v>
      </c>
      <c r="Z179" t="b">
        <f t="shared" si="50"/>
        <v>0</v>
      </c>
      <c r="AA179" s="6">
        <f t="shared" si="51"/>
        <v>5.2083333333333148E-4</v>
      </c>
      <c r="AB179" s="6" t="b">
        <f t="shared" si="52"/>
        <v>0</v>
      </c>
      <c r="AC179" s="9">
        <f t="shared" si="53"/>
        <v>127</v>
      </c>
      <c r="AD179" s="9">
        <f t="shared" si="64"/>
        <v>169.33333333333394</v>
      </c>
      <c r="AE179" s="10">
        <f t="shared" si="60"/>
        <v>5.2083333333333333E-4</v>
      </c>
      <c r="AF179">
        <f t="shared" si="54"/>
        <v>1.4814814814814829E-3</v>
      </c>
      <c r="AG179" t="b">
        <f t="shared" si="55"/>
        <v>0</v>
      </c>
      <c r="AH179">
        <f t="shared" si="56"/>
        <v>2.4710648148148148E-2</v>
      </c>
    </row>
    <row r="180" spans="1:34" x14ac:dyDescent="0.2">
      <c r="A180">
        <v>192</v>
      </c>
      <c r="B180" t="s">
        <v>136</v>
      </c>
      <c r="C180" t="s">
        <v>191</v>
      </c>
      <c r="D180" t="s">
        <v>2121</v>
      </c>
      <c r="E180" t="str">
        <f t="shared" si="43"/>
        <v>Matt HancockApr 12, 2020</v>
      </c>
      <c r="F180" t="str">
        <f>VLOOKUP(D180,'names lookup'!A:L,5,FALSE)</f>
        <v>Matt Hancock</v>
      </c>
      <c r="G180" t="str">
        <f>VLOOKUP(F180,'names lookup'!E:H,3,FALSE)</f>
        <v>Government</v>
      </c>
      <c r="H180" t="str">
        <f>VLOOKUP(F180,'names lookup'!E:I,5,FALSE)</f>
        <v>Government</v>
      </c>
      <c r="I180" t="str">
        <f>VLOOKUP($F180,'names lookup'!$E:J,6,FALSE)</f>
        <v>Central govt</v>
      </c>
      <c r="J180" t="str">
        <f>VLOOKUP($F180,'names lookup'!$E:K,7,FALSE)</f>
        <v>N/A</v>
      </c>
      <c r="K180" t="str">
        <f>VLOOKUP($F180,'names lookup'!$E:L,8,FALSE)</f>
        <v>UK</v>
      </c>
      <c r="L180" t="str">
        <f t="shared" si="44"/>
        <v>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v>
      </c>
      <c r="M180" t="str">
        <f t="shared" si="57"/>
        <v>27:48</v>
      </c>
      <c r="O180">
        <v>726</v>
      </c>
      <c r="Q180" t="s">
        <v>3</v>
      </c>
      <c r="R180" s="7">
        <f t="shared" si="45"/>
        <v>43933</v>
      </c>
      <c r="S180" t="s">
        <v>2291</v>
      </c>
      <c r="T180" s="6">
        <f t="shared" si="58"/>
        <v>1.9305555555555555E-2</v>
      </c>
      <c r="U180">
        <f t="shared" si="46"/>
        <v>1.8680555555555554E-2</v>
      </c>
      <c r="V180">
        <f t="shared" si="47"/>
        <v>2.4525462962962968E-2</v>
      </c>
      <c r="W180">
        <f t="shared" si="48"/>
        <v>5.8449074074074132E-3</v>
      </c>
      <c r="X180">
        <f t="shared" si="63"/>
        <v>2.0162037037037037E-2</v>
      </c>
      <c r="Y180">
        <f t="shared" si="49"/>
        <v>2.0162037037037037E-2</v>
      </c>
      <c r="Z180" t="b">
        <f t="shared" si="50"/>
        <v>0</v>
      </c>
      <c r="AA180" s="6">
        <f t="shared" si="51"/>
        <v>5.787037037037028E-4</v>
      </c>
      <c r="AB180" s="6" t="b">
        <f t="shared" si="52"/>
        <v>0</v>
      </c>
      <c r="AC180" s="9">
        <f t="shared" si="53"/>
        <v>126</v>
      </c>
      <c r="AD180" s="9">
        <f t="shared" si="64"/>
        <v>151.20000000000024</v>
      </c>
      <c r="AE180" s="10">
        <f t="shared" si="60"/>
        <v>5.2083333333333333E-4</v>
      </c>
      <c r="AF180">
        <f t="shared" si="54"/>
        <v>1.4814814814814829E-3</v>
      </c>
      <c r="AG180" t="b">
        <f t="shared" si="55"/>
        <v>0</v>
      </c>
      <c r="AH180">
        <f t="shared" si="56"/>
        <v>2.4710648148148148E-2</v>
      </c>
    </row>
    <row r="181" spans="1:34" x14ac:dyDescent="0.2">
      <c r="A181">
        <v>193</v>
      </c>
      <c r="B181" t="s">
        <v>136</v>
      </c>
      <c r="C181" t="s">
        <v>192</v>
      </c>
      <c r="D181" t="s">
        <v>2159</v>
      </c>
      <c r="E181" t="str">
        <f t="shared" si="43"/>
        <v>Speaker 3Apr 12, 2020</v>
      </c>
      <c r="F181" t="str">
        <f>VLOOKUP(E181,'names lookup'!D:L,2,FALSE)</f>
        <v>Nicola Bartlett</v>
      </c>
      <c r="G181" t="str">
        <f>VLOOKUP(F181,'names lookup'!E:H,3,FALSE)</f>
        <v>The Daily Mirror</v>
      </c>
      <c r="H181" t="str">
        <f>VLOOKUP(F181,'names lookup'!E:I,5,FALSE)</f>
        <v>Media</v>
      </c>
      <c r="I181" t="str">
        <f>VLOOKUP($F181,'names lookup'!$E:J,6,FALSE)</f>
        <v>Newspaper</v>
      </c>
      <c r="J181" t="str">
        <f>VLOOKUP($F181,'names lookup'!$E:K,7,FALSE)</f>
        <v>National</v>
      </c>
      <c r="K181" t="str">
        <f>VLOOKUP($F181,'names lookup'!$E:L,8,FALSE)</f>
        <v>UK</v>
      </c>
      <c r="L181" t="str">
        <f t="shared" si="44"/>
        <v>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v>
      </c>
      <c r="M181" t="str">
        <f t="shared" si="57"/>
        <v>28:38</v>
      </c>
      <c r="O181">
        <v>433</v>
      </c>
      <c r="Q181" t="s">
        <v>3</v>
      </c>
      <c r="R181" s="7">
        <f t="shared" si="45"/>
        <v>43933</v>
      </c>
      <c r="S181" t="s">
        <v>2294</v>
      </c>
      <c r="T181" s="6">
        <f t="shared" si="58"/>
        <v>1.9884259259259258E-2</v>
      </c>
      <c r="U181">
        <f t="shared" si="46"/>
        <v>1.9884259259259258E-2</v>
      </c>
      <c r="V181">
        <f t="shared" si="47"/>
        <v>1.9884259259259258E-2</v>
      </c>
      <c r="W181">
        <f t="shared" si="48"/>
        <v>0</v>
      </c>
      <c r="X181">
        <f t="shared" si="63"/>
        <v>2.0162037037037037E-2</v>
      </c>
      <c r="Y181">
        <f t="shared" si="49"/>
        <v>2.0162037037037037E-2</v>
      </c>
      <c r="Z181" t="b">
        <f t="shared" si="50"/>
        <v>0</v>
      </c>
      <c r="AA181" s="6">
        <f t="shared" si="51"/>
        <v>2.7777777777777957E-4</v>
      </c>
      <c r="AB181" s="6" t="b">
        <f t="shared" si="52"/>
        <v>0</v>
      </c>
      <c r="AC181" s="9">
        <f t="shared" si="53"/>
        <v>80</v>
      </c>
      <c r="AD181" s="9">
        <f t="shared" si="64"/>
        <v>199.99999999999872</v>
      </c>
      <c r="AE181" s="10">
        <f t="shared" si="60"/>
        <v>3.2407407407407406E-4</v>
      </c>
      <c r="AF181">
        <f t="shared" si="54"/>
        <v>2.7777777777777957E-4</v>
      </c>
      <c r="AG181" t="b">
        <f t="shared" si="55"/>
        <v>0</v>
      </c>
      <c r="AH181">
        <f t="shared" si="56"/>
        <v>2.4710648148148148E-2</v>
      </c>
    </row>
    <row r="182" spans="1:34" x14ac:dyDescent="0.2">
      <c r="A182">
        <v>194</v>
      </c>
      <c r="B182" t="s">
        <v>136</v>
      </c>
      <c r="C182" t="s">
        <v>193</v>
      </c>
      <c r="D182" t="s">
        <v>2121</v>
      </c>
      <c r="E182" t="str">
        <f t="shared" si="43"/>
        <v>Matt HancockApr 12, 2020</v>
      </c>
      <c r="F182" t="str">
        <f>VLOOKUP(D182,'names lookup'!A:L,5,FALSE)</f>
        <v>Matt Hancock</v>
      </c>
      <c r="G182" t="str">
        <f>VLOOKUP(F182,'names lookup'!E:H,3,FALSE)</f>
        <v>Government</v>
      </c>
      <c r="H182" t="str">
        <f>VLOOKUP(F182,'names lookup'!E:I,5,FALSE)</f>
        <v>Government</v>
      </c>
      <c r="I182" t="str">
        <f>VLOOKUP($F182,'names lookup'!$E:J,6,FALSE)</f>
        <v>Central govt</v>
      </c>
      <c r="J182" t="str">
        <f>VLOOKUP($F182,'names lookup'!$E:K,7,FALSE)</f>
        <v>N/A</v>
      </c>
      <c r="K182" t="str">
        <f>VLOOKUP($F182,'names lookup'!$E:L,8,FALSE)</f>
        <v>UK</v>
      </c>
      <c r="L182" t="str">
        <f t="shared" si="44"/>
        <v>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v>
      </c>
      <c r="M182" t="str">
        <f t="shared" si="57"/>
        <v>29:02</v>
      </c>
      <c r="O182">
        <v>1030</v>
      </c>
      <c r="Q182" t="s">
        <v>3</v>
      </c>
      <c r="R182" s="7">
        <f t="shared" si="45"/>
        <v>43933</v>
      </c>
      <c r="S182" t="s">
        <v>2295</v>
      </c>
      <c r="T182" s="6">
        <f t="shared" si="58"/>
        <v>2.0162037037037037E-2</v>
      </c>
      <c r="U182">
        <f t="shared" si="46"/>
        <v>2.0162037037037037E-2</v>
      </c>
      <c r="V182">
        <f t="shared" si="47"/>
        <v>2.4525462962962968E-2</v>
      </c>
      <c r="W182">
        <f t="shared" si="48"/>
        <v>4.3634259259259303E-3</v>
      </c>
      <c r="X182">
        <f t="shared" si="63"/>
        <v>2.1284722222222222E-2</v>
      </c>
      <c r="Y182">
        <f t="shared" si="49"/>
        <v>2.1284722222222222E-2</v>
      </c>
      <c r="Z182" t="b">
        <f t="shared" si="50"/>
        <v>0</v>
      </c>
      <c r="AA182" s="6">
        <f t="shared" si="51"/>
        <v>8.7962962962962951E-4</v>
      </c>
      <c r="AB182" s="6" t="b">
        <f t="shared" si="52"/>
        <v>0</v>
      </c>
      <c r="AC182" s="9">
        <f t="shared" si="53"/>
        <v>180</v>
      </c>
      <c r="AD182" s="9">
        <f t="shared" si="64"/>
        <v>142.10526315789474</v>
      </c>
      <c r="AE182" s="10">
        <f t="shared" si="60"/>
        <v>7.407407407407407E-4</v>
      </c>
      <c r="AF182">
        <f t="shared" si="54"/>
        <v>1.1226851851851849E-3</v>
      </c>
      <c r="AG182" t="b">
        <f t="shared" si="55"/>
        <v>0</v>
      </c>
      <c r="AH182">
        <f t="shared" si="56"/>
        <v>2.4710648148148148E-2</v>
      </c>
    </row>
    <row r="183" spans="1:34" x14ac:dyDescent="0.2">
      <c r="A183">
        <v>195</v>
      </c>
      <c r="B183" t="s">
        <v>136</v>
      </c>
      <c r="C183" t="s">
        <v>194</v>
      </c>
      <c r="D183" t="s">
        <v>2121</v>
      </c>
      <c r="E183" t="str">
        <f t="shared" si="43"/>
        <v>Matt HancockApr 12, 2020</v>
      </c>
      <c r="F183" t="str">
        <f>VLOOKUP(D183,'names lookup'!A:L,5,FALSE)</f>
        <v>Matt Hancock</v>
      </c>
      <c r="G183" t="str">
        <f>VLOOKUP(F183,'names lookup'!E:H,3,FALSE)</f>
        <v>Government</v>
      </c>
      <c r="H183" t="str">
        <f>VLOOKUP(F183,'names lookup'!E:I,5,FALSE)</f>
        <v>Government</v>
      </c>
      <c r="I183" t="str">
        <f>VLOOKUP($F183,'names lookup'!$E:J,6,FALSE)</f>
        <v>Central govt</v>
      </c>
      <c r="J183" t="str">
        <f>VLOOKUP($F183,'names lookup'!$E:K,7,FALSE)</f>
        <v>N/A</v>
      </c>
      <c r="K183" t="str">
        <f>VLOOKUP($F183,'names lookup'!$E:L,8,FALSE)</f>
        <v>UK</v>
      </c>
      <c r="L183" t="str">
        <f t="shared" si="44"/>
        <v>Arj Singh from the HuffPost.</v>
      </c>
      <c r="M183" t="str">
        <f t="shared" si="57"/>
        <v>30:18</v>
      </c>
      <c r="O183">
        <v>50</v>
      </c>
      <c r="Q183" t="s">
        <v>3</v>
      </c>
      <c r="R183" s="7">
        <f t="shared" si="45"/>
        <v>43933</v>
      </c>
      <c r="S183" t="s">
        <v>2295</v>
      </c>
      <c r="T183" s="6">
        <f t="shared" si="58"/>
        <v>2.1041666666666667E-2</v>
      </c>
      <c r="U183">
        <f t="shared" si="46"/>
        <v>2.0162037037037037E-2</v>
      </c>
      <c r="V183">
        <f t="shared" si="47"/>
        <v>2.4525462962962968E-2</v>
      </c>
      <c r="W183">
        <f t="shared" si="48"/>
        <v>4.3634259259259303E-3</v>
      </c>
      <c r="X183">
        <f t="shared" si="63"/>
        <v>2.1284722222222222E-2</v>
      </c>
      <c r="Y183">
        <f t="shared" si="49"/>
        <v>2.1284722222222222E-2</v>
      </c>
      <c r="Z183" t="b">
        <f t="shared" si="50"/>
        <v>0</v>
      </c>
      <c r="AA183" s="6">
        <f t="shared" si="51"/>
        <v>4.6296296296294281E-5</v>
      </c>
      <c r="AB183" s="6" t="b">
        <f t="shared" si="52"/>
        <v>0</v>
      </c>
      <c r="AC183" s="9">
        <f t="shared" si="53"/>
        <v>5</v>
      </c>
      <c r="AD183" s="9">
        <f t="shared" si="64"/>
        <v>75.000000000003268</v>
      </c>
      <c r="AE183" s="10">
        <f t="shared" si="60"/>
        <v>1.1574074074074073E-5</v>
      </c>
      <c r="AF183">
        <f t="shared" si="54"/>
        <v>1.1226851851851849E-3</v>
      </c>
      <c r="AG183" t="b">
        <f t="shared" si="55"/>
        <v>0</v>
      </c>
      <c r="AH183">
        <f t="shared" si="56"/>
        <v>2.4710648148148148E-2</v>
      </c>
    </row>
    <row r="184" spans="1:34" x14ac:dyDescent="0.2">
      <c r="A184">
        <v>196</v>
      </c>
      <c r="B184" t="s">
        <v>136</v>
      </c>
      <c r="C184" t="s">
        <v>195</v>
      </c>
      <c r="D184" t="s">
        <v>2032</v>
      </c>
      <c r="E184" t="str">
        <f t="shared" si="43"/>
        <v>Arj SinghApr 12, 2020</v>
      </c>
      <c r="F184" t="str">
        <f>VLOOKUP(E184,'names lookup'!D:L,2,FALSE)</f>
        <v>Arj Singh</v>
      </c>
      <c r="G184" t="str">
        <f>VLOOKUP(F184,'names lookup'!E:H,3,FALSE)</f>
        <v>HuffPost</v>
      </c>
      <c r="H184" t="str">
        <f>VLOOKUP(F184,'names lookup'!E:I,5,FALSE)</f>
        <v>Media</v>
      </c>
      <c r="I184" t="str">
        <f>VLOOKUP($F184,'names lookup'!$E:J,6,FALSE)</f>
        <v>Online</v>
      </c>
      <c r="J184" t="str">
        <f>VLOOKUP($F184,'names lookup'!$E:K,7,FALSE)</f>
        <v>National</v>
      </c>
      <c r="K184" t="str">
        <f>VLOOKUP($F184,'names lookup'!$E:L,8,FALSE)</f>
        <v>UK</v>
      </c>
      <c r="L184" t="str">
        <f t="shared" si="44"/>
        <v>Good afternoon. The Chief Scientific Adviser, Sir Patrick Vallance, was happy to go on record last month to say the 20,000 deaths or fewer would be in his words, “A good outcome for the UK.” Given that we’ve now hit 10,000, can we still achieve that good outcome?</v>
      </c>
      <c r="M184" t="str">
        <f t="shared" si="57"/>
        <v>30:22</v>
      </c>
      <c r="O184">
        <v>282</v>
      </c>
      <c r="Q184" t="s">
        <v>3</v>
      </c>
      <c r="R184" s="7">
        <f t="shared" si="45"/>
        <v>43933</v>
      </c>
      <c r="S184" t="s">
        <v>2296</v>
      </c>
      <c r="T184" s="6">
        <f t="shared" si="58"/>
        <v>2.1087962962962961E-2</v>
      </c>
      <c r="U184">
        <f t="shared" si="46"/>
        <v>2.1087962962962961E-2</v>
      </c>
      <c r="V184">
        <f t="shared" si="47"/>
        <v>2.1087962962962961E-2</v>
      </c>
      <c r="W184">
        <f t="shared" si="48"/>
        <v>0</v>
      </c>
      <c r="X184">
        <f t="shared" si="63"/>
        <v>2.1284722222222222E-2</v>
      </c>
      <c r="Y184">
        <f t="shared" si="49"/>
        <v>2.1284722222222222E-2</v>
      </c>
      <c r="Z184" t="b">
        <f t="shared" si="50"/>
        <v>0</v>
      </c>
      <c r="AA184" s="6">
        <f t="shared" si="51"/>
        <v>1.967592592592611E-4</v>
      </c>
      <c r="AB184" s="6" t="b">
        <f t="shared" si="52"/>
        <v>0</v>
      </c>
      <c r="AC184" s="9">
        <f t="shared" si="53"/>
        <v>48</v>
      </c>
      <c r="AD184" s="9">
        <f t="shared" si="64"/>
        <v>169.41176470588076</v>
      </c>
      <c r="AE184" s="10">
        <f t="shared" si="60"/>
        <v>1.9675925925925926E-4</v>
      </c>
      <c r="AF184">
        <f t="shared" si="54"/>
        <v>1.967592592592611E-4</v>
      </c>
      <c r="AG184" t="b">
        <f t="shared" si="55"/>
        <v>0</v>
      </c>
      <c r="AH184">
        <f t="shared" si="56"/>
        <v>2.4710648148148148E-2</v>
      </c>
    </row>
    <row r="185" spans="1:34" x14ac:dyDescent="0.2">
      <c r="A185">
        <v>197</v>
      </c>
      <c r="B185" t="s">
        <v>136</v>
      </c>
      <c r="C185" t="s">
        <v>196</v>
      </c>
      <c r="D185" t="s">
        <v>2121</v>
      </c>
      <c r="E185" t="str">
        <f t="shared" si="43"/>
        <v>Matt HancockApr 12, 2020</v>
      </c>
      <c r="F185" t="str">
        <f>VLOOKUP(D185,'names lookup'!A:L,5,FALSE)</f>
        <v>Matt Hancock</v>
      </c>
      <c r="G185" t="str">
        <f>VLOOKUP(F185,'names lookup'!E:H,3,FALSE)</f>
        <v>Government</v>
      </c>
      <c r="H185" t="str">
        <f>VLOOKUP(F185,'names lookup'!E:I,5,FALSE)</f>
        <v>Government</v>
      </c>
      <c r="I185" t="str">
        <f>VLOOKUP($F185,'names lookup'!$E:J,6,FALSE)</f>
        <v>Central govt</v>
      </c>
      <c r="J185" t="str">
        <f>VLOOKUP($F185,'names lookup'!$E:K,7,FALSE)</f>
        <v>N/A</v>
      </c>
      <c r="K185" t="str">
        <f>VLOOKUP($F185,'names lookup'!$E:L,8,FALSE)</f>
        <v>UK</v>
      </c>
      <c r="L185" t="str">
        <f t="shared" si="44"/>
        <v>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v>
      </c>
      <c r="M185" t="str">
        <f t="shared" si="57"/>
        <v>30:39</v>
      </c>
      <c r="O185">
        <v>458</v>
      </c>
      <c r="Q185" t="s">
        <v>3</v>
      </c>
      <c r="R185" s="7">
        <f t="shared" si="45"/>
        <v>43933</v>
      </c>
      <c r="S185" t="s">
        <v>2297</v>
      </c>
      <c r="T185" s="6">
        <f t="shared" si="58"/>
        <v>2.1284722222222222E-2</v>
      </c>
      <c r="U185">
        <f t="shared" si="46"/>
        <v>2.1284722222222222E-2</v>
      </c>
      <c r="V185">
        <f t="shared" si="47"/>
        <v>2.4525462962962968E-2</v>
      </c>
      <c r="W185">
        <f t="shared" si="48"/>
        <v>3.2407407407407454E-3</v>
      </c>
      <c r="X185">
        <f t="shared" si="63"/>
        <v>2.2847222222222224E-2</v>
      </c>
      <c r="Y185">
        <f t="shared" si="49"/>
        <v>2.2847222222222224E-2</v>
      </c>
      <c r="Z185" t="b">
        <f t="shared" si="50"/>
        <v>0</v>
      </c>
      <c r="AA185" s="6">
        <f t="shared" si="51"/>
        <v>3.4722222222222099E-4</v>
      </c>
      <c r="AB185" s="6" t="b">
        <f t="shared" si="52"/>
        <v>0</v>
      </c>
      <c r="AC185" s="9">
        <f t="shared" si="53"/>
        <v>84</v>
      </c>
      <c r="AD185" s="9">
        <f t="shared" si="64"/>
        <v>168.0000000000006</v>
      </c>
      <c r="AE185" s="10">
        <f t="shared" si="60"/>
        <v>3.4722222222222224E-4</v>
      </c>
      <c r="AF185">
        <f t="shared" si="54"/>
        <v>1.5625000000000014E-3</v>
      </c>
      <c r="AG185" t="b">
        <f t="shared" si="55"/>
        <v>0</v>
      </c>
      <c r="AH185">
        <f t="shared" si="56"/>
        <v>2.4710648148148148E-2</v>
      </c>
    </row>
    <row r="186" spans="1:34" x14ac:dyDescent="0.2">
      <c r="A186">
        <v>198</v>
      </c>
      <c r="B186" t="s">
        <v>136</v>
      </c>
      <c r="C186" t="s">
        <v>197</v>
      </c>
      <c r="D186" t="s">
        <v>2121</v>
      </c>
      <c r="E186" t="str">
        <f t="shared" si="43"/>
        <v>Matt HancockApr 12, 2020</v>
      </c>
      <c r="F186" t="str">
        <f>VLOOKUP(D186,'names lookup'!A:L,5,FALSE)</f>
        <v>Matt Hancock</v>
      </c>
      <c r="G186" t="str">
        <f>VLOOKUP(F186,'names lookup'!E:H,3,FALSE)</f>
        <v>Government</v>
      </c>
      <c r="H186" t="str">
        <f>VLOOKUP(F186,'names lookup'!E:I,5,FALSE)</f>
        <v>Government</v>
      </c>
      <c r="I186" t="str">
        <f>VLOOKUP($F186,'names lookup'!$E:J,6,FALSE)</f>
        <v>Central govt</v>
      </c>
      <c r="J186" t="str">
        <f>VLOOKUP($F186,'names lookup'!$E:K,7,FALSE)</f>
        <v>N/A</v>
      </c>
      <c r="K186" t="str">
        <f>VLOOKUP($F186,'names lookup'!$E:L,8,FALSE)</f>
        <v>UK</v>
      </c>
      <c r="L186" t="str">
        <f t="shared" si="44"/>
        <v>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v>
      </c>
      <c r="M186" t="str">
        <f t="shared" si="57"/>
        <v>31:09</v>
      </c>
      <c r="O186">
        <v>805</v>
      </c>
      <c r="Q186" t="s">
        <v>3</v>
      </c>
      <c r="R186" s="7">
        <f t="shared" si="45"/>
        <v>43933</v>
      </c>
      <c r="S186" t="s">
        <v>2297</v>
      </c>
      <c r="T186" s="6">
        <f t="shared" si="58"/>
        <v>2.1631944444444443E-2</v>
      </c>
      <c r="U186">
        <f t="shared" si="46"/>
        <v>2.1284722222222222E-2</v>
      </c>
      <c r="V186">
        <f t="shared" si="47"/>
        <v>2.4525462962962968E-2</v>
      </c>
      <c r="W186">
        <f t="shared" si="48"/>
        <v>3.2407407407407454E-3</v>
      </c>
      <c r="X186">
        <f t="shared" si="63"/>
        <v>2.2847222222222224E-2</v>
      </c>
      <c r="Y186">
        <f t="shared" si="49"/>
        <v>2.2847222222222224E-2</v>
      </c>
      <c r="Z186" t="b">
        <f t="shared" si="50"/>
        <v>0</v>
      </c>
      <c r="AA186" s="6">
        <f t="shared" si="51"/>
        <v>6.5972222222222474E-4</v>
      </c>
      <c r="AB186" s="6" t="b">
        <f t="shared" si="52"/>
        <v>0</v>
      </c>
      <c r="AC186" s="9">
        <f t="shared" si="53"/>
        <v>138</v>
      </c>
      <c r="AD186" s="9">
        <f t="shared" si="64"/>
        <v>145.26315789473628</v>
      </c>
      <c r="AE186" s="10">
        <f t="shared" si="60"/>
        <v>5.6712962962962956E-4</v>
      </c>
      <c r="AF186">
        <f t="shared" si="54"/>
        <v>1.5625000000000014E-3</v>
      </c>
      <c r="AG186" t="b">
        <f t="shared" si="55"/>
        <v>0</v>
      </c>
      <c r="AH186">
        <f t="shared" si="56"/>
        <v>2.4710648148148148E-2</v>
      </c>
    </row>
    <row r="187" spans="1:34" x14ac:dyDescent="0.2">
      <c r="A187">
        <v>199</v>
      </c>
      <c r="B187" t="s">
        <v>136</v>
      </c>
      <c r="C187" t="s">
        <v>198</v>
      </c>
      <c r="D187" t="s">
        <v>2177</v>
      </c>
      <c r="E187" t="str">
        <f t="shared" si="43"/>
        <v>Yvonne DoyleApr 12, 2020</v>
      </c>
      <c r="F187" t="str">
        <f>VLOOKUP(E187,'names lookup'!D:L,2,FALSE)</f>
        <v>Dr. Yvonne Doyle</v>
      </c>
      <c r="G187" t="str">
        <f>VLOOKUP(F187,'names lookup'!E:H,3,FALSE)</f>
        <v>Public Health England</v>
      </c>
      <c r="H187" t="str">
        <f>VLOOKUP(F187,'names lookup'!E:I,5,FALSE)</f>
        <v>Government</v>
      </c>
      <c r="I187" t="str">
        <f>VLOOKUP($F187,'names lookup'!$E:J,6,FALSE)</f>
        <v>Health</v>
      </c>
      <c r="J187" t="str">
        <f>VLOOKUP($F187,'names lookup'!$E:K,7,FALSE)</f>
        <v>N/A</v>
      </c>
      <c r="K187" t="str">
        <f>VLOOKUP($F187,'names lookup'!$E:L,8,FALSE)</f>
        <v>England</v>
      </c>
      <c r="L187" t="str">
        <f t="shared" si="44"/>
        <v>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v>
      </c>
      <c r="M187" t="str">
        <f t="shared" si="57"/>
        <v>32:06</v>
      </c>
      <c r="O187">
        <v>716</v>
      </c>
      <c r="Q187" t="s">
        <v>3</v>
      </c>
      <c r="R187" s="7">
        <f t="shared" si="45"/>
        <v>43933</v>
      </c>
      <c r="S187" t="s">
        <v>2298</v>
      </c>
      <c r="T187" s="6">
        <f t="shared" si="58"/>
        <v>2.2291666666666668E-2</v>
      </c>
      <c r="U187">
        <f t="shared" si="46"/>
        <v>2.2291666666666668E-2</v>
      </c>
      <c r="V187">
        <f t="shared" si="47"/>
        <v>2.2291666666666668E-2</v>
      </c>
      <c r="W187">
        <f t="shared" si="48"/>
        <v>0</v>
      </c>
      <c r="X187">
        <f t="shared" si="63"/>
        <v>2.2847222222222224E-2</v>
      </c>
      <c r="Y187">
        <f t="shared" si="49"/>
        <v>2.2847222222222224E-2</v>
      </c>
      <c r="Z187" t="b">
        <f t="shared" si="50"/>
        <v>0</v>
      </c>
      <c r="AA187" s="6">
        <f t="shared" si="51"/>
        <v>5.5555555555555566E-4</v>
      </c>
      <c r="AB187" s="6" t="b">
        <f t="shared" si="52"/>
        <v>0</v>
      </c>
      <c r="AC187" s="9">
        <f t="shared" si="53"/>
        <v>124</v>
      </c>
      <c r="AD187" s="9">
        <f t="shared" si="64"/>
        <v>154.99999999999997</v>
      </c>
      <c r="AE187" s="10">
        <f t="shared" si="60"/>
        <v>5.0925925925925921E-4</v>
      </c>
      <c r="AF187">
        <f t="shared" si="54"/>
        <v>5.5555555555555566E-4</v>
      </c>
      <c r="AG187" t="b">
        <f t="shared" si="55"/>
        <v>0</v>
      </c>
      <c r="AH187">
        <f t="shared" si="56"/>
        <v>2.4710648148148148E-2</v>
      </c>
    </row>
    <row r="188" spans="1:34" x14ac:dyDescent="0.2">
      <c r="A188">
        <v>200</v>
      </c>
      <c r="B188" t="s">
        <v>136</v>
      </c>
      <c r="C188" t="s">
        <v>199</v>
      </c>
      <c r="D188" t="s">
        <v>2121</v>
      </c>
      <c r="E188" t="str">
        <f t="shared" si="43"/>
        <v>Matt HancockApr 12, 2020</v>
      </c>
      <c r="F188" t="str">
        <f>VLOOKUP(D188,'names lookup'!A:L,5,FALSE)</f>
        <v>Matt Hancock</v>
      </c>
      <c r="G188" t="str">
        <f>VLOOKUP(F188,'names lookup'!E:H,3,FALSE)</f>
        <v>Government</v>
      </c>
      <c r="H188" t="str">
        <f>VLOOKUP(F188,'names lookup'!E:I,5,FALSE)</f>
        <v>Government</v>
      </c>
      <c r="I188" t="str">
        <f>VLOOKUP($F188,'names lookup'!$E:J,6,FALSE)</f>
        <v>Central govt</v>
      </c>
      <c r="J188" t="str">
        <f>VLOOKUP($F188,'names lookup'!$E:K,7,FALSE)</f>
        <v>N/A</v>
      </c>
      <c r="K188" t="str">
        <f>VLOOKUP($F188,'names lookup'!$E:L,8,FALSE)</f>
        <v>UK</v>
      </c>
      <c r="L188" t="str">
        <f t="shared" si="44"/>
        <v>Thanks very much, Arj. Jill Lawless from the AP.</v>
      </c>
      <c r="M188" t="str">
        <f t="shared" si="57"/>
        <v>32:54</v>
      </c>
      <c r="O188">
        <v>70</v>
      </c>
      <c r="Q188" t="s">
        <v>3</v>
      </c>
      <c r="R188" s="7">
        <f t="shared" si="45"/>
        <v>43933</v>
      </c>
      <c r="S188" t="s">
        <v>2299</v>
      </c>
      <c r="T188" s="6">
        <f t="shared" si="58"/>
        <v>2.2847222222222224E-2</v>
      </c>
      <c r="U188">
        <f t="shared" si="46"/>
        <v>2.2847222222222224E-2</v>
      </c>
      <c r="V188">
        <f t="shared" si="47"/>
        <v>2.4525462962962968E-2</v>
      </c>
      <c r="W188">
        <f t="shared" si="48"/>
        <v>1.678240740740744E-3</v>
      </c>
      <c r="X188">
        <f t="shared" si="63"/>
        <v>2.3206018518518515E-2</v>
      </c>
      <c r="Y188">
        <f t="shared" si="49"/>
        <v>2.3206018518518515E-2</v>
      </c>
      <c r="Z188" t="b">
        <f t="shared" si="50"/>
        <v>0</v>
      </c>
      <c r="AA188" s="6">
        <f t="shared" si="51"/>
        <v>0</v>
      </c>
      <c r="AB188" s="6" t="b">
        <f t="shared" si="52"/>
        <v>0</v>
      </c>
      <c r="AC188" s="9">
        <f t="shared" si="53"/>
        <v>9</v>
      </c>
      <c r="AD188" s="9"/>
      <c r="AE188" s="10">
        <f t="shared" si="60"/>
        <v>3.4722222222222222E-5</v>
      </c>
      <c r="AF188">
        <f t="shared" si="54"/>
        <v>3.5879629629629109E-4</v>
      </c>
      <c r="AG188" t="b">
        <f t="shared" si="55"/>
        <v>0</v>
      </c>
      <c r="AH188">
        <f t="shared" si="56"/>
        <v>2.4710648148148148E-2</v>
      </c>
    </row>
    <row r="189" spans="1:34" x14ac:dyDescent="0.2">
      <c r="A189">
        <v>201</v>
      </c>
      <c r="B189" t="s">
        <v>136</v>
      </c>
      <c r="C189" t="s">
        <v>200</v>
      </c>
      <c r="D189" t="s">
        <v>2093</v>
      </c>
      <c r="E189" t="str">
        <f t="shared" si="43"/>
        <v>Jill LawlessApr 12, 2020</v>
      </c>
      <c r="F189" t="str">
        <f>VLOOKUP(E189,'names lookup'!D:L,2,FALSE)</f>
        <v>Jill Lawless</v>
      </c>
      <c r="G189" t="str">
        <f>VLOOKUP(F189,'names lookup'!E:H,3,FALSE)</f>
        <v>Associated Press</v>
      </c>
      <c r="H189" t="str">
        <f>VLOOKUP(F189,'names lookup'!E:I,5,FALSE)</f>
        <v>Media</v>
      </c>
      <c r="I189" t="str">
        <f>VLOOKUP($F189,'names lookup'!$E:J,6,FALSE)</f>
        <v>Agency</v>
      </c>
      <c r="J189" t="str">
        <f>VLOOKUP($F189,'names lookup'!$E:K,7,FALSE)</f>
        <v>National</v>
      </c>
      <c r="K189" t="str">
        <f>VLOOKUP($F189,'names lookup'!$E:L,8,FALSE)</f>
        <v>International</v>
      </c>
      <c r="L189" t="str">
        <f t="shared" si="44"/>
        <v>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v>
      </c>
      <c r="M189" t="str">
        <f t="shared" si="57"/>
        <v>32:54</v>
      </c>
      <c r="O189">
        <v>603</v>
      </c>
      <c r="Q189" t="s">
        <v>3</v>
      </c>
      <c r="R189" s="7">
        <f t="shared" si="45"/>
        <v>43933</v>
      </c>
      <c r="S189" t="s">
        <v>2299</v>
      </c>
      <c r="T189" s="6">
        <f t="shared" si="58"/>
        <v>2.2847222222222224E-2</v>
      </c>
      <c r="U189">
        <f t="shared" si="46"/>
        <v>2.2847222222222224E-2</v>
      </c>
      <c r="V189">
        <f t="shared" si="47"/>
        <v>2.2847222222222224E-2</v>
      </c>
      <c r="W189">
        <f t="shared" si="48"/>
        <v>0</v>
      </c>
      <c r="X189">
        <f t="shared" si="63"/>
        <v>2.3206018518518515E-2</v>
      </c>
      <c r="Y189">
        <f t="shared" si="49"/>
        <v>2.3206018518518515E-2</v>
      </c>
      <c r="Z189" t="b">
        <f t="shared" si="50"/>
        <v>0</v>
      </c>
      <c r="AA189" s="6">
        <f t="shared" si="51"/>
        <v>3.5879629629629109E-4</v>
      </c>
      <c r="AB189" s="6" t="b">
        <f t="shared" si="52"/>
        <v>0</v>
      </c>
      <c r="AC189" s="9">
        <f t="shared" si="53"/>
        <v>106</v>
      </c>
      <c r="AD189" s="9">
        <f t="shared" ref="AD189:AD220" si="65">IF(AB189=FALSE,AC189/(AA189*(24*60)),"")</f>
        <v>205.16129032258362</v>
      </c>
      <c r="AE189" s="10">
        <f t="shared" si="60"/>
        <v>4.3981481481481481E-4</v>
      </c>
      <c r="AF189">
        <f t="shared" si="54"/>
        <v>3.5879629629629109E-4</v>
      </c>
      <c r="AG189" t="b">
        <f t="shared" si="55"/>
        <v>0</v>
      </c>
      <c r="AH189">
        <f t="shared" si="56"/>
        <v>2.4710648148148148E-2</v>
      </c>
    </row>
    <row r="190" spans="1:34" x14ac:dyDescent="0.2">
      <c r="A190">
        <v>202</v>
      </c>
      <c r="B190" t="s">
        <v>136</v>
      </c>
      <c r="C190" t="s">
        <v>201</v>
      </c>
      <c r="D190" t="s">
        <v>2121</v>
      </c>
      <c r="E190" t="str">
        <f t="shared" si="43"/>
        <v>Matt HancockApr 12, 2020</v>
      </c>
      <c r="F190" t="str">
        <f>VLOOKUP(D190,'names lookup'!A:L,5,FALSE)</f>
        <v>Matt Hancock</v>
      </c>
      <c r="G190" t="str">
        <f>VLOOKUP(F190,'names lookup'!E:H,3,FALSE)</f>
        <v>Government</v>
      </c>
      <c r="H190" t="str">
        <f>VLOOKUP(F190,'names lookup'!E:I,5,FALSE)</f>
        <v>Government</v>
      </c>
      <c r="I190" t="str">
        <f>VLOOKUP($F190,'names lookup'!$E:J,6,FALSE)</f>
        <v>Central govt</v>
      </c>
      <c r="J190" t="str">
        <f>VLOOKUP($F190,'names lookup'!$E:K,7,FALSE)</f>
        <v>N/A</v>
      </c>
      <c r="K190" t="str">
        <f>VLOOKUP($F190,'names lookup'!$E:L,8,FALSE)</f>
        <v>UK</v>
      </c>
      <c r="L190" t="str">
        <f t="shared" si="44"/>
        <v>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v>
      </c>
      <c r="M190" t="str">
        <f t="shared" si="57"/>
        <v>33:25</v>
      </c>
      <c r="O190">
        <v>897</v>
      </c>
      <c r="Q190" t="s">
        <v>3</v>
      </c>
      <c r="R190" s="7">
        <f t="shared" si="45"/>
        <v>43933</v>
      </c>
      <c r="S190" t="s">
        <v>2300</v>
      </c>
      <c r="T190" s="6">
        <f t="shared" si="58"/>
        <v>2.3206018518518515E-2</v>
      </c>
      <c r="U190">
        <f t="shared" si="46"/>
        <v>2.3206018518518515E-2</v>
      </c>
      <c r="V190">
        <f t="shared" si="47"/>
        <v>2.4525462962962968E-2</v>
      </c>
      <c r="W190">
        <f t="shared" si="48"/>
        <v>1.3194444444444529E-3</v>
      </c>
      <c r="X190"/>
      <c r="Y190">
        <f t="shared" si="49"/>
        <v>2.4525462962962968E-2</v>
      </c>
      <c r="Z190" t="b">
        <f t="shared" si="50"/>
        <v>1</v>
      </c>
      <c r="AA190" s="6">
        <f t="shared" si="51"/>
        <v>7.4074074074074667E-4</v>
      </c>
      <c r="AB190" s="6" t="b">
        <f t="shared" si="52"/>
        <v>0</v>
      </c>
      <c r="AC190" s="9">
        <f t="shared" si="53"/>
        <v>166</v>
      </c>
      <c r="AD190" s="9">
        <f t="shared" si="65"/>
        <v>155.62499999999875</v>
      </c>
      <c r="AE190" s="10">
        <f t="shared" si="60"/>
        <v>6.8287037037037025E-4</v>
      </c>
      <c r="AF190">
        <f t="shared" si="54"/>
        <v>1.3194444444444529E-3</v>
      </c>
      <c r="AG190" t="b">
        <f t="shared" si="55"/>
        <v>0</v>
      </c>
      <c r="AH190">
        <f t="shared" si="56"/>
        <v>2.4710648148148148E-2</v>
      </c>
    </row>
    <row r="191" spans="1:34" x14ac:dyDescent="0.2">
      <c r="A191">
        <v>203</v>
      </c>
      <c r="B191" t="s">
        <v>136</v>
      </c>
      <c r="C191" t="s">
        <v>202</v>
      </c>
      <c r="D191" t="s">
        <v>2121</v>
      </c>
      <c r="E191" t="str">
        <f t="shared" si="43"/>
        <v>Matt HancockApr 12, 2020</v>
      </c>
      <c r="F191" t="str">
        <f>VLOOKUP(D191,'names lookup'!A:L,5,FALSE)</f>
        <v>Matt Hancock</v>
      </c>
      <c r="G191" t="str">
        <f>VLOOKUP(F191,'names lookup'!E:H,3,FALSE)</f>
        <v>Government</v>
      </c>
      <c r="H191" t="str">
        <f>VLOOKUP(F191,'names lookup'!E:I,5,FALSE)</f>
        <v>Government</v>
      </c>
      <c r="I191" t="str">
        <f>VLOOKUP($F191,'names lookup'!$E:J,6,FALSE)</f>
        <v>Central govt</v>
      </c>
      <c r="J191" t="str">
        <f>VLOOKUP($F191,'names lookup'!$E:K,7,FALSE)</f>
        <v>N/A</v>
      </c>
      <c r="K191" t="str">
        <f>VLOOKUP($F191,'names lookup'!$E:L,8,FALSE)</f>
        <v>UK</v>
      </c>
      <c r="L191" t="str">
        <f t="shared" si="44"/>
        <v>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v>
      </c>
      <c r="M191" t="str">
        <f t="shared" si="57"/>
        <v>34:29</v>
      </c>
      <c r="O191">
        <v>667</v>
      </c>
      <c r="Q191" t="s">
        <v>3</v>
      </c>
      <c r="R191" s="7">
        <f t="shared" si="45"/>
        <v>43933</v>
      </c>
      <c r="S191" t="s">
        <v>2300</v>
      </c>
      <c r="T191" s="6">
        <f t="shared" si="58"/>
        <v>2.3946759259259261E-2</v>
      </c>
      <c r="U191">
        <f t="shared" si="46"/>
        <v>2.3206018518518515E-2</v>
      </c>
      <c r="V191">
        <f t="shared" si="47"/>
        <v>2.4525462962962968E-2</v>
      </c>
      <c r="W191">
        <f t="shared" si="48"/>
        <v>1.3194444444444529E-3</v>
      </c>
      <c r="X191"/>
      <c r="Y191">
        <f t="shared" si="49"/>
        <v>2.4525462962962968E-2</v>
      </c>
      <c r="Z191" t="b">
        <f t="shared" si="50"/>
        <v>1</v>
      </c>
      <c r="AA191" s="6">
        <f t="shared" si="51"/>
        <v>5.7870370370370627E-4</v>
      </c>
      <c r="AB191" s="6" t="b">
        <f t="shared" si="52"/>
        <v>0</v>
      </c>
      <c r="AC191" s="9">
        <f t="shared" si="53"/>
        <v>122</v>
      </c>
      <c r="AD191" s="9">
        <f t="shared" si="65"/>
        <v>146.39999999999935</v>
      </c>
      <c r="AE191" s="10">
        <f t="shared" si="60"/>
        <v>4.9768518518518521E-4</v>
      </c>
      <c r="AF191">
        <f t="shared" si="54"/>
        <v>1.3194444444444529E-3</v>
      </c>
      <c r="AG191" t="b">
        <f t="shared" si="55"/>
        <v>0</v>
      </c>
      <c r="AH191">
        <f t="shared" si="56"/>
        <v>2.4710648148148148E-2</v>
      </c>
    </row>
    <row r="192" spans="1:34" x14ac:dyDescent="0.2">
      <c r="A192">
        <v>204</v>
      </c>
      <c r="B192" t="s">
        <v>136</v>
      </c>
      <c r="C192" t="s">
        <v>203</v>
      </c>
      <c r="D192" t="s">
        <v>2121</v>
      </c>
      <c r="E192" t="str">
        <f t="shared" si="43"/>
        <v>Matt HancockApr 12, 2020</v>
      </c>
      <c r="F192" t="str">
        <f>VLOOKUP(D192,'names lookup'!A:L,5,FALSE)</f>
        <v>Matt Hancock</v>
      </c>
      <c r="G192" t="str">
        <f>VLOOKUP(F192,'names lookup'!E:H,3,FALSE)</f>
        <v>Government</v>
      </c>
      <c r="H192" t="str">
        <f>VLOOKUP(F192,'names lookup'!E:I,5,FALSE)</f>
        <v>Government</v>
      </c>
      <c r="I192" t="str">
        <f>VLOOKUP($F192,'names lookup'!$E:J,6,FALSE)</f>
        <v>Central govt</v>
      </c>
      <c r="J192" t="str">
        <f>VLOOKUP($F192,'names lookup'!$E:K,7,FALSE)</f>
        <v>N/A</v>
      </c>
      <c r="K192" t="str">
        <f>VLOOKUP($F192,'names lookup'!$E:L,8,FALSE)</f>
        <v>UK</v>
      </c>
      <c r="L192" t="str">
        <f t="shared" si="44"/>
        <v>Thanks very much indeed, that concludes today’s Downing Street briefing and we’ll no doubt see you all again tomorrow.</v>
      </c>
      <c r="M192" t="str">
        <f t="shared" si="57"/>
        <v>35:19</v>
      </c>
      <c r="O192">
        <v>140</v>
      </c>
      <c r="Q192" t="s">
        <v>3</v>
      </c>
      <c r="R192" s="7">
        <f t="shared" si="45"/>
        <v>43933</v>
      </c>
      <c r="S192" t="s">
        <v>2300</v>
      </c>
      <c r="T192" s="6">
        <f t="shared" si="58"/>
        <v>2.4525462962962968E-2</v>
      </c>
      <c r="U192">
        <f t="shared" si="46"/>
        <v>2.3206018518518515E-2</v>
      </c>
      <c r="V192">
        <f t="shared" si="47"/>
        <v>2.4525462962962968E-2</v>
      </c>
      <c r="W192">
        <f t="shared" si="48"/>
        <v>1.3194444444444529E-3</v>
      </c>
      <c r="X192"/>
      <c r="Y192">
        <f t="shared" si="49"/>
        <v>2.4525462962962968E-2</v>
      </c>
      <c r="Z192" t="b">
        <f t="shared" si="50"/>
        <v>1</v>
      </c>
      <c r="AA192" s="6">
        <f t="shared" si="51"/>
        <v>1.851851851851806E-4</v>
      </c>
      <c r="AB192" s="6" t="b">
        <f t="shared" si="52"/>
        <v>0</v>
      </c>
      <c r="AC192" s="9">
        <f t="shared" si="53"/>
        <v>19</v>
      </c>
      <c r="AD192" s="9">
        <f t="shared" si="65"/>
        <v>71.250000000001762</v>
      </c>
      <c r="AE192" s="10">
        <f t="shared" si="60"/>
        <v>6.9444444444444444E-5</v>
      </c>
      <c r="AF192">
        <f t="shared" si="54"/>
        <v>1.3194444444444529E-3</v>
      </c>
      <c r="AG192" t="b">
        <f t="shared" si="55"/>
        <v>0</v>
      </c>
      <c r="AH192">
        <f t="shared" si="56"/>
        <v>2.4710648148148148E-2</v>
      </c>
    </row>
    <row r="193" spans="1:34" x14ac:dyDescent="0.2">
      <c r="A193">
        <v>205</v>
      </c>
      <c r="B193" t="s">
        <v>136</v>
      </c>
      <c r="C193" t="s">
        <v>204</v>
      </c>
      <c r="D193" t="s">
        <v>2160</v>
      </c>
      <c r="E193" t="str">
        <f t="shared" si="43"/>
        <v>Speaker 4Apr 12, 2020</v>
      </c>
      <c r="F193" t="str">
        <f>VLOOKUP(E193,'names lookup'!D:L,2,FALSE)</f>
        <v>Presenter (ignore)</v>
      </c>
      <c r="G193" t="str">
        <f>VLOOKUP(F193,'names lookup'!E:H,3,FALSE)</f>
        <v>N/A</v>
      </c>
      <c r="H193" t="e">
        <f>VLOOKUP(F193,'names lookup'!E:I,5,FALSE)</f>
        <v>#N/A</v>
      </c>
      <c r="I193" t="e">
        <f>VLOOKUP($F193,'names lookup'!$E:J,6,FALSE)</f>
        <v>#N/A</v>
      </c>
      <c r="J193" t="e">
        <f>VLOOKUP($F193,'names lookup'!$E:K,7,FALSE)</f>
        <v>#N/A</v>
      </c>
      <c r="K193" t="e">
        <f>VLOOKUP($F193,'names lookup'!$E:L,8,FALSE)</f>
        <v>#N/A</v>
      </c>
      <c r="L193" t="str">
        <f t="shared" si="44"/>
        <v>See the headlines as they happen and watch BBC News live in the app and get the full story with bbc.co.uk/news. Follow the story for all the latest with BBC News.</v>
      </c>
      <c r="M193" t="str">
        <f t="shared" si="57"/>
        <v>35:35</v>
      </c>
      <c r="O193">
        <v>181</v>
      </c>
      <c r="Q193" t="s">
        <v>3</v>
      </c>
      <c r="R193" s="7">
        <f t="shared" si="45"/>
        <v>43933</v>
      </c>
      <c r="S193" t="s">
        <v>2302</v>
      </c>
      <c r="T193" s="6">
        <f t="shared" si="58"/>
        <v>2.4710648148148148E-2</v>
      </c>
      <c r="U193">
        <f t="shared" si="46"/>
        <v>2.4710648148148148E-2</v>
      </c>
      <c r="V193">
        <f t="shared" si="47"/>
        <v>2.4710648148148148E-2</v>
      </c>
      <c r="W193">
        <f t="shared" si="48"/>
        <v>0</v>
      </c>
      <c r="X193"/>
      <c r="Y193">
        <f t="shared" si="49"/>
        <v>2.4710648148148148E-2</v>
      </c>
      <c r="Z193" t="b">
        <f t="shared" si="50"/>
        <v>1</v>
      </c>
      <c r="AA193" s="6">
        <f t="shared" si="51"/>
        <v>-2.4710648148148148E-2</v>
      </c>
      <c r="AB193" s="6" t="b">
        <f t="shared" si="52"/>
        <v>1</v>
      </c>
      <c r="AC193" s="9">
        <f t="shared" si="53"/>
        <v>31</v>
      </c>
      <c r="AD193" s="9" t="str">
        <f t="shared" si="65"/>
        <v/>
      </c>
      <c r="AE193" s="10">
        <f t="shared" si="60"/>
        <v>1.273148148148148E-4</v>
      </c>
      <c r="AF193">
        <f t="shared" si="54"/>
        <v>0</v>
      </c>
      <c r="AG193" t="b">
        <f t="shared" si="55"/>
        <v>0</v>
      </c>
      <c r="AH193">
        <f t="shared" si="56"/>
        <v>2.4710648148148148E-2</v>
      </c>
    </row>
    <row r="194" spans="1:34" x14ac:dyDescent="0.2">
      <c r="A194">
        <v>211</v>
      </c>
      <c r="B194" t="s">
        <v>205</v>
      </c>
      <c r="C194" t="s">
        <v>208</v>
      </c>
      <c r="D194" t="s">
        <v>2059</v>
      </c>
      <c r="E194" t="str">
        <f t="shared" ref="E194:E257" si="66">D194&amp;Q194</f>
        <v>Dominic RaabApr 16, 2020</v>
      </c>
      <c r="F194" t="str">
        <f>VLOOKUP(E194,'names lookup'!D:L,2,FALSE)</f>
        <v>Dominic Raab</v>
      </c>
      <c r="G194" t="str">
        <f>VLOOKUP(F194,'names lookup'!E:H,3,FALSE)</f>
        <v>Government</v>
      </c>
      <c r="H194" t="str">
        <f>VLOOKUP(F194,'names lookup'!E:I,5,FALSE)</f>
        <v>Government</v>
      </c>
      <c r="I194" t="str">
        <f>VLOOKUP($F194,'names lookup'!$E:J,6,FALSE)</f>
        <v>Central govt</v>
      </c>
      <c r="J194" t="str">
        <f>VLOOKUP($F194,'names lookup'!$E:K,7,FALSE)</f>
        <v>N/A</v>
      </c>
      <c r="K194" t="str">
        <f>VLOOKUP($F194,'names lookup'!$E:L,8,FALSE)</f>
        <v>UK</v>
      </c>
      <c r="L194" t="str">
        <f t="shared" ref="L194:L257" si="67">TRIM(SUBSTITUTE(SUBSTITUTE(SUBSTITUTE(SUBSTITUTE(C194,D194,""),M194,""),"();",""),":",""))</f>
        <v>… and lets defeat the coronavirus for good. Now, Patrick, I don’t know whether you’re going to give us some more detail on both the state of the coronavirus but also SAGE’s advice today.</v>
      </c>
      <c r="M194" t="str">
        <f t="shared" si="57"/>
        <v>00:00</v>
      </c>
      <c r="O194">
        <v>208</v>
      </c>
      <c r="Q194" t="s">
        <v>206</v>
      </c>
      <c r="R194" s="7">
        <f t="shared" ref="R194:R257" si="68">DATE(2020,IF(LEFT(Q194,3)="Apr",4,3),SUBSTITUTE(SUBSTITUTE(SUBSTITUTE(Q194,", 2020",""),"Apr ",""),"Mar ",""))</f>
        <v>43937</v>
      </c>
      <c r="S194" t="s">
        <v>2185</v>
      </c>
      <c r="T194" s="6">
        <f t="shared" si="58"/>
        <v>0</v>
      </c>
      <c r="U194">
        <f t="shared" ref="U194:U257" si="69">IF(D194=D193,U193,T194)</f>
        <v>0</v>
      </c>
      <c r="V194">
        <f t="shared" ref="V194:V257" si="70">_xlfn.MAXIFS(T:T,D:D,D194,B:B,B194)</f>
        <v>2.7766203703703706E-2</v>
      </c>
      <c r="W194">
        <f t="shared" ref="W194:W257" si="71">V194-U194</f>
        <v>2.7766203703703706E-2</v>
      </c>
      <c r="X194">
        <f t="shared" ref="X194:X257" si="72">IF(V194=T194,T195,X195)</f>
        <v>4.0277777777777777E-3</v>
      </c>
      <c r="Y194">
        <f t="shared" ref="Y194:Y257" si="73">IF(ISBLANK(X194),V194,X194)</f>
        <v>4.0277777777777777E-3</v>
      </c>
      <c r="Z194" t="b">
        <f t="shared" ref="Z194:Z257" si="74">IF(ISBLANK(X194),TRUE,FALSE)</f>
        <v>0</v>
      </c>
      <c r="AA194" s="6">
        <f t="shared" ref="AA194:AA257" si="75">T195-T194</f>
        <v>1.1574074074074073E-4</v>
      </c>
      <c r="AB194" s="6" t="b">
        <f t="shared" ref="AB194:AB257" si="76">AA194&lt;0</f>
        <v>0</v>
      </c>
      <c r="AC194" s="9">
        <f t="shared" ref="AC194:AC257" si="77">LEN(TRIM(L194))-LEN(SUBSTITUTE(L194," ",""))+1</f>
        <v>34</v>
      </c>
      <c r="AD194" s="9">
        <f t="shared" si="65"/>
        <v>204</v>
      </c>
      <c r="AE194" s="10">
        <f t="shared" si="60"/>
        <v>1.3888888888888889E-4</v>
      </c>
      <c r="AF194">
        <f t="shared" ref="AF194:AF257" si="78">Y194-U194</f>
        <v>4.0277777777777777E-3</v>
      </c>
      <c r="AG194" t="b">
        <f t="shared" ref="AG194:AG257" si="79">AF194&lt;0</f>
        <v>0</v>
      </c>
      <c r="AH194">
        <f t="shared" ref="AH194:AH257" si="80">_xlfn.MAXIFS(T:T,B:B,B194)</f>
        <v>2.7766203703703706E-2</v>
      </c>
    </row>
    <row r="195" spans="1:34" x14ac:dyDescent="0.2">
      <c r="A195">
        <v>212</v>
      </c>
      <c r="B195" t="s">
        <v>205</v>
      </c>
      <c r="C195" t="s">
        <v>209</v>
      </c>
      <c r="D195" t="s">
        <v>2131</v>
      </c>
      <c r="E195" t="str">
        <f t="shared" si="66"/>
        <v>Patrick VallanceApr 16, 2020</v>
      </c>
      <c r="F195" t="str">
        <f>VLOOKUP(E195,'names lookup'!D:L,2,FALSE)</f>
        <v>Patrick Vallance</v>
      </c>
      <c r="G195" t="str">
        <f>VLOOKUP(F195,'names lookup'!E:H,3,FALSE)</f>
        <v>Government</v>
      </c>
      <c r="H195" t="str">
        <f>VLOOKUP(F195,'names lookup'!E:I,5,FALSE)</f>
        <v>Government</v>
      </c>
      <c r="I195" t="str">
        <f>VLOOKUP($F195,'names lookup'!$E:J,6,FALSE)</f>
        <v>Central govt</v>
      </c>
      <c r="J195" t="str">
        <f>VLOOKUP($F195,'names lookup'!$E:K,7,FALSE)</f>
        <v>N/A</v>
      </c>
      <c r="K195" t="str">
        <f>VLOOKUP($F195,'names lookup'!$E:L,8,FALSE)</f>
        <v>UK</v>
      </c>
      <c r="L195" t="str">
        <f t="shared" si="67"/>
        <v>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v>
      </c>
      <c r="M195" t="str">
        <f t="shared" ref="M195:M258" si="81">MID(C195,FIND("(",C195)+1,FIND(")",C195)-FIND("(",C195)-1)</f>
        <v>00:10</v>
      </c>
      <c r="O195">
        <v>490</v>
      </c>
      <c r="Q195" t="s">
        <v>206</v>
      </c>
      <c r="R195" s="7">
        <f t="shared" si="68"/>
        <v>43937</v>
      </c>
      <c r="S195" t="s">
        <v>2303</v>
      </c>
      <c r="T195" s="6">
        <f t="shared" ref="T195:T258" si="82">IF(LEN(N195)&gt;5,TIME(LEFT(M195,2),MID(M195,4,2),RIGHT(M195,2)),TIME(N195,LEFT(M195,2),RIGHT(M195,2)))</f>
        <v>1.1574074074074073E-4</v>
      </c>
      <c r="U195">
        <f t="shared" si="69"/>
        <v>1.1574074074074073E-4</v>
      </c>
      <c r="V195">
        <f t="shared" si="70"/>
        <v>2.6921296296296294E-2</v>
      </c>
      <c r="W195">
        <f t="shared" si="71"/>
        <v>2.6805555555555555E-2</v>
      </c>
      <c r="X195">
        <f t="shared" si="72"/>
        <v>4.0277777777777777E-3</v>
      </c>
      <c r="Y195">
        <f t="shared" si="73"/>
        <v>4.0277777777777777E-3</v>
      </c>
      <c r="Z195" t="b">
        <f t="shared" si="74"/>
        <v>0</v>
      </c>
      <c r="AA195" s="6">
        <f t="shared" si="75"/>
        <v>3.3564814814814818E-4</v>
      </c>
      <c r="AB195" s="6" t="b">
        <f t="shared" si="76"/>
        <v>0</v>
      </c>
      <c r="AC195" s="9">
        <f t="shared" si="77"/>
        <v>85</v>
      </c>
      <c r="AD195" s="9">
        <f t="shared" si="65"/>
        <v>175.86206896551721</v>
      </c>
      <c r="AE195" s="10">
        <f t="shared" ref="AE195:AE258" si="83">TIME(0,0,(AC195/AVERAGE(AD:AD))*60)</f>
        <v>3.4722222222222224E-4</v>
      </c>
      <c r="AF195">
        <f t="shared" si="78"/>
        <v>3.9120370370370368E-3</v>
      </c>
      <c r="AG195" t="b">
        <f t="shared" si="79"/>
        <v>0</v>
      </c>
      <c r="AH195">
        <f t="shared" si="80"/>
        <v>2.7766203703703706E-2</v>
      </c>
    </row>
    <row r="196" spans="1:34" x14ac:dyDescent="0.2">
      <c r="A196">
        <v>213</v>
      </c>
      <c r="B196" t="s">
        <v>205</v>
      </c>
      <c r="C196" t="s">
        <v>210</v>
      </c>
      <c r="D196" t="s">
        <v>2131</v>
      </c>
      <c r="E196" t="str">
        <f t="shared" si="66"/>
        <v>Patrick VallanceApr 16, 2020</v>
      </c>
      <c r="F196" t="str">
        <f>VLOOKUP(E196,'names lookup'!D:L,2,FALSE)</f>
        <v>Patrick Vallance</v>
      </c>
      <c r="G196" t="str">
        <f>VLOOKUP(F196,'names lookup'!E:H,3,FALSE)</f>
        <v>Government</v>
      </c>
      <c r="H196" t="str">
        <f>VLOOKUP(F196,'names lookup'!E:I,5,FALSE)</f>
        <v>Government</v>
      </c>
      <c r="I196" t="str">
        <f>VLOOKUP($F196,'names lookup'!$E:J,6,FALSE)</f>
        <v>Central govt</v>
      </c>
      <c r="J196" t="str">
        <f>VLOOKUP($F196,'names lookup'!$E:K,7,FALSE)</f>
        <v>N/A</v>
      </c>
      <c r="K196" t="str">
        <f>VLOOKUP($F196,'names lookup'!$E:L,8,FALSE)</f>
        <v>UK</v>
      </c>
      <c r="L196" t="str">
        <f t="shared" si="67"/>
        <v>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v>
      </c>
      <c r="M196" t="str">
        <f t="shared" si="81"/>
        <v>00:39</v>
      </c>
      <c r="O196">
        <v>473</v>
      </c>
      <c r="Q196" t="s">
        <v>206</v>
      </c>
      <c r="R196" s="7">
        <f t="shared" si="68"/>
        <v>43937</v>
      </c>
      <c r="S196" t="s">
        <v>2303</v>
      </c>
      <c r="T196" s="6">
        <f t="shared" si="82"/>
        <v>4.5138888888888892E-4</v>
      </c>
      <c r="U196">
        <f t="shared" si="69"/>
        <v>1.1574074074074073E-4</v>
      </c>
      <c r="V196">
        <f t="shared" si="70"/>
        <v>2.6921296296296294E-2</v>
      </c>
      <c r="W196">
        <f t="shared" si="71"/>
        <v>2.6805555555555555E-2</v>
      </c>
      <c r="X196">
        <f t="shared" si="72"/>
        <v>4.0277777777777777E-3</v>
      </c>
      <c r="Y196">
        <f t="shared" si="73"/>
        <v>4.0277777777777777E-3</v>
      </c>
      <c r="Z196" t="b">
        <f t="shared" si="74"/>
        <v>0</v>
      </c>
      <c r="AA196" s="6">
        <f t="shared" si="75"/>
        <v>3.7037037037037024E-4</v>
      </c>
      <c r="AB196" s="6" t="b">
        <f t="shared" si="76"/>
        <v>0</v>
      </c>
      <c r="AC196" s="9">
        <f t="shared" si="77"/>
        <v>81</v>
      </c>
      <c r="AD196" s="9">
        <f t="shared" si="65"/>
        <v>151.87500000000006</v>
      </c>
      <c r="AE196" s="10">
        <f t="shared" si="83"/>
        <v>3.3564814814814812E-4</v>
      </c>
      <c r="AF196">
        <f t="shared" si="78"/>
        <v>3.9120370370370368E-3</v>
      </c>
      <c r="AG196" t="b">
        <f t="shared" si="79"/>
        <v>0</v>
      </c>
      <c r="AH196">
        <f t="shared" si="80"/>
        <v>2.7766203703703706E-2</v>
      </c>
    </row>
    <row r="197" spans="1:34" x14ac:dyDescent="0.2">
      <c r="A197">
        <v>214</v>
      </c>
      <c r="B197" t="s">
        <v>205</v>
      </c>
      <c r="C197" t="s">
        <v>211</v>
      </c>
      <c r="D197" t="s">
        <v>2131</v>
      </c>
      <c r="E197" t="str">
        <f t="shared" si="66"/>
        <v>Patrick VallanceApr 16, 2020</v>
      </c>
      <c r="F197" t="str">
        <f>VLOOKUP(E197,'names lookup'!D:L,2,FALSE)</f>
        <v>Patrick Vallance</v>
      </c>
      <c r="G197" t="str">
        <f>VLOOKUP(F197,'names lookup'!E:H,3,FALSE)</f>
        <v>Government</v>
      </c>
      <c r="H197" t="str">
        <f>VLOOKUP(F197,'names lookup'!E:I,5,FALSE)</f>
        <v>Government</v>
      </c>
      <c r="I197" t="str">
        <f>VLOOKUP($F197,'names lookup'!$E:J,6,FALSE)</f>
        <v>Central govt</v>
      </c>
      <c r="J197" t="str">
        <f>VLOOKUP($F197,'names lookup'!$E:K,7,FALSE)</f>
        <v>N/A</v>
      </c>
      <c r="K197" t="str">
        <f>VLOOKUP($F197,'names lookup'!$E:L,8,FALSE)</f>
        <v>UK</v>
      </c>
      <c r="L197" t="str">
        <f t="shared" si="67"/>
        <v>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v>
      </c>
      <c r="M197" t="str">
        <f t="shared" si="81"/>
        <v>01:11</v>
      </c>
      <c r="O197">
        <v>576</v>
      </c>
      <c r="Q197" t="s">
        <v>206</v>
      </c>
      <c r="R197" s="7">
        <f t="shared" si="68"/>
        <v>43937</v>
      </c>
      <c r="S197" t="s">
        <v>2303</v>
      </c>
      <c r="T197" s="6">
        <f t="shared" si="82"/>
        <v>8.2175925925925917E-4</v>
      </c>
      <c r="U197">
        <f t="shared" si="69"/>
        <v>1.1574074074074073E-4</v>
      </c>
      <c r="V197">
        <f t="shared" si="70"/>
        <v>2.6921296296296294E-2</v>
      </c>
      <c r="W197">
        <f t="shared" si="71"/>
        <v>2.6805555555555555E-2</v>
      </c>
      <c r="X197">
        <f t="shared" si="72"/>
        <v>4.0277777777777777E-3</v>
      </c>
      <c r="Y197">
        <f t="shared" si="73"/>
        <v>4.0277777777777777E-3</v>
      </c>
      <c r="Z197" t="b">
        <f t="shared" si="74"/>
        <v>0</v>
      </c>
      <c r="AA197" s="6">
        <f t="shared" si="75"/>
        <v>4.8611111111111131E-4</v>
      </c>
      <c r="AB197" s="6" t="b">
        <f t="shared" si="76"/>
        <v>0</v>
      </c>
      <c r="AC197" s="9">
        <f t="shared" si="77"/>
        <v>99</v>
      </c>
      <c r="AD197" s="9">
        <f t="shared" si="65"/>
        <v>141.42857142857136</v>
      </c>
      <c r="AE197" s="10">
        <f t="shared" si="83"/>
        <v>4.0509259259259258E-4</v>
      </c>
      <c r="AF197">
        <f t="shared" si="78"/>
        <v>3.9120370370370368E-3</v>
      </c>
      <c r="AG197" t="b">
        <f t="shared" si="79"/>
        <v>0</v>
      </c>
      <c r="AH197">
        <f t="shared" si="80"/>
        <v>2.7766203703703706E-2</v>
      </c>
    </row>
    <row r="198" spans="1:34" x14ac:dyDescent="0.2">
      <c r="A198">
        <v>215</v>
      </c>
      <c r="B198" t="s">
        <v>205</v>
      </c>
      <c r="C198" t="s">
        <v>212</v>
      </c>
      <c r="D198" t="s">
        <v>2131</v>
      </c>
      <c r="E198" t="str">
        <f t="shared" si="66"/>
        <v>Patrick VallanceApr 16, 2020</v>
      </c>
      <c r="F198" t="str">
        <f>VLOOKUP(E198,'names lookup'!D:L,2,FALSE)</f>
        <v>Patrick Vallance</v>
      </c>
      <c r="G198" t="str">
        <f>VLOOKUP(F198,'names lookup'!E:H,3,FALSE)</f>
        <v>Government</v>
      </c>
      <c r="H198" t="str">
        <f>VLOOKUP(F198,'names lookup'!E:I,5,FALSE)</f>
        <v>Government</v>
      </c>
      <c r="I198" t="str">
        <f>VLOOKUP($F198,'names lookup'!$E:J,6,FALSE)</f>
        <v>Central govt</v>
      </c>
      <c r="J198" t="str">
        <f>VLOOKUP($F198,'names lookup'!$E:K,7,FALSE)</f>
        <v>N/A</v>
      </c>
      <c r="K198" t="str">
        <f>VLOOKUP($F198,'names lookup'!$E:L,8,FALSE)</f>
        <v>UK</v>
      </c>
      <c r="L198" t="str">
        <f t="shared" si="67"/>
        <v>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v>
      </c>
      <c r="M198" t="str">
        <f t="shared" si="81"/>
        <v>01:53</v>
      </c>
      <c r="O198">
        <v>507</v>
      </c>
      <c r="Q198" t="s">
        <v>206</v>
      </c>
      <c r="R198" s="7">
        <f t="shared" si="68"/>
        <v>43937</v>
      </c>
      <c r="S198" t="s">
        <v>2303</v>
      </c>
      <c r="T198" s="6">
        <f t="shared" si="82"/>
        <v>1.3078703703703705E-3</v>
      </c>
      <c r="U198">
        <f t="shared" si="69"/>
        <v>1.1574074074074073E-4</v>
      </c>
      <c r="V198">
        <f t="shared" si="70"/>
        <v>2.6921296296296294E-2</v>
      </c>
      <c r="W198">
        <f t="shared" si="71"/>
        <v>2.6805555555555555E-2</v>
      </c>
      <c r="X198">
        <f t="shared" si="72"/>
        <v>4.0277777777777777E-3</v>
      </c>
      <c r="Y198">
        <f t="shared" si="73"/>
        <v>4.0277777777777777E-3</v>
      </c>
      <c r="Z198" t="b">
        <f t="shared" si="74"/>
        <v>0</v>
      </c>
      <c r="AA198" s="6">
        <f t="shared" si="75"/>
        <v>4.9768518518518521E-4</v>
      </c>
      <c r="AB198" s="6" t="b">
        <f t="shared" si="76"/>
        <v>0</v>
      </c>
      <c r="AC198" s="9">
        <f t="shared" si="77"/>
        <v>88</v>
      </c>
      <c r="AD198" s="9">
        <f t="shared" si="65"/>
        <v>122.79069767441861</v>
      </c>
      <c r="AE198" s="10">
        <f t="shared" si="83"/>
        <v>3.5879629629629635E-4</v>
      </c>
      <c r="AF198">
        <f t="shared" si="78"/>
        <v>3.9120370370370368E-3</v>
      </c>
      <c r="AG198" t="b">
        <f t="shared" si="79"/>
        <v>0</v>
      </c>
      <c r="AH198">
        <f t="shared" si="80"/>
        <v>2.7766203703703706E-2</v>
      </c>
    </row>
    <row r="199" spans="1:34" x14ac:dyDescent="0.2">
      <c r="A199">
        <v>216</v>
      </c>
      <c r="B199" t="s">
        <v>205</v>
      </c>
      <c r="C199" t="s">
        <v>213</v>
      </c>
      <c r="D199" t="s">
        <v>2131</v>
      </c>
      <c r="E199" t="str">
        <f t="shared" si="66"/>
        <v>Patrick VallanceApr 16, 2020</v>
      </c>
      <c r="F199" t="str">
        <f>VLOOKUP(E199,'names lookup'!D:L,2,FALSE)</f>
        <v>Patrick Vallance</v>
      </c>
      <c r="G199" t="str">
        <f>VLOOKUP(F199,'names lookup'!E:H,3,FALSE)</f>
        <v>Government</v>
      </c>
      <c r="H199" t="str">
        <f>VLOOKUP(F199,'names lookup'!E:I,5,FALSE)</f>
        <v>Government</v>
      </c>
      <c r="I199" t="str">
        <f>VLOOKUP($F199,'names lookup'!$E:J,6,FALSE)</f>
        <v>Central govt</v>
      </c>
      <c r="J199" t="str">
        <f>VLOOKUP($F199,'names lookup'!$E:K,7,FALSE)</f>
        <v>N/A</v>
      </c>
      <c r="K199" t="str">
        <f>VLOOKUP($F199,'names lookup'!$E:L,8,FALSE)</f>
        <v>UK</v>
      </c>
      <c r="L199" t="str">
        <f t="shared" si="67"/>
        <v>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v>
      </c>
      <c r="M199" t="str">
        <f t="shared" si="81"/>
        <v>02:36</v>
      </c>
      <c r="O199">
        <v>545</v>
      </c>
      <c r="Q199" t="s">
        <v>206</v>
      </c>
      <c r="R199" s="7">
        <f t="shared" si="68"/>
        <v>43937</v>
      </c>
      <c r="S199" t="s">
        <v>2303</v>
      </c>
      <c r="T199" s="6">
        <f t="shared" si="82"/>
        <v>1.8055555555555557E-3</v>
      </c>
      <c r="U199">
        <f t="shared" si="69"/>
        <v>1.1574074074074073E-4</v>
      </c>
      <c r="V199">
        <f t="shared" si="70"/>
        <v>2.6921296296296294E-2</v>
      </c>
      <c r="W199">
        <f t="shared" si="71"/>
        <v>2.6805555555555555E-2</v>
      </c>
      <c r="X199">
        <f t="shared" si="72"/>
        <v>4.0277777777777777E-3</v>
      </c>
      <c r="Y199">
        <f t="shared" si="73"/>
        <v>4.0277777777777777E-3</v>
      </c>
      <c r="Z199" t="b">
        <f t="shared" si="74"/>
        <v>0</v>
      </c>
      <c r="AA199" s="6">
        <f t="shared" si="75"/>
        <v>4.2824074074074097E-4</v>
      </c>
      <c r="AB199" s="6" t="b">
        <f t="shared" si="76"/>
        <v>0</v>
      </c>
      <c r="AC199" s="9">
        <f t="shared" si="77"/>
        <v>101</v>
      </c>
      <c r="AD199" s="9">
        <f t="shared" si="65"/>
        <v>163.78378378378369</v>
      </c>
      <c r="AE199" s="10">
        <f t="shared" si="83"/>
        <v>4.1666666666666669E-4</v>
      </c>
      <c r="AF199">
        <f t="shared" si="78"/>
        <v>3.9120370370370368E-3</v>
      </c>
      <c r="AG199" t="b">
        <f t="shared" si="79"/>
        <v>0</v>
      </c>
      <c r="AH199">
        <f t="shared" si="80"/>
        <v>2.7766203703703706E-2</v>
      </c>
    </row>
    <row r="200" spans="1:34" x14ac:dyDescent="0.2">
      <c r="A200">
        <v>217</v>
      </c>
      <c r="B200" t="s">
        <v>205</v>
      </c>
      <c r="C200" t="s">
        <v>214</v>
      </c>
      <c r="D200" t="s">
        <v>2131</v>
      </c>
      <c r="E200" t="str">
        <f t="shared" si="66"/>
        <v>Patrick VallanceApr 16, 2020</v>
      </c>
      <c r="F200" t="str">
        <f>VLOOKUP(E200,'names lookup'!D:L,2,FALSE)</f>
        <v>Patrick Vallance</v>
      </c>
      <c r="G200" t="str">
        <f>VLOOKUP(F200,'names lookup'!E:H,3,FALSE)</f>
        <v>Government</v>
      </c>
      <c r="H200" t="str">
        <f>VLOOKUP(F200,'names lookup'!E:I,5,FALSE)</f>
        <v>Government</v>
      </c>
      <c r="I200" t="str">
        <f>VLOOKUP($F200,'names lookup'!$E:J,6,FALSE)</f>
        <v>Central govt</v>
      </c>
      <c r="J200" t="str">
        <f>VLOOKUP($F200,'names lookup'!$E:K,7,FALSE)</f>
        <v>N/A</v>
      </c>
      <c r="K200" t="str">
        <f>VLOOKUP($F200,'names lookup'!$E:L,8,FALSE)</f>
        <v>UK</v>
      </c>
      <c r="L200" t="str">
        <f t="shared" si="67"/>
        <v>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v>
      </c>
      <c r="M200" t="str">
        <f t="shared" si="81"/>
        <v>03:13</v>
      </c>
      <c r="O200">
        <v>737</v>
      </c>
      <c r="Q200" t="s">
        <v>206</v>
      </c>
      <c r="R200" s="7">
        <f t="shared" si="68"/>
        <v>43937</v>
      </c>
      <c r="S200" t="s">
        <v>2303</v>
      </c>
      <c r="T200" s="6">
        <f t="shared" si="82"/>
        <v>2.2337962962962967E-3</v>
      </c>
      <c r="U200">
        <f t="shared" si="69"/>
        <v>1.1574074074074073E-4</v>
      </c>
      <c r="V200">
        <f t="shared" si="70"/>
        <v>2.6921296296296294E-2</v>
      </c>
      <c r="W200">
        <f t="shared" si="71"/>
        <v>2.6805555555555555E-2</v>
      </c>
      <c r="X200">
        <f t="shared" si="72"/>
        <v>4.0277777777777777E-3</v>
      </c>
      <c r="Y200">
        <f t="shared" si="73"/>
        <v>4.0277777777777777E-3</v>
      </c>
      <c r="Z200" t="b">
        <f t="shared" si="74"/>
        <v>0</v>
      </c>
      <c r="AA200" s="6">
        <f t="shared" si="75"/>
        <v>6.7129629629629614E-4</v>
      </c>
      <c r="AB200" s="6" t="b">
        <f t="shared" si="76"/>
        <v>0</v>
      </c>
      <c r="AC200" s="9">
        <f t="shared" si="77"/>
        <v>136</v>
      </c>
      <c r="AD200" s="9">
        <f t="shared" si="65"/>
        <v>140.68965517241384</v>
      </c>
      <c r="AE200" s="10">
        <f t="shared" si="83"/>
        <v>5.5555555555555556E-4</v>
      </c>
      <c r="AF200">
        <f t="shared" si="78"/>
        <v>3.9120370370370368E-3</v>
      </c>
      <c r="AG200" t="b">
        <f t="shared" si="79"/>
        <v>0</v>
      </c>
      <c r="AH200">
        <f t="shared" si="80"/>
        <v>2.7766203703703706E-2</v>
      </c>
    </row>
    <row r="201" spans="1:34" x14ac:dyDescent="0.2">
      <c r="A201">
        <v>218</v>
      </c>
      <c r="B201" t="s">
        <v>205</v>
      </c>
      <c r="C201" t="s">
        <v>215</v>
      </c>
      <c r="D201" t="s">
        <v>2059</v>
      </c>
      <c r="E201" t="str">
        <f t="shared" si="66"/>
        <v>Dominic RaabApr 16, 2020</v>
      </c>
      <c r="F201" t="str">
        <f>VLOOKUP(E201,'names lookup'!D:L,2,FALSE)</f>
        <v>Dominic Raab</v>
      </c>
      <c r="G201" t="str">
        <f>VLOOKUP(F201,'names lookup'!E:H,3,FALSE)</f>
        <v>Government</v>
      </c>
      <c r="H201" t="str">
        <f>VLOOKUP(F201,'names lookup'!E:I,5,FALSE)</f>
        <v>Government</v>
      </c>
      <c r="I201" t="str">
        <f>VLOOKUP($F201,'names lookup'!$E:J,6,FALSE)</f>
        <v>Central govt</v>
      </c>
      <c r="J201" t="str">
        <f>VLOOKUP($F201,'names lookup'!$E:K,7,FALSE)</f>
        <v>N/A</v>
      </c>
      <c r="K201" t="str">
        <f>VLOOKUP($F201,'names lookup'!$E:L,8,FALSE)</f>
        <v>UK</v>
      </c>
      <c r="L201" t="str">
        <f t="shared" si="67"/>
        <v>Patrick, thank you very much.</v>
      </c>
      <c r="M201" t="str">
        <f t="shared" si="81"/>
        <v>04:11</v>
      </c>
      <c r="O201">
        <v>51</v>
      </c>
      <c r="Q201" t="s">
        <v>206</v>
      </c>
      <c r="R201" s="7">
        <f t="shared" si="68"/>
        <v>43937</v>
      </c>
      <c r="S201" t="s">
        <v>2304</v>
      </c>
      <c r="T201" s="6">
        <f t="shared" si="82"/>
        <v>2.9050925925925928E-3</v>
      </c>
      <c r="U201">
        <f t="shared" si="69"/>
        <v>2.9050925925925928E-3</v>
      </c>
      <c r="V201">
        <f t="shared" si="70"/>
        <v>2.7766203703703706E-2</v>
      </c>
      <c r="W201">
        <f t="shared" si="71"/>
        <v>2.4861111111111112E-2</v>
      </c>
      <c r="X201">
        <f t="shared" si="72"/>
        <v>4.0277777777777777E-3</v>
      </c>
      <c r="Y201">
        <f t="shared" si="73"/>
        <v>4.0277777777777777E-3</v>
      </c>
      <c r="Z201" t="b">
        <f t="shared" si="74"/>
        <v>0</v>
      </c>
      <c r="AA201" s="6">
        <f t="shared" si="75"/>
        <v>2.3148148148148442E-5</v>
      </c>
      <c r="AB201" s="6" t="b">
        <f t="shared" si="76"/>
        <v>0</v>
      </c>
      <c r="AC201" s="9">
        <f t="shared" si="77"/>
        <v>5</v>
      </c>
      <c r="AD201" s="9">
        <f t="shared" si="65"/>
        <v>149.9999999999981</v>
      </c>
      <c r="AE201" s="10">
        <f t="shared" si="83"/>
        <v>1.1574074074074073E-5</v>
      </c>
      <c r="AF201">
        <f t="shared" si="78"/>
        <v>1.1226851851851849E-3</v>
      </c>
      <c r="AG201" t="b">
        <f t="shared" si="79"/>
        <v>0</v>
      </c>
      <c r="AH201">
        <f t="shared" si="80"/>
        <v>2.7766203703703706E-2</v>
      </c>
    </row>
    <row r="202" spans="1:34" x14ac:dyDescent="0.2">
      <c r="A202">
        <v>219</v>
      </c>
      <c r="B202" t="s">
        <v>205</v>
      </c>
      <c r="C202" t="s">
        <v>216</v>
      </c>
      <c r="D202" t="s">
        <v>2059</v>
      </c>
      <c r="E202" t="str">
        <f t="shared" si="66"/>
        <v>Dominic RaabApr 16, 2020</v>
      </c>
      <c r="F202" t="str">
        <f>VLOOKUP(E202,'names lookup'!D:L,2,FALSE)</f>
        <v>Dominic Raab</v>
      </c>
      <c r="G202" t="str">
        <f>VLOOKUP(F202,'names lookup'!E:H,3,FALSE)</f>
        <v>Government</v>
      </c>
      <c r="H202" t="str">
        <f>VLOOKUP(F202,'names lookup'!E:I,5,FALSE)</f>
        <v>Government</v>
      </c>
      <c r="I202" t="str">
        <f>VLOOKUP($F202,'names lookup'!$E:J,6,FALSE)</f>
        <v>Central govt</v>
      </c>
      <c r="J202" t="str">
        <f>VLOOKUP($F202,'names lookup'!$E:K,7,FALSE)</f>
        <v>N/A</v>
      </c>
      <c r="K202" t="str">
        <f>VLOOKUP($F202,'names lookup'!$E:L,8,FALSE)</f>
        <v>UK</v>
      </c>
      <c r="L202" t="str">
        <f t="shared" si="67"/>
        <v>So we’ll take some questions from the media. Is Laura Kuenssberg there for the BBC?</v>
      </c>
      <c r="M202" t="str">
        <f t="shared" si="81"/>
        <v>04:13</v>
      </c>
      <c r="O202">
        <v>105</v>
      </c>
      <c r="Q202" t="s">
        <v>206</v>
      </c>
      <c r="R202" s="7">
        <f t="shared" si="68"/>
        <v>43937</v>
      </c>
      <c r="S202" t="s">
        <v>2304</v>
      </c>
      <c r="T202" s="6">
        <f t="shared" si="82"/>
        <v>2.9282407407407412E-3</v>
      </c>
      <c r="U202">
        <f t="shared" si="69"/>
        <v>2.9050925925925928E-3</v>
      </c>
      <c r="V202">
        <f t="shared" si="70"/>
        <v>2.7766203703703706E-2</v>
      </c>
      <c r="W202">
        <f t="shared" si="71"/>
        <v>2.4861111111111112E-2</v>
      </c>
      <c r="X202">
        <f t="shared" si="72"/>
        <v>4.0277777777777777E-3</v>
      </c>
      <c r="Y202">
        <f t="shared" si="73"/>
        <v>4.0277777777777777E-3</v>
      </c>
      <c r="Z202" t="b">
        <f t="shared" si="74"/>
        <v>0</v>
      </c>
      <c r="AA202" s="6">
        <f t="shared" si="75"/>
        <v>6.9444444444443591E-5</v>
      </c>
      <c r="AB202" s="6" t="b">
        <f t="shared" si="76"/>
        <v>0</v>
      </c>
      <c r="AC202" s="9">
        <f t="shared" si="77"/>
        <v>15</v>
      </c>
      <c r="AD202" s="9">
        <f t="shared" si="65"/>
        <v>150.00000000000185</v>
      </c>
      <c r="AE202" s="10">
        <f t="shared" si="83"/>
        <v>5.7870370370370366E-5</v>
      </c>
      <c r="AF202">
        <f t="shared" si="78"/>
        <v>1.1226851851851849E-3</v>
      </c>
      <c r="AG202" t="b">
        <f t="shared" si="79"/>
        <v>0</v>
      </c>
      <c r="AH202">
        <f t="shared" si="80"/>
        <v>2.7766203703703706E-2</v>
      </c>
    </row>
    <row r="203" spans="1:34" x14ac:dyDescent="0.2">
      <c r="A203">
        <v>220</v>
      </c>
      <c r="B203" t="s">
        <v>205</v>
      </c>
      <c r="C203" t="s">
        <v>217</v>
      </c>
      <c r="D203" t="s">
        <v>2111</v>
      </c>
      <c r="E203" t="str">
        <f t="shared" si="66"/>
        <v>Laura KuenssbergApr 16, 2020</v>
      </c>
      <c r="F203" t="str">
        <f>VLOOKUP(D203,'names lookup'!A:L,5,FALSE)</f>
        <v>Laura Kuenssberg</v>
      </c>
      <c r="G203" t="str">
        <f>VLOOKUP(F203,'names lookup'!E:H,3,FALSE)</f>
        <v>BBC News</v>
      </c>
      <c r="H203" t="str">
        <f>VLOOKUP(F203,'names lookup'!E:I,5,FALSE)</f>
        <v>Media</v>
      </c>
      <c r="I203" t="str">
        <f>VLOOKUP($F203,'names lookup'!$E:J,6,FALSE)</f>
        <v>TV</v>
      </c>
      <c r="J203" t="str">
        <f>VLOOKUP($F203,'names lookup'!$E:K,7,FALSE)</f>
        <v>National</v>
      </c>
      <c r="K203" t="str">
        <f>VLOOKUP($F203,'names lookup'!$E:L,8,FALSE)</f>
        <v>UK</v>
      </c>
      <c r="L203" t="str">
        <f t="shared" si="67"/>
        <v>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v>
      </c>
      <c r="M203" t="str">
        <f t="shared" si="81"/>
        <v>04:19</v>
      </c>
      <c r="O203">
        <v>433</v>
      </c>
      <c r="Q203" t="s">
        <v>206</v>
      </c>
      <c r="R203" s="7">
        <f t="shared" si="68"/>
        <v>43937</v>
      </c>
      <c r="S203" t="s">
        <v>2305</v>
      </c>
      <c r="T203" s="6">
        <f t="shared" si="82"/>
        <v>2.9976851851851848E-3</v>
      </c>
      <c r="U203">
        <f t="shared" si="69"/>
        <v>2.9976851851851848E-3</v>
      </c>
      <c r="V203">
        <f t="shared" si="70"/>
        <v>3.8773148148148143E-3</v>
      </c>
      <c r="W203">
        <f t="shared" si="71"/>
        <v>8.7962962962962951E-4</v>
      </c>
      <c r="X203">
        <f t="shared" si="72"/>
        <v>4.0277777777777777E-3</v>
      </c>
      <c r="Y203">
        <f t="shared" si="73"/>
        <v>4.0277777777777777E-3</v>
      </c>
      <c r="Z203" t="b">
        <f t="shared" si="74"/>
        <v>0</v>
      </c>
      <c r="AA203" s="6">
        <f t="shared" si="75"/>
        <v>2.6620370370370426E-4</v>
      </c>
      <c r="AB203" s="6" t="b">
        <f t="shared" si="76"/>
        <v>0</v>
      </c>
      <c r="AC203" s="9">
        <f t="shared" si="77"/>
        <v>75</v>
      </c>
      <c r="AD203" s="9">
        <f t="shared" si="65"/>
        <v>195.65217391304307</v>
      </c>
      <c r="AE203" s="10">
        <f t="shared" si="83"/>
        <v>3.0092592592592595E-4</v>
      </c>
      <c r="AF203">
        <f t="shared" si="78"/>
        <v>1.0300925925925929E-3</v>
      </c>
      <c r="AG203" t="b">
        <f t="shared" si="79"/>
        <v>0</v>
      </c>
      <c r="AH203">
        <f t="shared" si="80"/>
        <v>2.7766203703703706E-2</v>
      </c>
    </row>
    <row r="204" spans="1:34" x14ac:dyDescent="0.2">
      <c r="A204">
        <v>221</v>
      </c>
      <c r="B204" t="s">
        <v>205</v>
      </c>
      <c r="C204" t="s">
        <v>218</v>
      </c>
      <c r="D204" t="s">
        <v>2059</v>
      </c>
      <c r="E204" t="str">
        <f t="shared" si="66"/>
        <v>Dominic RaabApr 16, 2020</v>
      </c>
      <c r="F204" t="str">
        <f>VLOOKUP(E204,'names lookup'!D:L,2,FALSE)</f>
        <v>Dominic Raab</v>
      </c>
      <c r="G204" t="str">
        <f>VLOOKUP(F204,'names lookup'!E:H,3,FALSE)</f>
        <v>Government</v>
      </c>
      <c r="H204" t="str">
        <f>VLOOKUP(F204,'names lookup'!E:I,5,FALSE)</f>
        <v>Government</v>
      </c>
      <c r="I204" t="str">
        <f>VLOOKUP($F204,'names lookup'!$E:J,6,FALSE)</f>
        <v>Central govt</v>
      </c>
      <c r="J204" t="str">
        <f>VLOOKUP($F204,'names lookup'!$E:K,7,FALSE)</f>
        <v>N/A</v>
      </c>
      <c r="K204" t="str">
        <f>VLOOKUP($F204,'names lookup'!$E:L,8,FALSE)</f>
        <v>UK</v>
      </c>
      <c r="L204" t="str">
        <f t="shared" si="67"/>
        <v>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v>
      </c>
      <c r="M204" t="str">
        <f t="shared" si="81"/>
        <v>04:42</v>
      </c>
      <c r="O204">
        <v>398</v>
      </c>
      <c r="Q204" t="s">
        <v>206</v>
      </c>
      <c r="R204" s="7">
        <f t="shared" si="68"/>
        <v>43937</v>
      </c>
      <c r="S204" t="s">
        <v>2306</v>
      </c>
      <c r="T204" s="6">
        <f t="shared" si="82"/>
        <v>3.2638888888888891E-3</v>
      </c>
      <c r="U204">
        <f t="shared" si="69"/>
        <v>3.2638888888888891E-3</v>
      </c>
      <c r="V204">
        <f t="shared" si="70"/>
        <v>2.7766203703703706E-2</v>
      </c>
      <c r="W204">
        <f t="shared" si="71"/>
        <v>2.4502314814814817E-2</v>
      </c>
      <c r="X204">
        <f t="shared" si="72"/>
        <v>4.0277777777777777E-3</v>
      </c>
      <c r="Y204">
        <f t="shared" si="73"/>
        <v>4.0277777777777777E-3</v>
      </c>
      <c r="Z204" t="b">
        <f t="shared" si="74"/>
        <v>0</v>
      </c>
      <c r="AA204" s="6">
        <f t="shared" si="75"/>
        <v>2.3148148148148138E-4</v>
      </c>
      <c r="AB204" s="6" t="b">
        <f t="shared" si="76"/>
        <v>0</v>
      </c>
      <c r="AC204" s="9">
        <f t="shared" si="77"/>
        <v>73</v>
      </c>
      <c r="AD204" s="9">
        <f t="shared" si="65"/>
        <v>219.00000000000009</v>
      </c>
      <c r="AE204" s="10">
        <f t="shared" si="83"/>
        <v>3.0092592592592595E-4</v>
      </c>
      <c r="AF204">
        <f t="shared" si="78"/>
        <v>7.638888888888886E-4</v>
      </c>
      <c r="AG204" t="b">
        <f t="shared" si="79"/>
        <v>0</v>
      </c>
      <c r="AH204">
        <f t="shared" si="80"/>
        <v>2.7766203703703706E-2</v>
      </c>
    </row>
    <row r="205" spans="1:34" x14ac:dyDescent="0.2">
      <c r="A205">
        <v>222</v>
      </c>
      <c r="B205" t="s">
        <v>205</v>
      </c>
      <c r="C205" t="s">
        <v>219</v>
      </c>
      <c r="D205" t="s">
        <v>2059</v>
      </c>
      <c r="E205" t="str">
        <f t="shared" si="66"/>
        <v>Dominic RaabApr 16, 2020</v>
      </c>
      <c r="F205" t="str">
        <f>VLOOKUP(E205,'names lookup'!D:L,2,FALSE)</f>
        <v>Dominic Raab</v>
      </c>
      <c r="G205" t="str">
        <f>VLOOKUP(F205,'names lookup'!E:H,3,FALSE)</f>
        <v>Government</v>
      </c>
      <c r="H205" t="str">
        <f>VLOOKUP(F205,'names lookup'!E:I,5,FALSE)</f>
        <v>Government</v>
      </c>
      <c r="I205" t="str">
        <f>VLOOKUP($F205,'names lookup'!$E:J,6,FALSE)</f>
        <v>Central govt</v>
      </c>
      <c r="J205" t="str">
        <f>VLOOKUP($F205,'names lookup'!$E:K,7,FALSE)</f>
        <v>N/A</v>
      </c>
      <c r="K205" t="str">
        <f>VLOOKUP($F205,'names lookup'!$E:L,8,FALSE)</f>
        <v>UK</v>
      </c>
      <c r="L205" t="str">
        <f t="shared" si="67"/>
        <v>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v>
      </c>
      <c r="M205" t="str">
        <f t="shared" si="81"/>
        <v>05:02</v>
      </c>
      <c r="O205">
        <v>669</v>
      </c>
      <c r="Q205" t="s">
        <v>206</v>
      </c>
      <c r="R205" s="7">
        <f t="shared" si="68"/>
        <v>43937</v>
      </c>
      <c r="S205" t="s">
        <v>2306</v>
      </c>
      <c r="T205" s="6">
        <f t="shared" si="82"/>
        <v>3.4953703703703705E-3</v>
      </c>
      <c r="U205">
        <f t="shared" si="69"/>
        <v>3.2638888888888891E-3</v>
      </c>
      <c r="V205">
        <f t="shared" si="70"/>
        <v>2.7766203703703706E-2</v>
      </c>
      <c r="W205">
        <f t="shared" si="71"/>
        <v>2.4502314814814817E-2</v>
      </c>
      <c r="X205">
        <f t="shared" si="72"/>
        <v>4.0277777777777777E-3</v>
      </c>
      <c r="Y205">
        <f t="shared" si="73"/>
        <v>4.0277777777777777E-3</v>
      </c>
      <c r="Z205" t="b">
        <f t="shared" si="74"/>
        <v>0</v>
      </c>
      <c r="AA205" s="6">
        <f t="shared" si="75"/>
        <v>3.703703703703703E-4</v>
      </c>
      <c r="AB205" s="6" t="b">
        <f t="shared" si="76"/>
        <v>0</v>
      </c>
      <c r="AC205" s="9">
        <f t="shared" si="77"/>
        <v>112</v>
      </c>
      <c r="AD205" s="9">
        <f t="shared" si="65"/>
        <v>210.00000000000006</v>
      </c>
      <c r="AE205" s="10">
        <f t="shared" si="83"/>
        <v>4.6296296296296293E-4</v>
      </c>
      <c r="AF205">
        <f t="shared" si="78"/>
        <v>7.638888888888886E-4</v>
      </c>
      <c r="AG205" t="b">
        <f t="shared" si="79"/>
        <v>0</v>
      </c>
      <c r="AH205">
        <f t="shared" si="80"/>
        <v>2.7766203703703706E-2</v>
      </c>
    </row>
    <row r="206" spans="1:34" x14ac:dyDescent="0.2">
      <c r="A206">
        <v>223</v>
      </c>
      <c r="B206" t="s">
        <v>205</v>
      </c>
      <c r="C206" t="s">
        <v>220</v>
      </c>
      <c r="D206" t="s">
        <v>2059</v>
      </c>
      <c r="E206" t="str">
        <f t="shared" si="66"/>
        <v>Dominic RaabApr 16, 2020</v>
      </c>
      <c r="F206" t="str">
        <f>VLOOKUP(E206,'names lookup'!D:L,2,FALSE)</f>
        <v>Dominic Raab</v>
      </c>
      <c r="G206" t="str">
        <f>VLOOKUP(F206,'names lookup'!E:H,3,FALSE)</f>
        <v>Government</v>
      </c>
      <c r="H206" t="str">
        <f>VLOOKUP(F206,'names lookup'!E:I,5,FALSE)</f>
        <v>Government</v>
      </c>
      <c r="I206" t="str">
        <f>VLOOKUP($F206,'names lookup'!$E:J,6,FALSE)</f>
        <v>Central govt</v>
      </c>
      <c r="J206" t="str">
        <f>VLOOKUP($F206,'names lookup'!$E:K,7,FALSE)</f>
        <v>N/A</v>
      </c>
      <c r="K206" t="str">
        <f>VLOOKUP($F206,'names lookup'!$E:L,8,FALSE)</f>
        <v>UK</v>
      </c>
      <c r="L206" t="str">
        <f t="shared" si="67"/>
        <v>Do you want to come back?</v>
      </c>
      <c r="M206" t="str">
        <f t="shared" si="81"/>
        <v>05:34</v>
      </c>
      <c r="O206">
        <v>47</v>
      </c>
      <c r="Q206" t="s">
        <v>206</v>
      </c>
      <c r="R206" s="7">
        <f t="shared" si="68"/>
        <v>43937</v>
      </c>
      <c r="S206" t="s">
        <v>2306</v>
      </c>
      <c r="T206" s="6">
        <f t="shared" si="82"/>
        <v>3.8657407407407408E-3</v>
      </c>
      <c r="U206">
        <f t="shared" si="69"/>
        <v>3.2638888888888891E-3</v>
      </c>
      <c r="V206">
        <f t="shared" si="70"/>
        <v>2.7766203703703706E-2</v>
      </c>
      <c r="W206">
        <f t="shared" si="71"/>
        <v>2.4502314814814817E-2</v>
      </c>
      <c r="X206">
        <f t="shared" si="72"/>
        <v>4.0277777777777777E-3</v>
      </c>
      <c r="Y206">
        <f t="shared" si="73"/>
        <v>4.0277777777777777E-3</v>
      </c>
      <c r="Z206" t="b">
        <f t="shared" si="74"/>
        <v>0</v>
      </c>
      <c r="AA206" s="6">
        <f t="shared" si="75"/>
        <v>1.157407407407357E-5</v>
      </c>
      <c r="AB206" s="6" t="b">
        <f t="shared" si="76"/>
        <v>0</v>
      </c>
      <c r="AC206" s="9">
        <f t="shared" si="77"/>
        <v>6</v>
      </c>
      <c r="AD206" s="9">
        <f t="shared" si="65"/>
        <v>360.00000000001569</v>
      </c>
      <c r="AE206" s="10">
        <f t="shared" si="83"/>
        <v>2.3148148148148147E-5</v>
      </c>
      <c r="AF206">
        <f t="shared" si="78"/>
        <v>7.638888888888886E-4</v>
      </c>
      <c r="AG206" t="b">
        <f t="shared" si="79"/>
        <v>0</v>
      </c>
      <c r="AH206">
        <f t="shared" si="80"/>
        <v>2.7766203703703706E-2</v>
      </c>
    </row>
    <row r="207" spans="1:34" x14ac:dyDescent="0.2">
      <c r="A207">
        <v>224</v>
      </c>
      <c r="B207" t="s">
        <v>205</v>
      </c>
      <c r="C207" t="s">
        <v>221</v>
      </c>
      <c r="D207" t="s">
        <v>2111</v>
      </c>
      <c r="E207" t="str">
        <f t="shared" si="66"/>
        <v>Laura KuenssbergApr 16, 2020</v>
      </c>
      <c r="F207" t="str">
        <f>VLOOKUP(D207,'names lookup'!A:L,5,FALSE)</f>
        <v>Laura Kuenssberg</v>
      </c>
      <c r="G207" t="str">
        <f>VLOOKUP(F207,'names lookup'!E:H,3,FALSE)</f>
        <v>BBC News</v>
      </c>
      <c r="H207" t="str">
        <f>VLOOKUP(F207,'names lookup'!E:I,5,FALSE)</f>
        <v>Media</v>
      </c>
      <c r="I207" t="str">
        <f>VLOOKUP($F207,'names lookup'!$E:J,6,FALSE)</f>
        <v>TV</v>
      </c>
      <c r="J207" t="str">
        <f>VLOOKUP($F207,'names lookup'!$E:K,7,FALSE)</f>
        <v>National</v>
      </c>
      <c r="K207" t="str">
        <f>VLOOKUP($F207,'names lookup'!$E:L,8,FALSE)</f>
        <v>UK</v>
      </c>
      <c r="L207" t="str">
        <f t="shared" si="67"/>
        <v>Yeah, I mean as you say, people have overwhelmingly listened to the government’s guidance and followed it. Why do you think then you can’t share with the public anything about what might be next?</v>
      </c>
      <c r="M207" t="str">
        <f t="shared" si="81"/>
        <v>05:35</v>
      </c>
      <c r="O207">
        <v>221</v>
      </c>
      <c r="Q207" t="s">
        <v>206</v>
      </c>
      <c r="R207" s="7">
        <f t="shared" si="68"/>
        <v>43937</v>
      </c>
      <c r="S207" t="s">
        <v>2307</v>
      </c>
      <c r="T207" s="6">
        <f t="shared" si="82"/>
        <v>3.8773148148148143E-3</v>
      </c>
      <c r="U207">
        <f t="shared" si="69"/>
        <v>3.8773148148148143E-3</v>
      </c>
      <c r="V207">
        <f t="shared" si="70"/>
        <v>3.8773148148148143E-3</v>
      </c>
      <c r="W207">
        <f t="shared" si="71"/>
        <v>0</v>
      </c>
      <c r="X207">
        <f t="shared" si="72"/>
        <v>4.0277777777777777E-3</v>
      </c>
      <c r="Y207">
        <f t="shared" si="73"/>
        <v>4.0277777777777777E-3</v>
      </c>
      <c r="Z207" t="b">
        <f t="shared" si="74"/>
        <v>0</v>
      </c>
      <c r="AA207" s="6">
        <f t="shared" si="75"/>
        <v>1.5046296296296335E-4</v>
      </c>
      <c r="AB207" s="6" t="b">
        <f t="shared" si="76"/>
        <v>0</v>
      </c>
      <c r="AC207" s="9">
        <f t="shared" si="77"/>
        <v>34</v>
      </c>
      <c r="AD207" s="9">
        <f t="shared" si="65"/>
        <v>156.92307692307651</v>
      </c>
      <c r="AE207" s="10">
        <f t="shared" si="83"/>
        <v>1.3888888888888889E-4</v>
      </c>
      <c r="AF207">
        <f t="shared" si="78"/>
        <v>1.5046296296296335E-4</v>
      </c>
      <c r="AG207" t="b">
        <f t="shared" si="79"/>
        <v>0</v>
      </c>
      <c r="AH207">
        <f t="shared" si="80"/>
        <v>2.7766203703703706E-2</v>
      </c>
    </row>
    <row r="208" spans="1:34" x14ac:dyDescent="0.2">
      <c r="A208">
        <v>225</v>
      </c>
      <c r="B208" t="s">
        <v>205</v>
      </c>
      <c r="C208" t="s">
        <v>222</v>
      </c>
      <c r="D208" t="s">
        <v>2059</v>
      </c>
      <c r="E208" t="str">
        <f t="shared" si="66"/>
        <v>Dominic RaabApr 16, 2020</v>
      </c>
      <c r="F208" t="str">
        <f>VLOOKUP(E208,'names lookup'!D:L,2,FALSE)</f>
        <v>Dominic Raab</v>
      </c>
      <c r="G208" t="str">
        <f>VLOOKUP(F208,'names lookup'!E:H,3,FALSE)</f>
        <v>Government</v>
      </c>
      <c r="H208" t="str">
        <f>VLOOKUP(F208,'names lookup'!E:I,5,FALSE)</f>
        <v>Government</v>
      </c>
      <c r="I208" t="str">
        <f>VLOOKUP($F208,'names lookup'!$E:J,6,FALSE)</f>
        <v>Central govt</v>
      </c>
      <c r="J208" t="str">
        <f>VLOOKUP($F208,'names lookup'!$E:K,7,FALSE)</f>
        <v>N/A</v>
      </c>
      <c r="K208" t="str">
        <f>VLOOKUP($F208,'names lookup'!$E:L,8,FALSE)</f>
        <v>UK</v>
      </c>
      <c r="L208" t="str">
        <f t="shared" si="67"/>
        <v>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v>
      </c>
      <c r="M208" t="str">
        <f t="shared" si="81"/>
        <v>05:48</v>
      </c>
      <c r="O208">
        <v>549</v>
      </c>
      <c r="Q208" t="s">
        <v>206</v>
      </c>
      <c r="R208" s="7">
        <f t="shared" si="68"/>
        <v>43937</v>
      </c>
      <c r="S208" t="s">
        <v>2308</v>
      </c>
      <c r="T208" s="6">
        <f t="shared" si="82"/>
        <v>4.0277777777777777E-3</v>
      </c>
      <c r="U208">
        <f t="shared" si="69"/>
        <v>4.0277777777777777E-3</v>
      </c>
      <c r="V208">
        <f t="shared" si="70"/>
        <v>2.7766203703703706E-2</v>
      </c>
      <c r="W208">
        <f t="shared" si="71"/>
        <v>2.3738425925925927E-2</v>
      </c>
      <c r="X208">
        <f t="shared" si="72"/>
        <v>7.9861111111111122E-3</v>
      </c>
      <c r="Y208">
        <f t="shared" si="73"/>
        <v>7.9861111111111122E-3</v>
      </c>
      <c r="Z208" t="b">
        <f t="shared" si="74"/>
        <v>0</v>
      </c>
      <c r="AA208" s="6">
        <f t="shared" si="75"/>
        <v>4.0509259259259318E-4</v>
      </c>
      <c r="AB208" s="6" t="b">
        <f t="shared" si="76"/>
        <v>0</v>
      </c>
      <c r="AC208" s="9">
        <f t="shared" si="77"/>
        <v>99</v>
      </c>
      <c r="AD208" s="9">
        <f t="shared" si="65"/>
        <v>169.71428571428547</v>
      </c>
      <c r="AE208" s="10">
        <f t="shared" si="83"/>
        <v>4.0509259259259258E-4</v>
      </c>
      <c r="AF208">
        <f t="shared" si="78"/>
        <v>3.9583333333333345E-3</v>
      </c>
      <c r="AG208" t="b">
        <f t="shared" si="79"/>
        <v>0</v>
      </c>
      <c r="AH208">
        <f t="shared" si="80"/>
        <v>2.7766203703703706E-2</v>
      </c>
    </row>
    <row r="209" spans="1:34" x14ac:dyDescent="0.2">
      <c r="A209">
        <v>226</v>
      </c>
      <c r="B209" t="s">
        <v>205</v>
      </c>
      <c r="C209" t="s">
        <v>223</v>
      </c>
      <c r="D209" t="s">
        <v>2059</v>
      </c>
      <c r="E209" t="str">
        <f t="shared" si="66"/>
        <v>Dominic RaabApr 16, 2020</v>
      </c>
      <c r="F209" t="str">
        <f>VLOOKUP(E209,'names lookup'!D:L,2,FALSE)</f>
        <v>Dominic Raab</v>
      </c>
      <c r="G209" t="str">
        <f>VLOOKUP(F209,'names lookup'!E:H,3,FALSE)</f>
        <v>Government</v>
      </c>
      <c r="H209" t="str">
        <f>VLOOKUP(F209,'names lookup'!E:I,5,FALSE)</f>
        <v>Government</v>
      </c>
      <c r="I209" t="str">
        <f>VLOOKUP($F209,'names lookup'!$E:J,6,FALSE)</f>
        <v>Central govt</v>
      </c>
      <c r="J209" t="str">
        <f>VLOOKUP($F209,'names lookup'!$E:K,7,FALSE)</f>
        <v>N/A</v>
      </c>
      <c r="K209" t="str">
        <f>VLOOKUP($F209,'names lookup'!$E:L,8,FALSE)</f>
        <v>UK</v>
      </c>
      <c r="L209" t="str">
        <f t="shared" si="67"/>
        <v>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v>
      </c>
      <c r="M209" t="str">
        <f t="shared" si="81"/>
        <v>06:23</v>
      </c>
      <c r="O209">
        <v>543</v>
      </c>
      <c r="Q209" t="s">
        <v>206</v>
      </c>
      <c r="R209" s="7">
        <f t="shared" si="68"/>
        <v>43937</v>
      </c>
      <c r="S209" t="s">
        <v>2308</v>
      </c>
      <c r="T209" s="6">
        <f t="shared" si="82"/>
        <v>4.4328703703703709E-3</v>
      </c>
      <c r="U209">
        <f t="shared" si="69"/>
        <v>4.0277777777777777E-3</v>
      </c>
      <c r="V209">
        <f t="shared" si="70"/>
        <v>2.7766203703703706E-2</v>
      </c>
      <c r="W209">
        <f t="shared" si="71"/>
        <v>2.3738425925925927E-2</v>
      </c>
      <c r="X209">
        <f t="shared" si="72"/>
        <v>7.9861111111111122E-3</v>
      </c>
      <c r="Y209">
        <f t="shared" si="73"/>
        <v>7.9861111111111122E-3</v>
      </c>
      <c r="Z209" t="b">
        <f t="shared" si="74"/>
        <v>0</v>
      </c>
      <c r="AA209" s="6">
        <f t="shared" si="75"/>
        <v>3.2407407407407385E-4</v>
      </c>
      <c r="AB209" s="6" t="b">
        <f t="shared" si="76"/>
        <v>0</v>
      </c>
      <c r="AC209" s="9">
        <f t="shared" si="77"/>
        <v>105</v>
      </c>
      <c r="AD209" s="9">
        <f t="shared" si="65"/>
        <v>225.00000000000017</v>
      </c>
      <c r="AE209" s="10">
        <f t="shared" si="83"/>
        <v>4.2824074074074075E-4</v>
      </c>
      <c r="AF209">
        <f t="shared" si="78"/>
        <v>3.9583333333333345E-3</v>
      </c>
      <c r="AG209" t="b">
        <f t="shared" si="79"/>
        <v>0</v>
      </c>
      <c r="AH209">
        <f t="shared" si="80"/>
        <v>2.7766203703703706E-2</v>
      </c>
    </row>
    <row r="210" spans="1:34" x14ac:dyDescent="0.2">
      <c r="A210">
        <v>227</v>
      </c>
      <c r="B210" t="s">
        <v>205</v>
      </c>
      <c r="C210" t="s">
        <v>224</v>
      </c>
      <c r="D210" t="s">
        <v>2059</v>
      </c>
      <c r="E210" t="str">
        <f t="shared" si="66"/>
        <v>Dominic RaabApr 16, 2020</v>
      </c>
      <c r="F210" t="str">
        <f>VLOOKUP(E210,'names lookup'!D:L,2,FALSE)</f>
        <v>Dominic Raab</v>
      </c>
      <c r="G210" t="str">
        <f>VLOOKUP(F210,'names lookup'!E:H,3,FALSE)</f>
        <v>Government</v>
      </c>
      <c r="H210" t="str">
        <f>VLOOKUP(F210,'names lookup'!E:I,5,FALSE)</f>
        <v>Government</v>
      </c>
      <c r="I210" t="str">
        <f>VLOOKUP($F210,'names lookup'!$E:J,6,FALSE)</f>
        <v>Central govt</v>
      </c>
      <c r="J210" t="str">
        <f>VLOOKUP($F210,'names lookup'!$E:K,7,FALSE)</f>
        <v>N/A</v>
      </c>
      <c r="K210" t="str">
        <f>VLOOKUP($F210,'names lookup'!$E:L,8,FALSE)</f>
        <v>UK</v>
      </c>
      <c r="L210" t="str">
        <f t="shared" si="67"/>
        <v>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v>
      </c>
      <c r="M210" t="str">
        <f t="shared" si="81"/>
        <v>06:51</v>
      </c>
      <c r="O210">
        <v>440</v>
      </c>
      <c r="Q210" t="s">
        <v>206</v>
      </c>
      <c r="R210" s="7">
        <f t="shared" si="68"/>
        <v>43937</v>
      </c>
      <c r="S210" t="s">
        <v>2308</v>
      </c>
      <c r="T210" s="6">
        <f t="shared" si="82"/>
        <v>4.7569444444444447E-3</v>
      </c>
      <c r="U210">
        <f t="shared" si="69"/>
        <v>4.0277777777777777E-3</v>
      </c>
      <c r="V210">
        <f t="shared" si="70"/>
        <v>2.7766203703703706E-2</v>
      </c>
      <c r="W210">
        <f t="shared" si="71"/>
        <v>2.3738425925925927E-2</v>
      </c>
      <c r="X210">
        <f t="shared" si="72"/>
        <v>7.9861111111111122E-3</v>
      </c>
      <c r="Y210">
        <f t="shared" si="73"/>
        <v>7.9861111111111122E-3</v>
      </c>
      <c r="Z210" t="b">
        <f t="shared" si="74"/>
        <v>0</v>
      </c>
      <c r="AA210" s="6">
        <f t="shared" si="75"/>
        <v>2.7777777777777783E-4</v>
      </c>
      <c r="AB210" s="6" t="b">
        <f t="shared" si="76"/>
        <v>0</v>
      </c>
      <c r="AC210" s="9">
        <f t="shared" si="77"/>
        <v>78</v>
      </c>
      <c r="AD210" s="9">
        <f t="shared" si="65"/>
        <v>194.99999999999997</v>
      </c>
      <c r="AE210" s="10">
        <f t="shared" si="83"/>
        <v>3.1250000000000001E-4</v>
      </c>
      <c r="AF210">
        <f t="shared" si="78"/>
        <v>3.9583333333333345E-3</v>
      </c>
      <c r="AG210" t="b">
        <f t="shared" si="79"/>
        <v>0</v>
      </c>
      <c r="AH210">
        <f t="shared" si="80"/>
        <v>2.7766203703703706E-2</v>
      </c>
    </row>
    <row r="211" spans="1:34" x14ac:dyDescent="0.2">
      <c r="A211">
        <v>228</v>
      </c>
      <c r="B211" t="s">
        <v>205</v>
      </c>
      <c r="C211" t="s">
        <v>225</v>
      </c>
      <c r="D211" t="s">
        <v>2059</v>
      </c>
      <c r="E211" t="str">
        <f t="shared" si="66"/>
        <v>Dominic RaabApr 16, 2020</v>
      </c>
      <c r="F211" t="str">
        <f>VLOOKUP(E211,'names lookup'!D:L,2,FALSE)</f>
        <v>Dominic Raab</v>
      </c>
      <c r="G211" t="str">
        <f>VLOOKUP(F211,'names lookup'!E:H,3,FALSE)</f>
        <v>Government</v>
      </c>
      <c r="H211" t="str">
        <f>VLOOKUP(F211,'names lookup'!E:I,5,FALSE)</f>
        <v>Government</v>
      </c>
      <c r="I211" t="str">
        <f>VLOOKUP($F211,'names lookup'!$E:J,6,FALSE)</f>
        <v>Central govt</v>
      </c>
      <c r="J211" t="str">
        <f>VLOOKUP($F211,'names lookup'!$E:K,7,FALSE)</f>
        <v>N/A</v>
      </c>
      <c r="K211" t="str">
        <f>VLOOKUP($F211,'names lookup'!$E:L,8,FALSE)</f>
        <v>UK</v>
      </c>
      <c r="L211" t="str">
        <f t="shared" si="67"/>
        <v>Tom Clarke from ITV.</v>
      </c>
      <c r="M211" t="str">
        <f t="shared" si="81"/>
        <v>07:15</v>
      </c>
      <c r="O211">
        <v>42</v>
      </c>
      <c r="Q211" t="s">
        <v>206</v>
      </c>
      <c r="R211" s="7">
        <f t="shared" si="68"/>
        <v>43937</v>
      </c>
      <c r="S211" t="s">
        <v>2308</v>
      </c>
      <c r="T211" s="6">
        <f t="shared" si="82"/>
        <v>5.0347222222222225E-3</v>
      </c>
      <c r="U211">
        <f t="shared" si="69"/>
        <v>4.0277777777777777E-3</v>
      </c>
      <c r="V211">
        <f t="shared" si="70"/>
        <v>2.7766203703703706E-2</v>
      </c>
      <c r="W211">
        <f t="shared" si="71"/>
        <v>2.3738425925925927E-2</v>
      </c>
      <c r="X211">
        <f t="shared" si="72"/>
        <v>7.9861111111111122E-3</v>
      </c>
      <c r="Y211">
        <f t="shared" si="73"/>
        <v>7.9861111111111122E-3</v>
      </c>
      <c r="Z211" t="b">
        <f t="shared" si="74"/>
        <v>0</v>
      </c>
      <c r="AA211" s="6">
        <f t="shared" si="75"/>
        <v>3.4722222222221578E-5</v>
      </c>
      <c r="AB211" s="6" t="b">
        <f t="shared" si="76"/>
        <v>0</v>
      </c>
      <c r="AC211" s="9">
        <f t="shared" si="77"/>
        <v>4</v>
      </c>
      <c r="AD211" s="9">
        <f t="shared" si="65"/>
        <v>80.000000000001478</v>
      </c>
      <c r="AE211" s="10">
        <f t="shared" si="83"/>
        <v>1.1574074074074073E-5</v>
      </c>
      <c r="AF211">
        <f t="shared" si="78"/>
        <v>3.9583333333333345E-3</v>
      </c>
      <c r="AG211" t="b">
        <f t="shared" si="79"/>
        <v>0</v>
      </c>
      <c r="AH211">
        <f t="shared" si="80"/>
        <v>2.7766203703703706E-2</v>
      </c>
    </row>
    <row r="212" spans="1:34" x14ac:dyDescent="0.2">
      <c r="A212">
        <v>229</v>
      </c>
      <c r="B212" t="s">
        <v>205</v>
      </c>
      <c r="C212" t="s">
        <v>226</v>
      </c>
      <c r="D212" t="s">
        <v>2168</v>
      </c>
      <c r="E212" t="str">
        <f t="shared" si="66"/>
        <v>Tom ClarkeApr 16, 2020</v>
      </c>
      <c r="F212" t="str">
        <f>VLOOKUP(E212,'names lookup'!D:L,2,FALSE)</f>
        <v>Tom Clarke</v>
      </c>
      <c r="G212" t="str">
        <f>VLOOKUP(F212,'names lookup'!E:H,3,FALSE)</f>
        <v>ITV News</v>
      </c>
      <c r="H212" t="str">
        <f>VLOOKUP(F212,'names lookup'!E:I,5,FALSE)</f>
        <v>Media</v>
      </c>
      <c r="I212" t="str">
        <f>VLOOKUP($F212,'names lookup'!$E:J,6,FALSE)</f>
        <v>TV</v>
      </c>
      <c r="J212" t="str">
        <f>VLOOKUP($F212,'names lookup'!$E:K,7,FALSE)</f>
        <v>National</v>
      </c>
      <c r="K212" t="str">
        <f>VLOOKUP($F212,'names lookup'!$E:L,8,FALSE)</f>
        <v>UK</v>
      </c>
      <c r="L212" t="str">
        <f t="shared" si="67"/>
        <v>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v>
      </c>
      <c r="M212" t="str">
        <f t="shared" si="81"/>
        <v>07:18</v>
      </c>
      <c r="O212">
        <v>509</v>
      </c>
      <c r="Q212" t="s">
        <v>206</v>
      </c>
      <c r="R212" s="7">
        <f t="shared" si="68"/>
        <v>43937</v>
      </c>
      <c r="S212" t="s">
        <v>2189</v>
      </c>
      <c r="T212" s="6">
        <f t="shared" si="82"/>
        <v>5.0694444444444441E-3</v>
      </c>
      <c r="U212">
        <f t="shared" si="69"/>
        <v>5.0694444444444441E-3</v>
      </c>
      <c r="V212">
        <f t="shared" si="70"/>
        <v>7.6736111111111111E-3</v>
      </c>
      <c r="W212">
        <f t="shared" si="71"/>
        <v>2.604166666666667E-3</v>
      </c>
      <c r="X212">
        <f t="shared" si="72"/>
        <v>7.9861111111111122E-3</v>
      </c>
      <c r="Y212">
        <f t="shared" si="73"/>
        <v>7.9861111111111122E-3</v>
      </c>
      <c r="Z212" t="b">
        <f t="shared" si="74"/>
        <v>0</v>
      </c>
      <c r="AA212" s="6">
        <f t="shared" si="75"/>
        <v>3.2407407407407472E-4</v>
      </c>
      <c r="AB212" s="6" t="b">
        <f t="shared" si="76"/>
        <v>0</v>
      </c>
      <c r="AC212" s="9">
        <f t="shared" si="77"/>
        <v>85</v>
      </c>
      <c r="AD212" s="9">
        <f t="shared" si="65"/>
        <v>182.1428571428568</v>
      </c>
      <c r="AE212" s="10">
        <f t="shared" si="83"/>
        <v>3.4722222222222224E-4</v>
      </c>
      <c r="AF212">
        <f t="shared" si="78"/>
        <v>2.9166666666666681E-3</v>
      </c>
      <c r="AG212" t="b">
        <f t="shared" si="79"/>
        <v>0</v>
      </c>
      <c r="AH212">
        <f t="shared" si="80"/>
        <v>2.7766203703703706E-2</v>
      </c>
    </row>
    <row r="213" spans="1:34" x14ac:dyDescent="0.2">
      <c r="A213">
        <v>230</v>
      </c>
      <c r="B213" t="s">
        <v>205</v>
      </c>
      <c r="C213" t="s">
        <v>227</v>
      </c>
      <c r="D213" t="s">
        <v>2168</v>
      </c>
      <c r="E213" t="str">
        <f t="shared" si="66"/>
        <v>Tom ClarkeApr 16, 2020</v>
      </c>
      <c r="F213" t="str">
        <f>VLOOKUP(E213,'names lookup'!D:L,2,FALSE)</f>
        <v>Tom Clarke</v>
      </c>
      <c r="G213" t="str">
        <f>VLOOKUP(F213,'names lookup'!E:H,3,FALSE)</f>
        <v>ITV News</v>
      </c>
      <c r="H213" t="str">
        <f>VLOOKUP(F213,'names lookup'!E:I,5,FALSE)</f>
        <v>Media</v>
      </c>
      <c r="I213" t="str">
        <f>VLOOKUP($F213,'names lookup'!$E:J,6,FALSE)</f>
        <v>TV</v>
      </c>
      <c r="J213" t="str">
        <f>VLOOKUP($F213,'names lookup'!$E:K,7,FALSE)</f>
        <v>National</v>
      </c>
      <c r="K213" t="str">
        <f>VLOOKUP($F213,'names lookup'!$E:L,8,FALSE)</f>
        <v>UK</v>
      </c>
      <c r="L213" t="str">
        <f t="shared" si="67"/>
        <v>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v>
      </c>
      <c r="M213" t="str">
        <f t="shared" si="81"/>
        <v>07:46</v>
      </c>
      <c r="O213">
        <v>594</v>
      </c>
      <c r="Q213" t="s">
        <v>206</v>
      </c>
      <c r="R213" s="7">
        <f t="shared" si="68"/>
        <v>43937</v>
      </c>
      <c r="S213" t="s">
        <v>2189</v>
      </c>
      <c r="T213" s="6">
        <f t="shared" si="82"/>
        <v>5.3935185185185188E-3</v>
      </c>
      <c r="U213">
        <f t="shared" si="69"/>
        <v>5.0694444444444441E-3</v>
      </c>
      <c r="V213">
        <f t="shared" si="70"/>
        <v>7.6736111111111111E-3</v>
      </c>
      <c r="W213">
        <f t="shared" si="71"/>
        <v>2.604166666666667E-3</v>
      </c>
      <c r="X213">
        <f t="shared" si="72"/>
        <v>7.9861111111111122E-3</v>
      </c>
      <c r="Y213">
        <f t="shared" si="73"/>
        <v>7.9861111111111122E-3</v>
      </c>
      <c r="Z213" t="b">
        <f t="shared" si="74"/>
        <v>0</v>
      </c>
      <c r="AA213" s="6">
        <f t="shared" si="75"/>
        <v>3.7037037037036986E-4</v>
      </c>
      <c r="AB213" s="6" t="b">
        <f t="shared" si="76"/>
        <v>0</v>
      </c>
      <c r="AC213" s="9">
        <f t="shared" si="77"/>
        <v>105</v>
      </c>
      <c r="AD213" s="9">
        <f t="shared" si="65"/>
        <v>196.87500000000028</v>
      </c>
      <c r="AE213" s="10">
        <f t="shared" si="83"/>
        <v>4.2824074074074075E-4</v>
      </c>
      <c r="AF213">
        <f t="shared" si="78"/>
        <v>2.9166666666666681E-3</v>
      </c>
      <c r="AG213" t="b">
        <f t="shared" si="79"/>
        <v>0</v>
      </c>
      <c r="AH213">
        <f t="shared" si="80"/>
        <v>2.7766203703703706E-2</v>
      </c>
    </row>
    <row r="214" spans="1:34" x14ac:dyDescent="0.2">
      <c r="A214">
        <v>231</v>
      </c>
      <c r="B214" t="s">
        <v>205</v>
      </c>
      <c r="C214" t="s">
        <v>228</v>
      </c>
      <c r="D214" t="s">
        <v>2059</v>
      </c>
      <c r="E214" t="str">
        <f t="shared" si="66"/>
        <v>Dominic RaabApr 16, 2020</v>
      </c>
      <c r="F214" t="str">
        <f>VLOOKUP(E214,'names lookup'!D:L,2,FALSE)</f>
        <v>Dominic Raab</v>
      </c>
      <c r="G214" t="str">
        <f>VLOOKUP(F214,'names lookup'!E:H,3,FALSE)</f>
        <v>Government</v>
      </c>
      <c r="H214" t="str">
        <f>VLOOKUP(F214,'names lookup'!E:I,5,FALSE)</f>
        <v>Government</v>
      </c>
      <c r="I214" t="str">
        <f>VLOOKUP($F214,'names lookup'!$E:J,6,FALSE)</f>
        <v>Central govt</v>
      </c>
      <c r="J214" t="str">
        <f>VLOOKUP($F214,'names lookup'!$E:K,7,FALSE)</f>
        <v>N/A</v>
      </c>
      <c r="K214" t="str">
        <f>VLOOKUP($F214,'names lookup'!$E:L,8,FALSE)</f>
        <v>UK</v>
      </c>
      <c r="L214" t="str">
        <f t="shared" si="67"/>
        <v>Thank you, Tom. I’ll let Chris address that.</v>
      </c>
      <c r="M214" t="str">
        <f t="shared" si="81"/>
        <v>08:18</v>
      </c>
      <c r="O214">
        <v>66</v>
      </c>
      <c r="Q214" t="s">
        <v>206</v>
      </c>
      <c r="R214" s="7">
        <f t="shared" si="68"/>
        <v>43937</v>
      </c>
      <c r="S214" t="s">
        <v>2309</v>
      </c>
      <c r="T214" s="6">
        <f t="shared" si="82"/>
        <v>5.7638888888888887E-3</v>
      </c>
      <c r="U214">
        <f t="shared" si="69"/>
        <v>5.7638888888888887E-3</v>
      </c>
      <c r="V214">
        <f t="shared" si="70"/>
        <v>2.7766203703703706E-2</v>
      </c>
      <c r="W214">
        <f t="shared" si="71"/>
        <v>2.2002314814814818E-2</v>
      </c>
      <c r="X214">
        <f t="shared" si="72"/>
        <v>7.9861111111111122E-3</v>
      </c>
      <c r="Y214">
        <f t="shared" si="73"/>
        <v>7.9861111111111122E-3</v>
      </c>
      <c r="Z214" t="b">
        <f t="shared" si="74"/>
        <v>0</v>
      </c>
      <c r="AA214" s="6">
        <f t="shared" si="75"/>
        <v>3.4722222222222446E-5</v>
      </c>
      <c r="AB214" s="6" t="b">
        <f t="shared" si="76"/>
        <v>0</v>
      </c>
      <c r="AC214" s="9">
        <f t="shared" si="77"/>
        <v>8</v>
      </c>
      <c r="AD214" s="9">
        <f t="shared" si="65"/>
        <v>159.99999999999898</v>
      </c>
      <c r="AE214" s="10">
        <f t="shared" si="83"/>
        <v>2.3148148148148147E-5</v>
      </c>
      <c r="AF214">
        <f t="shared" si="78"/>
        <v>2.2222222222222235E-3</v>
      </c>
      <c r="AG214" t="b">
        <f t="shared" si="79"/>
        <v>0</v>
      </c>
      <c r="AH214">
        <f t="shared" si="80"/>
        <v>2.7766203703703706E-2</v>
      </c>
    </row>
    <row r="215" spans="1:34" x14ac:dyDescent="0.2">
      <c r="A215">
        <v>232</v>
      </c>
      <c r="B215" t="s">
        <v>205</v>
      </c>
      <c r="C215" t="s">
        <v>229</v>
      </c>
      <c r="D215" t="s">
        <v>2047</v>
      </c>
      <c r="E215" t="str">
        <f t="shared" si="66"/>
        <v>Chris WhittyApr 16, 2020</v>
      </c>
      <c r="F215" t="str">
        <f>VLOOKUP(E215,'names lookup'!D:L,2,FALSE)</f>
        <v>Chris Whitty</v>
      </c>
      <c r="G215" t="str">
        <f>VLOOKUP(F215,'names lookup'!E:H,3,FALSE)</f>
        <v>Department of Health and Social Care (DHSC)</v>
      </c>
      <c r="H215" t="str">
        <f>VLOOKUP(F215,'names lookup'!E:I,5,FALSE)</f>
        <v>Government</v>
      </c>
      <c r="I215" t="str">
        <f>VLOOKUP($F215,'names lookup'!$E:J,6,FALSE)</f>
        <v>Health</v>
      </c>
      <c r="J215" t="str">
        <f>VLOOKUP($F215,'names lookup'!$E:K,7,FALSE)</f>
        <v>N/A</v>
      </c>
      <c r="K215" t="str">
        <f>VLOOKUP($F215,'names lookup'!$E:L,8,FALSE)</f>
        <v>England</v>
      </c>
      <c r="L215" t="str">
        <f t="shared" si="67"/>
        <v>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v>
      </c>
      <c r="M215" t="str">
        <f t="shared" si="81"/>
        <v>08:21</v>
      </c>
      <c r="O215">
        <v>603</v>
      </c>
      <c r="Q215" t="s">
        <v>206</v>
      </c>
      <c r="R215" s="7">
        <f t="shared" si="68"/>
        <v>43937</v>
      </c>
      <c r="S215" t="s">
        <v>2310</v>
      </c>
      <c r="T215" s="6">
        <f t="shared" si="82"/>
        <v>5.7986111111111112E-3</v>
      </c>
      <c r="U215">
        <f t="shared" si="69"/>
        <v>5.7986111111111112E-3</v>
      </c>
      <c r="V215">
        <f t="shared" si="70"/>
        <v>2.71875E-2</v>
      </c>
      <c r="W215">
        <f t="shared" si="71"/>
        <v>2.1388888888888888E-2</v>
      </c>
      <c r="X215">
        <f t="shared" si="72"/>
        <v>7.9861111111111122E-3</v>
      </c>
      <c r="Y215">
        <f t="shared" si="73"/>
        <v>7.9861111111111122E-3</v>
      </c>
      <c r="Z215" t="b">
        <f t="shared" si="74"/>
        <v>0</v>
      </c>
      <c r="AA215" s="6">
        <f t="shared" si="75"/>
        <v>3.9351851851851874E-4</v>
      </c>
      <c r="AB215" s="6" t="b">
        <f t="shared" si="76"/>
        <v>0</v>
      </c>
      <c r="AC215" s="9">
        <f t="shared" si="77"/>
        <v>106</v>
      </c>
      <c r="AD215" s="9">
        <f t="shared" si="65"/>
        <v>187.05882352941165</v>
      </c>
      <c r="AE215" s="10">
        <f t="shared" si="83"/>
        <v>4.3981481481481481E-4</v>
      </c>
      <c r="AF215">
        <f t="shared" si="78"/>
        <v>2.1875000000000011E-3</v>
      </c>
      <c r="AG215" t="b">
        <f t="shared" si="79"/>
        <v>0</v>
      </c>
      <c r="AH215">
        <f t="shared" si="80"/>
        <v>2.7766203703703706E-2</v>
      </c>
    </row>
    <row r="216" spans="1:34" x14ac:dyDescent="0.2">
      <c r="A216">
        <v>233</v>
      </c>
      <c r="B216" t="s">
        <v>205</v>
      </c>
      <c r="C216" t="s">
        <v>230</v>
      </c>
      <c r="D216" t="s">
        <v>2047</v>
      </c>
      <c r="E216" t="str">
        <f t="shared" si="66"/>
        <v>Chris WhittyApr 16, 2020</v>
      </c>
      <c r="F216" t="str">
        <f>VLOOKUP(E216,'names lookup'!D:L,2,FALSE)</f>
        <v>Chris Whitty</v>
      </c>
      <c r="G216" t="str">
        <f>VLOOKUP(F216,'names lookup'!E:H,3,FALSE)</f>
        <v>Department of Health and Social Care (DHSC)</v>
      </c>
      <c r="H216" t="str">
        <f>VLOOKUP(F216,'names lookup'!E:I,5,FALSE)</f>
        <v>Government</v>
      </c>
      <c r="I216" t="str">
        <f>VLOOKUP($F216,'names lookup'!$E:J,6,FALSE)</f>
        <v>Health</v>
      </c>
      <c r="J216" t="str">
        <f>VLOOKUP($F216,'names lookup'!$E:K,7,FALSE)</f>
        <v>N/A</v>
      </c>
      <c r="K216" t="str">
        <f>VLOOKUP($F216,'names lookup'!$E:L,8,FALSE)</f>
        <v>England</v>
      </c>
      <c r="L216" t="str">
        <f t="shared" si="67"/>
        <v>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v>
      </c>
      <c r="M216" t="str">
        <f t="shared" si="81"/>
        <v>08:55</v>
      </c>
      <c r="O216">
        <v>431</v>
      </c>
      <c r="Q216" t="s">
        <v>206</v>
      </c>
      <c r="R216" s="7">
        <f t="shared" si="68"/>
        <v>43937</v>
      </c>
      <c r="S216" t="s">
        <v>2310</v>
      </c>
      <c r="T216" s="6">
        <f t="shared" si="82"/>
        <v>6.1921296296296299E-3</v>
      </c>
      <c r="U216">
        <f t="shared" si="69"/>
        <v>5.7986111111111112E-3</v>
      </c>
      <c r="V216">
        <f t="shared" si="70"/>
        <v>2.71875E-2</v>
      </c>
      <c r="W216">
        <f t="shared" si="71"/>
        <v>2.1388888888888888E-2</v>
      </c>
      <c r="X216">
        <f t="shared" si="72"/>
        <v>7.9861111111111122E-3</v>
      </c>
      <c r="Y216">
        <f t="shared" si="73"/>
        <v>7.9861111111111122E-3</v>
      </c>
      <c r="Z216" t="b">
        <f t="shared" si="74"/>
        <v>0</v>
      </c>
      <c r="AA216" s="6">
        <f t="shared" si="75"/>
        <v>3.0092592592592497E-4</v>
      </c>
      <c r="AB216" s="6" t="b">
        <f t="shared" si="76"/>
        <v>0</v>
      </c>
      <c r="AC216" s="9">
        <f t="shared" si="77"/>
        <v>68</v>
      </c>
      <c r="AD216" s="9">
        <f t="shared" si="65"/>
        <v>156.92307692307742</v>
      </c>
      <c r="AE216" s="10">
        <f t="shared" si="83"/>
        <v>2.7777777777777778E-4</v>
      </c>
      <c r="AF216">
        <f t="shared" si="78"/>
        <v>2.1875000000000011E-3</v>
      </c>
      <c r="AG216" t="b">
        <f t="shared" si="79"/>
        <v>0</v>
      </c>
      <c r="AH216">
        <f t="shared" si="80"/>
        <v>2.7766203703703706E-2</v>
      </c>
    </row>
    <row r="217" spans="1:34" x14ac:dyDescent="0.2">
      <c r="A217">
        <v>234</v>
      </c>
      <c r="B217" t="s">
        <v>205</v>
      </c>
      <c r="C217" t="s">
        <v>231</v>
      </c>
      <c r="D217" t="s">
        <v>2047</v>
      </c>
      <c r="E217" t="str">
        <f t="shared" si="66"/>
        <v>Chris WhittyApr 16, 2020</v>
      </c>
      <c r="F217" t="str">
        <f>VLOOKUP(E217,'names lookup'!D:L,2,FALSE)</f>
        <v>Chris Whitty</v>
      </c>
      <c r="G217" t="str">
        <f>VLOOKUP(F217,'names lookup'!E:H,3,FALSE)</f>
        <v>Department of Health and Social Care (DHSC)</v>
      </c>
      <c r="H217" t="str">
        <f>VLOOKUP(F217,'names lookup'!E:I,5,FALSE)</f>
        <v>Government</v>
      </c>
      <c r="I217" t="str">
        <f>VLOOKUP($F217,'names lookup'!$E:J,6,FALSE)</f>
        <v>Health</v>
      </c>
      <c r="J217" t="str">
        <f>VLOOKUP($F217,'names lookup'!$E:K,7,FALSE)</f>
        <v>N/A</v>
      </c>
      <c r="K217" t="str">
        <f>VLOOKUP($F217,'names lookup'!$E:L,8,FALSE)</f>
        <v>England</v>
      </c>
      <c r="L217" t="str">
        <f t="shared" si="67"/>
        <v>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v>
      </c>
      <c r="M217" t="str">
        <f t="shared" si="81"/>
        <v>09:21</v>
      </c>
      <c r="O217">
        <v>592</v>
      </c>
      <c r="Q217" t="s">
        <v>206</v>
      </c>
      <c r="R217" s="7">
        <f t="shared" si="68"/>
        <v>43937</v>
      </c>
      <c r="S217" t="s">
        <v>2310</v>
      </c>
      <c r="T217" s="6">
        <f t="shared" si="82"/>
        <v>6.4930555555555549E-3</v>
      </c>
      <c r="U217">
        <f t="shared" si="69"/>
        <v>5.7986111111111112E-3</v>
      </c>
      <c r="V217">
        <f t="shared" si="70"/>
        <v>2.71875E-2</v>
      </c>
      <c r="W217">
        <f t="shared" si="71"/>
        <v>2.1388888888888888E-2</v>
      </c>
      <c r="X217">
        <f t="shared" si="72"/>
        <v>7.9861111111111122E-3</v>
      </c>
      <c r="Y217">
        <f t="shared" si="73"/>
        <v>7.9861111111111122E-3</v>
      </c>
      <c r="Z217" t="b">
        <f t="shared" si="74"/>
        <v>0</v>
      </c>
      <c r="AA217" s="6">
        <f t="shared" si="75"/>
        <v>4.2824074074074205E-4</v>
      </c>
      <c r="AB217" s="6" t="b">
        <f t="shared" si="76"/>
        <v>0</v>
      </c>
      <c r="AC217" s="9">
        <f t="shared" si="77"/>
        <v>109</v>
      </c>
      <c r="AD217" s="9">
        <f t="shared" si="65"/>
        <v>176.7567567567562</v>
      </c>
      <c r="AE217" s="10">
        <f t="shared" si="83"/>
        <v>4.5138888888888892E-4</v>
      </c>
      <c r="AF217">
        <f t="shared" si="78"/>
        <v>2.1875000000000011E-3</v>
      </c>
      <c r="AG217" t="b">
        <f t="shared" si="79"/>
        <v>0</v>
      </c>
      <c r="AH217">
        <f t="shared" si="80"/>
        <v>2.7766203703703706E-2</v>
      </c>
    </row>
    <row r="218" spans="1:34" x14ac:dyDescent="0.2">
      <c r="A218">
        <v>235</v>
      </c>
      <c r="B218" t="s">
        <v>205</v>
      </c>
      <c r="C218" t="s">
        <v>232</v>
      </c>
      <c r="D218" t="s">
        <v>2047</v>
      </c>
      <c r="E218" t="str">
        <f t="shared" si="66"/>
        <v>Chris WhittyApr 16, 2020</v>
      </c>
      <c r="F218" t="str">
        <f>VLOOKUP(E218,'names lookup'!D:L,2,FALSE)</f>
        <v>Chris Whitty</v>
      </c>
      <c r="G218" t="str">
        <f>VLOOKUP(F218,'names lookup'!E:H,3,FALSE)</f>
        <v>Department of Health and Social Care (DHSC)</v>
      </c>
      <c r="H218" t="str">
        <f>VLOOKUP(F218,'names lookup'!E:I,5,FALSE)</f>
        <v>Government</v>
      </c>
      <c r="I218" t="str">
        <f>VLOOKUP($F218,'names lookup'!$E:J,6,FALSE)</f>
        <v>Health</v>
      </c>
      <c r="J218" t="str">
        <f>VLOOKUP($F218,'names lookup'!$E:K,7,FALSE)</f>
        <v>N/A</v>
      </c>
      <c r="K218" t="str">
        <f>VLOOKUP($F218,'names lookup'!$E:L,8,FALSE)</f>
        <v>England</v>
      </c>
      <c r="L218" t="str">
        <f t="shared" si="67"/>
        <v>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v>
      </c>
      <c r="M218" t="str">
        <f t="shared" si="81"/>
        <v>09:58</v>
      </c>
      <c r="O218">
        <v>796</v>
      </c>
      <c r="Q218" t="s">
        <v>206</v>
      </c>
      <c r="R218" s="7">
        <f t="shared" si="68"/>
        <v>43937</v>
      </c>
      <c r="S218" t="s">
        <v>2310</v>
      </c>
      <c r="T218" s="6">
        <f t="shared" si="82"/>
        <v>6.9212962962962969E-3</v>
      </c>
      <c r="U218">
        <f t="shared" si="69"/>
        <v>5.7986111111111112E-3</v>
      </c>
      <c r="V218">
        <f t="shared" si="70"/>
        <v>2.71875E-2</v>
      </c>
      <c r="W218">
        <f t="shared" si="71"/>
        <v>2.1388888888888888E-2</v>
      </c>
      <c r="X218">
        <f t="shared" si="72"/>
        <v>7.9861111111111122E-3</v>
      </c>
      <c r="Y218">
        <f t="shared" si="73"/>
        <v>7.9861111111111122E-3</v>
      </c>
      <c r="Z218" t="b">
        <f t="shared" si="74"/>
        <v>0</v>
      </c>
      <c r="AA218" s="6">
        <f t="shared" si="75"/>
        <v>5.7870370370370367E-4</v>
      </c>
      <c r="AB218" s="6" t="b">
        <f t="shared" si="76"/>
        <v>0</v>
      </c>
      <c r="AC218" s="9">
        <f t="shared" si="77"/>
        <v>143</v>
      </c>
      <c r="AD218" s="9">
        <f t="shared" si="65"/>
        <v>171.60000000000002</v>
      </c>
      <c r="AE218" s="10">
        <f t="shared" si="83"/>
        <v>5.9027777777777778E-4</v>
      </c>
      <c r="AF218">
        <f t="shared" si="78"/>
        <v>2.1875000000000011E-3</v>
      </c>
      <c r="AG218" t="b">
        <f t="shared" si="79"/>
        <v>0</v>
      </c>
      <c r="AH218">
        <f t="shared" si="80"/>
        <v>2.7766203703703706E-2</v>
      </c>
    </row>
    <row r="219" spans="1:34" x14ac:dyDescent="0.2">
      <c r="A219">
        <v>236</v>
      </c>
      <c r="B219" t="s">
        <v>205</v>
      </c>
      <c r="C219" t="s">
        <v>233</v>
      </c>
      <c r="D219" t="s">
        <v>2059</v>
      </c>
      <c r="E219" t="str">
        <f t="shared" si="66"/>
        <v>Dominic RaabApr 16, 2020</v>
      </c>
      <c r="F219" t="str">
        <f>VLOOKUP(E219,'names lookup'!D:L,2,FALSE)</f>
        <v>Dominic Raab</v>
      </c>
      <c r="G219" t="str">
        <f>VLOOKUP(F219,'names lookup'!E:H,3,FALSE)</f>
        <v>Government</v>
      </c>
      <c r="H219" t="str">
        <f>VLOOKUP(F219,'names lookup'!E:I,5,FALSE)</f>
        <v>Government</v>
      </c>
      <c r="I219" t="str">
        <f>VLOOKUP($F219,'names lookup'!$E:J,6,FALSE)</f>
        <v>Central govt</v>
      </c>
      <c r="J219" t="str">
        <f>VLOOKUP($F219,'names lookup'!$E:K,7,FALSE)</f>
        <v>N/A</v>
      </c>
      <c r="K219" t="str">
        <f>VLOOKUP($F219,'names lookup'!$E:L,8,FALSE)</f>
        <v>UK</v>
      </c>
      <c r="L219" t="str">
        <f t="shared" si="67"/>
        <v>Tom, I think that gives you a pretty detailed answer. Is there anything you wanted to come back on?</v>
      </c>
      <c r="M219" t="str">
        <f t="shared" si="81"/>
        <v>10:48</v>
      </c>
      <c r="O219">
        <v>121</v>
      </c>
      <c r="Q219" t="s">
        <v>206</v>
      </c>
      <c r="R219" s="7">
        <f t="shared" si="68"/>
        <v>43937</v>
      </c>
      <c r="S219" t="s">
        <v>2312</v>
      </c>
      <c r="T219" s="6">
        <f t="shared" si="82"/>
        <v>7.5000000000000006E-3</v>
      </c>
      <c r="U219">
        <f t="shared" si="69"/>
        <v>7.5000000000000006E-3</v>
      </c>
      <c r="V219">
        <f t="shared" si="70"/>
        <v>2.7766203703703706E-2</v>
      </c>
      <c r="W219">
        <f t="shared" si="71"/>
        <v>2.0266203703703706E-2</v>
      </c>
      <c r="X219">
        <f t="shared" si="72"/>
        <v>7.9861111111111122E-3</v>
      </c>
      <c r="Y219">
        <f t="shared" si="73"/>
        <v>7.9861111111111122E-3</v>
      </c>
      <c r="Z219" t="b">
        <f t="shared" si="74"/>
        <v>0</v>
      </c>
      <c r="AA219" s="6">
        <f t="shared" si="75"/>
        <v>4.6296296296296016E-5</v>
      </c>
      <c r="AB219" s="6" t="b">
        <f t="shared" si="76"/>
        <v>0</v>
      </c>
      <c r="AC219" s="9">
        <f t="shared" si="77"/>
        <v>19</v>
      </c>
      <c r="AD219" s="9">
        <f t="shared" si="65"/>
        <v>285.00000000000171</v>
      </c>
      <c r="AE219" s="10">
        <f t="shared" si="83"/>
        <v>6.9444444444444444E-5</v>
      </c>
      <c r="AF219">
        <f t="shared" si="78"/>
        <v>4.8611111111111164E-4</v>
      </c>
      <c r="AG219" t="b">
        <f t="shared" si="79"/>
        <v>0</v>
      </c>
      <c r="AH219">
        <f t="shared" si="80"/>
        <v>2.7766203703703706E-2</v>
      </c>
    </row>
    <row r="220" spans="1:34" x14ac:dyDescent="0.2">
      <c r="A220">
        <v>237</v>
      </c>
      <c r="B220" t="s">
        <v>205</v>
      </c>
      <c r="C220" t="s">
        <v>234</v>
      </c>
      <c r="D220" t="s">
        <v>2168</v>
      </c>
      <c r="E220" t="str">
        <f t="shared" si="66"/>
        <v>Tom ClarkeApr 16, 2020</v>
      </c>
      <c r="F220" t="str">
        <f>VLOOKUP(E220,'names lookup'!D:L,2,FALSE)</f>
        <v>Tom Clarke</v>
      </c>
      <c r="G220" t="str">
        <f>VLOOKUP(F220,'names lookup'!E:H,3,FALSE)</f>
        <v>ITV News</v>
      </c>
      <c r="H220" t="str">
        <f>VLOOKUP(F220,'names lookup'!E:I,5,FALSE)</f>
        <v>Media</v>
      </c>
      <c r="I220" t="str">
        <f>VLOOKUP($F220,'names lookup'!$E:J,6,FALSE)</f>
        <v>TV</v>
      </c>
      <c r="J220" t="str">
        <f>VLOOKUP($F220,'names lookup'!$E:K,7,FALSE)</f>
        <v>National</v>
      </c>
      <c r="K220" t="str">
        <f>VLOOKUP($F220,'names lookup'!$E:L,8,FALSE)</f>
        <v>UK</v>
      </c>
      <c r="L220" t="str">
        <f t="shared" si="67"/>
        <v>That was a very detailed answer. Can I just have one follow-up though? An interesting addition today to the data, we’ve got this all cases addition to the number of cases, so-</v>
      </c>
      <c r="M220" t="str">
        <f t="shared" si="81"/>
        <v>10:52</v>
      </c>
      <c r="O220">
        <v>195</v>
      </c>
      <c r="Q220" t="s">
        <v>206</v>
      </c>
      <c r="R220" s="7">
        <f t="shared" si="68"/>
        <v>43937</v>
      </c>
      <c r="S220" t="s">
        <v>2313</v>
      </c>
      <c r="T220" s="6">
        <f t="shared" si="82"/>
        <v>7.5462962962962966E-3</v>
      </c>
      <c r="U220">
        <f t="shared" si="69"/>
        <v>7.5462962962962966E-3</v>
      </c>
      <c r="V220">
        <f t="shared" si="70"/>
        <v>7.6736111111111111E-3</v>
      </c>
      <c r="W220">
        <f t="shared" si="71"/>
        <v>1.2731481481481448E-4</v>
      </c>
      <c r="X220">
        <f t="shared" si="72"/>
        <v>7.9861111111111122E-3</v>
      </c>
      <c r="Y220">
        <f t="shared" si="73"/>
        <v>7.9861111111111122E-3</v>
      </c>
      <c r="Z220" t="b">
        <f t="shared" si="74"/>
        <v>0</v>
      </c>
      <c r="AA220" s="6">
        <f t="shared" si="75"/>
        <v>1.2731481481481448E-4</v>
      </c>
      <c r="AB220" s="6" t="b">
        <f t="shared" si="76"/>
        <v>0</v>
      </c>
      <c r="AC220" s="9">
        <f t="shared" si="77"/>
        <v>32</v>
      </c>
      <c r="AD220" s="9">
        <f t="shared" si="65"/>
        <v>174.54545454545502</v>
      </c>
      <c r="AE220" s="10">
        <f t="shared" si="83"/>
        <v>1.273148148148148E-4</v>
      </c>
      <c r="AF220">
        <f t="shared" si="78"/>
        <v>4.3981481481481562E-4</v>
      </c>
      <c r="AG220" t="b">
        <f t="shared" si="79"/>
        <v>0</v>
      </c>
      <c r="AH220">
        <f t="shared" si="80"/>
        <v>2.7766203703703706E-2</v>
      </c>
    </row>
    <row r="221" spans="1:34" x14ac:dyDescent="0.2">
      <c r="A221">
        <v>238</v>
      </c>
      <c r="B221" t="s">
        <v>205</v>
      </c>
      <c r="C221" t="s">
        <v>235</v>
      </c>
      <c r="D221" t="s">
        <v>2168</v>
      </c>
      <c r="E221" t="str">
        <f t="shared" si="66"/>
        <v>Tom ClarkeApr 16, 2020</v>
      </c>
      <c r="F221" t="str">
        <f>VLOOKUP(E221,'names lookup'!D:L,2,FALSE)</f>
        <v>Tom Clarke</v>
      </c>
      <c r="G221" t="str">
        <f>VLOOKUP(F221,'names lookup'!E:H,3,FALSE)</f>
        <v>ITV News</v>
      </c>
      <c r="H221" t="str">
        <f>VLOOKUP(F221,'names lookup'!E:I,5,FALSE)</f>
        <v>Media</v>
      </c>
      <c r="I221" t="str">
        <f>VLOOKUP($F221,'names lookup'!$E:J,6,FALSE)</f>
        <v>TV</v>
      </c>
      <c r="J221" t="str">
        <f>VLOOKUP($F221,'names lookup'!$E:K,7,FALSE)</f>
        <v>National</v>
      </c>
      <c r="K221" t="str">
        <f>VLOOKUP($F221,'names lookup'!$E:L,8,FALSE)</f>
        <v>UK</v>
      </c>
      <c r="L221" t="str">
        <f t="shared" si="67"/>
        <v>…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v>
      </c>
      <c r="M221" t="str">
        <f t="shared" si="81"/>
        <v>11:03</v>
      </c>
      <c r="O221">
        <v>410</v>
      </c>
      <c r="Q221" t="s">
        <v>206</v>
      </c>
      <c r="R221" s="7">
        <f t="shared" si="68"/>
        <v>43937</v>
      </c>
      <c r="S221" t="s">
        <v>2313</v>
      </c>
      <c r="T221" s="6">
        <f t="shared" si="82"/>
        <v>7.6736111111111111E-3</v>
      </c>
      <c r="U221">
        <f t="shared" si="69"/>
        <v>7.5462962962962966E-3</v>
      </c>
      <c r="V221">
        <f t="shared" si="70"/>
        <v>7.6736111111111111E-3</v>
      </c>
      <c r="W221">
        <f t="shared" si="71"/>
        <v>1.2731481481481448E-4</v>
      </c>
      <c r="X221">
        <f t="shared" si="72"/>
        <v>7.9861111111111122E-3</v>
      </c>
      <c r="Y221">
        <f t="shared" si="73"/>
        <v>7.9861111111111122E-3</v>
      </c>
      <c r="Z221" t="b">
        <f t="shared" si="74"/>
        <v>0</v>
      </c>
      <c r="AA221" s="6">
        <f t="shared" si="75"/>
        <v>3.1250000000000114E-4</v>
      </c>
      <c r="AB221" s="6" t="b">
        <f t="shared" si="76"/>
        <v>0</v>
      </c>
      <c r="AC221" s="9">
        <f t="shared" si="77"/>
        <v>69</v>
      </c>
      <c r="AD221" s="9">
        <f t="shared" ref="AD221:AD252" si="84">IF(AB221=FALSE,AC221/(AA221*(24*60)),"")</f>
        <v>153.33333333333277</v>
      </c>
      <c r="AE221" s="10">
        <f t="shared" si="83"/>
        <v>2.7777777777777778E-4</v>
      </c>
      <c r="AF221">
        <f t="shared" si="78"/>
        <v>4.3981481481481562E-4</v>
      </c>
      <c r="AG221" t="b">
        <f t="shared" si="79"/>
        <v>0</v>
      </c>
      <c r="AH221">
        <f t="shared" si="80"/>
        <v>2.7766203703703706E-2</v>
      </c>
    </row>
    <row r="222" spans="1:34" x14ac:dyDescent="0.2">
      <c r="A222">
        <v>239</v>
      </c>
      <c r="B222" t="s">
        <v>205</v>
      </c>
      <c r="C222" t="s">
        <v>236</v>
      </c>
      <c r="D222" t="s">
        <v>2059</v>
      </c>
      <c r="E222" t="str">
        <f t="shared" si="66"/>
        <v>Dominic RaabApr 16, 2020</v>
      </c>
      <c r="F222" t="str">
        <f>VLOOKUP(E222,'names lookup'!D:L,2,FALSE)</f>
        <v>Dominic Raab</v>
      </c>
      <c r="G222" t="str">
        <f>VLOOKUP(F222,'names lookup'!E:H,3,FALSE)</f>
        <v>Government</v>
      </c>
      <c r="H222" t="str">
        <f>VLOOKUP(F222,'names lookup'!E:I,5,FALSE)</f>
        <v>Government</v>
      </c>
      <c r="I222" t="str">
        <f>VLOOKUP($F222,'names lookup'!$E:J,6,FALSE)</f>
        <v>Central govt</v>
      </c>
      <c r="J222" t="str">
        <f>VLOOKUP($F222,'names lookup'!$E:K,7,FALSE)</f>
        <v>N/A</v>
      </c>
      <c r="K222" t="str">
        <f>VLOOKUP($F222,'names lookup'!$E:L,8,FALSE)</f>
        <v>UK</v>
      </c>
      <c r="L222" t="str">
        <f t="shared" si="67"/>
        <v>Patrick, I’ll let you address that one.</v>
      </c>
      <c r="M222" t="str">
        <f t="shared" si="81"/>
        <v>11:30</v>
      </c>
      <c r="O222">
        <v>61</v>
      </c>
      <c r="Q222" t="s">
        <v>206</v>
      </c>
      <c r="R222" s="7">
        <f t="shared" si="68"/>
        <v>43937</v>
      </c>
      <c r="S222" t="s">
        <v>2315</v>
      </c>
      <c r="T222" s="6">
        <f t="shared" si="82"/>
        <v>7.9861111111111122E-3</v>
      </c>
      <c r="U222">
        <f t="shared" si="69"/>
        <v>7.9861111111111122E-3</v>
      </c>
      <c r="V222">
        <f t="shared" si="70"/>
        <v>2.7766203703703706E-2</v>
      </c>
      <c r="W222">
        <f t="shared" si="71"/>
        <v>1.9780092592592592E-2</v>
      </c>
      <c r="X222">
        <f t="shared" si="72"/>
        <v>1.4201388888888888E-2</v>
      </c>
      <c r="Y222">
        <f t="shared" si="73"/>
        <v>1.4201388888888888E-2</v>
      </c>
      <c r="Z222" t="b">
        <f t="shared" si="74"/>
        <v>0</v>
      </c>
      <c r="AA222" s="6">
        <f t="shared" si="75"/>
        <v>2.3148148148147141E-5</v>
      </c>
      <c r="AB222" s="6" t="b">
        <f t="shared" si="76"/>
        <v>0</v>
      </c>
      <c r="AC222" s="9">
        <f t="shared" si="77"/>
        <v>7</v>
      </c>
      <c r="AD222" s="9">
        <f t="shared" si="84"/>
        <v>210.00000000000915</v>
      </c>
      <c r="AE222" s="10">
        <f t="shared" si="83"/>
        <v>2.3148148148148147E-5</v>
      </c>
      <c r="AF222">
        <f t="shared" si="78"/>
        <v>6.2152777777777762E-3</v>
      </c>
      <c r="AG222" t="b">
        <f t="shared" si="79"/>
        <v>0</v>
      </c>
      <c r="AH222">
        <f t="shared" si="80"/>
        <v>2.7766203703703706E-2</v>
      </c>
    </row>
    <row r="223" spans="1:34" x14ac:dyDescent="0.2">
      <c r="A223">
        <v>240</v>
      </c>
      <c r="B223" t="s">
        <v>205</v>
      </c>
      <c r="C223" t="s">
        <v>237</v>
      </c>
      <c r="D223" t="s">
        <v>2131</v>
      </c>
      <c r="E223" t="str">
        <f t="shared" si="66"/>
        <v>Patrick VallanceApr 16, 2020</v>
      </c>
      <c r="F223" t="str">
        <f>VLOOKUP(E223,'names lookup'!D:L,2,FALSE)</f>
        <v>Patrick Vallance</v>
      </c>
      <c r="G223" t="str">
        <f>VLOOKUP(F223,'names lookup'!E:H,3,FALSE)</f>
        <v>Government</v>
      </c>
      <c r="H223" t="str">
        <f>VLOOKUP(F223,'names lookup'!E:I,5,FALSE)</f>
        <v>Government</v>
      </c>
      <c r="I223" t="str">
        <f>VLOOKUP($F223,'names lookup'!$E:J,6,FALSE)</f>
        <v>Central govt</v>
      </c>
      <c r="J223" t="str">
        <f>VLOOKUP($F223,'names lookup'!$E:K,7,FALSE)</f>
        <v>N/A</v>
      </c>
      <c r="K223" t="str">
        <f>VLOOKUP($F223,'names lookup'!$E:L,8,FALSE)</f>
        <v>UK</v>
      </c>
      <c r="L223" t="str">
        <f t="shared" si="67"/>
        <v>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v>
      </c>
      <c r="M223" t="str">
        <f t="shared" si="81"/>
        <v>11:32</v>
      </c>
      <c r="O223">
        <v>964</v>
      </c>
      <c r="Q223" t="s">
        <v>206</v>
      </c>
      <c r="R223" s="7">
        <f t="shared" si="68"/>
        <v>43937</v>
      </c>
      <c r="S223" t="s">
        <v>2316</v>
      </c>
      <c r="T223" s="6">
        <f t="shared" si="82"/>
        <v>8.0092592592592594E-3</v>
      </c>
      <c r="U223">
        <f t="shared" si="69"/>
        <v>8.0092592592592594E-3</v>
      </c>
      <c r="V223">
        <f t="shared" si="70"/>
        <v>2.6921296296296294E-2</v>
      </c>
      <c r="W223">
        <f t="shared" si="71"/>
        <v>1.8912037037037033E-2</v>
      </c>
      <c r="X223">
        <f t="shared" si="72"/>
        <v>1.4201388888888888E-2</v>
      </c>
      <c r="Y223">
        <f t="shared" si="73"/>
        <v>1.4201388888888888E-2</v>
      </c>
      <c r="Z223" t="b">
        <f t="shared" si="74"/>
        <v>0</v>
      </c>
      <c r="AA223" s="6">
        <f t="shared" si="75"/>
        <v>7.1759259259259259E-4</v>
      </c>
      <c r="AB223" s="6" t="b">
        <f t="shared" si="76"/>
        <v>0</v>
      </c>
      <c r="AC223" s="9">
        <f t="shared" si="77"/>
        <v>178</v>
      </c>
      <c r="AD223" s="9">
        <f t="shared" si="84"/>
        <v>172.25806451612905</v>
      </c>
      <c r="AE223" s="10">
        <f t="shared" si="83"/>
        <v>7.291666666666667E-4</v>
      </c>
      <c r="AF223">
        <f t="shared" si="78"/>
        <v>6.192129629629629E-3</v>
      </c>
      <c r="AG223" t="b">
        <f t="shared" si="79"/>
        <v>0</v>
      </c>
      <c r="AH223">
        <f t="shared" si="80"/>
        <v>2.7766203703703706E-2</v>
      </c>
    </row>
    <row r="224" spans="1:34" x14ac:dyDescent="0.2">
      <c r="A224">
        <v>241</v>
      </c>
      <c r="B224" t="s">
        <v>205</v>
      </c>
      <c r="C224" t="s">
        <v>238</v>
      </c>
      <c r="D224" t="s">
        <v>2059</v>
      </c>
      <c r="E224" t="str">
        <f t="shared" si="66"/>
        <v>Dominic RaabApr 16, 2020</v>
      </c>
      <c r="F224" t="str">
        <f>VLOOKUP(E224,'names lookup'!D:L,2,FALSE)</f>
        <v>Dominic Raab</v>
      </c>
      <c r="G224" t="str">
        <f>VLOOKUP(F224,'names lookup'!E:H,3,FALSE)</f>
        <v>Government</v>
      </c>
      <c r="H224" t="str">
        <f>VLOOKUP(F224,'names lookup'!E:I,5,FALSE)</f>
        <v>Government</v>
      </c>
      <c r="I224" t="str">
        <f>VLOOKUP($F224,'names lookup'!$E:J,6,FALSE)</f>
        <v>Central govt</v>
      </c>
      <c r="J224" t="str">
        <f>VLOOKUP($F224,'names lookup'!$E:K,7,FALSE)</f>
        <v>N/A</v>
      </c>
      <c r="K224" t="str">
        <f>VLOOKUP($F224,'names lookup'!$E:L,8,FALSE)</f>
        <v>UK</v>
      </c>
      <c r="L224" t="str">
        <f t="shared" si="67"/>
        <v>I think Chris wanted to just add something.</v>
      </c>
      <c r="M224" t="str">
        <f t="shared" si="81"/>
        <v>12:34</v>
      </c>
      <c r="O224">
        <v>65</v>
      </c>
      <c r="Q224" t="s">
        <v>206</v>
      </c>
      <c r="R224" s="7">
        <f t="shared" si="68"/>
        <v>43937</v>
      </c>
      <c r="S224" t="s">
        <v>2261</v>
      </c>
      <c r="T224" s="6">
        <f t="shared" si="82"/>
        <v>8.726851851851852E-3</v>
      </c>
      <c r="U224">
        <f t="shared" si="69"/>
        <v>8.726851851851852E-3</v>
      </c>
      <c r="V224">
        <f t="shared" si="70"/>
        <v>2.7766203703703706E-2</v>
      </c>
      <c r="W224">
        <f t="shared" si="71"/>
        <v>1.9039351851851856E-2</v>
      </c>
      <c r="X224">
        <f t="shared" si="72"/>
        <v>1.4201388888888888E-2</v>
      </c>
      <c r="Y224">
        <f t="shared" si="73"/>
        <v>1.4201388888888888E-2</v>
      </c>
      <c r="Z224" t="b">
        <f t="shared" si="74"/>
        <v>0</v>
      </c>
      <c r="AA224" s="6">
        <f t="shared" si="75"/>
        <v>2.3148148148147141E-5</v>
      </c>
      <c r="AB224" s="6" t="b">
        <f t="shared" si="76"/>
        <v>0</v>
      </c>
      <c r="AC224" s="9">
        <f t="shared" si="77"/>
        <v>8</v>
      </c>
      <c r="AD224" s="9">
        <f t="shared" si="84"/>
        <v>240.00000000001046</v>
      </c>
      <c r="AE224" s="10">
        <f t="shared" si="83"/>
        <v>2.3148148148148147E-5</v>
      </c>
      <c r="AF224">
        <f t="shared" si="78"/>
        <v>5.4745370370370364E-3</v>
      </c>
      <c r="AG224" t="b">
        <f t="shared" si="79"/>
        <v>0</v>
      </c>
      <c r="AH224">
        <f t="shared" si="80"/>
        <v>2.7766203703703706E-2</v>
      </c>
    </row>
    <row r="225" spans="1:34" x14ac:dyDescent="0.2">
      <c r="A225">
        <v>242</v>
      </c>
      <c r="B225" t="s">
        <v>205</v>
      </c>
      <c r="C225" t="s">
        <v>239</v>
      </c>
      <c r="D225" t="s">
        <v>2047</v>
      </c>
      <c r="E225" t="str">
        <f t="shared" si="66"/>
        <v>Chris WhittyApr 16, 2020</v>
      </c>
      <c r="F225" t="str">
        <f>VLOOKUP(E225,'names lookup'!D:L,2,FALSE)</f>
        <v>Chris Whitty</v>
      </c>
      <c r="G225" t="str">
        <f>VLOOKUP(F225,'names lookup'!E:H,3,FALSE)</f>
        <v>Department of Health and Social Care (DHSC)</v>
      </c>
      <c r="H225" t="str">
        <f>VLOOKUP(F225,'names lookup'!E:I,5,FALSE)</f>
        <v>Government</v>
      </c>
      <c r="I225" t="str">
        <f>VLOOKUP($F225,'names lookup'!$E:J,6,FALSE)</f>
        <v>Health</v>
      </c>
      <c r="J225" t="str">
        <f>VLOOKUP($F225,'names lookup'!$E:K,7,FALSE)</f>
        <v>N/A</v>
      </c>
      <c r="K225" t="str">
        <f>VLOOKUP($F225,'names lookup'!$E:L,8,FALSE)</f>
        <v>England</v>
      </c>
      <c r="L225" t="str">
        <f t="shared" si="67"/>
        <v>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v>
      </c>
      <c r="M225" t="str">
        <f t="shared" si="81"/>
        <v>12:36</v>
      </c>
      <c r="O225">
        <v>991</v>
      </c>
      <c r="Q225" t="s">
        <v>206</v>
      </c>
      <c r="R225" s="7">
        <f t="shared" si="68"/>
        <v>43937</v>
      </c>
      <c r="S225" t="s">
        <v>2317</v>
      </c>
      <c r="T225" s="6">
        <f t="shared" si="82"/>
        <v>8.7499999999999991E-3</v>
      </c>
      <c r="U225">
        <f t="shared" si="69"/>
        <v>8.7499999999999991E-3</v>
      </c>
      <c r="V225">
        <f t="shared" si="70"/>
        <v>2.71875E-2</v>
      </c>
      <c r="W225">
        <f t="shared" si="71"/>
        <v>1.8437500000000002E-2</v>
      </c>
      <c r="X225">
        <f t="shared" si="72"/>
        <v>1.4201388888888888E-2</v>
      </c>
      <c r="Y225">
        <f t="shared" si="73"/>
        <v>1.4201388888888888E-2</v>
      </c>
      <c r="Z225" t="b">
        <f t="shared" si="74"/>
        <v>0</v>
      </c>
      <c r="AA225" s="6">
        <f t="shared" si="75"/>
        <v>6.9444444444444545E-4</v>
      </c>
      <c r="AB225" s="6" t="b">
        <f t="shared" si="76"/>
        <v>0</v>
      </c>
      <c r="AC225" s="9">
        <f t="shared" si="77"/>
        <v>186</v>
      </c>
      <c r="AD225" s="9">
        <f t="shared" si="84"/>
        <v>185.99999999999974</v>
      </c>
      <c r="AE225" s="10">
        <f t="shared" si="83"/>
        <v>7.6388888888888893E-4</v>
      </c>
      <c r="AF225">
        <f t="shared" si="78"/>
        <v>5.4513888888888893E-3</v>
      </c>
      <c r="AG225" t="b">
        <f t="shared" si="79"/>
        <v>0</v>
      </c>
      <c r="AH225">
        <f t="shared" si="80"/>
        <v>2.7766203703703706E-2</v>
      </c>
    </row>
    <row r="226" spans="1:34" x14ac:dyDescent="0.2">
      <c r="A226">
        <v>243</v>
      </c>
      <c r="B226" t="s">
        <v>205</v>
      </c>
      <c r="C226" t="s">
        <v>240</v>
      </c>
      <c r="D226" t="s">
        <v>2047</v>
      </c>
      <c r="E226" t="str">
        <f t="shared" si="66"/>
        <v>Chris WhittyApr 16, 2020</v>
      </c>
      <c r="F226" t="str">
        <f>VLOOKUP(E226,'names lookup'!D:L,2,FALSE)</f>
        <v>Chris Whitty</v>
      </c>
      <c r="G226" t="str">
        <f>VLOOKUP(F226,'names lookup'!E:H,3,FALSE)</f>
        <v>Department of Health and Social Care (DHSC)</v>
      </c>
      <c r="H226" t="str">
        <f>VLOOKUP(F226,'names lookup'!E:I,5,FALSE)</f>
        <v>Government</v>
      </c>
      <c r="I226" t="str">
        <f>VLOOKUP($F226,'names lookup'!$E:J,6,FALSE)</f>
        <v>Health</v>
      </c>
      <c r="J226" t="str">
        <f>VLOOKUP($F226,'names lookup'!$E:K,7,FALSE)</f>
        <v>N/A</v>
      </c>
      <c r="K226" t="str">
        <f>VLOOKUP($F226,'names lookup'!$E:L,8,FALSE)</f>
        <v>England</v>
      </c>
      <c r="L226" t="str">
        <f t="shared" si="67"/>
        <v>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v>
      </c>
      <c r="M226" t="str">
        <f t="shared" si="81"/>
        <v>13:36</v>
      </c>
      <c r="O226">
        <v>484</v>
      </c>
      <c r="Q226" t="s">
        <v>206</v>
      </c>
      <c r="R226" s="7">
        <f t="shared" si="68"/>
        <v>43937</v>
      </c>
      <c r="S226" t="s">
        <v>2317</v>
      </c>
      <c r="T226" s="6">
        <f t="shared" si="82"/>
        <v>9.4444444444444445E-3</v>
      </c>
      <c r="U226">
        <f t="shared" si="69"/>
        <v>8.7499999999999991E-3</v>
      </c>
      <c r="V226">
        <f t="shared" si="70"/>
        <v>2.71875E-2</v>
      </c>
      <c r="W226">
        <f t="shared" si="71"/>
        <v>1.8437500000000002E-2</v>
      </c>
      <c r="X226">
        <f t="shared" si="72"/>
        <v>1.4201388888888888E-2</v>
      </c>
      <c r="Y226">
        <f t="shared" si="73"/>
        <v>1.4201388888888888E-2</v>
      </c>
      <c r="Z226" t="b">
        <f t="shared" si="74"/>
        <v>0</v>
      </c>
      <c r="AA226" s="6">
        <f t="shared" si="75"/>
        <v>3.0092592592592671E-4</v>
      </c>
      <c r="AB226" s="6" t="b">
        <f t="shared" si="76"/>
        <v>0</v>
      </c>
      <c r="AC226" s="9">
        <f t="shared" si="77"/>
        <v>83</v>
      </c>
      <c r="AD226" s="9">
        <f t="shared" si="84"/>
        <v>191.53846153846104</v>
      </c>
      <c r="AE226" s="10">
        <f t="shared" si="83"/>
        <v>3.3564814814814812E-4</v>
      </c>
      <c r="AF226">
        <f t="shared" si="78"/>
        <v>5.4513888888888893E-3</v>
      </c>
      <c r="AG226" t="b">
        <f t="shared" si="79"/>
        <v>0</v>
      </c>
      <c r="AH226">
        <f t="shared" si="80"/>
        <v>2.7766203703703706E-2</v>
      </c>
    </row>
    <row r="227" spans="1:34" x14ac:dyDescent="0.2">
      <c r="A227">
        <v>244</v>
      </c>
      <c r="B227" t="s">
        <v>205</v>
      </c>
      <c r="C227" t="s">
        <v>241</v>
      </c>
      <c r="D227" t="s">
        <v>2047</v>
      </c>
      <c r="E227" t="str">
        <f t="shared" si="66"/>
        <v>Chris WhittyApr 16, 2020</v>
      </c>
      <c r="F227" t="str">
        <f>VLOOKUP(E227,'names lookup'!D:L,2,FALSE)</f>
        <v>Chris Whitty</v>
      </c>
      <c r="G227" t="str">
        <f>VLOOKUP(F227,'names lookup'!E:H,3,FALSE)</f>
        <v>Department of Health and Social Care (DHSC)</v>
      </c>
      <c r="H227" t="str">
        <f>VLOOKUP(F227,'names lookup'!E:I,5,FALSE)</f>
        <v>Government</v>
      </c>
      <c r="I227" t="str">
        <f>VLOOKUP($F227,'names lookup'!$E:J,6,FALSE)</f>
        <v>Health</v>
      </c>
      <c r="J227" t="str">
        <f>VLOOKUP($F227,'names lookup'!$E:K,7,FALSE)</f>
        <v>N/A</v>
      </c>
      <c r="K227" t="str">
        <f>VLOOKUP($F227,'names lookup'!$E:L,8,FALSE)</f>
        <v>England</v>
      </c>
      <c r="L227" t="str">
        <f t="shared" si="67"/>
        <v>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v>
      </c>
      <c r="M227" t="str">
        <f t="shared" si="81"/>
        <v>14:02</v>
      </c>
      <c r="O227">
        <v>689</v>
      </c>
      <c r="Q227" t="s">
        <v>206</v>
      </c>
      <c r="R227" s="7">
        <f t="shared" si="68"/>
        <v>43937</v>
      </c>
      <c r="S227" t="s">
        <v>2317</v>
      </c>
      <c r="T227" s="6">
        <f t="shared" si="82"/>
        <v>9.7453703703703713E-3</v>
      </c>
      <c r="U227">
        <f t="shared" si="69"/>
        <v>8.7499999999999991E-3</v>
      </c>
      <c r="V227">
        <f t="shared" si="70"/>
        <v>2.71875E-2</v>
      </c>
      <c r="W227">
        <f t="shared" si="71"/>
        <v>1.8437500000000002E-2</v>
      </c>
      <c r="X227">
        <f t="shared" si="72"/>
        <v>1.4201388888888888E-2</v>
      </c>
      <c r="Y227">
        <f t="shared" si="73"/>
        <v>1.4201388888888888E-2</v>
      </c>
      <c r="Z227" t="b">
        <f t="shared" si="74"/>
        <v>0</v>
      </c>
      <c r="AA227" s="6">
        <f t="shared" si="75"/>
        <v>4.0509259259259231E-4</v>
      </c>
      <c r="AB227" s="6" t="b">
        <f t="shared" si="76"/>
        <v>0</v>
      </c>
      <c r="AC227" s="9">
        <f t="shared" si="77"/>
        <v>119</v>
      </c>
      <c r="AD227" s="9">
        <f t="shared" si="84"/>
        <v>204.00000000000014</v>
      </c>
      <c r="AE227" s="10">
        <f t="shared" si="83"/>
        <v>4.8611111111111104E-4</v>
      </c>
      <c r="AF227">
        <f t="shared" si="78"/>
        <v>5.4513888888888893E-3</v>
      </c>
      <c r="AG227" t="b">
        <f t="shared" si="79"/>
        <v>0</v>
      </c>
      <c r="AH227">
        <f t="shared" si="80"/>
        <v>2.7766203703703706E-2</v>
      </c>
    </row>
    <row r="228" spans="1:34" x14ac:dyDescent="0.2">
      <c r="A228">
        <v>245</v>
      </c>
      <c r="B228" t="s">
        <v>205</v>
      </c>
      <c r="C228" t="s">
        <v>242</v>
      </c>
      <c r="D228" t="s">
        <v>2047</v>
      </c>
      <c r="E228" t="str">
        <f t="shared" si="66"/>
        <v>Chris WhittyApr 16, 2020</v>
      </c>
      <c r="F228" t="str">
        <f>VLOOKUP(E228,'names lookup'!D:L,2,FALSE)</f>
        <v>Chris Whitty</v>
      </c>
      <c r="G228" t="str">
        <f>VLOOKUP(F228,'names lookup'!E:H,3,FALSE)</f>
        <v>Department of Health and Social Care (DHSC)</v>
      </c>
      <c r="H228" t="str">
        <f>VLOOKUP(F228,'names lookup'!E:I,5,FALSE)</f>
        <v>Government</v>
      </c>
      <c r="I228" t="str">
        <f>VLOOKUP($F228,'names lookup'!$E:J,6,FALSE)</f>
        <v>Health</v>
      </c>
      <c r="J228" t="str">
        <f>VLOOKUP($F228,'names lookup'!$E:K,7,FALSE)</f>
        <v>N/A</v>
      </c>
      <c r="K228" t="str">
        <f>VLOOKUP($F228,'names lookup'!$E:L,8,FALSE)</f>
        <v>England</v>
      </c>
      <c r="L228" t="str">
        <f t="shared" si="67"/>
        <v>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v>
      </c>
      <c r="M228" t="str">
        <f t="shared" si="81"/>
        <v>14:37</v>
      </c>
      <c r="O228">
        <v>468</v>
      </c>
      <c r="Q228" t="s">
        <v>206</v>
      </c>
      <c r="R228" s="7">
        <f t="shared" si="68"/>
        <v>43937</v>
      </c>
      <c r="S228" t="s">
        <v>2317</v>
      </c>
      <c r="T228" s="6">
        <f t="shared" si="82"/>
        <v>1.0150462962962964E-2</v>
      </c>
      <c r="U228">
        <f t="shared" si="69"/>
        <v>8.7499999999999991E-3</v>
      </c>
      <c r="V228">
        <f t="shared" si="70"/>
        <v>2.71875E-2</v>
      </c>
      <c r="W228">
        <f t="shared" si="71"/>
        <v>1.8437500000000002E-2</v>
      </c>
      <c r="X228">
        <f t="shared" si="72"/>
        <v>1.4201388888888888E-2</v>
      </c>
      <c r="Y228">
        <f t="shared" si="73"/>
        <v>1.4201388888888888E-2</v>
      </c>
      <c r="Z228" t="b">
        <f t="shared" si="74"/>
        <v>0</v>
      </c>
      <c r="AA228" s="6">
        <f t="shared" si="75"/>
        <v>3.4722222222222272E-4</v>
      </c>
      <c r="AB228" s="6" t="b">
        <f t="shared" si="76"/>
        <v>0</v>
      </c>
      <c r="AC228" s="9">
        <f t="shared" si="77"/>
        <v>77</v>
      </c>
      <c r="AD228" s="9">
        <f t="shared" si="84"/>
        <v>153.9999999999998</v>
      </c>
      <c r="AE228" s="10">
        <f t="shared" si="83"/>
        <v>3.1250000000000001E-4</v>
      </c>
      <c r="AF228">
        <f t="shared" si="78"/>
        <v>5.4513888888888893E-3</v>
      </c>
      <c r="AG228" t="b">
        <f t="shared" si="79"/>
        <v>0</v>
      </c>
      <c r="AH228">
        <f t="shared" si="80"/>
        <v>2.7766203703703706E-2</v>
      </c>
    </row>
    <row r="229" spans="1:34" x14ac:dyDescent="0.2">
      <c r="A229">
        <v>246</v>
      </c>
      <c r="B229" t="s">
        <v>205</v>
      </c>
      <c r="C229" t="s">
        <v>243</v>
      </c>
      <c r="D229" t="s">
        <v>2059</v>
      </c>
      <c r="E229" t="str">
        <f t="shared" si="66"/>
        <v>Dominic RaabApr 16, 2020</v>
      </c>
      <c r="F229" t="str">
        <f>VLOOKUP(E229,'names lookup'!D:L,2,FALSE)</f>
        <v>Dominic Raab</v>
      </c>
      <c r="G229" t="str">
        <f>VLOOKUP(F229,'names lookup'!E:H,3,FALSE)</f>
        <v>Government</v>
      </c>
      <c r="H229" t="str">
        <f>VLOOKUP(F229,'names lookup'!E:I,5,FALSE)</f>
        <v>Government</v>
      </c>
      <c r="I229" t="str">
        <f>VLOOKUP($F229,'names lookup'!$E:J,6,FALSE)</f>
        <v>Central govt</v>
      </c>
      <c r="J229" t="str">
        <f>VLOOKUP($F229,'names lookup'!$E:K,7,FALSE)</f>
        <v>N/A</v>
      </c>
      <c r="K229" t="str">
        <f>VLOOKUP($F229,'names lookup'!$E:L,8,FALSE)</f>
        <v>UK</v>
      </c>
      <c r="L229" t="str">
        <f t="shared" si="67"/>
        <v>Tom, thanks very much. Sam Coates from Sky News.</v>
      </c>
      <c r="M229" t="str">
        <f t="shared" si="81"/>
        <v>15:07</v>
      </c>
      <c r="O229">
        <v>70</v>
      </c>
      <c r="Q229" t="s">
        <v>206</v>
      </c>
      <c r="R229" s="7">
        <f t="shared" si="68"/>
        <v>43937</v>
      </c>
      <c r="S229" t="s">
        <v>2320</v>
      </c>
      <c r="T229" s="6">
        <f t="shared" si="82"/>
        <v>1.0497685185185186E-2</v>
      </c>
      <c r="U229">
        <f t="shared" si="69"/>
        <v>1.0497685185185186E-2</v>
      </c>
      <c r="V229">
        <f t="shared" si="70"/>
        <v>2.7766203703703706E-2</v>
      </c>
      <c r="W229">
        <f t="shared" si="71"/>
        <v>1.726851851851852E-2</v>
      </c>
      <c r="X229">
        <f t="shared" si="72"/>
        <v>1.4201388888888888E-2</v>
      </c>
      <c r="Y229">
        <f t="shared" si="73"/>
        <v>1.4201388888888888E-2</v>
      </c>
      <c r="Z229" t="b">
        <f t="shared" si="74"/>
        <v>0</v>
      </c>
      <c r="AA229" s="6">
        <f t="shared" si="75"/>
        <v>5.7870370370367852E-5</v>
      </c>
      <c r="AB229" s="6" t="b">
        <f t="shared" si="76"/>
        <v>0</v>
      </c>
      <c r="AC229" s="9">
        <f t="shared" si="77"/>
        <v>9</v>
      </c>
      <c r="AD229" s="9">
        <f t="shared" si="84"/>
        <v>108.0000000000047</v>
      </c>
      <c r="AE229" s="10">
        <f t="shared" si="83"/>
        <v>3.4722222222222222E-5</v>
      </c>
      <c r="AF229">
        <f t="shared" si="78"/>
        <v>3.7037037037037021E-3</v>
      </c>
      <c r="AG229" t="b">
        <f t="shared" si="79"/>
        <v>0</v>
      </c>
      <c r="AH229">
        <f t="shared" si="80"/>
        <v>2.7766203703703706E-2</v>
      </c>
    </row>
    <row r="230" spans="1:34" x14ac:dyDescent="0.2">
      <c r="A230">
        <v>247</v>
      </c>
      <c r="B230" t="s">
        <v>205</v>
      </c>
      <c r="C230" t="s">
        <v>244</v>
      </c>
      <c r="D230" t="s">
        <v>2149</v>
      </c>
      <c r="E230" t="str">
        <f t="shared" si="66"/>
        <v>Sam CoatesApr 16, 2020</v>
      </c>
      <c r="F230" t="str">
        <f>VLOOKUP(E230,'names lookup'!D:L,2,FALSE)</f>
        <v>Sam Coates</v>
      </c>
      <c r="G230" t="str">
        <f>VLOOKUP(F230,'names lookup'!E:H,3,FALSE)</f>
        <v>Sky News</v>
      </c>
      <c r="H230" t="str">
        <f>VLOOKUP(F230,'names lookup'!E:I,5,FALSE)</f>
        <v>Media</v>
      </c>
      <c r="I230" t="str">
        <f>VLOOKUP($F230,'names lookup'!$E:J,6,FALSE)</f>
        <v>TV</v>
      </c>
      <c r="J230" t="str">
        <f>VLOOKUP($F230,'names lookup'!$E:K,7,FALSE)</f>
        <v>National</v>
      </c>
      <c r="K230" t="str">
        <f>VLOOKUP($F230,'names lookup'!$E:L,8,FALSE)</f>
        <v>UK</v>
      </c>
      <c r="L230" t="str">
        <f t="shared" si="67"/>
        <v>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v>
      </c>
      <c r="M230" t="str">
        <f t="shared" si="81"/>
        <v>15:12</v>
      </c>
      <c r="O230">
        <v>930</v>
      </c>
      <c r="Q230" t="s">
        <v>206</v>
      </c>
      <c r="R230" s="7">
        <f t="shared" si="68"/>
        <v>43937</v>
      </c>
      <c r="S230" t="s">
        <v>2321</v>
      </c>
      <c r="T230" s="6">
        <f t="shared" si="82"/>
        <v>1.0555555555555554E-2</v>
      </c>
      <c r="U230">
        <f t="shared" si="69"/>
        <v>1.0555555555555554E-2</v>
      </c>
      <c r="V230">
        <f t="shared" si="70"/>
        <v>1.3923611111111111E-2</v>
      </c>
      <c r="W230">
        <f t="shared" si="71"/>
        <v>3.3680555555555564E-3</v>
      </c>
      <c r="X230">
        <f t="shared" si="72"/>
        <v>1.4201388888888888E-2</v>
      </c>
      <c r="Y230">
        <f t="shared" si="73"/>
        <v>1.4201388888888888E-2</v>
      </c>
      <c r="Z230" t="b">
        <f t="shared" si="74"/>
        <v>0</v>
      </c>
      <c r="AA230" s="6">
        <f t="shared" si="75"/>
        <v>5.9027777777777984E-4</v>
      </c>
      <c r="AB230" s="6" t="b">
        <f t="shared" si="76"/>
        <v>0</v>
      </c>
      <c r="AC230" s="9">
        <f t="shared" si="77"/>
        <v>154</v>
      </c>
      <c r="AD230" s="9">
        <f t="shared" si="84"/>
        <v>181.17647058823465</v>
      </c>
      <c r="AE230" s="10">
        <f t="shared" si="83"/>
        <v>6.3657407407407402E-4</v>
      </c>
      <c r="AF230">
        <f t="shared" si="78"/>
        <v>3.6458333333333343E-3</v>
      </c>
      <c r="AG230" t="b">
        <f t="shared" si="79"/>
        <v>0</v>
      </c>
      <c r="AH230">
        <f t="shared" si="80"/>
        <v>2.7766203703703706E-2</v>
      </c>
    </row>
    <row r="231" spans="1:34" x14ac:dyDescent="0.2">
      <c r="A231">
        <v>248</v>
      </c>
      <c r="B231" t="s">
        <v>205</v>
      </c>
      <c r="C231" t="s">
        <v>245</v>
      </c>
      <c r="D231" t="s">
        <v>2059</v>
      </c>
      <c r="E231" t="str">
        <f t="shared" si="66"/>
        <v>Dominic RaabApr 16, 2020</v>
      </c>
      <c r="F231" t="str">
        <f>VLOOKUP(E231,'names lookup'!D:L,2,FALSE)</f>
        <v>Dominic Raab</v>
      </c>
      <c r="G231" t="str">
        <f>VLOOKUP(F231,'names lookup'!E:H,3,FALSE)</f>
        <v>Government</v>
      </c>
      <c r="H231" t="str">
        <f>VLOOKUP(F231,'names lookup'!E:I,5,FALSE)</f>
        <v>Government</v>
      </c>
      <c r="I231" t="str">
        <f>VLOOKUP($F231,'names lookup'!$E:J,6,FALSE)</f>
        <v>Central govt</v>
      </c>
      <c r="J231" t="str">
        <f>VLOOKUP($F231,'names lookup'!$E:K,7,FALSE)</f>
        <v>N/A</v>
      </c>
      <c r="K231" t="str">
        <f>VLOOKUP($F231,'names lookup'!$E:L,8,FALSE)</f>
        <v>UK</v>
      </c>
      <c r="L231" t="str">
        <f t="shared" si="67"/>
        <v>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v>
      </c>
      <c r="M231" t="str">
        <f t="shared" si="81"/>
        <v>16:03</v>
      </c>
      <c r="O231">
        <v>936</v>
      </c>
      <c r="Q231" t="s">
        <v>206</v>
      </c>
      <c r="R231" s="7">
        <f t="shared" si="68"/>
        <v>43937</v>
      </c>
      <c r="S231" t="s">
        <v>2322</v>
      </c>
      <c r="T231" s="6">
        <f t="shared" si="82"/>
        <v>1.1145833333333334E-2</v>
      </c>
      <c r="U231">
        <f t="shared" si="69"/>
        <v>1.1145833333333334E-2</v>
      </c>
      <c r="V231">
        <f t="shared" si="70"/>
        <v>2.7766203703703706E-2</v>
      </c>
      <c r="W231">
        <f t="shared" si="71"/>
        <v>1.6620370370370372E-2</v>
      </c>
      <c r="X231">
        <f t="shared" si="72"/>
        <v>1.4201388888888888E-2</v>
      </c>
      <c r="Y231">
        <f t="shared" si="73"/>
        <v>1.4201388888888888E-2</v>
      </c>
      <c r="Z231" t="b">
        <f t="shared" si="74"/>
        <v>0</v>
      </c>
      <c r="AA231" s="6">
        <f t="shared" si="75"/>
        <v>6.2499999999999882E-4</v>
      </c>
      <c r="AB231" s="6" t="b">
        <f t="shared" si="76"/>
        <v>0</v>
      </c>
      <c r="AC231" s="9">
        <f t="shared" si="77"/>
        <v>161</v>
      </c>
      <c r="AD231" s="9">
        <f t="shared" si="84"/>
        <v>178.88888888888923</v>
      </c>
      <c r="AE231" s="10">
        <f t="shared" si="83"/>
        <v>6.5972222222222213E-4</v>
      </c>
      <c r="AF231">
        <f t="shared" si="78"/>
        <v>3.0555555555555544E-3</v>
      </c>
      <c r="AG231" t="b">
        <f t="shared" si="79"/>
        <v>0</v>
      </c>
      <c r="AH231">
        <f t="shared" si="80"/>
        <v>2.7766203703703706E-2</v>
      </c>
    </row>
    <row r="232" spans="1:34" x14ac:dyDescent="0.2">
      <c r="A232">
        <v>249</v>
      </c>
      <c r="B232" t="s">
        <v>205</v>
      </c>
      <c r="C232" t="s">
        <v>246</v>
      </c>
      <c r="D232" t="s">
        <v>2059</v>
      </c>
      <c r="E232" t="str">
        <f t="shared" si="66"/>
        <v>Dominic RaabApr 16, 2020</v>
      </c>
      <c r="F232" t="str">
        <f>VLOOKUP(E232,'names lookup'!D:L,2,FALSE)</f>
        <v>Dominic Raab</v>
      </c>
      <c r="G232" t="str">
        <f>VLOOKUP(F232,'names lookup'!E:H,3,FALSE)</f>
        <v>Government</v>
      </c>
      <c r="H232" t="str">
        <f>VLOOKUP(F232,'names lookup'!E:I,5,FALSE)</f>
        <v>Government</v>
      </c>
      <c r="I232" t="str">
        <f>VLOOKUP($F232,'names lookup'!$E:J,6,FALSE)</f>
        <v>Central govt</v>
      </c>
      <c r="J232" t="str">
        <f>VLOOKUP($F232,'names lookup'!$E:K,7,FALSE)</f>
        <v>N/A</v>
      </c>
      <c r="K232" t="str">
        <f>VLOOKUP($F232,'names lookup'!$E:L,8,FALSE)</f>
        <v>UK</v>
      </c>
      <c r="L232" t="str">
        <f t="shared" si="67"/>
        <v>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v>
      </c>
      <c r="M232" t="str">
        <f t="shared" si="81"/>
        <v>16:57</v>
      </c>
      <c r="O232">
        <v>317</v>
      </c>
      <c r="Q232" t="s">
        <v>206</v>
      </c>
      <c r="R232" s="7">
        <f t="shared" si="68"/>
        <v>43937</v>
      </c>
      <c r="S232" t="s">
        <v>2322</v>
      </c>
      <c r="T232" s="6">
        <f t="shared" si="82"/>
        <v>1.1770833333333333E-2</v>
      </c>
      <c r="U232">
        <f t="shared" si="69"/>
        <v>1.1145833333333334E-2</v>
      </c>
      <c r="V232">
        <f t="shared" si="70"/>
        <v>2.7766203703703706E-2</v>
      </c>
      <c r="W232">
        <f t="shared" si="71"/>
        <v>1.6620370370370372E-2</v>
      </c>
      <c r="X232">
        <f t="shared" si="72"/>
        <v>1.4201388888888888E-2</v>
      </c>
      <c r="Y232">
        <f t="shared" si="73"/>
        <v>1.4201388888888888E-2</v>
      </c>
      <c r="Z232" t="b">
        <f t="shared" si="74"/>
        <v>0</v>
      </c>
      <c r="AA232" s="6">
        <f t="shared" si="75"/>
        <v>1.7361111111111223E-4</v>
      </c>
      <c r="AB232" s="6" t="b">
        <f t="shared" si="76"/>
        <v>0</v>
      </c>
      <c r="AC232" s="9">
        <f t="shared" si="77"/>
        <v>45</v>
      </c>
      <c r="AD232" s="9">
        <f t="shared" si="84"/>
        <v>179.99999999999883</v>
      </c>
      <c r="AE232" s="10">
        <f t="shared" si="83"/>
        <v>1.8518518518518518E-4</v>
      </c>
      <c r="AF232">
        <f t="shared" si="78"/>
        <v>3.0555555555555544E-3</v>
      </c>
      <c r="AG232" t="b">
        <f t="shared" si="79"/>
        <v>0</v>
      </c>
      <c r="AH232">
        <f t="shared" si="80"/>
        <v>2.7766203703703706E-2</v>
      </c>
    </row>
    <row r="233" spans="1:34" x14ac:dyDescent="0.2">
      <c r="A233">
        <v>250</v>
      </c>
      <c r="B233" t="s">
        <v>205</v>
      </c>
      <c r="C233" t="s">
        <v>247</v>
      </c>
      <c r="D233" t="s">
        <v>2131</v>
      </c>
      <c r="E233" t="str">
        <f t="shared" si="66"/>
        <v>Patrick VallanceApr 16, 2020</v>
      </c>
      <c r="F233" t="str">
        <f>VLOOKUP(E233,'names lookup'!D:L,2,FALSE)</f>
        <v>Patrick Vallance</v>
      </c>
      <c r="G233" t="str">
        <f>VLOOKUP(F233,'names lookup'!E:H,3,FALSE)</f>
        <v>Government</v>
      </c>
      <c r="H233" t="str">
        <f>VLOOKUP(F233,'names lookup'!E:I,5,FALSE)</f>
        <v>Government</v>
      </c>
      <c r="I233" t="str">
        <f>VLOOKUP($F233,'names lookup'!$E:J,6,FALSE)</f>
        <v>Central govt</v>
      </c>
      <c r="J233" t="str">
        <f>VLOOKUP($F233,'names lookup'!$E:K,7,FALSE)</f>
        <v>N/A</v>
      </c>
      <c r="K233" t="str">
        <f>VLOOKUP($F233,'names lookup'!$E:L,8,FALSE)</f>
        <v>UK</v>
      </c>
      <c r="L233" t="str">
        <f t="shared" si="67"/>
        <v>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v>
      </c>
      <c r="M233" t="str">
        <f t="shared" si="81"/>
        <v>17:12</v>
      </c>
      <c r="O233">
        <v>919</v>
      </c>
      <c r="Q233" t="s">
        <v>206</v>
      </c>
      <c r="R233" s="7">
        <f t="shared" si="68"/>
        <v>43937</v>
      </c>
      <c r="S233" t="s">
        <v>2323</v>
      </c>
      <c r="T233" s="6">
        <f t="shared" si="82"/>
        <v>1.1944444444444445E-2</v>
      </c>
      <c r="U233">
        <f t="shared" si="69"/>
        <v>1.1944444444444445E-2</v>
      </c>
      <c r="V233">
        <f t="shared" si="70"/>
        <v>2.6921296296296294E-2</v>
      </c>
      <c r="W233">
        <f t="shared" si="71"/>
        <v>1.4976851851851849E-2</v>
      </c>
      <c r="X233">
        <f t="shared" si="72"/>
        <v>1.4201388888888888E-2</v>
      </c>
      <c r="Y233">
        <f t="shared" si="73"/>
        <v>1.4201388888888888E-2</v>
      </c>
      <c r="Z233" t="b">
        <f t="shared" si="74"/>
        <v>0</v>
      </c>
      <c r="AA233" s="6">
        <f t="shared" si="75"/>
        <v>6.3657407407407413E-4</v>
      </c>
      <c r="AB233" s="6" t="b">
        <f t="shared" si="76"/>
        <v>0</v>
      </c>
      <c r="AC233" s="9">
        <f t="shared" si="77"/>
        <v>172</v>
      </c>
      <c r="AD233" s="9">
        <f t="shared" si="84"/>
        <v>187.63636363636363</v>
      </c>
      <c r="AE233" s="10">
        <f t="shared" si="83"/>
        <v>7.0601851851851847E-4</v>
      </c>
      <c r="AF233">
        <f t="shared" si="78"/>
        <v>2.2569444444444434E-3</v>
      </c>
      <c r="AG233" t="b">
        <f t="shared" si="79"/>
        <v>0</v>
      </c>
      <c r="AH233">
        <f t="shared" si="80"/>
        <v>2.7766203703703706E-2</v>
      </c>
    </row>
    <row r="234" spans="1:34" x14ac:dyDescent="0.2">
      <c r="A234">
        <v>251</v>
      </c>
      <c r="B234" t="s">
        <v>205</v>
      </c>
      <c r="C234" t="s">
        <v>248</v>
      </c>
      <c r="D234" t="s">
        <v>2131</v>
      </c>
      <c r="E234" t="str">
        <f t="shared" si="66"/>
        <v>Patrick VallanceApr 16, 2020</v>
      </c>
      <c r="F234" t="str">
        <f>VLOOKUP(E234,'names lookup'!D:L,2,FALSE)</f>
        <v>Patrick Vallance</v>
      </c>
      <c r="G234" t="str">
        <f>VLOOKUP(F234,'names lookup'!E:H,3,FALSE)</f>
        <v>Government</v>
      </c>
      <c r="H234" t="str">
        <f>VLOOKUP(F234,'names lookup'!E:I,5,FALSE)</f>
        <v>Government</v>
      </c>
      <c r="I234" t="str">
        <f>VLOOKUP($F234,'names lookup'!$E:J,6,FALSE)</f>
        <v>Central govt</v>
      </c>
      <c r="J234" t="str">
        <f>VLOOKUP($F234,'names lookup'!$E:K,7,FALSE)</f>
        <v>N/A</v>
      </c>
      <c r="K234" t="str">
        <f>VLOOKUP($F234,'names lookup'!$E:L,8,FALSE)</f>
        <v>UK</v>
      </c>
      <c r="L234" t="str">
        <f t="shared" si="67"/>
        <v>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v>
      </c>
      <c r="M234" t="str">
        <f t="shared" si="81"/>
        <v>18:07</v>
      </c>
      <c r="O234">
        <v>414</v>
      </c>
      <c r="Q234" t="s">
        <v>206</v>
      </c>
      <c r="R234" s="7">
        <f t="shared" si="68"/>
        <v>43937</v>
      </c>
      <c r="S234" t="s">
        <v>2323</v>
      </c>
      <c r="T234" s="6">
        <f t="shared" si="82"/>
        <v>1.2581018518518519E-2</v>
      </c>
      <c r="U234">
        <f t="shared" si="69"/>
        <v>1.1944444444444445E-2</v>
      </c>
      <c r="V234">
        <f t="shared" si="70"/>
        <v>2.6921296296296294E-2</v>
      </c>
      <c r="W234">
        <f t="shared" si="71"/>
        <v>1.4976851851851849E-2</v>
      </c>
      <c r="X234">
        <f t="shared" si="72"/>
        <v>1.4201388888888888E-2</v>
      </c>
      <c r="Y234">
        <f t="shared" si="73"/>
        <v>1.4201388888888888E-2</v>
      </c>
      <c r="Z234" t="b">
        <f t="shared" si="74"/>
        <v>0</v>
      </c>
      <c r="AA234" s="6">
        <f t="shared" si="75"/>
        <v>2.6620370370370426E-4</v>
      </c>
      <c r="AB234" s="6" t="b">
        <f t="shared" si="76"/>
        <v>0</v>
      </c>
      <c r="AC234" s="9">
        <f t="shared" si="77"/>
        <v>70</v>
      </c>
      <c r="AD234" s="9">
        <f t="shared" si="84"/>
        <v>182.60869565217354</v>
      </c>
      <c r="AE234" s="10">
        <f t="shared" si="83"/>
        <v>2.8935185185185189E-4</v>
      </c>
      <c r="AF234">
        <f t="shared" si="78"/>
        <v>2.2569444444444434E-3</v>
      </c>
      <c r="AG234" t="b">
        <f t="shared" si="79"/>
        <v>0</v>
      </c>
      <c r="AH234">
        <f t="shared" si="80"/>
        <v>2.7766203703703706E-2</v>
      </c>
    </row>
    <row r="235" spans="1:34" x14ac:dyDescent="0.2">
      <c r="A235">
        <v>252</v>
      </c>
      <c r="B235" t="s">
        <v>205</v>
      </c>
      <c r="C235" t="s">
        <v>249</v>
      </c>
      <c r="D235" t="s">
        <v>2059</v>
      </c>
      <c r="E235" t="str">
        <f t="shared" si="66"/>
        <v>Dominic RaabApr 16, 2020</v>
      </c>
      <c r="F235" t="str">
        <f>VLOOKUP(E235,'names lookup'!D:L,2,FALSE)</f>
        <v>Dominic Raab</v>
      </c>
      <c r="G235" t="str">
        <f>VLOOKUP(F235,'names lookup'!E:H,3,FALSE)</f>
        <v>Government</v>
      </c>
      <c r="H235" t="str">
        <f>VLOOKUP(F235,'names lookup'!E:I,5,FALSE)</f>
        <v>Government</v>
      </c>
      <c r="I235" t="str">
        <f>VLOOKUP($F235,'names lookup'!$E:J,6,FALSE)</f>
        <v>Central govt</v>
      </c>
      <c r="J235" t="str">
        <f>VLOOKUP($F235,'names lookup'!$E:K,7,FALSE)</f>
        <v>N/A</v>
      </c>
      <c r="K235" t="str">
        <f>VLOOKUP($F235,'names lookup'!$E:L,8,FALSE)</f>
        <v>UK</v>
      </c>
      <c r="L235" t="str">
        <f t="shared" si="67"/>
        <v>Chris, would you like to add on the ethnicity point?</v>
      </c>
      <c r="M235" t="str">
        <f t="shared" si="81"/>
        <v>18:30</v>
      </c>
      <c r="O235">
        <v>74</v>
      </c>
      <c r="Q235" t="s">
        <v>206</v>
      </c>
      <c r="R235" s="7">
        <f t="shared" si="68"/>
        <v>43937</v>
      </c>
      <c r="S235" t="s">
        <v>2324</v>
      </c>
      <c r="T235" s="6">
        <f t="shared" si="82"/>
        <v>1.2847222222222223E-2</v>
      </c>
      <c r="U235">
        <f t="shared" si="69"/>
        <v>1.2847222222222223E-2</v>
      </c>
      <c r="V235">
        <f t="shared" si="70"/>
        <v>2.7766203703703706E-2</v>
      </c>
      <c r="W235">
        <f t="shared" si="71"/>
        <v>1.4918981481481483E-2</v>
      </c>
      <c r="X235">
        <f t="shared" si="72"/>
        <v>1.4201388888888888E-2</v>
      </c>
      <c r="Y235">
        <f t="shared" si="73"/>
        <v>1.4201388888888888E-2</v>
      </c>
      <c r="Z235" t="b">
        <f t="shared" si="74"/>
        <v>0</v>
      </c>
      <c r="AA235" s="6">
        <f t="shared" si="75"/>
        <v>2.3148148148148875E-5</v>
      </c>
      <c r="AB235" s="6" t="b">
        <f t="shared" si="76"/>
        <v>0</v>
      </c>
      <c r="AC235" s="9">
        <f t="shared" si="77"/>
        <v>10</v>
      </c>
      <c r="AD235" s="9">
        <f t="shared" si="84"/>
        <v>299.99999999999056</v>
      </c>
      <c r="AE235" s="10">
        <f t="shared" si="83"/>
        <v>3.4722222222222222E-5</v>
      </c>
      <c r="AF235">
        <f t="shared" si="78"/>
        <v>1.354166666666665E-3</v>
      </c>
      <c r="AG235" t="b">
        <f t="shared" si="79"/>
        <v>0</v>
      </c>
      <c r="AH235">
        <f t="shared" si="80"/>
        <v>2.7766203703703706E-2</v>
      </c>
    </row>
    <row r="236" spans="1:34" x14ac:dyDescent="0.2">
      <c r="A236">
        <v>253</v>
      </c>
      <c r="B236" t="s">
        <v>205</v>
      </c>
      <c r="C236" t="s">
        <v>250</v>
      </c>
      <c r="D236" t="s">
        <v>2047</v>
      </c>
      <c r="E236" t="str">
        <f t="shared" si="66"/>
        <v>Chris WhittyApr 16, 2020</v>
      </c>
      <c r="F236" t="str">
        <f>VLOOKUP(E236,'names lookup'!D:L,2,FALSE)</f>
        <v>Chris Whitty</v>
      </c>
      <c r="G236" t="str">
        <f>VLOOKUP(F236,'names lookup'!E:H,3,FALSE)</f>
        <v>Department of Health and Social Care (DHSC)</v>
      </c>
      <c r="H236" t="str">
        <f>VLOOKUP(F236,'names lookup'!E:I,5,FALSE)</f>
        <v>Government</v>
      </c>
      <c r="I236" t="str">
        <f>VLOOKUP($F236,'names lookup'!$E:J,6,FALSE)</f>
        <v>Health</v>
      </c>
      <c r="J236" t="str">
        <f>VLOOKUP($F236,'names lookup'!$E:K,7,FALSE)</f>
        <v>N/A</v>
      </c>
      <c r="K236" t="str">
        <f>VLOOKUP($F236,'names lookup'!$E:L,8,FALSE)</f>
        <v>England</v>
      </c>
      <c r="L236" t="str">
        <f t="shared" si="67"/>
        <v>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v>
      </c>
      <c r="M236" t="str">
        <f t="shared" si="81"/>
        <v>18:32</v>
      </c>
      <c r="O236">
        <v>703</v>
      </c>
      <c r="Q236" t="s">
        <v>206</v>
      </c>
      <c r="R236" s="7">
        <f t="shared" si="68"/>
        <v>43937</v>
      </c>
      <c r="S236" t="s">
        <v>2325</v>
      </c>
      <c r="T236" s="6">
        <f t="shared" si="82"/>
        <v>1.2870370370370372E-2</v>
      </c>
      <c r="U236">
        <f t="shared" si="69"/>
        <v>1.2870370370370372E-2</v>
      </c>
      <c r="V236">
        <f t="shared" si="70"/>
        <v>2.71875E-2</v>
      </c>
      <c r="W236">
        <f t="shared" si="71"/>
        <v>1.4317129629629628E-2</v>
      </c>
      <c r="X236">
        <f t="shared" si="72"/>
        <v>1.4201388888888888E-2</v>
      </c>
      <c r="Y236">
        <f t="shared" si="73"/>
        <v>1.4201388888888888E-2</v>
      </c>
      <c r="Z236" t="b">
        <f t="shared" si="74"/>
        <v>0</v>
      </c>
      <c r="AA236" s="6">
        <f t="shared" si="75"/>
        <v>4.7453703703703547E-4</v>
      </c>
      <c r="AB236" s="6" t="b">
        <f t="shared" si="76"/>
        <v>0</v>
      </c>
      <c r="AC236" s="9">
        <f t="shared" si="77"/>
        <v>125</v>
      </c>
      <c r="AD236" s="9">
        <f t="shared" si="84"/>
        <v>182.92682926829326</v>
      </c>
      <c r="AE236" s="10">
        <f t="shared" si="83"/>
        <v>5.0925925925925921E-4</v>
      </c>
      <c r="AF236">
        <f t="shared" si="78"/>
        <v>1.3310185185185161E-3</v>
      </c>
      <c r="AG236" t="b">
        <f t="shared" si="79"/>
        <v>0</v>
      </c>
      <c r="AH236">
        <f t="shared" si="80"/>
        <v>2.7766203703703706E-2</v>
      </c>
    </row>
    <row r="237" spans="1:34" x14ac:dyDescent="0.2">
      <c r="A237">
        <v>254</v>
      </c>
      <c r="B237" t="s">
        <v>205</v>
      </c>
      <c r="C237" t="s">
        <v>251</v>
      </c>
      <c r="D237" t="s">
        <v>2047</v>
      </c>
      <c r="E237" t="str">
        <f t="shared" si="66"/>
        <v>Chris WhittyApr 16, 2020</v>
      </c>
      <c r="F237" t="str">
        <f>VLOOKUP(E237,'names lookup'!D:L,2,FALSE)</f>
        <v>Chris Whitty</v>
      </c>
      <c r="G237" t="str">
        <f>VLOOKUP(F237,'names lookup'!E:H,3,FALSE)</f>
        <v>Department of Health and Social Care (DHSC)</v>
      </c>
      <c r="H237" t="str">
        <f>VLOOKUP(F237,'names lookup'!E:I,5,FALSE)</f>
        <v>Government</v>
      </c>
      <c r="I237" t="str">
        <f>VLOOKUP($F237,'names lookup'!$E:J,6,FALSE)</f>
        <v>Health</v>
      </c>
      <c r="J237" t="str">
        <f>VLOOKUP($F237,'names lookup'!$E:K,7,FALSE)</f>
        <v>N/A</v>
      </c>
      <c r="K237" t="str">
        <f>VLOOKUP($F237,'names lookup'!$E:L,8,FALSE)</f>
        <v>England</v>
      </c>
      <c r="L237" t="str">
        <f t="shared" si="67"/>
        <v>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v>
      </c>
      <c r="M237" t="str">
        <f t="shared" si="81"/>
        <v>19:13</v>
      </c>
      <c r="O237">
        <v>786</v>
      </c>
      <c r="Q237" t="s">
        <v>206</v>
      </c>
      <c r="R237" s="7">
        <f t="shared" si="68"/>
        <v>43937</v>
      </c>
      <c r="S237" t="s">
        <v>2325</v>
      </c>
      <c r="T237" s="6">
        <f t="shared" si="82"/>
        <v>1.3344907407407408E-2</v>
      </c>
      <c r="U237">
        <f t="shared" si="69"/>
        <v>1.2870370370370372E-2</v>
      </c>
      <c r="V237">
        <f t="shared" si="70"/>
        <v>2.71875E-2</v>
      </c>
      <c r="W237">
        <f t="shared" si="71"/>
        <v>1.4317129629629628E-2</v>
      </c>
      <c r="X237">
        <f t="shared" si="72"/>
        <v>1.4201388888888888E-2</v>
      </c>
      <c r="Y237">
        <f t="shared" si="73"/>
        <v>1.4201388888888888E-2</v>
      </c>
      <c r="Z237" t="b">
        <f t="shared" si="74"/>
        <v>0</v>
      </c>
      <c r="AA237" s="6">
        <f t="shared" si="75"/>
        <v>5.4398148148148036E-4</v>
      </c>
      <c r="AB237" s="6" t="b">
        <f t="shared" si="76"/>
        <v>0</v>
      </c>
      <c r="AC237" s="9">
        <f t="shared" si="77"/>
        <v>143</v>
      </c>
      <c r="AD237" s="9">
        <f t="shared" si="84"/>
        <v>182.55319148936209</v>
      </c>
      <c r="AE237" s="10">
        <f t="shared" si="83"/>
        <v>5.9027777777777778E-4</v>
      </c>
      <c r="AF237">
        <f t="shared" si="78"/>
        <v>1.3310185185185161E-3</v>
      </c>
      <c r="AG237" t="b">
        <f t="shared" si="79"/>
        <v>0</v>
      </c>
      <c r="AH237">
        <f t="shared" si="80"/>
        <v>2.7766203703703706E-2</v>
      </c>
    </row>
    <row r="238" spans="1:34" x14ac:dyDescent="0.2">
      <c r="A238">
        <v>255</v>
      </c>
      <c r="B238" t="s">
        <v>205</v>
      </c>
      <c r="C238" t="s">
        <v>252</v>
      </c>
      <c r="D238" t="s">
        <v>2059</v>
      </c>
      <c r="E238" t="str">
        <f t="shared" si="66"/>
        <v>Dominic RaabApr 16, 2020</v>
      </c>
      <c r="F238" t="str">
        <f>VLOOKUP(E238,'names lookup'!D:L,2,FALSE)</f>
        <v>Dominic Raab</v>
      </c>
      <c r="G238" t="str">
        <f>VLOOKUP(F238,'names lookup'!E:H,3,FALSE)</f>
        <v>Government</v>
      </c>
      <c r="H238" t="str">
        <f>VLOOKUP(F238,'names lookup'!E:I,5,FALSE)</f>
        <v>Government</v>
      </c>
      <c r="I238" t="str">
        <f>VLOOKUP($F238,'names lookup'!$E:J,6,FALSE)</f>
        <v>Central govt</v>
      </c>
      <c r="J238" t="str">
        <f>VLOOKUP($F238,'names lookup'!$E:K,7,FALSE)</f>
        <v>N/A</v>
      </c>
      <c r="K238" t="str">
        <f>VLOOKUP($F238,'names lookup'!$E:L,8,FALSE)</f>
        <v>UK</v>
      </c>
      <c r="L238" t="str">
        <f t="shared" si="67"/>
        <v>Sam, would you like to come back on any of that?</v>
      </c>
      <c r="M238" t="str">
        <f t="shared" si="81"/>
        <v>20:00</v>
      </c>
      <c r="O238">
        <v>70</v>
      </c>
      <c r="Q238" t="s">
        <v>206</v>
      </c>
      <c r="R238" s="7">
        <f t="shared" si="68"/>
        <v>43937</v>
      </c>
      <c r="S238" t="s">
        <v>2326</v>
      </c>
      <c r="T238" s="6">
        <f t="shared" si="82"/>
        <v>1.3888888888888888E-2</v>
      </c>
      <c r="U238">
        <f t="shared" si="69"/>
        <v>1.3888888888888888E-2</v>
      </c>
      <c r="V238">
        <f t="shared" si="70"/>
        <v>2.7766203703703706E-2</v>
      </c>
      <c r="W238">
        <f t="shared" si="71"/>
        <v>1.3877314814814818E-2</v>
      </c>
      <c r="X238">
        <f t="shared" si="72"/>
        <v>1.4201388888888888E-2</v>
      </c>
      <c r="Y238">
        <f t="shared" si="73"/>
        <v>1.4201388888888888E-2</v>
      </c>
      <c r="Z238" t="b">
        <f t="shared" si="74"/>
        <v>0</v>
      </c>
      <c r="AA238" s="6">
        <f t="shared" si="75"/>
        <v>3.4722222222222446E-5</v>
      </c>
      <c r="AB238" s="6" t="b">
        <f t="shared" si="76"/>
        <v>0</v>
      </c>
      <c r="AC238" s="9">
        <f t="shared" si="77"/>
        <v>11</v>
      </c>
      <c r="AD238" s="9">
        <f t="shared" si="84"/>
        <v>219.99999999999858</v>
      </c>
      <c r="AE238" s="10">
        <f t="shared" si="83"/>
        <v>3.4722222222222222E-5</v>
      </c>
      <c r="AF238">
        <f t="shared" si="78"/>
        <v>3.1250000000000028E-4</v>
      </c>
      <c r="AG238" t="b">
        <f t="shared" si="79"/>
        <v>0</v>
      </c>
      <c r="AH238">
        <f t="shared" si="80"/>
        <v>2.7766203703703706E-2</v>
      </c>
    </row>
    <row r="239" spans="1:34" x14ac:dyDescent="0.2">
      <c r="A239">
        <v>256</v>
      </c>
      <c r="B239" t="s">
        <v>205</v>
      </c>
      <c r="C239" t="s">
        <v>253</v>
      </c>
      <c r="D239" t="s">
        <v>2149</v>
      </c>
      <c r="E239" t="str">
        <f t="shared" si="66"/>
        <v>Sam CoatesApr 16, 2020</v>
      </c>
      <c r="F239" t="str">
        <f>VLOOKUP(E239,'names lookup'!D:L,2,FALSE)</f>
        <v>Sam Coates</v>
      </c>
      <c r="G239" t="str">
        <f>VLOOKUP(F239,'names lookup'!E:H,3,FALSE)</f>
        <v>Sky News</v>
      </c>
      <c r="H239" t="str">
        <f>VLOOKUP(F239,'names lookup'!E:I,5,FALSE)</f>
        <v>Media</v>
      </c>
      <c r="I239" t="str">
        <f>VLOOKUP($F239,'names lookup'!$E:J,6,FALSE)</f>
        <v>TV</v>
      </c>
      <c r="J239" t="str">
        <f>VLOOKUP($F239,'names lookup'!$E:K,7,FALSE)</f>
        <v>National</v>
      </c>
      <c r="K239" t="str">
        <f>VLOOKUP($F239,'names lookup'!$E:L,8,FALSE)</f>
        <v>UK</v>
      </c>
      <c r="L239" t="str">
        <f t="shared" si="67"/>
        <v>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v>
      </c>
      <c r="M239" t="str">
        <f t="shared" si="81"/>
        <v>20:03</v>
      </c>
      <c r="O239">
        <v>442</v>
      </c>
      <c r="Q239" t="s">
        <v>206</v>
      </c>
      <c r="R239" s="7">
        <f t="shared" si="68"/>
        <v>43937</v>
      </c>
      <c r="S239" t="s">
        <v>2327</v>
      </c>
      <c r="T239" s="6">
        <f t="shared" si="82"/>
        <v>1.3923611111111111E-2</v>
      </c>
      <c r="U239">
        <f t="shared" si="69"/>
        <v>1.3923611111111111E-2</v>
      </c>
      <c r="V239">
        <f t="shared" si="70"/>
        <v>1.3923611111111111E-2</v>
      </c>
      <c r="W239">
        <f t="shared" si="71"/>
        <v>0</v>
      </c>
      <c r="X239">
        <f t="shared" si="72"/>
        <v>1.4201388888888888E-2</v>
      </c>
      <c r="Y239">
        <f t="shared" si="73"/>
        <v>1.4201388888888888E-2</v>
      </c>
      <c r="Z239" t="b">
        <f t="shared" si="74"/>
        <v>0</v>
      </c>
      <c r="AA239" s="6">
        <f t="shared" si="75"/>
        <v>2.7777777777777783E-4</v>
      </c>
      <c r="AB239" s="6" t="b">
        <f t="shared" si="76"/>
        <v>0</v>
      </c>
      <c r="AC239" s="9">
        <f t="shared" si="77"/>
        <v>77</v>
      </c>
      <c r="AD239" s="9">
        <f t="shared" si="84"/>
        <v>192.49999999999997</v>
      </c>
      <c r="AE239" s="10">
        <f t="shared" si="83"/>
        <v>3.1250000000000001E-4</v>
      </c>
      <c r="AF239">
        <f t="shared" si="78"/>
        <v>2.7777777777777783E-4</v>
      </c>
      <c r="AG239" t="b">
        <f t="shared" si="79"/>
        <v>0</v>
      </c>
      <c r="AH239">
        <f t="shared" si="80"/>
        <v>2.7766203703703706E-2</v>
      </c>
    </row>
    <row r="240" spans="1:34" x14ac:dyDescent="0.2">
      <c r="A240">
        <v>257</v>
      </c>
      <c r="B240" t="s">
        <v>205</v>
      </c>
      <c r="C240" t="s">
        <v>254</v>
      </c>
      <c r="D240" t="s">
        <v>2059</v>
      </c>
      <c r="E240" t="str">
        <f t="shared" si="66"/>
        <v>Dominic RaabApr 16, 2020</v>
      </c>
      <c r="F240" t="str">
        <f>VLOOKUP(E240,'names lookup'!D:L,2,FALSE)</f>
        <v>Dominic Raab</v>
      </c>
      <c r="G240" t="str">
        <f>VLOOKUP(F240,'names lookup'!E:H,3,FALSE)</f>
        <v>Government</v>
      </c>
      <c r="H240" t="str">
        <f>VLOOKUP(F240,'names lookup'!E:I,5,FALSE)</f>
        <v>Government</v>
      </c>
      <c r="I240" t="str">
        <f>VLOOKUP($F240,'names lookup'!$E:J,6,FALSE)</f>
        <v>Central govt</v>
      </c>
      <c r="J240" t="str">
        <f>VLOOKUP($F240,'names lookup'!$E:K,7,FALSE)</f>
        <v>N/A</v>
      </c>
      <c r="K240" t="str">
        <f>VLOOKUP($F240,'names lookup'!$E:L,8,FALSE)</f>
        <v>UK</v>
      </c>
      <c r="L240" t="str">
        <f t="shared" si="67"/>
        <v>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v>
      </c>
      <c r="M240" t="str">
        <f t="shared" si="81"/>
        <v>20:27</v>
      </c>
      <c r="O240">
        <v>745</v>
      </c>
      <c r="Q240" t="s">
        <v>206</v>
      </c>
      <c r="R240" s="7">
        <f t="shared" si="68"/>
        <v>43937</v>
      </c>
      <c r="S240" t="s">
        <v>2328</v>
      </c>
      <c r="T240" s="6">
        <f t="shared" si="82"/>
        <v>1.4201388888888888E-2</v>
      </c>
      <c r="U240">
        <f t="shared" si="69"/>
        <v>1.4201388888888888E-2</v>
      </c>
      <c r="V240">
        <f t="shared" si="70"/>
        <v>2.7766203703703706E-2</v>
      </c>
      <c r="W240">
        <f t="shared" si="71"/>
        <v>1.3564814814814818E-2</v>
      </c>
      <c r="X240">
        <f t="shared" si="72"/>
        <v>1.7939814814814815E-2</v>
      </c>
      <c r="Y240">
        <f t="shared" si="73"/>
        <v>1.7939814814814815E-2</v>
      </c>
      <c r="Z240" t="b">
        <f t="shared" si="74"/>
        <v>0</v>
      </c>
      <c r="AA240" s="6">
        <f t="shared" si="75"/>
        <v>4.745370370370372E-4</v>
      </c>
      <c r="AB240" s="6" t="b">
        <f t="shared" si="76"/>
        <v>0</v>
      </c>
      <c r="AC240" s="9">
        <f t="shared" si="77"/>
        <v>131</v>
      </c>
      <c r="AD240" s="9">
        <f t="shared" si="84"/>
        <v>191.70731707317066</v>
      </c>
      <c r="AE240" s="10">
        <f t="shared" si="83"/>
        <v>5.3240740740740744E-4</v>
      </c>
      <c r="AF240">
        <f t="shared" si="78"/>
        <v>3.7384259259259263E-3</v>
      </c>
      <c r="AG240" t="b">
        <f t="shared" si="79"/>
        <v>0</v>
      </c>
      <c r="AH240">
        <f t="shared" si="80"/>
        <v>2.7766203703703706E-2</v>
      </c>
    </row>
    <row r="241" spans="1:34" x14ac:dyDescent="0.2">
      <c r="A241">
        <v>258</v>
      </c>
      <c r="B241" t="s">
        <v>205</v>
      </c>
      <c r="C241" t="s">
        <v>255</v>
      </c>
      <c r="D241" t="s">
        <v>2033</v>
      </c>
      <c r="E241" t="str">
        <f t="shared" si="66"/>
        <v>Ben KentishApr 16, 2020</v>
      </c>
      <c r="F241" t="str">
        <f>VLOOKUP(D241,'names lookup'!A:L,5,FALSE)</f>
        <v>Ben Kentish</v>
      </c>
      <c r="G241" t="str">
        <f>VLOOKUP(F241,'names lookup'!E:H,3,FALSE)</f>
        <v>LBC</v>
      </c>
      <c r="H241" t="str">
        <f>VLOOKUP(F241,'names lookup'!E:I,5,FALSE)</f>
        <v>Media</v>
      </c>
      <c r="I241" t="str">
        <f>VLOOKUP($F241,'names lookup'!$E:J,6,FALSE)</f>
        <v>Radio</v>
      </c>
      <c r="J241" t="str">
        <f>VLOOKUP($F241,'names lookup'!$E:K,7,FALSE)</f>
        <v>Regional</v>
      </c>
      <c r="K241" t="str">
        <f>VLOOKUP($F241,'names lookup'!$E:L,8,FALSE)</f>
        <v>London</v>
      </c>
      <c r="L241" t="str">
        <f t="shared" si="67"/>
        <v>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v>
      </c>
      <c r="M241" t="str">
        <f t="shared" si="81"/>
        <v>21:08</v>
      </c>
      <c r="O241">
        <v>1064</v>
      </c>
      <c r="Q241" t="s">
        <v>206</v>
      </c>
      <c r="R241" s="7">
        <f t="shared" si="68"/>
        <v>43937</v>
      </c>
      <c r="S241" t="s">
        <v>2329</v>
      </c>
      <c r="T241" s="6">
        <f t="shared" si="82"/>
        <v>1.4675925925925926E-2</v>
      </c>
      <c r="U241">
        <f t="shared" si="69"/>
        <v>1.4675925925925926E-2</v>
      </c>
      <c r="V241">
        <f t="shared" si="70"/>
        <v>1.7754629629629631E-2</v>
      </c>
      <c r="W241">
        <f t="shared" si="71"/>
        <v>3.078703703703705E-3</v>
      </c>
      <c r="X241">
        <f t="shared" si="72"/>
        <v>1.7939814814814815E-2</v>
      </c>
      <c r="Y241">
        <f t="shared" si="73"/>
        <v>1.7939814814814815E-2</v>
      </c>
      <c r="Z241" t="b">
        <f t="shared" si="74"/>
        <v>0</v>
      </c>
      <c r="AA241" s="6">
        <f t="shared" si="75"/>
        <v>6.3657407407407413E-4</v>
      </c>
      <c r="AB241" s="6" t="b">
        <f t="shared" si="76"/>
        <v>0</v>
      </c>
      <c r="AC241" s="9">
        <f t="shared" si="77"/>
        <v>189</v>
      </c>
      <c r="AD241" s="9">
        <f t="shared" si="84"/>
        <v>206.18181818181816</v>
      </c>
      <c r="AE241" s="10">
        <f t="shared" si="83"/>
        <v>7.7546296296296304E-4</v>
      </c>
      <c r="AF241">
        <f t="shared" si="78"/>
        <v>3.2638888888888891E-3</v>
      </c>
      <c r="AG241" t="b">
        <f t="shared" si="79"/>
        <v>0</v>
      </c>
      <c r="AH241">
        <f t="shared" si="80"/>
        <v>2.7766203703703706E-2</v>
      </c>
    </row>
    <row r="242" spans="1:34" x14ac:dyDescent="0.2">
      <c r="A242">
        <v>259</v>
      </c>
      <c r="B242" t="s">
        <v>205</v>
      </c>
      <c r="C242" t="s">
        <v>256</v>
      </c>
      <c r="D242" t="s">
        <v>2033</v>
      </c>
      <c r="E242" t="str">
        <f t="shared" si="66"/>
        <v>Ben KentishApr 16, 2020</v>
      </c>
      <c r="F242" t="str">
        <f>VLOOKUP(D242,'names lookup'!A:L,5,FALSE)</f>
        <v>Ben Kentish</v>
      </c>
      <c r="G242" t="str">
        <f>VLOOKUP(F242,'names lookup'!E:H,3,FALSE)</f>
        <v>LBC</v>
      </c>
      <c r="H242" t="str">
        <f>VLOOKUP(F242,'names lookup'!E:I,5,FALSE)</f>
        <v>Media</v>
      </c>
      <c r="I242" t="str">
        <f>VLOOKUP($F242,'names lookup'!$E:J,6,FALSE)</f>
        <v>Radio</v>
      </c>
      <c r="J242" t="str">
        <f>VLOOKUP($F242,'names lookup'!$E:K,7,FALSE)</f>
        <v>Regional</v>
      </c>
      <c r="K242" t="str">
        <f>VLOOKUP($F242,'names lookup'!$E:L,8,FALSE)</f>
        <v>London</v>
      </c>
      <c r="L242" t="str">
        <f t="shared" si="67"/>
        <v>Thank you.</v>
      </c>
      <c r="M242" t="str">
        <f t="shared" si="81"/>
        <v>22:03</v>
      </c>
      <c r="O242">
        <v>31</v>
      </c>
      <c r="Q242" t="s">
        <v>206</v>
      </c>
      <c r="R242" s="7">
        <f t="shared" si="68"/>
        <v>43937</v>
      </c>
      <c r="S242" t="s">
        <v>2329</v>
      </c>
      <c r="T242" s="6">
        <f t="shared" si="82"/>
        <v>1.53125E-2</v>
      </c>
      <c r="U242">
        <f t="shared" si="69"/>
        <v>1.4675925925925926E-2</v>
      </c>
      <c r="V242">
        <f t="shared" si="70"/>
        <v>1.7754629629629631E-2</v>
      </c>
      <c r="W242">
        <f t="shared" si="71"/>
        <v>3.078703703703705E-3</v>
      </c>
      <c r="X242">
        <f t="shared" si="72"/>
        <v>1.7939814814814815E-2</v>
      </c>
      <c r="Y242">
        <f t="shared" si="73"/>
        <v>1.7939814814814815E-2</v>
      </c>
      <c r="Z242" t="b">
        <f t="shared" si="74"/>
        <v>0</v>
      </c>
      <c r="AA242" s="6">
        <f t="shared" si="75"/>
        <v>2.3148148148147141E-5</v>
      </c>
      <c r="AB242" s="6" t="b">
        <f t="shared" si="76"/>
        <v>0</v>
      </c>
      <c r="AC242" s="9">
        <f t="shared" si="77"/>
        <v>2</v>
      </c>
      <c r="AD242" s="9">
        <f t="shared" si="84"/>
        <v>60.000000000002615</v>
      </c>
      <c r="AE242" s="10">
        <f t="shared" si="83"/>
        <v>0</v>
      </c>
      <c r="AF242">
        <f t="shared" si="78"/>
        <v>3.2638888888888891E-3</v>
      </c>
      <c r="AG242" t="b">
        <f t="shared" si="79"/>
        <v>0</v>
      </c>
      <c r="AH242">
        <f t="shared" si="80"/>
        <v>2.7766203703703706E-2</v>
      </c>
    </row>
    <row r="243" spans="1:34" x14ac:dyDescent="0.2">
      <c r="A243">
        <v>260</v>
      </c>
      <c r="B243" t="s">
        <v>205</v>
      </c>
      <c r="C243" t="s">
        <v>257</v>
      </c>
      <c r="D243" t="s">
        <v>2059</v>
      </c>
      <c r="E243" t="str">
        <f t="shared" si="66"/>
        <v>Dominic RaabApr 16, 2020</v>
      </c>
      <c r="F243" t="str">
        <f>VLOOKUP(E243,'names lookup'!D:L,2,FALSE)</f>
        <v>Dominic Raab</v>
      </c>
      <c r="G243" t="str">
        <f>VLOOKUP(F243,'names lookup'!E:H,3,FALSE)</f>
        <v>Government</v>
      </c>
      <c r="H243" t="str">
        <f>VLOOKUP(F243,'names lookup'!E:I,5,FALSE)</f>
        <v>Government</v>
      </c>
      <c r="I243" t="str">
        <f>VLOOKUP($F243,'names lookup'!$E:J,6,FALSE)</f>
        <v>Central govt</v>
      </c>
      <c r="J243" t="str">
        <f>VLOOKUP($F243,'names lookup'!$E:K,7,FALSE)</f>
        <v>N/A</v>
      </c>
      <c r="K243" t="str">
        <f>VLOOKUP($F243,'names lookup'!$E:L,8,FALSE)</f>
        <v>UK</v>
      </c>
      <c r="L243" t="str">
        <f t="shared" si="67"/>
        <v>Thanks. Well, so first of all, the coronavirus doesn’t apply, doesn’t spread in a uniform, consistent way and so your absolutely right, we’ve made progress. I think Patrick and Chris have set that out, but in terms of care homes, we’re absolutely gripping this.</v>
      </c>
      <c r="M243" t="str">
        <f t="shared" si="81"/>
        <v>22:05</v>
      </c>
      <c r="O243">
        <v>283</v>
      </c>
      <c r="Q243" t="s">
        <v>206</v>
      </c>
      <c r="R243" s="7">
        <f t="shared" si="68"/>
        <v>43937</v>
      </c>
      <c r="S243" t="s">
        <v>2330</v>
      </c>
      <c r="T243" s="6">
        <f t="shared" si="82"/>
        <v>1.5335648148148147E-2</v>
      </c>
      <c r="U243">
        <f t="shared" si="69"/>
        <v>1.5335648148148147E-2</v>
      </c>
      <c r="V243">
        <f t="shared" si="70"/>
        <v>2.7766203703703706E-2</v>
      </c>
      <c r="W243">
        <f t="shared" si="71"/>
        <v>1.2430555555555559E-2</v>
      </c>
      <c r="X243">
        <f t="shared" si="72"/>
        <v>1.7939814814814815E-2</v>
      </c>
      <c r="Y243">
        <f t="shared" si="73"/>
        <v>1.7939814814814815E-2</v>
      </c>
      <c r="Z243" t="b">
        <f t="shared" si="74"/>
        <v>0</v>
      </c>
      <c r="AA243" s="6">
        <f t="shared" si="75"/>
        <v>1.851851851851858E-4</v>
      </c>
      <c r="AB243" s="6" t="b">
        <f t="shared" si="76"/>
        <v>0</v>
      </c>
      <c r="AC243" s="9">
        <f t="shared" si="77"/>
        <v>44</v>
      </c>
      <c r="AD243" s="9">
        <f t="shared" si="84"/>
        <v>164.99999999999946</v>
      </c>
      <c r="AE243" s="10">
        <f t="shared" si="83"/>
        <v>1.7361111111111112E-4</v>
      </c>
      <c r="AF243">
        <f t="shared" si="78"/>
        <v>2.6041666666666678E-3</v>
      </c>
      <c r="AG243" t="b">
        <f t="shared" si="79"/>
        <v>0</v>
      </c>
      <c r="AH243">
        <f t="shared" si="80"/>
        <v>2.7766203703703706E-2</v>
      </c>
    </row>
    <row r="244" spans="1:34" x14ac:dyDescent="0.2">
      <c r="A244">
        <v>261</v>
      </c>
      <c r="B244" t="s">
        <v>205</v>
      </c>
      <c r="C244" t="s">
        <v>258</v>
      </c>
      <c r="D244" t="s">
        <v>2059</v>
      </c>
      <c r="E244" t="str">
        <f t="shared" si="66"/>
        <v>Dominic RaabApr 16, 2020</v>
      </c>
      <c r="F244" t="str">
        <f>VLOOKUP(E244,'names lookup'!D:L,2,FALSE)</f>
        <v>Dominic Raab</v>
      </c>
      <c r="G244" t="str">
        <f>VLOOKUP(F244,'names lookup'!E:H,3,FALSE)</f>
        <v>Government</v>
      </c>
      <c r="H244" t="str">
        <f>VLOOKUP(F244,'names lookup'!E:I,5,FALSE)</f>
        <v>Government</v>
      </c>
      <c r="I244" t="str">
        <f>VLOOKUP($F244,'names lookup'!$E:J,6,FALSE)</f>
        <v>Central govt</v>
      </c>
      <c r="J244" t="str">
        <f>VLOOKUP($F244,'names lookup'!$E:K,7,FALSE)</f>
        <v>N/A</v>
      </c>
      <c r="K244" t="str">
        <f>VLOOKUP($F244,'names lookup'!$E:L,8,FALSE)</f>
        <v>UK</v>
      </c>
      <c r="L244" t="str">
        <f t="shared" si="67"/>
        <v>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v>
      </c>
      <c r="M244" t="str">
        <f t="shared" si="81"/>
        <v>22:21</v>
      </c>
      <c r="O244">
        <v>334</v>
      </c>
      <c r="Q244" t="s">
        <v>206</v>
      </c>
      <c r="R244" s="7">
        <f t="shared" si="68"/>
        <v>43937</v>
      </c>
      <c r="S244" t="s">
        <v>2330</v>
      </c>
      <c r="T244" s="6">
        <f t="shared" si="82"/>
        <v>1.5520833333333333E-2</v>
      </c>
      <c r="U244">
        <f t="shared" si="69"/>
        <v>1.5335648148148147E-2</v>
      </c>
      <c r="V244">
        <f t="shared" si="70"/>
        <v>2.7766203703703706E-2</v>
      </c>
      <c r="W244">
        <f t="shared" si="71"/>
        <v>1.2430555555555559E-2</v>
      </c>
      <c r="X244">
        <f t="shared" si="72"/>
        <v>1.7939814814814815E-2</v>
      </c>
      <c r="Y244">
        <f t="shared" si="73"/>
        <v>1.7939814814814815E-2</v>
      </c>
      <c r="Z244" t="b">
        <f t="shared" si="74"/>
        <v>0</v>
      </c>
      <c r="AA244" s="6">
        <f t="shared" si="75"/>
        <v>1.9675925925925937E-4</v>
      </c>
      <c r="AB244" s="6" t="b">
        <f t="shared" si="76"/>
        <v>0</v>
      </c>
      <c r="AC244" s="9">
        <f t="shared" si="77"/>
        <v>55</v>
      </c>
      <c r="AD244" s="9">
        <f t="shared" si="84"/>
        <v>194.11764705882342</v>
      </c>
      <c r="AE244" s="10">
        <f t="shared" si="83"/>
        <v>2.199074074074074E-4</v>
      </c>
      <c r="AF244">
        <f t="shared" si="78"/>
        <v>2.6041666666666678E-3</v>
      </c>
      <c r="AG244" t="b">
        <f t="shared" si="79"/>
        <v>0</v>
      </c>
      <c r="AH244">
        <f t="shared" si="80"/>
        <v>2.7766203703703706E-2</v>
      </c>
    </row>
    <row r="245" spans="1:34" x14ac:dyDescent="0.2">
      <c r="A245">
        <v>262</v>
      </c>
      <c r="B245" t="s">
        <v>205</v>
      </c>
      <c r="C245" t="s">
        <v>259</v>
      </c>
      <c r="D245" t="s">
        <v>2059</v>
      </c>
      <c r="E245" t="str">
        <f t="shared" si="66"/>
        <v>Dominic RaabApr 16, 2020</v>
      </c>
      <c r="F245" t="str">
        <f>VLOOKUP(E245,'names lookup'!D:L,2,FALSE)</f>
        <v>Dominic Raab</v>
      </c>
      <c r="G245" t="str">
        <f>VLOOKUP(F245,'names lookup'!E:H,3,FALSE)</f>
        <v>Government</v>
      </c>
      <c r="H245" t="str">
        <f>VLOOKUP(F245,'names lookup'!E:I,5,FALSE)</f>
        <v>Government</v>
      </c>
      <c r="I245" t="str">
        <f>VLOOKUP($F245,'names lookup'!$E:J,6,FALSE)</f>
        <v>Central govt</v>
      </c>
      <c r="J245" t="str">
        <f>VLOOKUP($F245,'names lookup'!$E:K,7,FALSE)</f>
        <v>N/A</v>
      </c>
      <c r="K245" t="str">
        <f>VLOOKUP($F245,'names lookup'!$E:L,8,FALSE)</f>
        <v>UK</v>
      </c>
      <c r="L245" t="str">
        <f t="shared" si="67"/>
        <v>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v>
      </c>
      <c r="M245" t="str">
        <f t="shared" si="81"/>
        <v>22:38</v>
      </c>
      <c r="O245">
        <v>390</v>
      </c>
      <c r="Q245" t="s">
        <v>206</v>
      </c>
      <c r="R245" s="7">
        <f t="shared" si="68"/>
        <v>43937</v>
      </c>
      <c r="S245" t="s">
        <v>2330</v>
      </c>
      <c r="T245" s="6">
        <f t="shared" si="82"/>
        <v>1.5717592592592592E-2</v>
      </c>
      <c r="U245">
        <f t="shared" si="69"/>
        <v>1.5335648148148147E-2</v>
      </c>
      <c r="V245">
        <f t="shared" si="70"/>
        <v>2.7766203703703706E-2</v>
      </c>
      <c r="W245">
        <f t="shared" si="71"/>
        <v>1.2430555555555559E-2</v>
      </c>
      <c r="X245">
        <f t="shared" si="72"/>
        <v>1.7939814814814815E-2</v>
      </c>
      <c r="Y245">
        <f t="shared" si="73"/>
        <v>1.7939814814814815E-2</v>
      </c>
      <c r="Z245" t="b">
        <f t="shared" si="74"/>
        <v>0</v>
      </c>
      <c r="AA245" s="6">
        <f t="shared" si="75"/>
        <v>2.6620370370370253E-4</v>
      </c>
      <c r="AB245" s="6" t="b">
        <f t="shared" si="76"/>
        <v>0</v>
      </c>
      <c r="AC245" s="9">
        <f t="shared" si="77"/>
        <v>58</v>
      </c>
      <c r="AD245" s="9">
        <f t="shared" si="84"/>
        <v>151.30434782608762</v>
      </c>
      <c r="AE245" s="10">
        <f t="shared" si="83"/>
        <v>2.3148148148148146E-4</v>
      </c>
      <c r="AF245">
        <f t="shared" si="78"/>
        <v>2.6041666666666678E-3</v>
      </c>
      <c r="AG245" t="b">
        <f t="shared" si="79"/>
        <v>0</v>
      </c>
      <c r="AH245">
        <f t="shared" si="80"/>
        <v>2.7766203703703706E-2</v>
      </c>
    </row>
    <row r="246" spans="1:34" x14ac:dyDescent="0.2">
      <c r="A246">
        <v>263</v>
      </c>
      <c r="B246" t="s">
        <v>205</v>
      </c>
      <c r="C246" t="s">
        <v>260</v>
      </c>
      <c r="D246" t="s">
        <v>2059</v>
      </c>
      <c r="E246" t="str">
        <f t="shared" si="66"/>
        <v>Dominic RaabApr 16, 2020</v>
      </c>
      <c r="F246" t="str">
        <f>VLOOKUP(E246,'names lookup'!D:L,2,FALSE)</f>
        <v>Dominic Raab</v>
      </c>
      <c r="G246" t="str">
        <f>VLOOKUP(F246,'names lookup'!E:H,3,FALSE)</f>
        <v>Government</v>
      </c>
      <c r="H246" t="str">
        <f>VLOOKUP(F246,'names lookup'!E:I,5,FALSE)</f>
        <v>Government</v>
      </c>
      <c r="I246" t="str">
        <f>VLOOKUP($F246,'names lookup'!$E:J,6,FALSE)</f>
        <v>Central govt</v>
      </c>
      <c r="J246" t="str">
        <f>VLOOKUP($F246,'names lookup'!$E:K,7,FALSE)</f>
        <v>N/A</v>
      </c>
      <c r="K246" t="str">
        <f>VLOOKUP($F246,'names lookup'!$E:L,8,FALSE)</f>
        <v>UK</v>
      </c>
      <c r="L246" t="str">
        <f t="shared" si="67"/>
        <v>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v>
      </c>
      <c r="M246" t="str">
        <f t="shared" si="81"/>
        <v>23:01</v>
      </c>
      <c r="O246">
        <v>376</v>
      </c>
      <c r="Q246" t="s">
        <v>206</v>
      </c>
      <c r="R246" s="7">
        <f t="shared" si="68"/>
        <v>43937</v>
      </c>
      <c r="S246" t="s">
        <v>2330</v>
      </c>
      <c r="T246" s="6">
        <f t="shared" si="82"/>
        <v>1.5983796296296295E-2</v>
      </c>
      <c r="U246">
        <f t="shared" si="69"/>
        <v>1.5335648148148147E-2</v>
      </c>
      <c r="V246">
        <f t="shared" si="70"/>
        <v>2.7766203703703706E-2</v>
      </c>
      <c r="W246">
        <f t="shared" si="71"/>
        <v>1.2430555555555559E-2</v>
      </c>
      <c r="X246">
        <f t="shared" si="72"/>
        <v>1.7939814814814815E-2</v>
      </c>
      <c r="Y246">
        <f t="shared" si="73"/>
        <v>1.7939814814814815E-2</v>
      </c>
      <c r="Z246" t="b">
        <f t="shared" si="74"/>
        <v>0</v>
      </c>
      <c r="AA246" s="6">
        <f t="shared" si="75"/>
        <v>2.7777777777777957E-4</v>
      </c>
      <c r="AB246" s="6" t="b">
        <f t="shared" si="76"/>
        <v>0</v>
      </c>
      <c r="AC246" s="9">
        <f t="shared" si="77"/>
        <v>61</v>
      </c>
      <c r="AD246" s="9">
        <f t="shared" si="84"/>
        <v>152.49999999999901</v>
      </c>
      <c r="AE246" s="10">
        <f t="shared" si="83"/>
        <v>2.4305555555555552E-4</v>
      </c>
      <c r="AF246">
        <f t="shared" si="78"/>
        <v>2.6041666666666678E-3</v>
      </c>
      <c r="AG246" t="b">
        <f t="shared" si="79"/>
        <v>0</v>
      </c>
      <c r="AH246">
        <f t="shared" si="80"/>
        <v>2.7766203703703706E-2</v>
      </c>
    </row>
    <row r="247" spans="1:34" x14ac:dyDescent="0.2">
      <c r="A247">
        <v>264</v>
      </c>
      <c r="B247" t="s">
        <v>205</v>
      </c>
      <c r="C247" t="s">
        <v>261</v>
      </c>
      <c r="D247" t="s">
        <v>2059</v>
      </c>
      <c r="E247" t="str">
        <f t="shared" si="66"/>
        <v>Dominic RaabApr 16, 2020</v>
      </c>
      <c r="F247" t="str">
        <f>VLOOKUP(E247,'names lookup'!D:L,2,FALSE)</f>
        <v>Dominic Raab</v>
      </c>
      <c r="G247" t="str">
        <f>VLOOKUP(F247,'names lookup'!E:H,3,FALSE)</f>
        <v>Government</v>
      </c>
      <c r="H247" t="str">
        <f>VLOOKUP(F247,'names lookup'!E:I,5,FALSE)</f>
        <v>Government</v>
      </c>
      <c r="I247" t="str">
        <f>VLOOKUP($F247,'names lookup'!$E:J,6,FALSE)</f>
        <v>Central govt</v>
      </c>
      <c r="J247" t="str">
        <f>VLOOKUP($F247,'names lookup'!$E:K,7,FALSE)</f>
        <v>N/A</v>
      </c>
      <c r="K247" t="str">
        <f>VLOOKUP($F247,'names lookup'!$E:L,8,FALSE)</f>
        <v>UK</v>
      </c>
      <c r="L247" t="str">
        <f t="shared" si="67"/>
        <v>I think Patrick were you… Did you get the second one? Or, was that Chris?</v>
      </c>
      <c r="M247" t="str">
        <f t="shared" si="81"/>
        <v>23:25</v>
      </c>
      <c r="O247">
        <v>95</v>
      </c>
      <c r="Q247" t="s">
        <v>206</v>
      </c>
      <c r="R247" s="7">
        <f t="shared" si="68"/>
        <v>43937</v>
      </c>
      <c r="S247" t="s">
        <v>2330</v>
      </c>
      <c r="T247" s="6">
        <f t="shared" si="82"/>
        <v>1.6261574074074074E-2</v>
      </c>
      <c r="U247">
        <f t="shared" si="69"/>
        <v>1.5335648148148147E-2</v>
      </c>
      <c r="V247">
        <f t="shared" si="70"/>
        <v>2.7766203703703706E-2</v>
      </c>
      <c r="W247">
        <f t="shared" si="71"/>
        <v>1.2430555555555559E-2</v>
      </c>
      <c r="X247">
        <f t="shared" si="72"/>
        <v>1.7939814814814815E-2</v>
      </c>
      <c r="Y247">
        <f t="shared" si="73"/>
        <v>1.7939814814814815E-2</v>
      </c>
      <c r="Z247" t="b">
        <f t="shared" si="74"/>
        <v>0</v>
      </c>
      <c r="AA247" s="6">
        <f t="shared" si="75"/>
        <v>3.4722222222220711E-5</v>
      </c>
      <c r="AB247" s="6" t="b">
        <f t="shared" si="76"/>
        <v>0</v>
      </c>
      <c r="AC247" s="9">
        <f t="shared" si="77"/>
        <v>15</v>
      </c>
      <c r="AD247" s="9">
        <f t="shared" si="84"/>
        <v>300.00000000001307</v>
      </c>
      <c r="AE247" s="10">
        <f t="shared" si="83"/>
        <v>5.7870370370370366E-5</v>
      </c>
      <c r="AF247">
        <f t="shared" si="78"/>
        <v>2.6041666666666678E-3</v>
      </c>
      <c r="AG247" t="b">
        <f t="shared" si="79"/>
        <v>0</v>
      </c>
      <c r="AH247">
        <f t="shared" si="80"/>
        <v>2.7766203703703706E-2</v>
      </c>
    </row>
    <row r="248" spans="1:34" x14ac:dyDescent="0.2">
      <c r="A248">
        <v>265</v>
      </c>
      <c r="B248" t="s">
        <v>205</v>
      </c>
      <c r="C248" t="s">
        <v>262</v>
      </c>
      <c r="D248" t="s">
        <v>2131</v>
      </c>
      <c r="E248" t="str">
        <f t="shared" si="66"/>
        <v>Patrick VallanceApr 16, 2020</v>
      </c>
      <c r="F248" t="str">
        <f>VLOOKUP(E248,'names lookup'!D:L,2,FALSE)</f>
        <v>Patrick Vallance</v>
      </c>
      <c r="G248" t="str">
        <f>VLOOKUP(F248,'names lookup'!E:H,3,FALSE)</f>
        <v>Government</v>
      </c>
      <c r="H248" t="str">
        <f>VLOOKUP(F248,'names lookup'!E:I,5,FALSE)</f>
        <v>Government</v>
      </c>
      <c r="I248" t="str">
        <f>VLOOKUP($F248,'names lookup'!$E:J,6,FALSE)</f>
        <v>Central govt</v>
      </c>
      <c r="J248" t="str">
        <f>VLOOKUP($F248,'names lookup'!$E:K,7,FALSE)</f>
        <v>N/A</v>
      </c>
      <c r="K248" t="str">
        <f>VLOOKUP($F248,'names lookup'!$E:L,8,FALSE)</f>
        <v>UK</v>
      </c>
      <c r="L248" t="str">
        <f t="shared" si="67"/>
        <v>I think-</v>
      </c>
      <c r="M248" t="str">
        <f t="shared" si="81"/>
        <v>23:28</v>
      </c>
      <c r="O248">
        <v>34</v>
      </c>
      <c r="Q248" t="s">
        <v>206</v>
      </c>
      <c r="R248" s="7">
        <f t="shared" si="68"/>
        <v>43937</v>
      </c>
      <c r="S248" t="s">
        <v>2332</v>
      </c>
      <c r="T248" s="6">
        <f t="shared" si="82"/>
        <v>1.6296296296296295E-2</v>
      </c>
      <c r="U248">
        <f t="shared" si="69"/>
        <v>1.6296296296296295E-2</v>
      </c>
      <c r="V248">
        <f t="shared" si="70"/>
        <v>2.6921296296296294E-2</v>
      </c>
      <c r="W248">
        <f t="shared" si="71"/>
        <v>1.0624999999999999E-2</v>
      </c>
      <c r="X248">
        <f t="shared" si="72"/>
        <v>1.7939814814814815E-2</v>
      </c>
      <c r="Y248">
        <f t="shared" si="73"/>
        <v>1.7939814814814815E-2</v>
      </c>
      <c r="Z248" t="b">
        <f t="shared" si="74"/>
        <v>0</v>
      </c>
      <c r="AA248" s="6">
        <f t="shared" si="75"/>
        <v>1.157407407407704E-5</v>
      </c>
      <c r="AB248" s="6" t="b">
        <f t="shared" si="76"/>
        <v>0</v>
      </c>
      <c r="AC248" s="9">
        <f t="shared" si="77"/>
        <v>2</v>
      </c>
      <c r="AD248" s="9">
        <f t="shared" si="84"/>
        <v>119.99999999996925</v>
      </c>
      <c r="AE248" s="10">
        <f t="shared" si="83"/>
        <v>0</v>
      </c>
      <c r="AF248">
        <f t="shared" si="78"/>
        <v>1.6435185185185198E-3</v>
      </c>
      <c r="AG248" t="b">
        <f t="shared" si="79"/>
        <v>0</v>
      </c>
      <c r="AH248">
        <f t="shared" si="80"/>
        <v>2.7766203703703706E-2</v>
      </c>
    </row>
    <row r="249" spans="1:34" x14ac:dyDescent="0.2">
      <c r="A249">
        <v>266</v>
      </c>
      <c r="B249" t="s">
        <v>205</v>
      </c>
      <c r="C249" t="s">
        <v>263</v>
      </c>
      <c r="D249" t="s">
        <v>2047</v>
      </c>
      <c r="E249" t="str">
        <f t="shared" si="66"/>
        <v>Chris WhittyApr 16, 2020</v>
      </c>
      <c r="F249" t="str">
        <f>VLOOKUP(E249,'names lookup'!D:L,2,FALSE)</f>
        <v>Chris Whitty</v>
      </c>
      <c r="G249" t="str">
        <f>VLOOKUP(F249,'names lookup'!E:H,3,FALSE)</f>
        <v>Department of Health and Social Care (DHSC)</v>
      </c>
      <c r="H249" t="str">
        <f>VLOOKUP(F249,'names lookup'!E:I,5,FALSE)</f>
        <v>Government</v>
      </c>
      <c r="I249" t="str">
        <f>VLOOKUP($F249,'names lookup'!$E:J,6,FALSE)</f>
        <v>Health</v>
      </c>
      <c r="J249" t="str">
        <f>VLOOKUP($F249,'names lookup'!$E:K,7,FALSE)</f>
        <v>N/A</v>
      </c>
      <c r="K249" t="str">
        <f>VLOOKUP($F249,'names lookup'!$E:L,8,FALSE)</f>
        <v>England</v>
      </c>
      <c r="L249" t="str">
        <f t="shared" si="67"/>
        <v>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v>
      </c>
      <c r="M249" t="str">
        <f t="shared" si="81"/>
        <v>23:29</v>
      </c>
      <c r="O249">
        <v>358</v>
      </c>
      <c r="Q249" t="s">
        <v>206</v>
      </c>
      <c r="R249" s="7">
        <f t="shared" si="68"/>
        <v>43937</v>
      </c>
      <c r="S249" t="s">
        <v>2333</v>
      </c>
      <c r="T249" s="6">
        <f t="shared" si="82"/>
        <v>1.6307870370370372E-2</v>
      </c>
      <c r="U249">
        <f t="shared" si="69"/>
        <v>1.6307870370370372E-2</v>
      </c>
      <c r="V249">
        <f t="shared" si="70"/>
        <v>2.71875E-2</v>
      </c>
      <c r="W249">
        <f t="shared" si="71"/>
        <v>1.0879629629629628E-2</v>
      </c>
      <c r="X249">
        <f t="shared" si="72"/>
        <v>1.7939814814814815E-2</v>
      </c>
      <c r="Y249">
        <f t="shared" si="73"/>
        <v>1.7939814814814815E-2</v>
      </c>
      <c r="Z249" t="b">
        <f t="shared" si="74"/>
        <v>0</v>
      </c>
      <c r="AA249" s="6">
        <f t="shared" si="75"/>
        <v>2.3148148148147835E-4</v>
      </c>
      <c r="AB249" s="6" t="b">
        <f t="shared" si="76"/>
        <v>0</v>
      </c>
      <c r="AC249" s="9">
        <f t="shared" si="77"/>
        <v>60</v>
      </c>
      <c r="AD249" s="9">
        <f t="shared" si="84"/>
        <v>180.00000000000244</v>
      </c>
      <c r="AE249" s="10">
        <f t="shared" si="83"/>
        <v>2.4305555555555552E-4</v>
      </c>
      <c r="AF249">
        <f t="shared" si="78"/>
        <v>1.6319444444444428E-3</v>
      </c>
      <c r="AG249" t="b">
        <f t="shared" si="79"/>
        <v>0</v>
      </c>
      <c r="AH249">
        <f t="shared" si="80"/>
        <v>2.7766203703703706E-2</v>
      </c>
    </row>
    <row r="250" spans="1:34" x14ac:dyDescent="0.2">
      <c r="A250">
        <v>267</v>
      </c>
      <c r="B250" t="s">
        <v>205</v>
      </c>
      <c r="C250" t="s">
        <v>264</v>
      </c>
      <c r="D250" t="s">
        <v>2047</v>
      </c>
      <c r="E250" t="str">
        <f t="shared" si="66"/>
        <v>Chris WhittyApr 16, 2020</v>
      </c>
      <c r="F250" t="str">
        <f>VLOOKUP(E250,'names lookup'!D:L,2,FALSE)</f>
        <v>Chris Whitty</v>
      </c>
      <c r="G250" t="str">
        <f>VLOOKUP(F250,'names lookup'!E:H,3,FALSE)</f>
        <v>Department of Health and Social Care (DHSC)</v>
      </c>
      <c r="H250" t="str">
        <f>VLOOKUP(F250,'names lookup'!E:I,5,FALSE)</f>
        <v>Government</v>
      </c>
      <c r="I250" t="str">
        <f>VLOOKUP($F250,'names lookup'!$E:J,6,FALSE)</f>
        <v>Health</v>
      </c>
      <c r="J250" t="str">
        <f>VLOOKUP($F250,'names lookup'!$E:K,7,FALSE)</f>
        <v>N/A</v>
      </c>
      <c r="K250" t="str">
        <f>VLOOKUP($F250,'names lookup'!$E:L,8,FALSE)</f>
        <v>England</v>
      </c>
      <c r="L250" t="str">
        <f t="shared" si="67"/>
        <v>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v>
      </c>
      <c r="M250" t="str">
        <f t="shared" si="81"/>
        <v>23:49</v>
      </c>
      <c r="O250">
        <v>366</v>
      </c>
      <c r="Q250" t="s">
        <v>206</v>
      </c>
      <c r="R250" s="7">
        <f t="shared" si="68"/>
        <v>43937</v>
      </c>
      <c r="S250" t="s">
        <v>2333</v>
      </c>
      <c r="T250" s="6">
        <f t="shared" si="82"/>
        <v>1.653935185185185E-2</v>
      </c>
      <c r="U250">
        <f t="shared" si="69"/>
        <v>1.6307870370370372E-2</v>
      </c>
      <c r="V250">
        <f t="shared" si="70"/>
        <v>2.71875E-2</v>
      </c>
      <c r="W250">
        <f t="shared" si="71"/>
        <v>1.0879629629629628E-2</v>
      </c>
      <c r="X250">
        <f t="shared" si="72"/>
        <v>1.7939814814814815E-2</v>
      </c>
      <c r="Y250">
        <f t="shared" si="73"/>
        <v>1.7939814814814815E-2</v>
      </c>
      <c r="Z250" t="b">
        <f t="shared" si="74"/>
        <v>0</v>
      </c>
      <c r="AA250" s="6">
        <f t="shared" si="75"/>
        <v>2.1990740740740825E-4</v>
      </c>
      <c r="AB250" s="6" t="b">
        <f t="shared" si="76"/>
        <v>0</v>
      </c>
      <c r="AC250" s="9">
        <f t="shared" si="77"/>
        <v>62</v>
      </c>
      <c r="AD250" s="9">
        <f t="shared" si="84"/>
        <v>195.78947368420978</v>
      </c>
      <c r="AE250" s="10">
        <f t="shared" si="83"/>
        <v>2.5462962962962961E-4</v>
      </c>
      <c r="AF250">
        <f t="shared" si="78"/>
        <v>1.6319444444444428E-3</v>
      </c>
      <c r="AG250" t="b">
        <f t="shared" si="79"/>
        <v>0</v>
      </c>
      <c r="AH250">
        <f t="shared" si="80"/>
        <v>2.7766203703703706E-2</v>
      </c>
    </row>
    <row r="251" spans="1:34" x14ac:dyDescent="0.2">
      <c r="A251">
        <v>268</v>
      </c>
      <c r="B251" t="s">
        <v>205</v>
      </c>
      <c r="C251" t="s">
        <v>265</v>
      </c>
      <c r="D251" t="s">
        <v>2047</v>
      </c>
      <c r="E251" t="str">
        <f t="shared" si="66"/>
        <v>Chris WhittyApr 16, 2020</v>
      </c>
      <c r="F251" t="str">
        <f>VLOOKUP(E251,'names lookup'!D:L,2,FALSE)</f>
        <v>Chris Whitty</v>
      </c>
      <c r="G251" t="str">
        <f>VLOOKUP(F251,'names lookup'!E:H,3,FALSE)</f>
        <v>Department of Health and Social Care (DHSC)</v>
      </c>
      <c r="H251" t="str">
        <f>VLOOKUP(F251,'names lookup'!E:I,5,FALSE)</f>
        <v>Government</v>
      </c>
      <c r="I251" t="str">
        <f>VLOOKUP($F251,'names lookup'!$E:J,6,FALSE)</f>
        <v>Health</v>
      </c>
      <c r="J251" t="str">
        <f>VLOOKUP($F251,'names lookup'!$E:K,7,FALSE)</f>
        <v>N/A</v>
      </c>
      <c r="K251" t="str">
        <f>VLOOKUP($F251,'names lookup'!$E:L,8,FALSE)</f>
        <v>England</v>
      </c>
      <c r="L251" t="str">
        <f t="shared" si="67"/>
        <v>But the two other forms are indirect deaths because the NHS is reoriented towards COVID-19 and therefore less able to do other things that are not necessarily so urgent, but are very important.</v>
      </c>
      <c r="M251" t="str">
        <f t="shared" si="81"/>
        <v>24:08</v>
      </c>
      <c r="O251">
        <v>215</v>
      </c>
      <c r="Q251" t="s">
        <v>206</v>
      </c>
      <c r="R251" s="7">
        <f t="shared" si="68"/>
        <v>43937</v>
      </c>
      <c r="S251" t="s">
        <v>2333</v>
      </c>
      <c r="T251" s="6">
        <f t="shared" si="82"/>
        <v>1.6759259259259258E-2</v>
      </c>
      <c r="U251">
        <f t="shared" si="69"/>
        <v>1.6307870370370372E-2</v>
      </c>
      <c r="V251">
        <f t="shared" si="70"/>
        <v>2.71875E-2</v>
      </c>
      <c r="W251">
        <f t="shared" si="71"/>
        <v>1.0879629629629628E-2</v>
      </c>
      <c r="X251">
        <f t="shared" si="72"/>
        <v>1.7939814814814815E-2</v>
      </c>
      <c r="Y251">
        <f t="shared" si="73"/>
        <v>1.7939814814814815E-2</v>
      </c>
      <c r="Z251" t="b">
        <f t="shared" si="74"/>
        <v>0</v>
      </c>
      <c r="AA251" s="6">
        <f t="shared" si="75"/>
        <v>1.6203703703704039E-4</v>
      </c>
      <c r="AB251" s="6" t="b">
        <f t="shared" si="76"/>
        <v>0</v>
      </c>
      <c r="AC251" s="9">
        <f t="shared" si="77"/>
        <v>33</v>
      </c>
      <c r="AD251" s="9">
        <f t="shared" si="84"/>
        <v>141.42857142856849</v>
      </c>
      <c r="AE251" s="10">
        <f t="shared" si="83"/>
        <v>1.273148148148148E-4</v>
      </c>
      <c r="AF251">
        <f t="shared" si="78"/>
        <v>1.6319444444444428E-3</v>
      </c>
      <c r="AG251" t="b">
        <f t="shared" si="79"/>
        <v>0</v>
      </c>
      <c r="AH251">
        <f t="shared" si="80"/>
        <v>2.7766203703703706E-2</v>
      </c>
    </row>
    <row r="252" spans="1:34" x14ac:dyDescent="0.2">
      <c r="A252">
        <v>269</v>
      </c>
      <c r="B252" t="s">
        <v>205</v>
      </c>
      <c r="C252" t="s">
        <v>266</v>
      </c>
      <c r="D252" t="s">
        <v>2047</v>
      </c>
      <c r="E252" t="str">
        <f t="shared" si="66"/>
        <v>Chris WhittyApr 16, 2020</v>
      </c>
      <c r="F252" t="str">
        <f>VLOOKUP(E252,'names lookup'!D:L,2,FALSE)</f>
        <v>Chris Whitty</v>
      </c>
      <c r="G252" t="str">
        <f>VLOOKUP(F252,'names lookup'!E:H,3,FALSE)</f>
        <v>Department of Health and Social Care (DHSC)</v>
      </c>
      <c r="H252" t="str">
        <f>VLOOKUP(F252,'names lookup'!E:I,5,FALSE)</f>
        <v>Government</v>
      </c>
      <c r="I252" t="str">
        <f>VLOOKUP($F252,'names lookup'!$E:J,6,FALSE)</f>
        <v>Health</v>
      </c>
      <c r="J252" t="str">
        <f>VLOOKUP($F252,'names lookup'!$E:K,7,FALSE)</f>
        <v>N/A</v>
      </c>
      <c r="K252" t="str">
        <f>VLOOKUP($F252,'names lookup'!$E:L,8,FALSE)</f>
        <v>England</v>
      </c>
      <c r="L252" t="str">
        <f t="shared" si="67"/>
        <v>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v>
      </c>
      <c r="M252" t="str">
        <f t="shared" si="81"/>
        <v>24:22</v>
      </c>
      <c r="O252">
        <v>335</v>
      </c>
      <c r="Q252" t="s">
        <v>206</v>
      </c>
      <c r="R252" s="7">
        <f t="shared" si="68"/>
        <v>43937</v>
      </c>
      <c r="S252" t="s">
        <v>2333</v>
      </c>
      <c r="T252" s="6">
        <f t="shared" si="82"/>
        <v>1.6921296296296299E-2</v>
      </c>
      <c r="U252">
        <f t="shared" si="69"/>
        <v>1.6307870370370372E-2</v>
      </c>
      <c r="V252">
        <f t="shared" si="70"/>
        <v>2.71875E-2</v>
      </c>
      <c r="W252">
        <f t="shared" si="71"/>
        <v>1.0879629629629628E-2</v>
      </c>
      <c r="X252">
        <f t="shared" si="72"/>
        <v>1.7939814814814815E-2</v>
      </c>
      <c r="Y252">
        <f t="shared" si="73"/>
        <v>1.7939814814814815E-2</v>
      </c>
      <c r="Z252" t="b">
        <f t="shared" si="74"/>
        <v>0</v>
      </c>
      <c r="AA252" s="6">
        <f t="shared" si="75"/>
        <v>2.3148148148147835E-4</v>
      </c>
      <c r="AB252" s="6" t="b">
        <f t="shared" si="76"/>
        <v>0</v>
      </c>
      <c r="AC252" s="9">
        <f t="shared" si="77"/>
        <v>57</v>
      </c>
      <c r="AD252" s="9">
        <f t="shared" si="84"/>
        <v>171.0000000000023</v>
      </c>
      <c r="AE252" s="10">
        <f t="shared" si="83"/>
        <v>2.3148148148148146E-4</v>
      </c>
      <c r="AF252">
        <f t="shared" si="78"/>
        <v>1.6319444444444428E-3</v>
      </c>
      <c r="AG252" t="b">
        <f t="shared" si="79"/>
        <v>0</v>
      </c>
      <c r="AH252">
        <f t="shared" si="80"/>
        <v>2.7766203703703706E-2</v>
      </c>
    </row>
    <row r="253" spans="1:34" x14ac:dyDescent="0.2">
      <c r="A253">
        <v>270</v>
      </c>
      <c r="B253" t="s">
        <v>205</v>
      </c>
      <c r="C253" t="s">
        <v>267</v>
      </c>
      <c r="D253" t="s">
        <v>2047</v>
      </c>
      <c r="E253" t="str">
        <f t="shared" si="66"/>
        <v>Chris WhittyApr 16, 2020</v>
      </c>
      <c r="F253" t="str">
        <f>VLOOKUP(E253,'names lookup'!D:L,2,FALSE)</f>
        <v>Chris Whitty</v>
      </c>
      <c r="G253" t="str">
        <f>VLOOKUP(F253,'names lookup'!E:H,3,FALSE)</f>
        <v>Department of Health and Social Care (DHSC)</v>
      </c>
      <c r="H253" t="str">
        <f>VLOOKUP(F253,'names lookup'!E:I,5,FALSE)</f>
        <v>Government</v>
      </c>
      <c r="I253" t="str">
        <f>VLOOKUP($F253,'names lookup'!$E:J,6,FALSE)</f>
        <v>Health</v>
      </c>
      <c r="J253" t="str">
        <f>VLOOKUP($F253,'names lookup'!$E:K,7,FALSE)</f>
        <v>N/A</v>
      </c>
      <c r="K253" t="str">
        <f>VLOOKUP($F253,'names lookup'!$E:L,8,FALSE)</f>
        <v>England</v>
      </c>
      <c r="L253" t="str">
        <f t="shared" si="67"/>
        <v>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v>
      </c>
      <c r="M253" t="str">
        <f t="shared" si="81"/>
        <v>24:42</v>
      </c>
      <c r="O253">
        <v>357</v>
      </c>
      <c r="Q253" t="s">
        <v>206</v>
      </c>
      <c r="R253" s="7">
        <f t="shared" si="68"/>
        <v>43937</v>
      </c>
      <c r="S253" t="s">
        <v>2333</v>
      </c>
      <c r="T253" s="6">
        <f t="shared" si="82"/>
        <v>1.7152777777777777E-2</v>
      </c>
      <c r="U253">
        <f t="shared" si="69"/>
        <v>1.6307870370370372E-2</v>
      </c>
      <c r="V253">
        <f t="shared" si="70"/>
        <v>2.71875E-2</v>
      </c>
      <c r="W253">
        <f t="shared" si="71"/>
        <v>1.0879629629629628E-2</v>
      </c>
      <c r="X253">
        <f t="shared" si="72"/>
        <v>1.7939814814814815E-2</v>
      </c>
      <c r="Y253">
        <f t="shared" si="73"/>
        <v>1.7939814814814815E-2</v>
      </c>
      <c r="Z253" t="b">
        <f t="shared" si="74"/>
        <v>0</v>
      </c>
      <c r="AA253" s="6">
        <f t="shared" si="75"/>
        <v>2.1990740740740825E-4</v>
      </c>
      <c r="AB253" s="6" t="b">
        <f t="shared" si="76"/>
        <v>0</v>
      </c>
      <c r="AC253" s="9">
        <f t="shared" si="77"/>
        <v>61</v>
      </c>
      <c r="AD253" s="9">
        <f t="shared" ref="AD253:AD284" si="85">IF(AB253=FALSE,AC253/(AA253*(24*60)),"")</f>
        <v>192.6315789473677</v>
      </c>
      <c r="AE253" s="10">
        <f t="shared" si="83"/>
        <v>2.4305555555555552E-4</v>
      </c>
      <c r="AF253">
        <f t="shared" si="78"/>
        <v>1.6319444444444428E-3</v>
      </c>
      <c r="AG253" t="b">
        <f t="shared" si="79"/>
        <v>0</v>
      </c>
      <c r="AH253">
        <f t="shared" si="80"/>
        <v>2.7766203703703706E-2</v>
      </c>
    </row>
    <row r="254" spans="1:34" x14ac:dyDescent="0.2">
      <c r="A254">
        <v>271</v>
      </c>
      <c r="B254" t="s">
        <v>205</v>
      </c>
      <c r="C254" t="s">
        <v>268</v>
      </c>
      <c r="D254" t="s">
        <v>2131</v>
      </c>
      <c r="E254" t="str">
        <f t="shared" si="66"/>
        <v>Patrick VallanceApr 16, 2020</v>
      </c>
      <c r="F254" t="str">
        <f>VLOOKUP(E254,'names lookup'!D:L,2,FALSE)</f>
        <v>Patrick Vallance</v>
      </c>
      <c r="G254" t="str">
        <f>VLOOKUP(F254,'names lookup'!E:H,3,FALSE)</f>
        <v>Government</v>
      </c>
      <c r="H254" t="str">
        <f>VLOOKUP(F254,'names lookup'!E:I,5,FALSE)</f>
        <v>Government</v>
      </c>
      <c r="I254" t="str">
        <f>VLOOKUP($F254,'names lookup'!$E:J,6,FALSE)</f>
        <v>Central govt</v>
      </c>
      <c r="J254" t="str">
        <f>VLOOKUP($F254,'names lookup'!$E:K,7,FALSE)</f>
        <v>N/A</v>
      </c>
      <c r="K254" t="str">
        <f>VLOOKUP($F254,'names lookup'!$E:L,8,FALSE)</f>
        <v>UK</v>
      </c>
      <c r="L254" t="str">
        <f t="shared" si="67"/>
        <v>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v>
      </c>
      <c r="M254" t="str">
        <f t="shared" si="81"/>
        <v>25:01</v>
      </c>
      <c r="O254">
        <v>411</v>
      </c>
      <c r="Q254" t="s">
        <v>206</v>
      </c>
      <c r="R254" s="7">
        <f t="shared" si="68"/>
        <v>43937</v>
      </c>
      <c r="S254" t="s">
        <v>2220</v>
      </c>
      <c r="T254" s="6">
        <f t="shared" si="82"/>
        <v>1.7372685185185185E-2</v>
      </c>
      <c r="U254">
        <f t="shared" si="69"/>
        <v>1.7372685185185185E-2</v>
      </c>
      <c r="V254">
        <f t="shared" si="70"/>
        <v>2.6921296296296294E-2</v>
      </c>
      <c r="W254">
        <f t="shared" si="71"/>
        <v>9.5486111111111084E-3</v>
      </c>
      <c r="X254">
        <f t="shared" si="72"/>
        <v>1.7939814814814815E-2</v>
      </c>
      <c r="Y254">
        <f t="shared" si="73"/>
        <v>1.7939814814814815E-2</v>
      </c>
      <c r="Z254" t="b">
        <f t="shared" si="74"/>
        <v>0</v>
      </c>
      <c r="AA254" s="6">
        <f t="shared" si="75"/>
        <v>2.3148148148148182E-4</v>
      </c>
      <c r="AB254" s="6" t="b">
        <f t="shared" si="76"/>
        <v>0</v>
      </c>
      <c r="AC254" s="9">
        <f t="shared" si="77"/>
        <v>77</v>
      </c>
      <c r="AD254" s="9">
        <f t="shared" si="85"/>
        <v>230.99999999999966</v>
      </c>
      <c r="AE254" s="10">
        <f t="shared" si="83"/>
        <v>3.1250000000000001E-4</v>
      </c>
      <c r="AF254">
        <f t="shared" si="78"/>
        <v>5.6712962962962923E-4</v>
      </c>
      <c r="AG254" t="b">
        <f t="shared" si="79"/>
        <v>0</v>
      </c>
      <c r="AH254">
        <f t="shared" si="80"/>
        <v>2.7766203703703706E-2</v>
      </c>
    </row>
    <row r="255" spans="1:34" x14ac:dyDescent="0.2">
      <c r="A255">
        <v>272</v>
      </c>
      <c r="B255" t="s">
        <v>205</v>
      </c>
      <c r="C255" t="s">
        <v>269</v>
      </c>
      <c r="D255" t="s">
        <v>2131</v>
      </c>
      <c r="E255" t="str">
        <f t="shared" si="66"/>
        <v>Patrick VallanceApr 16, 2020</v>
      </c>
      <c r="F255" t="str">
        <f>VLOOKUP(E255,'names lookup'!D:L,2,FALSE)</f>
        <v>Patrick Vallance</v>
      </c>
      <c r="G255" t="str">
        <f>VLOOKUP(F255,'names lookup'!E:H,3,FALSE)</f>
        <v>Government</v>
      </c>
      <c r="H255" t="str">
        <f>VLOOKUP(F255,'names lookup'!E:I,5,FALSE)</f>
        <v>Government</v>
      </c>
      <c r="I255" t="str">
        <f>VLOOKUP($F255,'names lookup'!$E:J,6,FALSE)</f>
        <v>Central govt</v>
      </c>
      <c r="J255" t="str">
        <f>VLOOKUP($F255,'names lookup'!$E:K,7,FALSE)</f>
        <v>N/A</v>
      </c>
      <c r="K255" t="str">
        <f>VLOOKUP($F255,'names lookup'!$E:L,8,FALSE)</f>
        <v>UK</v>
      </c>
      <c r="L255" t="str">
        <f t="shared" si="67"/>
        <v>So those two things are not in conflict at the moment, but yes, we do absolutely look at those longterm consequences and modeling maps and thinking about what the implications of that is.</v>
      </c>
      <c r="M255" t="str">
        <f t="shared" si="81"/>
        <v>25:21</v>
      </c>
      <c r="O255">
        <v>213</v>
      </c>
      <c r="Q255" t="s">
        <v>206</v>
      </c>
      <c r="R255" s="7">
        <f t="shared" si="68"/>
        <v>43937</v>
      </c>
      <c r="S255" t="s">
        <v>2220</v>
      </c>
      <c r="T255" s="6">
        <f t="shared" si="82"/>
        <v>1.7604166666666667E-2</v>
      </c>
      <c r="U255">
        <f t="shared" si="69"/>
        <v>1.7372685185185185E-2</v>
      </c>
      <c r="V255">
        <f t="shared" si="70"/>
        <v>2.6921296296296294E-2</v>
      </c>
      <c r="W255">
        <f t="shared" si="71"/>
        <v>9.5486111111111084E-3</v>
      </c>
      <c r="X255">
        <f t="shared" si="72"/>
        <v>1.7939814814814815E-2</v>
      </c>
      <c r="Y255">
        <f t="shared" si="73"/>
        <v>1.7939814814814815E-2</v>
      </c>
      <c r="Z255" t="b">
        <f t="shared" si="74"/>
        <v>0</v>
      </c>
      <c r="AA255" s="6">
        <f t="shared" si="75"/>
        <v>1.1574074074073917E-4</v>
      </c>
      <c r="AB255" s="6" t="b">
        <f t="shared" si="76"/>
        <v>0</v>
      </c>
      <c r="AC255" s="9">
        <f t="shared" si="77"/>
        <v>33</v>
      </c>
      <c r="AD255" s="9">
        <f t="shared" si="85"/>
        <v>198.00000000000267</v>
      </c>
      <c r="AE255" s="10">
        <f t="shared" si="83"/>
        <v>1.273148148148148E-4</v>
      </c>
      <c r="AF255">
        <f t="shared" si="78"/>
        <v>5.6712962962962923E-4</v>
      </c>
      <c r="AG255" t="b">
        <f t="shared" si="79"/>
        <v>0</v>
      </c>
      <c r="AH255">
        <f t="shared" si="80"/>
        <v>2.7766203703703706E-2</v>
      </c>
    </row>
    <row r="256" spans="1:34" x14ac:dyDescent="0.2">
      <c r="A256">
        <v>273</v>
      </c>
      <c r="B256" t="s">
        <v>205</v>
      </c>
      <c r="C256" t="s">
        <v>270</v>
      </c>
      <c r="D256" t="s">
        <v>2059</v>
      </c>
      <c r="E256" t="str">
        <f t="shared" si="66"/>
        <v>Dominic RaabApr 16, 2020</v>
      </c>
      <c r="F256" t="str">
        <f>VLOOKUP(E256,'names lookup'!D:L,2,FALSE)</f>
        <v>Dominic Raab</v>
      </c>
      <c r="G256" t="str">
        <f>VLOOKUP(F256,'names lookup'!E:H,3,FALSE)</f>
        <v>Government</v>
      </c>
      <c r="H256" t="str">
        <f>VLOOKUP(F256,'names lookup'!E:I,5,FALSE)</f>
        <v>Government</v>
      </c>
      <c r="I256" t="str">
        <f>VLOOKUP($F256,'names lookup'!$E:J,6,FALSE)</f>
        <v>Central govt</v>
      </c>
      <c r="J256" t="str">
        <f>VLOOKUP($F256,'names lookup'!$E:K,7,FALSE)</f>
        <v>N/A</v>
      </c>
      <c r="K256" t="str">
        <f>VLOOKUP($F256,'names lookup'!$E:L,8,FALSE)</f>
        <v>UK</v>
      </c>
      <c r="L256" t="str">
        <f t="shared" si="67"/>
        <v>And would you like to come back on any of that?</v>
      </c>
      <c r="M256" t="str">
        <f t="shared" si="81"/>
        <v>25:31</v>
      </c>
      <c r="O256">
        <v>69</v>
      </c>
      <c r="Q256" t="s">
        <v>206</v>
      </c>
      <c r="R256" s="7">
        <f t="shared" si="68"/>
        <v>43937</v>
      </c>
      <c r="S256" t="s">
        <v>2336</v>
      </c>
      <c r="T256" s="6">
        <f t="shared" si="82"/>
        <v>1.7719907407407406E-2</v>
      </c>
      <c r="U256">
        <f t="shared" si="69"/>
        <v>1.7719907407407406E-2</v>
      </c>
      <c r="V256">
        <f t="shared" si="70"/>
        <v>2.7766203703703706E-2</v>
      </c>
      <c r="W256">
        <f t="shared" si="71"/>
        <v>1.00462962962963E-2</v>
      </c>
      <c r="X256">
        <f t="shared" si="72"/>
        <v>1.7939814814814815E-2</v>
      </c>
      <c r="Y256">
        <f t="shared" si="73"/>
        <v>1.7939814814814815E-2</v>
      </c>
      <c r="Z256" t="b">
        <f t="shared" si="74"/>
        <v>0</v>
      </c>
      <c r="AA256" s="6">
        <f t="shared" si="75"/>
        <v>3.4722222222224181E-5</v>
      </c>
      <c r="AB256" s="6" t="b">
        <f t="shared" si="76"/>
        <v>0</v>
      </c>
      <c r="AC256" s="9">
        <f t="shared" si="77"/>
        <v>11</v>
      </c>
      <c r="AD256" s="9">
        <f t="shared" si="85"/>
        <v>219.99999999998758</v>
      </c>
      <c r="AE256" s="10">
        <f t="shared" si="83"/>
        <v>3.4722222222222222E-5</v>
      </c>
      <c r="AF256">
        <f t="shared" si="78"/>
        <v>2.1990740740740825E-4</v>
      </c>
      <c r="AG256" t="b">
        <f t="shared" si="79"/>
        <v>0</v>
      </c>
      <c r="AH256">
        <f t="shared" si="80"/>
        <v>2.7766203703703706E-2</v>
      </c>
    </row>
    <row r="257" spans="1:34" x14ac:dyDescent="0.2">
      <c r="A257">
        <v>274</v>
      </c>
      <c r="B257" t="s">
        <v>205</v>
      </c>
      <c r="C257" t="s">
        <v>271</v>
      </c>
      <c r="D257" t="s">
        <v>2033</v>
      </c>
      <c r="E257" t="str">
        <f t="shared" si="66"/>
        <v>Ben KentishApr 16, 2020</v>
      </c>
      <c r="F257" t="str">
        <f>VLOOKUP(D257,'names lookup'!A:L,5,FALSE)</f>
        <v>Ben Kentish</v>
      </c>
      <c r="G257" t="str">
        <f>VLOOKUP(F257,'names lookup'!E:H,3,FALSE)</f>
        <v>LBC</v>
      </c>
      <c r="H257" t="str">
        <f>VLOOKUP(F257,'names lookup'!E:I,5,FALSE)</f>
        <v>Media</v>
      </c>
      <c r="I257" t="str">
        <f>VLOOKUP($F257,'names lookup'!$E:J,6,FALSE)</f>
        <v>Radio</v>
      </c>
      <c r="J257" t="str">
        <f>VLOOKUP($F257,'names lookup'!$E:K,7,FALSE)</f>
        <v>Regional</v>
      </c>
      <c r="K257" t="str">
        <f>VLOOKUP($F257,'names lookup'!$E:L,8,FALSE)</f>
        <v>London</v>
      </c>
      <c r="L257" t="str">
        <f t="shared" si="67"/>
        <v>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v>
      </c>
      <c r="M257" t="str">
        <f t="shared" si="81"/>
        <v>25:34</v>
      </c>
      <c r="O257">
        <v>341</v>
      </c>
      <c r="Q257" t="s">
        <v>206</v>
      </c>
      <c r="R257" s="7">
        <f t="shared" si="68"/>
        <v>43937</v>
      </c>
      <c r="S257" t="s">
        <v>2337</v>
      </c>
      <c r="T257" s="6">
        <f t="shared" si="82"/>
        <v>1.7754629629629631E-2</v>
      </c>
      <c r="U257">
        <f t="shared" si="69"/>
        <v>1.7754629629629631E-2</v>
      </c>
      <c r="V257">
        <f t="shared" si="70"/>
        <v>1.7754629629629631E-2</v>
      </c>
      <c r="W257">
        <f t="shared" si="71"/>
        <v>0</v>
      </c>
      <c r="X257">
        <f t="shared" si="72"/>
        <v>1.7939814814814815E-2</v>
      </c>
      <c r="Y257">
        <f t="shared" si="73"/>
        <v>1.7939814814814815E-2</v>
      </c>
      <c r="Z257" t="b">
        <f t="shared" si="74"/>
        <v>0</v>
      </c>
      <c r="AA257" s="6">
        <f t="shared" si="75"/>
        <v>1.8518518518518406E-4</v>
      </c>
      <c r="AB257" s="6" t="b">
        <f t="shared" si="76"/>
        <v>0</v>
      </c>
      <c r="AC257" s="9">
        <f t="shared" si="77"/>
        <v>57</v>
      </c>
      <c r="AD257" s="9">
        <f t="shared" si="85"/>
        <v>213.75000000000131</v>
      </c>
      <c r="AE257" s="10">
        <f t="shared" si="83"/>
        <v>2.3148148148148146E-4</v>
      </c>
      <c r="AF257">
        <f t="shared" si="78"/>
        <v>1.8518518518518406E-4</v>
      </c>
      <c r="AG257" t="b">
        <f t="shared" si="79"/>
        <v>0</v>
      </c>
      <c r="AH257">
        <f t="shared" si="80"/>
        <v>2.7766203703703706E-2</v>
      </c>
    </row>
    <row r="258" spans="1:34" x14ac:dyDescent="0.2">
      <c r="A258">
        <v>275</v>
      </c>
      <c r="B258" t="s">
        <v>205</v>
      </c>
      <c r="C258" t="s">
        <v>272</v>
      </c>
      <c r="D258" t="s">
        <v>2059</v>
      </c>
      <c r="E258" t="str">
        <f t="shared" ref="E258:E321" si="86">D258&amp;Q258</f>
        <v>Dominic RaabApr 16, 2020</v>
      </c>
      <c r="F258" t="str">
        <f>VLOOKUP(E258,'names lookup'!D:L,2,FALSE)</f>
        <v>Dominic Raab</v>
      </c>
      <c r="G258" t="str">
        <f>VLOOKUP(F258,'names lookup'!E:H,3,FALSE)</f>
        <v>Government</v>
      </c>
      <c r="H258" t="str">
        <f>VLOOKUP(F258,'names lookup'!E:I,5,FALSE)</f>
        <v>Government</v>
      </c>
      <c r="I258" t="str">
        <f>VLOOKUP($F258,'names lookup'!$E:J,6,FALSE)</f>
        <v>Central govt</v>
      </c>
      <c r="J258" t="str">
        <f>VLOOKUP($F258,'names lookup'!$E:K,7,FALSE)</f>
        <v>N/A</v>
      </c>
      <c r="K258" t="str">
        <f>VLOOKUP($F258,'names lookup'!$E:L,8,FALSE)</f>
        <v>UK</v>
      </c>
      <c r="L258" t="str">
        <f t="shared" ref="L258:L321" si="87">TRIM(SUBSTITUTE(SUBSTITUTE(SUBSTITUTE(SUBSTITUTE(C258,D258,""),M258,""),"();",""),":",""))</f>
        <v>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v>
      </c>
      <c r="M258" t="str">
        <f t="shared" si="81"/>
        <v>25:50</v>
      </c>
      <c r="O258">
        <v>612</v>
      </c>
      <c r="Q258" t="s">
        <v>206</v>
      </c>
      <c r="R258" s="7">
        <f t="shared" ref="R258:R321" si="88">DATE(2020,IF(LEFT(Q258,3)="Apr",4,3),SUBSTITUTE(SUBSTITUTE(SUBSTITUTE(Q258,", 2020",""),"Apr ",""),"Mar ",""))</f>
        <v>43937</v>
      </c>
      <c r="S258" t="s">
        <v>2338</v>
      </c>
      <c r="T258" s="6">
        <f t="shared" si="82"/>
        <v>1.7939814814814815E-2</v>
      </c>
      <c r="U258">
        <f t="shared" ref="U258:U321" si="89">IF(D258=D257,U257,T258)</f>
        <v>1.7939814814814815E-2</v>
      </c>
      <c r="V258">
        <f t="shared" ref="V258:V321" si="90">_xlfn.MAXIFS(T:T,D:D,D258,B:B,B258)</f>
        <v>2.7766203703703706E-2</v>
      </c>
      <c r="W258">
        <f t="shared" ref="W258:W321" si="91">V258-U258</f>
        <v>9.8263888888888914E-3</v>
      </c>
      <c r="X258">
        <f t="shared" ref="X258:X321" si="92">IF(V258=T258,T259,X259)</f>
        <v>2.0648148148148148E-2</v>
      </c>
      <c r="Y258">
        <f t="shared" ref="Y258:Y321" si="93">IF(ISBLANK(X258),V258,X258)</f>
        <v>2.0648148148148148E-2</v>
      </c>
      <c r="Z258" t="b">
        <f t="shared" ref="Z258:Z321" si="94">IF(ISBLANK(X258),TRUE,FALSE)</f>
        <v>0</v>
      </c>
      <c r="AA258" s="6">
        <f t="shared" ref="AA258:AA321" si="95">T259-T258</f>
        <v>3.8194444444444517E-4</v>
      </c>
      <c r="AB258" s="6" t="b">
        <f t="shared" ref="AB258:AB321" si="96">AA258&lt;0</f>
        <v>0</v>
      </c>
      <c r="AC258" s="9">
        <f t="shared" ref="AC258:AC321" si="97">LEN(TRIM(L258))-LEN(SUBSTITUTE(L258," ",""))+1</f>
        <v>108</v>
      </c>
      <c r="AD258" s="9">
        <f t="shared" si="85"/>
        <v>196.363636363636</v>
      </c>
      <c r="AE258" s="10">
        <f t="shared" si="83"/>
        <v>4.3981481481481481E-4</v>
      </c>
      <c r="AF258">
        <f t="shared" ref="AF258:AF321" si="98">Y258-U258</f>
        <v>2.7083333333333334E-3</v>
      </c>
      <c r="AG258" t="b">
        <f t="shared" ref="AG258:AG321" si="99">AF258&lt;0</f>
        <v>0</v>
      </c>
      <c r="AH258">
        <f t="shared" ref="AH258:AH321" si="100">_xlfn.MAXIFS(T:T,B:B,B258)</f>
        <v>2.7766203703703706E-2</v>
      </c>
    </row>
    <row r="259" spans="1:34" x14ac:dyDescent="0.2">
      <c r="A259">
        <v>276</v>
      </c>
      <c r="B259" t="s">
        <v>205</v>
      </c>
      <c r="C259" t="s">
        <v>273</v>
      </c>
      <c r="D259" t="s">
        <v>2060</v>
      </c>
      <c r="E259" t="str">
        <f t="shared" si="86"/>
        <v>Dominic YeatmanApr 16, 2020</v>
      </c>
      <c r="F259" t="str">
        <f>VLOOKUP(E259,'names lookup'!D:L,2,FALSE)</f>
        <v>Dominic Yeatman</v>
      </c>
      <c r="G259" t="str">
        <f>VLOOKUP(F259,'names lookup'!E:H,3,FALSE)</f>
        <v>Metro</v>
      </c>
      <c r="H259" t="str">
        <f>VLOOKUP(F259,'names lookup'!E:I,5,FALSE)</f>
        <v>Media</v>
      </c>
      <c r="I259" t="str">
        <f>VLOOKUP($F259,'names lookup'!$E:J,6,FALSE)</f>
        <v>Newspaper</v>
      </c>
      <c r="J259" t="str">
        <f>VLOOKUP($F259,'names lookup'!$E:K,7,FALSE)</f>
        <v>National</v>
      </c>
      <c r="K259" t="str">
        <f>VLOOKUP($F259,'names lookup'!$E:L,8,FALSE)</f>
        <v>UK</v>
      </c>
      <c r="L259" t="str">
        <f t="shared" si="87"/>
        <v>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v>
      </c>
      <c r="M259" t="str">
        <f t="shared" ref="M259:M322" si="101">MID(C259,FIND("(",C259)+1,FIND(")",C259)-FIND("(",C259)-1)</f>
        <v>26:23</v>
      </c>
      <c r="O259">
        <v>518</v>
      </c>
      <c r="Q259" t="s">
        <v>206</v>
      </c>
      <c r="R259" s="7">
        <f t="shared" si="88"/>
        <v>43937</v>
      </c>
      <c r="S259" t="s">
        <v>2339</v>
      </c>
      <c r="T259" s="6">
        <f t="shared" ref="T259:T322" si="102">IF(LEN(N259)&gt;5,TIME(LEFT(M259,2),MID(M259,4,2),RIGHT(M259,2)),TIME(N259,LEFT(M259,2),RIGHT(M259,2)))</f>
        <v>1.832175925925926E-2</v>
      </c>
      <c r="U259">
        <f t="shared" si="89"/>
        <v>1.832175925925926E-2</v>
      </c>
      <c r="V259">
        <f t="shared" si="90"/>
        <v>2.0497685185185185E-2</v>
      </c>
      <c r="W259">
        <f t="shared" si="91"/>
        <v>2.1759259259259249E-3</v>
      </c>
      <c r="X259">
        <f t="shared" si="92"/>
        <v>2.0648148148148148E-2</v>
      </c>
      <c r="Y259">
        <f t="shared" si="93"/>
        <v>2.0648148148148148E-2</v>
      </c>
      <c r="Z259" t="b">
        <f t="shared" si="94"/>
        <v>0</v>
      </c>
      <c r="AA259" s="6">
        <f t="shared" si="95"/>
        <v>3.9351851851851874E-4</v>
      </c>
      <c r="AB259" s="6" t="b">
        <f t="shared" si="96"/>
        <v>0</v>
      </c>
      <c r="AC259" s="9">
        <f t="shared" si="97"/>
        <v>85</v>
      </c>
      <c r="AD259" s="9">
        <f t="shared" si="85"/>
        <v>149.99999999999991</v>
      </c>
      <c r="AE259" s="10">
        <f t="shared" ref="AE259:AE322" si="103">TIME(0,0,(AC259/AVERAGE(AD:AD))*60)</f>
        <v>3.4722222222222224E-4</v>
      </c>
      <c r="AF259">
        <f t="shared" si="98"/>
        <v>2.3263888888888883E-3</v>
      </c>
      <c r="AG259" t="b">
        <f t="shared" si="99"/>
        <v>0</v>
      </c>
      <c r="AH259">
        <f t="shared" si="100"/>
        <v>2.7766203703703706E-2</v>
      </c>
    </row>
    <row r="260" spans="1:34" x14ac:dyDescent="0.2">
      <c r="A260">
        <v>277</v>
      </c>
      <c r="B260" t="s">
        <v>205</v>
      </c>
      <c r="C260" t="s">
        <v>274</v>
      </c>
      <c r="D260" t="s">
        <v>2059</v>
      </c>
      <c r="E260" t="str">
        <f t="shared" si="86"/>
        <v>Dominic RaabApr 16, 2020</v>
      </c>
      <c r="F260" t="str">
        <f>VLOOKUP(E260,'names lookup'!D:L,2,FALSE)</f>
        <v>Dominic Raab</v>
      </c>
      <c r="G260" t="str">
        <f>VLOOKUP(F260,'names lookup'!E:H,3,FALSE)</f>
        <v>Government</v>
      </c>
      <c r="H260" t="str">
        <f>VLOOKUP(F260,'names lookup'!E:I,5,FALSE)</f>
        <v>Government</v>
      </c>
      <c r="I260" t="str">
        <f>VLOOKUP($F260,'names lookup'!$E:J,6,FALSE)</f>
        <v>Central govt</v>
      </c>
      <c r="J260" t="str">
        <f>VLOOKUP($F260,'names lookup'!$E:K,7,FALSE)</f>
        <v>N/A</v>
      </c>
      <c r="K260" t="str">
        <f>VLOOKUP($F260,'names lookup'!$E:L,8,FALSE)</f>
        <v>UK</v>
      </c>
      <c r="L260" t="str">
        <f t="shared" si="87"/>
        <v>Well, I don’t think the data internationally and Patrick talked through some of it, which shows the international comparisons would bear that out. But I haven’t heard and seen the direct comment, so I’ll pass judgment for the moment on that.</v>
      </c>
      <c r="M260" t="str">
        <f t="shared" si="101"/>
        <v>26:57</v>
      </c>
      <c r="O260">
        <v>263</v>
      </c>
      <c r="Q260" t="s">
        <v>206</v>
      </c>
      <c r="R260" s="7">
        <f t="shared" si="88"/>
        <v>43937</v>
      </c>
      <c r="S260" t="s">
        <v>2340</v>
      </c>
      <c r="T260" s="6">
        <f t="shared" si="102"/>
        <v>1.8715277777777779E-2</v>
      </c>
      <c r="U260">
        <f t="shared" si="89"/>
        <v>1.8715277777777779E-2</v>
      </c>
      <c r="V260">
        <f t="shared" si="90"/>
        <v>2.7766203703703706E-2</v>
      </c>
      <c r="W260">
        <f t="shared" si="91"/>
        <v>9.0509259259259275E-3</v>
      </c>
      <c r="X260">
        <f t="shared" si="92"/>
        <v>2.0648148148148148E-2</v>
      </c>
      <c r="Y260">
        <f t="shared" si="93"/>
        <v>2.0648148148148148E-2</v>
      </c>
      <c r="Z260" t="b">
        <f t="shared" si="94"/>
        <v>0</v>
      </c>
      <c r="AA260" s="6">
        <f t="shared" si="95"/>
        <v>1.5046296296296335E-4</v>
      </c>
      <c r="AB260" s="6" t="b">
        <f t="shared" si="96"/>
        <v>0</v>
      </c>
      <c r="AC260" s="9">
        <f t="shared" si="97"/>
        <v>41</v>
      </c>
      <c r="AD260" s="9">
        <f t="shared" si="85"/>
        <v>189.23076923076874</v>
      </c>
      <c r="AE260" s="10">
        <f t="shared" si="103"/>
        <v>1.6203703703703703E-4</v>
      </c>
      <c r="AF260">
        <f t="shared" si="98"/>
        <v>1.9328703703703695E-3</v>
      </c>
      <c r="AG260" t="b">
        <f t="shared" si="99"/>
        <v>0</v>
      </c>
      <c r="AH260">
        <f t="shared" si="100"/>
        <v>2.7766203703703706E-2</v>
      </c>
    </row>
    <row r="261" spans="1:34" x14ac:dyDescent="0.2">
      <c r="A261">
        <v>278</v>
      </c>
      <c r="B261" t="s">
        <v>205</v>
      </c>
      <c r="C261" t="s">
        <v>275</v>
      </c>
      <c r="D261" t="s">
        <v>2059</v>
      </c>
      <c r="E261" t="str">
        <f t="shared" si="86"/>
        <v>Dominic RaabApr 16, 2020</v>
      </c>
      <c r="F261" t="str">
        <f>VLOOKUP(E261,'names lookup'!D:L,2,FALSE)</f>
        <v>Dominic Raab</v>
      </c>
      <c r="G261" t="str">
        <f>VLOOKUP(F261,'names lookup'!E:H,3,FALSE)</f>
        <v>Government</v>
      </c>
      <c r="H261" t="str">
        <f>VLOOKUP(F261,'names lookup'!E:I,5,FALSE)</f>
        <v>Government</v>
      </c>
      <c r="I261" t="str">
        <f>VLOOKUP($F261,'names lookup'!$E:J,6,FALSE)</f>
        <v>Central govt</v>
      </c>
      <c r="J261" t="str">
        <f>VLOOKUP($F261,'names lookup'!$E:K,7,FALSE)</f>
        <v>N/A</v>
      </c>
      <c r="K261" t="str">
        <f>VLOOKUP($F261,'names lookup'!$E:L,8,FALSE)</f>
        <v>UK</v>
      </c>
      <c r="L261" t="str">
        <f t="shared" si="87"/>
        <v>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v>
      </c>
      <c r="M261" t="str">
        <f t="shared" si="101"/>
        <v>27:10</v>
      </c>
      <c r="O261">
        <v>340</v>
      </c>
      <c r="Q261" t="s">
        <v>206</v>
      </c>
      <c r="R261" s="7">
        <f t="shared" si="88"/>
        <v>43937</v>
      </c>
      <c r="S261" t="s">
        <v>2340</v>
      </c>
      <c r="T261" s="6">
        <f t="shared" si="102"/>
        <v>1.8865740740740742E-2</v>
      </c>
      <c r="U261">
        <f t="shared" si="89"/>
        <v>1.8715277777777779E-2</v>
      </c>
      <c r="V261">
        <f t="shared" si="90"/>
        <v>2.7766203703703706E-2</v>
      </c>
      <c r="W261">
        <f t="shared" si="91"/>
        <v>9.0509259259259275E-3</v>
      </c>
      <c r="X261">
        <f t="shared" si="92"/>
        <v>2.0648148148148148E-2</v>
      </c>
      <c r="Y261">
        <f t="shared" si="93"/>
        <v>2.0648148148148148E-2</v>
      </c>
      <c r="Z261" t="b">
        <f t="shared" si="94"/>
        <v>0</v>
      </c>
      <c r="AA261" s="6">
        <f t="shared" si="95"/>
        <v>2.0833333333333121E-4</v>
      </c>
      <c r="AB261" s="6" t="b">
        <f t="shared" si="96"/>
        <v>0</v>
      </c>
      <c r="AC261" s="9">
        <f t="shared" si="97"/>
        <v>58</v>
      </c>
      <c r="AD261" s="9">
        <f t="shared" si="85"/>
        <v>193.3333333333353</v>
      </c>
      <c r="AE261" s="10">
        <f t="shared" si="103"/>
        <v>2.3148148148148146E-4</v>
      </c>
      <c r="AF261">
        <f t="shared" si="98"/>
        <v>1.9328703703703695E-3</v>
      </c>
      <c r="AG261" t="b">
        <f t="shared" si="99"/>
        <v>0</v>
      </c>
      <c r="AH261">
        <f t="shared" si="100"/>
        <v>2.7766203703703706E-2</v>
      </c>
    </row>
    <row r="262" spans="1:34" x14ac:dyDescent="0.2">
      <c r="A262">
        <v>279</v>
      </c>
      <c r="B262" t="s">
        <v>205</v>
      </c>
      <c r="C262" t="s">
        <v>276</v>
      </c>
      <c r="D262" t="s">
        <v>2059</v>
      </c>
      <c r="E262" t="str">
        <f t="shared" si="86"/>
        <v>Dominic RaabApr 16, 2020</v>
      </c>
      <c r="F262" t="str">
        <f>VLOOKUP(E262,'names lookup'!D:L,2,FALSE)</f>
        <v>Dominic Raab</v>
      </c>
      <c r="G262" t="str">
        <f>VLOOKUP(F262,'names lookup'!E:H,3,FALSE)</f>
        <v>Government</v>
      </c>
      <c r="H262" t="str">
        <f>VLOOKUP(F262,'names lookup'!E:I,5,FALSE)</f>
        <v>Government</v>
      </c>
      <c r="I262" t="str">
        <f>VLOOKUP($F262,'names lookup'!$E:J,6,FALSE)</f>
        <v>Central govt</v>
      </c>
      <c r="J262" t="str">
        <f>VLOOKUP($F262,'names lookup'!$E:K,7,FALSE)</f>
        <v>N/A</v>
      </c>
      <c r="K262" t="str">
        <f>VLOOKUP($F262,'names lookup'!$E:L,8,FALSE)</f>
        <v>UK</v>
      </c>
      <c r="L262" t="str">
        <f t="shared" si="87"/>
        <v>And the reason that we need to do that is based on the five principles that I set out. How do we do this in a reliable way, which protects the NHS at the same time as allowing us to ease up on the economy and engage more in the kind of social activities that people want to?</v>
      </c>
      <c r="M262" t="str">
        <f t="shared" si="101"/>
        <v>27:28</v>
      </c>
      <c r="O262">
        <v>296</v>
      </c>
      <c r="Q262" t="s">
        <v>206</v>
      </c>
      <c r="R262" s="7">
        <f t="shared" si="88"/>
        <v>43937</v>
      </c>
      <c r="S262" t="s">
        <v>2340</v>
      </c>
      <c r="T262" s="6">
        <f t="shared" si="102"/>
        <v>1.9074074074074073E-2</v>
      </c>
      <c r="U262">
        <f t="shared" si="89"/>
        <v>1.8715277777777779E-2</v>
      </c>
      <c r="V262">
        <f t="shared" si="90"/>
        <v>2.7766203703703706E-2</v>
      </c>
      <c r="W262">
        <f t="shared" si="91"/>
        <v>9.0509259259259275E-3</v>
      </c>
      <c r="X262">
        <f t="shared" si="92"/>
        <v>2.0648148148148148E-2</v>
      </c>
      <c r="Y262">
        <f t="shared" si="93"/>
        <v>2.0648148148148148E-2</v>
      </c>
      <c r="Z262" t="b">
        <f t="shared" si="94"/>
        <v>0</v>
      </c>
      <c r="AA262" s="6">
        <f t="shared" si="95"/>
        <v>2.3148148148148182E-4</v>
      </c>
      <c r="AB262" s="6" t="b">
        <f t="shared" si="96"/>
        <v>0</v>
      </c>
      <c r="AC262" s="9">
        <f t="shared" si="97"/>
        <v>58</v>
      </c>
      <c r="AD262" s="9">
        <f t="shared" si="85"/>
        <v>173.99999999999974</v>
      </c>
      <c r="AE262" s="10">
        <f t="shared" si="103"/>
        <v>2.3148148148148146E-4</v>
      </c>
      <c r="AF262">
        <f t="shared" si="98"/>
        <v>1.9328703703703695E-3</v>
      </c>
      <c r="AG262" t="b">
        <f t="shared" si="99"/>
        <v>0</v>
      </c>
      <c r="AH262">
        <f t="shared" si="100"/>
        <v>2.7766203703703706E-2</v>
      </c>
    </row>
    <row r="263" spans="1:34" x14ac:dyDescent="0.2">
      <c r="A263">
        <v>280</v>
      </c>
      <c r="B263" t="s">
        <v>205</v>
      </c>
      <c r="C263" t="s">
        <v>277</v>
      </c>
      <c r="D263" t="s">
        <v>2131</v>
      </c>
      <c r="E263" t="str">
        <f t="shared" si="86"/>
        <v>Patrick VallanceApr 16, 2020</v>
      </c>
      <c r="F263" t="str">
        <f>VLOOKUP(E263,'names lookup'!D:L,2,FALSE)</f>
        <v>Patrick Vallance</v>
      </c>
      <c r="G263" t="str">
        <f>VLOOKUP(F263,'names lookup'!E:H,3,FALSE)</f>
        <v>Government</v>
      </c>
      <c r="H263" t="str">
        <f>VLOOKUP(F263,'names lookup'!E:I,5,FALSE)</f>
        <v>Government</v>
      </c>
      <c r="I263" t="str">
        <f>VLOOKUP($F263,'names lookup'!$E:J,6,FALSE)</f>
        <v>Central govt</v>
      </c>
      <c r="J263" t="str">
        <f>VLOOKUP($F263,'names lookup'!$E:K,7,FALSE)</f>
        <v>N/A</v>
      </c>
      <c r="K263" t="str">
        <f>VLOOKUP($F263,'names lookup'!$E:L,8,FALSE)</f>
        <v>UK</v>
      </c>
      <c r="L263" t="str">
        <f t="shared" si="87"/>
        <v>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v>
      </c>
      <c r="M263" t="str">
        <f t="shared" si="101"/>
        <v>27:48</v>
      </c>
      <c r="O263">
        <v>478</v>
      </c>
      <c r="Q263" t="s">
        <v>206</v>
      </c>
      <c r="R263" s="7">
        <f t="shared" si="88"/>
        <v>43937</v>
      </c>
      <c r="S263" t="s">
        <v>2293</v>
      </c>
      <c r="T263" s="6">
        <f t="shared" si="102"/>
        <v>1.9305555555555555E-2</v>
      </c>
      <c r="U263">
        <f t="shared" si="89"/>
        <v>1.9305555555555555E-2</v>
      </c>
      <c r="V263">
        <f t="shared" si="90"/>
        <v>2.6921296296296294E-2</v>
      </c>
      <c r="W263">
        <f t="shared" si="91"/>
        <v>7.6157407407407389E-3</v>
      </c>
      <c r="X263">
        <f t="shared" si="92"/>
        <v>2.0648148148148148E-2</v>
      </c>
      <c r="Y263">
        <f t="shared" si="93"/>
        <v>2.0648148148148148E-2</v>
      </c>
      <c r="Z263" t="b">
        <f t="shared" si="94"/>
        <v>0</v>
      </c>
      <c r="AA263" s="6">
        <f t="shared" si="95"/>
        <v>3.1250000000000028E-4</v>
      </c>
      <c r="AB263" s="6" t="b">
        <f t="shared" si="96"/>
        <v>0</v>
      </c>
      <c r="AC263" s="9">
        <f t="shared" si="97"/>
        <v>76</v>
      </c>
      <c r="AD263" s="9">
        <f t="shared" si="85"/>
        <v>168.88888888888874</v>
      </c>
      <c r="AE263" s="10">
        <f t="shared" si="103"/>
        <v>3.1250000000000001E-4</v>
      </c>
      <c r="AF263">
        <f t="shared" si="98"/>
        <v>1.3425925925925931E-3</v>
      </c>
      <c r="AG263" t="b">
        <f t="shared" si="99"/>
        <v>0</v>
      </c>
      <c r="AH263">
        <f t="shared" si="100"/>
        <v>2.7766203703703706E-2</v>
      </c>
    </row>
    <row r="264" spans="1:34" x14ac:dyDescent="0.2">
      <c r="A264">
        <v>281</v>
      </c>
      <c r="B264" t="s">
        <v>205</v>
      </c>
      <c r="C264" t="s">
        <v>278</v>
      </c>
      <c r="D264" t="s">
        <v>2131</v>
      </c>
      <c r="E264" t="str">
        <f t="shared" si="86"/>
        <v>Patrick VallanceApr 16, 2020</v>
      </c>
      <c r="F264" t="str">
        <f>VLOOKUP(E264,'names lookup'!D:L,2,FALSE)</f>
        <v>Patrick Vallance</v>
      </c>
      <c r="G264" t="str">
        <f>VLOOKUP(F264,'names lookup'!E:H,3,FALSE)</f>
        <v>Government</v>
      </c>
      <c r="H264" t="str">
        <f>VLOOKUP(F264,'names lookup'!E:I,5,FALSE)</f>
        <v>Government</v>
      </c>
      <c r="I264" t="str">
        <f>VLOOKUP($F264,'names lookup'!$E:J,6,FALSE)</f>
        <v>Central govt</v>
      </c>
      <c r="J264" t="str">
        <f>VLOOKUP($F264,'names lookup'!$E:K,7,FALSE)</f>
        <v>N/A</v>
      </c>
      <c r="K264" t="str">
        <f>VLOOKUP($F264,'names lookup'!$E:L,8,FALSE)</f>
        <v>UK</v>
      </c>
      <c r="L264" t="str">
        <f t="shared" si="87"/>
        <v>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v>
      </c>
      <c r="M264" t="str">
        <f t="shared" si="101"/>
        <v>28:15</v>
      </c>
      <c r="O264">
        <v>587</v>
      </c>
      <c r="Q264" t="s">
        <v>206</v>
      </c>
      <c r="R264" s="7">
        <f t="shared" si="88"/>
        <v>43937</v>
      </c>
      <c r="S264" t="s">
        <v>2293</v>
      </c>
      <c r="T264" s="6">
        <f t="shared" si="102"/>
        <v>1.9618055555555555E-2</v>
      </c>
      <c r="U264">
        <f t="shared" si="89"/>
        <v>1.9305555555555555E-2</v>
      </c>
      <c r="V264">
        <f t="shared" si="90"/>
        <v>2.6921296296296294E-2</v>
      </c>
      <c r="W264">
        <f t="shared" si="91"/>
        <v>7.6157407407407389E-3</v>
      </c>
      <c r="X264">
        <f t="shared" si="92"/>
        <v>2.0648148148148148E-2</v>
      </c>
      <c r="Y264">
        <f t="shared" si="93"/>
        <v>2.0648148148148148E-2</v>
      </c>
      <c r="Z264" t="b">
        <f t="shared" si="94"/>
        <v>0</v>
      </c>
      <c r="AA264" s="6">
        <f t="shared" si="95"/>
        <v>4.1666666666666588E-4</v>
      </c>
      <c r="AB264" s="6" t="b">
        <f t="shared" si="96"/>
        <v>0</v>
      </c>
      <c r="AC264" s="9">
        <f t="shared" si="97"/>
        <v>100</v>
      </c>
      <c r="AD264" s="9">
        <f t="shared" si="85"/>
        <v>166.66666666666697</v>
      </c>
      <c r="AE264" s="10">
        <f t="shared" si="103"/>
        <v>4.0509259259259258E-4</v>
      </c>
      <c r="AF264">
        <f t="shared" si="98"/>
        <v>1.3425925925925931E-3</v>
      </c>
      <c r="AG264" t="b">
        <f t="shared" si="99"/>
        <v>0</v>
      </c>
      <c r="AH264">
        <f t="shared" si="100"/>
        <v>2.7766203703703706E-2</v>
      </c>
    </row>
    <row r="265" spans="1:34" x14ac:dyDescent="0.2">
      <c r="A265">
        <v>282</v>
      </c>
      <c r="B265" t="s">
        <v>205</v>
      </c>
      <c r="C265" t="s">
        <v>279</v>
      </c>
      <c r="D265" t="s">
        <v>2131</v>
      </c>
      <c r="E265" t="str">
        <f t="shared" si="86"/>
        <v>Patrick VallanceApr 16, 2020</v>
      </c>
      <c r="F265" t="str">
        <f>VLOOKUP(E265,'names lookup'!D:L,2,FALSE)</f>
        <v>Patrick Vallance</v>
      </c>
      <c r="G265" t="str">
        <f>VLOOKUP(F265,'names lookup'!E:H,3,FALSE)</f>
        <v>Government</v>
      </c>
      <c r="H265" t="str">
        <f>VLOOKUP(F265,'names lookup'!E:I,5,FALSE)</f>
        <v>Government</v>
      </c>
      <c r="I265" t="str">
        <f>VLOOKUP($F265,'names lookup'!$E:J,6,FALSE)</f>
        <v>Central govt</v>
      </c>
      <c r="J265" t="str">
        <f>VLOOKUP($F265,'names lookup'!$E:K,7,FALSE)</f>
        <v>N/A</v>
      </c>
      <c r="K265" t="str">
        <f>VLOOKUP($F265,'names lookup'!$E:L,8,FALSE)</f>
        <v>UK</v>
      </c>
      <c r="L265" t="str">
        <f t="shared" si="87"/>
        <v>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v>
      </c>
      <c r="M265" t="str">
        <f t="shared" si="101"/>
        <v>28:51</v>
      </c>
      <c r="O265">
        <v>521</v>
      </c>
      <c r="Q265" t="s">
        <v>206</v>
      </c>
      <c r="R265" s="7">
        <f t="shared" si="88"/>
        <v>43937</v>
      </c>
      <c r="S265" t="s">
        <v>2293</v>
      </c>
      <c r="T265" s="6">
        <f t="shared" si="102"/>
        <v>2.0034722222222221E-2</v>
      </c>
      <c r="U265">
        <f t="shared" si="89"/>
        <v>1.9305555555555555E-2</v>
      </c>
      <c r="V265">
        <f t="shared" si="90"/>
        <v>2.6921296296296294E-2</v>
      </c>
      <c r="W265">
        <f t="shared" si="91"/>
        <v>7.6157407407407389E-3</v>
      </c>
      <c r="X265">
        <f t="shared" si="92"/>
        <v>2.0648148148148148E-2</v>
      </c>
      <c r="Y265">
        <f t="shared" si="93"/>
        <v>2.0648148148148148E-2</v>
      </c>
      <c r="Z265" t="b">
        <f t="shared" si="94"/>
        <v>0</v>
      </c>
      <c r="AA265" s="6">
        <f t="shared" si="95"/>
        <v>3.3564814814814742E-4</v>
      </c>
      <c r="AB265" s="6" t="b">
        <f t="shared" si="96"/>
        <v>0</v>
      </c>
      <c r="AC265" s="9">
        <f t="shared" si="97"/>
        <v>88</v>
      </c>
      <c r="AD265" s="9">
        <f t="shared" si="85"/>
        <v>182.06896551724176</v>
      </c>
      <c r="AE265" s="10">
        <f t="shared" si="103"/>
        <v>3.5879629629629635E-4</v>
      </c>
      <c r="AF265">
        <f t="shared" si="98"/>
        <v>1.3425925925925931E-3</v>
      </c>
      <c r="AG265" t="b">
        <f t="shared" si="99"/>
        <v>0</v>
      </c>
      <c r="AH265">
        <f t="shared" si="100"/>
        <v>2.7766203703703706E-2</v>
      </c>
    </row>
    <row r="266" spans="1:34" x14ac:dyDescent="0.2">
      <c r="A266">
        <v>283</v>
      </c>
      <c r="B266" t="s">
        <v>205</v>
      </c>
      <c r="C266" t="s">
        <v>280</v>
      </c>
      <c r="D266" t="s">
        <v>2131</v>
      </c>
      <c r="E266" t="str">
        <f t="shared" si="86"/>
        <v>Patrick VallanceApr 16, 2020</v>
      </c>
      <c r="F266" t="str">
        <f>VLOOKUP(E266,'names lookup'!D:L,2,FALSE)</f>
        <v>Patrick Vallance</v>
      </c>
      <c r="G266" t="str">
        <f>VLOOKUP(F266,'names lookup'!E:H,3,FALSE)</f>
        <v>Government</v>
      </c>
      <c r="H266" t="str">
        <f>VLOOKUP(F266,'names lookup'!E:I,5,FALSE)</f>
        <v>Government</v>
      </c>
      <c r="I266" t="str">
        <f>VLOOKUP($F266,'names lookup'!$E:J,6,FALSE)</f>
        <v>Central govt</v>
      </c>
      <c r="J266" t="str">
        <f>VLOOKUP($F266,'names lookup'!$E:K,7,FALSE)</f>
        <v>N/A</v>
      </c>
      <c r="K266" t="str">
        <f>VLOOKUP($F266,'names lookup'!$E:L,8,FALSE)</f>
        <v>UK</v>
      </c>
      <c r="L266" t="str">
        <f t="shared" si="87"/>
        <v>But vaccines and therapeutics are now being very actively looked at right the way across the world, including in the UK.</v>
      </c>
      <c r="M266" t="str">
        <f t="shared" si="101"/>
        <v>29:20</v>
      </c>
      <c r="O266">
        <v>146</v>
      </c>
      <c r="Q266" t="s">
        <v>206</v>
      </c>
      <c r="R266" s="7">
        <f t="shared" si="88"/>
        <v>43937</v>
      </c>
      <c r="S266" t="s">
        <v>2293</v>
      </c>
      <c r="T266" s="6">
        <f t="shared" si="102"/>
        <v>2.0370370370370369E-2</v>
      </c>
      <c r="U266">
        <f t="shared" si="89"/>
        <v>1.9305555555555555E-2</v>
      </c>
      <c r="V266">
        <f t="shared" si="90"/>
        <v>2.6921296296296294E-2</v>
      </c>
      <c r="W266">
        <f t="shared" si="91"/>
        <v>7.6157407407407389E-3</v>
      </c>
      <c r="X266">
        <f t="shared" si="92"/>
        <v>2.0648148148148148E-2</v>
      </c>
      <c r="Y266">
        <f t="shared" si="93"/>
        <v>2.0648148148148148E-2</v>
      </c>
      <c r="Z266" t="b">
        <f t="shared" si="94"/>
        <v>0</v>
      </c>
      <c r="AA266" s="6">
        <f t="shared" si="95"/>
        <v>9.2592592592595502E-5</v>
      </c>
      <c r="AB266" s="6" t="b">
        <f t="shared" si="96"/>
        <v>0</v>
      </c>
      <c r="AC266" s="9">
        <f t="shared" si="97"/>
        <v>21</v>
      </c>
      <c r="AD266" s="9">
        <f t="shared" si="85"/>
        <v>157.49999999999505</v>
      </c>
      <c r="AE266" s="10">
        <f t="shared" si="103"/>
        <v>8.1018518518518516E-5</v>
      </c>
      <c r="AF266">
        <f t="shared" si="98"/>
        <v>1.3425925925925931E-3</v>
      </c>
      <c r="AG266" t="b">
        <f t="shared" si="99"/>
        <v>0</v>
      </c>
      <c r="AH266">
        <f t="shared" si="100"/>
        <v>2.7766203703703706E-2</v>
      </c>
    </row>
    <row r="267" spans="1:34" x14ac:dyDescent="0.2">
      <c r="A267">
        <v>284</v>
      </c>
      <c r="B267" t="s">
        <v>205</v>
      </c>
      <c r="C267" t="s">
        <v>281</v>
      </c>
      <c r="D267" t="s">
        <v>2059</v>
      </c>
      <c r="E267" t="str">
        <f t="shared" si="86"/>
        <v>Dominic RaabApr 16, 2020</v>
      </c>
      <c r="F267" t="str">
        <f>VLOOKUP(E267,'names lookup'!D:L,2,FALSE)</f>
        <v>Dominic Raab</v>
      </c>
      <c r="G267" t="str">
        <f>VLOOKUP(F267,'names lookup'!E:H,3,FALSE)</f>
        <v>Government</v>
      </c>
      <c r="H267" t="str">
        <f>VLOOKUP(F267,'names lookup'!E:I,5,FALSE)</f>
        <v>Government</v>
      </c>
      <c r="I267" t="str">
        <f>VLOOKUP($F267,'names lookup'!$E:J,6,FALSE)</f>
        <v>Central govt</v>
      </c>
      <c r="J267" t="str">
        <f>VLOOKUP($F267,'names lookup'!$E:K,7,FALSE)</f>
        <v>N/A</v>
      </c>
      <c r="K267" t="str">
        <f>VLOOKUP($F267,'names lookup'!$E:L,8,FALSE)</f>
        <v>UK</v>
      </c>
      <c r="L267" t="str">
        <f t="shared" si="87"/>
        <v>Dominic, would you like to follow- up on that?</v>
      </c>
      <c r="M267" t="str">
        <f t="shared" si="101"/>
        <v>29:28</v>
      </c>
      <c r="O267">
        <v>68</v>
      </c>
      <c r="Q267" t="s">
        <v>206</v>
      </c>
      <c r="R267" s="7">
        <f t="shared" si="88"/>
        <v>43937</v>
      </c>
      <c r="S267" t="s">
        <v>2342</v>
      </c>
      <c r="T267" s="6">
        <f t="shared" si="102"/>
        <v>2.0462962962962964E-2</v>
      </c>
      <c r="U267">
        <f t="shared" si="89"/>
        <v>2.0462962962962964E-2</v>
      </c>
      <c r="V267">
        <f t="shared" si="90"/>
        <v>2.7766203703703706E-2</v>
      </c>
      <c r="W267">
        <f t="shared" si="91"/>
        <v>7.3032407407407421E-3</v>
      </c>
      <c r="X267">
        <f t="shared" si="92"/>
        <v>2.0648148148148148E-2</v>
      </c>
      <c r="Y267">
        <f t="shared" si="93"/>
        <v>2.0648148148148148E-2</v>
      </c>
      <c r="Z267" t="b">
        <f t="shared" si="94"/>
        <v>0</v>
      </c>
      <c r="AA267" s="6">
        <f t="shared" si="95"/>
        <v>3.4722222222220711E-5</v>
      </c>
      <c r="AB267" s="6" t="b">
        <f t="shared" si="96"/>
        <v>0</v>
      </c>
      <c r="AC267" s="9">
        <f t="shared" si="97"/>
        <v>9</v>
      </c>
      <c r="AD267" s="9">
        <f t="shared" si="85"/>
        <v>180.00000000000784</v>
      </c>
      <c r="AE267" s="10">
        <f t="shared" si="103"/>
        <v>3.4722222222222222E-5</v>
      </c>
      <c r="AF267">
        <f t="shared" si="98"/>
        <v>1.8518518518518406E-4</v>
      </c>
      <c r="AG267" t="b">
        <f t="shared" si="99"/>
        <v>0</v>
      </c>
      <c r="AH267">
        <f t="shared" si="100"/>
        <v>2.7766203703703706E-2</v>
      </c>
    </row>
    <row r="268" spans="1:34" x14ac:dyDescent="0.2">
      <c r="A268">
        <v>285</v>
      </c>
      <c r="B268" t="s">
        <v>205</v>
      </c>
      <c r="C268" t="s">
        <v>282</v>
      </c>
      <c r="D268" t="s">
        <v>2060</v>
      </c>
      <c r="E268" t="str">
        <f t="shared" si="86"/>
        <v>Dominic YeatmanApr 16, 2020</v>
      </c>
      <c r="F268" t="str">
        <f>VLOOKUP(E268,'names lookup'!D:L,2,FALSE)</f>
        <v>Dominic Yeatman</v>
      </c>
      <c r="G268" t="str">
        <f>VLOOKUP(F268,'names lookup'!E:H,3,FALSE)</f>
        <v>Metro</v>
      </c>
      <c r="H268" t="str">
        <f>VLOOKUP(F268,'names lookup'!E:I,5,FALSE)</f>
        <v>Media</v>
      </c>
      <c r="I268" t="str">
        <f>VLOOKUP($F268,'names lookup'!$E:J,6,FALSE)</f>
        <v>Newspaper</v>
      </c>
      <c r="J268" t="str">
        <f>VLOOKUP($F268,'names lookup'!$E:K,7,FALSE)</f>
        <v>National</v>
      </c>
      <c r="K268" t="str">
        <f>VLOOKUP($F268,'names lookup'!$E:L,8,FALSE)</f>
        <v>UK</v>
      </c>
      <c r="L268" t="str">
        <f t="shared" si="87"/>
        <v>Thank you. And just in terms of lifting the lockdown, can you give us some idea of how many daily tests will have to be available before community testing can begin?</v>
      </c>
      <c r="M268" t="str">
        <f t="shared" si="101"/>
        <v>29:31</v>
      </c>
      <c r="O268">
        <v>190</v>
      </c>
      <c r="Q268" t="s">
        <v>206</v>
      </c>
      <c r="R268" s="7">
        <f t="shared" si="88"/>
        <v>43937</v>
      </c>
      <c r="S268" t="s">
        <v>2343</v>
      </c>
      <c r="T268" s="6">
        <f t="shared" si="102"/>
        <v>2.0497685185185185E-2</v>
      </c>
      <c r="U268">
        <f t="shared" si="89"/>
        <v>2.0497685185185185E-2</v>
      </c>
      <c r="V268">
        <f t="shared" si="90"/>
        <v>2.0497685185185185E-2</v>
      </c>
      <c r="W268">
        <f t="shared" si="91"/>
        <v>0</v>
      </c>
      <c r="X268">
        <f t="shared" si="92"/>
        <v>2.0648148148148148E-2</v>
      </c>
      <c r="Y268">
        <f t="shared" si="93"/>
        <v>2.0648148148148148E-2</v>
      </c>
      <c r="Z268" t="b">
        <f t="shared" si="94"/>
        <v>0</v>
      </c>
      <c r="AA268" s="6">
        <f t="shared" si="95"/>
        <v>1.5046296296296335E-4</v>
      </c>
      <c r="AB268" s="6" t="b">
        <f t="shared" si="96"/>
        <v>0</v>
      </c>
      <c r="AC268" s="9">
        <f t="shared" si="97"/>
        <v>31</v>
      </c>
      <c r="AD268" s="9">
        <f t="shared" si="85"/>
        <v>143.0769230769227</v>
      </c>
      <c r="AE268" s="10">
        <f t="shared" si="103"/>
        <v>1.273148148148148E-4</v>
      </c>
      <c r="AF268">
        <f t="shared" si="98"/>
        <v>1.5046296296296335E-4</v>
      </c>
      <c r="AG268" t="b">
        <f t="shared" si="99"/>
        <v>0</v>
      </c>
      <c r="AH268">
        <f t="shared" si="100"/>
        <v>2.7766203703703706E-2</v>
      </c>
    </row>
    <row r="269" spans="1:34" x14ac:dyDescent="0.2">
      <c r="A269">
        <v>286</v>
      </c>
      <c r="B269" t="s">
        <v>205</v>
      </c>
      <c r="C269" t="s">
        <v>283</v>
      </c>
      <c r="D269" t="s">
        <v>2059</v>
      </c>
      <c r="E269" t="str">
        <f t="shared" si="86"/>
        <v>Dominic RaabApr 16, 2020</v>
      </c>
      <c r="F269" t="str">
        <f>VLOOKUP(E269,'names lookup'!D:L,2,FALSE)</f>
        <v>Dominic Raab</v>
      </c>
      <c r="G269" t="str">
        <f>VLOOKUP(F269,'names lookup'!E:H,3,FALSE)</f>
        <v>Government</v>
      </c>
      <c r="H269" t="str">
        <f>VLOOKUP(F269,'names lookup'!E:I,5,FALSE)</f>
        <v>Government</v>
      </c>
      <c r="I269" t="str">
        <f>VLOOKUP($F269,'names lookup'!$E:J,6,FALSE)</f>
        <v>Central govt</v>
      </c>
      <c r="J269" t="str">
        <f>VLOOKUP($F269,'names lookup'!$E:K,7,FALSE)</f>
        <v>N/A</v>
      </c>
      <c r="K269" t="str">
        <f>VLOOKUP($F269,'names lookup'!$E:L,8,FALSE)</f>
        <v>UK</v>
      </c>
      <c r="L269" t="str">
        <f t="shared" si="87"/>
        <v>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v>
      </c>
      <c r="M269" t="str">
        <f t="shared" si="101"/>
        <v>29:44</v>
      </c>
      <c r="O269">
        <v>510</v>
      </c>
      <c r="Q269" t="s">
        <v>206</v>
      </c>
      <c r="R269" s="7">
        <f t="shared" si="88"/>
        <v>43937</v>
      </c>
      <c r="S269" t="s">
        <v>2344</v>
      </c>
      <c r="T269" s="6">
        <f t="shared" si="102"/>
        <v>2.0648148148148148E-2</v>
      </c>
      <c r="U269">
        <f t="shared" si="89"/>
        <v>2.0648148148148148E-2</v>
      </c>
      <c r="V269">
        <f t="shared" si="90"/>
        <v>2.7766203703703706E-2</v>
      </c>
      <c r="W269">
        <f t="shared" si="91"/>
        <v>7.118055555555558E-3</v>
      </c>
      <c r="X269">
        <f t="shared" si="92"/>
        <v>2.2361111111111113E-2</v>
      </c>
      <c r="Y269">
        <f t="shared" si="93"/>
        <v>2.2361111111111113E-2</v>
      </c>
      <c r="Z269" t="b">
        <f t="shared" si="94"/>
        <v>0</v>
      </c>
      <c r="AA269" s="6">
        <f t="shared" si="95"/>
        <v>3.2407407407407385E-4</v>
      </c>
      <c r="AB269" s="6" t="b">
        <f t="shared" si="96"/>
        <v>0</v>
      </c>
      <c r="AC269" s="9">
        <f t="shared" si="97"/>
        <v>95</v>
      </c>
      <c r="AD269" s="9">
        <f t="shared" si="85"/>
        <v>203.57142857142873</v>
      </c>
      <c r="AE269" s="10">
        <f t="shared" si="103"/>
        <v>3.9351851851851852E-4</v>
      </c>
      <c r="AF269">
        <f t="shared" si="98"/>
        <v>1.7129629629629647E-3</v>
      </c>
      <c r="AG269" t="b">
        <f t="shared" si="99"/>
        <v>0</v>
      </c>
      <c r="AH269">
        <f t="shared" si="100"/>
        <v>2.7766203703703706E-2</v>
      </c>
    </row>
    <row r="270" spans="1:34" x14ac:dyDescent="0.2">
      <c r="A270">
        <v>287</v>
      </c>
      <c r="B270" t="s">
        <v>205</v>
      </c>
      <c r="C270" t="s">
        <v>284</v>
      </c>
      <c r="D270" t="s">
        <v>2059</v>
      </c>
      <c r="E270" t="str">
        <f t="shared" si="86"/>
        <v>Dominic RaabApr 16, 2020</v>
      </c>
      <c r="F270" t="str">
        <f>VLOOKUP(E270,'names lookup'!D:L,2,FALSE)</f>
        <v>Dominic Raab</v>
      </c>
      <c r="G270" t="str">
        <f>VLOOKUP(F270,'names lookup'!E:H,3,FALSE)</f>
        <v>Government</v>
      </c>
      <c r="H270" t="str">
        <f>VLOOKUP(F270,'names lookup'!E:I,5,FALSE)</f>
        <v>Government</v>
      </c>
      <c r="I270" t="str">
        <f>VLOOKUP($F270,'names lookup'!$E:J,6,FALSE)</f>
        <v>Central govt</v>
      </c>
      <c r="J270" t="str">
        <f>VLOOKUP($F270,'names lookup'!$E:K,7,FALSE)</f>
        <v>N/A</v>
      </c>
      <c r="K270" t="str">
        <f>VLOOKUP($F270,'names lookup'!$E:L,8,FALSE)</f>
        <v>UK</v>
      </c>
      <c r="L270" t="str">
        <f t="shared" si="87"/>
        <v>Chris, I don’t know whether you want to say anything further?</v>
      </c>
      <c r="M270" t="str">
        <f t="shared" si="101"/>
        <v>30:12</v>
      </c>
      <c r="O270">
        <v>83</v>
      </c>
      <c r="Q270" t="s">
        <v>206</v>
      </c>
      <c r="R270" s="7">
        <f t="shared" si="88"/>
        <v>43937</v>
      </c>
      <c r="S270" t="s">
        <v>2344</v>
      </c>
      <c r="T270" s="6">
        <f t="shared" si="102"/>
        <v>2.0972222222222222E-2</v>
      </c>
      <c r="U270">
        <f t="shared" si="89"/>
        <v>2.0648148148148148E-2</v>
      </c>
      <c r="V270">
        <f t="shared" si="90"/>
        <v>2.7766203703703706E-2</v>
      </c>
      <c r="W270">
        <f t="shared" si="91"/>
        <v>7.118055555555558E-3</v>
      </c>
      <c r="X270">
        <f t="shared" si="92"/>
        <v>2.2361111111111113E-2</v>
      </c>
      <c r="Y270">
        <f t="shared" si="93"/>
        <v>2.2361111111111113E-2</v>
      </c>
      <c r="Z270" t="b">
        <f t="shared" si="94"/>
        <v>0</v>
      </c>
      <c r="AA270" s="6">
        <f t="shared" si="95"/>
        <v>1.157407407407357E-5</v>
      </c>
      <c r="AB270" s="6" t="b">
        <f t="shared" si="96"/>
        <v>0</v>
      </c>
      <c r="AC270" s="9">
        <f t="shared" si="97"/>
        <v>11</v>
      </c>
      <c r="AD270" s="9">
        <f t="shared" si="85"/>
        <v>660.00000000002876</v>
      </c>
      <c r="AE270" s="10">
        <f t="shared" si="103"/>
        <v>3.4722222222222222E-5</v>
      </c>
      <c r="AF270">
        <f t="shared" si="98"/>
        <v>1.7129629629629647E-3</v>
      </c>
      <c r="AG270" t="b">
        <f t="shared" si="99"/>
        <v>0</v>
      </c>
      <c r="AH270">
        <f t="shared" si="100"/>
        <v>2.7766203703703706E-2</v>
      </c>
    </row>
    <row r="271" spans="1:34" x14ac:dyDescent="0.2">
      <c r="A271">
        <v>288</v>
      </c>
      <c r="B271" t="s">
        <v>205</v>
      </c>
      <c r="C271" t="s">
        <v>285</v>
      </c>
      <c r="D271" t="s">
        <v>2047</v>
      </c>
      <c r="E271" t="str">
        <f t="shared" si="86"/>
        <v>Chris WhittyApr 16, 2020</v>
      </c>
      <c r="F271" t="str">
        <f>VLOOKUP(E271,'names lookup'!D:L,2,FALSE)</f>
        <v>Chris Whitty</v>
      </c>
      <c r="G271" t="str">
        <f>VLOOKUP(F271,'names lookup'!E:H,3,FALSE)</f>
        <v>Department of Health and Social Care (DHSC)</v>
      </c>
      <c r="H271" t="str">
        <f>VLOOKUP(F271,'names lookup'!E:I,5,FALSE)</f>
        <v>Government</v>
      </c>
      <c r="I271" t="str">
        <f>VLOOKUP($F271,'names lookup'!$E:J,6,FALSE)</f>
        <v>Health</v>
      </c>
      <c r="J271" t="str">
        <f>VLOOKUP($F271,'names lookup'!$E:K,7,FALSE)</f>
        <v>N/A</v>
      </c>
      <c r="K271" t="str">
        <f>VLOOKUP($F271,'names lookup'!$E:L,8,FALSE)</f>
        <v>England</v>
      </c>
      <c r="L271" t="str">
        <f t="shared" si="87"/>
        <v>No. I think that’s exactly the right thing to say.</v>
      </c>
      <c r="M271" t="str">
        <f t="shared" si="101"/>
        <v>30:13</v>
      </c>
      <c r="O271">
        <v>72</v>
      </c>
      <c r="Q271" t="s">
        <v>206</v>
      </c>
      <c r="R271" s="7">
        <f t="shared" si="88"/>
        <v>43937</v>
      </c>
      <c r="S271" t="s">
        <v>2345</v>
      </c>
      <c r="T271" s="6">
        <f t="shared" si="102"/>
        <v>2.0983796296296296E-2</v>
      </c>
      <c r="U271">
        <f t="shared" si="89"/>
        <v>2.0983796296296296E-2</v>
      </c>
      <c r="V271">
        <f t="shared" si="90"/>
        <v>2.71875E-2</v>
      </c>
      <c r="W271">
        <f t="shared" si="91"/>
        <v>6.2037037037037043E-3</v>
      </c>
      <c r="X271">
        <f t="shared" si="92"/>
        <v>2.2361111111111113E-2</v>
      </c>
      <c r="Y271">
        <f t="shared" si="93"/>
        <v>2.2361111111111113E-2</v>
      </c>
      <c r="Z271" t="b">
        <f t="shared" si="94"/>
        <v>0</v>
      </c>
      <c r="AA271" s="6">
        <f t="shared" si="95"/>
        <v>3.4722222222224181E-5</v>
      </c>
      <c r="AB271" s="6" t="b">
        <f t="shared" si="96"/>
        <v>0</v>
      </c>
      <c r="AC271" s="9">
        <f t="shared" si="97"/>
        <v>10</v>
      </c>
      <c r="AD271" s="9">
        <f t="shared" si="85"/>
        <v>199.99999999998872</v>
      </c>
      <c r="AE271" s="10">
        <f t="shared" si="103"/>
        <v>3.4722222222222222E-5</v>
      </c>
      <c r="AF271">
        <f t="shared" si="98"/>
        <v>1.3773148148148173E-3</v>
      </c>
      <c r="AG271" t="b">
        <f t="shared" si="99"/>
        <v>0</v>
      </c>
      <c r="AH271">
        <f t="shared" si="100"/>
        <v>2.7766203703703706E-2</v>
      </c>
    </row>
    <row r="272" spans="1:34" x14ac:dyDescent="0.2">
      <c r="A272">
        <v>289</v>
      </c>
      <c r="B272" t="s">
        <v>205</v>
      </c>
      <c r="C272" t="s">
        <v>286</v>
      </c>
      <c r="D272" t="s">
        <v>2059</v>
      </c>
      <c r="E272" t="str">
        <f t="shared" si="86"/>
        <v>Dominic RaabApr 16, 2020</v>
      </c>
      <c r="F272" t="str">
        <f>VLOOKUP(E272,'names lookup'!D:L,2,FALSE)</f>
        <v>Dominic Raab</v>
      </c>
      <c r="G272" t="str">
        <f>VLOOKUP(F272,'names lookup'!E:H,3,FALSE)</f>
        <v>Government</v>
      </c>
      <c r="H272" t="str">
        <f>VLOOKUP(F272,'names lookup'!E:I,5,FALSE)</f>
        <v>Government</v>
      </c>
      <c r="I272" t="str">
        <f>VLOOKUP($F272,'names lookup'!$E:J,6,FALSE)</f>
        <v>Central govt</v>
      </c>
      <c r="J272" t="str">
        <f>VLOOKUP($F272,'names lookup'!$E:K,7,FALSE)</f>
        <v>N/A</v>
      </c>
      <c r="K272" t="str">
        <f>VLOOKUP($F272,'names lookup'!$E:L,8,FALSE)</f>
        <v>UK</v>
      </c>
      <c r="L272" t="str">
        <f t="shared" si="87"/>
        <v>Joe Murphy from the Evening Standard.</v>
      </c>
      <c r="M272" t="str">
        <f t="shared" si="101"/>
        <v>30:16</v>
      </c>
      <c r="O272">
        <v>59</v>
      </c>
      <c r="Q272" t="s">
        <v>206</v>
      </c>
      <c r="R272" s="7">
        <f t="shared" si="88"/>
        <v>43937</v>
      </c>
      <c r="S272" t="s">
        <v>2346</v>
      </c>
      <c r="T272" s="6">
        <f t="shared" si="102"/>
        <v>2.101851851851852E-2</v>
      </c>
      <c r="U272">
        <f t="shared" si="89"/>
        <v>2.101851851851852E-2</v>
      </c>
      <c r="V272">
        <f t="shared" si="90"/>
        <v>2.7766203703703706E-2</v>
      </c>
      <c r="W272">
        <f t="shared" si="91"/>
        <v>6.7476851851851864E-3</v>
      </c>
      <c r="X272">
        <f t="shared" si="92"/>
        <v>2.2361111111111113E-2</v>
      </c>
      <c r="Y272">
        <f t="shared" si="93"/>
        <v>2.2361111111111113E-2</v>
      </c>
      <c r="Z272" t="b">
        <f t="shared" si="94"/>
        <v>0</v>
      </c>
      <c r="AA272" s="6">
        <f t="shared" si="95"/>
        <v>3.4722222222224181E-5</v>
      </c>
      <c r="AB272" s="6" t="b">
        <f t="shared" si="96"/>
        <v>0</v>
      </c>
      <c r="AC272" s="9">
        <f t="shared" si="97"/>
        <v>6</v>
      </c>
      <c r="AD272" s="9">
        <f t="shared" si="85"/>
        <v>119.99999999999324</v>
      </c>
      <c r="AE272" s="10">
        <f t="shared" si="103"/>
        <v>2.3148148148148147E-5</v>
      </c>
      <c r="AF272">
        <f t="shared" si="98"/>
        <v>1.3425925925925931E-3</v>
      </c>
      <c r="AG272" t="b">
        <f t="shared" si="99"/>
        <v>0</v>
      </c>
      <c r="AH272">
        <f t="shared" si="100"/>
        <v>2.7766203703703706E-2</v>
      </c>
    </row>
    <row r="273" spans="1:34" x14ac:dyDescent="0.2">
      <c r="A273">
        <v>290</v>
      </c>
      <c r="B273" t="s">
        <v>205</v>
      </c>
      <c r="C273" t="s">
        <v>287</v>
      </c>
      <c r="D273" t="s">
        <v>2096</v>
      </c>
      <c r="E273" t="str">
        <f t="shared" si="86"/>
        <v>Joe MurphyApr 16, 2020</v>
      </c>
      <c r="F273" t="str">
        <f>VLOOKUP(E273,'names lookup'!D:L,2,FALSE)</f>
        <v>Joe Murphy</v>
      </c>
      <c r="G273" t="str">
        <f>VLOOKUP(F273,'names lookup'!E:H,3,FALSE)</f>
        <v>London Evening Standard</v>
      </c>
      <c r="H273" t="str">
        <f>VLOOKUP(F273,'names lookup'!E:I,5,FALSE)</f>
        <v>Media</v>
      </c>
      <c r="I273" t="str">
        <f>VLOOKUP($F273,'names lookup'!$E:J,6,FALSE)</f>
        <v>Newspaper</v>
      </c>
      <c r="J273" t="str">
        <f>VLOOKUP($F273,'names lookup'!$E:K,7,FALSE)</f>
        <v>Regional</v>
      </c>
      <c r="K273" t="str">
        <f>VLOOKUP($F273,'names lookup'!$E:L,8,FALSE)</f>
        <v>London</v>
      </c>
      <c r="L273" t="str">
        <f t="shared" si="87"/>
        <v>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v>
      </c>
      <c r="M273" t="str">
        <f t="shared" si="101"/>
        <v>30:19</v>
      </c>
      <c r="O273">
        <v>512</v>
      </c>
      <c r="Q273" t="s">
        <v>206</v>
      </c>
      <c r="R273" s="7">
        <f t="shared" si="88"/>
        <v>43937</v>
      </c>
      <c r="S273" t="s">
        <v>2347</v>
      </c>
      <c r="T273" s="6">
        <f t="shared" si="102"/>
        <v>2.1053240740740744E-2</v>
      </c>
      <c r="U273">
        <f t="shared" si="89"/>
        <v>2.1053240740740744E-2</v>
      </c>
      <c r="V273">
        <f t="shared" si="90"/>
        <v>2.2187499999999999E-2</v>
      </c>
      <c r="W273">
        <f t="shared" si="91"/>
        <v>1.134259259259255E-3</v>
      </c>
      <c r="X273">
        <f t="shared" si="92"/>
        <v>2.2361111111111113E-2</v>
      </c>
      <c r="Y273">
        <f t="shared" si="93"/>
        <v>2.2361111111111113E-2</v>
      </c>
      <c r="Z273" t="b">
        <f t="shared" si="94"/>
        <v>0</v>
      </c>
      <c r="AA273" s="6">
        <f t="shared" si="95"/>
        <v>3.7037037037036813E-4</v>
      </c>
      <c r="AB273" s="6" t="b">
        <f t="shared" si="96"/>
        <v>0</v>
      </c>
      <c r="AC273" s="9">
        <f t="shared" si="97"/>
        <v>89</v>
      </c>
      <c r="AD273" s="9">
        <f t="shared" si="85"/>
        <v>166.87500000000102</v>
      </c>
      <c r="AE273" s="10">
        <f t="shared" si="103"/>
        <v>3.5879629629629635E-4</v>
      </c>
      <c r="AF273">
        <f t="shared" si="98"/>
        <v>1.307870370370369E-3</v>
      </c>
      <c r="AG273" t="b">
        <f t="shared" si="99"/>
        <v>0</v>
      </c>
      <c r="AH273">
        <f t="shared" si="100"/>
        <v>2.7766203703703706E-2</v>
      </c>
    </row>
    <row r="274" spans="1:34" x14ac:dyDescent="0.2">
      <c r="A274">
        <v>291</v>
      </c>
      <c r="B274" t="s">
        <v>205</v>
      </c>
      <c r="C274" t="s">
        <v>288</v>
      </c>
      <c r="D274" t="s">
        <v>2131</v>
      </c>
      <c r="E274" t="str">
        <f t="shared" si="86"/>
        <v>Patrick VallanceApr 16, 2020</v>
      </c>
      <c r="F274" t="str">
        <f>VLOOKUP(E274,'names lookup'!D:L,2,FALSE)</f>
        <v>Patrick Vallance</v>
      </c>
      <c r="G274" t="str">
        <f>VLOOKUP(F274,'names lookup'!E:H,3,FALSE)</f>
        <v>Government</v>
      </c>
      <c r="H274" t="str">
        <f>VLOOKUP(F274,'names lookup'!E:I,5,FALSE)</f>
        <v>Government</v>
      </c>
      <c r="I274" t="str">
        <f>VLOOKUP($F274,'names lookup'!$E:J,6,FALSE)</f>
        <v>Central govt</v>
      </c>
      <c r="J274" t="str">
        <f>VLOOKUP($F274,'names lookup'!$E:K,7,FALSE)</f>
        <v>N/A</v>
      </c>
      <c r="K274" t="str">
        <f>VLOOKUP($F274,'names lookup'!$E:L,8,FALSE)</f>
        <v>UK</v>
      </c>
      <c r="L274" t="str">
        <f t="shared" si="87"/>
        <v>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v>
      </c>
      <c r="M274" t="str">
        <f t="shared" si="101"/>
        <v>30:51</v>
      </c>
      <c r="O274">
        <v>341</v>
      </c>
      <c r="Q274" t="s">
        <v>206</v>
      </c>
      <c r="R274" s="7">
        <f t="shared" si="88"/>
        <v>43937</v>
      </c>
      <c r="S274" t="s">
        <v>2348</v>
      </c>
      <c r="T274" s="6">
        <f t="shared" si="102"/>
        <v>2.1423611111111112E-2</v>
      </c>
      <c r="U274">
        <f t="shared" si="89"/>
        <v>2.1423611111111112E-2</v>
      </c>
      <c r="V274">
        <f t="shared" si="90"/>
        <v>2.6921296296296294E-2</v>
      </c>
      <c r="W274">
        <f t="shared" si="91"/>
        <v>5.4976851851851818E-3</v>
      </c>
      <c r="X274">
        <f t="shared" si="92"/>
        <v>2.2361111111111113E-2</v>
      </c>
      <c r="Y274">
        <f t="shared" si="93"/>
        <v>2.2361111111111113E-2</v>
      </c>
      <c r="Z274" t="b">
        <f t="shared" si="94"/>
        <v>0</v>
      </c>
      <c r="AA274" s="6">
        <f t="shared" si="95"/>
        <v>2.3148148148147835E-4</v>
      </c>
      <c r="AB274" s="6" t="b">
        <f t="shared" si="96"/>
        <v>0</v>
      </c>
      <c r="AC274" s="9">
        <f t="shared" si="97"/>
        <v>58</v>
      </c>
      <c r="AD274" s="9">
        <f t="shared" si="85"/>
        <v>174.00000000000236</v>
      </c>
      <c r="AE274" s="10">
        <f t="shared" si="103"/>
        <v>2.3148148148148146E-4</v>
      </c>
      <c r="AF274">
        <f t="shared" si="98"/>
        <v>9.3750000000000083E-4</v>
      </c>
      <c r="AG274" t="b">
        <f t="shared" si="99"/>
        <v>0</v>
      </c>
      <c r="AH274">
        <f t="shared" si="100"/>
        <v>2.7766203703703706E-2</v>
      </c>
    </row>
    <row r="275" spans="1:34" x14ac:dyDescent="0.2">
      <c r="A275">
        <v>292</v>
      </c>
      <c r="B275" t="s">
        <v>205</v>
      </c>
      <c r="C275" t="s">
        <v>289</v>
      </c>
      <c r="D275" t="s">
        <v>2131</v>
      </c>
      <c r="E275" t="str">
        <f t="shared" si="86"/>
        <v>Patrick VallanceApr 16, 2020</v>
      </c>
      <c r="F275" t="str">
        <f>VLOOKUP(E275,'names lookup'!D:L,2,FALSE)</f>
        <v>Patrick Vallance</v>
      </c>
      <c r="G275" t="str">
        <f>VLOOKUP(F275,'names lookup'!E:H,3,FALSE)</f>
        <v>Government</v>
      </c>
      <c r="H275" t="str">
        <f>VLOOKUP(F275,'names lookup'!E:I,5,FALSE)</f>
        <v>Government</v>
      </c>
      <c r="I275" t="str">
        <f>VLOOKUP($F275,'names lookup'!$E:J,6,FALSE)</f>
        <v>Central govt</v>
      </c>
      <c r="J275" t="str">
        <f>VLOOKUP($F275,'names lookup'!$E:K,7,FALSE)</f>
        <v>N/A</v>
      </c>
      <c r="K275" t="str">
        <f>VLOOKUP($F275,'names lookup'!$E:L,8,FALSE)</f>
        <v>UK</v>
      </c>
      <c r="L275" t="str">
        <f t="shared" si="87"/>
        <v>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v>
      </c>
      <c r="M275" t="str">
        <f t="shared" si="101"/>
        <v>31:11</v>
      </c>
      <c r="O275">
        <v>369</v>
      </c>
      <c r="Q275" t="s">
        <v>206</v>
      </c>
      <c r="R275" s="7">
        <f t="shared" si="88"/>
        <v>43937</v>
      </c>
      <c r="S275" t="s">
        <v>2348</v>
      </c>
      <c r="T275" s="6">
        <f t="shared" si="102"/>
        <v>2.165509259259259E-2</v>
      </c>
      <c r="U275">
        <f t="shared" si="89"/>
        <v>2.1423611111111112E-2</v>
      </c>
      <c r="V275">
        <f t="shared" si="90"/>
        <v>2.6921296296296294E-2</v>
      </c>
      <c r="W275">
        <f t="shared" si="91"/>
        <v>5.4976851851851818E-3</v>
      </c>
      <c r="X275">
        <f t="shared" si="92"/>
        <v>2.2361111111111113E-2</v>
      </c>
      <c r="Y275">
        <f t="shared" si="93"/>
        <v>2.2361111111111113E-2</v>
      </c>
      <c r="Z275" t="b">
        <f t="shared" si="94"/>
        <v>0</v>
      </c>
      <c r="AA275" s="6">
        <f t="shared" si="95"/>
        <v>2.4305555555555886E-4</v>
      </c>
      <c r="AB275" s="6" t="b">
        <f t="shared" si="96"/>
        <v>0</v>
      </c>
      <c r="AC275" s="9">
        <f t="shared" si="97"/>
        <v>64</v>
      </c>
      <c r="AD275" s="9">
        <f t="shared" si="85"/>
        <v>182.85714285714039</v>
      </c>
      <c r="AE275" s="10">
        <f t="shared" si="103"/>
        <v>2.5462962962962961E-4</v>
      </c>
      <c r="AF275">
        <f t="shared" si="98"/>
        <v>9.3750000000000083E-4</v>
      </c>
      <c r="AG275" t="b">
        <f t="shared" si="99"/>
        <v>0</v>
      </c>
      <c r="AH275">
        <f t="shared" si="100"/>
        <v>2.7766203703703706E-2</v>
      </c>
    </row>
    <row r="276" spans="1:34" x14ac:dyDescent="0.2">
      <c r="A276">
        <v>293</v>
      </c>
      <c r="B276" t="s">
        <v>205</v>
      </c>
      <c r="C276" t="s">
        <v>290</v>
      </c>
      <c r="D276" t="s">
        <v>2059</v>
      </c>
      <c r="E276" t="str">
        <f t="shared" si="86"/>
        <v>Dominic RaabApr 16, 2020</v>
      </c>
      <c r="F276" t="str">
        <f>VLOOKUP(E276,'names lookup'!D:L,2,FALSE)</f>
        <v>Dominic Raab</v>
      </c>
      <c r="G276" t="str">
        <f>VLOOKUP(F276,'names lookup'!E:H,3,FALSE)</f>
        <v>Government</v>
      </c>
      <c r="H276" t="str">
        <f>VLOOKUP(F276,'names lookup'!E:I,5,FALSE)</f>
        <v>Government</v>
      </c>
      <c r="I276" t="str">
        <f>VLOOKUP($F276,'names lookup'!$E:J,6,FALSE)</f>
        <v>Central govt</v>
      </c>
      <c r="J276" t="str">
        <f>VLOOKUP($F276,'names lookup'!$E:K,7,FALSE)</f>
        <v>N/A</v>
      </c>
      <c r="K276" t="str">
        <f>VLOOKUP($F276,'names lookup'!$E:L,8,FALSE)</f>
        <v>UK</v>
      </c>
      <c r="L276" t="str">
        <f t="shared" si="87"/>
        <v>Joe, would you like to come back on that?</v>
      </c>
      <c r="M276" t="str">
        <f t="shared" si="101"/>
        <v>31:32</v>
      </c>
      <c r="O276">
        <v>63</v>
      </c>
      <c r="Q276" t="s">
        <v>206</v>
      </c>
      <c r="R276" s="7">
        <f t="shared" si="88"/>
        <v>43937</v>
      </c>
      <c r="S276" t="s">
        <v>2349</v>
      </c>
      <c r="T276" s="6">
        <f t="shared" si="102"/>
        <v>2.1898148148148149E-2</v>
      </c>
      <c r="U276">
        <f t="shared" si="89"/>
        <v>2.1898148148148149E-2</v>
      </c>
      <c r="V276">
        <f t="shared" si="90"/>
        <v>2.7766203703703706E-2</v>
      </c>
      <c r="W276">
        <f t="shared" si="91"/>
        <v>5.8680555555555569E-3</v>
      </c>
      <c r="X276">
        <f t="shared" si="92"/>
        <v>2.2361111111111113E-2</v>
      </c>
      <c r="Y276">
        <f t="shared" si="93"/>
        <v>2.2361111111111113E-2</v>
      </c>
      <c r="Z276" t="b">
        <f t="shared" si="94"/>
        <v>0</v>
      </c>
      <c r="AA276" s="6">
        <f t="shared" si="95"/>
        <v>4.6296296296297751E-5</v>
      </c>
      <c r="AB276" s="6" t="b">
        <f t="shared" si="96"/>
        <v>0</v>
      </c>
      <c r="AC276" s="9">
        <f t="shared" si="97"/>
        <v>9</v>
      </c>
      <c r="AD276" s="9">
        <f t="shared" si="85"/>
        <v>134.99999999999577</v>
      </c>
      <c r="AE276" s="10">
        <f t="shared" si="103"/>
        <v>3.4722222222222222E-5</v>
      </c>
      <c r="AF276">
        <f t="shared" si="98"/>
        <v>4.6296296296296363E-4</v>
      </c>
      <c r="AG276" t="b">
        <f t="shared" si="99"/>
        <v>0</v>
      </c>
      <c r="AH276">
        <f t="shared" si="100"/>
        <v>2.7766203703703706E-2</v>
      </c>
    </row>
    <row r="277" spans="1:34" x14ac:dyDescent="0.2">
      <c r="A277">
        <v>294</v>
      </c>
      <c r="B277" t="s">
        <v>205</v>
      </c>
      <c r="C277" t="s">
        <v>291</v>
      </c>
      <c r="D277" t="s">
        <v>2096</v>
      </c>
      <c r="E277" t="str">
        <f t="shared" si="86"/>
        <v>Joe MurphyApr 16, 2020</v>
      </c>
      <c r="F277" t="str">
        <f>VLOOKUP(E277,'names lookup'!D:L,2,FALSE)</f>
        <v>Joe Murphy</v>
      </c>
      <c r="G277" t="str">
        <f>VLOOKUP(F277,'names lookup'!E:H,3,FALSE)</f>
        <v>London Evening Standard</v>
      </c>
      <c r="H277" t="str">
        <f>VLOOKUP(F277,'names lookup'!E:I,5,FALSE)</f>
        <v>Media</v>
      </c>
      <c r="I277" t="str">
        <f>VLOOKUP($F277,'names lookup'!$E:J,6,FALSE)</f>
        <v>Newspaper</v>
      </c>
      <c r="J277" t="str">
        <f>VLOOKUP($F277,'names lookup'!$E:K,7,FALSE)</f>
        <v>Regional</v>
      </c>
      <c r="K277" t="str">
        <f>VLOOKUP($F277,'names lookup'!$E:L,8,FALSE)</f>
        <v>London</v>
      </c>
      <c r="L277" t="str">
        <f t="shared" si="87"/>
        <v>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v>
      </c>
      <c r="M277" t="str">
        <f t="shared" si="101"/>
        <v>31:36</v>
      </c>
      <c r="O277">
        <v>390</v>
      </c>
      <c r="Q277" t="s">
        <v>206</v>
      </c>
      <c r="R277" s="7">
        <f t="shared" si="88"/>
        <v>43937</v>
      </c>
      <c r="S277" t="s">
        <v>2350</v>
      </c>
      <c r="T277" s="6">
        <f t="shared" si="102"/>
        <v>2.1944444444444447E-2</v>
      </c>
      <c r="U277">
        <f t="shared" si="89"/>
        <v>2.1944444444444447E-2</v>
      </c>
      <c r="V277">
        <f t="shared" si="90"/>
        <v>2.2187499999999999E-2</v>
      </c>
      <c r="W277">
        <f t="shared" si="91"/>
        <v>2.4305555555555192E-4</v>
      </c>
      <c r="X277">
        <f t="shared" si="92"/>
        <v>2.2361111111111113E-2</v>
      </c>
      <c r="Y277">
        <f t="shared" si="93"/>
        <v>2.2361111111111113E-2</v>
      </c>
      <c r="Z277" t="b">
        <f t="shared" si="94"/>
        <v>0</v>
      </c>
      <c r="AA277" s="6">
        <f t="shared" si="95"/>
        <v>2.4305555555555192E-4</v>
      </c>
      <c r="AB277" s="6" t="b">
        <f t="shared" si="96"/>
        <v>0</v>
      </c>
      <c r="AC277" s="9">
        <f t="shared" si="97"/>
        <v>65</v>
      </c>
      <c r="AD277" s="9">
        <f t="shared" si="85"/>
        <v>185.71428571428851</v>
      </c>
      <c r="AE277" s="10">
        <f t="shared" si="103"/>
        <v>2.6620370370370372E-4</v>
      </c>
      <c r="AF277">
        <f t="shared" si="98"/>
        <v>4.1666666666666588E-4</v>
      </c>
      <c r="AG277" t="b">
        <f t="shared" si="99"/>
        <v>0</v>
      </c>
      <c r="AH277">
        <f t="shared" si="100"/>
        <v>2.7766203703703706E-2</v>
      </c>
    </row>
    <row r="278" spans="1:34" x14ac:dyDescent="0.2">
      <c r="A278">
        <v>295</v>
      </c>
      <c r="B278" t="s">
        <v>205</v>
      </c>
      <c r="C278" t="s">
        <v>292</v>
      </c>
      <c r="D278" t="s">
        <v>2096</v>
      </c>
      <c r="E278" t="str">
        <f t="shared" si="86"/>
        <v>Joe MurphyApr 16, 2020</v>
      </c>
      <c r="F278" t="str">
        <f>VLOOKUP(E278,'names lookup'!D:L,2,FALSE)</f>
        <v>Joe Murphy</v>
      </c>
      <c r="G278" t="str">
        <f>VLOOKUP(F278,'names lookup'!E:H,3,FALSE)</f>
        <v>London Evening Standard</v>
      </c>
      <c r="H278" t="str">
        <f>VLOOKUP(F278,'names lookup'!E:I,5,FALSE)</f>
        <v>Media</v>
      </c>
      <c r="I278" t="str">
        <f>VLOOKUP($F278,'names lookup'!$E:J,6,FALSE)</f>
        <v>Newspaper</v>
      </c>
      <c r="J278" t="str">
        <f>VLOOKUP($F278,'names lookup'!$E:K,7,FALSE)</f>
        <v>Regional</v>
      </c>
      <c r="K278" t="str">
        <f>VLOOKUP($F278,'names lookup'!$E:L,8,FALSE)</f>
        <v>London</v>
      </c>
      <c r="L278" t="str">
        <f t="shared" si="87"/>
        <v>Specifically, can we ask, when the government came to that conclusion, did it consider only the medical evidence about transmission or was it also taking into account the obvious fact that they’re aren’t at the moment, enough masks to go round to the public?</v>
      </c>
      <c r="M278" t="str">
        <f t="shared" si="101"/>
        <v>31:57</v>
      </c>
      <c r="O278">
        <v>278</v>
      </c>
      <c r="Q278" t="s">
        <v>206</v>
      </c>
      <c r="R278" s="7">
        <f t="shared" si="88"/>
        <v>43937</v>
      </c>
      <c r="S278" t="s">
        <v>2350</v>
      </c>
      <c r="T278" s="6">
        <f t="shared" si="102"/>
        <v>2.2187499999999999E-2</v>
      </c>
      <c r="U278">
        <f t="shared" si="89"/>
        <v>2.1944444444444447E-2</v>
      </c>
      <c r="V278">
        <f t="shared" si="90"/>
        <v>2.2187499999999999E-2</v>
      </c>
      <c r="W278">
        <f t="shared" si="91"/>
        <v>2.4305555555555192E-4</v>
      </c>
      <c r="X278">
        <f t="shared" si="92"/>
        <v>2.2361111111111113E-2</v>
      </c>
      <c r="Y278">
        <f t="shared" si="93"/>
        <v>2.2361111111111113E-2</v>
      </c>
      <c r="Z278" t="b">
        <f t="shared" si="94"/>
        <v>0</v>
      </c>
      <c r="AA278" s="6">
        <f t="shared" si="95"/>
        <v>1.7361111111111396E-4</v>
      </c>
      <c r="AB278" s="6" t="b">
        <f t="shared" si="96"/>
        <v>0</v>
      </c>
      <c r="AC278" s="9">
        <f t="shared" si="97"/>
        <v>44</v>
      </c>
      <c r="AD278" s="9">
        <f t="shared" si="85"/>
        <v>175.9999999999971</v>
      </c>
      <c r="AE278" s="10">
        <f t="shared" si="103"/>
        <v>1.7361111111111112E-4</v>
      </c>
      <c r="AF278">
        <f t="shared" si="98"/>
        <v>4.1666666666666588E-4</v>
      </c>
      <c r="AG278" t="b">
        <f t="shared" si="99"/>
        <v>0</v>
      </c>
      <c r="AH278">
        <f t="shared" si="100"/>
        <v>2.7766203703703706E-2</v>
      </c>
    </row>
    <row r="279" spans="1:34" x14ac:dyDescent="0.2">
      <c r="A279">
        <v>296</v>
      </c>
      <c r="B279" t="s">
        <v>205</v>
      </c>
      <c r="C279" t="s">
        <v>293</v>
      </c>
      <c r="D279" t="s">
        <v>2047</v>
      </c>
      <c r="E279" t="str">
        <f t="shared" si="86"/>
        <v>Chris WhittyApr 16, 2020</v>
      </c>
      <c r="F279" t="str">
        <f>VLOOKUP(E279,'names lookup'!D:L,2,FALSE)</f>
        <v>Chris Whitty</v>
      </c>
      <c r="G279" t="str">
        <f>VLOOKUP(F279,'names lookup'!E:H,3,FALSE)</f>
        <v>Department of Health and Social Care (DHSC)</v>
      </c>
      <c r="H279" t="str">
        <f>VLOOKUP(F279,'names lookup'!E:I,5,FALSE)</f>
        <v>Government</v>
      </c>
      <c r="I279" t="str">
        <f>VLOOKUP($F279,'names lookup'!$E:J,6,FALSE)</f>
        <v>Health</v>
      </c>
      <c r="J279" t="str">
        <f>VLOOKUP($F279,'names lookup'!$E:K,7,FALSE)</f>
        <v>N/A</v>
      </c>
      <c r="K279" t="str">
        <f>VLOOKUP($F279,'names lookup'!$E:L,8,FALSE)</f>
        <v>England</v>
      </c>
      <c r="L279" t="str">
        <f t="shared" si="87"/>
        <v>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v>
      </c>
      <c r="M279" t="str">
        <f t="shared" si="101"/>
        <v>32:12</v>
      </c>
      <c r="O279">
        <v>326</v>
      </c>
      <c r="Q279" t="s">
        <v>206</v>
      </c>
      <c r="R279" s="7">
        <f t="shared" si="88"/>
        <v>43937</v>
      </c>
      <c r="S279" t="s">
        <v>2351</v>
      </c>
      <c r="T279" s="6">
        <f t="shared" si="102"/>
        <v>2.2361111111111113E-2</v>
      </c>
      <c r="U279">
        <f t="shared" si="89"/>
        <v>2.2361111111111113E-2</v>
      </c>
      <c r="V279">
        <f t="shared" si="90"/>
        <v>2.71875E-2</v>
      </c>
      <c r="W279">
        <f t="shared" si="91"/>
        <v>4.826388888888887E-3</v>
      </c>
      <c r="X279">
        <f t="shared" si="92"/>
        <v>2.4884259259259259E-2</v>
      </c>
      <c r="Y279">
        <f t="shared" si="93"/>
        <v>2.4884259259259259E-2</v>
      </c>
      <c r="Z279" t="b">
        <f t="shared" si="94"/>
        <v>0</v>
      </c>
      <c r="AA279" s="6">
        <f t="shared" si="95"/>
        <v>2.3148148148147835E-4</v>
      </c>
      <c r="AB279" s="6" t="b">
        <f t="shared" si="96"/>
        <v>0</v>
      </c>
      <c r="AC279" s="9">
        <f t="shared" si="97"/>
        <v>57</v>
      </c>
      <c r="AD279" s="9">
        <f t="shared" si="85"/>
        <v>171.0000000000023</v>
      </c>
      <c r="AE279" s="10">
        <f t="shared" si="103"/>
        <v>2.3148148148148146E-4</v>
      </c>
      <c r="AF279">
        <f t="shared" si="98"/>
        <v>2.5231481481481459E-3</v>
      </c>
      <c r="AG279" t="b">
        <f t="shared" si="99"/>
        <v>0</v>
      </c>
      <c r="AH279">
        <f t="shared" si="100"/>
        <v>2.7766203703703706E-2</v>
      </c>
    </row>
    <row r="280" spans="1:34" x14ac:dyDescent="0.2">
      <c r="A280">
        <v>297</v>
      </c>
      <c r="B280" t="s">
        <v>205</v>
      </c>
      <c r="C280" t="s">
        <v>294</v>
      </c>
      <c r="D280" t="s">
        <v>2047</v>
      </c>
      <c r="E280" t="str">
        <f t="shared" si="86"/>
        <v>Chris WhittyApr 16, 2020</v>
      </c>
      <c r="F280" t="str">
        <f>VLOOKUP(E280,'names lookup'!D:L,2,FALSE)</f>
        <v>Chris Whitty</v>
      </c>
      <c r="G280" t="str">
        <f>VLOOKUP(F280,'names lookup'!E:H,3,FALSE)</f>
        <v>Department of Health and Social Care (DHSC)</v>
      </c>
      <c r="H280" t="str">
        <f>VLOOKUP(F280,'names lookup'!E:I,5,FALSE)</f>
        <v>Government</v>
      </c>
      <c r="I280" t="str">
        <f>VLOOKUP($F280,'names lookup'!$E:J,6,FALSE)</f>
        <v>Health</v>
      </c>
      <c r="J280" t="str">
        <f>VLOOKUP($F280,'names lookup'!$E:K,7,FALSE)</f>
        <v>N/A</v>
      </c>
      <c r="K280" t="str">
        <f>VLOOKUP($F280,'names lookup'!$E:L,8,FALSE)</f>
        <v>England</v>
      </c>
      <c r="L280" t="str">
        <f t="shared" si="87"/>
        <v>And that’s one of the reasons why the World Health Organization reiterated its advice that in most settings, masks should be for healthcare workers. However, this is a very live issue that we are re-examining and SAGE, which Patrick chairs, re-looked at that this morning.</v>
      </c>
      <c r="M280" t="str">
        <f t="shared" si="101"/>
        <v>32:32</v>
      </c>
      <c r="O280">
        <v>294</v>
      </c>
      <c r="Q280" t="s">
        <v>206</v>
      </c>
      <c r="R280" s="7">
        <f t="shared" si="88"/>
        <v>43937</v>
      </c>
      <c r="S280" t="s">
        <v>2351</v>
      </c>
      <c r="T280" s="6">
        <f t="shared" si="102"/>
        <v>2.2592592592592591E-2</v>
      </c>
      <c r="U280">
        <f t="shared" si="89"/>
        <v>2.2361111111111113E-2</v>
      </c>
      <c r="V280">
        <f t="shared" si="90"/>
        <v>2.71875E-2</v>
      </c>
      <c r="W280">
        <f t="shared" si="91"/>
        <v>4.826388888888887E-3</v>
      </c>
      <c r="X280">
        <f t="shared" si="92"/>
        <v>2.4884259259259259E-2</v>
      </c>
      <c r="Y280">
        <f t="shared" si="93"/>
        <v>2.4884259259259259E-2</v>
      </c>
      <c r="Z280" t="b">
        <f t="shared" si="94"/>
        <v>0</v>
      </c>
      <c r="AA280" s="6">
        <f t="shared" si="95"/>
        <v>1.967592592592611E-4</v>
      </c>
      <c r="AB280" s="6" t="b">
        <f t="shared" si="96"/>
        <v>0</v>
      </c>
      <c r="AC280" s="9">
        <f t="shared" si="97"/>
        <v>45</v>
      </c>
      <c r="AD280" s="9">
        <f t="shared" si="85"/>
        <v>158.82352941176322</v>
      </c>
      <c r="AE280" s="10">
        <f t="shared" si="103"/>
        <v>1.8518518518518518E-4</v>
      </c>
      <c r="AF280">
        <f t="shared" si="98"/>
        <v>2.5231481481481459E-3</v>
      </c>
      <c r="AG280" t="b">
        <f t="shared" si="99"/>
        <v>0</v>
      </c>
      <c r="AH280">
        <f t="shared" si="100"/>
        <v>2.7766203703703706E-2</v>
      </c>
    </row>
    <row r="281" spans="1:34" x14ac:dyDescent="0.2">
      <c r="A281">
        <v>298</v>
      </c>
      <c r="B281" t="s">
        <v>205</v>
      </c>
      <c r="C281" t="s">
        <v>295</v>
      </c>
      <c r="D281" t="s">
        <v>2047</v>
      </c>
      <c r="E281" t="str">
        <f t="shared" si="86"/>
        <v>Chris WhittyApr 16, 2020</v>
      </c>
      <c r="F281" t="str">
        <f>VLOOKUP(E281,'names lookup'!D:L,2,FALSE)</f>
        <v>Chris Whitty</v>
      </c>
      <c r="G281" t="str">
        <f>VLOOKUP(F281,'names lookup'!E:H,3,FALSE)</f>
        <v>Department of Health and Social Care (DHSC)</v>
      </c>
      <c r="H281" t="str">
        <f>VLOOKUP(F281,'names lookup'!E:I,5,FALSE)</f>
        <v>Government</v>
      </c>
      <c r="I281" t="str">
        <f>VLOOKUP($F281,'names lookup'!$E:J,6,FALSE)</f>
        <v>Health</v>
      </c>
      <c r="J281" t="str">
        <f>VLOOKUP($F281,'names lookup'!$E:K,7,FALSE)</f>
        <v>N/A</v>
      </c>
      <c r="K281" t="str">
        <f>VLOOKUP($F281,'names lookup'!$E:L,8,FALSE)</f>
        <v>England</v>
      </c>
      <c r="L281" t="str">
        <f t="shared" si="87"/>
        <v>Other scientific groups are re-looking at the evidence. I think my summary to date would be the evidence is weak, but the evidence of a small effect is there under certain circumstances. And what we’re really trying to do is work out under what circumstances, if…</v>
      </c>
      <c r="M281" t="str">
        <f t="shared" si="101"/>
        <v>32:49</v>
      </c>
      <c r="O281">
        <v>285</v>
      </c>
      <c r="Q281" t="s">
        <v>206</v>
      </c>
      <c r="R281" s="7">
        <f t="shared" si="88"/>
        <v>43937</v>
      </c>
      <c r="S281" t="s">
        <v>2351</v>
      </c>
      <c r="T281" s="6">
        <f t="shared" si="102"/>
        <v>2.2789351851851852E-2</v>
      </c>
      <c r="U281">
        <f t="shared" si="89"/>
        <v>2.2361111111111113E-2</v>
      </c>
      <c r="V281">
        <f t="shared" si="90"/>
        <v>2.71875E-2</v>
      </c>
      <c r="W281">
        <f t="shared" si="91"/>
        <v>4.826388888888887E-3</v>
      </c>
      <c r="X281">
        <f t="shared" si="92"/>
        <v>2.4884259259259259E-2</v>
      </c>
      <c r="Y281">
        <f t="shared" si="93"/>
        <v>2.4884259259259259E-2</v>
      </c>
      <c r="Z281" t="b">
        <f t="shared" si="94"/>
        <v>0</v>
      </c>
      <c r="AA281" s="6">
        <f t="shared" si="95"/>
        <v>1.6203703703703345E-4</v>
      </c>
      <c r="AB281" s="6" t="b">
        <f t="shared" si="96"/>
        <v>0</v>
      </c>
      <c r="AC281" s="9">
        <f t="shared" si="97"/>
        <v>46</v>
      </c>
      <c r="AD281" s="9">
        <f t="shared" si="85"/>
        <v>197.14285714286152</v>
      </c>
      <c r="AE281" s="10">
        <f t="shared" si="103"/>
        <v>1.8518518518518518E-4</v>
      </c>
      <c r="AF281">
        <f t="shared" si="98"/>
        <v>2.5231481481481459E-3</v>
      </c>
      <c r="AG281" t="b">
        <f t="shared" si="99"/>
        <v>0</v>
      </c>
      <c r="AH281">
        <f t="shared" si="100"/>
        <v>2.7766203703703706E-2</v>
      </c>
    </row>
    <row r="282" spans="1:34" x14ac:dyDescent="0.2">
      <c r="A282">
        <v>299</v>
      </c>
      <c r="B282" t="s">
        <v>205</v>
      </c>
      <c r="C282" t="s">
        <v>296</v>
      </c>
      <c r="D282" t="s">
        <v>2047</v>
      </c>
      <c r="E282" t="str">
        <f t="shared" si="86"/>
        <v>Chris WhittyApr 16, 2020</v>
      </c>
      <c r="F282" t="str">
        <f>VLOOKUP(E282,'names lookup'!D:L,2,FALSE)</f>
        <v>Chris Whitty</v>
      </c>
      <c r="G282" t="str">
        <f>VLOOKUP(F282,'names lookup'!E:H,3,FALSE)</f>
        <v>Department of Health and Social Care (DHSC)</v>
      </c>
      <c r="H282" t="str">
        <f>VLOOKUP(F282,'names lookup'!E:I,5,FALSE)</f>
        <v>Government</v>
      </c>
      <c r="I282" t="str">
        <f>VLOOKUP($F282,'names lookup'!$E:J,6,FALSE)</f>
        <v>Health</v>
      </c>
      <c r="J282" t="str">
        <f>VLOOKUP($F282,'names lookup'!$E:K,7,FALSE)</f>
        <v>N/A</v>
      </c>
      <c r="K282" t="str">
        <f>VLOOKUP($F282,'names lookup'!$E:L,8,FALSE)</f>
        <v>England</v>
      </c>
      <c r="L282" t="str">
        <f t="shared" si="87"/>
        <v>…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v>
      </c>
      <c r="M282" t="str">
        <f t="shared" si="101"/>
        <v>33:03</v>
      </c>
      <c r="O282">
        <v>375</v>
      </c>
      <c r="Q282" t="s">
        <v>206</v>
      </c>
      <c r="R282" s="7">
        <f t="shared" si="88"/>
        <v>43937</v>
      </c>
      <c r="S282" t="s">
        <v>2351</v>
      </c>
      <c r="T282" s="6">
        <f t="shared" si="102"/>
        <v>2.2951388888888886E-2</v>
      </c>
      <c r="U282">
        <f t="shared" si="89"/>
        <v>2.2361111111111113E-2</v>
      </c>
      <c r="V282">
        <f t="shared" si="90"/>
        <v>2.71875E-2</v>
      </c>
      <c r="W282">
        <f t="shared" si="91"/>
        <v>4.826388888888887E-3</v>
      </c>
      <c r="X282">
        <f t="shared" si="92"/>
        <v>2.4884259259259259E-2</v>
      </c>
      <c r="Y282">
        <f t="shared" si="93"/>
        <v>2.4884259259259259E-2</v>
      </c>
      <c r="Z282" t="b">
        <f t="shared" si="94"/>
        <v>0</v>
      </c>
      <c r="AA282" s="6">
        <f t="shared" si="95"/>
        <v>2.0833333333333814E-4</v>
      </c>
      <c r="AB282" s="6" t="b">
        <f t="shared" si="96"/>
        <v>0</v>
      </c>
      <c r="AC282" s="9">
        <f t="shared" si="97"/>
        <v>67</v>
      </c>
      <c r="AD282" s="9">
        <f t="shared" si="85"/>
        <v>223.33333333332817</v>
      </c>
      <c r="AE282" s="10">
        <f t="shared" si="103"/>
        <v>2.7777777777777778E-4</v>
      </c>
      <c r="AF282">
        <f t="shared" si="98"/>
        <v>2.5231481481481459E-3</v>
      </c>
      <c r="AG282" t="b">
        <f t="shared" si="99"/>
        <v>0</v>
      </c>
      <c r="AH282">
        <f t="shared" si="100"/>
        <v>2.7766203703703706E-2</v>
      </c>
    </row>
    <row r="283" spans="1:34" x14ac:dyDescent="0.2">
      <c r="A283">
        <v>300</v>
      </c>
      <c r="B283" t="s">
        <v>205</v>
      </c>
      <c r="C283" t="s">
        <v>297</v>
      </c>
      <c r="D283" t="s">
        <v>2059</v>
      </c>
      <c r="E283" t="str">
        <f t="shared" si="86"/>
        <v>Dominic RaabApr 16, 2020</v>
      </c>
      <c r="F283" t="str">
        <f>VLOOKUP(E283,'names lookup'!D:L,2,FALSE)</f>
        <v>Dominic Raab</v>
      </c>
      <c r="G283" t="str">
        <f>VLOOKUP(F283,'names lookup'!E:H,3,FALSE)</f>
        <v>Government</v>
      </c>
      <c r="H283" t="str">
        <f>VLOOKUP(F283,'names lookup'!E:I,5,FALSE)</f>
        <v>Government</v>
      </c>
      <c r="I283" t="str">
        <f>VLOOKUP($F283,'names lookup'!$E:J,6,FALSE)</f>
        <v>Central govt</v>
      </c>
      <c r="J283" t="str">
        <f>VLOOKUP($F283,'names lookup'!$E:K,7,FALSE)</f>
        <v>N/A</v>
      </c>
      <c r="K283" t="str">
        <f>VLOOKUP($F283,'names lookup'!$E:L,8,FALSE)</f>
        <v>UK</v>
      </c>
      <c r="L283" t="str">
        <f t="shared" si="87"/>
        <v>Kitty Donaldson from Bloomberg.</v>
      </c>
      <c r="M283" t="str">
        <f t="shared" si="101"/>
        <v>33:21</v>
      </c>
      <c r="O283">
        <v>53</v>
      </c>
      <c r="Q283" t="s">
        <v>206</v>
      </c>
      <c r="R283" s="7">
        <f t="shared" si="88"/>
        <v>43937</v>
      </c>
      <c r="S283" t="s">
        <v>2354</v>
      </c>
      <c r="T283" s="6">
        <f t="shared" si="102"/>
        <v>2.3159722222222224E-2</v>
      </c>
      <c r="U283">
        <f t="shared" si="89"/>
        <v>2.3159722222222224E-2</v>
      </c>
      <c r="V283">
        <f t="shared" si="90"/>
        <v>2.7766203703703706E-2</v>
      </c>
      <c r="W283">
        <f t="shared" si="91"/>
        <v>4.6064814814814822E-3</v>
      </c>
      <c r="X283">
        <f t="shared" si="92"/>
        <v>2.4884259259259259E-2</v>
      </c>
      <c r="Y283">
        <f t="shared" si="93"/>
        <v>2.4884259259259259E-2</v>
      </c>
      <c r="Z283" t="b">
        <f t="shared" si="94"/>
        <v>0</v>
      </c>
      <c r="AA283" s="6">
        <f t="shared" si="95"/>
        <v>3.4722222222220711E-5</v>
      </c>
      <c r="AB283" s="6" t="b">
        <f t="shared" si="96"/>
        <v>0</v>
      </c>
      <c r="AC283" s="9">
        <f t="shared" si="97"/>
        <v>4</v>
      </c>
      <c r="AD283" s="9">
        <f t="shared" si="85"/>
        <v>80.000000000003482</v>
      </c>
      <c r="AE283" s="10">
        <f t="shared" si="103"/>
        <v>1.1574074074074073E-5</v>
      </c>
      <c r="AF283">
        <f t="shared" si="98"/>
        <v>1.7245370370370348E-3</v>
      </c>
      <c r="AG283" t="b">
        <f t="shared" si="99"/>
        <v>0</v>
      </c>
      <c r="AH283">
        <f t="shared" si="100"/>
        <v>2.7766203703703706E-2</v>
      </c>
    </row>
    <row r="284" spans="1:34" x14ac:dyDescent="0.2">
      <c r="A284">
        <v>301</v>
      </c>
      <c r="B284" t="s">
        <v>205</v>
      </c>
      <c r="C284" t="s">
        <v>298</v>
      </c>
      <c r="D284" t="s">
        <v>2105</v>
      </c>
      <c r="E284" t="str">
        <f t="shared" si="86"/>
        <v>Kitty DonaldsonApr 16, 2020</v>
      </c>
      <c r="F284" t="str">
        <f>VLOOKUP(E284,'names lookup'!D:L,2,FALSE)</f>
        <v>Kitty Donaldson</v>
      </c>
      <c r="G284" t="str">
        <f>VLOOKUP(F284,'names lookup'!E:H,3,FALSE)</f>
        <v>Bloomberg News</v>
      </c>
      <c r="H284" t="str">
        <f>VLOOKUP(F284,'names lookup'!E:I,5,FALSE)</f>
        <v>Media</v>
      </c>
      <c r="I284" t="str">
        <f>VLOOKUP($F284,'names lookup'!$E:J,6,FALSE)</f>
        <v>Specialist</v>
      </c>
      <c r="J284" t="str">
        <f>VLOOKUP($F284,'names lookup'!$E:K,7,FALSE)</f>
        <v>National</v>
      </c>
      <c r="K284" t="str">
        <f>VLOOKUP($F284,'names lookup'!$E:L,8,FALSE)</f>
        <v>UK</v>
      </c>
      <c r="L284" t="str">
        <f t="shared" si="87"/>
        <v>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v>
      </c>
      <c r="M284" t="str">
        <f t="shared" si="101"/>
        <v>33:24</v>
      </c>
      <c r="O284">
        <v>547</v>
      </c>
      <c r="Q284" t="s">
        <v>206</v>
      </c>
      <c r="R284" s="7">
        <f t="shared" si="88"/>
        <v>43937</v>
      </c>
      <c r="S284" t="s">
        <v>2355</v>
      </c>
      <c r="T284" s="6">
        <f t="shared" si="102"/>
        <v>2.3194444444444445E-2</v>
      </c>
      <c r="U284">
        <f t="shared" si="89"/>
        <v>2.3194444444444445E-2</v>
      </c>
      <c r="V284">
        <f t="shared" si="90"/>
        <v>2.4745370370370372E-2</v>
      </c>
      <c r="W284">
        <f t="shared" si="91"/>
        <v>1.5509259259259278E-3</v>
      </c>
      <c r="X284">
        <f t="shared" si="92"/>
        <v>2.4884259259259259E-2</v>
      </c>
      <c r="Y284">
        <f t="shared" si="93"/>
        <v>2.4884259259259259E-2</v>
      </c>
      <c r="Z284" t="b">
        <f t="shared" si="94"/>
        <v>0</v>
      </c>
      <c r="AA284" s="6">
        <f t="shared" si="95"/>
        <v>3.3564814814814742E-4</v>
      </c>
      <c r="AB284" s="6" t="b">
        <f t="shared" si="96"/>
        <v>0</v>
      </c>
      <c r="AC284" s="9">
        <f t="shared" si="97"/>
        <v>97</v>
      </c>
      <c r="AD284" s="9">
        <f t="shared" si="85"/>
        <v>200.68965517241423</v>
      </c>
      <c r="AE284" s="10">
        <f t="shared" si="103"/>
        <v>3.9351851851851852E-4</v>
      </c>
      <c r="AF284">
        <f t="shared" si="98"/>
        <v>1.6898148148148141E-3</v>
      </c>
      <c r="AG284" t="b">
        <f t="shared" si="99"/>
        <v>0</v>
      </c>
      <c r="AH284">
        <f t="shared" si="100"/>
        <v>2.7766203703703706E-2</v>
      </c>
    </row>
    <row r="285" spans="1:34" x14ac:dyDescent="0.2">
      <c r="A285">
        <v>302</v>
      </c>
      <c r="B285" t="s">
        <v>205</v>
      </c>
      <c r="C285" t="s">
        <v>299</v>
      </c>
      <c r="D285" t="s">
        <v>2059</v>
      </c>
      <c r="E285" t="str">
        <f t="shared" si="86"/>
        <v>Dominic RaabApr 16, 2020</v>
      </c>
      <c r="F285" t="str">
        <f>VLOOKUP(E285,'names lookup'!D:L,2,FALSE)</f>
        <v>Dominic Raab</v>
      </c>
      <c r="G285" t="str">
        <f>VLOOKUP(F285,'names lookup'!E:H,3,FALSE)</f>
        <v>Government</v>
      </c>
      <c r="H285" t="str">
        <f>VLOOKUP(F285,'names lookup'!E:I,5,FALSE)</f>
        <v>Government</v>
      </c>
      <c r="I285" t="str">
        <f>VLOOKUP($F285,'names lookup'!$E:J,6,FALSE)</f>
        <v>Central govt</v>
      </c>
      <c r="J285" t="str">
        <f>VLOOKUP($F285,'names lookup'!$E:K,7,FALSE)</f>
        <v>N/A</v>
      </c>
      <c r="K285" t="str">
        <f>VLOOKUP($F285,'names lookup'!$E:L,8,FALSE)</f>
        <v>UK</v>
      </c>
      <c r="L285" t="str">
        <f t="shared" si="87"/>
        <v>Patrick, do you want to address the first one?</v>
      </c>
      <c r="M285" t="str">
        <f t="shared" si="101"/>
        <v>33:53</v>
      </c>
      <c r="O285">
        <v>68</v>
      </c>
      <c r="Q285" t="s">
        <v>206</v>
      </c>
      <c r="R285" s="7">
        <f t="shared" si="88"/>
        <v>43937</v>
      </c>
      <c r="S285" t="s">
        <v>2235</v>
      </c>
      <c r="T285" s="6">
        <f t="shared" si="102"/>
        <v>2.3530092592592592E-2</v>
      </c>
      <c r="U285">
        <f t="shared" si="89"/>
        <v>2.3530092592592592E-2</v>
      </c>
      <c r="V285">
        <f t="shared" si="90"/>
        <v>2.7766203703703706E-2</v>
      </c>
      <c r="W285">
        <f t="shared" si="91"/>
        <v>4.2361111111111141E-3</v>
      </c>
      <c r="X285">
        <f t="shared" si="92"/>
        <v>2.4884259259259259E-2</v>
      </c>
      <c r="Y285">
        <f t="shared" si="93"/>
        <v>2.4884259259259259E-2</v>
      </c>
      <c r="Z285" t="b">
        <f t="shared" si="94"/>
        <v>0</v>
      </c>
      <c r="AA285" s="6">
        <f t="shared" si="95"/>
        <v>1.157407407407357E-5</v>
      </c>
      <c r="AB285" s="6" t="b">
        <f t="shared" si="96"/>
        <v>0</v>
      </c>
      <c r="AC285" s="9">
        <f t="shared" si="97"/>
        <v>9</v>
      </c>
      <c r="AD285" s="9">
        <f t="shared" ref="AD285:AD316" si="104">IF(AB285=FALSE,AC285/(AA285*(24*60)),"")</f>
        <v>540.00000000002353</v>
      </c>
      <c r="AE285" s="10">
        <f t="shared" si="103"/>
        <v>3.4722222222222222E-5</v>
      </c>
      <c r="AF285">
        <f t="shared" si="98"/>
        <v>1.3541666666666667E-3</v>
      </c>
      <c r="AG285" t="b">
        <f t="shared" si="99"/>
        <v>0</v>
      </c>
      <c r="AH285">
        <f t="shared" si="100"/>
        <v>2.7766203703703706E-2</v>
      </c>
    </row>
    <row r="286" spans="1:34" x14ac:dyDescent="0.2">
      <c r="A286">
        <v>303</v>
      </c>
      <c r="B286" t="s">
        <v>205</v>
      </c>
      <c r="C286" t="s">
        <v>300</v>
      </c>
      <c r="D286" t="s">
        <v>2131</v>
      </c>
      <c r="E286" t="str">
        <f t="shared" si="86"/>
        <v>Patrick VallanceApr 16, 2020</v>
      </c>
      <c r="F286" t="str">
        <f>VLOOKUP(E286,'names lookup'!D:L,2,FALSE)</f>
        <v>Patrick Vallance</v>
      </c>
      <c r="G286" t="str">
        <f>VLOOKUP(F286,'names lookup'!E:H,3,FALSE)</f>
        <v>Government</v>
      </c>
      <c r="H286" t="str">
        <f>VLOOKUP(F286,'names lookup'!E:I,5,FALSE)</f>
        <v>Government</v>
      </c>
      <c r="I286" t="str">
        <f>VLOOKUP($F286,'names lookup'!$E:J,6,FALSE)</f>
        <v>Central govt</v>
      </c>
      <c r="J286" t="str">
        <f>VLOOKUP($F286,'names lookup'!$E:K,7,FALSE)</f>
        <v>N/A</v>
      </c>
      <c r="K286" t="str">
        <f>VLOOKUP($F286,'names lookup'!$E:L,8,FALSE)</f>
        <v>UK</v>
      </c>
      <c r="L286" t="str">
        <f t="shared" si="87"/>
        <v>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v>
      </c>
      <c r="M286" t="str">
        <f t="shared" si="101"/>
        <v>33:54</v>
      </c>
      <c r="O286">
        <v>560</v>
      </c>
      <c r="Q286" t="s">
        <v>206</v>
      </c>
      <c r="R286" s="7">
        <f t="shared" si="88"/>
        <v>43937</v>
      </c>
      <c r="S286" t="s">
        <v>2356</v>
      </c>
      <c r="T286" s="6">
        <f t="shared" si="102"/>
        <v>2.3541666666666666E-2</v>
      </c>
      <c r="U286">
        <f t="shared" si="89"/>
        <v>2.3541666666666666E-2</v>
      </c>
      <c r="V286">
        <f t="shared" si="90"/>
        <v>2.6921296296296294E-2</v>
      </c>
      <c r="W286">
        <f t="shared" si="91"/>
        <v>3.3796296296296283E-3</v>
      </c>
      <c r="X286">
        <f t="shared" si="92"/>
        <v>2.4884259259259259E-2</v>
      </c>
      <c r="Y286">
        <f t="shared" si="93"/>
        <v>2.4884259259259259E-2</v>
      </c>
      <c r="Z286" t="b">
        <f t="shared" si="94"/>
        <v>0</v>
      </c>
      <c r="AA286" s="6">
        <f t="shared" si="95"/>
        <v>4.1666666666666588E-4</v>
      </c>
      <c r="AB286" s="6" t="b">
        <f t="shared" si="96"/>
        <v>0</v>
      </c>
      <c r="AC286" s="9">
        <f t="shared" si="97"/>
        <v>98</v>
      </c>
      <c r="AD286" s="9">
        <f t="shared" si="104"/>
        <v>163.33333333333366</v>
      </c>
      <c r="AE286" s="10">
        <f t="shared" si="103"/>
        <v>4.0509259259259258E-4</v>
      </c>
      <c r="AF286">
        <f t="shared" si="98"/>
        <v>1.3425925925925931E-3</v>
      </c>
      <c r="AG286" t="b">
        <f t="shared" si="99"/>
        <v>0</v>
      </c>
      <c r="AH286">
        <f t="shared" si="100"/>
        <v>2.7766203703703706E-2</v>
      </c>
    </row>
    <row r="287" spans="1:34" x14ac:dyDescent="0.2">
      <c r="A287">
        <v>304</v>
      </c>
      <c r="B287" t="s">
        <v>205</v>
      </c>
      <c r="C287" t="s">
        <v>301</v>
      </c>
      <c r="D287" t="s">
        <v>2059</v>
      </c>
      <c r="E287" t="str">
        <f t="shared" si="86"/>
        <v>Dominic RaabApr 16, 2020</v>
      </c>
      <c r="F287" t="str">
        <f>VLOOKUP(E287,'names lookup'!D:L,2,FALSE)</f>
        <v>Dominic Raab</v>
      </c>
      <c r="G287" t="str">
        <f>VLOOKUP(F287,'names lookup'!E:H,3,FALSE)</f>
        <v>Government</v>
      </c>
      <c r="H287" t="str">
        <f>VLOOKUP(F287,'names lookup'!E:I,5,FALSE)</f>
        <v>Government</v>
      </c>
      <c r="I287" t="str">
        <f>VLOOKUP($F287,'names lookup'!$E:J,6,FALSE)</f>
        <v>Central govt</v>
      </c>
      <c r="J287" t="str">
        <f>VLOOKUP($F287,'names lookup'!$E:K,7,FALSE)</f>
        <v>N/A</v>
      </c>
      <c r="K287" t="str">
        <f>VLOOKUP($F287,'names lookup'!$E:L,8,FALSE)</f>
        <v>UK</v>
      </c>
      <c r="L287" t="str">
        <f t="shared" si="87"/>
        <v>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v>
      </c>
      <c r="M287" t="str">
        <f t="shared" si="101"/>
        <v>34:30</v>
      </c>
      <c r="O287">
        <v>1140</v>
      </c>
      <c r="Q287" t="s">
        <v>206</v>
      </c>
      <c r="R287" s="7">
        <f t="shared" si="88"/>
        <v>43937</v>
      </c>
      <c r="S287" t="s">
        <v>2357</v>
      </c>
      <c r="T287" s="6">
        <f t="shared" si="102"/>
        <v>2.3958333333333331E-2</v>
      </c>
      <c r="U287">
        <f t="shared" si="89"/>
        <v>2.3958333333333331E-2</v>
      </c>
      <c r="V287">
        <f t="shared" si="90"/>
        <v>2.7766203703703706E-2</v>
      </c>
      <c r="W287">
        <f t="shared" si="91"/>
        <v>3.8078703703703747E-3</v>
      </c>
      <c r="X287">
        <f t="shared" si="92"/>
        <v>2.4884259259259259E-2</v>
      </c>
      <c r="Y287">
        <f t="shared" si="93"/>
        <v>2.4884259259259259E-2</v>
      </c>
      <c r="Z287" t="b">
        <f t="shared" si="94"/>
        <v>0</v>
      </c>
      <c r="AA287" s="6">
        <f t="shared" si="95"/>
        <v>7.5231481481481677E-4</v>
      </c>
      <c r="AB287" s="6" t="b">
        <f t="shared" si="96"/>
        <v>0</v>
      </c>
      <c r="AC287" s="9">
        <f t="shared" si="97"/>
        <v>214</v>
      </c>
      <c r="AD287" s="9">
        <f t="shared" si="104"/>
        <v>197.53846153846104</v>
      </c>
      <c r="AE287" s="10">
        <f t="shared" si="103"/>
        <v>8.7962962962962962E-4</v>
      </c>
      <c r="AF287">
        <f t="shared" si="98"/>
        <v>9.2592592592592726E-4</v>
      </c>
      <c r="AG287" t="b">
        <f t="shared" si="99"/>
        <v>0</v>
      </c>
      <c r="AH287">
        <f t="shared" si="100"/>
        <v>2.7766203703703706E-2</v>
      </c>
    </row>
    <row r="288" spans="1:34" x14ac:dyDescent="0.2">
      <c r="A288">
        <v>305</v>
      </c>
      <c r="B288" t="s">
        <v>205</v>
      </c>
      <c r="C288" t="s">
        <v>302</v>
      </c>
      <c r="D288" t="s">
        <v>2059</v>
      </c>
      <c r="E288" t="str">
        <f t="shared" si="86"/>
        <v>Dominic RaabApr 16, 2020</v>
      </c>
      <c r="F288" t="str">
        <f>VLOOKUP(E288,'names lookup'!D:L,2,FALSE)</f>
        <v>Dominic Raab</v>
      </c>
      <c r="G288" t="str">
        <f>VLOOKUP(F288,'names lookup'!E:H,3,FALSE)</f>
        <v>Government</v>
      </c>
      <c r="H288" t="str">
        <f>VLOOKUP(F288,'names lookup'!E:I,5,FALSE)</f>
        <v>Government</v>
      </c>
      <c r="I288" t="str">
        <f>VLOOKUP($F288,'names lookup'!$E:J,6,FALSE)</f>
        <v>Central govt</v>
      </c>
      <c r="J288" t="str">
        <f>VLOOKUP($F288,'names lookup'!$E:K,7,FALSE)</f>
        <v>N/A</v>
      </c>
      <c r="K288" t="str">
        <f>VLOOKUP($F288,'names lookup'!$E:L,8,FALSE)</f>
        <v>UK</v>
      </c>
      <c r="L288" t="str">
        <f t="shared" si="87"/>
        <v>Kitty, do you want to come back on any of that?</v>
      </c>
      <c r="M288" t="str">
        <f t="shared" si="101"/>
        <v>35:35</v>
      </c>
      <c r="O288">
        <v>69</v>
      </c>
      <c r="Q288" t="s">
        <v>206</v>
      </c>
      <c r="R288" s="7">
        <f t="shared" si="88"/>
        <v>43937</v>
      </c>
      <c r="S288" t="s">
        <v>2357</v>
      </c>
      <c r="T288" s="6">
        <f t="shared" si="102"/>
        <v>2.4710648148148148E-2</v>
      </c>
      <c r="U288">
        <f t="shared" si="89"/>
        <v>2.3958333333333331E-2</v>
      </c>
      <c r="V288">
        <f t="shared" si="90"/>
        <v>2.7766203703703706E-2</v>
      </c>
      <c r="W288">
        <f t="shared" si="91"/>
        <v>3.8078703703703747E-3</v>
      </c>
      <c r="X288">
        <f t="shared" si="92"/>
        <v>2.4884259259259259E-2</v>
      </c>
      <c r="Y288">
        <f t="shared" si="93"/>
        <v>2.4884259259259259E-2</v>
      </c>
      <c r="Z288" t="b">
        <f t="shared" si="94"/>
        <v>0</v>
      </c>
      <c r="AA288" s="6">
        <f t="shared" si="95"/>
        <v>3.4722222222224181E-5</v>
      </c>
      <c r="AB288" s="6" t="b">
        <f t="shared" si="96"/>
        <v>0</v>
      </c>
      <c r="AC288" s="9">
        <f t="shared" si="97"/>
        <v>11</v>
      </c>
      <c r="AD288" s="9">
        <f t="shared" si="104"/>
        <v>219.99999999998758</v>
      </c>
      <c r="AE288" s="10">
        <f t="shared" si="103"/>
        <v>3.4722222222222222E-5</v>
      </c>
      <c r="AF288">
        <f t="shared" si="98"/>
        <v>9.2592592592592726E-4</v>
      </c>
      <c r="AG288" t="b">
        <f t="shared" si="99"/>
        <v>0</v>
      </c>
      <c r="AH288">
        <f t="shared" si="100"/>
        <v>2.7766203703703706E-2</v>
      </c>
    </row>
    <row r="289" spans="1:34" x14ac:dyDescent="0.2">
      <c r="A289">
        <v>306</v>
      </c>
      <c r="B289" t="s">
        <v>205</v>
      </c>
      <c r="C289" t="s">
        <v>303</v>
      </c>
      <c r="D289" t="s">
        <v>2105</v>
      </c>
      <c r="E289" t="str">
        <f t="shared" si="86"/>
        <v>Kitty DonaldsonApr 16, 2020</v>
      </c>
      <c r="F289" t="str">
        <f>VLOOKUP(E289,'names lookup'!D:L,2,FALSE)</f>
        <v>Kitty Donaldson</v>
      </c>
      <c r="G289" t="str">
        <f>VLOOKUP(F289,'names lookup'!E:H,3,FALSE)</f>
        <v>Bloomberg News</v>
      </c>
      <c r="H289" t="str">
        <f>VLOOKUP(F289,'names lookup'!E:I,5,FALSE)</f>
        <v>Media</v>
      </c>
      <c r="I289" t="str">
        <f>VLOOKUP($F289,'names lookup'!$E:J,6,FALSE)</f>
        <v>Specialist</v>
      </c>
      <c r="J289" t="str">
        <f>VLOOKUP($F289,'names lookup'!$E:K,7,FALSE)</f>
        <v>National</v>
      </c>
      <c r="K289" t="str">
        <f>VLOOKUP($F289,'names lookup'!$E:L,8,FALSE)</f>
        <v>UK</v>
      </c>
      <c r="L289" t="str">
        <f t="shared" si="87"/>
        <v>Yes, just First Secretary, what does that mean in practice? Does that mean tariffs? Or does it mean greater restrictions on Chinese investment in the UK? How do you see that playing out?</v>
      </c>
      <c r="M289" t="str">
        <f t="shared" si="101"/>
        <v>35:38</v>
      </c>
      <c r="O289">
        <v>211</v>
      </c>
      <c r="Q289" t="s">
        <v>206</v>
      </c>
      <c r="R289" s="7">
        <f t="shared" si="88"/>
        <v>43937</v>
      </c>
      <c r="S289" t="s">
        <v>2358</v>
      </c>
      <c r="T289" s="6">
        <f t="shared" si="102"/>
        <v>2.4745370370370372E-2</v>
      </c>
      <c r="U289">
        <f t="shared" si="89"/>
        <v>2.4745370370370372E-2</v>
      </c>
      <c r="V289">
        <f t="shared" si="90"/>
        <v>2.4745370370370372E-2</v>
      </c>
      <c r="W289">
        <f t="shared" si="91"/>
        <v>0</v>
      </c>
      <c r="X289">
        <f t="shared" si="92"/>
        <v>2.4884259259259259E-2</v>
      </c>
      <c r="Y289">
        <f t="shared" si="93"/>
        <v>2.4884259259259259E-2</v>
      </c>
      <c r="Z289" t="b">
        <f t="shared" si="94"/>
        <v>0</v>
      </c>
      <c r="AA289" s="6">
        <f t="shared" si="95"/>
        <v>1.3888888888888631E-4</v>
      </c>
      <c r="AB289" s="6" t="b">
        <f t="shared" si="96"/>
        <v>0</v>
      </c>
      <c r="AC289" s="9">
        <f t="shared" si="97"/>
        <v>33</v>
      </c>
      <c r="AD289" s="9">
        <f t="shared" si="104"/>
        <v>165.00000000000307</v>
      </c>
      <c r="AE289" s="10">
        <f t="shared" si="103"/>
        <v>1.273148148148148E-4</v>
      </c>
      <c r="AF289">
        <f t="shared" si="98"/>
        <v>1.3888888888888631E-4</v>
      </c>
      <c r="AG289" t="b">
        <f t="shared" si="99"/>
        <v>0</v>
      </c>
      <c r="AH289">
        <f t="shared" si="100"/>
        <v>2.7766203703703706E-2</v>
      </c>
    </row>
    <row r="290" spans="1:34" x14ac:dyDescent="0.2">
      <c r="A290">
        <v>307</v>
      </c>
      <c r="B290" t="s">
        <v>205</v>
      </c>
      <c r="C290" t="s">
        <v>304</v>
      </c>
      <c r="D290" t="s">
        <v>2059</v>
      </c>
      <c r="E290" t="str">
        <f t="shared" si="86"/>
        <v>Dominic RaabApr 16, 2020</v>
      </c>
      <c r="F290" t="str">
        <f>VLOOKUP(E290,'names lookup'!D:L,2,FALSE)</f>
        <v>Dominic Raab</v>
      </c>
      <c r="G290" t="str">
        <f>VLOOKUP(F290,'names lookup'!E:H,3,FALSE)</f>
        <v>Government</v>
      </c>
      <c r="H290" t="str">
        <f>VLOOKUP(F290,'names lookup'!E:I,5,FALSE)</f>
        <v>Government</v>
      </c>
      <c r="I290" t="str">
        <f>VLOOKUP($F290,'names lookup'!$E:J,6,FALSE)</f>
        <v>Central govt</v>
      </c>
      <c r="J290" t="str">
        <f>VLOOKUP($F290,'names lookup'!$E:K,7,FALSE)</f>
        <v>N/A</v>
      </c>
      <c r="K290" t="str">
        <f>VLOOKUP($F290,'names lookup'!$E:L,8,FALSE)</f>
        <v>UK</v>
      </c>
      <c r="L290" t="str">
        <f t="shared" si="87"/>
        <v>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v>
      </c>
      <c r="M290" t="str">
        <f t="shared" si="101"/>
        <v>35:50</v>
      </c>
      <c r="O290">
        <v>355</v>
      </c>
      <c r="Q290" t="s">
        <v>206</v>
      </c>
      <c r="R290" s="7">
        <f t="shared" si="88"/>
        <v>43937</v>
      </c>
      <c r="S290" t="s">
        <v>2359</v>
      </c>
      <c r="T290" s="6">
        <f t="shared" si="102"/>
        <v>2.4884259259259259E-2</v>
      </c>
      <c r="U290">
        <f t="shared" si="89"/>
        <v>2.4884259259259259E-2</v>
      </c>
      <c r="V290">
        <f t="shared" si="90"/>
        <v>2.7766203703703706E-2</v>
      </c>
      <c r="W290">
        <f t="shared" si="91"/>
        <v>2.8819444444444474E-3</v>
      </c>
      <c r="X290">
        <f t="shared" si="92"/>
        <v>2.6469907407407411E-2</v>
      </c>
      <c r="Y290">
        <f t="shared" si="93"/>
        <v>2.6469907407407411E-2</v>
      </c>
      <c r="Z290" t="b">
        <f t="shared" si="94"/>
        <v>0</v>
      </c>
      <c r="AA290" s="6">
        <f t="shared" si="95"/>
        <v>1.967592592592611E-4</v>
      </c>
      <c r="AB290" s="6" t="b">
        <f t="shared" si="96"/>
        <v>0</v>
      </c>
      <c r="AC290" s="9">
        <f t="shared" si="97"/>
        <v>60</v>
      </c>
      <c r="AD290" s="9">
        <f t="shared" si="104"/>
        <v>211.76470588235097</v>
      </c>
      <c r="AE290" s="10">
        <f t="shared" si="103"/>
        <v>2.4305555555555552E-4</v>
      </c>
      <c r="AF290">
        <f t="shared" si="98"/>
        <v>1.585648148148152E-3</v>
      </c>
      <c r="AG290" t="b">
        <f t="shared" si="99"/>
        <v>0</v>
      </c>
      <c r="AH290">
        <f t="shared" si="100"/>
        <v>2.7766203703703706E-2</v>
      </c>
    </row>
    <row r="291" spans="1:34" x14ac:dyDescent="0.2">
      <c r="A291">
        <v>308</v>
      </c>
      <c r="B291" t="s">
        <v>205</v>
      </c>
      <c r="C291" t="s">
        <v>305</v>
      </c>
      <c r="D291" t="s">
        <v>2059</v>
      </c>
      <c r="E291" t="str">
        <f t="shared" si="86"/>
        <v>Dominic RaabApr 16, 2020</v>
      </c>
      <c r="F291" t="str">
        <f>VLOOKUP(E291,'names lookup'!D:L,2,FALSE)</f>
        <v>Dominic Raab</v>
      </c>
      <c r="G291" t="str">
        <f>VLOOKUP(F291,'names lookup'!E:H,3,FALSE)</f>
        <v>Government</v>
      </c>
      <c r="H291" t="str">
        <f>VLOOKUP(F291,'names lookup'!E:I,5,FALSE)</f>
        <v>Government</v>
      </c>
      <c r="I291" t="str">
        <f>VLOOKUP($F291,'names lookup'!$E:J,6,FALSE)</f>
        <v>Central govt</v>
      </c>
      <c r="J291" t="str">
        <f>VLOOKUP($F291,'names lookup'!$E:K,7,FALSE)</f>
        <v>N/A</v>
      </c>
      <c r="K291" t="str">
        <f>VLOOKUP($F291,'names lookup'!$E:L,8,FALSE)</f>
        <v>UK</v>
      </c>
      <c r="L291" t="str">
        <f t="shared" si="87"/>
        <v>Bill Jacobs from The Lancashire Telegraph.</v>
      </c>
      <c r="M291" t="str">
        <f t="shared" si="101"/>
        <v>36:07</v>
      </c>
      <c r="O291">
        <v>64</v>
      </c>
      <c r="Q291" t="s">
        <v>206</v>
      </c>
      <c r="R291" s="7">
        <f t="shared" si="88"/>
        <v>43937</v>
      </c>
      <c r="S291" t="s">
        <v>2359</v>
      </c>
      <c r="T291" s="6">
        <f t="shared" si="102"/>
        <v>2.508101851851852E-2</v>
      </c>
      <c r="U291">
        <f t="shared" si="89"/>
        <v>2.4884259259259259E-2</v>
      </c>
      <c r="V291">
        <f t="shared" si="90"/>
        <v>2.7766203703703706E-2</v>
      </c>
      <c r="W291">
        <f t="shared" si="91"/>
        <v>2.8819444444444474E-3</v>
      </c>
      <c r="X291">
        <f t="shared" si="92"/>
        <v>2.6469907407407411E-2</v>
      </c>
      <c r="Y291">
        <f t="shared" si="93"/>
        <v>2.6469907407407411E-2</v>
      </c>
      <c r="Z291" t="b">
        <f t="shared" si="94"/>
        <v>0</v>
      </c>
      <c r="AA291" s="6">
        <f t="shared" si="95"/>
        <v>3.4722222222220711E-5</v>
      </c>
      <c r="AB291" s="6" t="b">
        <f t="shared" si="96"/>
        <v>0</v>
      </c>
      <c r="AC291" s="9">
        <f t="shared" si="97"/>
        <v>6</v>
      </c>
      <c r="AD291" s="9">
        <f t="shared" si="104"/>
        <v>120.00000000000523</v>
      </c>
      <c r="AE291" s="10">
        <f t="shared" si="103"/>
        <v>2.3148148148148147E-5</v>
      </c>
      <c r="AF291">
        <f t="shared" si="98"/>
        <v>1.585648148148152E-3</v>
      </c>
      <c r="AG291" t="b">
        <f t="shared" si="99"/>
        <v>0</v>
      </c>
      <c r="AH291">
        <f t="shared" si="100"/>
        <v>2.7766203703703706E-2</v>
      </c>
    </row>
    <row r="292" spans="1:34" x14ac:dyDescent="0.2">
      <c r="A292">
        <v>309</v>
      </c>
      <c r="B292" t="s">
        <v>205</v>
      </c>
      <c r="C292" t="s">
        <v>306</v>
      </c>
      <c r="D292" t="s">
        <v>2037</v>
      </c>
      <c r="E292" t="str">
        <f t="shared" si="86"/>
        <v>Bill JacobsApr 16, 2020</v>
      </c>
      <c r="F292" t="str">
        <f>VLOOKUP(E292,'names lookup'!D:L,2,FALSE)</f>
        <v>Bill Jacobs</v>
      </c>
      <c r="G292" t="str">
        <f>VLOOKUP(F292,'names lookup'!E:H,3,FALSE)</f>
        <v>Lancashire Telegraph</v>
      </c>
      <c r="H292" t="str">
        <f>VLOOKUP(F292,'names lookup'!E:I,5,FALSE)</f>
        <v>Media</v>
      </c>
      <c r="I292" t="str">
        <f>VLOOKUP($F292,'names lookup'!$E:J,6,FALSE)</f>
        <v>Newspaper</v>
      </c>
      <c r="J292" t="str">
        <f>VLOOKUP($F292,'names lookup'!$E:K,7,FALSE)</f>
        <v>Regional</v>
      </c>
      <c r="K292" t="str">
        <f>VLOOKUP($F292,'names lookup'!$E:L,8,FALSE)</f>
        <v>Preston</v>
      </c>
      <c r="L292" t="str">
        <f t="shared" si="87"/>
        <v>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v>
      </c>
      <c r="M292" t="str">
        <f t="shared" si="101"/>
        <v>36:10</v>
      </c>
      <c r="O292">
        <v>332</v>
      </c>
      <c r="Q292" t="s">
        <v>206</v>
      </c>
      <c r="R292" s="7">
        <f t="shared" si="88"/>
        <v>43937</v>
      </c>
      <c r="S292" t="s">
        <v>2360</v>
      </c>
      <c r="T292" s="6">
        <f t="shared" si="102"/>
        <v>2.5115740740740741E-2</v>
      </c>
      <c r="U292">
        <f t="shared" si="89"/>
        <v>2.5115740740740741E-2</v>
      </c>
      <c r="V292">
        <f t="shared" si="90"/>
        <v>2.6261574074074076E-2</v>
      </c>
      <c r="W292">
        <f t="shared" si="91"/>
        <v>1.1458333333333355E-3</v>
      </c>
      <c r="X292">
        <f t="shared" si="92"/>
        <v>2.6469907407407411E-2</v>
      </c>
      <c r="Y292">
        <f t="shared" si="93"/>
        <v>2.6469907407407411E-2</v>
      </c>
      <c r="Z292" t="b">
        <f t="shared" si="94"/>
        <v>0</v>
      </c>
      <c r="AA292" s="6">
        <f t="shared" si="95"/>
        <v>3.4722222222222099E-4</v>
      </c>
      <c r="AB292" s="6" t="b">
        <f t="shared" si="96"/>
        <v>0</v>
      </c>
      <c r="AC292" s="9">
        <f t="shared" si="97"/>
        <v>55</v>
      </c>
      <c r="AD292" s="9">
        <f t="shared" si="104"/>
        <v>110.0000000000004</v>
      </c>
      <c r="AE292" s="10">
        <f t="shared" si="103"/>
        <v>2.199074074074074E-4</v>
      </c>
      <c r="AF292">
        <f t="shared" si="98"/>
        <v>1.3541666666666702E-3</v>
      </c>
      <c r="AG292" t="b">
        <f t="shared" si="99"/>
        <v>0</v>
      </c>
      <c r="AH292">
        <f t="shared" si="100"/>
        <v>2.7766203703703706E-2</v>
      </c>
    </row>
    <row r="293" spans="1:34" x14ac:dyDescent="0.2">
      <c r="A293">
        <v>310</v>
      </c>
      <c r="B293" t="s">
        <v>205</v>
      </c>
      <c r="C293" t="s">
        <v>307</v>
      </c>
      <c r="D293" t="s">
        <v>2047</v>
      </c>
      <c r="E293" t="str">
        <f t="shared" si="86"/>
        <v>Chris WhittyApr 16, 2020</v>
      </c>
      <c r="F293" t="str">
        <f>VLOOKUP(E293,'names lookup'!D:L,2,FALSE)</f>
        <v>Chris Whitty</v>
      </c>
      <c r="G293" t="str">
        <f>VLOOKUP(F293,'names lookup'!E:H,3,FALSE)</f>
        <v>Department of Health and Social Care (DHSC)</v>
      </c>
      <c r="H293" t="str">
        <f>VLOOKUP(F293,'names lookup'!E:I,5,FALSE)</f>
        <v>Government</v>
      </c>
      <c r="I293" t="str">
        <f>VLOOKUP($F293,'names lookup'!$E:J,6,FALSE)</f>
        <v>Health</v>
      </c>
      <c r="J293" t="str">
        <f>VLOOKUP($F293,'names lookup'!$E:K,7,FALSE)</f>
        <v>N/A</v>
      </c>
      <c r="K293" t="str">
        <f>VLOOKUP($F293,'names lookup'!$E:L,8,FALSE)</f>
        <v>England</v>
      </c>
      <c r="L293" t="str">
        <f t="shared" si="87"/>
        <v>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v>
      </c>
      <c r="M293" t="str">
        <f t="shared" si="101"/>
        <v>36:40</v>
      </c>
      <c r="O293">
        <v>571</v>
      </c>
      <c r="Q293" t="s">
        <v>206</v>
      </c>
      <c r="R293" s="7">
        <f t="shared" si="88"/>
        <v>43937</v>
      </c>
      <c r="S293" t="s">
        <v>2361</v>
      </c>
      <c r="T293" s="6">
        <f t="shared" si="102"/>
        <v>2.5462962962962962E-2</v>
      </c>
      <c r="U293">
        <f t="shared" si="89"/>
        <v>2.5462962962962962E-2</v>
      </c>
      <c r="V293">
        <f t="shared" si="90"/>
        <v>2.71875E-2</v>
      </c>
      <c r="W293">
        <f t="shared" si="91"/>
        <v>1.7245370370370383E-3</v>
      </c>
      <c r="X293">
        <f t="shared" si="92"/>
        <v>2.6469907407407411E-2</v>
      </c>
      <c r="Y293">
        <f t="shared" si="93"/>
        <v>2.6469907407407411E-2</v>
      </c>
      <c r="Z293" t="b">
        <f t="shared" si="94"/>
        <v>0</v>
      </c>
      <c r="AA293" s="6">
        <f t="shared" si="95"/>
        <v>4.1666666666666588E-4</v>
      </c>
      <c r="AB293" s="6" t="b">
        <f t="shared" si="96"/>
        <v>0</v>
      </c>
      <c r="AC293" s="9">
        <f t="shared" si="97"/>
        <v>97</v>
      </c>
      <c r="AD293" s="9">
        <f t="shared" si="104"/>
        <v>161.66666666666697</v>
      </c>
      <c r="AE293" s="10">
        <f t="shared" si="103"/>
        <v>3.9351851851851852E-4</v>
      </c>
      <c r="AF293">
        <f t="shared" si="98"/>
        <v>1.0069444444444492E-3</v>
      </c>
      <c r="AG293" t="b">
        <f t="shared" si="99"/>
        <v>0</v>
      </c>
      <c r="AH293">
        <f t="shared" si="100"/>
        <v>2.7766203703703706E-2</v>
      </c>
    </row>
    <row r="294" spans="1:34" x14ac:dyDescent="0.2">
      <c r="A294">
        <v>311</v>
      </c>
      <c r="B294" t="s">
        <v>205</v>
      </c>
      <c r="C294" t="s">
        <v>308</v>
      </c>
      <c r="D294" t="s">
        <v>2047</v>
      </c>
      <c r="E294" t="str">
        <f t="shared" si="86"/>
        <v>Chris WhittyApr 16, 2020</v>
      </c>
      <c r="F294" t="str">
        <f>VLOOKUP(E294,'names lookup'!D:L,2,FALSE)</f>
        <v>Chris Whitty</v>
      </c>
      <c r="G294" t="str">
        <f>VLOOKUP(F294,'names lookup'!E:H,3,FALSE)</f>
        <v>Department of Health and Social Care (DHSC)</v>
      </c>
      <c r="H294" t="str">
        <f>VLOOKUP(F294,'names lookup'!E:I,5,FALSE)</f>
        <v>Government</v>
      </c>
      <c r="I294" t="str">
        <f>VLOOKUP($F294,'names lookup'!$E:J,6,FALSE)</f>
        <v>Health</v>
      </c>
      <c r="J294" t="str">
        <f>VLOOKUP($F294,'names lookup'!$E:K,7,FALSE)</f>
        <v>N/A</v>
      </c>
      <c r="K294" t="str">
        <f>VLOOKUP($F294,'names lookup'!$E:L,8,FALSE)</f>
        <v>England</v>
      </c>
      <c r="L294" t="str">
        <f t="shared" si="87"/>
        <v>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v>
      </c>
      <c r="M294" t="str">
        <f t="shared" si="101"/>
        <v>37:16</v>
      </c>
      <c r="O294">
        <v>552</v>
      </c>
      <c r="Q294" t="s">
        <v>206</v>
      </c>
      <c r="R294" s="7">
        <f t="shared" si="88"/>
        <v>43937</v>
      </c>
      <c r="S294" t="s">
        <v>2361</v>
      </c>
      <c r="T294" s="6">
        <f t="shared" si="102"/>
        <v>2.5879629629629627E-2</v>
      </c>
      <c r="U294">
        <f t="shared" si="89"/>
        <v>2.5462962962962962E-2</v>
      </c>
      <c r="V294">
        <f t="shared" si="90"/>
        <v>2.71875E-2</v>
      </c>
      <c r="W294">
        <f t="shared" si="91"/>
        <v>1.7245370370370383E-3</v>
      </c>
      <c r="X294">
        <f t="shared" si="92"/>
        <v>2.6469907407407411E-2</v>
      </c>
      <c r="Y294">
        <f t="shared" si="93"/>
        <v>2.6469907407407411E-2</v>
      </c>
      <c r="Z294" t="b">
        <f t="shared" si="94"/>
        <v>0</v>
      </c>
      <c r="AA294" s="6">
        <f t="shared" si="95"/>
        <v>3.4722222222222446E-4</v>
      </c>
      <c r="AB294" s="6" t="b">
        <f t="shared" si="96"/>
        <v>0</v>
      </c>
      <c r="AC294" s="9">
        <f t="shared" si="97"/>
        <v>100</v>
      </c>
      <c r="AD294" s="9">
        <f t="shared" si="104"/>
        <v>199.99999999999872</v>
      </c>
      <c r="AE294" s="10">
        <f t="shared" si="103"/>
        <v>4.0509259259259258E-4</v>
      </c>
      <c r="AF294">
        <f t="shared" si="98"/>
        <v>1.0069444444444492E-3</v>
      </c>
      <c r="AG294" t="b">
        <f t="shared" si="99"/>
        <v>0</v>
      </c>
      <c r="AH294">
        <f t="shared" si="100"/>
        <v>2.7766203703703706E-2</v>
      </c>
    </row>
    <row r="295" spans="1:34" x14ac:dyDescent="0.2">
      <c r="A295">
        <v>312</v>
      </c>
      <c r="B295" t="s">
        <v>205</v>
      </c>
      <c r="C295" t="s">
        <v>309</v>
      </c>
      <c r="D295" t="s">
        <v>2059</v>
      </c>
      <c r="E295" t="str">
        <f t="shared" si="86"/>
        <v>Dominic RaabApr 16, 2020</v>
      </c>
      <c r="F295" t="str">
        <f>VLOOKUP(E295,'names lookup'!D:L,2,FALSE)</f>
        <v>Dominic Raab</v>
      </c>
      <c r="G295" t="str">
        <f>VLOOKUP(F295,'names lookup'!E:H,3,FALSE)</f>
        <v>Government</v>
      </c>
      <c r="H295" t="str">
        <f>VLOOKUP(F295,'names lookup'!E:I,5,FALSE)</f>
        <v>Government</v>
      </c>
      <c r="I295" t="str">
        <f>VLOOKUP($F295,'names lookup'!$E:J,6,FALSE)</f>
        <v>Central govt</v>
      </c>
      <c r="J295" t="str">
        <f>VLOOKUP($F295,'names lookup'!$E:K,7,FALSE)</f>
        <v>N/A</v>
      </c>
      <c r="K295" t="str">
        <f>VLOOKUP($F295,'names lookup'!$E:L,8,FALSE)</f>
        <v>UK</v>
      </c>
      <c r="L295" t="str">
        <f t="shared" si="87"/>
        <v>Bill, would you like to come back with the last one?</v>
      </c>
      <c r="M295" t="str">
        <f t="shared" si="101"/>
        <v>37:46</v>
      </c>
      <c r="O295">
        <v>74</v>
      </c>
      <c r="Q295" t="s">
        <v>206</v>
      </c>
      <c r="R295" s="7">
        <f t="shared" si="88"/>
        <v>43937</v>
      </c>
      <c r="S295" t="s">
        <v>2362</v>
      </c>
      <c r="T295" s="6">
        <f t="shared" si="102"/>
        <v>2.6226851851851852E-2</v>
      </c>
      <c r="U295">
        <f t="shared" si="89"/>
        <v>2.6226851851851852E-2</v>
      </c>
      <c r="V295">
        <f t="shared" si="90"/>
        <v>2.7766203703703706E-2</v>
      </c>
      <c r="W295">
        <f t="shared" si="91"/>
        <v>1.5393518518518542E-3</v>
      </c>
      <c r="X295">
        <f t="shared" si="92"/>
        <v>2.6469907407407411E-2</v>
      </c>
      <c r="Y295">
        <f t="shared" si="93"/>
        <v>2.6469907407407411E-2</v>
      </c>
      <c r="Z295" t="b">
        <f t="shared" si="94"/>
        <v>0</v>
      </c>
      <c r="AA295" s="6">
        <f t="shared" si="95"/>
        <v>3.4722222222224181E-5</v>
      </c>
      <c r="AB295" s="6" t="b">
        <f t="shared" si="96"/>
        <v>0</v>
      </c>
      <c r="AC295" s="9">
        <f t="shared" si="97"/>
        <v>11</v>
      </c>
      <c r="AD295" s="9">
        <f t="shared" si="104"/>
        <v>219.99999999998758</v>
      </c>
      <c r="AE295" s="10">
        <f t="shared" si="103"/>
        <v>3.4722222222222222E-5</v>
      </c>
      <c r="AF295">
        <f t="shared" si="98"/>
        <v>2.4305555555555886E-4</v>
      </c>
      <c r="AG295" t="b">
        <f t="shared" si="99"/>
        <v>0</v>
      </c>
      <c r="AH295">
        <f t="shared" si="100"/>
        <v>2.7766203703703706E-2</v>
      </c>
    </row>
    <row r="296" spans="1:34" x14ac:dyDescent="0.2">
      <c r="A296">
        <v>313</v>
      </c>
      <c r="B296" t="s">
        <v>205</v>
      </c>
      <c r="C296" t="s">
        <v>310</v>
      </c>
      <c r="D296" t="s">
        <v>2037</v>
      </c>
      <c r="E296" t="str">
        <f t="shared" si="86"/>
        <v>Bill JacobsApr 16, 2020</v>
      </c>
      <c r="F296" t="str">
        <f>VLOOKUP(E296,'names lookup'!D:L,2,FALSE)</f>
        <v>Bill Jacobs</v>
      </c>
      <c r="G296" t="str">
        <f>VLOOKUP(F296,'names lookup'!E:H,3,FALSE)</f>
        <v>Lancashire Telegraph</v>
      </c>
      <c r="H296" t="str">
        <f>VLOOKUP(F296,'names lookup'!E:I,5,FALSE)</f>
        <v>Media</v>
      </c>
      <c r="I296" t="str">
        <f>VLOOKUP($F296,'names lookup'!$E:J,6,FALSE)</f>
        <v>Newspaper</v>
      </c>
      <c r="J296" t="str">
        <f>VLOOKUP($F296,'names lookup'!$E:K,7,FALSE)</f>
        <v>Regional</v>
      </c>
      <c r="K296" t="str">
        <f>VLOOKUP($F296,'names lookup'!$E:L,8,FALSE)</f>
        <v>Preston</v>
      </c>
      <c r="L296" t="str">
        <f t="shared" si="87"/>
        <v>Yes. It’s the number of cases in the Northwest remains stubbornly high, could this mean a slower release from a lockdown in the region than elsewhere in the country? And what steps is the government taking to tackle mental health problems as a result of the pandemic?</v>
      </c>
      <c r="M296" t="str">
        <f t="shared" si="101"/>
        <v>37:49</v>
      </c>
      <c r="O296">
        <v>288</v>
      </c>
      <c r="Q296" t="s">
        <v>206</v>
      </c>
      <c r="R296" s="7">
        <f t="shared" si="88"/>
        <v>43937</v>
      </c>
      <c r="S296" t="s">
        <v>2363</v>
      </c>
      <c r="T296" s="6">
        <f t="shared" si="102"/>
        <v>2.6261574074074076E-2</v>
      </c>
      <c r="U296">
        <f t="shared" si="89"/>
        <v>2.6261574074074076E-2</v>
      </c>
      <c r="V296">
        <f t="shared" si="90"/>
        <v>2.6261574074074076E-2</v>
      </c>
      <c r="W296">
        <f t="shared" si="91"/>
        <v>0</v>
      </c>
      <c r="X296">
        <f t="shared" si="92"/>
        <v>2.6469907407407411E-2</v>
      </c>
      <c r="Y296">
        <f t="shared" si="93"/>
        <v>2.6469907407407411E-2</v>
      </c>
      <c r="Z296" t="b">
        <f t="shared" si="94"/>
        <v>0</v>
      </c>
      <c r="AA296" s="6">
        <f t="shared" si="95"/>
        <v>2.0833333333333467E-4</v>
      </c>
      <c r="AB296" s="6" t="b">
        <f t="shared" si="96"/>
        <v>0</v>
      </c>
      <c r="AC296" s="9">
        <f t="shared" si="97"/>
        <v>47</v>
      </c>
      <c r="AD296" s="9">
        <f t="shared" si="104"/>
        <v>156.66666666666566</v>
      </c>
      <c r="AE296" s="10">
        <f t="shared" si="103"/>
        <v>1.8518518518518518E-4</v>
      </c>
      <c r="AF296">
        <f t="shared" si="98"/>
        <v>2.0833333333333467E-4</v>
      </c>
      <c r="AG296" t="b">
        <f t="shared" si="99"/>
        <v>0</v>
      </c>
      <c r="AH296">
        <f t="shared" si="100"/>
        <v>2.7766203703703706E-2</v>
      </c>
    </row>
    <row r="297" spans="1:34" x14ac:dyDescent="0.2">
      <c r="A297">
        <v>314</v>
      </c>
      <c r="B297" t="s">
        <v>205</v>
      </c>
      <c r="C297" t="s">
        <v>311</v>
      </c>
      <c r="D297" t="s">
        <v>2059</v>
      </c>
      <c r="E297" t="str">
        <f t="shared" si="86"/>
        <v>Dominic RaabApr 16, 2020</v>
      </c>
      <c r="F297" t="str">
        <f>VLOOKUP(E297,'names lookup'!D:L,2,FALSE)</f>
        <v>Dominic Raab</v>
      </c>
      <c r="G297" t="str">
        <f>VLOOKUP(F297,'names lookup'!E:H,3,FALSE)</f>
        <v>Government</v>
      </c>
      <c r="H297" t="str">
        <f>VLOOKUP(F297,'names lookup'!E:I,5,FALSE)</f>
        <v>Government</v>
      </c>
      <c r="I297" t="str">
        <f>VLOOKUP($F297,'names lookup'!$E:J,6,FALSE)</f>
        <v>Central govt</v>
      </c>
      <c r="J297" t="str">
        <f>VLOOKUP($F297,'names lookup'!$E:K,7,FALSE)</f>
        <v>N/A</v>
      </c>
      <c r="K297" t="str">
        <f>VLOOKUP($F297,'names lookup'!$E:L,8,FALSE)</f>
        <v>UK</v>
      </c>
      <c r="L297" t="str">
        <f t="shared" si="87"/>
        <v>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v>
      </c>
      <c r="M297" t="str">
        <f t="shared" si="101"/>
        <v>38:07</v>
      </c>
      <c r="O297">
        <v>702</v>
      </c>
      <c r="Q297" t="s">
        <v>206</v>
      </c>
      <c r="R297" s="7">
        <f t="shared" si="88"/>
        <v>43937</v>
      </c>
      <c r="S297" t="s">
        <v>2364</v>
      </c>
      <c r="T297" s="6">
        <f t="shared" si="102"/>
        <v>2.6469907407407411E-2</v>
      </c>
      <c r="U297">
        <f t="shared" si="89"/>
        <v>2.6469907407407411E-2</v>
      </c>
      <c r="V297">
        <f t="shared" si="90"/>
        <v>2.7766203703703706E-2</v>
      </c>
      <c r="W297">
        <f t="shared" si="91"/>
        <v>1.2962962962962954E-3</v>
      </c>
      <c r="X297">
        <f t="shared" si="92"/>
        <v>2.71875E-2</v>
      </c>
      <c r="Y297">
        <f t="shared" si="93"/>
        <v>2.71875E-2</v>
      </c>
      <c r="Z297" t="b">
        <f t="shared" si="94"/>
        <v>0</v>
      </c>
      <c r="AA297" s="6">
        <f t="shared" si="95"/>
        <v>4.1666666666666588E-4</v>
      </c>
      <c r="AB297" s="6" t="b">
        <f t="shared" si="96"/>
        <v>0</v>
      </c>
      <c r="AC297" s="9">
        <f t="shared" si="97"/>
        <v>134</v>
      </c>
      <c r="AD297" s="9">
        <f t="shared" si="104"/>
        <v>223.33333333333374</v>
      </c>
      <c r="AE297" s="10">
        <f t="shared" si="103"/>
        <v>5.5555555555555556E-4</v>
      </c>
      <c r="AF297">
        <f t="shared" si="98"/>
        <v>7.1759259259258912E-4</v>
      </c>
      <c r="AG297" t="b">
        <f t="shared" si="99"/>
        <v>0</v>
      </c>
      <c r="AH297">
        <f t="shared" si="100"/>
        <v>2.7766203703703706E-2</v>
      </c>
    </row>
    <row r="298" spans="1:34" x14ac:dyDescent="0.2">
      <c r="A298">
        <v>315</v>
      </c>
      <c r="B298" t="s">
        <v>205</v>
      </c>
      <c r="C298" t="s">
        <v>312</v>
      </c>
      <c r="D298" t="s">
        <v>2131</v>
      </c>
      <c r="E298" t="str">
        <f t="shared" si="86"/>
        <v>Patrick VallanceApr 16, 2020</v>
      </c>
      <c r="F298" t="str">
        <f>VLOOKUP(E298,'names lookup'!D:L,2,FALSE)</f>
        <v>Patrick Vallance</v>
      </c>
      <c r="G298" t="str">
        <f>VLOOKUP(F298,'names lookup'!E:H,3,FALSE)</f>
        <v>Government</v>
      </c>
      <c r="H298" t="str">
        <f>VLOOKUP(F298,'names lookup'!E:I,5,FALSE)</f>
        <v>Government</v>
      </c>
      <c r="I298" t="str">
        <f>VLOOKUP($F298,'names lookup'!$E:J,6,FALSE)</f>
        <v>Central govt</v>
      </c>
      <c r="J298" t="str">
        <f>VLOOKUP($F298,'names lookup'!$E:K,7,FALSE)</f>
        <v>N/A</v>
      </c>
      <c r="K298" t="str">
        <f>VLOOKUP($F298,'names lookup'!$E:L,8,FALSE)</f>
        <v>UK</v>
      </c>
      <c r="L298" t="str">
        <f t="shared" si="87"/>
        <v>Shall I just answer about variation as well.</v>
      </c>
      <c r="M298" t="str">
        <f t="shared" si="101"/>
        <v>38:43</v>
      </c>
      <c r="O298">
        <v>70</v>
      </c>
      <c r="Q298" t="s">
        <v>206</v>
      </c>
      <c r="R298" s="7">
        <f t="shared" si="88"/>
        <v>43937</v>
      </c>
      <c r="S298" t="s">
        <v>2365</v>
      </c>
      <c r="T298" s="6">
        <f t="shared" si="102"/>
        <v>2.6886574074074077E-2</v>
      </c>
      <c r="U298">
        <f t="shared" si="89"/>
        <v>2.6886574074074077E-2</v>
      </c>
      <c r="V298">
        <f t="shared" si="90"/>
        <v>2.6921296296296294E-2</v>
      </c>
      <c r="W298">
        <f t="shared" si="91"/>
        <v>3.4722222222217242E-5</v>
      </c>
      <c r="X298">
        <f t="shared" si="92"/>
        <v>2.71875E-2</v>
      </c>
      <c r="Y298">
        <f t="shared" si="93"/>
        <v>2.71875E-2</v>
      </c>
      <c r="Z298" t="b">
        <f t="shared" si="94"/>
        <v>0</v>
      </c>
      <c r="AA298" s="6">
        <f t="shared" si="95"/>
        <v>3.4722222222217242E-5</v>
      </c>
      <c r="AB298" s="6" t="b">
        <f t="shared" si="96"/>
        <v>0</v>
      </c>
      <c r="AC298" s="9">
        <f t="shared" si="97"/>
        <v>8</v>
      </c>
      <c r="AD298" s="9">
        <f t="shared" si="104"/>
        <v>160.00000000002296</v>
      </c>
      <c r="AE298" s="10">
        <f t="shared" si="103"/>
        <v>2.3148148148148147E-5</v>
      </c>
      <c r="AF298">
        <f t="shared" si="98"/>
        <v>3.0092592592592324E-4</v>
      </c>
      <c r="AG298" t="b">
        <f t="shared" si="99"/>
        <v>0</v>
      </c>
      <c r="AH298">
        <f t="shared" si="100"/>
        <v>2.7766203703703706E-2</v>
      </c>
    </row>
    <row r="299" spans="1:34" x14ac:dyDescent="0.2">
      <c r="A299">
        <v>316</v>
      </c>
      <c r="B299" t="s">
        <v>205</v>
      </c>
      <c r="C299" t="s">
        <v>313</v>
      </c>
      <c r="D299" t="s">
        <v>2059</v>
      </c>
      <c r="E299" t="str">
        <f t="shared" si="86"/>
        <v>Dominic RaabApr 16, 2020</v>
      </c>
      <c r="F299" t="str">
        <f>VLOOKUP(E299,'names lookup'!D:L,2,FALSE)</f>
        <v>Dominic Raab</v>
      </c>
      <c r="G299" t="str">
        <f>VLOOKUP(F299,'names lookup'!E:H,3,FALSE)</f>
        <v>Government</v>
      </c>
      <c r="H299" t="str">
        <f>VLOOKUP(F299,'names lookup'!E:I,5,FALSE)</f>
        <v>Government</v>
      </c>
      <c r="I299" t="str">
        <f>VLOOKUP($F299,'names lookup'!$E:J,6,FALSE)</f>
        <v>Central govt</v>
      </c>
      <c r="J299" t="str">
        <f>VLOOKUP($F299,'names lookup'!$E:K,7,FALSE)</f>
        <v>N/A</v>
      </c>
      <c r="K299" t="str">
        <f>VLOOKUP($F299,'names lookup'!$E:L,8,FALSE)</f>
        <v>UK</v>
      </c>
      <c r="L299" t="str">
        <f t="shared" si="87"/>
        <v>Yeah.</v>
      </c>
      <c r="M299" t="str">
        <f t="shared" si="101"/>
        <v>38:46</v>
      </c>
      <c r="O299">
        <v>27</v>
      </c>
      <c r="Q299" t="s">
        <v>206</v>
      </c>
      <c r="R299" s="7">
        <f t="shared" si="88"/>
        <v>43937</v>
      </c>
      <c r="S299" t="s">
        <v>2366</v>
      </c>
      <c r="T299" s="6">
        <f t="shared" si="102"/>
        <v>2.6921296296296294E-2</v>
      </c>
      <c r="U299">
        <f t="shared" si="89"/>
        <v>2.6921296296296294E-2</v>
      </c>
      <c r="V299">
        <f t="shared" si="90"/>
        <v>2.7766203703703706E-2</v>
      </c>
      <c r="W299">
        <f t="shared" si="91"/>
        <v>8.4490740740741227E-4</v>
      </c>
      <c r="X299">
        <f t="shared" si="92"/>
        <v>2.71875E-2</v>
      </c>
      <c r="Y299">
        <f t="shared" si="93"/>
        <v>2.71875E-2</v>
      </c>
      <c r="Z299" t="b">
        <f t="shared" si="94"/>
        <v>0</v>
      </c>
      <c r="AA299" s="6">
        <f t="shared" si="95"/>
        <v>0</v>
      </c>
      <c r="AB299" s="6" t="b">
        <f t="shared" si="96"/>
        <v>0</v>
      </c>
      <c r="AC299" s="9">
        <f t="shared" si="97"/>
        <v>1</v>
      </c>
      <c r="AD299" s="9"/>
      <c r="AE299" s="10">
        <f t="shared" si="103"/>
        <v>0</v>
      </c>
      <c r="AF299">
        <f t="shared" si="98"/>
        <v>2.66203703703706E-4</v>
      </c>
      <c r="AG299" t="b">
        <f t="shared" si="99"/>
        <v>0</v>
      </c>
      <c r="AH299">
        <f t="shared" si="100"/>
        <v>2.7766203703703706E-2</v>
      </c>
    </row>
    <row r="300" spans="1:34" x14ac:dyDescent="0.2">
      <c r="A300">
        <v>317</v>
      </c>
      <c r="B300" t="s">
        <v>205</v>
      </c>
      <c r="C300" t="s">
        <v>314</v>
      </c>
      <c r="D300" t="s">
        <v>2131</v>
      </c>
      <c r="E300" t="str">
        <f t="shared" si="86"/>
        <v>Patrick VallanceApr 16, 2020</v>
      </c>
      <c r="F300" t="str">
        <f>VLOOKUP(E300,'names lookup'!D:L,2,FALSE)</f>
        <v>Patrick Vallance</v>
      </c>
      <c r="G300" t="str">
        <f>VLOOKUP(F300,'names lookup'!E:H,3,FALSE)</f>
        <v>Government</v>
      </c>
      <c r="H300" t="str">
        <f>VLOOKUP(F300,'names lookup'!E:I,5,FALSE)</f>
        <v>Government</v>
      </c>
      <c r="I300" t="str">
        <f>VLOOKUP($F300,'names lookup'!$E:J,6,FALSE)</f>
        <v>Central govt</v>
      </c>
      <c r="J300" t="str">
        <f>VLOOKUP($F300,'names lookup'!$E:K,7,FALSE)</f>
        <v>N/A</v>
      </c>
      <c r="K300" t="str">
        <f>VLOOKUP($F300,'names lookup'!$E:L,8,FALSE)</f>
        <v>UK</v>
      </c>
      <c r="L300" t="str">
        <f t="shared" si="87"/>
        <v>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v>
      </c>
      <c r="M300" t="str">
        <f t="shared" si="101"/>
        <v>38:46</v>
      </c>
      <c r="O300">
        <v>440</v>
      </c>
      <c r="Q300" t="s">
        <v>206</v>
      </c>
      <c r="R300" s="7">
        <f t="shared" si="88"/>
        <v>43937</v>
      </c>
      <c r="S300" t="s">
        <v>2366</v>
      </c>
      <c r="T300" s="6">
        <f t="shared" si="102"/>
        <v>2.6921296296296294E-2</v>
      </c>
      <c r="U300">
        <f t="shared" si="89"/>
        <v>2.6921296296296294E-2</v>
      </c>
      <c r="V300">
        <f t="shared" si="90"/>
        <v>2.6921296296296294E-2</v>
      </c>
      <c r="W300">
        <f t="shared" si="91"/>
        <v>0</v>
      </c>
      <c r="X300">
        <f t="shared" si="92"/>
        <v>2.71875E-2</v>
      </c>
      <c r="Y300">
        <f t="shared" si="93"/>
        <v>2.71875E-2</v>
      </c>
      <c r="Z300" t="b">
        <f t="shared" si="94"/>
        <v>0</v>
      </c>
      <c r="AA300" s="6">
        <f t="shared" si="95"/>
        <v>2.66203703703706E-4</v>
      </c>
      <c r="AB300" s="6" t="b">
        <f t="shared" si="96"/>
        <v>0</v>
      </c>
      <c r="AC300" s="9">
        <f t="shared" si="97"/>
        <v>72</v>
      </c>
      <c r="AD300" s="9">
        <f t="shared" ref="AD300:AD340" si="105">IF(AB300=FALSE,AC300/(AA300*(24*60)),"")</f>
        <v>187.82608695652013</v>
      </c>
      <c r="AE300" s="10">
        <f t="shared" si="103"/>
        <v>2.8935185185185189E-4</v>
      </c>
      <c r="AF300">
        <f t="shared" si="98"/>
        <v>2.66203703703706E-4</v>
      </c>
      <c r="AG300" t="b">
        <f t="shared" si="99"/>
        <v>0</v>
      </c>
      <c r="AH300">
        <f t="shared" si="100"/>
        <v>2.7766203703703706E-2</v>
      </c>
    </row>
    <row r="301" spans="1:34" x14ac:dyDescent="0.2">
      <c r="A301">
        <v>318</v>
      </c>
      <c r="B301" t="s">
        <v>205</v>
      </c>
      <c r="C301" t="s">
        <v>315</v>
      </c>
      <c r="D301" t="s">
        <v>2047</v>
      </c>
      <c r="E301" t="str">
        <f t="shared" si="86"/>
        <v>Chris WhittyApr 16, 2020</v>
      </c>
      <c r="F301" t="str">
        <f>VLOOKUP(E301,'names lookup'!D:L,2,FALSE)</f>
        <v>Chris Whitty</v>
      </c>
      <c r="G301" t="str">
        <f>VLOOKUP(F301,'names lookup'!E:H,3,FALSE)</f>
        <v>Department of Health and Social Care (DHSC)</v>
      </c>
      <c r="H301" t="str">
        <f>VLOOKUP(F301,'names lookup'!E:I,5,FALSE)</f>
        <v>Government</v>
      </c>
      <c r="I301" t="str">
        <f>VLOOKUP($F301,'names lookup'!$E:J,6,FALSE)</f>
        <v>Health</v>
      </c>
      <c r="J301" t="str">
        <f>VLOOKUP($F301,'names lookup'!$E:K,7,FALSE)</f>
        <v>N/A</v>
      </c>
      <c r="K301" t="str">
        <f>VLOOKUP($F301,'names lookup'!$E:L,8,FALSE)</f>
        <v>England</v>
      </c>
      <c r="L301" t="str">
        <f t="shared" si="87"/>
        <v>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v>
      </c>
      <c r="M301" t="str">
        <f t="shared" si="101"/>
        <v>39:09</v>
      </c>
      <c r="O301">
        <v>863</v>
      </c>
      <c r="Q301" t="s">
        <v>206</v>
      </c>
      <c r="R301" s="7">
        <f t="shared" si="88"/>
        <v>43937</v>
      </c>
      <c r="S301" t="s">
        <v>2367</v>
      </c>
      <c r="T301" s="6">
        <f t="shared" si="102"/>
        <v>2.71875E-2</v>
      </c>
      <c r="U301">
        <f t="shared" si="89"/>
        <v>2.71875E-2</v>
      </c>
      <c r="V301">
        <f t="shared" si="90"/>
        <v>2.71875E-2</v>
      </c>
      <c r="W301">
        <f t="shared" si="91"/>
        <v>0</v>
      </c>
      <c r="X301">
        <f t="shared" si="92"/>
        <v>2.7766203703703706E-2</v>
      </c>
      <c r="Y301">
        <f t="shared" si="93"/>
        <v>2.7766203703703706E-2</v>
      </c>
      <c r="Z301" t="b">
        <f t="shared" si="94"/>
        <v>0</v>
      </c>
      <c r="AA301" s="6">
        <f t="shared" si="95"/>
        <v>5.7870370370370627E-4</v>
      </c>
      <c r="AB301" s="6" t="b">
        <f t="shared" si="96"/>
        <v>0</v>
      </c>
      <c r="AC301" s="9">
        <f t="shared" si="97"/>
        <v>148</v>
      </c>
      <c r="AD301" s="9">
        <f t="shared" si="105"/>
        <v>177.5999999999992</v>
      </c>
      <c r="AE301" s="10">
        <f t="shared" si="103"/>
        <v>6.134259259259259E-4</v>
      </c>
      <c r="AF301">
        <f t="shared" si="98"/>
        <v>5.7870370370370627E-4</v>
      </c>
      <c r="AG301" t="b">
        <f t="shared" si="99"/>
        <v>0</v>
      </c>
      <c r="AH301">
        <f t="shared" si="100"/>
        <v>2.7766203703703706E-2</v>
      </c>
    </row>
    <row r="302" spans="1:34" x14ac:dyDescent="0.2">
      <c r="A302">
        <v>319</v>
      </c>
      <c r="B302" t="s">
        <v>205</v>
      </c>
      <c r="C302" t="s">
        <v>316</v>
      </c>
      <c r="D302" t="s">
        <v>2059</v>
      </c>
      <c r="E302" t="str">
        <f t="shared" si="86"/>
        <v>Dominic RaabApr 16, 2020</v>
      </c>
      <c r="F302" t="str">
        <f>VLOOKUP(E302,'names lookup'!D:L,2,FALSE)</f>
        <v>Dominic Raab</v>
      </c>
      <c r="G302" t="str">
        <f>VLOOKUP(F302,'names lookup'!E:H,3,FALSE)</f>
        <v>Government</v>
      </c>
      <c r="H302" t="str">
        <f>VLOOKUP(F302,'names lookup'!E:I,5,FALSE)</f>
        <v>Government</v>
      </c>
      <c r="I302" t="str">
        <f>VLOOKUP($F302,'names lookup'!$E:J,6,FALSE)</f>
        <v>Central govt</v>
      </c>
      <c r="J302" t="str">
        <f>VLOOKUP($F302,'names lookup'!$E:K,7,FALSE)</f>
        <v>N/A</v>
      </c>
      <c r="K302" t="str">
        <f>VLOOKUP($F302,'names lookup'!$E:L,8,FALSE)</f>
        <v>UK</v>
      </c>
      <c r="L302" t="str">
        <f t="shared" si="87"/>
        <v>Thanks, Bill. Thanks everyone. And that brings to a close today’s press conference. Thank you very much.</v>
      </c>
      <c r="M302" t="str">
        <f t="shared" si="101"/>
        <v>39:59</v>
      </c>
      <c r="O302">
        <v>126</v>
      </c>
      <c r="Q302" t="s">
        <v>206</v>
      </c>
      <c r="R302" s="7">
        <f t="shared" si="88"/>
        <v>43937</v>
      </c>
      <c r="S302" t="s">
        <v>2368</v>
      </c>
      <c r="T302" s="6">
        <f t="shared" si="102"/>
        <v>2.7766203703703706E-2</v>
      </c>
      <c r="U302" s="6">
        <f t="shared" si="89"/>
        <v>2.7766203703703706E-2</v>
      </c>
      <c r="V302" s="6">
        <f t="shared" si="90"/>
        <v>2.7766203703703706E-2</v>
      </c>
      <c r="W302" s="6">
        <f t="shared" si="91"/>
        <v>0</v>
      </c>
      <c r="X302" s="6">
        <f t="shared" si="92"/>
        <v>8.1018518518518516E-5</v>
      </c>
      <c r="Y302" s="6">
        <f t="shared" si="93"/>
        <v>8.1018518518518516E-5</v>
      </c>
      <c r="Z302" t="b">
        <f t="shared" si="94"/>
        <v>0</v>
      </c>
      <c r="AA302" s="6">
        <f t="shared" si="95"/>
        <v>-2.7685185185185188E-2</v>
      </c>
      <c r="AB302" s="6" t="b">
        <f t="shared" si="96"/>
        <v>1</v>
      </c>
      <c r="AC302" s="9">
        <f t="shared" si="97"/>
        <v>17</v>
      </c>
      <c r="AD302" s="9" t="str">
        <f t="shared" si="105"/>
        <v/>
      </c>
      <c r="AE302" s="10">
        <f t="shared" si="103"/>
        <v>6.9444444444444444E-5</v>
      </c>
      <c r="AF302">
        <f t="shared" si="98"/>
        <v>-2.7685185185185188E-2</v>
      </c>
      <c r="AG302" t="b">
        <f t="shared" si="99"/>
        <v>1</v>
      </c>
      <c r="AH302">
        <f t="shared" si="100"/>
        <v>2.7766203703703706E-2</v>
      </c>
    </row>
    <row r="303" spans="1:34" x14ac:dyDescent="0.2">
      <c r="A303">
        <v>325</v>
      </c>
      <c r="B303" t="s">
        <v>317</v>
      </c>
      <c r="C303" t="s">
        <v>320</v>
      </c>
      <c r="D303" t="s">
        <v>2141</v>
      </c>
      <c r="E303" t="str">
        <f t="shared" si="86"/>
        <v>Rishi SunakApr 20, 2020</v>
      </c>
      <c r="F303" t="str">
        <f>VLOOKUP(D303,'names lookup'!A:L,5,FALSE)</f>
        <v>Rishi Sunak</v>
      </c>
      <c r="G303" t="str">
        <f>VLOOKUP(F303,'names lookup'!E:H,3,FALSE)</f>
        <v>Government</v>
      </c>
      <c r="H303" t="str">
        <f>VLOOKUP(F303,'names lookup'!E:I,5,FALSE)</f>
        <v>Government</v>
      </c>
      <c r="I303" t="str">
        <f>VLOOKUP($F303,'names lookup'!$E:J,6,FALSE)</f>
        <v>Central govt</v>
      </c>
      <c r="J303" t="str">
        <f>VLOOKUP($F303,'names lookup'!$E:K,7,FALSE)</f>
        <v>N/A</v>
      </c>
      <c r="K303" t="str">
        <f>VLOOKUP($F303,'names lookup'!$E:L,8,FALSE)</f>
        <v>UK</v>
      </c>
      <c r="L303" t="str">
        <f t="shared" si="87"/>
        <v>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v>
      </c>
      <c r="M303" t="str">
        <f t="shared" si="101"/>
        <v>00:07</v>
      </c>
      <c r="O303">
        <v>1103</v>
      </c>
      <c r="Q303" t="s">
        <v>318</v>
      </c>
      <c r="R303" s="7">
        <f t="shared" si="88"/>
        <v>43941</v>
      </c>
      <c r="S303" t="s">
        <v>2369</v>
      </c>
      <c r="T303" s="6">
        <f t="shared" si="102"/>
        <v>8.1018518518518516E-5</v>
      </c>
      <c r="U303">
        <f t="shared" si="89"/>
        <v>8.1018518518518516E-5</v>
      </c>
      <c r="V303">
        <f t="shared" si="90"/>
        <v>2.6412037037037036E-2</v>
      </c>
      <c r="W303">
        <f t="shared" si="91"/>
        <v>2.6331018518518517E-2</v>
      </c>
      <c r="X303">
        <f t="shared" si="92"/>
        <v>6.9791666666666674E-3</v>
      </c>
      <c r="Y303">
        <f t="shared" si="93"/>
        <v>6.9791666666666674E-3</v>
      </c>
      <c r="Z303" t="b">
        <f t="shared" si="94"/>
        <v>0</v>
      </c>
      <c r="AA303" s="6">
        <f t="shared" si="95"/>
        <v>8.6805555555555551E-4</v>
      </c>
      <c r="AB303" s="6" t="b">
        <f t="shared" si="96"/>
        <v>0</v>
      </c>
      <c r="AC303" s="9">
        <f t="shared" si="97"/>
        <v>177</v>
      </c>
      <c r="AD303" s="9">
        <f t="shared" si="105"/>
        <v>141.6</v>
      </c>
      <c r="AE303" s="10">
        <f t="shared" si="103"/>
        <v>7.291666666666667E-4</v>
      </c>
      <c r="AF303">
        <f t="shared" si="98"/>
        <v>6.8981481481481489E-3</v>
      </c>
      <c r="AG303" t="b">
        <f t="shared" si="99"/>
        <v>0</v>
      </c>
      <c r="AH303">
        <f t="shared" si="100"/>
        <v>2.7118055555555552E-2</v>
      </c>
    </row>
    <row r="304" spans="1:34" x14ac:dyDescent="0.2">
      <c r="A304">
        <v>326</v>
      </c>
      <c r="B304" t="s">
        <v>317</v>
      </c>
      <c r="C304" t="s">
        <v>321</v>
      </c>
      <c r="D304" t="s">
        <v>2141</v>
      </c>
      <c r="E304" t="str">
        <f t="shared" si="86"/>
        <v>Rishi SunakApr 20, 2020</v>
      </c>
      <c r="F304" t="str">
        <f>VLOOKUP(D304,'names lookup'!A:L,5,FALSE)</f>
        <v>Rishi Sunak</v>
      </c>
      <c r="G304" t="str">
        <f>VLOOKUP(F304,'names lookup'!E:H,3,FALSE)</f>
        <v>Government</v>
      </c>
      <c r="H304" t="str">
        <f>VLOOKUP(F304,'names lookup'!E:I,5,FALSE)</f>
        <v>Government</v>
      </c>
      <c r="I304" t="str">
        <f>VLOOKUP($F304,'names lookup'!$E:J,6,FALSE)</f>
        <v>Central govt</v>
      </c>
      <c r="J304" t="str">
        <f>VLOOKUP($F304,'names lookup'!$E:K,7,FALSE)</f>
        <v>N/A</v>
      </c>
      <c r="K304" t="str">
        <f>VLOOKUP($F304,'names lookup'!$E:L,8,FALSE)</f>
        <v>UK</v>
      </c>
      <c r="L304" t="str">
        <f t="shared" si="87"/>
        <v>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v>
      </c>
      <c r="M304" t="str">
        <f t="shared" si="101"/>
        <v>01:22</v>
      </c>
      <c r="O304">
        <v>1017</v>
      </c>
      <c r="Q304" t="s">
        <v>318</v>
      </c>
      <c r="R304" s="7">
        <f t="shared" si="88"/>
        <v>43941</v>
      </c>
      <c r="S304" t="s">
        <v>2369</v>
      </c>
      <c r="T304" s="6">
        <f t="shared" si="102"/>
        <v>9.4907407407407408E-4</v>
      </c>
      <c r="U304">
        <f t="shared" si="89"/>
        <v>8.1018518518518516E-5</v>
      </c>
      <c r="V304">
        <f t="shared" si="90"/>
        <v>2.6412037037037036E-2</v>
      </c>
      <c r="W304">
        <f t="shared" si="91"/>
        <v>2.6331018518518517E-2</v>
      </c>
      <c r="X304">
        <f t="shared" si="92"/>
        <v>6.9791666666666674E-3</v>
      </c>
      <c r="Y304">
        <f t="shared" si="93"/>
        <v>6.9791666666666674E-3</v>
      </c>
      <c r="Z304" t="b">
        <f t="shared" si="94"/>
        <v>0</v>
      </c>
      <c r="AA304" s="6">
        <f t="shared" si="95"/>
        <v>8.6805555555555562E-4</v>
      </c>
      <c r="AB304" s="6" t="b">
        <f t="shared" si="96"/>
        <v>0</v>
      </c>
      <c r="AC304" s="9">
        <f t="shared" si="97"/>
        <v>180</v>
      </c>
      <c r="AD304" s="9">
        <f t="shared" si="105"/>
        <v>144</v>
      </c>
      <c r="AE304" s="10">
        <f t="shared" si="103"/>
        <v>7.407407407407407E-4</v>
      </c>
      <c r="AF304">
        <f t="shared" si="98"/>
        <v>6.8981481481481489E-3</v>
      </c>
      <c r="AG304" t="b">
        <f t="shared" si="99"/>
        <v>0</v>
      </c>
      <c r="AH304">
        <f t="shared" si="100"/>
        <v>2.7118055555555552E-2</v>
      </c>
    </row>
    <row r="305" spans="1:34" x14ac:dyDescent="0.2">
      <c r="A305">
        <v>327</v>
      </c>
      <c r="B305" t="s">
        <v>317</v>
      </c>
      <c r="C305" t="s">
        <v>322</v>
      </c>
      <c r="D305" t="s">
        <v>2141</v>
      </c>
      <c r="E305" t="str">
        <f t="shared" si="86"/>
        <v>Rishi SunakApr 20, 2020</v>
      </c>
      <c r="F305" t="str">
        <f>VLOOKUP(D305,'names lookup'!A:L,5,FALSE)</f>
        <v>Rishi Sunak</v>
      </c>
      <c r="G305" t="str">
        <f>VLOOKUP(F305,'names lookup'!E:H,3,FALSE)</f>
        <v>Government</v>
      </c>
      <c r="H305" t="str">
        <f>VLOOKUP(F305,'names lookup'!E:I,5,FALSE)</f>
        <v>Government</v>
      </c>
      <c r="I305" t="str">
        <f>VLOOKUP($F305,'names lookup'!$E:J,6,FALSE)</f>
        <v>Central govt</v>
      </c>
      <c r="J305" t="str">
        <f>VLOOKUP($F305,'names lookup'!$E:K,7,FALSE)</f>
        <v>N/A</v>
      </c>
      <c r="K305" t="str">
        <f>VLOOKUP($F305,'names lookup'!$E:L,8,FALSE)</f>
        <v>UK</v>
      </c>
      <c r="L305" t="str">
        <f t="shared" si="87"/>
        <v>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v>
      </c>
      <c r="M305" t="str">
        <f t="shared" si="101"/>
        <v>02:37</v>
      </c>
      <c r="O305">
        <v>913</v>
      </c>
      <c r="Q305" t="s">
        <v>318</v>
      </c>
      <c r="R305" s="7">
        <f t="shared" si="88"/>
        <v>43941</v>
      </c>
      <c r="S305" t="s">
        <v>2369</v>
      </c>
      <c r="T305" s="6">
        <f t="shared" si="102"/>
        <v>1.8171296296296297E-3</v>
      </c>
      <c r="U305">
        <f t="shared" si="89"/>
        <v>8.1018518518518516E-5</v>
      </c>
      <c r="V305">
        <f t="shared" si="90"/>
        <v>2.6412037037037036E-2</v>
      </c>
      <c r="W305">
        <f t="shared" si="91"/>
        <v>2.6331018518518517E-2</v>
      </c>
      <c r="X305">
        <f t="shared" si="92"/>
        <v>6.9791666666666674E-3</v>
      </c>
      <c r="Y305">
        <f t="shared" si="93"/>
        <v>6.9791666666666674E-3</v>
      </c>
      <c r="Z305" t="b">
        <f t="shared" si="94"/>
        <v>0</v>
      </c>
      <c r="AA305" s="6">
        <f t="shared" si="95"/>
        <v>7.6388888888888882E-4</v>
      </c>
      <c r="AB305" s="6" t="b">
        <f t="shared" si="96"/>
        <v>0</v>
      </c>
      <c r="AC305" s="9">
        <f t="shared" si="97"/>
        <v>157</v>
      </c>
      <c r="AD305" s="9">
        <f t="shared" si="105"/>
        <v>142.72727272727275</v>
      </c>
      <c r="AE305" s="10">
        <f t="shared" si="103"/>
        <v>6.4814814814814813E-4</v>
      </c>
      <c r="AF305">
        <f t="shared" si="98"/>
        <v>6.8981481481481489E-3</v>
      </c>
      <c r="AG305" t="b">
        <f t="shared" si="99"/>
        <v>0</v>
      </c>
      <c r="AH305">
        <f t="shared" si="100"/>
        <v>2.7118055555555552E-2</v>
      </c>
    </row>
    <row r="306" spans="1:34" x14ac:dyDescent="0.2">
      <c r="A306">
        <v>328</v>
      </c>
      <c r="B306" t="s">
        <v>317</v>
      </c>
      <c r="C306" t="s">
        <v>323</v>
      </c>
      <c r="D306" t="s">
        <v>2141</v>
      </c>
      <c r="E306" t="str">
        <f t="shared" si="86"/>
        <v>Rishi SunakApr 20, 2020</v>
      </c>
      <c r="F306" t="str">
        <f>VLOOKUP(D306,'names lookup'!A:L,5,FALSE)</f>
        <v>Rishi Sunak</v>
      </c>
      <c r="G306" t="str">
        <f>VLOOKUP(F306,'names lookup'!E:H,3,FALSE)</f>
        <v>Government</v>
      </c>
      <c r="H306" t="str">
        <f>VLOOKUP(F306,'names lookup'!E:I,5,FALSE)</f>
        <v>Government</v>
      </c>
      <c r="I306" t="str">
        <f>VLOOKUP($F306,'names lookup'!$E:J,6,FALSE)</f>
        <v>Central govt</v>
      </c>
      <c r="J306" t="str">
        <f>VLOOKUP($F306,'names lookup'!$E:K,7,FALSE)</f>
        <v>N/A</v>
      </c>
      <c r="K306" t="str">
        <f>VLOOKUP($F306,'names lookup'!$E:L,8,FALSE)</f>
        <v>UK</v>
      </c>
      <c r="L306" t="str">
        <f t="shared" si="87"/>
        <v>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v>
      </c>
      <c r="M306" t="str">
        <f t="shared" si="101"/>
        <v>03:43</v>
      </c>
      <c r="O306">
        <v>1007</v>
      </c>
      <c r="Q306" t="s">
        <v>318</v>
      </c>
      <c r="R306" s="7">
        <f t="shared" si="88"/>
        <v>43941</v>
      </c>
      <c r="S306" t="s">
        <v>2369</v>
      </c>
      <c r="T306" s="6">
        <f t="shared" si="102"/>
        <v>2.5810185185185185E-3</v>
      </c>
      <c r="U306">
        <f t="shared" si="89"/>
        <v>8.1018518518518516E-5</v>
      </c>
      <c r="V306">
        <f t="shared" si="90"/>
        <v>2.6412037037037036E-2</v>
      </c>
      <c r="W306">
        <f t="shared" si="91"/>
        <v>2.6331018518518517E-2</v>
      </c>
      <c r="X306">
        <f t="shared" si="92"/>
        <v>6.9791666666666674E-3</v>
      </c>
      <c r="Y306">
        <f t="shared" si="93"/>
        <v>6.9791666666666674E-3</v>
      </c>
      <c r="Z306" t="b">
        <f t="shared" si="94"/>
        <v>0</v>
      </c>
      <c r="AA306" s="6">
        <f t="shared" si="95"/>
        <v>7.8703703703703661E-4</v>
      </c>
      <c r="AB306" s="6" t="b">
        <f t="shared" si="96"/>
        <v>0</v>
      </c>
      <c r="AC306" s="9">
        <f t="shared" si="97"/>
        <v>172</v>
      </c>
      <c r="AD306" s="9">
        <f t="shared" si="105"/>
        <v>151.76470588235304</v>
      </c>
      <c r="AE306" s="10">
        <f t="shared" si="103"/>
        <v>7.0601851851851847E-4</v>
      </c>
      <c r="AF306">
        <f t="shared" si="98"/>
        <v>6.8981481481481489E-3</v>
      </c>
      <c r="AG306" t="b">
        <f t="shared" si="99"/>
        <v>0</v>
      </c>
      <c r="AH306">
        <f t="shared" si="100"/>
        <v>2.7118055555555552E-2</v>
      </c>
    </row>
    <row r="307" spans="1:34" x14ac:dyDescent="0.2">
      <c r="A307">
        <v>329</v>
      </c>
      <c r="B307" t="s">
        <v>317</v>
      </c>
      <c r="C307" t="s">
        <v>324</v>
      </c>
      <c r="D307" t="s">
        <v>2141</v>
      </c>
      <c r="E307" t="str">
        <f t="shared" si="86"/>
        <v>Rishi SunakApr 20, 2020</v>
      </c>
      <c r="F307" t="str">
        <f>VLOOKUP(D307,'names lookup'!A:L,5,FALSE)</f>
        <v>Rishi Sunak</v>
      </c>
      <c r="G307" t="str">
        <f>VLOOKUP(F307,'names lookup'!E:H,3,FALSE)</f>
        <v>Government</v>
      </c>
      <c r="H307" t="str">
        <f>VLOOKUP(F307,'names lookup'!E:I,5,FALSE)</f>
        <v>Government</v>
      </c>
      <c r="I307" t="str">
        <f>VLOOKUP($F307,'names lookup'!$E:J,6,FALSE)</f>
        <v>Central govt</v>
      </c>
      <c r="J307" t="str">
        <f>VLOOKUP($F307,'names lookup'!$E:K,7,FALSE)</f>
        <v>N/A</v>
      </c>
      <c r="K307" t="str">
        <f>VLOOKUP($F307,'names lookup'!$E:L,8,FALSE)</f>
        <v>UK</v>
      </c>
      <c r="L307" t="str">
        <f t="shared" si="87"/>
        <v>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v>
      </c>
      <c r="M307" t="str">
        <f t="shared" si="101"/>
        <v>04:51</v>
      </c>
      <c r="O307">
        <v>985</v>
      </c>
      <c r="Q307" t="s">
        <v>318</v>
      </c>
      <c r="R307" s="7">
        <f t="shared" si="88"/>
        <v>43941</v>
      </c>
      <c r="S307" t="s">
        <v>2369</v>
      </c>
      <c r="T307" s="6">
        <f t="shared" si="102"/>
        <v>3.3680555555555551E-3</v>
      </c>
      <c r="U307">
        <f t="shared" si="89"/>
        <v>8.1018518518518516E-5</v>
      </c>
      <c r="V307">
        <f t="shared" si="90"/>
        <v>2.6412037037037036E-2</v>
      </c>
      <c r="W307">
        <f t="shared" si="91"/>
        <v>2.6331018518518517E-2</v>
      </c>
      <c r="X307">
        <f t="shared" si="92"/>
        <v>6.9791666666666674E-3</v>
      </c>
      <c r="Y307">
        <f t="shared" si="93"/>
        <v>6.9791666666666674E-3</v>
      </c>
      <c r="Z307" t="b">
        <f t="shared" si="94"/>
        <v>0</v>
      </c>
      <c r="AA307" s="6">
        <f t="shared" si="95"/>
        <v>8.449074074074075E-4</v>
      </c>
      <c r="AB307" s="6" t="b">
        <f t="shared" si="96"/>
        <v>0</v>
      </c>
      <c r="AC307" s="9">
        <f t="shared" si="97"/>
        <v>167</v>
      </c>
      <c r="AD307" s="9">
        <f t="shared" si="105"/>
        <v>137.26027397260273</v>
      </c>
      <c r="AE307" s="10">
        <f t="shared" si="103"/>
        <v>6.8287037037037025E-4</v>
      </c>
      <c r="AF307">
        <f t="shared" si="98"/>
        <v>6.8981481481481489E-3</v>
      </c>
      <c r="AG307" t="b">
        <f t="shared" si="99"/>
        <v>0</v>
      </c>
      <c r="AH307">
        <f t="shared" si="100"/>
        <v>2.7118055555555552E-2</v>
      </c>
    </row>
    <row r="308" spans="1:34" x14ac:dyDescent="0.2">
      <c r="A308">
        <v>330</v>
      </c>
      <c r="B308" t="s">
        <v>317</v>
      </c>
      <c r="C308" t="s">
        <v>325</v>
      </c>
      <c r="D308" t="s">
        <v>2141</v>
      </c>
      <c r="E308" t="str">
        <f t="shared" si="86"/>
        <v>Rishi SunakApr 20, 2020</v>
      </c>
      <c r="F308" t="str">
        <f>VLOOKUP(D308,'names lookup'!A:L,5,FALSE)</f>
        <v>Rishi Sunak</v>
      </c>
      <c r="G308" t="str">
        <f>VLOOKUP(F308,'names lookup'!E:H,3,FALSE)</f>
        <v>Government</v>
      </c>
      <c r="H308" t="str">
        <f>VLOOKUP(F308,'names lookup'!E:I,5,FALSE)</f>
        <v>Government</v>
      </c>
      <c r="I308" t="str">
        <f>VLOOKUP($F308,'names lookup'!$E:J,6,FALSE)</f>
        <v>Central govt</v>
      </c>
      <c r="J308" t="str">
        <f>VLOOKUP($F308,'names lookup'!$E:K,7,FALSE)</f>
        <v>N/A</v>
      </c>
      <c r="K308" t="str">
        <f>VLOOKUP($F308,'names lookup'!$E:L,8,FALSE)</f>
        <v>UK</v>
      </c>
      <c r="L308" t="str">
        <f t="shared" si="87"/>
        <v>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v>
      </c>
      <c r="M308" t="str">
        <f t="shared" si="101"/>
        <v>06:04</v>
      </c>
      <c r="O308">
        <v>868</v>
      </c>
      <c r="Q308" t="s">
        <v>318</v>
      </c>
      <c r="R308" s="7">
        <f t="shared" si="88"/>
        <v>43941</v>
      </c>
      <c r="S308" t="s">
        <v>2369</v>
      </c>
      <c r="T308" s="6">
        <f t="shared" si="102"/>
        <v>4.2129629629629626E-3</v>
      </c>
      <c r="U308">
        <f t="shared" si="89"/>
        <v>8.1018518518518516E-5</v>
      </c>
      <c r="V308">
        <f t="shared" si="90"/>
        <v>2.6412037037037036E-2</v>
      </c>
      <c r="W308">
        <f t="shared" si="91"/>
        <v>2.6331018518518517E-2</v>
      </c>
      <c r="X308">
        <f t="shared" si="92"/>
        <v>6.9791666666666674E-3</v>
      </c>
      <c r="Y308">
        <f t="shared" si="93"/>
        <v>6.9791666666666674E-3</v>
      </c>
      <c r="Z308" t="b">
        <f t="shared" si="94"/>
        <v>0</v>
      </c>
      <c r="AA308" s="6">
        <f t="shared" si="95"/>
        <v>8.2175925925925992E-4</v>
      </c>
      <c r="AB308" s="6" t="b">
        <f t="shared" si="96"/>
        <v>0</v>
      </c>
      <c r="AC308" s="9">
        <f t="shared" si="97"/>
        <v>141</v>
      </c>
      <c r="AD308" s="9">
        <f t="shared" si="105"/>
        <v>119.1549295774647</v>
      </c>
      <c r="AE308" s="10">
        <f t="shared" si="103"/>
        <v>5.7870370370370378E-4</v>
      </c>
      <c r="AF308">
        <f t="shared" si="98"/>
        <v>6.8981481481481489E-3</v>
      </c>
      <c r="AG308" t="b">
        <f t="shared" si="99"/>
        <v>0</v>
      </c>
      <c r="AH308">
        <f t="shared" si="100"/>
        <v>2.7118055555555552E-2</v>
      </c>
    </row>
    <row r="309" spans="1:34" x14ac:dyDescent="0.2">
      <c r="A309">
        <v>331</v>
      </c>
      <c r="B309" t="s">
        <v>317</v>
      </c>
      <c r="C309" t="s">
        <v>326</v>
      </c>
      <c r="D309" t="s">
        <v>2141</v>
      </c>
      <c r="E309" t="str">
        <f t="shared" si="86"/>
        <v>Rishi SunakApr 20, 2020</v>
      </c>
      <c r="F309" t="str">
        <f>VLOOKUP(D309,'names lookup'!A:L,5,FALSE)</f>
        <v>Rishi Sunak</v>
      </c>
      <c r="G309" t="str">
        <f>VLOOKUP(F309,'names lookup'!E:H,3,FALSE)</f>
        <v>Government</v>
      </c>
      <c r="H309" t="str">
        <f>VLOOKUP(F309,'names lookup'!E:I,5,FALSE)</f>
        <v>Government</v>
      </c>
      <c r="I309" t="str">
        <f>VLOOKUP($F309,'names lookup'!$E:J,6,FALSE)</f>
        <v>Central govt</v>
      </c>
      <c r="J309" t="str">
        <f>VLOOKUP($F309,'names lookup'!$E:K,7,FALSE)</f>
        <v>N/A</v>
      </c>
      <c r="K309" t="str">
        <f>VLOOKUP($F309,'names lookup'!$E:L,8,FALSE)</f>
        <v>UK</v>
      </c>
      <c r="L309" t="str">
        <f t="shared" si="87"/>
        <v>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v>
      </c>
      <c r="M309" t="str">
        <f t="shared" si="101"/>
        <v>07:15</v>
      </c>
      <c r="O309">
        <v>518</v>
      </c>
      <c r="Q309" t="s">
        <v>318</v>
      </c>
      <c r="R309" s="7">
        <f t="shared" si="88"/>
        <v>43941</v>
      </c>
      <c r="S309" t="s">
        <v>2369</v>
      </c>
      <c r="T309" s="6">
        <f t="shared" si="102"/>
        <v>5.0347222222222225E-3</v>
      </c>
      <c r="U309">
        <f t="shared" si="89"/>
        <v>8.1018518518518516E-5</v>
      </c>
      <c r="V309">
        <f t="shared" si="90"/>
        <v>2.6412037037037036E-2</v>
      </c>
      <c r="W309">
        <f t="shared" si="91"/>
        <v>2.6331018518518517E-2</v>
      </c>
      <c r="X309">
        <f t="shared" si="92"/>
        <v>6.9791666666666674E-3</v>
      </c>
      <c r="Y309">
        <f t="shared" si="93"/>
        <v>6.9791666666666674E-3</v>
      </c>
      <c r="Z309" t="b">
        <f t="shared" si="94"/>
        <v>0</v>
      </c>
      <c r="AA309" s="6">
        <f t="shared" si="95"/>
        <v>4.0509259259259231E-4</v>
      </c>
      <c r="AB309" s="6" t="b">
        <f t="shared" si="96"/>
        <v>0</v>
      </c>
      <c r="AC309" s="9">
        <f t="shared" si="97"/>
        <v>89</v>
      </c>
      <c r="AD309" s="9">
        <f t="shared" si="105"/>
        <v>152.57142857142867</v>
      </c>
      <c r="AE309" s="10">
        <f t="shared" si="103"/>
        <v>3.5879629629629635E-4</v>
      </c>
      <c r="AF309">
        <f t="shared" si="98"/>
        <v>6.8981481481481489E-3</v>
      </c>
      <c r="AG309" t="b">
        <f t="shared" si="99"/>
        <v>0</v>
      </c>
      <c r="AH309">
        <f t="shared" si="100"/>
        <v>2.7118055555555552E-2</v>
      </c>
    </row>
    <row r="310" spans="1:34" x14ac:dyDescent="0.2">
      <c r="A310">
        <v>332</v>
      </c>
      <c r="B310" t="s">
        <v>317</v>
      </c>
      <c r="C310" t="s">
        <v>327</v>
      </c>
      <c r="D310" t="s">
        <v>2029</v>
      </c>
      <c r="E310" t="str">
        <f t="shared" si="86"/>
        <v>Angela McLeanApr 20, 2020</v>
      </c>
      <c r="F310" t="str">
        <f>VLOOKUP(E310,'names lookup'!D:L,2,FALSE)</f>
        <v>Angela McLean</v>
      </c>
      <c r="G310" t="str">
        <f>VLOOKUP(F310,'names lookup'!E:H,3,FALSE)</f>
        <v>Ministry of Defence</v>
      </c>
      <c r="H310" t="str">
        <f>VLOOKUP(F310,'names lookup'!E:I,5,FALSE)</f>
        <v>Government</v>
      </c>
      <c r="I310" t="str">
        <f>VLOOKUP($F310,'names lookup'!$E:J,6,FALSE)</f>
        <v>Defence</v>
      </c>
      <c r="J310" t="str">
        <f>VLOOKUP($F310,'names lookup'!$E:K,7,FALSE)</f>
        <v>N/A</v>
      </c>
      <c r="K310" t="str">
        <f>VLOOKUP($F310,'names lookup'!$E:L,8,FALSE)</f>
        <v>UK</v>
      </c>
      <c r="L310" t="str">
        <f t="shared" si="87"/>
        <v>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v>
      </c>
      <c r="M310" t="str">
        <f t="shared" si="101"/>
        <v>07:50</v>
      </c>
      <c r="O310">
        <v>774</v>
      </c>
      <c r="Q310" t="s">
        <v>318</v>
      </c>
      <c r="R310" s="7">
        <f t="shared" si="88"/>
        <v>43941</v>
      </c>
      <c r="S310" t="s">
        <v>2370</v>
      </c>
      <c r="T310" s="6">
        <f t="shared" si="102"/>
        <v>5.4398148148148149E-3</v>
      </c>
      <c r="U310">
        <f t="shared" si="89"/>
        <v>5.4398148148148149E-3</v>
      </c>
      <c r="V310">
        <f t="shared" si="90"/>
        <v>6.4930555555555549E-3</v>
      </c>
      <c r="W310">
        <f t="shared" si="91"/>
        <v>1.05324074074074E-3</v>
      </c>
      <c r="X310">
        <f t="shared" si="92"/>
        <v>6.9791666666666674E-3</v>
      </c>
      <c r="Y310">
        <f t="shared" si="93"/>
        <v>6.9791666666666674E-3</v>
      </c>
      <c r="Z310" t="b">
        <f t="shared" si="94"/>
        <v>0</v>
      </c>
      <c r="AA310" s="6">
        <f t="shared" si="95"/>
        <v>6.0185185185185168E-4</v>
      </c>
      <c r="AB310" s="6" t="b">
        <f t="shared" si="96"/>
        <v>0</v>
      </c>
      <c r="AC310" s="9">
        <f t="shared" si="97"/>
        <v>154</v>
      </c>
      <c r="AD310" s="9">
        <f t="shared" si="105"/>
        <v>177.69230769230774</v>
      </c>
      <c r="AE310" s="10">
        <f t="shared" si="103"/>
        <v>6.3657407407407402E-4</v>
      </c>
      <c r="AF310">
        <f t="shared" si="98"/>
        <v>1.5393518518518525E-3</v>
      </c>
      <c r="AG310" t="b">
        <f t="shared" si="99"/>
        <v>0</v>
      </c>
      <c r="AH310">
        <f t="shared" si="100"/>
        <v>2.7118055555555552E-2</v>
      </c>
    </row>
    <row r="311" spans="1:34" x14ac:dyDescent="0.2">
      <c r="A311">
        <v>333</v>
      </c>
      <c r="B311" t="s">
        <v>317</v>
      </c>
      <c r="C311" t="s">
        <v>328</v>
      </c>
      <c r="D311" t="s">
        <v>2029</v>
      </c>
      <c r="E311" t="str">
        <f t="shared" si="86"/>
        <v>Angela McLeanApr 20, 2020</v>
      </c>
      <c r="F311" t="str">
        <f>VLOOKUP(E311,'names lookup'!D:L,2,FALSE)</f>
        <v>Angela McLean</v>
      </c>
      <c r="G311" t="str">
        <f>VLOOKUP(F311,'names lookup'!E:H,3,FALSE)</f>
        <v>Ministry of Defence</v>
      </c>
      <c r="H311" t="str">
        <f>VLOOKUP(F311,'names lookup'!E:I,5,FALSE)</f>
        <v>Government</v>
      </c>
      <c r="I311" t="str">
        <f>VLOOKUP($F311,'names lookup'!$E:J,6,FALSE)</f>
        <v>Defence</v>
      </c>
      <c r="J311" t="str">
        <f>VLOOKUP($F311,'names lookup'!$E:K,7,FALSE)</f>
        <v>N/A</v>
      </c>
      <c r="K311" t="str">
        <f>VLOOKUP($F311,'names lookup'!$E:L,8,FALSE)</f>
        <v>UK</v>
      </c>
      <c r="L311" t="str">
        <f t="shared" si="87"/>
        <v>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v>
      </c>
      <c r="M311" t="str">
        <f t="shared" si="101"/>
        <v>08:42</v>
      </c>
      <c r="O311">
        <v>520</v>
      </c>
      <c r="Q311" t="s">
        <v>318</v>
      </c>
      <c r="R311" s="7">
        <f t="shared" si="88"/>
        <v>43941</v>
      </c>
      <c r="S311" t="s">
        <v>2370</v>
      </c>
      <c r="T311" s="6">
        <f t="shared" si="102"/>
        <v>6.0416666666666665E-3</v>
      </c>
      <c r="U311">
        <f t="shared" si="89"/>
        <v>5.4398148148148149E-3</v>
      </c>
      <c r="V311">
        <f t="shared" si="90"/>
        <v>6.4930555555555549E-3</v>
      </c>
      <c r="W311">
        <f t="shared" si="91"/>
        <v>1.05324074074074E-3</v>
      </c>
      <c r="X311">
        <f t="shared" si="92"/>
        <v>6.9791666666666674E-3</v>
      </c>
      <c r="Y311">
        <f t="shared" si="93"/>
        <v>6.9791666666666674E-3</v>
      </c>
      <c r="Z311" t="b">
        <f t="shared" si="94"/>
        <v>0</v>
      </c>
      <c r="AA311" s="6">
        <f t="shared" si="95"/>
        <v>4.5138888888888833E-4</v>
      </c>
      <c r="AB311" s="6" t="b">
        <f t="shared" si="96"/>
        <v>0</v>
      </c>
      <c r="AC311" s="9">
        <f t="shared" si="97"/>
        <v>95</v>
      </c>
      <c r="AD311" s="9">
        <f t="shared" si="105"/>
        <v>146.15384615384633</v>
      </c>
      <c r="AE311" s="10">
        <f t="shared" si="103"/>
        <v>3.9351851851851852E-4</v>
      </c>
      <c r="AF311">
        <f t="shared" si="98"/>
        <v>1.5393518518518525E-3</v>
      </c>
      <c r="AG311" t="b">
        <f t="shared" si="99"/>
        <v>0</v>
      </c>
      <c r="AH311">
        <f t="shared" si="100"/>
        <v>2.7118055555555552E-2</v>
      </c>
    </row>
    <row r="312" spans="1:34" x14ac:dyDescent="0.2">
      <c r="A312">
        <v>334</v>
      </c>
      <c r="B312" t="s">
        <v>317</v>
      </c>
      <c r="C312" t="s">
        <v>329</v>
      </c>
      <c r="D312" t="s">
        <v>2029</v>
      </c>
      <c r="E312" t="str">
        <f t="shared" si="86"/>
        <v>Angela McLeanApr 20, 2020</v>
      </c>
      <c r="F312" t="str">
        <f>VLOOKUP(E312,'names lookup'!D:L,2,FALSE)</f>
        <v>Angela McLean</v>
      </c>
      <c r="G312" t="str">
        <f>VLOOKUP(F312,'names lookup'!E:H,3,FALSE)</f>
        <v>Ministry of Defence</v>
      </c>
      <c r="H312" t="str">
        <f>VLOOKUP(F312,'names lookup'!E:I,5,FALSE)</f>
        <v>Government</v>
      </c>
      <c r="I312" t="str">
        <f>VLOOKUP($F312,'names lookup'!$E:J,6,FALSE)</f>
        <v>Defence</v>
      </c>
      <c r="J312" t="str">
        <f>VLOOKUP($F312,'names lookup'!$E:K,7,FALSE)</f>
        <v>N/A</v>
      </c>
      <c r="K312" t="str">
        <f>VLOOKUP($F312,'names lookup'!$E:L,8,FALSE)</f>
        <v>UK</v>
      </c>
      <c r="L312" t="str">
        <f t="shared" si="87"/>
        <v>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v>
      </c>
      <c r="M312" t="str">
        <f t="shared" si="101"/>
        <v>09:21</v>
      </c>
      <c r="O312">
        <v>690</v>
      </c>
      <c r="Q312" t="s">
        <v>318</v>
      </c>
      <c r="R312" s="7">
        <f t="shared" si="88"/>
        <v>43941</v>
      </c>
      <c r="S312" t="s">
        <v>2370</v>
      </c>
      <c r="T312" s="6">
        <f t="shared" si="102"/>
        <v>6.4930555555555549E-3</v>
      </c>
      <c r="U312">
        <f t="shared" si="89"/>
        <v>5.4398148148148149E-3</v>
      </c>
      <c r="V312">
        <f t="shared" si="90"/>
        <v>6.4930555555555549E-3</v>
      </c>
      <c r="W312">
        <f t="shared" si="91"/>
        <v>1.05324074074074E-3</v>
      </c>
      <c r="X312">
        <f t="shared" si="92"/>
        <v>6.9791666666666674E-3</v>
      </c>
      <c r="Y312">
        <f t="shared" si="93"/>
        <v>6.9791666666666674E-3</v>
      </c>
      <c r="Z312" t="b">
        <f t="shared" si="94"/>
        <v>0</v>
      </c>
      <c r="AA312" s="6">
        <f t="shared" si="95"/>
        <v>4.8611111111111251E-4</v>
      </c>
      <c r="AB312" s="6" t="b">
        <f t="shared" si="96"/>
        <v>0</v>
      </c>
      <c r="AC312" s="9">
        <f t="shared" si="97"/>
        <v>117</v>
      </c>
      <c r="AD312" s="9">
        <f t="shared" si="105"/>
        <v>167.14285714285668</v>
      </c>
      <c r="AE312" s="10">
        <f t="shared" si="103"/>
        <v>4.7453703703703704E-4</v>
      </c>
      <c r="AF312">
        <f t="shared" si="98"/>
        <v>1.5393518518518525E-3</v>
      </c>
      <c r="AG312" t="b">
        <f t="shared" si="99"/>
        <v>0</v>
      </c>
      <c r="AH312">
        <f t="shared" si="100"/>
        <v>2.7118055555555552E-2</v>
      </c>
    </row>
    <row r="313" spans="1:34" x14ac:dyDescent="0.2">
      <c r="A313">
        <v>335</v>
      </c>
      <c r="B313" t="s">
        <v>317</v>
      </c>
      <c r="C313" t="s">
        <v>330</v>
      </c>
      <c r="D313" t="s">
        <v>2027</v>
      </c>
      <c r="E313" t="str">
        <f t="shared" si="86"/>
        <v>AngelaApr 20, 2020</v>
      </c>
      <c r="F313" t="str">
        <f>VLOOKUP(E313,'names lookup'!D:L,2,FALSE)</f>
        <v>Angela McLean</v>
      </c>
      <c r="G313" t="str">
        <f>VLOOKUP(F313,'names lookup'!E:H,3,FALSE)</f>
        <v>Ministry of Defence</v>
      </c>
      <c r="H313" t="str">
        <f>VLOOKUP(F313,'names lookup'!E:I,5,FALSE)</f>
        <v>Government</v>
      </c>
      <c r="I313" t="str">
        <f>VLOOKUP($F313,'names lookup'!$E:J,6,FALSE)</f>
        <v>Defence</v>
      </c>
      <c r="J313" t="str">
        <f>VLOOKUP($F313,'names lookup'!$E:K,7,FALSE)</f>
        <v>N/A</v>
      </c>
      <c r="K313" t="str">
        <f>VLOOKUP($F313,'names lookup'!$E:L,8,FALSE)</f>
        <v>UK</v>
      </c>
      <c r="L313" t="str">
        <f t="shared" si="87"/>
        <v>…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v>
      </c>
      <c r="M313" t="str">
        <f t="shared" si="101"/>
        <v>10:03</v>
      </c>
      <c r="O313">
        <v>595</v>
      </c>
      <c r="Q313" t="s">
        <v>318</v>
      </c>
      <c r="R313" s="7">
        <f t="shared" si="88"/>
        <v>43941</v>
      </c>
      <c r="S313" t="s">
        <v>2371</v>
      </c>
      <c r="T313" s="6">
        <f t="shared" si="102"/>
        <v>6.9791666666666674E-3</v>
      </c>
      <c r="U313">
        <f t="shared" si="89"/>
        <v>6.9791666666666674E-3</v>
      </c>
      <c r="V313">
        <f t="shared" si="90"/>
        <v>6.9791666666666674E-3</v>
      </c>
      <c r="W313">
        <f t="shared" si="91"/>
        <v>0</v>
      </c>
      <c r="X313">
        <f t="shared" si="92"/>
        <v>7.4421296296296293E-3</v>
      </c>
      <c r="Y313">
        <f t="shared" si="93"/>
        <v>7.4421296296296293E-3</v>
      </c>
      <c r="Z313" t="b">
        <f t="shared" si="94"/>
        <v>0</v>
      </c>
      <c r="AA313" s="6">
        <f t="shared" si="95"/>
        <v>4.629629629629619E-4</v>
      </c>
      <c r="AB313" s="6" t="b">
        <f t="shared" si="96"/>
        <v>0</v>
      </c>
      <c r="AC313" s="9">
        <f t="shared" si="97"/>
        <v>110</v>
      </c>
      <c r="AD313" s="9">
        <f t="shared" si="105"/>
        <v>165.00000000000037</v>
      </c>
      <c r="AE313" s="10">
        <f t="shared" si="103"/>
        <v>4.5138888888888892E-4</v>
      </c>
      <c r="AF313">
        <f t="shared" si="98"/>
        <v>4.629629629629619E-4</v>
      </c>
      <c r="AG313" t="b">
        <f t="shared" si="99"/>
        <v>0</v>
      </c>
      <c r="AH313">
        <f t="shared" si="100"/>
        <v>2.7118055555555552E-2</v>
      </c>
    </row>
    <row r="314" spans="1:34" x14ac:dyDescent="0.2">
      <c r="A314">
        <v>336</v>
      </c>
      <c r="B314" t="s">
        <v>317</v>
      </c>
      <c r="C314" t="s">
        <v>331</v>
      </c>
      <c r="D314" t="s">
        <v>2141</v>
      </c>
      <c r="E314" t="str">
        <f t="shared" si="86"/>
        <v>Rishi SunakApr 20, 2020</v>
      </c>
      <c r="F314" t="str">
        <f>VLOOKUP(D314,'names lookup'!A:L,5,FALSE)</f>
        <v>Rishi Sunak</v>
      </c>
      <c r="G314" t="str">
        <f>VLOOKUP(F314,'names lookup'!E:H,3,FALSE)</f>
        <v>Government</v>
      </c>
      <c r="H314" t="str">
        <f>VLOOKUP(F314,'names lookup'!E:I,5,FALSE)</f>
        <v>Government</v>
      </c>
      <c r="I314" t="str">
        <f>VLOOKUP($F314,'names lookup'!$E:J,6,FALSE)</f>
        <v>Central govt</v>
      </c>
      <c r="J314" t="str">
        <f>VLOOKUP($F314,'names lookup'!$E:K,7,FALSE)</f>
        <v>N/A</v>
      </c>
      <c r="K314" t="str">
        <f>VLOOKUP($F314,'names lookup'!$E:L,8,FALSE)</f>
        <v>UK</v>
      </c>
      <c r="L314" t="str">
        <f t="shared" si="87"/>
        <v>Brilliant. Thank you, Angela. Can we turn first to Hugh Pym from the BBC?</v>
      </c>
      <c r="M314" t="str">
        <f t="shared" si="101"/>
        <v>10:43</v>
      </c>
      <c r="O314">
        <v>94</v>
      </c>
      <c r="Q314" t="s">
        <v>318</v>
      </c>
      <c r="R314" s="7">
        <f t="shared" si="88"/>
        <v>43941</v>
      </c>
      <c r="S314" t="s">
        <v>2372</v>
      </c>
      <c r="T314" s="6">
        <f t="shared" si="102"/>
        <v>7.4421296296296293E-3</v>
      </c>
      <c r="U314">
        <f t="shared" si="89"/>
        <v>7.4421296296296293E-3</v>
      </c>
      <c r="V314">
        <f t="shared" si="90"/>
        <v>2.6412037037037036E-2</v>
      </c>
      <c r="W314">
        <f t="shared" si="91"/>
        <v>1.8969907407407408E-2</v>
      </c>
      <c r="X314">
        <f t="shared" si="92"/>
        <v>8.9814814814814809E-3</v>
      </c>
      <c r="Y314">
        <f t="shared" si="93"/>
        <v>8.9814814814814809E-3</v>
      </c>
      <c r="Z314" t="b">
        <f t="shared" si="94"/>
        <v>0</v>
      </c>
      <c r="AA314" s="6">
        <f t="shared" si="95"/>
        <v>6.9444444444444892E-5</v>
      </c>
      <c r="AB314" s="6" t="b">
        <f t="shared" si="96"/>
        <v>0</v>
      </c>
      <c r="AC314" s="9">
        <f t="shared" si="97"/>
        <v>14</v>
      </c>
      <c r="AD314" s="9">
        <f t="shared" si="105"/>
        <v>139.99999999999909</v>
      </c>
      <c r="AE314" s="10">
        <f t="shared" si="103"/>
        <v>5.7870370370370366E-5</v>
      </c>
      <c r="AF314">
        <f t="shared" si="98"/>
        <v>1.5393518518518516E-3</v>
      </c>
      <c r="AG314" t="b">
        <f t="shared" si="99"/>
        <v>0</v>
      </c>
      <c r="AH314">
        <f t="shared" si="100"/>
        <v>2.7118055555555552E-2</v>
      </c>
    </row>
    <row r="315" spans="1:34" x14ac:dyDescent="0.2">
      <c r="A315">
        <v>337</v>
      </c>
      <c r="B315" t="s">
        <v>317</v>
      </c>
      <c r="C315" t="s">
        <v>332</v>
      </c>
      <c r="D315" t="s">
        <v>2079</v>
      </c>
      <c r="E315" t="str">
        <f t="shared" si="86"/>
        <v>Hugh PymApr 20, 2020</v>
      </c>
      <c r="F315" t="str">
        <f>VLOOKUP(D315,'names lookup'!A:L,5,FALSE)</f>
        <v>Hugh Pym</v>
      </c>
      <c r="G315" t="str">
        <f>VLOOKUP(F315,'names lookup'!E:H,3,FALSE)</f>
        <v>BBC News</v>
      </c>
      <c r="H315" t="str">
        <f>VLOOKUP(F315,'names lookup'!E:I,5,FALSE)</f>
        <v>Media</v>
      </c>
      <c r="I315" t="str">
        <f>VLOOKUP($F315,'names lookup'!$E:J,6,FALSE)</f>
        <v>TV</v>
      </c>
      <c r="J315" t="str">
        <f>VLOOKUP($F315,'names lookup'!$E:K,7,FALSE)</f>
        <v>National</v>
      </c>
      <c r="K315" t="str">
        <f>VLOOKUP($F315,'names lookup'!$E:L,8,FALSE)</f>
        <v>UK</v>
      </c>
      <c r="L315" t="str">
        <f t="shared" si="87"/>
        <v>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v>
      </c>
      <c r="M315" t="str">
        <f t="shared" si="101"/>
        <v>10:49</v>
      </c>
      <c r="O315">
        <v>359</v>
      </c>
      <c r="Q315" t="s">
        <v>318</v>
      </c>
      <c r="R315" s="7">
        <f t="shared" si="88"/>
        <v>43941</v>
      </c>
      <c r="S315" t="s">
        <v>2373</v>
      </c>
      <c r="T315" s="6">
        <f t="shared" si="102"/>
        <v>7.5115740740740742E-3</v>
      </c>
      <c r="U315">
        <f t="shared" si="89"/>
        <v>7.5115740740740742E-3</v>
      </c>
      <c r="V315">
        <f t="shared" si="90"/>
        <v>8.819444444444444E-3</v>
      </c>
      <c r="W315">
        <f t="shared" si="91"/>
        <v>1.3078703703703698E-3</v>
      </c>
      <c r="X315">
        <f t="shared" si="92"/>
        <v>8.9814814814814809E-3</v>
      </c>
      <c r="Y315">
        <f t="shared" si="93"/>
        <v>8.9814814814814809E-3</v>
      </c>
      <c r="Z315" t="b">
        <f t="shared" si="94"/>
        <v>0</v>
      </c>
      <c r="AA315" s="6">
        <f t="shared" si="95"/>
        <v>2.893518518518514E-4</v>
      </c>
      <c r="AB315" s="6" t="b">
        <f t="shared" si="96"/>
        <v>0</v>
      </c>
      <c r="AC315" s="9">
        <f t="shared" si="97"/>
        <v>62</v>
      </c>
      <c r="AD315" s="9">
        <f t="shared" si="105"/>
        <v>148.80000000000024</v>
      </c>
      <c r="AE315" s="10">
        <f t="shared" si="103"/>
        <v>2.5462962962962961E-4</v>
      </c>
      <c r="AF315">
        <f t="shared" si="98"/>
        <v>1.4699074074074068E-3</v>
      </c>
      <c r="AG315" t="b">
        <f t="shared" si="99"/>
        <v>0</v>
      </c>
      <c r="AH315">
        <f t="shared" si="100"/>
        <v>2.7118055555555552E-2</v>
      </c>
    </row>
    <row r="316" spans="1:34" x14ac:dyDescent="0.2">
      <c r="A316">
        <v>338</v>
      </c>
      <c r="B316" t="s">
        <v>317</v>
      </c>
      <c r="C316" t="s">
        <v>333</v>
      </c>
      <c r="D316" t="s">
        <v>2141</v>
      </c>
      <c r="E316" t="str">
        <f t="shared" si="86"/>
        <v>Rishi SunakApr 20, 2020</v>
      </c>
      <c r="F316" t="str">
        <f>VLOOKUP(D316,'names lookup'!A:L,5,FALSE)</f>
        <v>Rishi Sunak</v>
      </c>
      <c r="G316" t="str">
        <f>VLOOKUP(F316,'names lookup'!E:H,3,FALSE)</f>
        <v>Government</v>
      </c>
      <c r="H316" t="str">
        <f>VLOOKUP(F316,'names lookup'!E:I,5,FALSE)</f>
        <v>Government</v>
      </c>
      <c r="I316" t="str">
        <f>VLOOKUP($F316,'names lookup'!$E:J,6,FALSE)</f>
        <v>Central govt</v>
      </c>
      <c r="J316" t="str">
        <f>VLOOKUP($F316,'names lookup'!$E:K,7,FALSE)</f>
        <v>N/A</v>
      </c>
      <c r="K316" t="str">
        <f>VLOOKUP($F316,'names lookup'!$E:L,8,FALSE)</f>
        <v>UK</v>
      </c>
      <c r="L316" t="str">
        <f t="shared" si="87"/>
        <v>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v>
      </c>
      <c r="M316" t="str">
        <f t="shared" si="101"/>
        <v>11:14</v>
      </c>
      <c r="O316">
        <v>737</v>
      </c>
      <c r="Q316" t="s">
        <v>318</v>
      </c>
      <c r="R316" s="7">
        <f t="shared" si="88"/>
        <v>43941</v>
      </c>
      <c r="S316" t="s">
        <v>2374</v>
      </c>
      <c r="T316" s="6">
        <f t="shared" si="102"/>
        <v>7.8009259259259256E-3</v>
      </c>
      <c r="U316">
        <f t="shared" si="89"/>
        <v>7.8009259259259256E-3</v>
      </c>
      <c r="V316">
        <f t="shared" si="90"/>
        <v>2.6412037037037036E-2</v>
      </c>
      <c r="W316">
        <f t="shared" si="91"/>
        <v>1.861111111111111E-2</v>
      </c>
      <c r="X316">
        <f t="shared" si="92"/>
        <v>8.9814814814814809E-3</v>
      </c>
      <c r="Y316">
        <f t="shared" si="93"/>
        <v>8.9814814814814809E-3</v>
      </c>
      <c r="Z316" t="b">
        <f t="shared" si="94"/>
        <v>0</v>
      </c>
      <c r="AA316" s="6">
        <f t="shared" si="95"/>
        <v>4.2824074074074032E-4</v>
      </c>
      <c r="AB316" s="6" t="b">
        <f t="shared" si="96"/>
        <v>0</v>
      </c>
      <c r="AC316" s="9">
        <f t="shared" si="97"/>
        <v>126</v>
      </c>
      <c r="AD316" s="9">
        <f t="shared" si="105"/>
        <v>204.32432432432452</v>
      </c>
      <c r="AE316" s="10">
        <f t="shared" si="103"/>
        <v>5.2083333333333333E-4</v>
      </c>
      <c r="AF316">
        <f t="shared" si="98"/>
        <v>1.1805555555555554E-3</v>
      </c>
      <c r="AG316" t="b">
        <f t="shared" si="99"/>
        <v>0</v>
      </c>
      <c r="AH316">
        <f t="shared" si="100"/>
        <v>2.7118055555555552E-2</v>
      </c>
    </row>
    <row r="317" spans="1:34" x14ac:dyDescent="0.2">
      <c r="A317">
        <v>339</v>
      </c>
      <c r="B317" t="s">
        <v>317</v>
      </c>
      <c r="C317" t="s">
        <v>334</v>
      </c>
      <c r="D317" t="s">
        <v>2177</v>
      </c>
      <c r="E317" t="str">
        <f t="shared" si="86"/>
        <v>Yvonne DoyleApr 20, 2020</v>
      </c>
      <c r="F317" t="str">
        <f>VLOOKUP(D317,'names lookup'!A:L,5,FALSE)</f>
        <v>Dr. Yvonne Doyle</v>
      </c>
      <c r="G317" t="str">
        <f>VLOOKUP(F317,'names lookup'!E:H,3,FALSE)</f>
        <v>Public Health England</v>
      </c>
      <c r="H317" t="str">
        <f>VLOOKUP(F317,'names lookup'!E:I,5,FALSE)</f>
        <v>Government</v>
      </c>
      <c r="I317" t="str">
        <f>VLOOKUP($F317,'names lookup'!$E:J,6,FALSE)</f>
        <v>Health</v>
      </c>
      <c r="J317" t="str">
        <f>VLOOKUP($F317,'names lookup'!$E:K,7,FALSE)</f>
        <v>N/A</v>
      </c>
      <c r="K317" t="str">
        <f>VLOOKUP($F317,'names lookup'!$E:L,8,FALSE)</f>
        <v>England</v>
      </c>
      <c r="L317" t="str">
        <f t="shared" si="87"/>
        <v>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v>
      </c>
      <c r="M317" t="str">
        <f t="shared" si="101"/>
        <v>11:51</v>
      </c>
      <c r="O317">
        <v>701</v>
      </c>
      <c r="Q317" t="s">
        <v>318</v>
      </c>
      <c r="R317" s="7">
        <f t="shared" si="88"/>
        <v>43941</v>
      </c>
      <c r="S317" t="s">
        <v>2375</v>
      </c>
      <c r="T317" s="6">
        <f t="shared" si="102"/>
        <v>8.2291666666666659E-3</v>
      </c>
      <c r="U317">
        <f t="shared" si="89"/>
        <v>8.2291666666666659E-3</v>
      </c>
      <c r="V317">
        <f t="shared" si="90"/>
        <v>1.5405092592592593E-2</v>
      </c>
      <c r="W317">
        <f t="shared" si="91"/>
        <v>7.1759259259259276E-3</v>
      </c>
      <c r="X317">
        <f t="shared" si="92"/>
        <v>8.9814814814814809E-3</v>
      </c>
      <c r="Y317">
        <f t="shared" si="93"/>
        <v>8.9814814814814809E-3</v>
      </c>
      <c r="Z317" t="b">
        <f t="shared" si="94"/>
        <v>0</v>
      </c>
      <c r="AA317" s="6">
        <f t="shared" si="95"/>
        <v>5.4398148148148209E-4</v>
      </c>
      <c r="AB317" s="6" t="b">
        <f t="shared" si="96"/>
        <v>0</v>
      </c>
      <c r="AC317" s="9">
        <f t="shared" si="97"/>
        <v>125</v>
      </c>
      <c r="AD317" s="9">
        <f t="shared" si="105"/>
        <v>159.57446808510619</v>
      </c>
      <c r="AE317" s="10">
        <f t="shared" si="103"/>
        <v>5.0925925925925921E-4</v>
      </c>
      <c r="AF317">
        <f t="shared" si="98"/>
        <v>7.5231481481481503E-4</v>
      </c>
      <c r="AG317" t="b">
        <f t="shared" si="99"/>
        <v>0</v>
      </c>
      <c r="AH317">
        <f t="shared" si="100"/>
        <v>2.7118055555555552E-2</v>
      </c>
    </row>
    <row r="318" spans="1:34" x14ac:dyDescent="0.2">
      <c r="A318">
        <v>340</v>
      </c>
      <c r="B318" t="s">
        <v>317</v>
      </c>
      <c r="C318" t="s">
        <v>335</v>
      </c>
      <c r="D318" t="s">
        <v>2141</v>
      </c>
      <c r="E318" t="str">
        <f t="shared" si="86"/>
        <v>Rishi SunakApr 20, 2020</v>
      </c>
      <c r="F318" t="str">
        <f>VLOOKUP(D318,'names lookup'!A:L,5,FALSE)</f>
        <v>Rishi Sunak</v>
      </c>
      <c r="G318" t="str">
        <f>VLOOKUP(F318,'names lookup'!E:H,3,FALSE)</f>
        <v>Government</v>
      </c>
      <c r="H318" t="str">
        <f>VLOOKUP(F318,'names lookup'!E:I,5,FALSE)</f>
        <v>Government</v>
      </c>
      <c r="I318" t="str">
        <f>VLOOKUP($F318,'names lookup'!$E:J,6,FALSE)</f>
        <v>Central govt</v>
      </c>
      <c r="J318" t="str">
        <f>VLOOKUP($F318,'names lookup'!$E:K,7,FALSE)</f>
        <v>N/A</v>
      </c>
      <c r="K318" t="str">
        <f>VLOOKUP($F318,'names lookup'!$E:L,8,FALSE)</f>
        <v>UK</v>
      </c>
      <c r="L318" t="str">
        <f t="shared" si="87"/>
        <v>Brilliant. Thank you. Does that, Hugh, answer the question?</v>
      </c>
      <c r="M318" t="str">
        <f t="shared" si="101"/>
        <v>12:38</v>
      </c>
      <c r="O318">
        <v>80</v>
      </c>
      <c r="Q318" t="s">
        <v>318</v>
      </c>
      <c r="R318" s="7">
        <f t="shared" si="88"/>
        <v>43941</v>
      </c>
      <c r="S318" t="s">
        <v>2376</v>
      </c>
      <c r="T318" s="6">
        <f t="shared" si="102"/>
        <v>8.773148148148148E-3</v>
      </c>
      <c r="U318">
        <f t="shared" si="89"/>
        <v>8.773148148148148E-3</v>
      </c>
      <c r="V318">
        <f t="shared" si="90"/>
        <v>2.6412037037037036E-2</v>
      </c>
      <c r="W318">
        <f t="shared" si="91"/>
        <v>1.7638888888888888E-2</v>
      </c>
      <c r="X318">
        <f t="shared" si="92"/>
        <v>8.9814814814814809E-3</v>
      </c>
      <c r="Y318">
        <f t="shared" si="93"/>
        <v>8.9814814814814809E-3</v>
      </c>
      <c r="Z318" t="b">
        <f t="shared" si="94"/>
        <v>0</v>
      </c>
      <c r="AA318" s="6">
        <f t="shared" si="95"/>
        <v>4.6296296296296016E-5</v>
      </c>
      <c r="AB318" s="6" t="b">
        <f t="shared" si="96"/>
        <v>0</v>
      </c>
      <c r="AC318" s="9">
        <f t="shared" si="97"/>
        <v>9</v>
      </c>
      <c r="AD318" s="9">
        <f t="shared" si="105"/>
        <v>135.00000000000082</v>
      </c>
      <c r="AE318" s="10">
        <f t="shared" si="103"/>
        <v>3.4722222222222222E-5</v>
      </c>
      <c r="AF318">
        <f t="shared" si="98"/>
        <v>2.0833333333333294E-4</v>
      </c>
      <c r="AG318" t="b">
        <f t="shared" si="99"/>
        <v>0</v>
      </c>
      <c r="AH318">
        <f t="shared" si="100"/>
        <v>2.7118055555555552E-2</v>
      </c>
    </row>
    <row r="319" spans="1:34" x14ac:dyDescent="0.2">
      <c r="A319">
        <v>341</v>
      </c>
      <c r="B319" t="s">
        <v>317</v>
      </c>
      <c r="C319" t="s">
        <v>336</v>
      </c>
      <c r="D319" t="s">
        <v>2079</v>
      </c>
      <c r="E319" t="str">
        <f t="shared" si="86"/>
        <v>Hugh PymApr 20, 2020</v>
      </c>
      <c r="F319" t="str">
        <f>VLOOKUP(D319,'names lookup'!A:L,5,FALSE)</f>
        <v>Hugh Pym</v>
      </c>
      <c r="G319" t="str">
        <f>VLOOKUP(F319,'names lookup'!E:H,3,FALSE)</f>
        <v>BBC News</v>
      </c>
      <c r="H319" t="str">
        <f>VLOOKUP(F319,'names lookup'!E:I,5,FALSE)</f>
        <v>Media</v>
      </c>
      <c r="I319" t="str">
        <f>VLOOKUP($F319,'names lookup'!$E:J,6,FALSE)</f>
        <v>TV</v>
      </c>
      <c r="J319" t="str">
        <f>VLOOKUP($F319,'names lookup'!$E:K,7,FALSE)</f>
        <v>National</v>
      </c>
      <c r="K319" t="str">
        <f>VLOOKUP($F319,'names lookup'!$E:L,8,FALSE)</f>
        <v>UK</v>
      </c>
      <c r="L319" t="str">
        <f t="shared" si="87"/>
        <v>Yeah. A quick follow up. On a business issue, chancellor, some small businesses say they’re finding difficulty accessing loans. Are you considering extending the scheme and raising the government guarantees?</v>
      </c>
      <c r="M319" t="str">
        <f t="shared" si="101"/>
        <v>12:42</v>
      </c>
      <c r="O319">
        <v>225</v>
      </c>
      <c r="Q319" t="s">
        <v>318</v>
      </c>
      <c r="R319" s="7">
        <f t="shared" si="88"/>
        <v>43941</v>
      </c>
      <c r="S319" t="s">
        <v>2198</v>
      </c>
      <c r="T319" s="6">
        <f t="shared" si="102"/>
        <v>8.819444444444444E-3</v>
      </c>
      <c r="U319">
        <f t="shared" si="89"/>
        <v>8.819444444444444E-3</v>
      </c>
      <c r="V319">
        <f t="shared" si="90"/>
        <v>8.819444444444444E-3</v>
      </c>
      <c r="W319">
        <f t="shared" si="91"/>
        <v>0</v>
      </c>
      <c r="X319">
        <f t="shared" si="92"/>
        <v>8.9814814814814809E-3</v>
      </c>
      <c r="Y319">
        <f t="shared" si="93"/>
        <v>8.9814814814814809E-3</v>
      </c>
      <c r="Z319" t="b">
        <f t="shared" si="94"/>
        <v>0</v>
      </c>
      <c r="AA319" s="6">
        <f t="shared" si="95"/>
        <v>1.6203703703703692E-4</v>
      </c>
      <c r="AB319" s="6" t="b">
        <f t="shared" si="96"/>
        <v>0</v>
      </c>
      <c r="AC319" s="9">
        <f t="shared" si="97"/>
        <v>30</v>
      </c>
      <c r="AD319" s="9">
        <f t="shared" si="105"/>
        <v>128.57142857142867</v>
      </c>
      <c r="AE319" s="10">
        <f t="shared" si="103"/>
        <v>1.1574074074074073E-4</v>
      </c>
      <c r="AF319">
        <f t="shared" si="98"/>
        <v>1.6203703703703692E-4</v>
      </c>
      <c r="AG319" t="b">
        <f t="shared" si="99"/>
        <v>0</v>
      </c>
      <c r="AH319">
        <f t="shared" si="100"/>
        <v>2.7118055555555552E-2</v>
      </c>
    </row>
    <row r="320" spans="1:34" x14ac:dyDescent="0.2">
      <c r="A320">
        <v>342</v>
      </c>
      <c r="B320" t="s">
        <v>317</v>
      </c>
      <c r="C320" t="s">
        <v>337</v>
      </c>
      <c r="D320" t="s">
        <v>2141</v>
      </c>
      <c r="E320" t="str">
        <f t="shared" si="86"/>
        <v>Rishi SunakApr 20, 2020</v>
      </c>
      <c r="F320" t="str">
        <f>VLOOKUP(D320,'names lookup'!A:L,5,FALSE)</f>
        <v>Rishi Sunak</v>
      </c>
      <c r="G320" t="str">
        <f>VLOOKUP(F320,'names lookup'!E:H,3,FALSE)</f>
        <v>Government</v>
      </c>
      <c r="H320" t="str">
        <f>VLOOKUP(F320,'names lookup'!E:I,5,FALSE)</f>
        <v>Government</v>
      </c>
      <c r="I320" t="str">
        <f>VLOOKUP($F320,'names lookup'!$E:J,6,FALSE)</f>
        <v>Central govt</v>
      </c>
      <c r="J320" t="str">
        <f>VLOOKUP($F320,'names lookup'!$E:K,7,FALSE)</f>
        <v>N/A</v>
      </c>
      <c r="K320" t="str">
        <f>VLOOKUP($F320,'names lookup'!$E:L,8,FALSE)</f>
        <v>UK</v>
      </c>
      <c r="L320" t="str">
        <f t="shared" si="87"/>
        <v>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v>
      </c>
      <c r="M320" t="str">
        <f t="shared" si="101"/>
        <v>12:56</v>
      </c>
      <c r="O320">
        <v>615</v>
      </c>
      <c r="Q320" t="s">
        <v>318</v>
      </c>
      <c r="R320" s="7">
        <f t="shared" si="88"/>
        <v>43941</v>
      </c>
      <c r="S320" t="s">
        <v>2377</v>
      </c>
      <c r="T320" s="6">
        <f t="shared" si="102"/>
        <v>8.9814814814814809E-3</v>
      </c>
      <c r="U320">
        <f t="shared" si="89"/>
        <v>8.9814814814814809E-3</v>
      </c>
      <c r="V320">
        <f t="shared" si="90"/>
        <v>2.6412037037037036E-2</v>
      </c>
      <c r="W320">
        <f t="shared" si="91"/>
        <v>1.7430555555555553E-2</v>
      </c>
      <c r="X320">
        <f t="shared" si="92"/>
        <v>1.0891203703703703E-2</v>
      </c>
      <c r="Y320">
        <f t="shared" si="93"/>
        <v>1.0891203703703703E-2</v>
      </c>
      <c r="Z320" t="b">
        <f t="shared" si="94"/>
        <v>0</v>
      </c>
      <c r="AA320" s="6">
        <f t="shared" si="95"/>
        <v>3.3564814814814742E-4</v>
      </c>
      <c r="AB320" s="6" t="b">
        <f t="shared" si="96"/>
        <v>0</v>
      </c>
      <c r="AC320" s="9">
        <f t="shared" si="97"/>
        <v>108</v>
      </c>
      <c r="AD320" s="9">
        <f t="shared" si="105"/>
        <v>223.44827586206947</v>
      </c>
      <c r="AE320" s="10">
        <f t="shared" si="103"/>
        <v>4.3981481481481481E-4</v>
      </c>
      <c r="AF320">
        <f t="shared" si="98"/>
        <v>1.9097222222222224E-3</v>
      </c>
      <c r="AG320" t="b">
        <f t="shared" si="99"/>
        <v>0</v>
      </c>
      <c r="AH320">
        <f t="shared" si="100"/>
        <v>2.7118055555555552E-2</v>
      </c>
    </row>
    <row r="321" spans="1:34" x14ac:dyDescent="0.2">
      <c r="A321">
        <v>343</v>
      </c>
      <c r="B321" t="s">
        <v>317</v>
      </c>
      <c r="C321" t="s">
        <v>338</v>
      </c>
      <c r="D321" t="s">
        <v>2141</v>
      </c>
      <c r="E321" t="str">
        <f t="shared" si="86"/>
        <v>Rishi SunakApr 20, 2020</v>
      </c>
      <c r="F321" t="str">
        <f>VLOOKUP(D321,'names lookup'!A:L,5,FALSE)</f>
        <v>Rishi Sunak</v>
      </c>
      <c r="G321" t="str">
        <f>VLOOKUP(F321,'names lookup'!E:H,3,FALSE)</f>
        <v>Government</v>
      </c>
      <c r="H321" t="str">
        <f>VLOOKUP(F321,'names lookup'!E:I,5,FALSE)</f>
        <v>Government</v>
      </c>
      <c r="I321" t="str">
        <f>VLOOKUP($F321,'names lookup'!$E:J,6,FALSE)</f>
        <v>Central govt</v>
      </c>
      <c r="J321" t="str">
        <f>VLOOKUP($F321,'names lookup'!$E:K,7,FALSE)</f>
        <v>N/A</v>
      </c>
      <c r="K321" t="str">
        <f>VLOOKUP($F321,'names lookup'!$E:L,8,FALSE)</f>
        <v>UK</v>
      </c>
      <c r="L321" t="str">
        <f t="shared" si="87"/>
        <v>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v>
      </c>
      <c r="M321" t="str">
        <f t="shared" si="101"/>
        <v>13:25</v>
      </c>
      <c r="O321">
        <v>620</v>
      </c>
      <c r="Q321" t="s">
        <v>318</v>
      </c>
      <c r="R321" s="7">
        <f t="shared" si="88"/>
        <v>43941</v>
      </c>
      <c r="S321" t="s">
        <v>2377</v>
      </c>
      <c r="T321" s="6">
        <f t="shared" si="102"/>
        <v>9.3171296296296283E-3</v>
      </c>
      <c r="U321">
        <f t="shared" si="89"/>
        <v>8.9814814814814809E-3</v>
      </c>
      <c r="V321">
        <f t="shared" si="90"/>
        <v>2.6412037037037036E-2</v>
      </c>
      <c r="W321">
        <f t="shared" si="91"/>
        <v>1.7430555555555553E-2</v>
      </c>
      <c r="X321">
        <f t="shared" si="92"/>
        <v>1.0891203703703703E-2</v>
      </c>
      <c r="Y321">
        <f t="shared" si="93"/>
        <v>1.0891203703703703E-2</v>
      </c>
      <c r="Z321" t="b">
        <f t="shared" si="94"/>
        <v>0</v>
      </c>
      <c r="AA321" s="6">
        <f t="shared" si="95"/>
        <v>3.5879629629629803E-4</v>
      </c>
      <c r="AB321" s="6" t="b">
        <f t="shared" si="96"/>
        <v>0</v>
      </c>
      <c r="AC321" s="9">
        <f t="shared" si="97"/>
        <v>107</v>
      </c>
      <c r="AD321" s="9">
        <f t="shared" si="105"/>
        <v>207.09677419354739</v>
      </c>
      <c r="AE321" s="10">
        <f t="shared" si="103"/>
        <v>4.3981481481481481E-4</v>
      </c>
      <c r="AF321">
        <f t="shared" si="98"/>
        <v>1.9097222222222224E-3</v>
      </c>
      <c r="AG321" t="b">
        <f t="shared" si="99"/>
        <v>0</v>
      </c>
      <c r="AH321">
        <f t="shared" si="100"/>
        <v>2.7118055555555552E-2</v>
      </c>
    </row>
    <row r="322" spans="1:34" x14ac:dyDescent="0.2">
      <c r="A322">
        <v>344</v>
      </c>
      <c r="B322" t="s">
        <v>317</v>
      </c>
      <c r="C322" t="s">
        <v>339</v>
      </c>
      <c r="D322" t="s">
        <v>2141</v>
      </c>
      <c r="E322" t="str">
        <f t="shared" ref="E322:E385" si="106">D322&amp;Q322</f>
        <v>Rishi SunakApr 20, 2020</v>
      </c>
      <c r="F322" t="str">
        <f>VLOOKUP(D322,'names lookup'!A:L,5,FALSE)</f>
        <v>Rishi Sunak</v>
      </c>
      <c r="G322" t="str">
        <f>VLOOKUP(F322,'names lookup'!E:H,3,FALSE)</f>
        <v>Government</v>
      </c>
      <c r="H322" t="str">
        <f>VLOOKUP(F322,'names lookup'!E:I,5,FALSE)</f>
        <v>Government</v>
      </c>
      <c r="I322" t="str">
        <f>VLOOKUP($F322,'names lookup'!$E:J,6,FALSE)</f>
        <v>Central govt</v>
      </c>
      <c r="J322" t="str">
        <f>VLOOKUP($F322,'names lookup'!$E:K,7,FALSE)</f>
        <v>N/A</v>
      </c>
      <c r="K322" t="str">
        <f>VLOOKUP($F322,'names lookup'!$E:L,8,FALSE)</f>
        <v>UK</v>
      </c>
      <c r="L322" t="str">
        <f t="shared" ref="L322:L385" si="107">TRIM(SUBSTITUTE(SUBSTITUTE(SUBSTITUTE(SUBSTITUTE(C322,D322,""),M322,""),"();",""),":",""))</f>
        <v>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v>
      </c>
      <c r="M322" t="str">
        <f t="shared" si="101"/>
        <v>13:56</v>
      </c>
      <c r="O322">
        <v>810</v>
      </c>
      <c r="Q322" t="s">
        <v>318</v>
      </c>
      <c r="R322" s="7">
        <f t="shared" ref="R322:R385" si="108">DATE(2020,IF(LEFT(Q322,3)="Apr",4,3),SUBSTITUTE(SUBSTITUTE(SUBSTITUTE(Q322,", 2020",""),"Apr ",""),"Mar ",""))</f>
        <v>43941</v>
      </c>
      <c r="S322" t="s">
        <v>2377</v>
      </c>
      <c r="T322" s="6">
        <f t="shared" si="102"/>
        <v>9.6759259259259264E-3</v>
      </c>
      <c r="U322">
        <f t="shared" ref="U322:U385" si="109">IF(D322=D321,U321,T322)</f>
        <v>8.9814814814814809E-3</v>
      </c>
      <c r="V322">
        <f t="shared" ref="V322:V385" si="110">_xlfn.MAXIFS(T:T,D:D,D322,B:B,B322)</f>
        <v>2.6412037037037036E-2</v>
      </c>
      <c r="W322">
        <f t="shared" ref="W322:W385" si="111">V322-U322</f>
        <v>1.7430555555555553E-2</v>
      </c>
      <c r="X322">
        <f t="shared" ref="X322:X385" si="112">IF(V322=T322,T323,X323)</f>
        <v>1.0891203703703703E-2</v>
      </c>
      <c r="Y322">
        <f t="shared" ref="Y322:Y385" si="113">IF(ISBLANK(X322),V322,X322)</f>
        <v>1.0891203703703703E-2</v>
      </c>
      <c r="Z322" t="b">
        <f t="shared" ref="Z322:Z385" si="114">IF(ISBLANK(X322),TRUE,FALSE)</f>
        <v>0</v>
      </c>
      <c r="AA322" s="6">
        <f t="shared" ref="AA322:AA385" si="115">T323-T322</f>
        <v>4.8611111111111077E-4</v>
      </c>
      <c r="AB322" s="6" t="b">
        <f t="shared" ref="AB322:AB385" si="116">AA322&lt;0</f>
        <v>0</v>
      </c>
      <c r="AC322" s="9">
        <f t="shared" ref="AC322:AC385" si="117">LEN(TRIM(L322))-LEN(SUBSTITUTE(L322," ",""))+1</f>
        <v>146</v>
      </c>
      <c r="AD322" s="9">
        <f t="shared" si="105"/>
        <v>208.57142857142873</v>
      </c>
      <c r="AE322" s="10">
        <f t="shared" si="103"/>
        <v>6.018518518518519E-4</v>
      </c>
      <c r="AF322">
        <f t="shared" ref="AF322:AF385" si="118">Y322-U322</f>
        <v>1.9097222222222224E-3</v>
      </c>
      <c r="AG322" t="b">
        <f t="shared" ref="AG322:AG385" si="119">AF322&lt;0</f>
        <v>0</v>
      </c>
      <c r="AH322">
        <f t="shared" ref="AH322:AH385" si="120">_xlfn.MAXIFS(T:T,B:B,B322)</f>
        <v>2.7118055555555552E-2</v>
      </c>
    </row>
    <row r="323" spans="1:34" x14ac:dyDescent="0.2">
      <c r="A323">
        <v>345</v>
      </c>
      <c r="B323" t="s">
        <v>317</v>
      </c>
      <c r="C323" t="s">
        <v>340</v>
      </c>
      <c r="D323" t="s">
        <v>2141</v>
      </c>
      <c r="E323" t="str">
        <f t="shared" si="106"/>
        <v>Rishi SunakApr 20, 2020</v>
      </c>
      <c r="F323" t="str">
        <f>VLOOKUP(D323,'names lookup'!A:L,5,FALSE)</f>
        <v>Rishi Sunak</v>
      </c>
      <c r="G323" t="str">
        <f>VLOOKUP(F323,'names lookup'!E:H,3,FALSE)</f>
        <v>Government</v>
      </c>
      <c r="H323" t="str">
        <f>VLOOKUP(F323,'names lookup'!E:I,5,FALSE)</f>
        <v>Government</v>
      </c>
      <c r="I323" t="str">
        <f>VLOOKUP($F323,'names lookup'!$E:J,6,FALSE)</f>
        <v>Central govt</v>
      </c>
      <c r="J323" t="str">
        <f>VLOOKUP($F323,'names lookup'!$E:K,7,FALSE)</f>
        <v>N/A</v>
      </c>
      <c r="K323" t="str">
        <f>VLOOKUP($F323,'names lookup'!$E:L,8,FALSE)</f>
        <v>UK</v>
      </c>
      <c r="L323" t="str">
        <f t="shared" si="107"/>
        <v>Could we go next to Robert Peston from ITV.</v>
      </c>
      <c r="M323" t="str">
        <f t="shared" ref="M323:M386" si="121">MID(C323,FIND("(",C323)+1,FIND(")",C323)-FIND("(",C323)-1)</f>
        <v>14:38</v>
      </c>
      <c r="O323">
        <v>64</v>
      </c>
      <c r="Q323" t="s">
        <v>318</v>
      </c>
      <c r="R323" s="7">
        <f t="shared" si="108"/>
        <v>43941</v>
      </c>
      <c r="S323" t="s">
        <v>2377</v>
      </c>
      <c r="T323" s="6">
        <f t="shared" ref="T323:T386" si="122">IF(LEN(N323)&gt;5,TIME(LEFT(M323,2),MID(M323,4,2),RIGHT(M323,2)),TIME(N323,LEFT(M323,2),RIGHT(M323,2)))</f>
        <v>1.0162037037037037E-2</v>
      </c>
      <c r="U323">
        <f t="shared" si="109"/>
        <v>8.9814814814814809E-3</v>
      </c>
      <c r="V323">
        <f t="shared" si="110"/>
        <v>2.6412037037037036E-2</v>
      </c>
      <c r="W323">
        <f t="shared" si="111"/>
        <v>1.7430555555555553E-2</v>
      </c>
      <c r="X323">
        <f t="shared" si="112"/>
        <v>1.0891203703703703E-2</v>
      </c>
      <c r="Y323">
        <f t="shared" si="113"/>
        <v>1.0891203703703703E-2</v>
      </c>
      <c r="Z323" t="b">
        <f t="shared" si="114"/>
        <v>0</v>
      </c>
      <c r="AA323" s="6">
        <f t="shared" si="115"/>
        <v>4.6296296296296016E-5</v>
      </c>
      <c r="AB323" s="6" t="b">
        <f t="shared" si="116"/>
        <v>0</v>
      </c>
      <c r="AC323" s="9">
        <f t="shared" si="117"/>
        <v>9</v>
      </c>
      <c r="AD323" s="9">
        <f t="shared" si="105"/>
        <v>135.00000000000082</v>
      </c>
      <c r="AE323" s="10">
        <f t="shared" ref="AE323:AE386" si="123">TIME(0,0,(AC323/AVERAGE(AD:AD))*60)</f>
        <v>3.4722222222222222E-5</v>
      </c>
      <c r="AF323">
        <f t="shared" si="118"/>
        <v>1.9097222222222224E-3</v>
      </c>
      <c r="AG323" t="b">
        <f t="shared" si="119"/>
        <v>0</v>
      </c>
      <c r="AH323">
        <f t="shared" si="120"/>
        <v>2.7118055555555552E-2</v>
      </c>
    </row>
    <row r="324" spans="1:34" x14ac:dyDescent="0.2">
      <c r="A324">
        <v>346</v>
      </c>
      <c r="B324" t="s">
        <v>317</v>
      </c>
      <c r="C324" t="s">
        <v>341</v>
      </c>
      <c r="D324" t="s">
        <v>2145</v>
      </c>
      <c r="E324" t="str">
        <f t="shared" si="106"/>
        <v>Robert PestonApr 20, 2020</v>
      </c>
      <c r="F324" t="str">
        <f>VLOOKUP(D324,'names lookup'!A:L,5,FALSE)</f>
        <v>Robert Peston</v>
      </c>
      <c r="G324" t="str">
        <f>VLOOKUP(F324,'names lookup'!E:H,3,FALSE)</f>
        <v>ITV News</v>
      </c>
      <c r="H324" t="str">
        <f>VLOOKUP(F324,'names lookup'!E:I,5,FALSE)</f>
        <v>Media</v>
      </c>
      <c r="I324" t="str">
        <f>VLOOKUP($F324,'names lookup'!$E:J,6,FALSE)</f>
        <v>TV</v>
      </c>
      <c r="J324" t="str">
        <f>VLOOKUP($F324,'names lookup'!$E:K,7,FALSE)</f>
        <v>National</v>
      </c>
      <c r="K324" t="str">
        <f>VLOOKUP($F324,'names lookup'!$E:L,8,FALSE)</f>
        <v>UK</v>
      </c>
      <c r="L324" t="str">
        <f t="shared" si="107"/>
        <v>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v>
      </c>
      <c r="M324" t="str">
        <f t="shared" si="121"/>
        <v>14:42</v>
      </c>
      <c r="O324">
        <v>390</v>
      </c>
      <c r="Q324" t="s">
        <v>318</v>
      </c>
      <c r="R324" s="7">
        <f t="shared" si="108"/>
        <v>43941</v>
      </c>
      <c r="S324" t="s">
        <v>2379</v>
      </c>
      <c r="T324" s="6">
        <f t="shared" si="122"/>
        <v>1.0208333333333333E-2</v>
      </c>
      <c r="U324">
        <f t="shared" si="109"/>
        <v>1.0208333333333333E-2</v>
      </c>
      <c r="V324">
        <f t="shared" si="110"/>
        <v>1.0601851851851854E-2</v>
      </c>
      <c r="W324">
        <f t="shared" si="111"/>
        <v>3.9351851851852047E-4</v>
      </c>
      <c r="X324">
        <f t="shared" si="112"/>
        <v>1.0891203703703703E-2</v>
      </c>
      <c r="Y324">
        <f t="shared" si="113"/>
        <v>1.0891203703703703E-2</v>
      </c>
      <c r="Z324" t="b">
        <f t="shared" si="114"/>
        <v>0</v>
      </c>
      <c r="AA324" s="6">
        <f t="shared" si="115"/>
        <v>3.9351851851852047E-4</v>
      </c>
      <c r="AB324" s="6" t="b">
        <f t="shared" si="116"/>
        <v>0</v>
      </c>
      <c r="AC324" s="9">
        <f t="shared" si="117"/>
        <v>70</v>
      </c>
      <c r="AD324" s="9">
        <f t="shared" si="105"/>
        <v>123.52941176470526</v>
      </c>
      <c r="AE324" s="10">
        <f t="shared" si="123"/>
        <v>2.8935185185185189E-4</v>
      </c>
      <c r="AF324">
        <f t="shared" si="118"/>
        <v>6.8287037037037014E-4</v>
      </c>
      <c r="AG324" t="b">
        <f t="shared" si="119"/>
        <v>0</v>
      </c>
      <c r="AH324">
        <f t="shared" si="120"/>
        <v>2.7118055555555552E-2</v>
      </c>
    </row>
    <row r="325" spans="1:34" x14ac:dyDescent="0.2">
      <c r="A325">
        <v>347</v>
      </c>
      <c r="B325" t="s">
        <v>317</v>
      </c>
      <c r="C325" t="s">
        <v>342</v>
      </c>
      <c r="D325" t="s">
        <v>2145</v>
      </c>
      <c r="E325" t="str">
        <f t="shared" si="106"/>
        <v>Robert PestonApr 20, 2020</v>
      </c>
      <c r="F325" t="str">
        <f>VLOOKUP(D325,'names lookup'!A:L,5,FALSE)</f>
        <v>Robert Peston</v>
      </c>
      <c r="G325" t="str">
        <f>VLOOKUP(F325,'names lookup'!E:H,3,FALSE)</f>
        <v>ITV News</v>
      </c>
      <c r="H325" t="str">
        <f>VLOOKUP(F325,'names lookup'!E:I,5,FALSE)</f>
        <v>Media</v>
      </c>
      <c r="I325" t="str">
        <f>VLOOKUP($F325,'names lookup'!$E:J,6,FALSE)</f>
        <v>TV</v>
      </c>
      <c r="J325" t="str">
        <f>VLOOKUP($F325,'names lookup'!$E:K,7,FALSE)</f>
        <v>National</v>
      </c>
      <c r="K325" t="str">
        <f>VLOOKUP($F325,'names lookup'!$E:L,8,FALSE)</f>
        <v>UK</v>
      </c>
      <c r="L325" t="str">
        <f t="shared" si="107"/>
        <v>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v>
      </c>
      <c r="M325" t="str">
        <f t="shared" si="121"/>
        <v>15:16</v>
      </c>
      <c r="O325">
        <v>443</v>
      </c>
      <c r="Q325" t="s">
        <v>318</v>
      </c>
      <c r="R325" s="7">
        <f t="shared" si="108"/>
        <v>43941</v>
      </c>
      <c r="S325" t="s">
        <v>2379</v>
      </c>
      <c r="T325" s="6">
        <f t="shared" si="122"/>
        <v>1.0601851851851854E-2</v>
      </c>
      <c r="U325">
        <f t="shared" si="109"/>
        <v>1.0208333333333333E-2</v>
      </c>
      <c r="V325">
        <f t="shared" si="110"/>
        <v>1.0601851851851854E-2</v>
      </c>
      <c r="W325">
        <f t="shared" si="111"/>
        <v>3.9351851851852047E-4</v>
      </c>
      <c r="X325">
        <f t="shared" si="112"/>
        <v>1.0891203703703703E-2</v>
      </c>
      <c r="Y325">
        <f t="shared" si="113"/>
        <v>1.0891203703703703E-2</v>
      </c>
      <c r="Z325" t="b">
        <f t="shared" si="114"/>
        <v>0</v>
      </c>
      <c r="AA325" s="6">
        <f t="shared" si="115"/>
        <v>2.8935185185184967E-4</v>
      </c>
      <c r="AB325" s="6" t="b">
        <f t="shared" si="116"/>
        <v>0</v>
      </c>
      <c r="AC325" s="9">
        <f t="shared" si="117"/>
        <v>71</v>
      </c>
      <c r="AD325" s="9">
        <f t="shared" si="105"/>
        <v>170.40000000000128</v>
      </c>
      <c r="AE325" s="10">
        <f t="shared" si="123"/>
        <v>2.8935185185185189E-4</v>
      </c>
      <c r="AF325">
        <f t="shared" si="118"/>
        <v>6.8287037037037014E-4</v>
      </c>
      <c r="AG325" t="b">
        <f t="shared" si="119"/>
        <v>0</v>
      </c>
      <c r="AH325">
        <f t="shared" si="120"/>
        <v>2.7118055555555552E-2</v>
      </c>
    </row>
    <row r="326" spans="1:34" x14ac:dyDescent="0.2">
      <c r="A326">
        <v>348</v>
      </c>
      <c r="B326" t="s">
        <v>317</v>
      </c>
      <c r="C326" t="s">
        <v>343</v>
      </c>
      <c r="D326" t="s">
        <v>2141</v>
      </c>
      <c r="E326" t="str">
        <f t="shared" si="106"/>
        <v>Rishi SunakApr 20, 2020</v>
      </c>
      <c r="F326" t="str">
        <f>VLOOKUP(D326,'names lookup'!A:L,5,FALSE)</f>
        <v>Rishi Sunak</v>
      </c>
      <c r="G326" t="str">
        <f>VLOOKUP(F326,'names lookup'!E:H,3,FALSE)</f>
        <v>Government</v>
      </c>
      <c r="H326" t="str">
        <f>VLOOKUP(F326,'names lookup'!E:I,5,FALSE)</f>
        <v>Government</v>
      </c>
      <c r="I326" t="str">
        <f>VLOOKUP($F326,'names lookup'!$E:J,6,FALSE)</f>
        <v>Central govt</v>
      </c>
      <c r="J326" t="str">
        <f>VLOOKUP($F326,'names lookup'!$E:K,7,FALSE)</f>
        <v>N/A</v>
      </c>
      <c r="K326" t="str">
        <f>VLOOKUP($F326,'names lookup'!$E:L,8,FALSE)</f>
        <v>UK</v>
      </c>
      <c r="L326" t="str">
        <f t="shared" si="107"/>
        <v>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v>
      </c>
      <c r="M326" t="str">
        <f t="shared" si="121"/>
        <v>15:41</v>
      </c>
      <c r="O326">
        <v>872</v>
      </c>
      <c r="Q326" t="s">
        <v>318</v>
      </c>
      <c r="R326" s="7">
        <f t="shared" si="108"/>
        <v>43941</v>
      </c>
      <c r="S326" t="s">
        <v>2381</v>
      </c>
      <c r="T326" s="6">
        <f t="shared" si="122"/>
        <v>1.0891203703703703E-2</v>
      </c>
      <c r="U326">
        <f t="shared" si="109"/>
        <v>1.0891203703703703E-2</v>
      </c>
      <c r="V326">
        <f t="shared" si="110"/>
        <v>2.6412037037037036E-2</v>
      </c>
      <c r="W326">
        <f t="shared" si="111"/>
        <v>1.5520833333333333E-2</v>
      </c>
      <c r="X326">
        <f t="shared" si="112"/>
        <v>1.2847222222222223E-2</v>
      </c>
      <c r="Y326">
        <f t="shared" si="113"/>
        <v>1.2847222222222223E-2</v>
      </c>
      <c r="Z326" t="b">
        <f t="shared" si="114"/>
        <v>0</v>
      </c>
      <c r="AA326" s="6">
        <f t="shared" si="115"/>
        <v>5.2083333333333495E-4</v>
      </c>
      <c r="AB326" s="6" t="b">
        <f t="shared" si="116"/>
        <v>0</v>
      </c>
      <c r="AC326" s="9">
        <f t="shared" si="117"/>
        <v>158</v>
      </c>
      <c r="AD326" s="9">
        <f t="shared" si="105"/>
        <v>210.666666666666</v>
      </c>
      <c r="AE326" s="10">
        <f t="shared" si="123"/>
        <v>6.4814814814814813E-4</v>
      </c>
      <c r="AF326">
        <f t="shared" si="118"/>
        <v>1.9560185185185201E-3</v>
      </c>
      <c r="AG326" t="b">
        <f t="shared" si="119"/>
        <v>0</v>
      </c>
      <c r="AH326">
        <f t="shared" si="120"/>
        <v>2.7118055555555552E-2</v>
      </c>
    </row>
    <row r="327" spans="1:34" x14ac:dyDescent="0.2">
      <c r="A327">
        <v>349</v>
      </c>
      <c r="B327" t="s">
        <v>317</v>
      </c>
      <c r="C327" t="s">
        <v>344</v>
      </c>
      <c r="D327" t="s">
        <v>2141</v>
      </c>
      <c r="E327" t="str">
        <f t="shared" si="106"/>
        <v>Rishi SunakApr 20, 2020</v>
      </c>
      <c r="F327" t="str">
        <f>VLOOKUP(D327,'names lookup'!A:L,5,FALSE)</f>
        <v>Rishi Sunak</v>
      </c>
      <c r="G327" t="str">
        <f>VLOOKUP(F327,'names lookup'!E:H,3,FALSE)</f>
        <v>Government</v>
      </c>
      <c r="H327" t="str">
        <f>VLOOKUP(F327,'names lookup'!E:I,5,FALSE)</f>
        <v>Government</v>
      </c>
      <c r="I327" t="str">
        <f>VLOOKUP($F327,'names lookup'!$E:J,6,FALSE)</f>
        <v>Central govt</v>
      </c>
      <c r="J327" t="str">
        <f>VLOOKUP($F327,'names lookup'!$E:K,7,FALSE)</f>
        <v>N/A</v>
      </c>
      <c r="K327" t="str">
        <f>VLOOKUP($F327,'names lookup'!$E:L,8,FALSE)</f>
        <v>UK</v>
      </c>
      <c r="L327" t="str">
        <f t="shared" si="107"/>
        <v>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v>
      </c>
      <c r="M327" t="str">
        <f t="shared" si="121"/>
        <v>16:26</v>
      </c>
      <c r="O327">
        <v>598</v>
      </c>
      <c r="Q327" t="s">
        <v>318</v>
      </c>
      <c r="R327" s="7">
        <f t="shared" si="108"/>
        <v>43941</v>
      </c>
      <c r="S327" t="s">
        <v>2381</v>
      </c>
      <c r="T327" s="6">
        <f t="shared" si="122"/>
        <v>1.1412037037037038E-2</v>
      </c>
      <c r="U327">
        <f t="shared" si="109"/>
        <v>1.0891203703703703E-2</v>
      </c>
      <c r="V327">
        <f t="shared" si="110"/>
        <v>2.6412037037037036E-2</v>
      </c>
      <c r="W327">
        <f t="shared" si="111"/>
        <v>1.5520833333333333E-2</v>
      </c>
      <c r="X327">
        <f t="shared" si="112"/>
        <v>1.2847222222222223E-2</v>
      </c>
      <c r="Y327">
        <f t="shared" si="113"/>
        <v>1.2847222222222223E-2</v>
      </c>
      <c r="Z327" t="b">
        <f t="shared" si="114"/>
        <v>0</v>
      </c>
      <c r="AA327" s="6">
        <f t="shared" si="115"/>
        <v>3.8194444444444343E-4</v>
      </c>
      <c r="AB327" s="6" t="b">
        <f t="shared" si="116"/>
        <v>0</v>
      </c>
      <c r="AC327" s="9">
        <f t="shared" si="117"/>
        <v>109</v>
      </c>
      <c r="AD327" s="9">
        <f t="shared" si="105"/>
        <v>198.18181818181873</v>
      </c>
      <c r="AE327" s="10">
        <f t="shared" si="123"/>
        <v>4.5138888888888892E-4</v>
      </c>
      <c r="AF327">
        <f t="shared" si="118"/>
        <v>1.9560185185185201E-3</v>
      </c>
      <c r="AG327" t="b">
        <f t="shared" si="119"/>
        <v>0</v>
      </c>
      <c r="AH327">
        <f t="shared" si="120"/>
        <v>2.7118055555555552E-2</v>
      </c>
    </row>
    <row r="328" spans="1:34" x14ac:dyDescent="0.2">
      <c r="A328">
        <v>350</v>
      </c>
      <c r="B328" t="s">
        <v>317</v>
      </c>
      <c r="C328" t="s">
        <v>345</v>
      </c>
      <c r="D328" t="s">
        <v>2177</v>
      </c>
      <c r="E328" t="str">
        <f t="shared" si="106"/>
        <v>Yvonne DoyleApr 20, 2020</v>
      </c>
      <c r="F328" t="str">
        <f>VLOOKUP(D328,'names lookup'!A:L,5,FALSE)</f>
        <v>Dr. Yvonne Doyle</v>
      </c>
      <c r="G328" t="str">
        <f>VLOOKUP(F328,'names lookup'!E:H,3,FALSE)</f>
        <v>Public Health England</v>
      </c>
      <c r="H328" t="str">
        <f>VLOOKUP(F328,'names lookup'!E:I,5,FALSE)</f>
        <v>Government</v>
      </c>
      <c r="I328" t="str">
        <f>VLOOKUP($F328,'names lookup'!$E:J,6,FALSE)</f>
        <v>Health</v>
      </c>
      <c r="J328" t="str">
        <f>VLOOKUP($F328,'names lookup'!$E:K,7,FALSE)</f>
        <v>N/A</v>
      </c>
      <c r="K328" t="str">
        <f>VLOOKUP($F328,'names lookup'!$E:L,8,FALSE)</f>
        <v>England</v>
      </c>
      <c r="L328" t="str">
        <f t="shared" si="107"/>
        <v>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v>
      </c>
      <c r="M328" t="str">
        <f t="shared" si="121"/>
        <v>16:59</v>
      </c>
      <c r="O328">
        <v>755</v>
      </c>
      <c r="Q328" t="s">
        <v>318</v>
      </c>
      <c r="R328" s="7">
        <f t="shared" si="108"/>
        <v>43941</v>
      </c>
      <c r="S328" t="s">
        <v>2382</v>
      </c>
      <c r="T328" s="6">
        <f t="shared" si="122"/>
        <v>1.1793981481481482E-2</v>
      </c>
      <c r="U328">
        <f t="shared" si="109"/>
        <v>1.1793981481481482E-2</v>
      </c>
      <c r="V328">
        <f t="shared" si="110"/>
        <v>1.5405092592592593E-2</v>
      </c>
      <c r="W328">
        <f t="shared" si="111"/>
        <v>3.6111111111111118E-3</v>
      </c>
      <c r="X328">
        <f t="shared" si="112"/>
        <v>1.2847222222222223E-2</v>
      </c>
      <c r="Y328">
        <f t="shared" si="113"/>
        <v>1.2847222222222223E-2</v>
      </c>
      <c r="Z328" t="b">
        <f t="shared" si="114"/>
        <v>0</v>
      </c>
      <c r="AA328" s="6">
        <f t="shared" si="115"/>
        <v>5.2083333333333322E-4</v>
      </c>
      <c r="AB328" s="6" t="b">
        <f t="shared" si="116"/>
        <v>0</v>
      </c>
      <c r="AC328" s="9">
        <f t="shared" si="117"/>
        <v>136</v>
      </c>
      <c r="AD328" s="9">
        <f t="shared" si="105"/>
        <v>181.3333333333334</v>
      </c>
      <c r="AE328" s="10">
        <f t="shared" si="123"/>
        <v>5.5555555555555556E-4</v>
      </c>
      <c r="AF328">
        <f t="shared" si="118"/>
        <v>1.0532407407407417E-3</v>
      </c>
      <c r="AG328" t="b">
        <f t="shared" si="119"/>
        <v>0</v>
      </c>
      <c r="AH328">
        <f t="shared" si="120"/>
        <v>2.7118055555555552E-2</v>
      </c>
    </row>
    <row r="329" spans="1:34" x14ac:dyDescent="0.2">
      <c r="A329">
        <v>351</v>
      </c>
      <c r="B329" t="s">
        <v>317</v>
      </c>
      <c r="C329" t="s">
        <v>346</v>
      </c>
      <c r="D329" t="s">
        <v>2141</v>
      </c>
      <c r="E329" t="str">
        <f t="shared" si="106"/>
        <v>Rishi SunakApr 20, 2020</v>
      </c>
      <c r="F329" t="str">
        <f>VLOOKUP(D329,'names lookup'!A:L,5,FALSE)</f>
        <v>Rishi Sunak</v>
      </c>
      <c r="G329" t="str">
        <f>VLOOKUP(F329,'names lookup'!E:H,3,FALSE)</f>
        <v>Government</v>
      </c>
      <c r="H329" t="str">
        <f>VLOOKUP(F329,'names lookup'!E:I,5,FALSE)</f>
        <v>Government</v>
      </c>
      <c r="I329" t="str">
        <f>VLOOKUP($F329,'names lookup'!$E:J,6,FALSE)</f>
        <v>Central govt</v>
      </c>
      <c r="J329" t="str">
        <f>VLOOKUP($F329,'names lookup'!$E:K,7,FALSE)</f>
        <v>N/A</v>
      </c>
      <c r="K329" t="str">
        <f>VLOOKUP($F329,'names lookup'!$E:L,8,FALSE)</f>
        <v>UK</v>
      </c>
      <c r="L329" t="str">
        <f t="shared" si="107"/>
        <v>Great. Thank you Yvonne. Thank you. Robert. Could we turn next to Beth Rigby from Sky?</v>
      </c>
      <c r="M329" t="str">
        <f t="shared" si="121"/>
        <v>17:44</v>
      </c>
      <c r="O329">
        <v>107</v>
      </c>
      <c r="Q329" t="s">
        <v>318</v>
      </c>
      <c r="R329" s="7">
        <f t="shared" si="108"/>
        <v>43941</v>
      </c>
      <c r="S329" t="s">
        <v>2383</v>
      </c>
      <c r="T329" s="6">
        <f t="shared" si="122"/>
        <v>1.2314814814814815E-2</v>
      </c>
      <c r="U329">
        <f t="shared" si="109"/>
        <v>1.2314814814814815E-2</v>
      </c>
      <c r="V329">
        <f t="shared" si="110"/>
        <v>2.6412037037037036E-2</v>
      </c>
      <c r="W329">
        <f t="shared" si="111"/>
        <v>1.4097222222222221E-2</v>
      </c>
      <c r="X329">
        <f t="shared" si="112"/>
        <v>1.2847222222222223E-2</v>
      </c>
      <c r="Y329">
        <f t="shared" si="113"/>
        <v>1.2847222222222223E-2</v>
      </c>
      <c r="Z329" t="b">
        <f t="shared" si="114"/>
        <v>0</v>
      </c>
      <c r="AA329" s="6">
        <f t="shared" si="115"/>
        <v>5.7870370370371321E-5</v>
      </c>
      <c r="AB329" s="6" t="b">
        <f t="shared" si="116"/>
        <v>0</v>
      </c>
      <c r="AC329" s="9">
        <f t="shared" si="117"/>
        <v>16</v>
      </c>
      <c r="AD329" s="9">
        <f t="shared" si="105"/>
        <v>191.99999999999685</v>
      </c>
      <c r="AE329" s="10">
        <f t="shared" si="123"/>
        <v>5.7870370370370366E-5</v>
      </c>
      <c r="AF329">
        <f t="shared" si="118"/>
        <v>5.3240740740740852E-4</v>
      </c>
      <c r="AG329" t="b">
        <f t="shared" si="119"/>
        <v>0</v>
      </c>
      <c r="AH329">
        <f t="shared" si="120"/>
        <v>2.7118055555555552E-2</v>
      </c>
    </row>
    <row r="330" spans="1:34" x14ac:dyDescent="0.2">
      <c r="A330">
        <v>352</v>
      </c>
      <c r="B330" t="s">
        <v>317</v>
      </c>
      <c r="C330" t="s">
        <v>347</v>
      </c>
      <c r="D330" t="s">
        <v>2035</v>
      </c>
      <c r="E330" t="str">
        <f t="shared" si="106"/>
        <v>Beth RigbyApr 20, 2020</v>
      </c>
      <c r="F330" t="str">
        <f>VLOOKUP(D330,'names lookup'!A:L,5,FALSE)</f>
        <v>Beth Rigby</v>
      </c>
      <c r="G330" t="str">
        <f>VLOOKUP(F330,'names lookup'!E:H,3,FALSE)</f>
        <v>Sky News</v>
      </c>
      <c r="H330" t="str">
        <f>VLOOKUP(F330,'names lookup'!E:I,5,FALSE)</f>
        <v>Media</v>
      </c>
      <c r="I330" t="str">
        <f>VLOOKUP($F330,'names lookup'!$E:J,6,FALSE)</f>
        <v>TV</v>
      </c>
      <c r="J330" t="str">
        <f>VLOOKUP($F330,'names lookup'!$E:K,7,FALSE)</f>
        <v>National</v>
      </c>
      <c r="K330" t="str">
        <f>VLOOKUP($F330,'names lookup'!$E:L,8,FALSE)</f>
        <v>UK</v>
      </c>
      <c r="L330" t="str">
        <f t="shared" si="107"/>
        <v>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v>
      </c>
      <c r="M330" t="str">
        <f t="shared" si="121"/>
        <v>17:49</v>
      </c>
      <c r="O330">
        <v>584</v>
      </c>
      <c r="Q330" t="s">
        <v>318</v>
      </c>
      <c r="R330" s="7">
        <f t="shared" si="108"/>
        <v>43941</v>
      </c>
      <c r="S330" t="s">
        <v>2384</v>
      </c>
      <c r="T330" s="6">
        <f t="shared" si="122"/>
        <v>1.2372685185185186E-2</v>
      </c>
      <c r="U330">
        <f t="shared" si="109"/>
        <v>1.2372685185185186E-2</v>
      </c>
      <c r="V330">
        <f t="shared" si="110"/>
        <v>1.2372685185185186E-2</v>
      </c>
      <c r="W330">
        <f t="shared" si="111"/>
        <v>0</v>
      </c>
      <c r="X330">
        <f t="shared" si="112"/>
        <v>1.2847222222222223E-2</v>
      </c>
      <c r="Y330">
        <f t="shared" si="113"/>
        <v>1.2847222222222223E-2</v>
      </c>
      <c r="Z330" t="b">
        <f t="shared" si="114"/>
        <v>0</v>
      </c>
      <c r="AA330" s="6">
        <f t="shared" si="115"/>
        <v>4.745370370370372E-4</v>
      </c>
      <c r="AB330" s="6" t="b">
        <f t="shared" si="116"/>
        <v>0</v>
      </c>
      <c r="AC330" s="9">
        <f t="shared" si="117"/>
        <v>96</v>
      </c>
      <c r="AD330" s="9">
        <f t="shared" si="105"/>
        <v>140.48780487804873</v>
      </c>
      <c r="AE330" s="10">
        <f t="shared" si="123"/>
        <v>3.9351851851851852E-4</v>
      </c>
      <c r="AF330">
        <f t="shared" si="118"/>
        <v>4.745370370370372E-4</v>
      </c>
      <c r="AG330" t="b">
        <f t="shared" si="119"/>
        <v>0</v>
      </c>
      <c r="AH330">
        <f t="shared" si="120"/>
        <v>2.7118055555555552E-2</v>
      </c>
    </row>
    <row r="331" spans="1:34" x14ac:dyDescent="0.2">
      <c r="A331">
        <v>353</v>
      </c>
      <c r="B331" t="s">
        <v>317</v>
      </c>
      <c r="C331" t="s">
        <v>348</v>
      </c>
      <c r="D331" t="s">
        <v>2141</v>
      </c>
      <c r="E331" t="str">
        <f t="shared" si="106"/>
        <v>Rishi SunakApr 20, 2020</v>
      </c>
      <c r="F331" t="str">
        <f>VLOOKUP(D331,'names lookup'!A:L,5,FALSE)</f>
        <v>Rishi Sunak</v>
      </c>
      <c r="G331" t="str">
        <f>VLOOKUP(F331,'names lookup'!E:H,3,FALSE)</f>
        <v>Government</v>
      </c>
      <c r="H331" t="str">
        <f>VLOOKUP(F331,'names lookup'!E:I,5,FALSE)</f>
        <v>Government</v>
      </c>
      <c r="I331" t="str">
        <f>VLOOKUP($F331,'names lookup'!$E:J,6,FALSE)</f>
        <v>Central govt</v>
      </c>
      <c r="J331" t="str">
        <f>VLOOKUP($F331,'names lookup'!$E:K,7,FALSE)</f>
        <v>N/A</v>
      </c>
      <c r="K331" t="str">
        <f>VLOOKUP($F331,'names lookup'!$E:L,8,FALSE)</f>
        <v>UK</v>
      </c>
      <c r="L331" t="str">
        <f t="shared" si="107"/>
        <v>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v>
      </c>
      <c r="M331" t="str">
        <f t="shared" si="121"/>
        <v>18:30</v>
      </c>
      <c r="O331">
        <v>800</v>
      </c>
      <c r="Q331" t="s">
        <v>318</v>
      </c>
      <c r="R331" s="7">
        <f t="shared" si="108"/>
        <v>43941</v>
      </c>
      <c r="S331" t="s">
        <v>2324</v>
      </c>
      <c r="T331" s="6">
        <f t="shared" si="122"/>
        <v>1.2847222222222223E-2</v>
      </c>
      <c r="U331">
        <f t="shared" si="109"/>
        <v>1.2847222222222223E-2</v>
      </c>
      <c r="V331">
        <f t="shared" si="110"/>
        <v>2.6412037037037036E-2</v>
      </c>
      <c r="W331">
        <f t="shared" si="111"/>
        <v>1.3564814814814813E-2</v>
      </c>
      <c r="X331">
        <f t="shared" si="112"/>
        <v>1.4374999999999999E-2</v>
      </c>
      <c r="Y331">
        <f t="shared" si="113"/>
        <v>1.4374999999999999E-2</v>
      </c>
      <c r="Z331" t="b">
        <f t="shared" si="114"/>
        <v>0</v>
      </c>
      <c r="AA331" s="6">
        <f t="shared" si="115"/>
        <v>4.8611111111111077E-4</v>
      </c>
      <c r="AB331" s="6" t="b">
        <f t="shared" si="116"/>
        <v>0</v>
      </c>
      <c r="AC331" s="9">
        <f t="shared" si="117"/>
        <v>149</v>
      </c>
      <c r="AD331" s="9">
        <f t="shared" si="105"/>
        <v>212.857142857143</v>
      </c>
      <c r="AE331" s="10">
        <f t="shared" si="123"/>
        <v>6.134259259259259E-4</v>
      </c>
      <c r="AF331">
        <f t="shared" si="118"/>
        <v>1.5277777777777755E-3</v>
      </c>
      <c r="AG331" t="b">
        <f t="shared" si="119"/>
        <v>0</v>
      </c>
      <c r="AH331">
        <f t="shared" si="120"/>
        <v>2.7118055555555552E-2</v>
      </c>
    </row>
    <row r="332" spans="1:34" x14ac:dyDescent="0.2">
      <c r="A332">
        <v>354</v>
      </c>
      <c r="B332" t="s">
        <v>317</v>
      </c>
      <c r="C332" t="s">
        <v>349</v>
      </c>
      <c r="D332" t="s">
        <v>2141</v>
      </c>
      <c r="E332" t="str">
        <f t="shared" si="106"/>
        <v>Rishi SunakApr 20, 2020</v>
      </c>
      <c r="F332" t="str">
        <f>VLOOKUP(D332,'names lookup'!A:L,5,FALSE)</f>
        <v>Rishi Sunak</v>
      </c>
      <c r="G332" t="str">
        <f>VLOOKUP(F332,'names lookup'!E:H,3,FALSE)</f>
        <v>Government</v>
      </c>
      <c r="H332" t="str">
        <f>VLOOKUP(F332,'names lookup'!E:I,5,FALSE)</f>
        <v>Government</v>
      </c>
      <c r="I332" t="str">
        <f>VLOOKUP($F332,'names lookup'!$E:J,6,FALSE)</f>
        <v>Central govt</v>
      </c>
      <c r="J332" t="str">
        <f>VLOOKUP($F332,'names lookup'!$E:K,7,FALSE)</f>
        <v>N/A</v>
      </c>
      <c r="K332" t="str">
        <f>VLOOKUP($F332,'names lookup'!$E:L,8,FALSE)</f>
        <v>UK</v>
      </c>
      <c r="L332" t="str">
        <f t="shared" si="107"/>
        <v>I think with your specific question on PPE, Yvonne will answer, though I would say, I think in all cases, we’ve taken advice and guidance that is in line with the WHO, the CDC, and Public Health England. But I’ll let Yvonne answer.</v>
      </c>
      <c r="M332" t="str">
        <f t="shared" si="121"/>
        <v>19:12</v>
      </c>
      <c r="O332">
        <v>252</v>
      </c>
      <c r="Q332" t="s">
        <v>318</v>
      </c>
      <c r="R332" s="7">
        <f t="shared" si="108"/>
        <v>43941</v>
      </c>
      <c r="S332" t="s">
        <v>2324</v>
      </c>
      <c r="T332" s="6">
        <f t="shared" si="122"/>
        <v>1.3333333333333334E-2</v>
      </c>
      <c r="U332">
        <f t="shared" si="109"/>
        <v>1.2847222222222223E-2</v>
      </c>
      <c r="V332">
        <f t="shared" si="110"/>
        <v>2.6412037037037036E-2</v>
      </c>
      <c r="W332">
        <f t="shared" si="111"/>
        <v>1.3564814814814813E-2</v>
      </c>
      <c r="X332">
        <f t="shared" si="112"/>
        <v>1.4374999999999999E-2</v>
      </c>
      <c r="Y332">
        <f t="shared" si="113"/>
        <v>1.4374999999999999E-2</v>
      </c>
      <c r="Z332" t="b">
        <f t="shared" si="114"/>
        <v>0</v>
      </c>
      <c r="AA332" s="6">
        <f t="shared" si="115"/>
        <v>1.5046296296296335E-4</v>
      </c>
      <c r="AB332" s="6" t="b">
        <f t="shared" si="116"/>
        <v>0</v>
      </c>
      <c r="AC332" s="9">
        <f t="shared" si="117"/>
        <v>43</v>
      </c>
      <c r="AD332" s="9">
        <f t="shared" si="105"/>
        <v>198.46153846153794</v>
      </c>
      <c r="AE332" s="10">
        <f t="shared" si="123"/>
        <v>1.7361111111111112E-4</v>
      </c>
      <c r="AF332">
        <f t="shared" si="118"/>
        <v>1.5277777777777755E-3</v>
      </c>
      <c r="AG332" t="b">
        <f t="shared" si="119"/>
        <v>0</v>
      </c>
      <c r="AH332">
        <f t="shared" si="120"/>
        <v>2.7118055555555552E-2</v>
      </c>
    </row>
    <row r="333" spans="1:34" x14ac:dyDescent="0.2">
      <c r="A333">
        <v>355</v>
      </c>
      <c r="B333" t="s">
        <v>317</v>
      </c>
      <c r="C333" t="s">
        <v>350</v>
      </c>
      <c r="D333" t="s">
        <v>2177</v>
      </c>
      <c r="E333" t="str">
        <f t="shared" si="106"/>
        <v>Yvonne DoyleApr 20, 2020</v>
      </c>
      <c r="F333" t="str">
        <f>VLOOKUP(D333,'names lookup'!A:L,5,FALSE)</f>
        <v>Dr. Yvonne Doyle</v>
      </c>
      <c r="G333" t="str">
        <f>VLOOKUP(F333,'names lookup'!E:H,3,FALSE)</f>
        <v>Public Health England</v>
      </c>
      <c r="H333" t="str">
        <f>VLOOKUP(F333,'names lookup'!E:I,5,FALSE)</f>
        <v>Government</v>
      </c>
      <c r="I333" t="str">
        <f>VLOOKUP($F333,'names lookup'!$E:J,6,FALSE)</f>
        <v>Health</v>
      </c>
      <c r="J333" t="str">
        <f>VLOOKUP($F333,'names lookup'!$E:K,7,FALSE)</f>
        <v>N/A</v>
      </c>
      <c r="K333" t="str">
        <f>VLOOKUP($F333,'names lookup'!$E:L,8,FALSE)</f>
        <v>England</v>
      </c>
      <c r="L333" t="str">
        <f t="shared" si="107"/>
        <v>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v>
      </c>
      <c r="M333" t="str">
        <f t="shared" si="121"/>
        <v>19:25</v>
      </c>
      <c r="O333">
        <v>621</v>
      </c>
      <c r="Q333" t="s">
        <v>318</v>
      </c>
      <c r="R333" s="7">
        <f t="shared" si="108"/>
        <v>43941</v>
      </c>
      <c r="S333" t="s">
        <v>2385</v>
      </c>
      <c r="T333" s="6">
        <f t="shared" si="122"/>
        <v>1.3483796296296298E-2</v>
      </c>
      <c r="U333">
        <f t="shared" si="109"/>
        <v>1.3483796296296298E-2</v>
      </c>
      <c r="V333">
        <f t="shared" si="110"/>
        <v>1.5405092592592593E-2</v>
      </c>
      <c r="W333">
        <f t="shared" si="111"/>
        <v>1.9212962962962959E-3</v>
      </c>
      <c r="X333">
        <f t="shared" si="112"/>
        <v>1.4374999999999999E-2</v>
      </c>
      <c r="Y333">
        <f t="shared" si="113"/>
        <v>1.4374999999999999E-2</v>
      </c>
      <c r="Z333" t="b">
        <f t="shared" si="114"/>
        <v>0</v>
      </c>
      <c r="AA333" s="6">
        <f t="shared" si="115"/>
        <v>4.3981481481481302E-4</v>
      </c>
      <c r="AB333" s="6" t="b">
        <f t="shared" si="116"/>
        <v>0</v>
      </c>
      <c r="AC333" s="9">
        <f t="shared" si="117"/>
        <v>101</v>
      </c>
      <c r="AD333" s="9">
        <f t="shared" si="105"/>
        <v>159.47368421052695</v>
      </c>
      <c r="AE333" s="10">
        <f t="shared" si="123"/>
        <v>4.1666666666666669E-4</v>
      </c>
      <c r="AF333">
        <f t="shared" si="118"/>
        <v>8.9120370370370135E-4</v>
      </c>
      <c r="AG333" t="b">
        <f t="shared" si="119"/>
        <v>0</v>
      </c>
      <c r="AH333">
        <f t="shared" si="120"/>
        <v>2.7118055555555552E-2</v>
      </c>
    </row>
    <row r="334" spans="1:34" x14ac:dyDescent="0.2">
      <c r="A334">
        <v>356</v>
      </c>
      <c r="B334" t="s">
        <v>317</v>
      </c>
      <c r="C334" t="s">
        <v>351</v>
      </c>
      <c r="D334" t="s">
        <v>2177</v>
      </c>
      <c r="E334" t="str">
        <f t="shared" si="106"/>
        <v>Yvonne DoyleApr 20, 2020</v>
      </c>
      <c r="F334" t="str">
        <f>VLOOKUP(D334,'names lookup'!A:L,5,FALSE)</f>
        <v>Dr. Yvonne Doyle</v>
      </c>
      <c r="G334" t="str">
        <f>VLOOKUP(F334,'names lookup'!E:H,3,FALSE)</f>
        <v>Public Health England</v>
      </c>
      <c r="H334" t="str">
        <f>VLOOKUP(F334,'names lookup'!E:I,5,FALSE)</f>
        <v>Government</v>
      </c>
      <c r="I334" t="str">
        <f>VLOOKUP($F334,'names lookup'!$E:J,6,FALSE)</f>
        <v>Health</v>
      </c>
      <c r="J334" t="str">
        <f>VLOOKUP($F334,'names lookup'!$E:K,7,FALSE)</f>
        <v>N/A</v>
      </c>
      <c r="K334" t="str">
        <f>VLOOKUP($F334,'names lookup'!$E:L,8,FALSE)</f>
        <v>England</v>
      </c>
      <c r="L334" t="str">
        <f t="shared" si="107"/>
        <v>… it is not to take risks and when it is not right to do certain things in practice with the PPE. So, it’s very important that people understand what that is actually saying and it is advice that guidance has not been downgraded.</v>
      </c>
      <c r="M334" t="str">
        <f t="shared" si="121"/>
        <v>20:03</v>
      </c>
      <c r="O334">
        <v>251</v>
      </c>
      <c r="Q334" t="s">
        <v>318</v>
      </c>
      <c r="R334" s="7">
        <f t="shared" si="108"/>
        <v>43941</v>
      </c>
      <c r="S334" t="s">
        <v>2385</v>
      </c>
      <c r="T334" s="6">
        <f t="shared" si="122"/>
        <v>1.3923611111111111E-2</v>
      </c>
      <c r="U334">
        <f t="shared" si="109"/>
        <v>1.3483796296296298E-2</v>
      </c>
      <c r="V334">
        <f t="shared" si="110"/>
        <v>1.5405092592592593E-2</v>
      </c>
      <c r="W334">
        <f t="shared" si="111"/>
        <v>1.9212962962962959E-3</v>
      </c>
      <c r="X334">
        <f t="shared" si="112"/>
        <v>1.4374999999999999E-2</v>
      </c>
      <c r="Y334">
        <f t="shared" si="113"/>
        <v>1.4374999999999999E-2</v>
      </c>
      <c r="Z334" t="b">
        <f t="shared" si="114"/>
        <v>0</v>
      </c>
      <c r="AA334" s="6">
        <f t="shared" si="115"/>
        <v>1.7361111111111049E-4</v>
      </c>
      <c r="AB334" s="6" t="b">
        <f t="shared" si="116"/>
        <v>0</v>
      </c>
      <c r="AC334" s="9">
        <f t="shared" si="117"/>
        <v>44</v>
      </c>
      <c r="AD334" s="9">
        <f t="shared" si="105"/>
        <v>176.00000000000063</v>
      </c>
      <c r="AE334" s="10">
        <f t="shared" si="123"/>
        <v>1.7361111111111112E-4</v>
      </c>
      <c r="AF334">
        <f t="shared" si="118"/>
        <v>8.9120370370370135E-4</v>
      </c>
      <c r="AG334" t="b">
        <f t="shared" si="119"/>
        <v>0</v>
      </c>
      <c r="AH334">
        <f t="shared" si="120"/>
        <v>2.7118055555555552E-2</v>
      </c>
    </row>
    <row r="335" spans="1:34" x14ac:dyDescent="0.2">
      <c r="A335">
        <v>357</v>
      </c>
      <c r="B335" t="s">
        <v>317</v>
      </c>
      <c r="C335" t="s">
        <v>352</v>
      </c>
      <c r="D335" t="s">
        <v>2141</v>
      </c>
      <c r="E335" t="str">
        <f t="shared" si="106"/>
        <v>Rishi SunakApr 20, 2020</v>
      </c>
      <c r="F335" t="str">
        <f>VLOOKUP(D335,'names lookup'!A:L,5,FALSE)</f>
        <v>Rishi Sunak</v>
      </c>
      <c r="G335" t="str">
        <f>VLOOKUP(F335,'names lookup'!E:H,3,FALSE)</f>
        <v>Government</v>
      </c>
      <c r="H335" t="str">
        <f>VLOOKUP(F335,'names lookup'!E:I,5,FALSE)</f>
        <v>Government</v>
      </c>
      <c r="I335" t="str">
        <f>VLOOKUP($F335,'names lookup'!$E:J,6,FALSE)</f>
        <v>Central govt</v>
      </c>
      <c r="J335" t="str">
        <f>VLOOKUP($F335,'names lookup'!$E:K,7,FALSE)</f>
        <v>N/A</v>
      </c>
      <c r="K335" t="str">
        <f>VLOOKUP($F335,'names lookup'!$E:L,8,FALSE)</f>
        <v>UK</v>
      </c>
      <c r="L335" t="str">
        <f t="shared" si="107"/>
        <v>Is that clear, Beth?</v>
      </c>
      <c r="M335" t="str">
        <f t="shared" si="121"/>
        <v>20:18</v>
      </c>
      <c r="O335">
        <v>41</v>
      </c>
      <c r="Q335" t="s">
        <v>318</v>
      </c>
      <c r="R335" s="7">
        <f t="shared" si="108"/>
        <v>43941</v>
      </c>
      <c r="S335" t="s">
        <v>2386</v>
      </c>
      <c r="T335" s="6">
        <f t="shared" si="122"/>
        <v>1.4097222222222221E-2</v>
      </c>
      <c r="U335">
        <f t="shared" si="109"/>
        <v>1.4097222222222221E-2</v>
      </c>
      <c r="V335">
        <f t="shared" si="110"/>
        <v>2.6412037037037036E-2</v>
      </c>
      <c r="W335">
        <f t="shared" si="111"/>
        <v>1.2314814814814815E-2</v>
      </c>
      <c r="X335">
        <f t="shared" si="112"/>
        <v>1.4374999999999999E-2</v>
      </c>
      <c r="Y335">
        <f t="shared" si="113"/>
        <v>1.4374999999999999E-2</v>
      </c>
      <c r="Z335" t="b">
        <f t="shared" si="114"/>
        <v>0</v>
      </c>
      <c r="AA335" s="6">
        <f t="shared" si="115"/>
        <v>2.3148148148147141E-5</v>
      </c>
      <c r="AB335" s="6" t="b">
        <f t="shared" si="116"/>
        <v>0</v>
      </c>
      <c r="AC335" s="9">
        <f t="shared" si="117"/>
        <v>4</v>
      </c>
      <c r="AD335" s="9">
        <f t="shared" si="105"/>
        <v>120.00000000000523</v>
      </c>
      <c r="AE335" s="10">
        <f t="shared" si="123"/>
        <v>1.1574074074074073E-5</v>
      </c>
      <c r="AF335">
        <f t="shared" si="118"/>
        <v>2.7777777777777783E-4</v>
      </c>
      <c r="AG335" t="b">
        <f t="shared" si="119"/>
        <v>0</v>
      </c>
      <c r="AH335">
        <f t="shared" si="120"/>
        <v>2.7118055555555552E-2</v>
      </c>
    </row>
    <row r="336" spans="1:34" x14ac:dyDescent="0.2">
      <c r="A336">
        <v>358</v>
      </c>
      <c r="B336" t="s">
        <v>317</v>
      </c>
      <c r="C336" t="s">
        <v>353</v>
      </c>
      <c r="D336" t="s">
        <v>2034</v>
      </c>
      <c r="E336" t="str">
        <f t="shared" si="106"/>
        <v>BethApr 20, 2020</v>
      </c>
      <c r="F336" t="str">
        <f>VLOOKUP(E336,'names lookup'!D:L,2,FALSE)</f>
        <v>Beth Rigby</v>
      </c>
      <c r="G336" t="str">
        <f>VLOOKUP(F336,'names lookup'!E:H,3,FALSE)</f>
        <v>Sky News</v>
      </c>
      <c r="H336" t="str">
        <f>VLOOKUP(F336,'names lookup'!E:I,5,FALSE)</f>
        <v>Media</v>
      </c>
      <c r="I336" t="str">
        <f>VLOOKUP($F336,'names lookup'!$E:J,6,FALSE)</f>
        <v>TV</v>
      </c>
      <c r="J336" t="str">
        <f>VLOOKUP($F336,'names lookup'!$E:K,7,FALSE)</f>
        <v>National</v>
      </c>
      <c r="K336" t="str">
        <f>VLOOKUP($F336,'names lookup'!$E:L,8,FALSE)</f>
        <v>UK</v>
      </c>
      <c r="L336" t="str">
        <f t="shared" si="107"/>
        <v>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v>
      </c>
      <c r="M336" t="str">
        <f t="shared" si="121"/>
        <v>20:20</v>
      </c>
      <c r="O336">
        <v>365</v>
      </c>
      <c r="Q336" t="s">
        <v>318</v>
      </c>
      <c r="R336" s="7">
        <f t="shared" si="108"/>
        <v>43941</v>
      </c>
      <c r="S336" t="s">
        <v>2387</v>
      </c>
      <c r="T336" s="6">
        <f t="shared" si="122"/>
        <v>1.4120370370370368E-2</v>
      </c>
      <c r="U336">
        <f t="shared" si="109"/>
        <v>1.4120370370370368E-2</v>
      </c>
      <c r="V336">
        <f t="shared" si="110"/>
        <v>1.4120370370370368E-2</v>
      </c>
      <c r="W336">
        <f t="shared" si="111"/>
        <v>0</v>
      </c>
      <c r="X336">
        <f t="shared" si="112"/>
        <v>1.4374999999999999E-2</v>
      </c>
      <c r="Y336">
        <f t="shared" si="113"/>
        <v>1.4374999999999999E-2</v>
      </c>
      <c r="Z336" t="b">
        <f t="shared" si="114"/>
        <v>0</v>
      </c>
      <c r="AA336" s="6">
        <f t="shared" si="115"/>
        <v>2.5462962962963069E-4</v>
      </c>
      <c r="AB336" s="6" t="b">
        <f t="shared" si="116"/>
        <v>0</v>
      </c>
      <c r="AC336" s="9">
        <f t="shared" si="117"/>
        <v>60</v>
      </c>
      <c r="AD336" s="9">
        <f t="shared" si="105"/>
        <v>163.63636363636294</v>
      </c>
      <c r="AE336" s="10">
        <f t="shared" si="123"/>
        <v>2.4305555555555552E-4</v>
      </c>
      <c r="AF336">
        <f t="shared" si="118"/>
        <v>2.5462962962963069E-4</v>
      </c>
      <c r="AG336" t="b">
        <f t="shared" si="119"/>
        <v>0</v>
      </c>
      <c r="AH336">
        <f t="shared" si="120"/>
        <v>2.7118055555555552E-2</v>
      </c>
    </row>
    <row r="337" spans="1:34" x14ac:dyDescent="0.2">
      <c r="A337">
        <v>359</v>
      </c>
      <c r="B337" t="s">
        <v>317</v>
      </c>
      <c r="C337" t="s">
        <v>354</v>
      </c>
      <c r="D337" t="s">
        <v>2177</v>
      </c>
      <c r="E337" t="str">
        <f t="shared" si="106"/>
        <v>Yvonne DoyleApr 20, 2020</v>
      </c>
      <c r="F337" t="str">
        <f>VLOOKUP(D337,'names lookup'!A:L,5,FALSE)</f>
        <v>Dr. Yvonne Doyle</v>
      </c>
      <c r="G337" t="str">
        <f>VLOOKUP(F337,'names lookup'!E:H,3,FALSE)</f>
        <v>Public Health England</v>
      </c>
      <c r="H337" t="str">
        <f>VLOOKUP(F337,'names lookup'!E:I,5,FALSE)</f>
        <v>Government</v>
      </c>
      <c r="I337" t="str">
        <f>VLOOKUP($F337,'names lookup'!$E:J,6,FALSE)</f>
        <v>Health</v>
      </c>
      <c r="J337" t="str">
        <f>VLOOKUP($F337,'names lookup'!$E:K,7,FALSE)</f>
        <v>N/A</v>
      </c>
      <c r="K337" t="str">
        <f>VLOOKUP($F337,'names lookup'!$E:L,8,FALSE)</f>
        <v>England</v>
      </c>
      <c r="L337" t="str">
        <f t="shared" si="107"/>
        <v>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v>
      </c>
      <c r="M337" t="str">
        <f t="shared" si="121"/>
        <v>20:42</v>
      </c>
      <c r="O337">
        <v>456</v>
      </c>
      <c r="Q337" t="s">
        <v>318</v>
      </c>
      <c r="R337" s="7">
        <f t="shared" si="108"/>
        <v>43941</v>
      </c>
      <c r="S337" t="s">
        <v>2388</v>
      </c>
      <c r="T337" s="6">
        <f t="shared" si="122"/>
        <v>1.4374999999999999E-2</v>
      </c>
      <c r="U337">
        <f t="shared" si="109"/>
        <v>1.4374999999999999E-2</v>
      </c>
      <c r="V337">
        <f t="shared" si="110"/>
        <v>1.5405092592592593E-2</v>
      </c>
      <c r="W337">
        <f t="shared" si="111"/>
        <v>1.0300925925925946E-3</v>
      </c>
      <c r="X337">
        <f t="shared" si="112"/>
        <v>1.5428240740740741E-2</v>
      </c>
      <c r="Y337">
        <f t="shared" si="113"/>
        <v>1.5428240740740741E-2</v>
      </c>
      <c r="Z337" t="b">
        <f t="shared" si="114"/>
        <v>0</v>
      </c>
      <c r="AA337" s="6">
        <f t="shared" si="115"/>
        <v>3.1250000000000028E-4</v>
      </c>
      <c r="AB337" s="6" t="b">
        <f t="shared" si="116"/>
        <v>0</v>
      </c>
      <c r="AC337" s="9">
        <f t="shared" si="117"/>
        <v>77</v>
      </c>
      <c r="AD337" s="9">
        <f t="shared" si="105"/>
        <v>171.11111111111097</v>
      </c>
      <c r="AE337" s="10">
        <f t="shared" si="123"/>
        <v>3.1250000000000001E-4</v>
      </c>
      <c r="AF337">
        <f t="shared" si="118"/>
        <v>1.0532407407407417E-3</v>
      </c>
      <c r="AG337" t="b">
        <f t="shared" si="119"/>
        <v>0</v>
      </c>
      <c r="AH337">
        <f t="shared" si="120"/>
        <v>2.7118055555555552E-2</v>
      </c>
    </row>
    <row r="338" spans="1:34" x14ac:dyDescent="0.2">
      <c r="A338">
        <v>360</v>
      </c>
      <c r="B338" t="s">
        <v>317</v>
      </c>
      <c r="C338" t="s">
        <v>355</v>
      </c>
      <c r="D338" t="s">
        <v>2141</v>
      </c>
      <c r="E338" t="str">
        <f t="shared" si="106"/>
        <v>Rishi SunakApr 20, 2020</v>
      </c>
      <c r="F338" t="str">
        <f>VLOOKUP(D338,'names lookup'!A:L,5,FALSE)</f>
        <v>Rishi Sunak</v>
      </c>
      <c r="G338" t="str">
        <f>VLOOKUP(F338,'names lookup'!E:H,3,FALSE)</f>
        <v>Government</v>
      </c>
      <c r="H338" t="str">
        <f>VLOOKUP(F338,'names lookup'!E:I,5,FALSE)</f>
        <v>Government</v>
      </c>
      <c r="I338" t="str">
        <f>VLOOKUP($F338,'names lookup'!$E:J,6,FALSE)</f>
        <v>Central govt</v>
      </c>
      <c r="J338" t="str">
        <f>VLOOKUP($F338,'names lookup'!$E:K,7,FALSE)</f>
        <v>N/A</v>
      </c>
      <c r="K338" t="str">
        <f>VLOOKUP($F338,'names lookup'!$E:L,8,FALSE)</f>
        <v>UK</v>
      </c>
      <c r="L338" t="str">
        <f t="shared" si="107"/>
        <v>Thank you, everyone. Thanks, Beth. Can we go next to Andy Bell from channel five?</v>
      </c>
      <c r="M338" t="str">
        <f t="shared" si="121"/>
        <v>21:09</v>
      </c>
      <c r="O338">
        <v>102</v>
      </c>
      <c r="Q338" t="s">
        <v>318</v>
      </c>
      <c r="R338" s="7">
        <f t="shared" si="108"/>
        <v>43941</v>
      </c>
      <c r="S338" t="s">
        <v>2389</v>
      </c>
      <c r="T338" s="6">
        <f t="shared" si="122"/>
        <v>1.4687499999999999E-2</v>
      </c>
      <c r="U338">
        <f t="shared" si="109"/>
        <v>1.4687499999999999E-2</v>
      </c>
      <c r="V338">
        <f t="shared" si="110"/>
        <v>2.6412037037037036E-2</v>
      </c>
      <c r="W338">
        <f t="shared" si="111"/>
        <v>1.1724537037037037E-2</v>
      </c>
      <c r="X338">
        <f t="shared" si="112"/>
        <v>1.5428240740740741E-2</v>
      </c>
      <c r="Y338">
        <f t="shared" si="113"/>
        <v>1.5428240740740741E-2</v>
      </c>
      <c r="Z338" t="b">
        <f t="shared" si="114"/>
        <v>0</v>
      </c>
      <c r="AA338" s="6">
        <f t="shared" si="115"/>
        <v>2.3148148148148875E-5</v>
      </c>
      <c r="AB338" s="6" t="b">
        <f t="shared" si="116"/>
        <v>0</v>
      </c>
      <c r="AC338" s="9">
        <f t="shared" si="117"/>
        <v>15</v>
      </c>
      <c r="AD338" s="9">
        <f t="shared" si="105"/>
        <v>449.99999999998585</v>
      </c>
      <c r="AE338" s="10">
        <f t="shared" si="123"/>
        <v>5.7870370370370366E-5</v>
      </c>
      <c r="AF338">
        <f t="shared" si="118"/>
        <v>7.4074074074074146E-4</v>
      </c>
      <c r="AG338" t="b">
        <f t="shared" si="119"/>
        <v>0</v>
      </c>
      <c r="AH338">
        <f t="shared" si="120"/>
        <v>2.7118055555555552E-2</v>
      </c>
    </row>
    <row r="339" spans="1:34" x14ac:dyDescent="0.2">
      <c r="A339">
        <v>361</v>
      </c>
      <c r="B339" t="s">
        <v>317</v>
      </c>
      <c r="C339" t="s">
        <v>356</v>
      </c>
      <c r="D339" t="s">
        <v>2025</v>
      </c>
      <c r="E339" t="str">
        <f t="shared" si="106"/>
        <v>Andy BellApr 20, 2020</v>
      </c>
      <c r="F339" t="str">
        <f>VLOOKUP(E339,'names lookup'!D:L,2,FALSE)</f>
        <v>Andy Bell</v>
      </c>
      <c r="G339" t="str">
        <f>VLOOKUP(F339,'names lookup'!E:H,3,FALSE)</f>
        <v>Five News</v>
      </c>
      <c r="H339" t="str">
        <f>VLOOKUP(F339,'names lookup'!E:I,5,FALSE)</f>
        <v>Media</v>
      </c>
      <c r="I339" t="str">
        <f>VLOOKUP($F339,'names lookup'!$E:J,6,FALSE)</f>
        <v>TV</v>
      </c>
      <c r="J339" t="str">
        <f>VLOOKUP($F339,'names lookup'!$E:K,7,FALSE)</f>
        <v>National</v>
      </c>
      <c r="K339" t="str">
        <f>VLOOKUP($F339,'names lookup'!$E:L,8,FALSE)</f>
        <v>UK</v>
      </c>
      <c r="L339" t="str">
        <f t="shared" si="107"/>
        <v>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v>
      </c>
      <c r="M339" t="str">
        <f t="shared" si="121"/>
        <v>21:11</v>
      </c>
      <c r="O339">
        <v>326</v>
      </c>
      <c r="Q339" t="s">
        <v>318</v>
      </c>
      <c r="R339" s="7">
        <f t="shared" si="108"/>
        <v>43941</v>
      </c>
      <c r="S339" t="s">
        <v>2390</v>
      </c>
      <c r="T339" s="6">
        <f t="shared" si="122"/>
        <v>1.4710648148148148E-2</v>
      </c>
      <c r="U339">
        <f t="shared" si="109"/>
        <v>1.4710648148148148E-2</v>
      </c>
      <c r="V339">
        <f t="shared" si="110"/>
        <v>1.5428240740740741E-2</v>
      </c>
      <c r="W339">
        <f t="shared" si="111"/>
        <v>7.1759259259259259E-4</v>
      </c>
      <c r="X339">
        <f t="shared" si="112"/>
        <v>1.5428240740740741E-2</v>
      </c>
      <c r="Y339">
        <f t="shared" si="113"/>
        <v>1.5428240740740741E-2</v>
      </c>
      <c r="Z339" t="b">
        <f t="shared" si="114"/>
        <v>0</v>
      </c>
      <c r="AA339" s="6">
        <f t="shared" si="115"/>
        <v>2.7777777777777783E-4</v>
      </c>
      <c r="AB339" s="6" t="b">
        <f t="shared" si="116"/>
        <v>0</v>
      </c>
      <c r="AC339" s="9">
        <f t="shared" si="117"/>
        <v>64</v>
      </c>
      <c r="AD339" s="9">
        <f t="shared" si="105"/>
        <v>159.99999999999997</v>
      </c>
      <c r="AE339" s="10">
        <f t="shared" si="123"/>
        <v>2.5462962962962961E-4</v>
      </c>
      <c r="AF339">
        <f t="shared" si="118"/>
        <v>7.1759259259259259E-4</v>
      </c>
      <c r="AG339" t="b">
        <f t="shared" si="119"/>
        <v>0</v>
      </c>
      <c r="AH339">
        <f t="shared" si="120"/>
        <v>2.7118055555555552E-2</v>
      </c>
    </row>
    <row r="340" spans="1:34" x14ac:dyDescent="0.2">
      <c r="A340">
        <v>362</v>
      </c>
      <c r="B340" t="s">
        <v>317</v>
      </c>
      <c r="C340" t="s">
        <v>357</v>
      </c>
      <c r="D340" t="s">
        <v>2177</v>
      </c>
      <c r="E340" t="str">
        <f t="shared" si="106"/>
        <v>Yvonne DoyleApr 20, 2020</v>
      </c>
      <c r="F340" t="str">
        <f>VLOOKUP(D340,'names lookup'!A:L,5,FALSE)</f>
        <v>Dr. Yvonne Doyle</v>
      </c>
      <c r="G340" t="str">
        <f>VLOOKUP(F340,'names lookup'!E:H,3,FALSE)</f>
        <v>Public Health England</v>
      </c>
      <c r="H340" t="str">
        <f>VLOOKUP(F340,'names lookup'!E:I,5,FALSE)</f>
        <v>Government</v>
      </c>
      <c r="I340" t="str">
        <f>VLOOKUP($F340,'names lookup'!$E:J,6,FALSE)</f>
        <v>Health</v>
      </c>
      <c r="J340" t="str">
        <f>VLOOKUP($F340,'names lookup'!$E:K,7,FALSE)</f>
        <v>N/A</v>
      </c>
      <c r="K340" t="str">
        <f>VLOOKUP($F340,'names lookup'!$E:L,8,FALSE)</f>
        <v>England</v>
      </c>
      <c r="L340" t="str">
        <f t="shared" si="107"/>
        <v>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v>
      </c>
      <c r="M340" t="str">
        <f t="shared" si="121"/>
        <v>21:35</v>
      </c>
      <c r="O340">
        <v>610</v>
      </c>
      <c r="Q340" t="s">
        <v>318</v>
      </c>
      <c r="R340" s="7">
        <f t="shared" si="108"/>
        <v>43941</v>
      </c>
      <c r="S340" t="s">
        <v>2391</v>
      </c>
      <c r="T340" s="6">
        <f t="shared" si="122"/>
        <v>1.4988425925925926E-2</v>
      </c>
      <c r="U340">
        <f t="shared" si="109"/>
        <v>1.4988425925925926E-2</v>
      </c>
      <c r="V340">
        <f t="shared" si="110"/>
        <v>1.5405092592592593E-2</v>
      </c>
      <c r="W340">
        <f t="shared" si="111"/>
        <v>4.1666666666666761E-4</v>
      </c>
      <c r="X340">
        <f t="shared" si="112"/>
        <v>1.5428240740740741E-2</v>
      </c>
      <c r="Y340">
        <f t="shared" si="113"/>
        <v>1.5428240740740741E-2</v>
      </c>
      <c r="Z340" t="b">
        <f t="shared" si="114"/>
        <v>0</v>
      </c>
      <c r="AA340" s="6">
        <f t="shared" si="115"/>
        <v>4.1666666666666761E-4</v>
      </c>
      <c r="AB340" s="6" t="b">
        <f t="shared" si="116"/>
        <v>0</v>
      </c>
      <c r="AC340" s="9">
        <f t="shared" si="117"/>
        <v>112</v>
      </c>
      <c r="AD340" s="9">
        <f t="shared" si="105"/>
        <v>186.66666666666623</v>
      </c>
      <c r="AE340" s="10">
        <f t="shared" si="123"/>
        <v>4.6296296296296293E-4</v>
      </c>
      <c r="AF340">
        <f t="shared" si="118"/>
        <v>4.3981481481481476E-4</v>
      </c>
      <c r="AG340" t="b">
        <f t="shared" si="119"/>
        <v>0</v>
      </c>
      <c r="AH340">
        <f t="shared" si="120"/>
        <v>2.7118055555555552E-2</v>
      </c>
    </row>
    <row r="341" spans="1:34" x14ac:dyDescent="0.2">
      <c r="A341">
        <v>363</v>
      </c>
      <c r="B341" t="s">
        <v>317</v>
      </c>
      <c r="C341" t="s">
        <v>358</v>
      </c>
      <c r="D341" t="s">
        <v>2025</v>
      </c>
      <c r="E341" t="str">
        <f t="shared" si="106"/>
        <v>Andy BellApr 20, 2020</v>
      </c>
      <c r="F341" t="str">
        <f>VLOOKUP(E341,'names lookup'!D:L,2,FALSE)</f>
        <v>Andy Bell</v>
      </c>
      <c r="G341" t="str">
        <f>VLOOKUP(F341,'names lookup'!E:H,3,FALSE)</f>
        <v>Five News</v>
      </c>
      <c r="H341" t="str">
        <f>VLOOKUP(F341,'names lookup'!E:I,5,FALSE)</f>
        <v>Media</v>
      </c>
      <c r="I341" t="str">
        <f>VLOOKUP($F341,'names lookup'!$E:J,6,FALSE)</f>
        <v>TV</v>
      </c>
      <c r="J341" t="str">
        <f>VLOOKUP($F341,'names lookup'!$E:K,7,FALSE)</f>
        <v>National</v>
      </c>
      <c r="K341" t="str">
        <f>VLOOKUP($F341,'names lookup'!$E:L,8,FALSE)</f>
        <v>UK</v>
      </c>
      <c r="L341" t="str">
        <f t="shared" si="107"/>
        <v>Thank you. [crosstalk 002213].</v>
      </c>
      <c r="M341" t="str">
        <f t="shared" si="121"/>
        <v>22:11</v>
      </c>
      <c r="O341">
        <v>51</v>
      </c>
      <c r="Q341" t="s">
        <v>318</v>
      </c>
      <c r="R341" s="7">
        <f t="shared" si="108"/>
        <v>43941</v>
      </c>
      <c r="S341" t="s">
        <v>2392</v>
      </c>
      <c r="T341" s="6">
        <f t="shared" si="122"/>
        <v>1.5405092592592593E-2</v>
      </c>
      <c r="U341">
        <f t="shared" si="109"/>
        <v>1.5405092592592593E-2</v>
      </c>
      <c r="V341">
        <f t="shared" si="110"/>
        <v>1.5428240740740741E-2</v>
      </c>
      <c r="W341">
        <f t="shared" si="111"/>
        <v>2.3148148148147141E-5</v>
      </c>
      <c r="X341">
        <f t="shared" si="112"/>
        <v>1.5428240740740741E-2</v>
      </c>
      <c r="Y341">
        <f t="shared" si="113"/>
        <v>1.5428240740740741E-2</v>
      </c>
      <c r="Z341" t="b">
        <f t="shared" si="114"/>
        <v>0</v>
      </c>
      <c r="AA341" s="6">
        <f t="shared" si="115"/>
        <v>0</v>
      </c>
      <c r="AB341" s="6" t="b">
        <f t="shared" si="116"/>
        <v>0</v>
      </c>
      <c r="AC341" s="9">
        <f t="shared" si="117"/>
        <v>4</v>
      </c>
      <c r="AD341" s="9"/>
      <c r="AE341" s="10">
        <f t="shared" si="123"/>
        <v>1.1574074074074073E-5</v>
      </c>
      <c r="AF341">
        <f t="shared" si="118"/>
        <v>2.3148148148147141E-5</v>
      </c>
      <c r="AG341" t="b">
        <f t="shared" si="119"/>
        <v>0</v>
      </c>
      <c r="AH341">
        <f t="shared" si="120"/>
        <v>2.7118055555555552E-2</v>
      </c>
    </row>
    <row r="342" spans="1:34" x14ac:dyDescent="0.2">
      <c r="A342">
        <v>364</v>
      </c>
      <c r="B342" t="s">
        <v>317</v>
      </c>
      <c r="C342" t="s">
        <v>359</v>
      </c>
      <c r="D342" t="s">
        <v>2177</v>
      </c>
      <c r="E342" t="str">
        <f t="shared" si="106"/>
        <v>Yvonne DoyleApr 20, 2020</v>
      </c>
      <c r="F342" t="str">
        <f>VLOOKUP(D342,'names lookup'!A:L,5,FALSE)</f>
        <v>Dr. Yvonne Doyle</v>
      </c>
      <c r="G342" t="str">
        <f>VLOOKUP(F342,'names lookup'!E:H,3,FALSE)</f>
        <v>Public Health England</v>
      </c>
      <c r="H342" t="str">
        <f>VLOOKUP(F342,'names lookup'!E:I,5,FALSE)</f>
        <v>Government</v>
      </c>
      <c r="I342" t="str">
        <f>VLOOKUP($F342,'names lookup'!$E:J,6,FALSE)</f>
        <v>Health</v>
      </c>
      <c r="J342" t="str">
        <f>VLOOKUP($F342,'names lookup'!$E:K,7,FALSE)</f>
        <v>N/A</v>
      </c>
      <c r="K342" t="str">
        <f>VLOOKUP($F342,'names lookup'!$E:L,8,FALSE)</f>
        <v>England</v>
      </c>
      <c r="L342" t="str">
        <f t="shared" si="107"/>
        <v>Follow up?</v>
      </c>
      <c r="M342" t="str">
        <f t="shared" si="121"/>
        <v>22:11</v>
      </c>
      <c r="O342">
        <v>32</v>
      </c>
      <c r="Q342" t="s">
        <v>318</v>
      </c>
      <c r="R342" s="7">
        <f t="shared" si="108"/>
        <v>43941</v>
      </c>
      <c r="S342" t="s">
        <v>2392</v>
      </c>
      <c r="T342" s="6">
        <f t="shared" si="122"/>
        <v>1.5405092592592593E-2</v>
      </c>
      <c r="U342">
        <f t="shared" si="109"/>
        <v>1.5405092592592593E-2</v>
      </c>
      <c r="V342">
        <f t="shared" si="110"/>
        <v>1.5405092592592593E-2</v>
      </c>
      <c r="W342">
        <f t="shared" si="111"/>
        <v>0</v>
      </c>
      <c r="X342">
        <f t="shared" si="112"/>
        <v>1.5428240740740741E-2</v>
      </c>
      <c r="Y342">
        <f t="shared" si="113"/>
        <v>1.5428240740740741E-2</v>
      </c>
      <c r="Z342" t="b">
        <f t="shared" si="114"/>
        <v>0</v>
      </c>
      <c r="AA342" s="6">
        <f t="shared" si="115"/>
        <v>2.3148148148147141E-5</v>
      </c>
      <c r="AB342" s="6" t="b">
        <f t="shared" si="116"/>
        <v>0</v>
      </c>
      <c r="AC342" s="9">
        <f t="shared" si="117"/>
        <v>2</v>
      </c>
      <c r="AD342" s="9">
        <f t="shared" ref="AD342:AD373" si="124">IF(AB342=FALSE,AC342/(AA342*(24*60)),"")</f>
        <v>60.000000000002615</v>
      </c>
      <c r="AE342" s="10">
        <f t="shared" si="123"/>
        <v>0</v>
      </c>
      <c r="AF342">
        <f t="shared" si="118"/>
        <v>2.3148148148147141E-5</v>
      </c>
      <c r="AG342" t="b">
        <f t="shared" si="119"/>
        <v>0</v>
      </c>
      <c r="AH342">
        <f t="shared" si="120"/>
        <v>2.7118055555555552E-2</v>
      </c>
    </row>
    <row r="343" spans="1:34" x14ac:dyDescent="0.2">
      <c r="A343">
        <v>365</v>
      </c>
      <c r="B343" t="s">
        <v>317</v>
      </c>
      <c r="C343" t="s">
        <v>360</v>
      </c>
      <c r="D343" t="s">
        <v>2025</v>
      </c>
      <c r="E343" t="str">
        <f t="shared" si="106"/>
        <v>Andy BellApr 20, 2020</v>
      </c>
      <c r="F343" t="str">
        <f>VLOOKUP(E343,'names lookup'!D:L,2,FALSE)</f>
        <v>Andy Bell</v>
      </c>
      <c r="G343" t="str">
        <f>VLOOKUP(F343,'names lookup'!E:H,3,FALSE)</f>
        <v>Five News</v>
      </c>
      <c r="H343" t="str">
        <f>VLOOKUP(F343,'names lookup'!E:I,5,FALSE)</f>
        <v>Media</v>
      </c>
      <c r="I343" t="str">
        <f>VLOOKUP($F343,'names lookup'!$E:J,6,FALSE)</f>
        <v>TV</v>
      </c>
      <c r="J343" t="str">
        <f>VLOOKUP($F343,'names lookup'!$E:K,7,FALSE)</f>
        <v>National</v>
      </c>
      <c r="K343" t="str">
        <f>VLOOKUP($F343,'names lookup'!$E:L,8,FALSE)</f>
        <v>UK</v>
      </c>
      <c r="L343" t="str">
        <f t="shared" si="107"/>
        <v>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v>
      </c>
      <c r="M343" t="str">
        <f t="shared" si="121"/>
        <v>22:13</v>
      </c>
      <c r="O343">
        <v>320</v>
      </c>
      <c r="Q343" t="s">
        <v>318</v>
      </c>
      <c r="R343" s="7">
        <f t="shared" si="108"/>
        <v>43941</v>
      </c>
      <c r="S343" t="s">
        <v>2393</v>
      </c>
      <c r="T343" s="6">
        <f t="shared" si="122"/>
        <v>1.5428240740740741E-2</v>
      </c>
      <c r="U343">
        <f t="shared" si="109"/>
        <v>1.5428240740740741E-2</v>
      </c>
      <c r="V343">
        <f t="shared" si="110"/>
        <v>1.5428240740740741E-2</v>
      </c>
      <c r="W343">
        <f t="shared" si="111"/>
        <v>0</v>
      </c>
      <c r="X343">
        <f t="shared" si="112"/>
        <v>1.5613425925925926E-2</v>
      </c>
      <c r="Y343">
        <f t="shared" si="113"/>
        <v>1.5613425925925926E-2</v>
      </c>
      <c r="Z343" t="b">
        <f t="shared" si="114"/>
        <v>0</v>
      </c>
      <c r="AA343" s="6">
        <f t="shared" si="115"/>
        <v>1.851851851851858E-4</v>
      </c>
      <c r="AB343" s="6" t="b">
        <f t="shared" si="116"/>
        <v>0</v>
      </c>
      <c r="AC343" s="9">
        <f t="shared" si="117"/>
        <v>54</v>
      </c>
      <c r="AD343" s="9">
        <f t="shared" si="124"/>
        <v>202.49999999999932</v>
      </c>
      <c r="AE343" s="10">
        <f t="shared" si="123"/>
        <v>2.199074074074074E-4</v>
      </c>
      <c r="AF343">
        <f t="shared" si="118"/>
        <v>1.851851851851858E-4</v>
      </c>
      <c r="AG343" t="b">
        <f t="shared" si="119"/>
        <v>0</v>
      </c>
      <c r="AH343">
        <f t="shared" si="120"/>
        <v>2.7118055555555552E-2</v>
      </c>
    </row>
    <row r="344" spans="1:34" x14ac:dyDescent="0.2">
      <c r="A344">
        <v>366</v>
      </c>
      <c r="B344" t="s">
        <v>317</v>
      </c>
      <c r="C344" t="s">
        <v>361</v>
      </c>
      <c r="D344" t="s">
        <v>2141</v>
      </c>
      <c r="E344" t="str">
        <f t="shared" si="106"/>
        <v>Rishi SunakApr 20, 2020</v>
      </c>
      <c r="F344" t="str">
        <f>VLOOKUP(D344,'names lookup'!A:L,5,FALSE)</f>
        <v>Rishi Sunak</v>
      </c>
      <c r="G344" t="str">
        <f>VLOOKUP(F344,'names lookup'!E:H,3,FALSE)</f>
        <v>Government</v>
      </c>
      <c r="H344" t="str">
        <f>VLOOKUP(F344,'names lookup'!E:I,5,FALSE)</f>
        <v>Government</v>
      </c>
      <c r="I344" t="str">
        <f>VLOOKUP($F344,'names lookup'!$E:J,6,FALSE)</f>
        <v>Central govt</v>
      </c>
      <c r="J344" t="str">
        <f>VLOOKUP($F344,'names lookup'!$E:K,7,FALSE)</f>
        <v>N/A</v>
      </c>
      <c r="K344" t="str">
        <f>VLOOKUP($F344,'names lookup'!$E:L,8,FALSE)</f>
        <v>UK</v>
      </c>
      <c r="L344" t="str">
        <f t="shared" si="107"/>
        <v>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v>
      </c>
      <c r="M344" t="str">
        <f t="shared" si="121"/>
        <v>22:29</v>
      </c>
      <c r="O344">
        <v>850</v>
      </c>
      <c r="Q344" t="s">
        <v>318</v>
      </c>
      <c r="R344" s="7">
        <f t="shared" si="108"/>
        <v>43941</v>
      </c>
      <c r="S344" t="s">
        <v>2394</v>
      </c>
      <c r="T344" s="6">
        <f t="shared" si="122"/>
        <v>1.5613425925925926E-2</v>
      </c>
      <c r="U344">
        <f t="shared" si="109"/>
        <v>1.5613425925925926E-2</v>
      </c>
      <c r="V344">
        <f t="shared" si="110"/>
        <v>2.6412037037037036E-2</v>
      </c>
      <c r="W344">
        <f t="shared" si="111"/>
        <v>1.079861111111111E-2</v>
      </c>
      <c r="X344">
        <f t="shared" si="112"/>
        <v>1.6574074074074074E-2</v>
      </c>
      <c r="Y344">
        <f t="shared" si="113"/>
        <v>1.6574074074074074E-2</v>
      </c>
      <c r="Z344" t="b">
        <f t="shared" si="114"/>
        <v>0</v>
      </c>
      <c r="AA344" s="6">
        <f t="shared" si="115"/>
        <v>5.3240740740740852E-4</v>
      </c>
      <c r="AB344" s="6" t="b">
        <f t="shared" si="116"/>
        <v>0</v>
      </c>
      <c r="AC344" s="9">
        <f t="shared" si="117"/>
        <v>158</v>
      </c>
      <c r="AD344" s="9">
        <f t="shared" si="124"/>
        <v>206.0869565217387</v>
      </c>
      <c r="AE344" s="10">
        <f t="shared" si="123"/>
        <v>6.4814814814814813E-4</v>
      </c>
      <c r="AF344">
        <f t="shared" si="118"/>
        <v>9.6064814814814797E-4</v>
      </c>
      <c r="AG344" t="b">
        <f t="shared" si="119"/>
        <v>0</v>
      </c>
      <c r="AH344">
        <f t="shared" si="120"/>
        <v>2.7118055555555552E-2</v>
      </c>
    </row>
    <row r="345" spans="1:34" x14ac:dyDescent="0.2">
      <c r="A345">
        <v>367</v>
      </c>
      <c r="B345" t="s">
        <v>317</v>
      </c>
      <c r="C345" t="s">
        <v>362</v>
      </c>
      <c r="D345" t="s">
        <v>2140</v>
      </c>
      <c r="E345" t="str">
        <f t="shared" si="106"/>
        <v>Richard PartingtonApr 20, 2020</v>
      </c>
      <c r="F345" t="str">
        <f>VLOOKUP(E345,'names lookup'!D:L,2,FALSE)</f>
        <v>Richard Partington</v>
      </c>
      <c r="G345" t="str">
        <f>VLOOKUP(F345,'names lookup'!E:H,3,FALSE)</f>
        <v>The Guardian</v>
      </c>
      <c r="H345" t="str">
        <f>VLOOKUP(F345,'names lookup'!E:I,5,FALSE)</f>
        <v>Media</v>
      </c>
      <c r="I345" t="str">
        <f>VLOOKUP($F345,'names lookup'!$E:J,6,FALSE)</f>
        <v>Newspaper</v>
      </c>
      <c r="J345" t="str">
        <f>VLOOKUP($F345,'names lookup'!$E:K,7,FALSE)</f>
        <v>National</v>
      </c>
      <c r="K345" t="str">
        <f>VLOOKUP($F345,'names lookup'!$E:L,8,FALSE)</f>
        <v>UK</v>
      </c>
      <c r="L345" t="str">
        <f t="shared" si="107"/>
        <v>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v>
      </c>
      <c r="M345" t="str">
        <f t="shared" si="121"/>
        <v>23:15</v>
      </c>
      <c r="O345">
        <v>619</v>
      </c>
      <c r="Q345" t="s">
        <v>318</v>
      </c>
      <c r="R345" s="7">
        <f t="shared" si="108"/>
        <v>43941</v>
      </c>
      <c r="S345" t="s">
        <v>2395</v>
      </c>
      <c r="T345" s="6">
        <f t="shared" si="122"/>
        <v>1.6145833333333335E-2</v>
      </c>
      <c r="U345">
        <f t="shared" si="109"/>
        <v>1.6145833333333335E-2</v>
      </c>
      <c r="V345">
        <f t="shared" si="110"/>
        <v>1.6145833333333335E-2</v>
      </c>
      <c r="W345">
        <f t="shared" si="111"/>
        <v>0</v>
      </c>
      <c r="X345">
        <f t="shared" si="112"/>
        <v>1.6574074074074074E-2</v>
      </c>
      <c r="Y345">
        <f t="shared" si="113"/>
        <v>1.6574074074074074E-2</v>
      </c>
      <c r="Z345" t="b">
        <f t="shared" si="114"/>
        <v>0</v>
      </c>
      <c r="AA345" s="6">
        <f t="shared" si="115"/>
        <v>4.2824074074073945E-4</v>
      </c>
      <c r="AB345" s="6" t="b">
        <f t="shared" si="116"/>
        <v>0</v>
      </c>
      <c r="AC345" s="9">
        <f t="shared" si="117"/>
        <v>103</v>
      </c>
      <c r="AD345" s="9">
        <f t="shared" si="124"/>
        <v>167.02702702702754</v>
      </c>
      <c r="AE345" s="10">
        <f t="shared" si="123"/>
        <v>4.1666666666666669E-4</v>
      </c>
      <c r="AF345">
        <f t="shared" si="118"/>
        <v>4.2824074074073945E-4</v>
      </c>
      <c r="AG345" t="b">
        <f t="shared" si="119"/>
        <v>0</v>
      </c>
      <c r="AH345">
        <f t="shared" si="120"/>
        <v>2.7118055555555552E-2</v>
      </c>
    </row>
    <row r="346" spans="1:34" x14ac:dyDescent="0.2">
      <c r="A346">
        <v>368</v>
      </c>
      <c r="B346" t="s">
        <v>317</v>
      </c>
      <c r="C346" t="s">
        <v>363</v>
      </c>
      <c r="D346" t="s">
        <v>2141</v>
      </c>
      <c r="E346" t="str">
        <f t="shared" si="106"/>
        <v>Rishi SunakApr 20, 2020</v>
      </c>
      <c r="F346" t="str">
        <f>VLOOKUP(D346,'names lookup'!A:L,5,FALSE)</f>
        <v>Rishi Sunak</v>
      </c>
      <c r="G346" t="str">
        <f>VLOOKUP(F346,'names lookup'!E:H,3,FALSE)</f>
        <v>Government</v>
      </c>
      <c r="H346" t="str">
        <f>VLOOKUP(F346,'names lookup'!E:I,5,FALSE)</f>
        <v>Government</v>
      </c>
      <c r="I346" t="str">
        <f>VLOOKUP($F346,'names lookup'!$E:J,6,FALSE)</f>
        <v>Central govt</v>
      </c>
      <c r="J346" t="str">
        <f>VLOOKUP($F346,'names lookup'!$E:K,7,FALSE)</f>
        <v>N/A</v>
      </c>
      <c r="K346" t="str">
        <f>VLOOKUP($F346,'names lookup'!$E:L,8,FALSE)</f>
        <v>UK</v>
      </c>
      <c r="L346" t="str">
        <f t="shared" si="107"/>
        <v>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v>
      </c>
      <c r="M346" t="str">
        <f t="shared" si="121"/>
        <v>23:52</v>
      </c>
      <c r="O346">
        <v>768</v>
      </c>
      <c r="Q346" t="s">
        <v>318</v>
      </c>
      <c r="R346" s="7">
        <f t="shared" si="108"/>
        <v>43941</v>
      </c>
      <c r="S346" t="s">
        <v>2281</v>
      </c>
      <c r="T346" s="6">
        <f t="shared" si="122"/>
        <v>1.6574074074074074E-2</v>
      </c>
      <c r="U346">
        <f t="shared" si="109"/>
        <v>1.6574074074074074E-2</v>
      </c>
      <c r="V346">
        <f t="shared" si="110"/>
        <v>2.6412037037037036E-2</v>
      </c>
      <c r="W346">
        <f t="shared" si="111"/>
        <v>9.8379629629629615E-3</v>
      </c>
      <c r="X346">
        <f t="shared" si="112"/>
        <v>1.8240740740740741E-2</v>
      </c>
      <c r="Y346">
        <f t="shared" si="113"/>
        <v>1.8240740740740741E-2</v>
      </c>
      <c r="Z346" t="b">
        <f t="shared" si="114"/>
        <v>0</v>
      </c>
      <c r="AA346" s="6">
        <f t="shared" si="115"/>
        <v>4.6296296296296363E-4</v>
      </c>
      <c r="AB346" s="6" t="b">
        <f t="shared" si="116"/>
        <v>0</v>
      </c>
      <c r="AC346" s="9">
        <f t="shared" si="117"/>
        <v>144</v>
      </c>
      <c r="AD346" s="9">
        <f t="shared" si="124"/>
        <v>215.99999999999969</v>
      </c>
      <c r="AE346" s="10">
        <f t="shared" si="123"/>
        <v>5.9027777777777778E-4</v>
      </c>
      <c r="AF346">
        <f t="shared" si="118"/>
        <v>1.666666666666667E-3</v>
      </c>
      <c r="AG346" t="b">
        <f t="shared" si="119"/>
        <v>0</v>
      </c>
      <c r="AH346">
        <f t="shared" si="120"/>
        <v>2.7118055555555552E-2</v>
      </c>
    </row>
    <row r="347" spans="1:34" x14ac:dyDescent="0.2">
      <c r="A347">
        <v>369</v>
      </c>
      <c r="B347" t="s">
        <v>317</v>
      </c>
      <c r="C347" t="s">
        <v>364</v>
      </c>
      <c r="D347" t="s">
        <v>2141</v>
      </c>
      <c r="E347" t="str">
        <f t="shared" si="106"/>
        <v>Rishi SunakApr 20, 2020</v>
      </c>
      <c r="F347" t="str">
        <f>VLOOKUP(D347,'names lookup'!A:L,5,FALSE)</f>
        <v>Rishi Sunak</v>
      </c>
      <c r="G347" t="str">
        <f>VLOOKUP(F347,'names lookup'!E:H,3,FALSE)</f>
        <v>Government</v>
      </c>
      <c r="H347" t="str">
        <f>VLOOKUP(F347,'names lookup'!E:I,5,FALSE)</f>
        <v>Government</v>
      </c>
      <c r="I347" t="str">
        <f>VLOOKUP($F347,'names lookup'!$E:J,6,FALSE)</f>
        <v>Central govt</v>
      </c>
      <c r="J347" t="str">
        <f>VLOOKUP($F347,'names lookup'!$E:K,7,FALSE)</f>
        <v>N/A</v>
      </c>
      <c r="K347" t="str">
        <f>VLOOKUP($F347,'names lookup'!$E:L,8,FALSE)</f>
        <v>UK</v>
      </c>
      <c r="L347" t="str">
        <f t="shared" si="107"/>
        <v>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v>
      </c>
      <c r="M347" t="str">
        <f t="shared" si="121"/>
        <v>24:32</v>
      </c>
      <c r="O347">
        <v>1174</v>
      </c>
      <c r="Q347" t="s">
        <v>318</v>
      </c>
      <c r="R347" s="7">
        <f t="shared" si="108"/>
        <v>43941</v>
      </c>
      <c r="S347" t="s">
        <v>2281</v>
      </c>
      <c r="T347" s="6">
        <f t="shared" si="122"/>
        <v>1.7037037037037038E-2</v>
      </c>
      <c r="U347">
        <f t="shared" si="109"/>
        <v>1.6574074074074074E-2</v>
      </c>
      <c r="V347">
        <f t="shared" si="110"/>
        <v>2.6412037037037036E-2</v>
      </c>
      <c r="W347">
        <f t="shared" si="111"/>
        <v>9.8379629629629615E-3</v>
      </c>
      <c r="X347">
        <f t="shared" si="112"/>
        <v>1.8240740740740741E-2</v>
      </c>
      <c r="Y347">
        <f t="shared" si="113"/>
        <v>1.8240740740740741E-2</v>
      </c>
      <c r="Z347" t="b">
        <f t="shared" si="114"/>
        <v>0</v>
      </c>
      <c r="AA347" s="6">
        <f t="shared" si="115"/>
        <v>7.523148148148133E-4</v>
      </c>
      <c r="AB347" s="6" t="b">
        <f t="shared" si="116"/>
        <v>0</v>
      </c>
      <c r="AC347" s="9">
        <f t="shared" si="117"/>
        <v>215</v>
      </c>
      <c r="AD347" s="9">
        <f t="shared" si="124"/>
        <v>198.46153846153885</v>
      </c>
      <c r="AE347" s="10">
        <f t="shared" si="123"/>
        <v>8.9120370370370384E-4</v>
      </c>
      <c r="AF347">
        <f t="shared" si="118"/>
        <v>1.666666666666667E-3</v>
      </c>
      <c r="AG347" t="b">
        <f t="shared" si="119"/>
        <v>0</v>
      </c>
      <c r="AH347">
        <f t="shared" si="120"/>
        <v>2.7118055555555552E-2</v>
      </c>
    </row>
    <row r="348" spans="1:34" x14ac:dyDescent="0.2">
      <c r="A348">
        <v>370</v>
      </c>
      <c r="B348" t="s">
        <v>317</v>
      </c>
      <c r="C348" t="s">
        <v>365</v>
      </c>
      <c r="D348" t="s">
        <v>2171</v>
      </c>
      <c r="E348" t="str">
        <f t="shared" si="106"/>
        <v>Torcuil CrightonApr 20, 2020</v>
      </c>
      <c r="F348" t="str">
        <f>VLOOKUP(E348,'names lookup'!D:L,2,FALSE)</f>
        <v>Torcuil Crighton</v>
      </c>
      <c r="G348" t="str">
        <f>VLOOKUP(F348,'names lookup'!E:H,3,FALSE)</f>
        <v>Daily Record</v>
      </c>
      <c r="H348" t="str">
        <f>VLOOKUP(F348,'names lookup'!E:I,5,FALSE)</f>
        <v>Media</v>
      </c>
      <c r="I348" t="str">
        <f>VLOOKUP($F348,'names lookup'!$E:J,6,FALSE)</f>
        <v>Newspaper</v>
      </c>
      <c r="J348" t="str">
        <f>VLOOKUP($F348,'names lookup'!$E:K,7,FALSE)</f>
        <v>National</v>
      </c>
      <c r="K348" t="str">
        <f>VLOOKUP($F348,'names lookup'!$E:L,8,FALSE)</f>
        <v>UK</v>
      </c>
      <c r="L348" t="str">
        <f t="shared" si="107"/>
        <v>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v>
      </c>
      <c r="M348" t="str">
        <f t="shared" si="121"/>
        <v>25:37</v>
      </c>
      <c r="O348">
        <v>669</v>
      </c>
      <c r="Q348" t="s">
        <v>318</v>
      </c>
      <c r="R348" s="7">
        <f t="shared" si="108"/>
        <v>43941</v>
      </c>
      <c r="S348" t="s">
        <v>2396</v>
      </c>
      <c r="T348" s="6">
        <f t="shared" si="122"/>
        <v>1.7789351851851851E-2</v>
      </c>
      <c r="U348">
        <f t="shared" si="109"/>
        <v>1.7789351851851851E-2</v>
      </c>
      <c r="V348">
        <f t="shared" si="110"/>
        <v>1.7789351851851851E-2</v>
      </c>
      <c r="W348">
        <f t="shared" si="111"/>
        <v>0</v>
      </c>
      <c r="X348">
        <f t="shared" si="112"/>
        <v>1.8240740740740741E-2</v>
      </c>
      <c r="Y348">
        <f t="shared" si="113"/>
        <v>1.8240740740740741E-2</v>
      </c>
      <c r="Z348" t="b">
        <f t="shared" si="114"/>
        <v>0</v>
      </c>
      <c r="AA348" s="6">
        <f t="shared" si="115"/>
        <v>4.5138888888889006E-4</v>
      </c>
      <c r="AB348" s="6" t="b">
        <f t="shared" si="116"/>
        <v>0</v>
      </c>
      <c r="AC348" s="9">
        <f t="shared" si="117"/>
        <v>110</v>
      </c>
      <c r="AD348" s="9">
        <f t="shared" si="124"/>
        <v>169.2307692307688</v>
      </c>
      <c r="AE348" s="10">
        <f t="shared" si="123"/>
        <v>4.5138888888888892E-4</v>
      </c>
      <c r="AF348">
        <f t="shared" si="118"/>
        <v>4.5138888888889006E-4</v>
      </c>
      <c r="AG348" t="b">
        <f t="shared" si="119"/>
        <v>0</v>
      </c>
      <c r="AH348">
        <f t="shared" si="120"/>
        <v>2.7118055555555552E-2</v>
      </c>
    </row>
    <row r="349" spans="1:34" x14ac:dyDescent="0.2">
      <c r="A349">
        <v>371</v>
      </c>
      <c r="B349" t="s">
        <v>317</v>
      </c>
      <c r="C349" t="s">
        <v>366</v>
      </c>
      <c r="D349" t="s">
        <v>2141</v>
      </c>
      <c r="E349" t="str">
        <f t="shared" si="106"/>
        <v>Rishi SunakApr 20, 2020</v>
      </c>
      <c r="F349" t="str">
        <f>VLOOKUP(D349,'names lookup'!A:L,5,FALSE)</f>
        <v>Rishi Sunak</v>
      </c>
      <c r="G349" t="str">
        <f>VLOOKUP(F349,'names lookup'!E:H,3,FALSE)</f>
        <v>Government</v>
      </c>
      <c r="H349" t="str">
        <f>VLOOKUP(F349,'names lookup'!E:I,5,FALSE)</f>
        <v>Government</v>
      </c>
      <c r="I349" t="str">
        <f>VLOOKUP($F349,'names lookup'!$E:J,6,FALSE)</f>
        <v>Central govt</v>
      </c>
      <c r="J349" t="str">
        <f>VLOOKUP($F349,'names lookup'!$E:K,7,FALSE)</f>
        <v>N/A</v>
      </c>
      <c r="K349" t="str">
        <f>VLOOKUP($F349,'names lookup'!$E:L,8,FALSE)</f>
        <v>UK</v>
      </c>
      <c r="L349" t="str">
        <f t="shared" si="107"/>
        <v>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v>
      </c>
      <c r="M349" t="str">
        <f t="shared" si="121"/>
        <v>26:16</v>
      </c>
      <c r="O349">
        <v>1286</v>
      </c>
      <c r="Q349" t="s">
        <v>318</v>
      </c>
      <c r="R349" s="7">
        <f t="shared" si="108"/>
        <v>43941</v>
      </c>
      <c r="S349" t="s">
        <v>2397</v>
      </c>
      <c r="T349" s="6">
        <f t="shared" si="122"/>
        <v>1.8240740740740741E-2</v>
      </c>
      <c r="U349">
        <f t="shared" si="109"/>
        <v>1.8240740740740741E-2</v>
      </c>
      <c r="V349">
        <f t="shared" si="110"/>
        <v>2.6412037037037036E-2</v>
      </c>
      <c r="W349">
        <f t="shared" si="111"/>
        <v>8.1712962962962946E-3</v>
      </c>
      <c r="X349">
        <f t="shared" si="112"/>
        <v>2.2430555555555554E-2</v>
      </c>
      <c r="Y349">
        <f t="shared" si="113"/>
        <v>2.2430555555555554E-2</v>
      </c>
      <c r="Z349" t="b">
        <f t="shared" si="114"/>
        <v>0</v>
      </c>
      <c r="AA349" s="6">
        <f t="shared" si="115"/>
        <v>7.8703703703703748E-4</v>
      </c>
      <c r="AB349" s="6" t="b">
        <f t="shared" si="116"/>
        <v>0</v>
      </c>
      <c r="AC349" s="9">
        <f t="shared" si="117"/>
        <v>225</v>
      </c>
      <c r="AD349" s="9">
        <f t="shared" si="124"/>
        <v>198.52941176470577</v>
      </c>
      <c r="AE349" s="10">
        <f t="shared" si="123"/>
        <v>9.2592592592592585E-4</v>
      </c>
      <c r="AF349">
        <f t="shared" si="118"/>
        <v>4.1898148148148129E-3</v>
      </c>
      <c r="AG349" t="b">
        <f t="shared" si="119"/>
        <v>0</v>
      </c>
      <c r="AH349">
        <f t="shared" si="120"/>
        <v>2.7118055555555552E-2</v>
      </c>
    </row>
    <row r="350" spans="1:34" x14ac:dyDescent="0.2">
      <c r="A350">
        <v>372</v>
      </c>
      <c r="B350" t="s">
        <v>317</v>
      </c>
      <c r="C350" t="s">
        <v>367</v>
      </c>
      <c r="D350" t="s">
        <v>2141</v>
      </c>
      <c r="E350" t="str">
        <f t="shared" si="106"/>
        <v>Rishi SunakApr 20, 2020</v>
      </c>
      <c r="F350" t="str">
        <f>VLOOKUP(D350,'names lookup'!A:L,5,FALSE)</f>
        <v>Rishi Sunak</v>
      </c>
      <c r="G350" t="str">
        <f>VLOOKUP(F350,'names lookup'!E:H,3,FALSE)</f>
        <v>Government</v>
      </c>
      <c r="H350" t="str">
        <f>VLOOKUP(F350,'names lookup'!E:I,5,FALSE)</f>
        <v>Government</v>
      </c>
      <c r="I350" t="str">
        <f>VLOOKUP($F350,'names lookup'!$E:J,6,FALSE)</f>
        <v>Central govt</v>
      </c>
      <c r="J350" t="str">
        <f>VLOOKUP($F350,'names lookup'!$E:K,7,FALSE)</f>
        <v>N/A</v>
      </c>
      <c r="K350" t="str">
        <f>VLOOKUP($F350,'names lookup'!$E:L,8,FALSE)</f>
        <v>UK</v>
      </c>
      <c r="L350" t="str">
        <f t="shared" si="107"/>
        <v>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v>
      </c>
      <c r="M350" t="str">
        <f t="shared" si="121"/>
        <v>27:24</v>
      </c>
      <c r="O350">
        <v>1223</v>
      </c>
      <c r="Q350" t="s">
        <v>318</v>
      </c>
      <c r="R350" s="7">
        <f t="shared" si="108"/>
        <v>43941</v>
      </c>
      <c r="S350" t="s">
        <v>2397</v>
      </c>
      <c r="T350" s="6">
        <f t="shared" si="122"/>
        <v>1.9027777777777779E-2</v>
      </c>
      <c r="U350">
        <f t="shared" si="109"/>
        <v>1.8240740740740741E-2</v>
      </c>
      <c r="V350">
        <f t="shared" si="110"/>
        <v>2.6412037037037036E-2</v>
      </c>
      <c r="W350">
        <f t="shared" si="111"/>
        <v>8.1712962962962946E-3</v>
      </c>
      <c r="X350">
        <f t="shared" si="112"/>
        <v>2.2430555555555554E-2</v>
      </c>
      <c r="Y350">
        <f t="shared" si="113"/>
        <v>2.2430555555555554E-2</v>
      </c>
      <c r="Z350" t="b">
        <f t="shared" si="114"/>
        <v>0</v>
      </c>
      <c r="AA350" s="6">
        <f t="shared" si="115"/>
        <v>7.8703703703703748E-4</v>
      </c>
      <c r="AB350" s="6" t="b">
        <f t="shared" si="116"/>
        <v>0</v>
      </c>
      <c r="AC350" s="9">
        <f t="shared" si="117"/>
        <v>209</v>
      </c>
      <c r="AD350" s="9">
        <f t="shared" si="124"/>
        <v>184.41176470588226</v>
      </c>
      <c r="AE350" s="10">
        <f t="shared" si="123"/>
        <v>8.564814814814815E-4</v>
      </c>
      <c r="AF350">
        <f t="shared" si="118"/>
        <v>4.1898148148148129E-3</v>
      </c>
      <c r="AG350" t="b">
        <f t="shared" si="119"/>
        <v>0</v>
      </c>
      <c r="AH350">
        <f t="shared" si="120"/>
        <v>2.7118055555555552E-2</v>
      </c>
    </row>
    <row r="351" spans="1:34" x14ac:dyDescent="0.2">
      <c r="A351">
        <v>373</v>
      </c>
      <c r="B351" t="s">
        <v>317</v>
      </c>
      <c r="C351" t="s">
        <v>368</v>
      </c>
      <c r="D351" t="s">
        <v>2113</v>
      </c>
      <c r="E351" t="str">
        <f t="shared" si="106"/>
        <v>Liam ThorpeApr 20, 2020</v>
      </c>
      <c r="F351" t="str">
        <f>VLOOKUP(E351,'names lookup'!D:L,2,FALSE)</f>
        <v>Liam Thorp</v>
      </c>
      <c r="G351" t="str">
        <f>VLOOKUP(F351,'names lookup'!E:H,3,FALSE)</f>
        <v>Liverpool Echo</v>
      </c>
      <c r="H351" t="str">
        <f>VLOOKUP(F351,'names lookup'!E:I,5,FALSE)</f>
        <v>Media</v>
      </c>
      <c r="I351" t="str">
        <f>VLOOKUP($F351,'names lookup'!$E:J,6,FALSE)</f>
        <v>Newspaper</v>
      </c>
      <c r="J351" t="str">
        <f>VLOOKUP($F351,'names lookup'!$E:K,7,FALSE)</f>
        <v>Regional</v>
      </c>
      <c r="K351" t="str">
        <f>VLOOKUP($F351,'names lookup'!$E:L,8,FALSE)</f>
        <v>Liverpool</v>
      </c>
      <c r="L351" t="str">
        <f t="shared" si="107"/>
        <v>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v>
      </c>
      <c r="M351" t="str">
        <f t="shared" si="121"/>
        <v>28:32</v>
      </c>
      <c r="O351">
        <v>1126</v>
      </c>
      <c r="Q351" t="s">
        <v>318</v>
      </c>
      <c r="R351" s="7">
        <f t="shared" si="108"/>
        <v>43941</v>
      </c>
      <c r="S351" t="s">
        <v>2399</v>
      </c>
      <c r="T351" s="6">
        <f t="shared" si="122"/>
        <v>1.9814814814814816E-2</v>
      </c>
      <c r="U351">
        <f t="shared" si="109"/>
        <v>1.9814814814814816E-2</v>
      </c>
      <c r="V351">
        <f t="shared" si="110"/>
        <v>2.2233796296296297E-2</v>
      </c>
      <c r="W351">
        <f t="shared" si="111"/>
        <v>2.4189814814814803E-3</v>
      </c>
      <c r="X351">
        <f t="shared" si="112"/>
        <v>2.2430555555555554E-2</v>
      </c>
      <c r="Y351">
        <f t="shared" si="113"/>
        <v>2.2430555555555554E-2</v>
      </c>
      <c r="Z351" t="b">
        <f t="shared" si="114"/>
        <v>0</v>
      </c>
      <c r="AA351" s="6">
        <f t="shared" si="115"/>
        <v>7.0601851851851555E-4</v>
      </c>
      <c r="AB351" s="6" t="b">
        <f t="shared" si="116"/>
        <v>0</v>
      </c>
      <c r="AC351" s="9">
        <f t="shared" si="117"/>
        <v>191</v>
      </c>
      <c r="AD351" s="9">
        <f t="shared" si="124"/>
        <v>187.86885245901718</v>
      </c>
      <c r="AE351" s="10">
        <f t="shared" si="123"/>
        <v>7.8703703703703705E-4</v>
      </c>
      <c r="AF351">
        <f t="shared" si="118"/>
        <v>2.6157407407407379E-3</v>
      </c>
      <c r="AG351" t="b">
        <f t="shared" si="119"/>
        <v>0</v>
      </c>
      <c r="AH351">
        <f t="shared" si="120"/>
        <v>2.7118055555555552E-2</v>
      </c>
    </row>
    <row r="352" spans="1:34" x14ac:dyDescent="0.2">
      <c r="A352">
        <v>374</v>
      </c>
      <c r="B352" t="s">
        <v>317</v>
      </c>
      <c r="C352" t="s">
        <v>369</v>
      </c>
      <c r="D352" t="s">
        <v>2113</v>
      </c>
      <c r="E352" t="str">
        <f t="shared" si="106"/>
        <v>Liam ThorpeApr 20, 2020</v>
      </c>
      <c r="F352" t="str">
        <f>VLOOKUP(E352,'names lookup'!D:L,2,FALSE)</f>
        <v>Liam Thorp</v>
      </c>
      <c r="G352" t="str">
        <f>VLOOKUP(F352,'names lookup'!E:H,3,FALSE)</f>
        <v>Liverpool Echo</v>
      </c>
      <c r="H352" t="str">
        <f>VLOOKUP(F352,'names lookup'!E:I,5,FALSE)</f>
        <v>Media</v>
      </c>
      <c r="I352" t="str">
        <f>VLOOKUP($F352,'names lookup'!$E:J,6,FALSE)</f>
        <v>Newspaper</v>
      </c>
      <c r="J352" t="str">
        <f>VLOOKUP($F352,'names lookup'!$E:K,7,FALSE)</f>
        <v>Regional</v>
      </c>
      <c r="K352" t="str">
        <f>VLOOKUP($F352,'names lookup'!$E:L,8,FALSE)</f>
        <v>Liverpool</v>
      </c>
      <c r="L352" t="str">
        <f t="shared" si="107"/>
        <v>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v>
      </c>
      <c r="M352" t="str">
        <f t="shared" si="121"/>
        <v>29:33</v>
      </c>
      <c r="O352">
        <v>596</v>
      </c>
      <c r="Q352" t="s">
        <v>318</v>
      </c>
      <c r="R352" s="7">
        <f t="shared" si="108"/>
        <v>43941</v>
      </c>
      <c r="S352" t="s">
        <v>2399</v>
      </c>
      <c r="T352" s="6">
        <f t="shared" si="122"/>
        <v>2.0520833333333332E-2</v>
      </c>
      <c r="U352">
        <f t="shared" si="109"/>
        <v>1.9814814814814816E-2</v>
      </c>
      <c r="V352">
        <f t="shared" si="110"/>
        <v>2.2233796296296297E-2</v>
      </c>
      <c r="W352">
        <f t="shared" si="111"/>
        <v>2.4189814814814803E-3</v>
      </c>
      <c r="X352">
        <f t="shared" si="112"/>
        <v>2.2430555555555554E-2</v>
      </c>
      <c r="Y352">
        <f t="shared" si="113"/>
        <v>2.2430555555555554E-2</v>
      </c>
      <c r="Z352" t="b">
        <f t="shared" si="114"/>
        <v>0</v>
      </c>
      <c r="AA352" s="6">
        <f t="shared" si="115"/>
        <v>3.4722222222222446E-4</v>
      </c>
      <c r="AB352" s="6" t="b">
        <f t="shared" si="116"/>
        <v>0</v>
      </c>
      <c r="AC352" s="9">
        <f t="shared" si="117"/>
        <v>102</v>
      </c>
      <c r="AD352" s="9">
        <f t="shared" si="124"/>
        <v>203.99999999999869</v>
      </c>
      <c r="AE352" s="10">
        <f t="shared" si="123"/>
        <v>4.1666666666666669E-4</v>
      </c>
      <c r="AF352">
        <f t="shared" si="118"/>
        <v>2.6157407407407379E-3</v>
      </c>
      <c r="AG352" t="b">
        <f t="shared" si="119"/>
        <v>0</v>
      </c>
      <c r="AH352">
        <f t="shared" si="120"/>
        <v>2.7118055555555552E-2</v>
      </c>
    </row>
    <row r="353" spans="1:34" x14ac:dyDescent="0.2">
      <c r="A353">
        <v>375</v>
      </c>
      <c r="B353" t="s">
        <v>317</v>
      </c>
      <c r="C353" t="s">
        <v>370</v>
      </c>
      <c r="D353" t="s">
        <v>2113</v>
      </c>
      <c r="E353" t="str">
        <f t="shared" si="106"/>
        <v>Liam ThorpeApr 20, 2020</v>
      </c>
      <c r="F353" t="str">
        <f>VLOOKUP(E353,'names lookup'!D:L,2,FALSE)</f>
        <v>Liam Thorp</v>
      </c>
      <c r="G353" t="str">
        <f>VLOOKUP(F353,'names lookup'!E:H,3,FALSE)</f>
        <v>Liverpool Echo</v>
      </c>
      <c r="H353" t="str">
        <f>VLOOKUP(F353,'names lookup'!E:I,5,FALSE)</f>
        <v>Media</v>
      </c>
      <c r="I353" t="str">
        <f>VLOOKUP($F353,'names lookup'!$E:J,6,FALSE)</f>
        <v>Newspaper</v>
      </c>
      <c r="J353" t="str">
        <f>VLOOKUP($F353,'names lookup'!$E:K,7,FALSE)</f>
        <v>Regional</v>
      </c>
      <c r="K353" t="str">
        <f>VLOOKUP($F353,'names lookup'!$E:L,8,FALSE)</f>
        <v>Liverpool</v>
      </c>
      <c r="L353" t="str">
        <f t="shared" si="107"/>
        <v>… impact and that they will get a fair funding settlement that won’t put the people that they care for at more risk.</v>
      </c>
      <c r="M353" t="str">
        <f t="shared" si="121"/>
        <v>30:03</v>
      </c>
      <c r="O353">
        <v>137</v>
      </c>
      <c r="Q353" t="s">
        <v>318</v>
      </c>
      <c r="R353" s="7">
        <f t="shared" si="108"/>
        <v>43941</v>
      </c>
      <c r="S353" t="s">
        <v>2399</v>
      </c>
      <c r="T353" s="6">
        <f t="shared" si="122"/>
        <v>2.0868055555555556E-2</v>
      </c>
      <c r="U353">
        <f t="shared" si="109"/>
        <v>1.9814814814814816E-2</v>
      </c>
      <c r="V353">
        <f t="shared" si="110"/>
        <v>2.2233796296296297E-2</v>
      </c>
      <c r="W353">
        <f t="shared" si="111"/>
        <v>2.4189814814814803E-3</v>
      </c>
      <c r="X353">
        <f t="shared" si="112"/>
        <v>2.2430555555555554E-2</v>
      </c>
      <c r="Y353">
        <f t="shared" si="113"/>
        <v>2.2430555555555554E-2</v>
      </c>
      <c r="Z353" t="b">
        <f t="shared" si="114"/>
        <v>0</v>
      </c>
      <c r="AA353" s="6">
        <f t="shared" si="115"/>
        <v>8.1018518518518462E-5</v>
      </c>
      <c r="AB353" s="6" t="b">
        <f t="shared" si="116"/>
        <v>0</v>
      </c>
      <c r="AC353" s="9">
        <f t="shared" si="117"/>
        <v>23</v>
      </c>
      <c r="AD353" s="9">
        <f t="shared" si="124"/>
        <v>197.14285714285728</v>
      </c>
      <c r="AE353" s="10">
        <f t="shared" si="123"/>
        <v>9.2592592592592588E-5</v>
      </c>
      <c r="AF353">
        <f t="shared" si="118"/>
        <v>2.6157407407407379E-3</v>
      </c>
      <c r="AG353" t="b">
        <f t="shared" si="119"/>
        <v>0</v>
      </c>
      <c r="AH353">
        <f t="shared" si="120"/>
        <v>2.7118055555555552E-2</v>
      </c>
    </row>
    <row r="354" spans="1:34" x14ac:dyDescent="0.2">
      <c r="A354">
        <v>376</v>
      </c>
      <c r="B354" t="s">
        <v>317</v>
      </c>
      <c r="C354" t="s">
        <v>371</v>
      </c>
      <c r="D354" t="s">
        <v>2141</v>
      </c>
      <c r="E354" t="str">
        <f t="shared" si="106"/>
        <v>Rishi SunakApr 20, 2020</v>
      </c>
      <c r="F354" t="str">
        <f>VLOOKUP(D354,'names lookup'!A:L,5,FALSE)</f>
        <v>Rishi Sunak</v>
      </c>
      <c r="G354" t="str">
        <f>VLOOKUP(F354,'names lookup'!E:H,3,FALSE)</f>
        <v>Government</v>
      </c>
      <c r="H354" t="str">
        <f>VLOOKUP(F354,'names lookup'!E:I,5,FALSE)</f>
        <v>Government</v>
      </c>
      <c r="I354" t="str">
        <f>VLOOKUP($F354,'names lookup'!$E:J,6,FALSE)</f>
        <v>Central govt</v>
      </c>
      <c r="J354" t="str">
        <f>VLOOKUP($F354,'names lookup'!$E:K,7,FALSE)</f>
        <v>N/A</v>
      </c>
      <c r="K354" t="str">
        <f>VLOOKUP($F354,'names lookup'!$E:L,8,FALSE)</f>
        <v>UK</v>
      </c>
      <c r="L354" t="str">
        <f t="shared" si="107"/>
        <v>Angela, did you want to start with the question?</v>
      </c>
      <c r="M354" t="str">
        <f t="shared" si="121"/>
        <v>30:10</v>
      </c>
      <c r="O354">
        <v>69</v>
      </c>
      <c r="Q354" t="s">
        <v>318</v>
      </c>
      <c r="R354" s="7">
        <f t="shared" si="108"/>
        <v>43941</v>
      </c>
      <c r="S354" t="s">
        <v>2400</v>
      </c>
      <c r="T354" s="6">
        <f t="shared" si="122"/>
        <v>2.0949074074074075E-2</v>
      </c>
      <c r="U354">
        <f t="shared" si="109"/>
        <v>2.0949074074074075E-2</v>
      </c>
      <c r="V354">
        <f t="shared" si="110"/>
        <v>2.6412037037037036E-2</v>
      </c>
      <c r="W354">
        <f t="shared" si="111"/>
        <v>5.4629629629629611E-3</v>
      </c>
      <c r="X354">
        <f t="shared" si="112"/>
        <v>2.2430555555555554E-2</v>
      </c>
      <c r="Y354">
        <f t="shared" si="113"/>
        <v>2.2430555555555554E-2</v>
      </c>
      <c r="Z354" t="b">
        <f t="shared" si="114"/>
        <v>0</v>
      </c>
      <c r="AA354" s="6">
        <f t="shared" si="115"/>
        <v>1.157407407407357E-5</v>
      </c>
      <c r="AB354" s="6" t="b">
        <f t="shared" si="116"/>
        <v>0</v>
      </c>
      <c r="AC354" s="9">
        <f t="shared" si="117"/>
        <v>9</v>
      </c>
      <c r="AD354" s="9">
        <f t="shared" si="124"/>
        <v>540.00000000002353</v>
      </c>
      <c r="AE354" s="10">
        <f t="shared" si="123"/>
        <v>3.4722222222222222E-5</v>
      </c>
      <c r="AF354">
        <f t="shared" si="118"/>
        <v>1.4814814814814795E-3</v>
      </c>
      <c r="AG354" t="b">
        <f t="shared" si="119"/>
        <v>0</v>
      </c>
      <c r="AH354">
        <f t="shared" si="120"/>
        <v>2.7118055555555552E-2</v>
      </c>
    </row>
    <row r="355" spans="1:34" x14ac:dyDescent="0.2">
      <c r="A355">
        <v>377</v>
      </c>
      <c r="B355" t="s">
        <v>317</v>
      </c>
      <c r="C355" t="s">
        <v>372</v>
      </c>
      <c r="D355" t="s">
        <v>2028</v>
      </c>
      <c r="E355" t="str">
        <f t="shared" si="106"/>
        <v>Angela MacleanApr 20, 2020</v>
      </c>
      <c r="F355" t="str">
        <f>VLOOKUP(E355,'names lookup'!D:L,2,FALSE)</f>
        <v>Angela McLean</v>
      </c>
      <c r="G355" t="str">
        <f>VLOOKUP(F355,'names lookup'!E:H,3,FALSE)</f>
        <v>Ministry of Defence</v>
      </c>
      <c r="H355" t="str">
        <f>VLOOKUP(F355,'names lookup'!E:I,5,FALSE)</f>
        <v>Government</v>
      </c>
      <c r="I355" t="str">
        <f>VLOOKUP($F355,'names lookup'!$E:J,6,FALSE)</f>
        <v>Defence</v>
      </c>
      <c r="J355" t="str">
        <f>VLOOKUP($F355,'names lookup'!$E:K,7,FALSE)</f>
        <v>N/A</v>
      </c>
      <c r="K355" t="str">
        <f>VLOOKUP($F355,'names lookup'!$E:L,8,FALSE)</f>
        <v>UK</v>
      </c>
      <c r="L355" t="str">
        <f t="shared" si="107"/>
        <v>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v>
      </c>
      <c r="M355" t="str">
        <f t="shared" si="121"/>
        <v>30:11</v>
      </c>
      <c r="O355">
        <v>655</v>
      </c>
      <c r="Q355" t="s">
        <v>318</v>
      </c>
      <c r="R355" s="7">
        <f t="shared" si="108"/>
        <v>43941</v>
      </c>
      <c r="S355" t="s">
        <v>2401</v>
      </c>
      <c r="T355" s="6">
        <f t="shared" si="122"/>
        <v>2.0960648148148148E-2</v>
      </c>
      <c r="U355">
        <f t="shared" si="109"/>
        <v>2.0960648148148148E-2</v>
      </c>
      <c r="V355">
        <f t="shared" si="110"/>
        <v>2.431712962962963E-2</v>
      </c>
      <c r="W355">
        <f t="shared" si="111"/>
        <v>3.3564814814814811E-3</v>
      </c>
      <c r="X355">
        <f t="shared" si="112"/>
        <v>2.2430555555555554E-2</v>
      </c>
      <c r="Y355">
        <f t="shared" si="113"/>
        <v>2.2430555555555554E-2</v>
      </c>
      <c r="Z355" t="b">
        <f t="shared" si="114"/>
        <v>0</v>
      </c>
      <c r="AA355" s="6">
        <f t="shared" si="115"/>
        <v>4.2824074074073945E-4</v>
      </c>
      <c r="AB355" s="6" t="b">
        <f t="shared" si="116"/>
        <v>0</v>
      </c>
      <c r="AC355" s="9">
        <f t="shared" si="117"/>
        <v>126</v>
      </c>
      <c r="AD355" s="9">
        <f t="shared" si="124"/>
        <v>204.32432432432495</v>
      </c>
      <c r="AE355" s="10">
        <f t="shared" si="123"/>
        <v>5.2083333333333333E-4</v>
      </c>
      <c r="AF355">
        <f t="shared" si="118"/>
        <v>1.4699074074074059E-3</v>
      </c>
      <c r="AG355" t="b">
        <f t="shared" si="119"/>
        <v>0</v>
      </c>
      <c r="AH355">
        <f t="shared" si="120"/>
        <v>2.7118055555555552E-2</v>
      </c>
    </row>
    <row r="356" spans="1:34" x14ac:dyDescent="0.2">
      <c r="A356">
        <v>378</v>
      </c>
      <c r="B356" t="s">
        <v>317</v>
      </c>
      <c r="C356" t="s">
        <v>373</v>
      </c>
      <c r="D356" t="s">
        <v>2028</v>
      </c>
      <c r="E356" t="str">
        <f t="shared" si="106"/>
        <v>Angela MacleanApr 20, 2020</v>
      </c>
      <c r="F356" t="str">
        <f>VLOOKUP(E356,'names lookup'!D:L,2,FALSE)</f>
        <v>Angela McLean</v>
      </c>
      <c r="G356" t="str">
        <f>VLOOKUP(F356,'names lookup'!E:H,3,FALSE)</f>
        <v>Ministry of Defence</v>
      </c>
      <c r="H356" t="str">
        <f>VLOOKUP(F356,'names lookup'!E:I,5,FALSE)</f>
        <v>Government</v>
      </c>
      <c r="I356" t="str">
        <f>VLOOKUP($F356,'names lookup'!$E:J,6,FALSE)</f>
        <v>Defence</v>
      </c>
      <c r="J356" t="str">
        <f>VLOOKUP($F356,'names lookup'!$E:K,7,FALSE)</f>
        <v>N/A</v>
      </c>
      <c r="K356" t="str">
        <f>VLOOKUP($F356,'names lookup'!$E:L,8,FALSE)</f>
        <v>UK</v>
      </c>
      <c r="L356" t="str">
        <f t="shared" si="107"/>
        <v>I think it would be very interesting to see in the future when all the science has done, what relationship there is between the viruses that have circulated in Liverpool and the viruses that are circulated in Spain. That’s certainly an interesting hypothesis you raised there.</v>
      </c>
      <c r="M356" t="str">
        <f t="shared" si="121"/>
        <v>30:48</v>
      </c>
      <c r="O356">
        <v>300</v>
      </c>
      <c r="Q356" t="s">
        <v>318</v>
      </c>
      <c r="R356" s="7">
        <f t="shared" si="108"/>
        <v>43941</v>
      </c>
      <c r="S356" t="s">
        <v>2401</v>
      </c>
      <c r="T356" s="6">
        <f t="shared" si="122"/>
        <v>2.1388888888888888E-2</v>
      </c>
      <c r="U356">
        <f t="shared" si="109"/>
        <v>2.0960648148148148E-2</v>
      </c>
      <c r="V356">
        <f t="shared" si="110"/>
        <v>2.431712962962963E-2</v>
      </c>
      <c r="W356">
        <f t="shared" si="111"/>
        <v>3.3564814814814811E-3</v>
      </c>
      <c r="X356">
        <f t="shared" si="112"/>
        <v>2.2430555555555554E-2</v>
      </c>
      <c r="Y356">
        <f t="shared" si="113"/>
        <v>2.2430555555555554E-2</v>
      </c>
      <c r="Z356" t="b">
        <f t="shared" si="114"/>
        <v>0</v>
      </c>
      <c r="AA356" s="6">
        <f t="shared" si="115"/>
        <v>1.5046296296296335E-4</v>
      </c>
      <c r="AB356" s="6" t="b">
        <f t="shared" si="116"/>
        <v>0</v>
      </c>
      <c r="AC356" s="9">
        <f t="shared" si="117"/>
        <v>46</v>
      </c>
      <c r="AD356" s="9">
        <f t="shared" si="124"/>
        <v>212.30769230769175</v>
      </c>
      <c r="AE356" s="10">
        <f t="shared" si="123"/>
        <v>1.8518518518518518E-4</v>
      </c>
      <c r="AF356">
        <f t="shared" si="118"/>
        <v>1.4699074074074059E-3</v>
      </c>
      <c r="AG356" t="b">
        <f t="shared" si="119"/>
        <v>0</v>
      </c>
      <c r="AH356">
        <f t="shared" si="120"/>
        <v>2.7118055555555552E-2</v>
      </c>
    </row>
    <row r="357" spans="1:34" x14ac:dyDescent="0.2">
      <c r="A357">
        <v>379</v>
      </c>
      <c r="B357" t="s">
        <v>317</v>
      </c>
      <c r="C357" t="s">
        <v>374</v>
      </c>
      <c r="D357" t="s">
        <v>2141</v>
      </c>
      <c r="E357" t="str">
        <f t="shared" si="106"/>
        <v>Rishi SunakApr 20, 2020</v>
      </c>
      <c r="F357" t="str">
        <f>VLOOKUP(D357,'names lookup'!A:L,5,FALSE)</f>
        <v>Rishi Sunak</v>
      </c>
      <c r="G357" t="str">
        <f>VLOOKUP(F357,'names lookup'!E:H,3,FALSE)</f>
        <v>Government</v>
      </c>
      <c r="H357" t="str">
        <f>VLOOKUP(F357,'names lookup'!E:I,5,FALSE)</f>
        <v>Government</v>
      </c>
      <c r="I357" t="str">
        <f>VLOOKUP($F357,'names lookup'!$E:J,6,FALSE)</f>
        <v>Central govt</v>
      </c>
      <c r="J357" t="str">
        <f>VLOOKUP($F357,'names lookup'!$E:K,7,FALSE)</f>
        <v>N/A</v>
      </c>
      <c r="K357" t="str">
        <f>VLOOKUP($F357,'names lookup'!$E:L,8,FALSE)</f>
        <v>UK</v>
      </c>
      <c r="L357" t="str">
        <f t="shared" si="107"/>
        <v>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v>
      </c>
      <c r="M357" t="str">
        <f t="shared" si="121"/>
        <v>31:01</v>
      </c>
      <c r="O357">
        <v>706</v>
      </c>
      <c r="Q357" t="s">
        <v>318</v>
      </c>
      <c r="R357" s="7">
        <f t="shared" si="108"/>
        <v>43941</v>
      </c>
      <c r="S357" t="s">
        <v>2402</v>
      </c>
      <c r="T357" s="6">
        <f t="shared" si="122"/>
        <v>2.1539351851851851E-2</v>
      </c>
      <c r="U357">
        <f t="shared" si="109"/>
        <v>2.1539351851851851E-2</v>
      </c>
      <c r="V357">
        <f t="shared" si="110"/>
        <v>2.6412037037037036E-2</v>
      </c>
      <c r="W357">
        <f t="shared" si="111"/>
        <v>4.8726851851851848E-3</v>
      </c>
      <c r="X357">
        <f t="shared" si="112"/>
        <v>2.2430555555555554E-2</v>
      </c>
      <c r="Y357">
        <f t="shared" si="113"/>
        <v>2.2430555555555554E-2</v>
      </c>
      <c r="Z357" t="b">
        <f t="shared" si="114"/>
        <v>0</v>
      </c>
      <c r="AA357" s="6">
        <f t="shared" si="115"/>
        <v>4.3981481481481302E-4</v>
      </c>
      <c r="AB357" s="6" t="b">
        <f t="shared" si="116"/>
        <v>0</v>
      </c>
      <c r="AC357" s="9">
        <f t="shared" si="117"/>
        <v>114</v>
      </c>
      <c r="AD357" s="9">
        <f t="shared" si="124"/>
        <v>180.00000000000074</v>
      </c>
      <c r="AE357" s="10">
        <f t="shared" si="123"/>
        <v>4.6296296296296293E-4</v>
      </c>
      <c r="AF357">
        <f t="shared" si="118"/>
        <v>8.9120370370370308E-4</v>
      </c>
      <c r="AG357" t="b">
        <f t="shared" si="119"/>
        <v>0</v>
      </c>
      <c r="AH357">
        <f t="shared" si="120"/>
        <v>2.7118055555555552E-2</v>
      </c>
    </row>
    <row r="358" spans="1:34" x14ac:dyDescent="0.2">
      <c r="A358">
        <v>380</v>
      </c>
      <c r="B358" t="s">
        <v>317</v>
      </c>
      <c r="C358" t="s">
        <v>375</v>
      </c>
      <c r="D358" t="s">
        <v>2141</v>
      </c>
      <c r="E358" t="str">
        <f t="shared" si="106"/>
        <v>Rishi SunakApr 20, 2020</v>
      </c>
      <c r="F358" t="str">
        <f>VLOOKUP(D358,'names lookup'!A:L,5,FALSE)</f>
        <v>Rishi Sunak</v>
      </c>
      <c r="G358" t="str">
        <f>VLOOKUP(F358,'names lookup'!E:H,3,FALSE)</f>
        <v>Government</v>
      </c>
      <c r="H358" t="str">
        <f>VLOOKUP(F358,'names lookup'!E:I,5,FALSE)</f>
        <v>Government</v>
      </c>
      <c r="I358" t="str">
        <f>VLOOKUP($F358,'names lookup'!$E:J,6,FALSE)</f>
        <v>Central govt</v>
      </c>
      <c r="J358" t="str">
        <f>VLOOKUP($F358,'names lookup'!$E:K,7,FALSE)</f>
        <v>N/A</v>
      </c>
      <c r="K358" t="str">
        <f>VLOOKUP($F358,'names lookup'!$E:L,8,FALSE)</f>
        <v>UK</v>
      </c>
      <c r="L358" t="str">
        <f t="shared" si="107"/>
        <v>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v>
      </c>
      <c r="M358" t="str">
        <f t="shared" si="121"/>
        <v>31:39</v>
      </c>
      <c r="O358">
        <v>365</v>
      </c>
      <c r="Q358" t="s">
        <v>318</v>
      </c>
      <c r="R358" s="7">
        <f t="shared" si="108"/>
        <v>43941</v>
      </c>
      <c r="S358" t="s">
        <v>2402</v>
      </c>
      <c r="T358" s="6">
        <f t="shared" si="122"/>
        <v>2.1979166666666664E-2</v>
      </c>
      <c r="U358">
        <f t="shared" si="109"/>
        <v>2.1539351851851851E-2</v>
      </c>
      <c r="V358">
        <f t="shared" si="110"/>
        <v>2.6412037037037036E-2</v>
      </c>
      <c r="W358">
        <f t="shared" si="111"/>
        <v>4.8726851851851848E-3</v>
      </c>
      <c r="X358">
        <f t="shared" si="112"/>
        <v>2.2430555555555554E-2</v>
      </c>
      <c r="Y358">
        <f t="shared" si="113"/>
        <v>2.2430555555555554E-2</v>
      </c>
      <c r="Z358" t="b">
        <f t="shared" si="114"/>
        <v>0</v>
      </c>
      <c r="AA358" s="6">
        <f t="shared" si="115"/>
        <v>2.5462962962963243E-4</v>
      </c>
      <c r="AB358" s="6" t="b">
        <f t="shared" si="116"/>
        <v>0</v>
      </c>
      <c r="AC358" s="9">
        <f t="shared" si="117"/>
        <v>59</v>
      </c>
      <c r="AD358" s="9">
        <f t="shared" si="124"/>
        <v>160.90909090908914</v>
      </c>
      <c r="AE358" s="10">
        <f t="shared" si="123"/>
        <v>2.4305555555555552E-4</v>
      </c>
      <c r="AF358">
        <f t="shared" si="118"/>
        <v>8.9120370370370308E-4</v>
      </c>
      <c r="AG358" t="b">
        <f t="shared" si="119"/>
        <v>0</v>
      </c>
      <c r="AH358">
        <f t="shared" si="120"/>
        <v>2.7118055555555552E-2</v>
      </c>
    </row>
    <row r="359" spans="1:34" x14ac:dyDescent="0.2">
      <c r="A359">
        <v>381</v>
      </c>
      <c r="B359" t="s">
        <v>317</v>
      </c>
      <c r="C359" t="s">
        <v>376</v>
      </c>
      <c r="D359" t="s">
        <v>2113</v>
      </c>
      <c r="E359" t="str">
        <f t="shared" si="106"/>
        <v>Liam ThorpeApr 20, 2020</v>
      </c>
      <c r="F359" t="str">
        <f>VLOOKUP(E359,'names lookup'!D:L,2,FALSE)</f>
        <v>Liam Thorp</v>
      </c>
      <c r="G359" t="str">
        <f>VLOOKUP(F359,'names lookup'!E:H,3,FALSE)</f>
        <v>Liverpool Echo</v>
      </c>
      <c r="H359" t="str">
        <f>VLOOKUP(F359,'names lookup'!E:I,5,FALSE)</f>
        <v>Media</v>
      </c>
      <c r="I359" t="str">
        <f>VLOOKUP($F359,'names lookup'!$E:J,6,FALSE)</f>
        <v>Newspaper</v>
      </c>
      <c r="J359" t="str">
        <f>VLOOKUP($F359,'names lookup'!$E:K,7,FALSE)</f>
        <v>Regional</v>
      </c>
      <c r="K359" t="str">
        <f>VLOOKUP($F359,'names lookup'!$E:L,8,FALSE)</f>
        <v>Liverpool</v>
      </c>
      <c r="L359" t="str">
        <f t="shared" si="107"/>
        <v>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v>
      </c>
      <c r="M359" t="str">
        <f t="shared" si="121"/>
        <v>32:01</v>
      </c>
      <c r="O359">
        <v>355</v>
      </c>
      <c r="Q359" t="s">
        <v>318</v>
      </c>
      <c r="R359" s="7">
        <f t="shared" si="108"/>
        <v>43941</v>
      </c>
      <c r="S359" t="s">
        <v>2404</v>
      </c>
      <c r="T359" s="6">
        <f t="shared" si="122"/>
        <v>2.2233796296296297E-2</v>
      </c>
      <c r="U359">
        <f t="shared" si="109"/>
        <v>2.2233796296296297E-2</v>
      </c>
      <c r="V359">
        <f t="shared" si="110"/>
        <v>2.2233796296296297E-2</v>
      </c>
      <c r="W359">
        <f t="shared" si="111"/>
        <v>0</v>
      </c>
      <c r="X359">
        <f t="shared" si="112"/>
        <v>2.2430555555555554E-2</v>
      </c>
      <c r="Y359">
        <f t="shared" si="113"/>
        <v>2.2430555555555554E-2</v>
      </c>
      <c r="Z359" t="b">
        <f t="shared" si="114"/>
        <v>0</v>
      </c>
      <c r="AA359" s="6">
        <f t="shared" si="115"/>
        <v>1.9675925925925764E-4</v>
      </c>
      <c r="AB359" s="6" t="b">
        <f t="shared" si="116"/>
        <v>0</v>
      </c>
      <c r="AC359" s="9">
        <f t="shared" si="117"/>
        <v>55</v>
      </c>
      <c r="AD359" s="9">
        <f t="shared" si="124"/>
        <v>194.11764705882513</v>
      </c>
      <c r="AE359" s="10">
        <f t="shared" si="123"/>
        <v>2.199074074074074E-4</v>
      </c>
      <c r="AF359">
        <f t="shared" si="118"/>
        <v>1.9675925925925764E-4</v>
      </c>
      <c r="AG359" t="b">
        <f t="shared" si="119"/>
        <v>0</v>
      </c>
      <c r="AH359">
        <f t="shared" si="120"/>
        <v>2.7118055555555552E-2</v>
      </c>
    </row>
    <row r="360" spans="1:34" x14ac:dyDescent="0.2">
      <c r="A360">
        <v>382</v>
      </c>
      <c r="B360" t="s">
        <v>317</v>
      </c>
      <c r="C360" t="s">
        <v>377</v>
      </c>
      <c r="D360" t="s">
        <v>2141</v>
      </c>
      <c r="E360" t="str">
        <f t="shared" si="106"/>
        <v>Rishi SunakApr 20, 2020</v>
      </c>
      <c r="F360" t="str">
        <f>VLOOKUP(D360,'names lookup'!A:L,5,FALSE)</f>
        <v>Rishi Sunak</v>
      </c>
      <c r="G360" t="str">
        <f>VLOOKUP(F360,'names lookup'!E:H,3,FALSE)</f>
        <v>Government</v>
      </c>
      <c r="H360" t="str">
        <f>VLOOKUP(F360,'names lookup'!E:I,5,FALSE)</f>
        <v>Government</v>
      </c>
      <c r="I360" t="str">
        <f>VLOOKUP($F360,'names lookup'!$E:J,6,FALSE)</f>
        <v>Central govt</v>
      </c>
      <c r="J360" t="str">
        <f>VLOOKUP($F360,'names lookup'!$E:K,7,FALSE)</f>
        <v>N/A</v>
      </c>
      <c r="K360" t="str">
        <f>VLOOKUP($F360,'names lookup'!$E:L,8,FALSE)</f>
        <v>UK</v>
      </c>
      <c r="L360" t="str">
        <f t="shared" si="107"/>
        <v>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v>
      </c>
      <c r="M360" t="str">
        <f t="shared" si="121"/>
        <v>32:18</v>
      </c>
      <c r="O360">
        <v>662</v>
      </c>
      <c r="Q360" t="s">
        <v>318</v>
      </c>
      <c r="R360" s="7">
        <f t="shared" si="108"/>
        <v>43941</v>
      </c>
      <c r="S360" t="s">
        <v>2405</v>
      </c>
      <c r="T360" s="6">
        <f t="shared" si="122"/>
        <v>2.2430555555555554E-2</v>
      </c>
      <c r="U360">
        <f t="shared" si="109"/>
        <v>2.2430555555555554E-2</v>
      </c>
      <c r="V360">
        <f t="shared" si="110"/>
        <v>2.6412037037037036E-2</v>
      </c>
      <c r="W360">
        <f t="shared" si="111"/>
        <v>3.9814814814814817E-3</v>
      </c>
      <c r="X360">
        <f t="shared" si="112"/>
        <v>2.4259259259259258E-2</v>
      </c>
      <c r="Y360">
        <f t="shared" si="113"/>
        <v>2.4259259259259258E-2</v>
      </c>
      <c r="Z360" t="b">
        <f t="shared" si="114"/>
        <v>0</v>
      </c>
      <c r="AA360" s="6">
        <f t="shared" si="115"/>
        <v>4.2824074074073945E-4</v>
      </c>
      <c r="AB360" s="6" t="b">
        <f t="shared" si="116"/>
        <v>0</v>
      </c>
      <c r="AC360" s="9">
        <f t="shared" si="117"/>
        <v>114</v>
      </c>
      <c r="AD360" s="9">
        <f t="shared" si="124"/>
        <v>184.86486486486541</v>
      </c>
      <c r="AE360" s="10">
        <f t="shared" si="123"/>
        <v>4.6296296296296293E-4</v>
      </c>
      <c r="AF360">
        <f t="shared" si="118"/>
        <v>1.8287037037037039E-3</v>
      </c>
      <c r="AG360" t="b">
        <f t="shared" si="119"/>
        <v>0</v>
      </c>
      <c r="AH360">
        <f t="shared" si="120"/>
        <v>2.7118055555555552E-2</v>
      </c>
    </row>
    <row r="361" spans="1:34" x14ac:dyDescent="0.2">
      <c r="A361">
        <v>383</v>
      </c>
      <c r="B361" t="s">
        <v>317</v>
      </c>
      <c r="C361" t="s">
        <v>378</v>
      </c>
      <c r="D361" t="s">
        <v>2141</v>
      </c>
      <c r="E361" t="str">
        <f t="shared" si="106"/>
        <v>Rishi SunakApr 20, 2020</v>
      </c>
      <c r="F361" t="str">
        <f>VLOOKUP(D361,'names lookup'!A:L,5,FALSE)</f>
        <v>Rishi Sunak</v>
      </c>
      <c r="G361" t="str">
        <f>VLOOKUP(F361,'names lookup'!E:H,3,FALSE)</f>
        <v>Government</v>
      </c>
      <c r="H361" t="str">
        <f>VLOOKUP(F361,'names lookup'!E:I,5,FALSE)</f>
        <v>Government</v>
      </c>
      <c r="I361" t="str">
        <f>VLOOKUP($F361,'names lookup'!$E:J,6,FALSE)</f>
        <v>Central govt</v>
      </c>
      <c r="J361" t="str">
        <f>VLOOKUP($F361,'names lookup'!$E:K,7,FALSE)</f>
        <v>N/A</v>
      </c>
      <c r="K361" t="str">
        <f>VLOOKUP($F361,'names lookup'!$E:L,8,FALSE)</f>
        <v>UK</v>
      </c>
      <c r="L361" t="str">
        <f t="shared" si="107"/>
        <v>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v>
      </c>
      <c r="M361" t="str">
        <f t="shared" si="121"/>
        <v>32:55</v>
      </c>
      <c r="O361">
        <v>307</v>
      </c>
      <c r="Q361" t="s">
        <v>318</v>
      </c>
      <c r="R361" s="7">
        <f t="shared" si="108"/>
        <v>43941</v>
      </c>
      <c r="S361" t="s">
        <v>2405</v>
      </c>
      <c r="T361" s="6">
        <f t="shared" si="122"/>
        <v>2.2858796296296294E-2</v>
      </c>
      <c r="U361">
        <f t="shared" si="109"/>
        <v>2.2430555555555554E-2</v>
      </c>
      <c r="V361">
        <f t="shared" si="110"/>
        <v>2.6412037037037036E-2</v>
      </c>
      <c r="W361">
        <f t="shared" si="111"/>
        <v>3.9814814814814817E-3</v>
      </c>
      <c r="X361">
        <f t="shared" si="112"/>
        <v>2.4259259259259258E-2</v>
      </c>
      <c r="Y361">
        <f t="shared" si="113"/>
        <v>2.4259259259259258E-2</v>
      </c>
      <c r="Z361" t="b">
        <f t="shared" si="114"/>
        <v>0</v>
      </c>
      <c r="AA361" s="6">
        <f t="shared" si="115"/>
        <v>2.1990740740740825E-4</v>
      </c>
      <c r="AB361" s="6" t="b">
        <f t="shared" si="116"/>
        <v>0</v>
      </c>
      <c r="AC361" s="9">
        <f t="shared" si="117"/>
        <v>55</v>
      </c>
      <c r="AD361" s="9">
        <f t="shared" si="124"/>
        <v>173.68421052631513</v>
      </c>
      <c r="AE361" s="10">
        <f t="shared" si="123"/>
        <v>2.199074074074074E-4</v>
      </c>
      <c r="AF361">
        <f t="shared" si="118"/>
        <v>1.8287037037037039E-3</v>
      </c>
      <c r="AG361" t="b">
        <f t="shared" si="119"/>
        <v>0</v>
      </c>
      <c r="AH361">
        <f t="shared" si="120"/>
        <v>2.7118055555555552E-2</v>
      </c>
    </row>
    <row r="362" spans="1:34" x14ac:dyDescent="0.2">
      <c r="A362">
        <v>384</v>
      </c>
      <c r="B362" t="s">
        <v>317</v>
      </c>
      <c r="C362" t="s">
        <v>379</v>
      </c>
      <c r="D362" t="s">
        <v>2123</v>
      </c>
      <c r="E362" t="str">
        <f t="shared" si="106"/>
        <v>Michael S.Apr 20, 2020</v>
      </c>
      <c r="F362" t="str">
        <f>VLOOKUP(E362,'names lookup'!D:L,2,FALSE)</f>
        <v>Michael Stothard</v>
      </c>
      <c r="G362" t="str">
        <f>VLOOKUP(F362,'names lookup'!E:H,3,FALSE)</f>
        <v>Sifted</v>
      </c>
      <c r="H362" t="str">
        <f>VLOOKUP(F362,'names lookup'!E:I,5,FALSE)</f>
        <v>Media</v>
      </c>
      <c r="I362" t="str">
        <f>VLOOKUP($F362,'names lookup'!$E:J,6,FALSE)</f>
        <v>Specialist</v>
      </c>
      <c r="J362" t="str">
        <f>VLOOKUP($F362,'names lookup'!$E:K,7,FALSE)</f>
        <v>National</v>
      </c>
      <c r="K362" t="str">
        <f>VLOOKUP($F362,'names lookup'!$E:L,8,FALSE)</f>
        <v>UK</v>
      </c>
      <c r="L362" t="str">
        <f t="shared" si="107"/>
        <v>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v>
      </c>
      <c r="M362" t="str">
        <f t="shared" si="121"/>
        <v>33:14</v>
      </c>
      <c r="O362">
        <v>693</v>
      </c>
      <c r="Q362" t="s">
        <v>318</v>
      </c>
      <c r="R362" s="7">
        <f t="shared" si="108"/>
        <v>43941</v>
      </c>
      <c r="S362" t="s">
        <v>2407</v>
      </c>
      <c r="T362" s="6">
        <f t="shared" si="122"/>
        <v>2.3078703703703702E-2</v>
      </c>
      <c r="U362">
        <f t="shared" si="109"/>
        <v>2.3078703703703702E-2</v>
      </c>
      <c r="V362">
        <f t="shared" si="110"/>
        <v>2.4120370370370372E-2</v>
      </c>
      <c r="W362">
        <f t="shared" si="111"/>
        <v>1.0416666666666699E-3</v>
      </c>
      <c r="X362">
        <f t="shared" si="112"/>
        <v>2.4259259259259258E-2</v>
      </c>
      <c r="Y362">
        <f t="shared" si="113"/>
        <v>2.4259259259259258E-2</v>
      </c>
      <c r="Z362" t="b">
        <f t="shared" si="114"/>
        <v>0</v>
      </c>
      <c r="AA362" s="6">
        <f t="shared" si="115"/>
        <v>4.745370370370372E-4</v>
      </c>
      <c r="AB362" s="6" t="b">
        <f t="shared" si="116"/>
        <v>0</v>
      </c>
      <c r="AC362" s="9">
        <f t="shared" si="117"/>
        <v>118</v>
      </c>
      <c r="AD362" s="9">
        <f t="shared" si="124"/>
        <v>172.68292682926824</v>
      </c>
      <c r="AE362" s="10">
        <f t="shared" si="123"/>
        <v>4.8611111111111104E-4</v>
      </c>
      <c r="AF362">
        <f t="shared" si="118"/>
        <v>1.1805555555555562E-3</v>
      </c>
      <c r="AG362" t="b">
        <f t="shared" si="119"/>
        <v>0</v>
      </c>
      <c r="AH362">
        <f t="shared" si="120"/>
        <v>2.7118055555555552E-2</v>
      </c>
    </row>
    <row r="363" spans="1:34" x14ac:dyDescent="0.2">
      <c r="A363">
        <v>385</v>
      </c>
      <c r="B363" t="s">
        <v>317</v>
      </c>
      <c r="C363" t="s">
        <v>380</v>
      </c>
      <c r="D363" t="s">
        <v>2123</v>
      </c>
      <c r="E363" t="str">
        <f t="shared" si="106"/>
        <v>Michael S.Apr 20, 2020</v>
      </c>
      <c r="F363" t="str">
        <f>VLOOKUP(E363,'names lookup'!D:L,2,FALSE)</f>
        <v>Michael Stothard</v>
      </c>
      <c r="G363" t="str">
        <f>VLOOKUP(F363,'names lookup'!E:H,3,FALSE)</f>
        <v>Sifted</v>
      </c>
      <c r="H363" t="str">
        <f>VLOOKUP(F363,'names lookup'!E:I,5,FALSE)</f>
        <v>Media</v>
      </c>
      <c r="I363" t="str">
        <f>VLOOKUP($F363,'names lookup'!$E:J,6,FALSE)</f>
        <v>Specialist</v>
      </c>
      <c r="J363" t="str">
        <f>VLOOKUP($F363,'names lookup'!$E:K,7,FALSE)</f>
        <v>National</v>
      </c>
      <c r="K363" t="str">
        <f>VLOOKUP($F363,'names lookup'!$E:L,8,FALSE)</f>
        <v>UK</v>
      </c>
      <c r="L363" t="str">
        <f t="shared" si="107"/>
        <v>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v>
      </c>
      <c r="M363" t="str">
        <f t="shared" si="121"/>
        <v>33:55</v>
      </c>
      <c r="O363">
        <v>717</v>
      </c>
      <c r="Q363" t="s">
        <v>318</v>
      </c>
      <c r="R363" s="7">
        <f t="shared" si="108"/>
        <v>43941</v>
      </c>
      <c r="S363" t="s">
        <v>2407</v>
      </c>
      <c r="T363" s="6">
        <f t="shared" si="122"/>
        <v>2.3553240740740739E-2</v>
      </c>
      <c r="U363">
        <f t="shared" si="109"/>
        <v>2.3078703703703702E-2</v>
      </c>
      <c r="V363">
        <f t="shared" si="110"/>
        <v>2.4120370370370372E-2</v>
      </c>
      <c r="W363">
        <f t="shared" si="111"/>
        <v>1.0416666666666699E-3</v>
      </c>
      <c r="X363">
        <f t="shared" si="112"/>
        <v>2.4259259259259258E-2</v>
      </c>
      <c r="Y363">
        <f t="shared" si="113"/>
        <v>2.4259259259259258E-2</v>
      </c>
      <c r="Z363" t="b">
        <f t="shared" si="114"/>
        <v>0</v>
      </c>
      <c r="AA363" s="6">
        <f t="shared" si="115"/>
        <v>5.671296296296327E-4</v>
      </c>
      <c r="AB363" s="6" t="b">
        <f t="shared" si="116"/>
        <v>0</v>
      </c>
      <c r="AC363" s="9">
        <f t="shared" si="117"/>
        <v>121</v>
      </c>
      <c r="AD363" s="9">
        <f t="shared" si="124"/>
        <v>148.16326530612164</v>
      </c>
      <c r="AE363" s="10">
        <f t="shared" si="123"/>
        <v>4.9768518518518521E-4</v>
      </c>
      <c r="AF363">
        <f t="shared" si="118"/>
        <v>1.1805555555555562E-3</v>
      </c>
      <c r="AG363" t="b">
        <f t="shared" si="119"/>
        <v>0</v>
      </c>
      <c r="AH363">
        <f t="shared" si="120"/>
        <v>2.7118055555555552E-2</v>
      </c>
    </row>
    <row r="364" spans="1:34" x14ac:dyDescent="0.2">
      <c r="A364">
        <v>386</v>
      </c>
      <c r="B364" t="s">
        <v>317</v>
      </c>
      <c r="C364" t="s">
        <v>381</v>
      </c>
      <c r="D364" t="s">
        <v>2123</v>
      </c>
      <c r="E364" t="str">
        <f t="shared" si="106"/>
        <v>Michael S.Apr 20, 2020</v>
      </c>
      <c r="F364" t="str">
        <f>VLOOKUP(E364,'names lookup'!D:L,2,FALSE)</f>
        <v>Michael Stothard</v>
      </c>
      <c r="G364" t="str">
        <f>VLOOKUP(F364,'names lookup'!E:H,3,FALSE)</f>
        <v>Sifted</v>
      </c>
      <c r="H364" t="str">
        <f>VLOOKUP(F364,'names lookup'!E:I,5,FALSE)</f>
        <v>Media</v>
      </c>
      <c r="I364" t="str">
        <f>VLOOKUP($F364,'names lookup'!$E:J,6,FALSE)</f>
        <v>Specialist</v>
      </c>
      <c r="J364" t="str">
        <f>VLOOKUP($F364,'names lookup'!$E:K,7,FALSE)</f>
        <v>National</v>
      </c>
      <c r="K364" t="str">
        <f>VLOOKUP($F364,'names lookup'!$E:L,8,FALSE)</f>
        <v>UK</v>
      </c>
      <c r="L364" t="str">
        <f t="shared" si="107"/>
        <v>People are clearly very scared. Do you have any behavioral modeling which could predict how people will respond when the lockdown is eventually relaxed?</v>
      </c>
      <c r="M364" t="str">
        <f t="shared" si="121"/>
        <v>34:44</v>
      </c>
      <c r="O364">
        <v>172</v>
      </c>
      <c r="Q364" t="s">
        <v>318</v>
      </c>
      <c r="R364" s="7">
        <f t="shared" si="108"/>
        <v>43941</v>
      </c>
      <c r="S364" t="s">
        <v>2407</v>
      </c>
      <c r="T364" s="6">
        <f t="shared" si="122"/>
        <v>2.4120370370370372E-2</v>
      </c>
      <c r="U364">
        <f t="shared" si="109"/>
        <v>2.3078703703703702E-2</v>
      </c>
      <c r="V364">
        <f t="shared" si="110"/>
        <v>2.4120370370370372E-2</v>
      </c>
      <c r="W364">
        <f t="shared" si="111"/>
        <v>1.0416666666666699E-3</v>
      </c>
      <c r="X364">
        <f t="shared" si="112"/>
        <v>2.4259259259259258E-2</v>
      </c>
      <c r="Y364">
        <f t="shared" si="113"/>
        <v>2.4259259259259258E-2</v>
      </c>
      <c r="Z364" t="b">
        <f t="shared" si="114"/>
        <v>0</v>
      </c>
      <c r="AA364" s="6">
        <f t="shared" si="115"/>
        <v>1.3888888888888631E-4</v>
      </c>
      <c r="AB364" s="6" t="b">
        <f t="shared" si="116"/>
        <v>0</v>
      </c>
      <c r="AC364" s="9">
        <f t="shared" si="117"/>
        <v>24</v>
      </c>
      <c r="AD364" s="9">
        <f t="shared" si="124"/>
        <v>120.00000000000223</v>
      </c>
      <c r="AE364" s="10">
        <f t="shared" si="123"/>
        <v>9.2592592592592588E-5</v>
      </c>
      <c r="AF364">
        <f t="shared" si="118"/>
        <v>1.1805555555555562E-3</v>
      </c>
      <c r="AG364" t="b">
        <f t="shared" si="119"/>
        <v>0</v>
      </c>
      <c r="AH364">
        <f t="shared" si="120"/>
        <v>2.7118055555555552E-2</v>
      </c>
    </row>
    <row r="365" spans="1:34" x14ac:dyDescent="0.2">
      <c r="A365">
        <v>387</v>
      </c>
      <c r="B365" t="s">
        <v>317</v>
      </c>
      <c r="C365" t="s">
        <v>382</v>
      </c>
      <c r="D365" t="s">
        <v>2141</v>
      </c>
      <c r="E365" t="str">
        <f t="shared" si="106"/>
        <v>Rishi SunakApr 20, 2020</v>
      </c>
      <c r="F365" t="str">
        <f>VLOOKUP(D365,'names lookup'!A:L,5,FALSE)</f>
        <v>Rishi Sunak</v>
      </c>
      <c r="G365" t="str">
        <f>VLOOKUP(F365,'names lookup'!E:H,3,FALSE)</f>
        <v>Government</v>
      </c>
      <c r="H365" t="str">
        <f>VLOOKUP(F365,'names lookup'!E:I,5,FALSE)</f>
        <v>Government</v>
      </c>
      <c r="I365" t="str">
        <f>VLOOKUP($F365,'names lookup'!$E:J,6,FALSE)</f>
        <v>Central govt</v>
      </c>
      <c r="J365" t="str">
        <f>VLOOKUP($F365,'names lookup'!$E:K,7,FALSE)</f>
        <v>N/A</v>
      </c>
      <c r="K365" t="str">
        <f>VLOOKUP($F365,'names lookup'!$E:L,8,FALSE)</f>
        <v>UK</v>
      </c>
      <c r="L365" t="str">
        <f t="shared" si="107"/>
        <v>Thanks Michael. Angela, do want to go first and then I can conclude?</v>
      </c>
      <c r="M365" t="str">
        <f t="shared" si="121"/>
        <v>34:56</v>
      </c>
      <c r="O365">
        <v>89</v>
      </c>
      <c r="Q365" t="s">
        <v>318</v>
      </c>
      <c r="R365" s="7">
        <f t="shared" si="108"/>
        <v>43941</v>
      </c>
      <c r="S365" t="s">
        <v>2409</v>
      </c>
      <c r="T365" s="6">
        <f t="shared" si="122"/>
        <v>2.4259259259259258E-2</v>
      </c>
      <c r="U365">
        <f t="shared" si="109"/>
        <v>2.4259259259259258E-2</v>
      </c>
      <c r="V365">
        <f t="shared" si="110"/>
        <v>2.6412037037037036E-2</v>
      </c>
      <c r="W365">
        <f t="shared" si="111"/>
        <v>2.1527777777777778E-3</v>
      </c>
      <c r="X365">
        <f t="shared" si="112"/>
        <v>2.5011574074074075E-2</v>
      </c>
      <c r="Y365">
        <f t="shared" si="113"/>
        <v>2.5011574074074075E-2</v>
      </c>
      <c r="Z365" t="b">
        <f t="shared" si="114"/>
        <v>0</v>
      </c>
      <c r="AA365" s="6">
        <f t="shared" si="115"/>
        <v>5.7870370370371321E-5</v>
      </c>
      <c r="AB365" s="6" t="b">
        <f t="shared" si="116"/>
        <v>0</v>
      </c>
      <c r="AC365" s="9">
        <f t="shared" si="117"/>
        <v>13</v>
      </c>
      <c r="AD365" s="9">
        <f t="shared" si="124"/>
        <v>155.99999999999744</v>
      </c>
      <c r="AE365" s="10">
        <f t="shared" si="123"/>
        <v>4.6296296296296294E-5</v>
      </c>
      <c r="AF365">
        <f t="shared" si="118"/>
        <v>7.5231481481481677E-4</v>
      </c>
      <c r="AG365" t="b">
        <f t="shared" si="119"/>
        <v>0</v>
      </c>
      <c r="AH365">
        <f t="shared" si="120"/>
        <v>2.7118055555555552E-2</v>
      </c>
    </row>
    <row r="366" spans="1:34" x14ac:dyDescent="0.2">
      <c r="A366">
        <v>388</v>
      </c>
      <c r="B366" t="s">
        <v>317</v>
      </c>
      <c r="C366" t="s">
        <v>383</v>
      </c>
      <c r="D366" t="s">
        <v>2028</v>
      </c>
      <c r="E366" t="str">
        <f t="shared" si="106"/>
        <v>Angela MacleanApr 20, 2020</v>
      </c>
      <c r="F366" t="str">
        <f>VLOOKUP(E366,'names lookup'!D:L,2,FALSE)</f>
        <v>Angela McLean</v>
      </c>
      <c r="G366" t="str">
        <f>VLOOKUP(F366,'names lookup'!E:H,3,FALSE)</f>
        <v>Ministry of Defence</v>
      </c>
      <c r="H366" t="str">
        <f>VLOOKUP(F366,'names lookup'!E:I,5,FALSE)</f>
        <v>Government</v>
      </c>
      <c r="I366" t="str">
        <f>VLOOKUP($F366,'names lookup'!$E:J,6,FALSE)</f>
        <v>Defence</v>
      </c>
      <c r="J366" t="str">
        <f>VLOOKUP($F366,'names lookup'!$E:K,7,FALSE)</f>
        <v>N/A</v>
      </c>
      <c r="K366" t="str">
        <f>VLOOKUP($F366,'names lookup'!$E:L,8,FALSE)</f>
        <v>UK</v>
      </c>
      <c r="L366" t="str">
        <f t="shared" si="107"/>
        <v>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v>
      </c>
      <c r="M366" t="str">
        <f t="shared" si="121"/>
        <v>35:01</v>
      </c>
      <c r="O366">
        <v>897</v>
      </c>
      <c r="Q366" t="s">
        <v>318</v>
      </c>
      <c r="R366" s="7">
        <f t="shared" si="108"/>
        <v>43941</v>
      </c>
      <c r="S366" t="s">
        <v>2410</v>
      </c>
      <c r="T366" s="6">
        <f t="shared" si="122"/>
        <v>2.431712962962963E-2</v>
      </c>
      <c r="U366">
        <f t="shared" si="109"/>
        <v>2.431712962962963E-2</v>
      </c>
      <c r="V366">
        <f t="shared" si="110"/>
        <v>2.431712962962963E-2</v>
      </c>
      <c r="W366">
        <f t="shared" si="111"/>
        <v>0</v>
      </c>
      <c r="X366">
        <f t="shared" si="112"/>
        <v>2.5011574074074075E-2</v>
      </c>
      <c r="Y366">
        <f t="shared" si="113"/>
        <v>2.5011574074074075E-2</v>
      </c>
      <c r="Z366" t="b">
        <f t="shared" si="114"/>
        <v>0</v>
      </c>
      <c r="AA366" s="6">
        <f t="shared" si="115"/>
        <v>6.9444444444444545E-4</v>
      </c>
      <c r="AB366" s="6" t="b">
        <f t="shared" si="116"/>
        <v>0</v>
      </c>
      <c r="AC366" s="9">
        <f t="shared" si="117"/>
        <v>159</v>
      </c>
      <c r="AD366" s="9">
        <f t="shared" si="124"/>
        <v>158.9999999999998</v>
      </c>
      <c r="AE366" s="10">
        <f t="shared" si="123"/>
        <v>6.5972222222222213E-4</v>
      </c>
      <c r="AF366">
        <f t="shared" si="118"/>
        <v>6.9444444444444545E-4</v>
      </c>
      <c r="AG366" t="b">
        <f t="shared" si="119"/>
        <v>0</v>
      </c>
      <c r="AH366">
        <f t="shared" si="120"/>
        <v>2.7118055555555552E-2</v>
      </c>
    </row>
    <row r="367" spans="1:34" x14ac:dyDescent="0.2">
      <c r="A367">
        <v>389</v>
      </c>
      <c r="B367" t="s">
        <v>317</v>
      </c>
      <c r="C367" t="s">
        <v>384</v>
      </c>
      <c r="D367" t="s">
        <v>2141</v>
      </c>
      <c r="E367" t="str">
        <f t="shared" si="106"/>
        <v>Rishi SunakApr 20, 2020</v>
      </c>
      <c r="F367" t="str">
        <f>VLOOKUP(D367,'names lookup'!A:L,5,FALSE)</f>
        <v>Rishi Sunak</v>
      </c>
      <c r="G367" t="str">
        <f>VLOOKUP(F367,'names lookup'!E:H,3,FALSE)</f>
        <v>Government</v>
      </c>
      <c r="H367" t="str">
        <f>VLOOKUP(F367,'names lookup'!E:I,5,FALSE)</f>
        <v>Government</v>
      </c>
      <c r="I367" t="str">
        <f>VLOOKUP($F367,'names lookup'!$E:J,6,FALSE)</f>
        <v>Central govt</v>
      </c>
      <c r="J367" t="str">
        <f>VLOOKUP($F367,'names lookup'!$E:K,7,FALSE)</f>
        <v>N/A</v>
      </c>
      <c r="K367" t="str">
        <f>VLOOKUP($F367,'names lookup'!$E:L,8,FALSE)</f>
        <v>UK</v>
      </c>
      <c r="L367" t="str">
        <f t="shared" si="107"/>
        <v>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v>
      </c>
      <c r="M367" t="str">
        <f t="shared" si="121"/>
        <v>36:01</v>
      </c>
      <c r="O367">
        <v>764</v>
      </c>
      <c r="Q367" t="s">
        <v>318</v>
      </c>
      <c r="R367" s="7">
        <f t="shared" si="108"/>
        <v>43941</v>
      </c>
      <c r="S367" t="s">
        <v>2411</v>
      </c>
      <c r="T367" s="6">
        <f t="shared" si="122"/>
        <v>2.5011574074074075E-2</v>
      </c>
      <c r="U367">
        <f t="shared" si="109"/>
        <v>2.5011574074074075E-2</v>
      </c>
      <c r="V367">
        <f t="shared" si="110"/>
        <v>2.6412037037037036E-2</v>
      </c>
      <c r="W367">
        <f t="shared" si="111"/>
        <v>1.400462962962961E-3</v>
      </c>
      <c r="X367">
        <f t="shared" si="112"/>
        <v>2.6550925925925926E-2</v>
      </c>
      <c r="Y367">
        <f t="shared" si="113"/>
        <v>2.6550925925925926E-2</v>
      </c>
      <c r="Z367" t="b">
        <f t="shared" si="114"/>
        <v>0</v>
      </c>
      <c r="AA367" s="6">
        <f t="shared" si="115"/>
        <v>4.3981481481481302E-4</v>
      </c>
      <c r="AB367" s="6" t="b">
        <f t="shared" si="116"/>
        <v>0</v>
      </c>
      <c r="AC367" s="9">
        <f t="shared" si="117"/>
        <v>128</v>
      </c>
      <c r="AD367" s="9">
        <f t="shared" si="124"/>
        <v>202.10526315789556</v>
      </c>
      <c r="AE367" s="10">
        <f t="shared" si="123"/>
        <v>5.2083333333333333E-4</v>
      </c>
      <c r="AF367">
        <f t="shared" si="118"/>
        <v>1.5393518518518508E-3</v>
      </c>
      <c r="AG367" t="b">
        <f t="shared" si="119"/>
        <v>0</v>
      </c>
      <c r="AH367">
        <f t="shared" si="120"/>
        <v>2.7118055555555552E-2</v>
      </c>
    </row>
    <row r="368" spans="1:34" x14ac:dyDescent="0.2">
      <c r="A368">
        <v>390</v>
      </c>
      <c r="B368" t="s">
        <v>317</v>
      </c>
      <c r="C368" t="s">
        <v>385</v>
      </c>
      <c r="D368" t="s">
        <v>2141</v>
      </c>
      <c r="E368" t="str">
        <f t="shared" si="106"/>
        <v>Rishi SunakApr 20, 2020</v>
      </c>
      <c r="F368" t="str">
        <f>VLOOKUP(D368,'names lookup'!A:L,5,FALSE)</f>
        <v>Rishi Sunak</v>
      </c>
      <c r="G368" t="str">
        <f>VLOOKUP(F368,'names lookup'!E:H,3,FALSE)</f>
        <v>Government</v>
      </c>
      <c r="H368" t="str">
        <f>VLOOKUP(F368,'names lookup'!E:I,5,FALSE)</f>
        <v>Government</v>
      </c>
      <c r="I368" t="str">
        <f>VLOOKUP($F368,'names lookup'!$E:J,6,FALSE)</f>
        <v>Central govt</v>
      </c>
      <c r="J368" t="str">
        <f>VLOOKUP($F368,'names lookup'!$E:K,7,FALSE)</f>
        <v>N/A</v>
      </c>
      <c r="K368" t="str">
        <f>VLOOKUP($F368,'names lookup'!$E:L,8,FALSE)</f>
        <v>UK</v>
      </c>
      <c r="L368" t="str">
        <f t="shared" si="107"/>
        <v>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v>
      </c>
      <c r="M368" t="str">
        <f t="shared" si="121"/>
        <v>36:39</v>
      </c>
      <c r="O368">
        <v>705</v>
      </c>
      <c r="Q368" t="s">
        <v>318</v>
      </c>
      <c r="R368" s="7">
        <f t="shared" si="108"/>
        <v>43941</v>
      </c>
      <c r="S368" t="s">
        <v>2411</v>
      </c>
      <c r="T368" s="6">
        <f t="shared" si="122"/>
        <v>2.5451388888888888E-2</v>
      </c>
      <c r="U368">
        <f t="shared" si="109"/>
        <v>2.5011574074074075E-2</v>
      </c>
      <c r="V368">
        <f t="shared" si="110"/>
        <v>2.6412037037037036E-2</v>
      </c>
      <c r="W368">
        <f t="shared" si="111"/>
        <v>1.400462962962961E-3</v>
      </c>
      <c r="X368">
        <f t="shared" si="112"/>
        <v>2.6550925925925926E-2</v>
      </c>
      <c r="Y368">
        <f t="shared" si="113"/>
        <v>2.6550925925925926E-2</v>
      </c>
      <c r="Z368" t="b">
        <f t="shared" si="114"/>
        <v>0</v>
      </c>
      <c r="AA368" s="6">
        <f t="shared" si="115"/>
        <v>4.1666666666666935E-4</v>
      </c>
      <c r="AB368" s="6" t="b">
        <f t="shared" si="116"/>
        <v>0</v>
      </c>
      <c r="AC368" s="9">
        <f t="shared" si="117"/>
        <v>136</v>
      </c>
      <c r="AD368" s="9">
        <f t="shared" si="124"/>
        <v>226.66666666666521</v>
      </c>
      <c r="AE368" s="10">
        <f t="shared" si="123"/>
        <v>5.5555555555555556E-4</v>
      </c>
      <c r="AF368">
        <f t="shared" si="118"/>
        <v>1.5393518518518508E-3</v>
      </c>
      <c r="AG368" t="b">
        <f t="shared" si="119"/>
        <v>0</v>
      </c>
      <c r="AH368">
        <f t="shared" si="120"/>
        <v>2.7118055555555552E-2</v>
      </c>
    </row>
    <row r="369" spans="1:34" x14ac:dyDescent="0.2">
      <c r="A369">
        <v>391</v>
      </c>
      <c r="B369" t="s">
        <v>317</v>
      </c>
      <c r="C369" t="s">
        <v>386</v>
      </c>
      <c r="D369" t="s">
        <v>2141</v>
      </c>
      <c r="E369" t="str">
        <f t="shared" si="106"/>
        <v>Rishi SunakApr 20, 2020</v>
      </c>
      <c r="F369" t="str">
        <f>VLOOKUP(D369,'names lookup'!A:L,5,FALSE)</f>
        <v>Rishi Sunak</v>
      </c>
      <c r="G369" t="str">
        <f>VLOOKUP(F369,'names lookup'!E:H,3,FALSE)</f>
        <v>Government</v>
      </c>
      <c r="H369" t="str">
        <f>VLOOKUP(F369,'names lookup'!E:I,5,FALSE)</f>
        <v>Government</v>
      </c>
      <c r="I369" t="str">
        <f>VLOOKUP($F369,'names lookup'!$E:J,6,FALSE)</f>
        <v>Central govt</v>
      </c>
      <c r="J369" t="str">
        <f>VLOOKUP($F369,'names lookup'!$E:K,7,FALSE)</f>
        <v>N/A</v>
      </c>
      <c r="K369" t="str">
        <f>VLOOKUP($F369,'names lookup'!$E:L,8,FALSE)</f>
        <v>UK</v>
      </c>
      <c r="L369" t="str">
        <f t="shared" si="107"/>
        <v>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v>
      </c>
      <c r="M369" t="str">
        <f t="shared" si="121"/>
        <v>37:15</v>
      </c>
      <c r="O369">
        <v>780</v>
      </c>
      <c r="Q369" t="s">
        <v>318</v>
      </c>
      <c r="R369" s="7">
        <f t="shared" si="108"/>
        <v>43941</v>
      </c>
      <c r="S369" t="s">
        <v>2411</v>
      </c>
      <c r="T369" s="6">
        <f t="shared" si="122"/>
        <v>2.5868055555555557E-2</v>
      </c>
      <c r="U369">
        <f t="shared" si="109"/>
        <v>2.5011574074074075E-2</v>
      </c>
      <c r="V369">
        <f t="shared" si="110"/>
        <v>2.6412037037037036E-2</v>
      </c>
      <c r="W369">
        <f t="shared" si="111"/>
        <v>1.400462962962961E-3</v>
      </c>
      <c r="X369">
        <f t="shared" si="112"/>
        <v>2.6550925925925926E-2</v>
      </c>
      <c r="Y369">
        <f t="shared" si="113"/>
        <v>2.6550925925925926E-2</v>
      </c>
      <c r="Z369" t="b">
        <f t="shared" si="114"/>
        <v>0</v>
      </c>
      <c r="AA369" s="6">
        <f t="shared" si="115"/>
        <v>5.4398148148147862E-4</v>
      </c>
      <c r="AB369" s="6" t="b">
        <f t="shared" si="116"/>
        <v>0</v>
      </c>
      <c r="AC369" s="9">
        <f t="shared" si="117"/>
        <v>141</v>
      </c>
      <c r="AD369" s="9">
        <f t="shared" si="124"/>
        <v>180.00000000000094</v>
      </c>
      <c r="AE369" s="10">
        <f t="shared" si="123"/>
        <v>5.7870370370370378E-4</v>
      </c>
      <c r="AF369">
        <f t="shared" si="118"/>
        <v>1.5393518518518508E-3</v>
      </c>
      <c r="AG369" t="b">
        <f t="shared" si="119"/>
        <v>0</v>
      </c>
      <c r="AH369">
        <f t="shared" si="120"/>
        <v>2.7118055555555552E-2</v>
      </c>
    </row>
    <row r="370" spans="1:34" x14ac:dyDescent="0.2">
      <c r="A370">
        <v>392</v>
      </c>
      <c r="B370" t="s">
        <v>317</v>
      </c>
      <c r="C370" t="s">
        <v>387</v>
      </c>
      <c r="D370" t="s">
        <v>2141</v>
      </c>
      <c r="E370" t="str">
        <f t="shared" si="106"/>
        <v>Rishi SunakApr 20, 2020</v>
      </c>
      <c r="F370" t="str">
        <f>VLOOKUP(D370,'names lookup'!A:L,5,FALSE)</f>
        <v>Rishi Sunak</v>
      </c>
      <c r="G370" t="str">
        <f>VLOOKUP(F370,'names lookup'!E:H,3,FALSE)</f>
        <v>Government</v>
      </c>
      <c r="H370" t="str">
        <f>VLOOKUP(F370,'names lookup'!E:I,5,FALSE)</f>
        <v>Government</v>
      </c>
      <c r="I370" t="str">
        <f>VLOOKUP($F370,'names lookup'!$E:J,6,FALSE)</f>
        <v>Central govt</v>
      </c>
      <c r="J370" t="str">
        <f>VLOOKUP($F370,'names lookup'!$E:K,7,FALSE)</f>
        <v>N/A</v>
      </c>
      <c r="K370" t="str">
        <f>VLOOKUP($F370,'names lookup'!$E:L,8,FALSE)</f>
        <v>UK</v>
      </c>
      <c r="L370" t="str">
        <f t="shared" si="107"/>
        <v>Please do follow the rules. There is, as the First Secretary said, light at the end of the tunnel, but we are not there yet so we must remember to stay at home, protect the NHS and save lives. Thank you.</v>
      </c>
      <c r="M370" t="str">
        <f t="shared" si="121"/>
        <v>38:02</v>
      </c>
      <c r="O370">
        <v>224</v>
      </c>
      <c r="Q370" t="s">
        <v>318</v>
      </c>
      <c r="R370" s="7">
        <f t="shared" si="108"/>
        <v>43941</v>
      </c>
      <c r="S370" t="s">
        <v>2411</v>
      </c>
      <c r="T370" s="6">
        <f t="shared" si="122"/>
        <v>2.6412037037037036E-2</v>
      </c>
      <c r="U370">
        <f t="shared" si="109"/>
        <v>2.5011574074074075E-2</v>
      </c>
      <c r="V370">
        <f t="shared" si="110"/>
        <v>2.6412037037037036E-2</v>
      </c>
      <c r="W370">
        <f t="shared" si="111"/>
        <v>1.400462962962961E-3</v>
      </c>
      <c r="X370">
        <f t="shared" si="112"/>
        <v>2.6550925925925926E-2</v>
      </c>
      <c r="Y370">
        <f t="shared" si="113"/>
        <v>2.6550925925925926E-2</v>
      </c>
      <c r="Z370" t="b">
        <f t="shared" si="114"/>
        <v>0</v>
      </c>
      <c r="AA370" s="6">
        <f t="shared" si="115"/>
        <v>1.3888888888888978E-4</v>
      </c>
      <c r="AB370" s="6" t="b">
        <f t="shared" si="116"/>
        <v>0</v>
      </c>
      <c r="AC370" s="9">
        <f t="shared" si="117"/>
        <v>41</v>
      </c>
      <c r="AD370" s="9">
        <f t="shared" si="124"/>
        <v>204.99999999999869</v>
      </c>
      <c r="AE370" s="10">
        <f t="shared" si="123"/>
        <v>1.6203703703703703E-4</v>
      </c>
      <c r="AF370">
        <f t="shared" si="118"/>
        <v>1.5393518518518508E-3</v>
      </c>
      <c r="AG370" t="b">
        <f t="shared" si="119"/>
        <v>0</v>
      </c>
      <c r="AH370">
        <f t="shared" si="120"/>
        <v>2.7118055555555552E-2</v>
      </c>
    </row>
    <row r="371" spans="1:34" x14ac:dyDescent="0.2">
      <c r="A371">
        <v>393</v>
      </c>
      <c r="B371" t="s">
        <v>317</v>
      </c>
      <c r="C371" t="s">
        <v>388</v>
      </c>
      <c r="D371" t="s">
        <v>2159</v>
      </c>
      <c r="E371" t="str">
        <f t="shared" si="106"/>
        <v>Speaker 3Apr 20, 2020</v>
      </c>
      <c r="F371" t="str">
        <f>VLOOKUP(E371,'names lookup'!D:L,2,FALSE)</f>
        <v>Presenter (ignore)</v>
      </c>
      <c r="G371" t="str">
        <f>VLOOKUP(F371,'names lookup'!E:H,3,FALSE)</f>
        <v>N/A</v>
      </c>
      <c r="H371" t="e">
        <f>VLOOKUP(F371,'names lookup'!E:I,5,FALSE)</f>
        <v>#N/A</v>
      </c>
      <c r="I371" t="e">
        <f>VLOOKUP($F371,'names lookup'!$E:J,6,FALSE)</f>
        <v>#N/A</v>
      </c>
      <c r="J371" t="e">
        <f>VLOOKUP($F371,'names lookup'!$E:K,7,FALSE)</f>
        <v>#N/A</v>
      </c>
      <c r="K371" t="e">
        <f>VLOOKUP($F371,'names lookup'!$E:L,8,FALSE)</f>
        <v>#N/A</v>
      </c>
      <c r="L371" t="str">
        <f t="shared" si="107"/>
        <v>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v>
      </c>
      <c r="M371" t="str">
        <f t="shared" si="121"/>
        <v>38:14</v>
      </c>
      <c r="O371">
        <v>664</v>
      </c>
      <c r="Q371" t="s">
        <v>318</v>
      </c>
      <c r="R371" s="7">
        <f t="shared" si="108"/>
        <v>43941</v>
      </c>
      <c r="S371" t="s">
        <v>2412</v>
      </c>
      <c r="T371" s="6">
        <f t="shared" si="122"/>
        <v>2.6550925925925926E-2</v>
      </c>
      <c r="U371" s="6">
        <f t="shared" si="109"/>
        <v>2.6550925925925926E-2</v>
      </c>
      <c r="V371" s="6">
        <f t="shared" si="110"/>
        <v>2.7118055555555552E-2</v>
      </c>
      <c r="W371" s="6">
        <f t="shared" si="111"/>
        <v>5.6712962962962576E-4</v>
      </c>
      <c r="X371" s="6">
        <f t="shared" si="112"/>
        <v>4.5023148148148149E-3</v>
      </c>
      <c r="Y371" s="6">
        <f t="shared" si="113"/>
        <v>4.5023148148148149E-3</v>
      </c>
      <c r="Z371" t="b">
        <f t="shared" si="114"/>
        <v>0</v>
      </c>
      <c r="AA371" s="6">
        <f t="shared" si="115"/>
        <v>5.6712962962962576E-4</v>
      </c>
      <c r="AB371" s="6" t="b">
        <f t="shared" si="116"/>
        <v>0</v>
      </c>
      <c r="AC371" s="9">
        <f t="shared" si="117"/>
        <v>118</v>
      </c>
      <c r="AD371" s="9">
        <f t="shared" si="124"/>
        <v>144.48979591836834</v>
      </c>
      <c r="AE371" s="10">
        <f t="shared" si="123"/>
        <v>4.8611111111111104E-4</v>
      </c>
      <c r="AF371">
        <f t="shared" si="118"/>
        <v>-2.2048611111111109E-2</v>
      </c>
      <c r="AG371" t="b">
        <f t="shared" si="119"/>
        <v>1</v>
      </c>
      <c r="AH371">
        <f t="shared" si="120"/>
        <v>2.7118055555555552E-2</v>
      </c>
    </row>
    <row r="372" spans="1:34" x14ac:dyDescent="0.2">
      <c r="A372">
        <v>394</v>
      </c>
      <c r="B372" t="s">
        <v>317</v>
      </c>
      <c r="C372" t="s">
        <v>389</v>
      </c>
      <c r="D372" t="s">
        <v>2159</v>
      </c>
      <c r="E372" t="str">
        <f t="shared" si="106"/>
        <v>Speaker 3Apr 20, 2020</v>
      </c>
      <c r="F372" t="str">
        <f>VLOOKUP(E372,'names lookup'!D:L,2,FALSE)</f>
        <v>Presenter (ignore)</v>
      </c>
      <c r="G372" t="str">
        <f>VLOOKUP(F372,'names lookup'!E:H,3,FALSE)</f>
        <v>N/A</v>
      </c>
      <c r="H372" t="e">
        <f>VLOOKUP(F372,'names lookup'!E:I,5,FALSE)</f>
        <v>#N/A</v>
      </c>
      <c r="I372" t="e">
        <f>VLOOKUP($F372,'names lookup'!$E:J,6,FALSE)</f>
        <v>#N/A</v>
      </c>
      <c r="J372" t="e">
        <f>VLOOKUP($F372,'names lookup'!$E:K,7,FALSE)</f>
        <v>#N/A</v>
      </c>
      <c r="K372" t="e">
        <f>VLOOKUP($F372,'names lookup'!$E:L,8,FALSE)</f>
        <v>#N/A</v>
      </c>
      <c r="L372" t="str">
        <f t="shared" si="107"/>
        <v>And addressing one of the most pressing issues, the shortage of personal protective equipment for staff in the NHS and in the care sector, the chancellor said it was an international-</v>
      </c>
      <c r="M372" t="str">
        <f t="shared" si="121"/>
        <v>39:03</v>
      </c>
      <c r="O372">
        <v>202</v>
      </c>
      <c r="Q372" t="s">
        <v>318</v>
      </c>
      <c r="R372" s="7">
        <f t="shared" si="108"/>
        <v>43941</v>
      </c>
      <c r="S372" t="s">
        <v>2412</v>
      </c>
      <c r="T372" s="6">
        <f t="shared" si="122"/>
        <v>2.7118055555555552E-2</v>
      </c>
      <c r="U372" s="6">
        <f t="shared" si="109"/>
        <v>2.6550925925925926E-2</v>
      </c>
      <c r="V372" s="6">
        <f t="shared" si="110"/>
        <v>2.7118055555555552E-2</v>
      </c>
      <c r="W372" s="6">
        <f t="shared" si="111"/>
        <v>5.6712962962962576E-4</v>
      </c>
      <c r="X372" s="6">
        <f t="shared" si="112"/>
        <v>4.5023148148148149E-3</v>
      </c>
      <c r="Y372" s="6">
        <f t="shared" si="113"/>
        <v>4.5023148148148149E-3</v>
      </c>
      <c r="Z372" t="b">
        <f t="shared" si="114"/>
        <v>0</v>
      </c>
      <c r="AA372" s="6">
        <f t="shared" si="115"/>
        <v>-2.2615740740740735E-2</v>
      </c>
      <c r="AB372" s="6" t="b">
        <f t="shared" si="116"/>
        <v>1</v>
      </c>
      <c r="AC372" s="9">
        <f t="shared" si="117"/>
        <v>31</v>
      </c>
      <c r="AD372" s="9" t="str">
        <f t="shared" si="124"/>
        <v/>
      </c>
      <c r="AE372" s="10">
        <f t="shared" si="123"/>
        <v>1.273148148148148E-4</v>
      </c>
      <c r="AF372">
        <f t="shared" si="118"/>
        <v>-2.2048611111111109E-2</v>
      </c>
      <c r="AG372" t="b">
        <f t="shared" si="119"/>
        <v>1</v>
      </c>
      <c r="AH372">
        <f t="shared" si="120"/>
        <v>2.7118055555555552E-2</v>
      </c>
    </row>
    <row r="373" spans="1:34" x14ac:dyDescent="0.2">
      <c r="A373">
        <v>400</v>
      </c>
      <c r="B373" t="s">
        <v>390</v>
      </c>
      <c r="C373" t="s">
        <v>393</v>
      </c>
      <c r="D373" t="s">
        <v>2121</v>
      </c>
      <c r="E373" t="str">
        <f t="shared" si="106"/>
        <v>Matt HancockApr 21, 2020</v>
      </c>
      <c r="F373" t="str">
        <f>VLOOKUP(D373,'names lookup'!A:L,5,FALSE)</f>
        <v>Matt Hancock</v>
      </c>
      <c r="G373" t="str">
        <f>VLOOKUP(F373,'names lookup'!E:H,3,FALSE)</f>
        <v>Government</v>
      </c>
      <c r="H373" t="str">
        <f>VLOOKUP(F373,'names lookup'!E:I,5,FALSE)</f>
        <v>Government</v>
      </c>
      <c r="I373" t="str">
        <f>VLOOKUP($F373,'names lookup'!$E:J,6,FALSE)</f>
        <v>Central govt</v>
      </c>
      <c r="J373" t="str">
        <f>VLOOKUP($F373,'names lookup'!$E:K,7,FALSE)</f>
        <v>N/A</v>
      </c>
      <c r="K373" t="str">
        <f>VLOOKUP($F373,'names lookup'!$E:L,8,FALSE)</f>
        <v>UK</v>
      </c>
      <c r="L373" t="str">
        <f t="shared" si="107"/>
        <v>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v>
      </c>
      <c r="M373" t="str">
        <f t="shared" si="121"/>
        <v>06:29</v>
      </c>
      <c r="O373">
        <v>1019</v>
      </c>
      <c r="Q373" t="s">
        <v>391</v>
      </c>
      <c r="R373" s="7">
        <f t="shared" si="108"/>
        <v>43942</v>
      </c>
      <c r="S373" t="s">
        <v>2413</v>
      </c>
      <c r="T373" s="6">
        <f t="shared" si="122"/>
        <v>4.5023148148148149E-3</v>
      </c>
      <c r="U373">
        <f t="shared" si="109"/>
        <v>4.5023148148148149E-3</v>
      </c>
      <c r="V373">
        <f t="shared" si="110"/>
        <v>3.7731481481481484E-2</v>
      </c>
      <c r="W373">
        <f t="shared" si="111"/>
        <v>3.3229166666666671E-2</v>
      </c>
      <c r="X373">
        <f t="shared" si="112"/>
        <v>1.6712962962962961E-2</v>
      </c>
      <c r="Y373">
        <f t="shared" si="113"/>
        <v>1.6712962962962961E-2</v>
      </c>
      <c r="Z373" t="b">
        <f t="shared" si="114"/>
        <v>0</v>
      </c>
      <c r="AA373" s="6">
        <f t="shared" si="115"/>
        <v>9.4907407407407354E-4</v>
      </c>
      <c r="AB373" s="6" t="b">
        <f t="shared" si="116"/>
        <v>0</v>
      </c>
      <c r="AC373" s="9">
        <f t="shared" si="117"/>
        <v>177</v>
      </c>
      <c r="AD373" s="9">
        <f t="shared" si="124"/>
        <v>129.51219512195129</v>
      </c>
      <c r="AE373" s="10">
        <f t="shared" si="123"/>
        <v>7.291666666666667E-4</v>
      </c>
      <c r="AF373">
        <f t="shared" si="118"/>
        <v>1.2210648148148146E-2</v>
      </c>
      <c r="AG373" t="b">
        <f t="shared" si="119"/>
        <v>0</v>
      </c>
      <c r="AH373">
        <f t="shared" si="120"/>
        <v>3.7731481481481484E-2</v>
      </c>
    </row>
    <row r="374" spans="1:34" x14ac:dyDescent="0.2">
      <c r="A374">
        <v>401</v>
      </c>
      <c r="B374" t="s">
        <v>390</v>
      </c>
      <c r="C374" t="s">
        <v>394</v>
      </c>
      <c r="D374" t="s">
        <v>2121</v>
      </c>
      <c r="E374" t="str">
        <f t="shared" si="106"/>
        <v>Matt HancockApr 21, 2020</v>
      </c>
      <c r="F374" t="str">
        <f>VLOOKUP(D374,'names lookup'!A:L,5,FALSE)</f>
        <v>Matt Hancock</v>
      </c>
      <c r="G374" t="str">
        <f>VLOOKUP(F374,'names lookup'!E:H,3,FALSE)</f>
        <v>Government</v>
      </c>
      <c r="H374" t="str">
        <f>VLOOKUP(F374,'names lookup'!E:I,5,FALSE)</f>
        <v>Government</v>
      </c>
      <c r="I374" t="str">
        <f>VLOOKUP($F374,'names lookup'!$E:J,6,FALSE)</f>
        <v>Central govt</v>
      </c>
      <c r="J374" t="str">
        <f>VLOOKUP($F374,'names lookup'!$E:K,7,FALSE)</f>
        <v>N/A</v>
      </c>
      <c r="K374" t="str">
        <f>VLOOKUP($F374,'names lookup'!$E:L,8,FALSE)</f>
        <v>UK</v>
      </c>
      <c r="L374" t="str">
        <f t="shared" si="107"/>
        <v>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v>
      </c>
      <c r="M374" t="str">
        <f t="shared" si="121"/>
        <v>07:51</v>
      </c>
      <c r="O374">
        <v>978</v>
      </c>
      <c r="Q374" t="s">
        <v>391</v>
      </c>
      <c r="R374" s="7">
        <f t="shared" si="108"/>
        <v>43942</v>
      </c>
      <c r="S374" t="s">
        <v>2413</v>
      </c>
      <c r="T374" s="6">
        <f t="shared" si="122"/>
        <v>5.4513888888888884E-3</v>
      </c>
      <c r="U374">
        <f t="shared" si="109"/>
        <v>4.5023148148148149E-3</v>
      </c>
      <c r="V374">
        <f t="shared" si="110"/>
        <v>3.7731481481481484E-2</v>
      </c>
      <c r="W374">
        <f t="shared" si="111"/>
        <v>3.3229166666666671E-2</v>
      </c>
      <c r="X374">
        <f t="shared" si="112"/>
        <v>1.6712962962962961E-2</v>
      </c>
      <c r="Y374">
        <f t="shared" si="113"/>
        <v>1.6712962962962961E-2</v>
      </c>
      <c r="Z374" t="b">
        <f t="shared" si="114"/>
        <v>0</v>
      </c>
      <c r="AA374" s="6">
        <f t="shared" si="115"/>
        <v>1.0995370370370378E-3</v>
      </c>
      <c r="AB374" s="6" t="b">
        <f t="shared" si="116"/>
        <v>0</v>
      </c>
      <c r="AC374" s="9">
        <f t="shared" si="117"/>
        <v>168</v>
      </c>
      <c r="AD374" s="9">
        <f t="shared" ref="AD374:AD405" si="125">IF(AB374=FALSE,AC374/(AA374*(24*60)),"")</f>
        <v>106.10526315789467</v>
      </c>
      <c r="AE374" s="10">
        <f t="shared" si="123"/>
        <v>6.9444444444444447E-4</v>
      </c>
      <c r="AF374">
        <f t="shared" si="118"/>
        <v>1.2210648148148146E-2</v>
      </c>
      <c r="AG374" t="b">
        <f t="shared" si="119"/>
        <v>0</v>
      </c>
      <c r="AH374">
        <f t="shared" si="120"/>
        <v>3.7731481481481484E-2</v>
      </c>
    </row>
    <row r="375" spans="1:34" x14ac:dyDescent="0.2">
      <c r="A375">
        <v>402</v>
      </c>
      <c r="B375" t="s">
        <v>390</v>
      </c>
      <c r="C375" t="s">
        <v>395</v>
      </c>
      <c r="D375" t="s">
        <v>2121</v>
      </c>
      <c r="E375" t="str">
        <f t="shared" si="106"/>
        <v>Matt HancockApr 21, 2020</v>
      </c>
      <c r="F375" t="str">
        <f>VLOOKUP(D375,'names lookup'!A:L,5,FALSE)</f>
        <v>Matt Hancock</v>
      </c>
      <c r="G375" t="str">
        <f>VLOOKUP(F375,'names lookup'!E:H,3,FALSE)</f>
        <v>Government</v>
      </c>
      <c r="H375" t="str">
        <f>VLOOKUP(F375,'names lookup'!E:I,5,FALSE)</f>
        <v>Government</v>
      </c>
      <c r="I375" t="str">
        <f>VLOOKUP($F375,'names lookup'!$E:J,6,FALSE)</f>
        <v>Central govt</v>
      </c>
      <c r="J375" t="str">
        <f>VLOOKUP($F375,'names lookup'!$E:K,7,FALSE)</f>
        <v>N/A</v>
      </c>
      <c r="K375" t="str">
        <f>VLOOKUP($F375,'names lookup'!$E:L,8,FALSE)</f>
        <v>UK</v>
      </c>
      <c r="L375" t="str">
        <f t="shared" si="107"/>
        <v>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v>
      </c>
      <c r="M375" t="str">
        <f t="shared" si="121"/>
        <v>09:26</v>
      </c>
      <c r="O375">
        <v>2142</v>
      </c>
      <c r="Q375" t="s">
        <v>391</v>
      </c>
      <c r="R375" s="7">
        <f t="shared" si="108"/>
        <v>43942</v>
      </c>
      <c r="S375" t="s">
        <v>2413</v>
      </c>
      <c r="T375" s="6">
        <f t="shared" si="122"/>
        <v>6.5509259259259262E-3</v>
      </c>
      <c r="U375">
        <f t="shared" si="109"/>
        <v>4.5023148148148149E-3</v>
      </c>
      <c r="V375">
        <f t="shared" si="110"/>
        <v>3.7731481481481484E-2</v>
      </c>
      <c r="W375">
        <f t="shared" si="111"/>
        <v>3.3229166666666671E-2</v>
      </c>
      <c r="X375">
        <f t="shared" si="112"/>
        <v>1.6712962962962961E-2</v>
      </c>
      <c r="Y375">
        <f t="shared" si="113"/>
        <v>1.6712962962962961E-2</v>
      </c>
      <c r="Z375" t="b">
        <f t="shared" si="114"/>
        <v>0</v>
      </c>
      <c r="AA375" s="6">
        <f t="shared" si="115"/>
        <v>1.6319444444444437E-3</v>
      </c>
      <c r="AB375" s="6" t="b">
        <f t="shared" si="116"/>
        <v>0</v>
      </c>
      <c r="AC375" s="9">
        <f t="shared" si="117"/>
        <v>357</v>
      </c>
      <c r="AD375" s="9">
        <f t="shared" si="125"/>
        <v>151.91489361702136</v>
      </c>
      <c r="AE375" s="10">
        <f t="shared" si="123"/>
        <v>1.4699074074074074E-3</v>
      </c>
      <c r="AF375">
        <f t="shared" si="118"/>
        <v>1.2210648148148146E-2</v>
      </c>
      <c r="AG375" t="b">
        <f t="shared" si="119"/>
        <v>0</v>
      </c>
      <c r="AH375">
        <f t="shared" si="120"/>
        <v>3.7731481481481484E-2</v>
      </c>
    </row>
    <row r="376" spans="1:34" x14ac:dyDescent="0.2">
      <c r="A376">
        <v>403</v>
      </c>
      <c r="B376" t="s">
        <v>390</v>
      </c>
      <c r="C376" t="s">
        <v>396</v>
      </c>
      <c r="D376" t="s">
        <v>2121</v>
      </c>
      <c r="E376" t="str">
        <f t="shared" si="106"/>
        <v>Matt HancockApr 21, 2020</v>
      </c>
      <c r="F376" t="str">
        <f>VLOOKUP(D376,'names lookup'!A:L,5,FALSE)</f>
        <v>Matt Hancock</v>
      </c>
      <c r="G376" t="str">
        <f>VLOOKUP(F376,'names lookup'!E:H,3,FALSE)</f>
        <v>Government</v>
      </c>
      <c r="H376" t="str">
        <f>VLOOKUP(F376,'names lookup'!E:I,5,FALSE)</f>
        <v>Government</v>
      </c>
      <c r="I376" t="str">
        <f>VLOOKUP($F376,'names lookup'!$E:J,6,FALSE)</f>
        <v>Central govt</v>
      </c>
      <c r="J376" t="str">
        <f>VLOOKUP($F376,'names lookup'!$E:K,7,FALSE)</f>
        <v>N/A</v>
      </c>
      <c r="K376" t="str">
        <f>VLOOKUP($F376,'names lookup'!$E:L,8,FALSE)</f>
        <v>UK</v>
      </c>
      <c r="L376" t="str">
        <f t="shared" si="107"/>
        <v>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v>
      </c>
      <c r="M376" t="str">
        <f t="shared" si="121"/>
        <v>11:47</v>
      </c>
      <c r="O376">
        <v>962</v>
      </c>
      <c r="Q376" t="s">
        <v>391</v>
      </c>
      <c r="R376" s="7">
        <f t="shared" si="108"/>
        <v>43942</v>
      </c>
      <c r="S376" t="s">
        <v>2413</v>
      </c>
      <c r="T376" s="6">
        <f t="shared" si="122"/>
        <v>8.1828703703703699E-3</v>
      </c>
      <c r="U376">
        <f t="shared" si="109"/>
        <v>4.5023148148148149E-3</v>
      </c>
      <c r="V376">
        <f t="shared" si="110"/>
        <v>3.7731481481481484E-2</v>
      </c>
      <c r="W376">
        <f t="shared" si="111"/>
        <v>3.3229166666666671E-2</v>
      </c>
      <c r="X376">
        <f t="shared" si="112"/>
        <v>1.6712962962962961E-2</v>
      </c>
      <c r="Y376">
        <f t="shared" si="113"/>
        <v>1.6712962962962961E-2</v>
      </c>
      <c r="Z376" t="b">
        <f t="shared" si="114"/>
        <v>0</v>
      </c>
      <c r="AA376" s="6">
        <f t="shared" si="115"/>
        <v>8.1018518518518462E-4</v>
      </c>
      <c r="AB376" s="6" t="b">
        <f t="shared" si="116"/>
        <v>0</v>
      </c>
      <c r="AC376" s="9">
        <f t="shared" si="117"/>
        <v>167</v>
      </c>
      <c r="AD376" s="9">
        <f t="shared" si="125"/>
        <v>143.14285714285725</v>
      </c>
      <c r="AE376" s="10">
        <f t="shared" si="123"/>
        <v>6.8287037037037025E-4</v>
      </c>
      <c r="AF376">
        <f t="shared" si="118"/>
        <v>1.2210648148148146E-2</v>
      </c>
      <c r="AG376" t="b">
        <f t="shared" si="119"/>
        <v>0</v>
      </c>
      <c r="AH376">
        <f t="shared" si="120"/>
        <v>3.7731481481481484E-2</v>
      </c>
    </row>
    <row r="377" spans="1:34" x14ac:dyDescent="0.2">
      <c r="A377">
        <v>404</v>
      </c>
      <c r="B377" t="s">
        <v>390</v>
      </c>
      <c r="C377" t="s">
        <v>397</v>
      </c>
      <c r="D377" t="s">
        <v>2121</v>
      </c>
      <c r="E377" t="str">
        <f t="shared" si="106"/>
        <v>Matt HancockApr 21, 2020</v>
      </c>
      <c r="F377" t="str">
        <f>VLOOKUP(D377,'names lookup'!A:L,5,FALSE)</f>
        <v>Matt Hancock</v>
      </c>
      <c r="G377" t="str">
        <f>VLOOKUP(F377,'names lookup'!E:H,3,FALSE)</f>
        <v>Government</v>
      </c>
      <c r="H377" t="str">
        <f>VLOOKUP(F377,'names lookup'!E:I,5,FALSE)</f>
        <v>Government</v>
      </c>
      <c r="I377" t="str">
        <f>VLOOKUP($F377,'names lookup'!$E:J,6,FALSE)</f>
        <v>Central govt</v>
      </c>
      <c r="J377" t="str">
        <f>VLOOKUP($F377,'names lookup'!$E:K,7,FALSE)</f>
        <v>N/A</v>
      </c>
      <c r="K377" t="str">
        <f>VLOOKUP($F377,'names lookup'!$E:L,8,FALSE)</f>
        <v>UK</v>
      </c>
      <c r="L377" t="str">
        <f t="shared" si="107"/>
        <v>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v>
      </c>
      <c r="M377" t="str">
        <f t="shared" si="121"/>
        <v>12:57</v>
      </c>
      <c r="O377">
        <v>855</v>
      </c>
      <c r="Q377" t="s">
        <v>391</v>
      </c>
      <c r="R377" s="7">
        <f t="shared" si="108"/>
        <v>43942</v>
      </c>
      <c r="S377" t="s">
        <v>2413</v>
      </c>
      <c r="T377" s="6">
        <f t="shared" si="122"/>
        <v>8.9930555555555545E-3</v>
      </c>
      <c r="U377">
        <f t="shared" si="109"/>
        <v>4.5023148148148149E-3</v>
      </c>
      <c r="V377">
        <f t="shared" si="110"/>
        <v>3.7731481481481484E-2</v>
      </c>
      <c r="W377">
        <f t="shared" si="111"/>
        <v>3.3229166666666671E-2</v>
      </c>
      <c r="X377">
        <f t="shared" si="112"/>
        <v>1.6712962962962961E-2</v>
      </c>
      <c r="Y377">
        <f t="shared" si="113"/>
        <v>1.6712962962962961E-2</v>
      </c>
      <c r="Z377" t="b">
        <f t="shared" si="114"/>
        <v>0</v>
      </c>
      <c r="AA377" s="6">
        <f t="shared" si="115"/>
        <v>7.6388888888889034E-4</v>
      </c>
      <c r="AB377" s="6" t="b">
        <f t="shared" si="116"/>
        <v>0</v>
      </c>
      <c r="AC377" s="9">
        <f t="shared" si="117"/>
        <v>142</v>
      </c>
      <c r="AD377" s="9">
        <f t="shared" si="125"/>
        <v>129.09090909090884</v>
      </c>
      <c r="AE377" s="10">
        <f t="shared" si="123"/>
        <v>5.7870370370370378E-4</v>
      </c>
      <c r="AF377">
        <f t="shared" si="118"/>
        <v>1.2210648148148146E-2</v>
      </c>
      <c r="AG377" t="b">
        <f t="shared" si="119"/>
        <v>0</v>
      </c>
      <c r="AH377">
        <f t="shared" si="120"/>
        <v>3.7731481481481484E-2</v>
      </c>
    </row>
    <row r="378" spans="1:34" x14ac:dyDescent="0.2">
      <c r="A378">
        <v>405</v>
      </c>
      <c r="B378" t="s">
        <v>390</v>
      </c>
      <c r="C378" t="s">
        <v>398</v>
      </c>
      <c r="D378" t="s">
        <v>2121</v>
      </c>
      <c r="E378" t="str">
        <f t="shared" si="106"/>
        <v>Matt HancockApr 21, 2020</v>
      </c>
      <c r="F378" t="str">
        <f>VLOOKUP(D378,'names lookup'!A:L,5,FALSE)</f>
        <v>Matt Hancock</v>
      </c>
      <c r="G378" t="str">
        <f>VLOOKUP(F378,'names lookup'!E:H,3,FALSE)</f>
        <v>Government</v>
      </c>
      <c r="H378" t="str">
        <f>VLOOKUP(F378,'names lookup'!E:I,5,FALSE)</f>
        <v>Government</v>
      </c>
      <c r="I378" t="str">
        <f>VLOOKUP($F378,'names lookup'!$E:J,6,FALSE)</f>
        <v>Central govt</v>
      </c>
      <c r="J378" t="str">
        <f>VLOOKUP($F378,'names lookup'!$E:K,7,FALSE)</f>
        <v>N/A</v>
      </c>
      <c r="K378" t="str">
        <f>VLOOKUP($F378,'names lookup'!$E:L,8,FALSE)</f>
        <v>UK</v>
      </c>
      <c r="L378" t="str">
        <f t="shared" si="107"/>
        <v>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v>
      </c>
      <c r="M378" t="str">
        <f t="shared" si="121"/>
        <v>14:03</v>
      </c>
      <c r="O378">
        <v>817</v>
      </c>
      <c r="Q378" t="s">
        <v>391</v>
      </c>
      <c r="R378" s="7">
        <f t="shared" si="108"/>
        <v>43942</v>
      </c>
      <c r="S378" t="s">
        <v>2413</v>
      </c>
      <c r="T378" s="6">
        <f t="shared" si="122"/>
        <v>9.7569444444444448E-3</v>
      </c>
      <c r="U378">
        <f t="shared" si="109"/>
        <v>4.5023148148148149E-3</v>
      </c>
      <c r="V378">
        <f t="shared" si="110"/>
        <v>3.7731481481481484E-2</v>
      </c>
      <c r="W378">
        <f t="shared" si="111"/>
        <v>3.3229166666666671E-2</v>
      </c>
      <c r="X378">
        <f t="shared" si="112"/>
        <v>1.6712962962962961E-2</v>
      </c>
      <c r="Y378">
        <f t="shared" si="113"/>
        <v>1.6712962962962961E-2</v>
      </c>
      <c r="Z378" t="b">
        <f t="shared" si="114"/>
        <v>0</v>
      </c>
      <c r="AA378" s="6">
        <f t="shared" si="115"/>
        <v>7.0601851851851902E-4</v>
      </c>
      <c r="AB378" s="6" t="b">
        <f t="shared" si="116"/>
        <v>0</v>
      </c>
      <c r="AC378" s="9">
        <f t="shared" si="117"/>
        <v>147</v>
      </c>
      <c r="AD378" s="9">
        <f t="shared" si="125"/>
        <v>144.5901639344261</v>
      </c>
      <c r="AE378" s="10">
        <f t="shared" si="123"/>
        <v>6.018518518518519E-4</v>
      </c>
      <c r="AF378">
        <f t="shared" si="118"/>
        <v>1.2210648148148146E-2</v>
      </c>
      <c r="AG378" t="b">
        <f t="shared" si="119"/>
        <v>0</v>
      </c>
      <c r="AH378">
        <f t="shared" si="120"/>
        <v>3.7731481481481484E-2</v>
      </c>
    </row>
    <row r="379" spans="1:34" x14ac:dyDescent="0.2">
      <c r="A379">
        <v>406</v>
      </c>
      <c r="B379" t="s">
        <v>390</v>
      </c>
      <c r="C379" t="s">
        <v>399</v>
      </c>
      <c r="D379" t="s">
        <v>2138</v>
      </c>
      <c r="E379" t="str">
        <f t="shared" si="106"/>
        <v>Professor Jonathan Van-TamApr 21, 2020</v>
      </c>
      <c r="F379" t="str">
        <f>VLOOKUP(E379,'names lookup'!D:L,2,FALSE)</f>
        <v>Professor Jonathan Van-Tam</v>
      </c>
      <c r="G379" t="str">
        <f>VLOOKUP(F379,'names lookup'!E:H,3,FALSE)</f>
        <v>Government</v>
      </c>
      <c r="H379" t="str">
        <f>VLOOKUP(F379,'names lookup'!E:I,5,FALSE)</f>
        <v>Government</v>
      </c>
      <c r="I379" t="str">
        <f>VLOOKUP($F379,'names lookup'!$E:J,6,FALSE)</f>
        <v>Central govt</v>
      </c>
      <c r="J379" t="str">
        <f>VLOOKUP($F379,'names lookup'!$E:K,7,FALSE)</f>
        <v>N/A</v>
      </c>
      <c r="K379" t="str">
        <f>VLOOKUP($F379,'names lookup'!$E:L,8,FALSE)</f>
        <v>UK</v>
      </c>
      <c r="L379" t="str">
        <f t="shared" si="107"/>
        <v>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v>
      </c>
      <c r="M379" t="str">
        <f t="shared" si="121"/>
        <v>15:04</v>
      </c>
      <c r="O379">
        <v>890</v>
      </c>
      <c r="Q379" t="s">
        <v>391</v>
      </c>
      <c r="R379" s="7">
        <f t="shared" si="108"/>
        <v>43942</v>
      </c>
      <c r="S379" t="s">
        <v>2414</v>
      </c>
      <c r="T379" s="6">
        <f t="shared" si="122"/>
        <v>1.0462962962962964E-2</v>
      </c>
      <c r="U379">
        <f t="shared" si="109"/>
        <v>1.0462962962962964E-2</v>
      </c>
      <c r="V379">
        <f t="shared" si="110"/>
        <v>2.7615740740740743E-2</v>
      </c>
      <c r="W379">
        <f t="shared" si="111"/>
        <v>1.7152777777777781E-2</v>
      </c>
      <c r="X379">
        <f t="shared" si="112"/>
        <v>1.6712962962962961E-2</v>
      </c>
      <c r="Y379">
        <f t="shared" si="113"/>
        <v>1.6712962962962961E-2</v>
      </c>
      <c r="Z379" t="b">
        <f t="shared" si="114"/>
        <v>0</v>
      </c>
      <c r="AA379" s="6">
        <f t="shared" si="115"/>
        <v>7.8703703703703401E-4</v>
      </c>
      <c r="AB379" s="6" t="b">
        <f t="shared" si="116"/>
        <v>0</v>
      </c>
      <c r="AC379" s="9">
        <f t="shared" si="117"/>
        <v>160</v>
      </c>
      <c r="AD379" s="9">
        <f t="shared" si="125"/>
        <v>141.17647058823584</v>
      </c>
      <c r="AE379" s="10">
        <f t="shared" si="123"/>
        <v>6.5972222222222213E-4</v>
      </c>
      <c r="AF379">
        <f t="shared" si="118"/>
        <v>6.2499999999999969E-3</v>
      </c>
      <c r="AG379" t="b">
        <f t="shared" si="119"/>
        <v>0</v>
      </c>
      <c r="AH379">
        <f t="shared" si="120"/>
        <v>3.7731481481481484E-2</v>
      </c>
    </row>
    <row r="380" spans="1:34" x14ac:dyDescent="0.2">
      <c r="A380">
        <v>407</v>
      </c>
      <c r="B380" t="s">
        <v>390</v>
      </c>
      <c r="C380" t="s">
        <v>400</v>
      </c>
      <c r="D380" t="s">
        <v>2138</v>
      </c>
      <c r="E380" t="str">
        <f t="shared" si="106"/>
        <v>Professor Jonathan Van-TamApr 21, 2020</v>
      </c>
      <c r="F380" t="str">
        <f>VLOOKUP(E380,'names lookup'!D:L,2,FALSE)</f>
        <v>Professor Jonathan Van-Tam</v>
      </c>
      <c r="G380" t="str">
        <f>VLOOKUP(F380,'names lookup'!E:H,3,FALSE)</f>
        <v>Government</v>
      </c>
      <c r="H380" t="str">
        <f>VLOOKUP(F380,'names lookup'!E:I,5,FALSE)</f>
        <v>Government</v>
      </c>
      <c r="I380" t="str">
        <f>VLOOKUP($F380,'names lookup'!$E:J,6,FALSE)</f>
        <v>Central govt</v>
      </c>
      <c r="J380" t="str">
        <f>VLOOKUP($F380,'names lookup'!$E:K,7,FALSE)</f>
        <v>N/A</v>
      </c>
      <c r="K380" t="str">
        <f>VLOOKUP($F380,'names lookup'!$E:L,8,FALSE)</f>
        <v>UK</v>
      </c>
      <c r="L380" t="str">
        <f t="shared" si="107"/>
        <v>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v>
      </c>
      <c r="M380" t="str">
        <f t="shared" si="121"/>
        <v>16:12</v>
      </c>
      <c r="O380">
        <v>846</v>
      </c>
      <c r="Q380" t="s">
        <v>391</v>
      </c>
      <c r="R380" s="7">
        <f t="shared" si="108"/>
        <v>43942</v>
      </c>
      <c r="S380" t="s">
        <v>2414</v>
      </c>
      <c r="T380" s="6">
        <f t="shared" si="122"/>
        <v>1.1249999999999998E-2</v>
      </c>
      <c r="U380">
        <f t="shared" si="109"/>
        <v>1.0462962962962964E-2</v>
      </c>
      <c r="V380">
        <f t="shared" si="110"/>
        <v>2.7615740740740743E-2</v>
      </c>
      <c r="W380">
        <f t="shared" si="111"/>
        <v>1.7152777777777781E-2</v>
      </c>
      <c r="X380">
        <f t="shared" si="112"/>
        <v>1.6712962962962961E-2</v>
      </c>
      <c r="Y380">
        <f t="shared" si="113"/>
        <v>1.6712962962962961E-2</v>
      </c>
      <c r="Z380" t="b">
        <f t="shared" si="114"/>
        <v>0</v>
      </c>
      <c r="AA380" s="6">
        <f t="shared" si="115"/>
        <v>7.7546296296296391E-4</v>
      </c>
      <c r="AB380" s="6" t="b">
        <f t="shared" si="116"/>
        <v>0</v>
      </c>
      <c r="AC380" s="9">
        <f t="shared" si="117"/>
        <v>144</v>
      </c>
      <c r="AD380" s="9">
        <f t="shared" si="125"/>
        <v>128.95522388059686</v>
      </c>
      <c r="AE380" s="10">
        <f t="shared" si="123"/>
        <v>5.9027777777777778E-4</v>
      </c>
      <c r="AF380">
        <f t="shared" si="118"/>
        <v>6.2499999999999969E-3</v>
      </c>
      <c r="AG380" t="b">
        <f t="shared" si="119"/>
        <v>0</v>
      </c>
      <c r="AH380">
        <f t="shared" si="120"/>
        <v>3.7731481481481484E-2</v>
      </c>
    </row>
    <row r="381" spans="1:34" x14ac:dyDescent="0.2">
      <c r="A381">
        <v>408</v>
      </c>
      <c r="B381" t="s">
        <v>390</v>
      </c>
      <c r="C381" t="s">
        <v>401</v>
      </c>
      <c r="D381" t="s">
        <v>2138</v>
      </c>
      <c r="E381" t="str">
        <f t="shared" si="106"/>
        <v>Professor Jonathan Van-TamApr 21, 2020</v>
      </c>
      <c r="F381" t="str">
        <f>VLOOKUP(E381,'names lookup'!D:L,2,FALSE)</f>
        <v>Professor Jonathan Van-Tam</v>
      </c>
      <c r="G381" t="str">
        <f>VLOOKUP(F381,'names lookup'!E:H,3,FALSE)</f>
        <v>Government</v>
      </c>
      <c r="H381" t="str">
        <f>VLOOKUP(F381,'names lookup'!E:I,5,FALSE)</f>
        <v>Government</v>
      </c>
      <c r="I381" t="str">
        <f>VLOOKUP($F381,'names lookup'!$E:J,6,FALSE)</f>
        <v>Central govt</v>
      </c>
      <c r="J381" t="str">
        <f>VLOOKUP($F381,'names lookup'!$E:K,7,FALSE)</f>
        <v>N/A</v>
      </c>
      <c r="K381" t="str">
        <f>VLOOKUP($F381,'names lookup'!$E:L,8,FALSE)</f>
        <v>UK</v>
      </c>
      <c r="L381" t="str">
        <f t="shared" si="107"/>
        <v>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v>
      </c>
      <c r="M381" t="str">
        <f t="shared" si="121"/>
        <v>17:19</v>
      </c>
      <c r="O381">
        <v>751</v>
      </c>
      <c r="Q381" t="s">
        <v>391</v>
      </c>
      <c r="R381" s="7">
        <f t="shared" si="108"/>
        <v>43942</v>
      </c>
      <c r="S381" t="s">
        <v>2414</v>
      </c>
      <c r="T381" s="6">
        <f t="shared" si="122"/>
        <v>1.2025462962962962E-2</v>
      </c>
      <c r="U381">
        <f t="shared" si="109"/>
        <v>1.0462962962962964E-2</v>
      </c>
      <c r="V381">
        <f t="shared" si="110"/>
        <v>2.7615740740740743E-2</v>
      </c>
      <c r="W381">
        <f t="shared" si="111"/>
        <v>1.7152777777777781E-2</v>
      </c>
      <c r="X381">
        <f t="shared" si="112"/>
        <v>1.6712962962962961E-2</v>
      </c>
      <c r="Y381">
        <f t="shared" si="113"/>
        <v>1.6712962962962961E-2</v>
      </c>
      <c r="Z381" t="b">
        <f t="shared" si="114"/>
        <v>0</v>
      </c>
      <c r="AA381" s="6">
        <f t="shared" si="115"/>
        <v>6.3657407407407759E-4</v>
      </c>
      <c r="AB381" s="6" t="b">
        <f t="shared" si="116"/>
        <v>0</v>
      </c>
      <c r="AC381" s="9">
        <f t="shared" si="117"/>
        <v>136</v>
      </c>
      <c r="AD381" s="9">
        <f t="shared" si="125"/>
        <v>148.36363636363555</v>
      </c>
      <c r="AE381" s="10">
        <f t="shared" si="123"/>
        <v>5.5555555555555556E-4</v>
      </c>
      <c r="AF381">
        <f t="shared" si="118"/>
        <v>6.2499999999999969E-3</v>
      </c>
      <c r="AG381" t="b">
        <f t="shared" si="119"/>
        <v>0</v>
      </c>
      <c r="AH381">
        <f t="shared" si="120"/>
        <v>3.7731481481481484E-2</v>
      </c>
    </row>
    <row r="382" spans="1:34" x14ac:dyDescent="0.2">
      <c r="A382">
        <v>409</v>
      </c>
      <c r="B382" t="s">
        <v>390</v>
      </c>
      <c r="C382" t="s">
        <v>402</v>
      </c>
      <c r="D382" t="s">
        <v>2138</v>
      </c>
      <c r="E382" t="str">
        <f t="shared" si="106"/>
        <v>Professor Jonathan Van-TamApr 21, 2020</v>
      </c>
      <c r="F382" t="str">
        <f>VLOOKUP(E382,'names lookup'!D:L,2,FALSE)</f>
        <v>Professor Jonathan Van-Tam</v>
      </c>
      <c r="G382" t="str">
        <f>VLOOKUP(F382,'names lookup'!E:H,3,FALSE)</f>
        <v>Government</v>
      </c>
      <c r="H382" t="str">
        <f>VLOOKUP(F382,'names lookup'!E:I,5,FALSE)</f>
        <v>Government</v>
      </c>
      <c r="I382" t="str">
        <f>VLOOKUP($F382,'names lookup'!$E:J,6,FALSE)</f>
        <v>Central govt</v>
      </c>
      <c r="J382" t="str">
        <f>VLOOKUP($F382,'names lookup'!$E:K,7,FALSE)</f>
        <v>N/A</v>
      </c>
      <c r="K382" t="str">
        <f>VLOOKUP($F382,'names lookup'!$E:L,8,FALSE)</f>
        <v>UK</v>
      </c>
      <c r="L382" t="str">
        <f t="shared" si="107"/>
        <v>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v>
      </c>
      <c r="M382" t="str">
        <f t="shared" si="121"/>
        <v>18:14</v>
      </c>
      <c r="O382">
        <v>1553</v>
      </c>
      <c r="Q382" t="s">
        <v>391</v>
      </c>
      <c r="R382" s="7">
        <f t="shared" si="108"/>
        <v>43942</v>
      </c>
      <c r="S382" t="s">
        <v>2414</v>
      </c>
      <c r="T382" s="6">
        <f t="shared" si="122"/>
        <v>1.2662037037037039E-2</v>
      </c>
      <c r="U382">
        <f t="shared" si="109"/>
        <v>1.0462962962962964E-2</v>
      </c>
      <c r="V382">
        <f t="shared" si="110"/>
        <v>2.7615740740740743E-2</v>
      </c>
      <c r="W382">
        <f t="shared" si="111"/>
        <v>1.7152777777777781E-2</v>
      </c>
      <c r="X382">
        <f t="shared" si="112"/>
        <v>1.6712962962962961E-2</v>
      </c>
      <c r="Y382">
        <f t="shared" si="113"/>
        <v>1.6712962962962961E-2</v>
      </c>
      <c r="Z382" t="b">
        <f t="shared" si="114"/>
        <v>0</v>
      </c>
      <c r="AA382" s="6">
        <f t="shared" si="115"/>
        <v>1.4120370370370346E-3</v>
      </c>
      <c r="AB382" s="6" t="b">
        <f t="shared" si="116"/>
        <v>0</v>
      </c>
      <c r="AC382" s="9">
        <f t="shared" si="117"/>
        <v>282</v>
      </c>
      <c r="AD382" s="9">
        <f t="shared" si="125"/>
        <v>138.68852459016418</v>
      </c>
      <c r="AE382" s="10">
        <f t="shared" si="123"/>
        <v>1.1689814814814816E-3</v>
      </c>
      <c r="AF382">
        <f t="shared" si="118"/>
        <v>6.2499999999999969E-3</v>
      </c>
      <c r="AG382" t="b">
        <f t="shared" si="119"/>
        <v>0</v>
      </c>
      <c r="AH382">
        <f t="shared" si="120"/>
        <v>3.7731481481481484E-2</v>
      </c>
    </row>
    <row r="383" spans="1:34" x14ac:dyDescent="0.2">
      <c r="A383">
        <v>410</v>
      </c>
      <c r="B383" t="s">
        <v>390</v>
      </c>
      <c r="C383" t="s">
        <v>403</v>
      </c>
      <c r="D383" t="s">
        <v>2138</v>
      </c>
      <c r="E383" t="str">
        <f t="shared" si="106"/>
        <v>Professor Jonathan Van-TamApr 21, 2020</v>
      </c>
      <c r="F383" t="str">
        <f>VLOOKUP(E383,'names lookup'!D:L,2,FALSE)</f>
        <v>Professor Jonathan Van-Tam</v>
      </c>
      <c r="G383" t="str">
        <f>VLOOKUP(F383,'names lookup'!E:H,3,FALSE)</f>
        <v>Government</v>
      </c>
      <c r="H383" t="str">
        <f>VLOOKUP(F383,'names lookup'!E:I,5,FALSE)</f>
        <v>Government</v>
      </c>
      <c r="I383" t="str">
        <f>VLOOKUP($F383,'names lookup'!$E:J,6,FALSE)</f>
        <v>Central govt</v>
      </c>
      <c r="J383" t="str">
        <f>VLOOKUP($F383,'names lookup'!$E:K,7,FALSE)</f>
        <v>N/A</v>
      </c>
      <c r="K383" t="str">
        <f>VLOOKUP($F383,'names lookup'!$E:L,8,FALSE)</f>
        <v>UK</v>
      </c>
      <c r="L383" t="str">
        <f t="shared" si="107"/>
        <v>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v>
      </c>
      <c r="M383" t="str">
        <f t="shared" si="121"/>
        <v>20:16</v>
      </c>
      <c r="O383">
        <v>637</v>
      </c>
      <c r="Q383" t="s">
        <v>391</v>
      </c>
      <c r="R383" s="7">
        <f t="shared" si="108"/>
        <v>43942</v>
      </c>
      <c r="S383" t="s">
        <v>2414</v>
      </c>
      <c r="T383" s="6">
        <f t="shared" si="122"/>
        <v>1.4074074074074074E-2</v>
      </c>
      <c r="U383">
        <f t="shared" si="109"/>
        <v>1.0462962962962964E-2</v>
      </c>
      <c r="V383">
        <f t="shared" si="110"/>
        <v>2.7615740740740743E-2</v>
      </c>
      <c r="W383">
        <f t="shared" si="111"/>
        <v>1.7152777777777781E-2</v>
      </c>
      <c r="X383">
        <f t="shared" si="112"/>
        <v>1.6712962962962961E-2</v>
      </c>
      <c r="Y383">
        <f t="shared" si="113"/>
        <v>1.6712962962962961E-2</v>
      </c>
      <c r="Z383" t="b">
        <f t="shared" si="114"/>
        <v>0</v>
      </c>
      <c r="AA383" s="6">
        <f t="shared" si="115"/>
        <v>6.481481481481477E-4</v>
      </c>
      <c r="AB383" s="6" t="b">
        <f t="shared" si="116"/>
        <v>0</v>
      </c>
      <c r="AC383" s="9">
        <f t="shared" si="117"/>
        <v>111</v>
      </c>
      <c r="AD383" s="9">
        <f t="shared" si="125"/>
        <v>118.92857142857152</v>
      </c>
      <c r="AE383" s="10">
        <f t="shared" si="123"/>
        <v>4.5138888888888892E-4</v>
      </c>
      <c r="AF383">
        <f t="shared" si="118"/>
        <v>6.2499999999999969E-3</v>
      </c>
      <c r="AG383" t="b">
        <f t="shared" si="119"/>
        <v>0</v>
      </c>
      <c r="AH383">
        <f t="shared" si="120"/>
        <v>3.7731481481481484E-2</v>
      </c>
    </row>
    <row r="384" spans="1:34" x14ac:dyDescent="0.2">
      <c r="A384">
        <v>411</v>
      </c>
      <c r="B384" t="s">
        <v>390</v>
      </c>
      <c r="C384" t="s">
        <v>404</v>
      </c>
      <c r="D384" t="s">
        <v>2138</v>
      </c>
      <c r="E384" t="str">
        <f t="shared" si="106"/>
        <v>Professor Jonathan Van-TamApr 21, 2020</v>
      </c>
      <c r="F384" t="str">
        <f>VLOOKUP(E384,'names lookup'!D:L,2,FALSE)</f>
        <v>Professor Jonathan Van-Tam</v>
      </c>
      <c r="G384" t="str">
        <f>VLOOKUP(F384,'names lookup'!E:H,3,FALSE)</f>
        <v>Government</v>
      </c>
      <c r="H384" t="str">
        <f>VLOOKUP(F384,'names lookup'!E:I,5,FALSE)</f>
        <v>Government</v>
      </c>
      <c r="I384" t="str">
        <f>VLOOKUP($F384,'names lookup'!$E:J,6,FALSE)</f>
        <v>Central govt</v>
      </c>
      <c r="J384" t="str">
        <f>VLOOKUP($F384,'names lookup'!$E:K,7,FALSE)</f>
        <v>N/A</v>
      </c>
      <c r="K384" t="str">
        <f>VLOOKUP($F384,'names lookup'!$E:L,8,FALSE)</f>
        <v>UK</v>
      </c>
      <c r="L384" t="str">
        <f t="shared" si="107"/>
        <v>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v>
      </c>
      <c r="M384" t="str">
        <f t="shared" si="121"/>
        <v>21:12</v>
      </c>
      <c r="O384">
        <v>697</v>
      </c>
      <c r="Q384" t="s">
        <v>391</v>
      </c>
      <c r="R384" s="7">
        <f t="shared" si="108"/>
        <v>43942</v>
      </c>
      <c r="S384" t="s">
        <v>2414</v>
      </c>
      <c r="T384" s="6">
        <f t="shared" si="122"/>
        <v>1.4722222222222222E-2</v>
      </c>
      <c r="U384">
        <f t="shared" si="109"/>
        <v>1.0462962962962964E-2</v>
      </c>
      <c r="V384">
        <f t="shared" si="110"/>
        <v>2.7615740740740743E-2</v>
      </c>
      <c r="W384">
        <f t="shared" si="111"/>
        <v>1.7152777777777781E-2</v>
      </c>
      <c r="X384">
        <f t="shared" si="112"/>
        <v>1.6712962962962961E-2</v>
      </c>
      <c r="Y384">
        <f t="shared" si="113"/>
        <v>1.6712962962962961E-2</v>
      </c>
      <c r="Z384" t="b">
        <f t="shared" si="114"/>
        <v>0</v>
      </c>
      <c r="AA384" s="6">
        <f t="shared" si="115"/>
        <v>5.5555555555555566E-4</v>
      </c>
      <c r="AB384" s="6" t="b">
        <f t="shared" si="116"/>
        <v>0</v>
      </c>
      <c r="AC384" s="9">
        <f t="shared" si="117"/>
        <v>114</v>
      </c>
      <c r="AD384" s="9">
        <f t="shared" si="125"/>
        <v>142.49999999999997</v>
      </c>
      <c r="AE384" s="10">
        <f t="shared" si="123"/>
        <v>4.6296296296296293E-4</v>
      </c>
      <c r="AF384">
        <f t="shared" si="118"/>
        <v>6.2499999999999969E-3</v>
      </c>
      <c r="AG384" t="b">
        <f t="shared" si="119"/>
        <v>0</v>
      </c>
      <c r="AH384">
        <f t="shared" si="120"/>
        <v>3.7731481481481484E-2</v>
      </c>
    </row>
    <row r="385" spans="1:34" x14ac:dyDescent="0.2">
      <c r="A385">
        <v>412</v>
      </c>
      <c r="B385" t="s">
        <v>390</v>
      </c>
      <c r="C385" t="s">
        <v>405</v>
      </c>
      <c r="D385" t="s">
        <v>2121</v>
      </c>
      <c r="E385" t="str">
        <f t="shared" si="106"/>
        <v>Matt HancockApr 21, 2020</v>
      </c>
      <c r="F385" t="str">
        <f>VLOOKUP(D385,'names lookup'!A:L,5,FALSE)</f>
        <v>Matt Hancock</v>
      </c>
      <c r="G385" t="str">
        <f>VLOOKUP(F385,'names lookup'!E:H,3,FALSE)</f>
        <v>Government</v>
      </c>
      <c r="H385" t="str">
        <f>VLOOKUP(F385,'names lookup'!E:I,5,FALSE)</f>
        <v>Government</v>
      </c>
      <c r="I385" t="str">
        <f>VLOOKUP($F385,'names lookup'!$E:J,6,FALSE)</f>
        <v>Central govt</v>
      </c>
      <c r="J385" t="str">
        <f>VLOOKUP($F385,'names lookup'!$E:K,7,FALSE)</f>
        <v>N/A</v>
      </c>
      <c r="K385" t="str">
        <f>VLOOKUP($F385,'names lookup'!$E:L,8,FALSE)</f>
        <v>UK</v>
      </c>
      <c r="L385" t="str">
        <f t="shared" si="107"/>
        <v>Okay, thanks very much indeed, Jonathan. First question is going to be from Laura Kuenssberg at the BBC.</v>
      </c>
      <c r="M385" t="str">
        <f t="shared" si="121"/>
        <v>22:00</v>
      </c>
      <c r="O385">
        <v>126</v>
      </c>
      <c r="Q385" t="s">
        <v>391</v>
      </c>
      <c r="R385" s="7">
        <f t="shared" si="108"/>
        <v>43942</v>
      </c>
      <c r="S385" t="s">
        <v>2416</v>
      </c>
      <c r="T385" s="6">
        <f t="shared" si="122"/>
        <v>1.5277777777777777E-2</v>
      </c>
      <c r="U385">
        <f t="shared" si="109"/>
        <v>1.5277777777777777E-2</v>
      </c>
      <c r="V385">
        <f t="shared" si="110"/>
        <v>3.7731481481481484E-2</v>
      </c>
      <c r="W385">
        <f t="shared" si="111"/>
        <v>2.2453703703703705E-2</v>
      </c>
      <c r="X385">
        <f t="shared" si="112"/>
        <v>1.6712962962962961E-2</v>
      </c>
      <c r="Y385">
        <f t="shared" si="113"/>
        <v>1.6712962962962961E-2</v>
      </c>
      <c r="Z385" t="b">
        <f t="shared" si="114"/>
        <v>0</v>
      </c>
      <c r="AA385" s="6">
        <f t="shared" si="115"/>
        <v>1.041666666666656E-4</v>
      </c>
      <c r="AB385" s="6" t="b">
        <f t="shared" si="116"/>
        <v>0</v>
      </c>
      <c r="AC385" s="9">
        <f t="shared" si="117"/>
        <v>18</v>
      </c>
      <c r="AD385" s="9">
        <f t="shared" si="125"/>
        <v>120.00000000000122</v>
      </c>
      <c r="AE385" s="10">
        <f t="shared" si="123"/>
        <v>6.9444444444444444E-5</v>
      </c>
      <c r="AF385">
        <f t="shared" si="118"/>
        <v>1.4351851851851834E-3</v>
      </c>
      <c r="AG385" t="b">
        <f t="shared" si="119"/>
        <v>0</v>
      </c>
      <c r="AH385">
        <f t="shared" si="120"/>
        <v>3.7731481481481484E-2</v>
      </c>
    </row>
    <row r="386" spans="1:34" x14ac:dyDescent="0.2">
      <c r="A386">
        <v>413</v>
      </c>
      <c r="B386" t="s">
        <v>390</v>
      </c>
      <c r="C386" t="s">
        <v>406</v>
      </c>
      <c r="D386" t="s">
        <v>2111</v>
      </c>
      <c r="E386" t="str">
        <f t="shared" ref="E386:E449" si="126">D386&amp;Q386</f>
        <v>Laura KuenssbergApr 21, 2020</v>
      </c>
      <c r="F386" t="str">
        <f>VLOOKUP(D386,'names lookup'!A:L,5,FALSE)</f>
        <v>Laura Kuenssberg</v>
      </c>
      <c r="G386" t="str">
        <f>VLOOKUP(F386,'names lookup'!E:H,3,FALSE)</f>
        <v>BBC News</v>
      </c>
      <c r="H386" t="str">
        <f>VLOOKUP(F386,'names lookup'!E:I,5,FALSE)</f>
        <v>Media</v>
      </c>
      <c r="I386" t="str">
        <f>VLOOKUP($F386,'names lookup'!$E:J,6,FALSE)</f>
        <v>TV</v>
      </c>
      <c r="J386" t="str">
        <f>VLOOKUP($F386,'names lookup'!$E:K,7,FALSE)</f>
        <v>National</v>
      </c>
      <c r="K386" t="str">
        <f>VLOOKUP($F386,'names lookup'!$E:L,8,FALSE)</f>
        <v>UK</v>
      </c>
      <c r="L386" t="str">
        <f t="shared" ref="L386:L449" si="127">TRIM(SUBSTITUTE(SUBSTITUTE(SUBSTITUTE(SUBSTITUTE(C386,D386,""),M386,""),"();",""),":",""))</f>
        <v>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v>
      </c>
      <c r="M386" t="str">
        <f t="shared" si="121"/>
        <v>22:09</v>
      </c>
      <c r="O386">
        <v>355</v>
      </c>
      <c r="Q386" t="s">
        <v>391</v>
      </c>
      <c r="R386" s="7">
        <f t="shared" ref="R386:R449" si="128">DATE(2020,IF(LEFT(Q386,3)="Apr",4,3),SUBSTITUTE(SUBSTITUTE(SUBSTITUTE(Q386,", 2020",""),"Apr ",""),"Mar ",""))</f>
        <v>43942</v>
      </c>
      <c r="S386" t="s">
        <v>2417</v>
      </c>
      <c r="T386" s="6">
        <f t="shared" si="122"/>
        <v>1.5381944444444443E-2</v>
      </c>
      <c r="U386">
        <f t="shared" ref="U386:U449" si="129">IF(D386=D385,U385,T386)</f>
        <v>1.5381944444444443E-2</v>
      </c>
      <c r="V386">
        <f t="shared" ref="V386:V449" si="130">_xlfn.MAXIFS(T:T,D:D,D386,B:B,B386)</f>
        <v>1.638888888888889E-2</v>
      </c>
      <c r="W386">
        <f t="shared" ref="W386:W449" si="131">V386-U386</f>
        <v>1.0069444444444475E-3</v>
      </c>
      <c r="X386">
        <f t="shared" ref="X386:X449" si="132">IF(V386=T386,T387,X387)</f>
        <v>1.6712962962962961E-2</v>
      </c>
      <c r="Y386">
        <f t="shared" ref="Y386:Y449" si="133">IF(ISBLANK(X386),V386,X386)</f>
        <v>1.6712962962962961E-2</v>
      </c>
      <c r="Z386" t="b">
        <f t="shared" ref="Z386:Z449" si="134">IF(ISBLANK(X386),TRUE,FALSE)</f>
        <v>0</v>
      </c>
      <c r="AA386" s="6">
        <f t="shared" ref="AA386:AA449" si="135">T387-T386</f>
        <v>2.3148148148148355E-4</v>
      </c>
      <c r="AB386" s="6" t="b">
        <f t="shared" ref="AB386:AB449" si="136">AA386&lt;0</f>
        <v>0</v>
      </c>
      <c r="AC386" s="9">
        <f t="shared" ref="AC386:AC449" si="137">LEN(TRIM(L386))-LEN(SUBSTITUTE(L386," ",""))+1</f>
        <v>58</v>
      </c>
      <c r="AD386" s="9">
        <f t="shared" si="125"/>
        <v>173.99999999999844</v>
      </c>
      <c r="AE386" s="10">
        <f t="shared" si="123"/>
        <v>2.3148148148148146E-4</v>
      </c>
      <c r="AF386">
        <f t="shared" ref="AF386:AF449" si="138">Y386-U386</f>
        <v>1.3310185185185178E-3</v>
      </c>
      <c r="AG386" t="b">
        <f t="shared" ref="AG386:AG449" si="139">AF386&lt;0</f>
        <v>0</v>
      </c>
      <c r="AH386">
        <f t="shared" ref="AH386:AH449" si="140">_xlfn.MAXIFS(T:T,B:B,B386)</f>
        <v>3.7731481481481484E-2</v>
      </c>
    </row>
    <row r="387" spans="1:34" x14ac:dyDescent="0.2">
      <c r="A387">
        <v>414</v>
      </c>
      <c r="B387" t="s">
        <v>390</v>
      </c>
      <c r="C387" t="s">
        <v>407</v>
      </c>
      <c r="D387" t="s">
        <v>2121</v>
      </c>
      <c r="E387" t="str">
        <f t="shared" si="126"/>
        <v>Matt HancockApr 21, 2020</v>
      </c>
      <c r="F387" t="str">
        <f>VLOOKUP(D387,'names lookup'!A:L,5,FALSE)</f>
        <v>Matt Hancock</v>
      </c>
      <c r="G387" t="str">
        <f>VLOOKUP(F387,'names lookup'!E:H,3,FALSE)</f>
        <v>Government</v>
      </c>
      <c r="H387" t="str">
        <f>VLOOKUP(F387,'names lookup'!E:I,5,FALSE)</f>
        <v>Government</v>
      </c>
      <c r="I387" t="str">
        <f>VLOOKUP($F387,'names lookup'!$E:J,6,FALSE)</f>
        <v>Central govt</v>
      </c>
      <c r="J387" t="str">
        <f>VLOOKUP($F387,'names lookup'!$E:K,7,FALSE)</f>
        <v>N/A</v>
      </c>
      <c r="K387" t="str">
        <f>VLOOKUP($F387,'names lookup'!$E:L,8,FALSE)</f>
        <v>UK</v>
      </c>
      <c r="L387" t="str">
        <f t="shared" si="127"/>
        <v>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v>
      </c>
      <c r="M387" t="str">
        <f t="shared" ref="M387:M450" si="141">MID(C387,FIND("(",C387)+1,FIND(")",C387)-FIND("(",C387)-1)</f>
        <v>22:29</v>
      </c>
      <c r="O387">
        <v>737</v>
      </c>
      <c r="Q387" t="s">
        <v>391</v>
      </c>
      <c r="R387" s="7">
        <f t="shared" si="128"/>
        <v>43942</v>
      </c>
      <c r="S387" t="s">
        <v>2394</v>
      </c>
      <c r="T387" s="6">
        <f t="shared" ref="T387:T450" si="142">IF(LEN(N387)&gt;5,TIME(LEFT(M387,2),MID(M387,4,2),RIGHT(M387,2)),TIME(N387,LEFT(M387,2),RIGHT(M387,2)))</f>
        <v>1.5613425925925926E-2</v>
      </c>
      <c r="U387">
        <f t="shared" si="129"/>
        <v>1.5613425925925926E-2</v>
      </c>
      <c r="V387">
        <f t="shared" si="130"/>
        <v>3.7731481481481484E-2</v>
      </c>
      <c r="W387">
        <f t="shared" si="131"/>
        <v>2.2118055555555557E-2</v>
      </c>
      <c r="X387">
        <f t="shared" si="132"/>
        <v>1.6712962962962961E-2</v>
      </c>
      <c r="Y387">
        <f t="shared" si="133"/>
        <v>1.6712962962962961E-2</v>
      </c>
      <c r="Z387" t="b">
        <f t="shared" si="134"/>
        <v>0</v>
      </c>
      <c r="AA387" s="6">
        <f t="shared" si="135"/>
        <v>6.9444444444444545E-4</v>
      </c>
      <c r="AB387" s="6" t="b">
        <f t="shared" si="136"/>
        <v>0</v>
      </c>
      <c r="AC387" s="9">
        <f t="shared" si="137"/>
        <v>135</v>
      </c>
      <c r="AD387" s="9">
        <f t="shared" si="125"/>
        <v>134.99999999999983</v>
      </c>
      <c r="AE387" s="10">
        <f t="shared" ref="AE387:AE450" si="143">TIME(0,0,(AC387/AVERAGE(AD:AD))*60)</f>
        <v>5.5555555555555556E-4</v>
      </c>
      <c r="AF387">
        <f t="shared" si="138"/>
        <v>1.0995370370370343E-3</v>
      </c>
      <c r="AG387" t="b">
        <f t="shared" si="139"/>
        <v>0</v>
      </c>
      <c r="AH387">
        <f t="shared" si="140"/>
        <v>3.7731481481481484E-2</v>
      </c>
    </row>
    <row r="388" spans="1:34" x14ac:dyDescent="0.2">
      <c r="A388">
        <v>415</v>
      </c>
      <c r="B388" t="s">
        <v>390</v>
      </c>
      <c r="C388" t="s">
        <v>408</v>
      </c>
      <c r="D388" t="s">
        <v>2111</v>
      </c>
      <c r="E388" t="str">
        <f t="shared" si="126"/>
        <v>Laura KuenssbergApr 21, 2020</v>
      </c>
      <c r="F388" t="str">
        <f>VLOOKUP(D388,'names lookup'!A:L,5,FALSE)</f>
        <v>Laura Kuenssberg</v>
      </c>
      <c r="G388" t="str">
        <f>VLOOKUP(F388,'names lookup'!E:H,3,FALSE)</f>
        <v>BBC News</v>
      </c>
      <c r="H388" t="str">
        <f>VLOOKUP(F388,'names lookup'!E:I,5,FALSE)</f>
        <v>Media</v>
      </c>
      <c r="I388" t="str">
        <f>VLOOKUP($F388,'names lookup'!$E:J,6,FALSE)</f>
        <v>TV</v>
      </c>
      <c r="J388" t="str">
        <f>VLOOKUP($F388,'names lookup'!$E:K,7,FALSE)</f>
        <v>National</v>
      </c>
      <c r="K388" t="str">
        <f>VLOOKUP($F388,'names lookup'!$E:L,8,FALSE)</f>
        <v>UK</v>
      </c>
      <c r="L388" t="str">
        <f t="shared" si="127"/>
        <v>Can I come back in?</v>
      </c>
      <c r="M388" t="str">
        <f t="shared" si="141"/>
        <v>23:29</v>
      </c>
      <c r="O388">
        <v>45</v>
      </c>
      <c r="Q388" t="s">
        <v>391</v>
      </c>
      <c r="R388" s="7">
        <f t="shared" si="128"/>
        <v>43942</v>
      </c>
      <c r="S388" t="s">
        <v>2333</v>
      </c>
      <c r="T388" s="6">
        <f t="shared" si="142"/>
        <v>1.6307870370370372E-2</v>
      </c>
      <c r="U388">
        <f t="shared" si="129"/>
        <v>1.6307870370370372E-2</v>
      </c>
      <c r="V388">
        <f t="shared" si="130"/>
        <v>1.638888888888889E-2</v>
      </c>
      <c r="W388">
        <f t="shared" si="131"/>
        <v>8.1018518518518462E-5</v>
      </c>
      <c r="X388">
        <f t="shared" si="132"/>
        <v>1.6712962962962961E-2</v>
      </c>
      <c r="Y388">
        <f t="shared" si="133"/>
        <v>1.6712962962962961E-2</v>
      </c>
      <c r="Z388" t="b">
        <f t="shared" si="134"/>
        <v>0</v>
      </c>
      <c r="AA388" s="6">
        <f t="shared" si="135"/>
        <v>5.7870370370367852E-5</v>
      </c>
      <c r="AB388" s="6" t="b">
        <f t="shared" si="136"/>
        <v>0</v>
      </c>
      <c r="AC388" s="9">
        <f t="shared" si="137"/>
        <v>5</v>
      </c>
      <c r="AD388" s="9">
        <f t="shared" si="125"/>
        <v>60.000000000002615</v>
      </c>
      <c r="AE388" s="10">
        <f t="shared" si="143"/>
        <v>1.1574074074074073E-5</v>
      </c>
      <c r="AF388">
        <f t="shared" si="138"/>
        <v>4.0509259259258884E-4</v>
      </c>
      <c r="AG388" t="b">
        <f t="shared" si="139"/>
        <v>0</v>
      </c>
      <c r="AH388">
        <f t="shared" si="140"/>
        <v>3.7731481481481484E-2</v>
      </c>
    </row>
    <row r="389" spans="1:34" x14ac:dyDescent="0.2">
      <c r="A389">
        <v>416</v>
      </c>
      <c r="B389" t="s">
        <v>390</v>
      </c>
      <c r="C389" t="s">
        <v>409</v>
      </c>
      <c r="D389" t="s">
        <v>2121</v>
      </c>
      <c r="E389" t="str">
        <f t="shared" si="126"/>
        <v>Matt HancockApr 21, 2020</v>
      </c>
      <c r="F389" t="str">
        <f>VLOOKUP(D389,'names lookup'!A:L,5,FALSE)</f>
        <v>Matt Hancock</v>
      </c>
      <c r="G389" t="str">
        <f>VLOOKUP(F389,'names lookup'!E:H,3,FALSE)</f>
        <v>Government</v>
      </c>
      <c r="H389" t="str">
        <f>VLOOKUP(F389,'names lookup'!E:I,5,FALSE)</f>
        <v>Government</v>
      </c>
      <c r="I389" t="str">
        <f>VLOOKUP($F389,'names lookup'!$E:J,6,FALSE)</f>
        <v>Central govt</v>
      </c>
      <c r="J389" t="str">
        <f>VLOOKUP($F389,'names lookup'!$E:K,7,FALSE)</f>
        <v>N/A</v>
      </c>
      <c r="K389" t="str">
        <f>VLOOKUP($F389,'names lookup'!$E:L,8,FALSE)</f>
        <v>UK</v>
      </c>
      <c r="L389" t="str">
        <f t="shared" si="127"/>
        <v>Okay.</v>
      </c>
      <c r="M389" t="str">
        <f t="shared" si="141"/>
        <v>23:34</v>
      </c>
      <c r="O389">
        <v>27</v>
      </c>
      <c r="Q389" t="s">
        <v>391</v>
      </c>
      <c r="R389" s="7">
        <f t="shared" si="128"/>
        <v>43942</v>
      </c>
      <c r="S389" t="s">
        <v>2418</v>
      </c>
      <c r="T389" s="6">
        <f t="shared" si="142"/>
        <v>1.636574074074074E-2</v>
      </c>
      <c r="U389">
        <f t="shared" si="129"/>
        <v>1.636574074074074E-2</v>
      </c>
      <c r="V389">
        <f t="shared" si="130"/>
        <v>3.7731481481481484E-2</v>
      </c>
      <c r="W389">
        <f t="shared" si="131"/>
        <v>2.1365740740740744E-2</v>
      </c>
      <c r="X389">
        <f t="shared" si="132"/>
        <v>1.6712962962962961E-2</v>
      </c>
      <c r="Y389">
        <f t="shared" si="133"/>
        <v>1.6712962962962961E-2</v>
      </c>
      <c r="Z389" t="b">
        <f t="shared" si="134"/>
        <v>0</v>
      </c>
      <c r="AA389" s="6">
        <f t="shared" si="135"/>
        <v>2.314814814815061E-5</v>
      </c>
      <c r="AB389" s="6" t="b">
        <f t="shared" si="136"/>
        <v>0</v>
      </c>
      <c r="AC389" s="9">
        <f t="shared" si="137"/>
        <v>1</v>
      </c>
      <c r="AD389" s="9">
        <f t="shared" si="125"/>
        <v>29.99999999999681</v>
      </c>
      <c r="AE389" s="10">
        <f t="shared" si="143"/>
        <v>0</v>
      </c>
      <c r="AF389">
        <f t="shared" si="138"/>
        <v>3.4722222222222099E-4</v>
      </c>
      <c r="AG389" t="b">
        <f t="shared" si="139"/>
        <v>0</v>
      </c>
      <c r="AH389">
        <f t="shared" si="140"/>
        <v>3.7731481481481484E-2</v>
      </c>
    </row>
    <row r="390" spans="1:34" x14ac:dyDescent="0.2">
      <c r="A390">
        <v>417</v>
      </c>
      <c r="B390" t="s">
        <v>390</v>
      </c>
      <c r="C390" t="s">
        <v>410</v>
      </c>
      <c r="D390" t="s">
        <v>2111</v>
      </c>
      <c r="E390" t="str">
        <f t="shared" si="126"/>
        <v>Laura KuenssbergApr 21, 2020</v>
      </c>
      <c r="F390" t="str">
        <f>VLOOKUP(D390,'names lookup'!A:L,5,FALSE)</f>
        <v>Laura Kuenssberg</v>
      </c>
      <c r="G390" t="str">
        <f>VLOOKUP(F390,'names lookup'!E:H,3,FALSE)</f>
        <v>BBC News</v>
      </c>
      <c r="H390" t="str">
        <f>VLOOKUP(F390,'names lookup'!E:I,5,FALSE)</f>
        <v>Media</v>
      </c>
      <c r="I390" t="str">
        <f>VLOOKUP($F390,'names lookup'!$E:J,6,FALSE)</f>
        <v>TV</v>
      </c>
      <c r="J390" t="str">
        <f>VLOOKUP($F390,'names lookup'!$E:K,7,FALSE)</f>
        <v>National</v>
      </c>
      <c r="K390" t="str">
        <f>VLOOKUP($F390,'names lookup'!$E:L,8,FALSE)</f>
        <v>UK</v>
      </c>
      <c r="L390" t="str">
        <f t="shared" si="127"/>
        <v>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v>
      </c>
      <c r="M390" t="str">
        <f t="shared" si="141"/>
        <v>23:36</v>
      </c>
      <c r="O390">
        <v>549</v>
      </c>
      <c r="Q390" t="s">
        <v>391</v>
      </c>
      <c r="R390" s="7">
        <f t="shared" si="128"/>
        <v>43942</v>
      </c>
      <c r="S390" t="s">
        <v>2419</v>
      </c>
      <c r="T390" s="6">
        <f t="shared" si="142"/>
        <v>1.638888888888889E-2</v>
      </c>
      <c r="U390">
        <f t="shared" si="129"/>
        <v>1.638888888888889E-2</v>
      </c>
      <c r="V390">
        <f t="shared" si="130"/>
        <v>1.638888888888889E-2</v>
      </c>
      <c r="W390">
        <f t="shared" si="131"/>
        <v>0</v>
      </c>
      <c r="X390">
        <f t="shared" si="132"/>
        <v>1.6712962962962961E-2</v>
      </c>
      <c r="Y390">
        <f t="shared" si="133"/>
        <v>1.6712962962962961E-2</v>
      </c>
      <c r="Z390" t="b">
        <f t="shared" si="134"/>
        <v>0</v>
      </c>
      <c r="AA390" s="6">
        <f t="shared" si="135"/>
        <v>3.2407407407407038E-4</v>
      </c>
      <c r="AB390" s="6" t="b">
        <f t="shared" si="136"/>
        <v>0</v>
      </c>
      <c r="AC390" s="9">
        <f t="shared" si="137"/>
        <v>96</v>
      </c>
      <c r="AD390" s="9">
        <f t="shared" si="125"/>
        <v>205.71428571428805</v>
      </c>
      <c r="AE390" s="10">
        <f t="shared" si="143"/>
        <v>3.9351851851851852E-4</v>
      </c>
      <c r="AF390">
        <f t="shared" si="138"/>
        <v>3.2407407407407038E-4</v>
      </c>
      <c r="AG390" t="b">
        <f t="shared" si="139"/>
        <v>0</v>
      </c>
      <c r="AH390">
        <f t="shared" si="140"/>
        <v>3.7731481481481484E-2</v>
      </c>
    </row>
    <row r="391" spans="1:34" x14ac:dyDescent="0.2">
      <c r="A391">
        <v>418</v>
      </c>
      <c r="B391" t="s">
        <v>390</v>
      </c>
      <c r="C391" t="s">
        <v>411</v>
      </c>
      <c r="D391" t="s">
        <v>2121</v>
      </c>
      <c r="E391" t="str">
        <f t="shared" si="126"/>
        <v>Matt HancockApr 21, 2020</v>
      </c>
      <c r="F391" t="str">
        <f>VLOOKUP(D391,'names lookup'!A:L,5,FALSE)</f>
        <v>Matt Hancock</v>
      </c>
      <c r="G391" t="str">
        <f>VLOOKUP(F391,'names lookup'!E:H,3,FALSE)</f>
        <v>Government</v>
      </c>
      <c r="H391" t="str">
        <f>VLOOKUP(F391,'names lookup'!E:I,5,FALSE)</f>
        <v>Government</v>
      </c>
      <c r="I391" t="str">
        <f>VLOOKUP($F391,'names lookup'!$E:J,6,FALSE)</f>
        <v>Central govt</v>
      </c>
      <c r="J391" t="str">
        <f>VLOOKUP($F391,'names lookup'!$E:K,7,FALSE)</f>
        <v>N/A</v>
      </c>
      <c r="K391" t="str">
        <f>VLOOKUP($F391,'names lookup'!$E:L,8,FALSE)</f>
        <v>UK</v>
      </c>
      <c r="L391" t="str">
        <f t="shared" si="127"/>
        <v>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v>
      </c>
      <c r="M391" t="str">
        <f t="shared" si="141"/>
        <v>24:04</v>
      </c>
      <c r="O391">
        <v>790</v>
      </c>
      <c r="Q391" t="s">
        <v>391</v>
      </c>
      <c r="R391" s="7">
        <f t="shared" si="128"/>
        <v>43942</v>
      </c>
      <c r="S391" t="s">
        <v>2420</v>
      </c>
      <c r="T391" s="6">
        <f t="shared" si="142"/>
        <v>1.6712962962962961E-2</v>
      </c>
      <c r="U391">
        <f t="shared" si="129"/>
        <v>1.6712962962962961E-2</v>
      </c>
      <c r="V391">
        <f t="shared" si="130"/>
        <v>3.7731481481481484E-2</v>
      </c>
      <c r="W391">
        <f t="shared" si="131"/>
        <v>2.1018518518518523E-2</v>
      </c>
      <c r="X391">
        <f t="shared" si="132"/>
        <v>1.7916666666666668E-2</v>
      </c>
      <c r="Y391">
        <f t="shared" si="133"/>
        <v>1.7916666666666668E-2</v>
      </c>
      <c r="Z391" t="b">
        <f t="shared" si="134"/>
        <v>0</v>
      </c>
      <c r="AA391" s="6">
        <f t="shared" si="135"/>
        <v>6.3657407407407759E-4</v>
      </c>
      <c r="AB391" s="6" t="b">
        <f t="shared" si="136"/>
        <v>0</v>
      </c>
      <c r="AC391" s="9">
        <f t="shared" si="137"/>
        <v>152</v>
      </c>
      <c r="AD391" s="9">
        <f t="shared" si="125"/>
        <v>165.8181818181809</v>
      </c>
      <c r="AE391" s="10">
        <f t="shared" si="143"/>
        <v>6.2500000000000001E-4</v>
      </c>
      <c r="AF391">
        <f t="shared" si="138"/>
        <v>1.2037037037037068E-3</v>
      </c>
      <c r="AG391" t="b">
        <f t="shared" si="139"/>
        <v>0</v>
      </c>
      <c r="AH391">
        <f t="shared" si="140"/>
        <v>3.7731481481481484E-2</v>
      </c>
    </row>
    <row r="392" spans="1:34" x14ac:dyDescent="0.2">
      <c r="A392">
        <v>419</v>
      </c>
      <c r="B392" t="s">
        <v>390</v>
      </c>
      <c r="C392" t="s">
        <v>412</v>
      </c>
      <c r="D392" t="s">
        <v>2121</v>
      </c>
      <c r="E392" t="str">
        <f t="shared" si="126"/>
        <v>Matt HancockApr 21, 2020</v>
      </c>
      <c r="F392" t="str">
        <f>VLOOKUP(D392,'names lookup'!A:L,5,FALSE)</f>
        <v>Matt Hancock</v>
      </c>
      <c r="G392" t="str">
        <f>VLOOKUP(F392,'names lookup'!E:H,3,FALSE)</f>
        <v>Government</v>
      </c>
      <c r="H392" t="str">
        <f>VLOOKUP(F392,'names lookup'!E:I,5,FALSE)</f>
        <v>Government</v>
      </c>
      <c r="I392" t="str">
        <f>VLOOKUP($F392,'names lookup'!$E:J,6,FALSE)</f>
        <v>Central govt</v>
      </c>
      <c r="J392" t="str">
        <f>VLOOKUP($F392,'names lookup'!$E:K,7,FALSE)</f>
        <v>N/A</v>
      </c>
      <c r="K392" t="str">
        <f>VLOOKUP($F392,'names lookup'!$E:L,8,FALSE)</f>
        <v>UK</v>
      </c>
      <c r="L392" t="str">
        <f t="shared" si="127"/>
        <v>You are muted.</v>
      </c>
      <c r="M392" t="str">
        <f t="shared" si="141"/>
        <v>24:59</v>
      </c>
      <c r="O392">
        <v>36</v>
      </c>
      <c r="Q392" t="s">
        <v>391</v>
      </c>
      <c r="R392" s="7">
        <f t="shared" si="128"/>
        <v>43942</v>
      </c>
      <c r="S392" t="s">
        <v>2420</v>
      </c>
      <c r="T392" s="6">
        <f t="shared" si="142"/>
        <v>1.7349537037037038E-2</v>
      </c>
      <c r="U392">
        <f t="shared" si="129"/>
        <v>1.6712962962962961E-2</v>
      </c>
      <c r="V392">
        <f t="shared" si="130"/>
        <v>3.7731481481481484E-2</v>
      </c>
      <c r="W392">
        <f t="shared" si="131"/>
        <v>2.1018518518518523E-2</v>
      </c>
      <c r="X392">
        <f t="shared" si="132"/>
        <v>1.7916666666666668E-2</v>
      </c>
      <c r="Y392">
        <f t="shared" si="133"/>
        <v>1.7916666666666668E-2</v>
      </c>
      <c r="Z392" t="b">
        <f t="shared" si="134"/>
        <v>0</v>
      </c>
      <c r="AA392" s="6">
        <f t="shared" si="135"/>
        <v>3.4722222222224181E-5</v>
      </c>
      <c r="AB392" s="6" t="b">
        <f t="shared" si="136"/>
        <v>0</v>
      </c>
      <c r="AC392" s="9">
        <f t="shared" si="137"/>
        <v>3</v>
      </c>
      <c r="AD392" s="9">
        <f t="shared" si="125"/>
        <v>59.999999999996618</v>
      </c>
      <c r="AE392" s="10">
        <f t="shared" si="143"/>
        <v>1.1574074074074073E-5</v>
      </c>
      <c r="AF392">
        <f t="shared" si="138"/>
        <v>1.2037037037037068E-3</v>
      </c>
      <c r="AG392" t="b">
        <f t="shared" si="139"/>
        <v>0</v>
      </c>
      <c r="AH392">
        <f t="shared" si="140"/>
        <v>3.7731481481481484E-2</v>
      </c>
    </row>
    <row r="393" spans="1:34" x14ac:dyDescent="0.2">
      <c r="A393">
        <v>420</v>
      </c>
      <c r="B393" t="s">
        <v>390</v>
      </c>
      <c r="C393" t="s">
        <v>413</v>
      </c>
      <c r="D393" t="s">
        <v>2145</v>
      </c>
      <c r="E393" t="str">
        <f t="shared" si="126"/>
        <v>Robert PestonApr 21, 2020</v>
      </c>
      <c r="F393" t="str">
        <f>VLOOKUP(D393,'names lookup'!A:L,5,FALSE)</f>
        <v>Robert Peston</v>
      </c>
      <c r="G393" t="str">
        <f>VLOOKUP(F393,'names lookup'!E:H,3,FALSE)</f>
        <v>ITV News</v>
      </c>
      <c r="H393" t="str">
        <f>VLOOKUP(F393,'names lookup'!E:I,5,FALSE)</f>
        <v>Media</v>
      </c>
      <c r="I393" t="str">
        <f>VLOOKUP($F393,'names lookup'!$E:J,6,FALSE)</f>
        <v>TV</v>
      </c>
      <c r="J393" t="str">
        <f>VLOOKUP($F393,'names lookup'!$E:K,7,FALSE)</f>
        <v>National</v>
      </c>
      <c r="K393" t="str">
        <f>VLOOKUP($F393,'names lookup'!$E:L,8,FALSE)</f>
        <v>UK</v>
      </c>
      <c r="L393" t="str">
        <f t="shared" si="127"/>
        <v>Okay. Can you hear me now?</v>
      </c>
      <c r="M393" t="str">
        <f t="shared" si="141"/>
        <v>25:02</v>
      </c>
      <c r="O393">
        <v>49</v>
      </c>
      <c r="Q393" t="s">
        <v>391</v>
      </c>
      <c r="R393" s="7">
        <f t="shared" si="128"/>
        <v>43942</v>
      </c>
      <c r="S393" t="s">
        <v>2422</v>
      </c>
      <c r="T393" s="6">
        <f t="shared" si="142"/>
        <v>1.7384259259259262E-2</v>
      </c>
      <c r="U393">
        <f t="shared" si="129"/>
        <v>1.7384259259259262E-2</v>
      </c>
      <c r="V393">
        <f t="shared" si="130"/>
        <v>1.7430555555555557E-2</v>
      </c>
      <c r="W393">
        <f t="shared" si="131"/>
        <v>4.6296296296294281E-5</v>
      </c>
      <c r="X393">
        <f t="shared" si="132"/>
        <v>1.7916666666666668E-2</v>
      </c>
      <c r="Y393">
        <f t="shared" si="133"/>
        <v>1.7916666666666668E-2</v>
      </c>
      <c r="Z393" t="b">
        <f t="shared" si="134"/>
        <v>0</v>
      </c>
      <c r="AA393" s="6">
        <f t="shared" si="135"/>
        <v>3.4722222222217242E-5</v>
      </c>
      <c r="AB393" s="6" t="b">
        <f t="shared" si="136"/>
        <v>0</v>
      </c>
      <c r="AC393" s="9">
        <f t="shared" si="137"/>
        <v>6</v>
      </c>
      <c r="AD393" s="9">
        <f t="shared" si="125"/>
        <v>120.00000000001721</v>
      </c>
      <c r="AE393" s="10">
        <f t="shared" si="143"/>
        <v>2.3148148148148147E-5</v>
      </c>
      <c r="AF393">
        <f t="shared" si="138"/>
        <v>5.3240740740740505E-4</v>
      </c>
      <c r="AG393" t="b">
        <f t="shared" si="139"/>
        <v>0</v>
      </c>
      <c r="AH393">
        <f t="shared" si="140"/>
        <v>3.7731481481481484E-2</v>
      </c>
    </row>
    <row r="394" spans="1:34" x14ac:dyDescent="0.2">
      <c r="A394">
        <v>421</v>
      </c>
      <c r="B394" t="s">
        <v>390</v>
      </c>
      <c r="C394" t="s">
        <v>414</v>
      </c>
      <c r="D394" t="s">
        <v>2121</v>
      </c>
      <c r="E394" t="str">
        <f t="shared" si="126"/>
        <v>Matt HancockApr 21, 2020</v>
      </c>
      <c r="F394" t="str">
        <f>VLOOKUP(D394,'names lookup'!A:L,5,FALSE)</f>
        <v>Matt Hancock</v>
      </c>
      <c r="G394" t="str">
        <f>VLOOKUP(F394,'names lookup'!E:H,3,FALSE)</f>
        <v>Government</v>
      </c>
      <c r="H394" t="str">
        <f>VLOOKUP(F394,'names lookup'!E:I,5,FALSE)</f>
        <v>Government</v>
      </c>
      <c r="I394" t="str">
        <f>VLOOKUP($F394,'names lookup'!$E:J,6,FALSE)</f>
        <v>Central govt</v>
      </c>
      <c r="J394" t="str">
        <f>VLOOKUP($F394,'names lookup'!$E:K,7,FALSE)</f>
        <v>N/A</v>
      </c>
      <c r="K394" t="str">
        <f>VLOOKUP($F394,'names lookup'!$E:L,8,FALSE)</f>
        <v>UK</v>
      </c>
      <c r="L394" t="str">
        <f t="shared" si="127"/>
        <v>Yes.</v>
      </c>
      <c r="M394" t="str">
        <f t="shared" si="141"/>
        <v>25:05</v>
      </c>
      <c r="O394">
        <v>26</v>
      </c>
      <c r="Q394" t="s">
        <v>391</v>
      </c>
      <c r="R394" s="7">
        <f t="shared" si="128"/>
        <v>43942</v>
      </c>
      <c r="S394" t="s">
        <v>2423</v>
      </c>
      <c r="T394" s="6">
        <f t="shared" si="142"/>
        <v>1.741898148148148E-2</v>
      </c>
      <c r="U394">
        <f t="shared" si="129"/>
        <v>1.741898148148148E-2</v>
      </c>
      <c r="V394">
        <f t="shared" si="130"/>
        <v>3.7731481481481484E-2</v>
      </c>
      <c r="W394">
        <f t="shared" si="131"/>
        <v>2.0312500000000004E-2</v>
      </c>
      <c r="X394">
        <f t="shared" si="132"/>
        <v>1.7916666666666668E-2</v>
      </c>
      <c r="Y394">
        <f t="shared" si="133"/>
        <v>1.7916666666666668E-2</v>
      </c>
      <c r="Z394" t="b">
        <f t="shared" si="134"/>
        <v>0</v>
      </c>
      <c r="AA394" s="6">
        <f t="shared" si="135"/>
        <v>1.157407407407704E-5</v>
      </c>
      <c r="AB394" s="6" t="b">
        <f t="shared" si="136"/>
        <v>0</v>
      </c>
      <c r="AC394" s="9">
        <f t="shared" si="137"/>
        <v>1</v>
      </c>
      <c r="AD394" s="9">
        <f t="shared" si="125"/>
        <v>59.999999999984624</v>
      </c>
      <c r="AE394" s="10">
        <f t="shared" si="143"/>
        <v>0</v>
      </c>
      <c r="AF394">
        <f t="shared" si="138"/>
        <v>4.9768518518518781E-4</v>
      </c>
      <c r="AG394" t="b">
        <f t="shared" si="139"/>
        <v>0</v>
      </c>
      <c r="AH394">
        <f t="shared" si="140"/>
        <v>3.7731481481481484E-2</v>
      </c>
    </row>
    <row r="395" spans="1:34" x14ac:dyDescent="0.2">
      <c r="A395">
        <v>422</v>
      </c>
      <c r="B395" t="s">
        <v>390</v>
      </c>
      <c r="C395" t="s">
        <v>415</v>
      </c>
      <c r="D395" t="s">
        <v>2145</v>
      </c>
      <c r="E395" t="str">
        <f t="shared" si="126"/>
        <v>Robert PestonApr 21, 2020</v>
      </c>
      <c r="F395" t="str">
        <f>VLOOKUP(D395,'names lookup'!A:L,5,FALSE)</f>
        <v>Robert Peston</v>
      </c>
      <c r="G395" t="str">
        <f>VLOOKUP(F395,'names lookup'!E:H,3,FALSE)</f>
        <v>ITV News</v>
      </c>
      <c r="H395" t="str">
        <f>VLOOKUP(F395,'names lookup'!E:I,5,FALSE)</f>
        <v>Media</v>
      </c>
      <c r="I395" t="str">
        <f>VLOOKUP($F395,'names lookup'!$E:J,6,FALSE)</f>
        <v>TV</v>
      </c>
      <c r="J395" t="str">
        <f>VLOOKUP($F395,'names lookup'!$E:K,7,FALSE)</f>
        <v>National</v>
      </c>
      <c r="K395" t="str">
        <f>VLOOKUP($F395,'names lookup'!$E:L,8,FALSE)</f>
        <v>UK</v>
      </c>
      <c r="L395" t="str">
        <f t="shared" si="127"/>
        <v>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v>
      </c>
      <c r="M395" t="str">
        <f t="shared" si="141"/>
        <v>25:06</v>
      </c>
      <c r="O395">
        <v>628</v>
      </c>
      <c r="Q395" t="s">
        <v>391</v>
      </c>
      <c r="R395" s="7">
        <f t="shared" si="128"/>
        <v>43942</v>
      </c>
      <c r="S395" t="s">
        <v>2424</v>
      </c>
      <c r="T395" s="6">
        <f t="shared" si="142"/>
        <v>1.7430555555555557E-2</v>
      </c>
      <c r="U395">
        <f t="shared" si="129"/>
        <v>1.7430555555555557E-2</v>
      </c>
      <c r="V395">
        <f t="shared" si="130"/>
        <v>1.7430555555555557E-2</v>
      </c>
      <c r="W395">
        <f t="shared" si="131"/>
        <v>0</v>
      </c>
      <c r="X395">
        <f t="shared" si="132"/>
        <v>1.7916666666666668E-2</v>
      </c>
      <c r="Y395">
        <f t="shared" si="133"/>
        <v>1.7916666666666668E-2</v>
      </c>
      <c r="Z395" t="b">
        <f t="shared" si="134"/>
        <v>0</v>
      </c>
      <c r="AA395" s="6">
        <f t="shared" si="135"/>
        <v>4.8611111111111077E-4</v>
      </c>
      <c r="AB395" s="6" t="b">
        <f t="shared" si="136"/>
        <v>0</v>
      </c>
      <c r="AC395" s="9">
        <f t="shared" si="137"/>
        <v>107</v>
      </c>
      <c r="AD395" s="9">
        <f t="shared" si="125"/>
        <v>152.85714285714297</v>
      </c>
      <c r="AE395" s="10">
        <f t="shared" si="143"/>
        <v>4.3981481481481481E-4</v>
      </c>
      <c r="AF395">
        <f t="shared" si="138"/>
        <v>4.8611111111111077E-4</v>
      </c>
      <c r="AG395" t="b">
        <f t="shared" si="139"/>
        <v>0</v>
      </c>
      <c r="AH395">
        <f t="shared" si="140"/>
        <v>3.7731481481481484E-2</v>
      </c>
    </row>
    <row r="396" spans="1:34" x14ac:dyDescent="0.2">
      <c r="A396">
        <v>423</v>
      </c>
      <c r="B396" t="s">
        <v>390</v>
      </c>
      <c r="C396" t="s">
        <v>416</v>
      </c>
      <c r="D396" t="s">
        <v>2121</v>
      </c>
      <c r="E396" t="str">
        <f t="shared" si="126"/>
        <v>Matt HancockApr 21, 2020</v>
      </c>
      <c r="F396" t="str">
        <f>VLOOKUP(D396,'names lookup'!A:L,5,FALSE)</f>
        <v>Matt Hancock</v>
      </c>
      <c r="G396" t="str">
        <f>VLOOKUP(F396,'names lookup'!E:H,3,FALSE)</f>
        <v>Government</v>
      </c>
      <c r="H396" t="str">
        <f>VLOOKUP(F396,'names lookup'!E:I,5,FALSE)</f>
        <v>Government</v>
      </c>
      <c r="I396" t="str">
        <f>VLOOKUP($F396,'names lookup'!$E:J,6,FALSE)</f>
        <v>Central govt</v>
      </c>
      <c r="J396" t="str">
        <f>VLOOKUP($F396,'names lookup'!$E:K,7,FALSE)</f>
        <v>N/A</v>
      </c>
      <c r="K396" t="str">
        <f>VLOOKUP($F396,'names lookup'!$E:L,8,FALSE)</f>
        <v>UK</v>
      </c>
      <c r="L396" t="str">
        <f t="shared" si="127"/>
        <v>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v>
      </c>
      <c r="M396" t="str">
        <f t="shared" si="141"/>
        <v>25:48</v>
      </c>
      <c r="O396">
        <v>1068</v>
      </c>
      <c r="Q396" t="s">
        <v>391</v>
      </c>
      <c r="R396" s="7">
        <f t="shared" si="128"/>
        <v>43942</v>
      </c>
      <c r="S396" t="s">
        <v>2425</v>
      </c>
      <c r="T396" s="6">
        <f t="shared" si="142"/>
        <v>1.7916666666666668E-2</v>
      </c>
      <c r="U396">
        <f t="shared" si="129"/>
        <v>1.7916666666666668E-2</v>
      </c>
      <c r="V396">
        <f t="shared" si="130"/>
        <v>3.7731481481481484E-2</v>
      </c>
      <c r="W396">
        <f t="shared" si="131"/>
        <v>1.9814814814814816E-2</v>
      </c>
      <c r="X396">
        <f t="shared" si="132"/>
        <v>1.9884259259259258E-2</v>
      </c>
      <c r="Y396">
        <f t="shared" si="133"/>
        <v>1.9884259259259258E-2</v>
      </c>
      <c r="Z396" t="b">
        <f t="shared" si="134"/>
        <v>0</v>
      </c>
      <c r="AA396" s="6">
        <f t="shared" si="135"/>
        <v>9.6064814814814797E-4</v>
      </c>
      <c r="AB396" s="6" t="b">
        <f t="shared" si="136"/>
        <v>0</v>
      </c>
      <c r="AC396" s="9">
        <f t="shared" si="137"/>
        <v>191</v>
      </c>
      <c r="AD396" s="9">
        <f t="shared" si="125"/>
        <v>138.07228915662654</v>
      </c>
      <c r="AE396" s="10">
        <f t="shared" si="143"/>
        <v>7.8703703703703705E-4</v>
      </c>
      <c r="AF396">
        <f t="shared" si="138"/>
        <v>1.9675925925925902E-3</v>
      </c>
      <c r="AG396" t="b">
        <f t="shared" si="139"/>
        <v>0</v>
      </c>
      <c r="AH396">
        <f t="shared" si="140"/>
        <v>3.7731481481481484E-2</v>
      </c>
    </row>
    <row r="397" spans="1:34" x14ac:dyDescent="0.2">
      <c r="A397">
        <v>424</v>
      </c>
      <c r="B397" t="s">
        <v>390</v>
      </c>
      <c r="C397" t="s">
        <v>417</v>
      </c>
      <c r="D397" t="s">
        <v>2121</v>
      </c>
      <c r="E397" t="str">
        <f t="shared" si="126"/>
        <v>Matt HancockApr 21, 2020</v>
      </c>
      <c r="F397" t="str">
        <f>VLOOKUP(D397,'names lookup'!A:L,5,FALSE)</f>
        <v>Matt Hancock</v>
      </c>
      <c r="G397" t="str">
        <f>VLOOKUP(F397,'names lookup'!E:H,3,FALSE)</f>
        <v>Government</v>
      </c>
      <c r="H397" t="str">
        <f>VLOOKUP(F397,'names lookup'!E:I,5,FALSE)</f>
        <v>Government</v>
      </c>
      <c r="I397" t="str">
        <f>VLOOKUP($F397,'names lookup'!$E:J,6,FALSE)</f>
        <v>Central govt</v>
      </c>
      <c r="J397" t="str">
        <f>VLOOKUP($F397,'names lookup'!$E:K,7,FALSE)</f>
        <v>N/A</v>
      </c>
      <c r="K397" t="str">
        <f>VLOOKUP($F397,'names lookup'!$E:L,8,FALSE)</f>
        <v>UK</v>
      </c>
      <c r="L397" t="str">
        <f t="shared" si="127"/>
        <v>For whom, exactly as you say, a trip to a drive through testing center might be a difficult thing to do. John.</v>
      </c>
      <c r="M397" t="str">
        <f t="shared" si="141"/>
        <v>27:11</v>
      </c>
      <c r="O397">
        <v>132</v>
      </c>
      <c r="Q397" t="s">
        <v>391</v>
      </c>
      <c r="R397" s="7">
        <f t="shared" si="128"/>
        <v>43942</v>
      </c>
      <c r="S397" t="s">
        <v>2425</v>
      </c>
      <c r="T397" s="6">
        <f t="shared" si="142"/>
        <v>1.8877314814814816E-2</v>
      </c>
      <c r="U397">
        <f t="shared" si="129"/>
        <v>1.7916666666666668E-2</v>
      </c>
      <c r="V397">
        <f t="shared" si="130"/>
        <v>3.7731481481481484E-2</v>
      </c>
      <c r="W397">
        <f t="shared" si="131"/>
        <v>1.9814814814814816E-2</v>
      </c>
      <c r="X397">
        <f t="shared" si="132"/>
        <v>1.9884259259259258E-2</v>
      </c>
      <c r="Y397">
        <f t="shared" si="133"/>
        <v>1.9884259259259258E-2</v>
      </c>
      <c r="Z397" t="b">
        <f t="shared" si="134"/>
        <v>0</v>
      </c>
      <c r="AA397" s="6">
        <f t="shared" si="135"/>
        <v>8.1018518518518462E-5</v>
      </c>
      <c r="AB397" s="6" t="b">
        <f t="shared" si="136"/>
        <v>0</v>
      </c>
      <c r="AC397" s="9">
        <f t="shared" si="137"/>
        <v>22</v>
      </c>
      <c r="AD397" s="9">
        <f t="shared" si="125"/>
        <v>188.5714285714287</v>
      </c>
      <c r="AE397" s="10">
        <f t="shared" si="143"/>
        <v>8.1018518518518516E-5</v>
      </c>
      <c r="AF397">
        <f t="shared" si="138"/>
        <v>1.9675925925925902E-3</v>
      </c>
      <c r="AG397" t="b">
        <f t="shared" si="139"/>
        <v>0</v>
      </c>
      <c r="AH397">
        <f t="shared" si="140"/>
        <v>3.7731481481481484E-2</v>
      </c>
    </row>
    <row r="398" spans="1:34" x14ac:dyDescent="0.2">
      <c r="A398">
        <v>425</v>
      </c>
      <c r="B398" t="s">
        <v>390</v>
      </c>
      <c r="C398" t="s">
        <v>418</v>
      </c>
      <c r="D398" t="s">
        <v>2098</v>
      </c>
      <c r="E398" t="str">
        <f t="shared" si="126"/>
        <v>John NewtonApr 21, 2020</v>
      </c>
      <c r="F398" t="str">
        <f>VLOOKUP(E398,'names lookup'!D:L,2,FALSE)</f>
        <v>John Newton</v>
      </c>
      <c r="G398" t="str">
        <f>VLOOKUP(F398,'names lookup'!E:H,3,FALSE)</f>
        <v>Public Health England</v>
      </c>
      <c r="H398" t="str">
        <f>VLOOKUP(F398,'names lookup'!E:I,5,FALSE)</f>
        <v>Government</v>
      </c>
      <c r="I398" t="str">
        <f>VLOOKUP($F398,'names lookup'!$E:J,6,FALSE)</f>
        <v>Health</v>
      </c>
      <c r="J398" t="str">
        <f>VLOOKUP($F398,'names lookup'!$E:K,7,FALSE)</f>
        <v>N/A</v>
      </c>
      <c r="K398" t="str">
        <f>VLOOKUP($F398,'names lookup'!$E:L,8,FALSE)</f>
        <v>England</v>
      </c>
      <c r="L398" t="str">
        <f t="shared" si="127"/>
        <v>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v>
      </c>
      <c r="M398" t="str">
        <f t="shared" si="141"/>
        <v>27:18</v>
      </c>
      <c r="O398">
        <v>791</v>
      </c>
      <c r="Q398" t="s">
        <v>391</v>
      </c>
      <c r="R398" s="7">
        <f t="shared" si="128"/>
        <v>43942</v>
      </c>
      <c r="S398" t="s">
        <v>2426</v>
      </c>
      <c r="T398" s="6">
        <f t="shared" si="142"/>
        <v>1.8958333333333334E-2</v>
      </c>
      <c r="U398">
        <f t="shared" si="129"/>
        <v>1.8958333333333334E-2</v>
      </c>
      <c r="V398">
        <f t="shared" si="130"/>
        <v>2.7835648148148151E-2</v>
      </c>
      <c r="W398">
        <f t="shared" si="131"/>
        <v>8.877314814814817E-3</v>
      </c>
      <c r="X398">
        <f t="shared" si="132"/>
        <v>1.9884259259259258E-2</v>
      </c>
      <c r="Y398">
        <f t="shared" si="133"/>
        <v>1.9884259259259258E-2</v>
      </c>
      <c r="Z398" t="b">
        <f t="shared" si="134"/>
        <v>0</v>
      </c>
      <c r="AA398" s="6">
        <f t="shared" si="135"/>
        <v>5.2083333333333495E-4</v>
      </c>
      <c r="AB398" s="6" t="b">
        <f t="shared" si="136"/>
        <v>0</v>
      </c>
      <c r="AC398" s="9">
        <f t="shared" si="137"/>
        <v>133</v>
      </c>
      <c r="AD398" s="9">
        <f t="shared" si="125"/>
        <v>177.33333333333277</v>
      </c>
      <c r="AE398" s="10">
        <f t="shared" si="143"/>
        <v>5.4398148148148144E-4</v>
      </c>
      <c r="AF398">
        <f t="shared" si="138"/>
        <v>9.2592592592592379E-4</v>
      </c>
      <c r="AG398" t="b">
        <f t="shared" si="139"/>
        <v>0</v>
      </c>
      <c r="AH398">
        <f t="shared" si="140"/>
        <v>3.7731481481481484E-2</v>
      </c>
    </row>
    <row r="399" spans="1:34" x14ac:dyDescent="0.2">
      <c r="A399">
        <v>426</v>
      </c>
      <c r="B399" t="s">
        <v>390</v>
      </c>
      <c r="C399" t="s">
        <v>419</v>
      </c>
      <c r="D399" t="s">
        <v>2098</v>
      </c>
      <c r="E399" t="str">
        <f t="shared" si="126"/>
        <v>John NewtonApr 21, 2020</v>
      </c>
      <c r="F399" t="str">
        <f>VLOOKUP(E399,'names lookup'!D:L,2,FALSE)</f>
        <v>John Newton</v>
      </c>
      <c r="G399" t="str">
        <f>VLOOKUP(F399,'names lookup'!E:H,3,FALSE)</f>
        <v>Public Health England</v>
      </c>
      <c r="H399" t="str">
        <f>VLOOKUP(F399,'names lookup'!E:I,5,FALSE)</f>
        <v>Government</v>
      </c>
      <c r="I399" t="str">
        <f>VLOOKUP($F399,'names lookup'!$E:J,6,FALSE)</f>
        <v>Health</v>
      </c>
      <c r="J399" t="str">
        <f>VLOOKUP($F399,'names lookup'!$E:K,7,FALSE)</f>
        <v>N/A</v>
      </c>
      <c r="K399" t="str">
        <f>VLOOKUP($F399,'names lookup'!$E:L,8,FALSE)</f>
        <v>England</v>
      </c>
      <c r="L399" t="str">
        <f t="shared" si="127"/>
        <v>…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v>
      </c>
      <c r="M399" t="str">
        <f t="shared" si="141"/>
        <v>28:03</v>
      </c>
      <c r="O399">
        <v>370</v>
      </c>
      <c r="Q399" t="s">
        <v>391</v>
      </c>
      <c r="R399" s="7">
        <f t="shared" si="128"/>
        <v>43942</v>
      </c>
      <c r="S399" t="s">
        <v>2426</v>
      </c>
      <c r="T399" s="6">
        <f t="shared" si="142"/>
        <v>1.9479166666666669E-2</v>
      </c>
      <c r="U399">
        <f t="shared" si="129"/>
        <v>1.8958333333333334E-2</v>
      </c>
      <c r="V399">
        <f t="shared" si="130"/>
        <v>2.7835648148148151E-2</v>
      </c>
      <c r="W399">
        <f t="shared" si="131"/>
        <v>8.877314814814817E-3</v>
      </c>
      <c r="X399">
        <f t="shared" si="132"/>
        <v>1.9884259259259258E-2</v>
      </c>
      <c r="Y399">
        <f t="shared" si="133"/>
        <v>1.9884259259259258E-2</v>
      </c>
      <c r="Z399" t="b">
        <f t="shared" si="134"/>
        <v>0</v>
      </c>
      <c r="AA399" s="6">
        <f t="shared" si="135"/>
        <v>2.0833333333333121E-4</v>
      </c>
      <c r="AB399" s="6" t="b">
        <f t="shared" si="136"/>
        <v>0</v>
      </c>
      <c r="AC399" s="9">
        <f t="shared" si="137"/>
        <v>63</v>
      </c>
      <c r="AD399" s="9">
        <f t="shared" si="125"/>
        <v>210.00000000000213</v>
      </c>
      <c r="AE399" s="10">
        <f t="shared" si="143"/>
        <v>2.5462962962962961E-4</v>
      </c>
      <c r="AF399">
        <f t="shared" si="138"/>
        <v>9.2592592592592379E-4</v>
      </c>
      <c r="AG399" t="b">
        <f t="shared" si="139"/>
        <v>0</v>
      </c>
      <c r="AH399">
        <f t="shared" si="140"/>
        <v>3.7731481481481484E-2</v>
      </c>
    </row>
    <row r="400" spans="1:34" x14ac:dyDescent="0.2">
      <c r="A400">
        <v>427</v>
      </c>
      <c r="B400" t="s">
        <v>390</v>
      </c>
      <c r="C400" t="s">
        <v>420</v>
      </c>
      <c r="D400" t="s">
        <v>2121</v>
      </c>
      <c r="E400" t="str">
        <f t="shared" si="126"/>
        <v>Matt HancockApr 21, 2020</v>
      </c>
      <c r="F400" t="str">
        <f>VLOOKUP(D400,'names lookup'!A:L,5,FALSE)</f>
        <v>Matt Hancock</v>
      </c>
      <c r="G400" t="str">
        <f>VLOOKUP(F400,'names lookup'!E:H,3,FALSE)</f>
        <v>Government</v>
      </c>
      <c r="H400" t="str">
        <f>VLOOKUP(F400,'names lookup'!E:I,5,FALSE)</f>
        <v>Government</v>
      </c>
      <c r="I400" t="str">
        <f>VLOOKUP($F400,'names lookup'!$E:J,6,FALSE)</f>
        <v>Central govt</v>
      </c>
      <c r="J400" t="str">
        <f>VLOOKUP($F400,'names lookup'!$E:K,7,FALSE)</f>
        <v>N/A</v>
      </c>
      <c r="K400" t="str">
        <f>VLOOKUP($F400,'names lookup'!$E:L,8,FALSE)</f>
        <v>UK</v>
      </c>
      <c r="L400" t="str">
        <f t="shared" si="127"/>
        <v>Does that satisfy you, Robert?</v>
      </c>
      <c r="M400" t="str">
        <f t="shared" si="141"/>
        <v>28:21</v>
      </c>
      <c r="O400">
        <v>52</v>
      </c>
      <c r="Q400" t="s">
        <v>391</v>
      </c>
      <c r="R400" s="7">
        <f t="shared" si="128"/>
        <v>43942</v>
      </c>
      <c r="S400" t="s">
        <v>2428</v>
      </c>
      <c r="T400" s="6">
        <f t="shared" si="142"/>
        <v>1.96875E-2</v>
      </c>
      <c r="U400">
        <f t="shared" si="129"/>
        <v>1.96875E-2</v>
      </c>
      <c r="V400">
        <f t="shared" si="130"/>
        <v>3.7731481481481484E-2</v>
      </c>
      <c r="W400">
        <f t="shared" si="131"/>
        <v>1.8043981481481484E-2</v>
      </c>
      <c r="X400">
        <f t="shared" si="132"/>
        <v>1.9884259259259258E-2</v>
      </c>
      <c r="Y400">
        <f t="shared" si="133"/>
        <v>1.9884259259259258E-2</v>
      </c>
      <c r="Z400" t="b">
        <f t="shared" si="134"/>
        <v>0</v>
      </c>
      <c r="AA400" s="6">
        <f t="shared" si="135"/>
        <v>1.157407407407357E-5</v>
      </c>
      <c r="AB400" s="6" t="b">
        <f t="shared" si="136"/>
        <v>0</v>
      </c>
      <c r="AC400" s="9">
        <f t="shared" si="137"/>
        <v>5</v>
      </c>
      <c r="AD400" s="9">
        <f t="shared" si="125"/>
        <v>300.00000000001307</v>
      </c>
      <c r="AE400" s="10">
        <f t="shared" si="143"/>
        <v>1.1574074074074073E-5</v>
      </c>
      <c r="AF400">
        <f t="shared" si="138"/>
        <v>1.9675925925925764E-4</v>
      </c>
      <c r="AG400" t="b">
        <f t="shared" si="139"/>
        <v>0</v>
      </c>
      <c r="AH400">
        <f t="shared" si="140"/>
        <v>3.7731481481481484E-2</v>
      </c>
    </row>
    <row r="401" spans="1:34" x14ac:dyDescent="0.2">
      <c r="A401">
        <v>428</v>
      </c>
      <c r="B401" t="s">
        <v>390</v>
      </c>
      <c r="C401" t="s">
        <v>421</v>
      </c>
      <c r="D401" t="s">
        <v>2143</v>
      </c>
      <c r="E401" t="str">
        <f t="shared" si="126"/>
        <v>RobertApr 21, 2020</v>
      </c>
      <c r="F401" t="str">
        <f>VLOOKUP(E401,'names lookup'!D:L,2,FALSE)</f>
        <v>Robert Peston</v>
      </c>
      <c r="G401" t="str">
        <f>VLOOKUP(F401,'names lookup'!E:H,3,FALSE)</f>
        <v>ITV News</v>
      </c>
      <c r="H401" t="str">
        <f>VLOOKUP(F401,'names lookup'!E:I,5,FALSE)</f>
        <v>Media</v>
      </c>
      <c r="I401" t="str">
        <f>VLOOKUP($F401,'names lookup'!$E:J,6,FALSE)</f>
        <v>TV</v>
      </c>
      <c r="J401" t="str">
        <f>VLOOKUP($F401,'names lookup'!$E:K,7,FALSE)</f>
        <v>National</v>
      </c>
      <c r="K401" t="str">
        <f>VLOOKUP($F401,'names lookup'!$E:L,8,FALSE)</f>
        <v>UK</v>
      </c>
      <c r="L401" t="str">
        <f t="shared" si="127"/>
        <v>If I could just ask, I suppose Jonathan [Van Time 002825] would be best on this. Is the priority when it comes to face masks, frankly, healthcare workers, and although there may be a case for the general public using them at some point, this would just not be the right moment?</v>
      </c>
      <c r="M401" t="str">
        <f t="shared" si="141"/>
        <v>28:22</v>
      </c>
      <c r="O401">
        <v>295</v>
      </c>
      <c r="Q401" t="s">
        <v>391</v>
      </c>
      <c r="R401" s="7">
        <f t="shared" si="128"/>
        <v>43942</v>
      </c>
      <c r="S401" t="s">
        <v>2429</v>
      </c>
      <c r="T401" s="6">
        <f t="shared" si="142"/>
        <v>1.9699074074074074E-2</v>
      </c>
      <c r="U401">
        <f t="shared" si="129"/>
        <v>1.9699074074074074E-2</v>
      </c>
      <c r="V401">
        <f t="shared" si="130"/>
        <v>1.9699074074074074E-2</v>
      </c>
      <c r="W401">
        <f t="shared" si="131"/>
        <v>0</v>
      </c>
      <c r="X401">
        <f t="shared" si="132"/>
        <v>1.9884259259259258E-2</v>
      </c>
      <c r="Y401">
        <f t="shared" si="133"/>
        <v>1.9884259259259258E-2</v>
      </c>
      <c r="Z401" t="b">
        <f t="shared" si="134"/>
        <v>0</v>
      </c>
      <c r="AA401" s="6">
        <f t="shared" si="135"/>
        <v>1.8518518518518406E-4</v>
      </c>
      <c r="AB401" s="6" t="b">
        <f t="shared" si="136"/>
        <v>0</v>
      </c>
      <c r="AC401" s="9">
        <f t="shared" si="137"/>
        <v>52</v>
      </c>
      <c r="AD401" s="9">
        <f t="shared" si="125"/>
        <v>195.00000000000119</v>
      </c>
      <c r="AE401" s="10">
        <f t="shared" si="143"/>
        <v>2.0833333333333335E-4</v>
      </c>
      <c r="AF401">
        <f t="shared" si="138"/>
        <v>1.8518518518518406E-4</v>
      </c>
      <c r="AG401" t="b">
        <f t="shared" si="139"/>
        <v>0</v>
      </c>
      <c r="AH401">
        <f t="shared" si="140"/>
        <v>3.7731481481481484E-2</v>
      </c>
    </row>
    <row r="402" spans="1:34" x14ac:dyDescent="0.2">
      <c r="A402">
        <v>429</v>
      </c>
      <c r="B402" t="s">
        <v>390</v>
      </c>
      <c r="C402" t="s">
        <v>422</v>
      </c>
      <c r="D402" t="s">
        <v>2138</v>
      </c>
      <c r="E402" t="str">
        <f t="shared" si="126"/>
        <v>Professor Jonathan Van-TamApr 21, 2020</v>
      </c>
      <c r="F402" t="str">
        <f>VLOOKUP(E402,'names lookup'!D:L,2,FALSE)</f>
        <v>Professor Jonathan Van-Tam</v>
      </c>
      <c r="G402" t="str">
        <f>VLOOKUP(F402,'names lookup'!E:H,3,FALSE)</f>
        <v>Government</v>
      </c>
      <c r="H402" t="str">
        <f>VLOOKUP(F402,'names lookup'!E:I,5,FALSE)</f>
        <v>Government</v>
      </c>
      <c r="I402" t="str">
        <f>VLOOKUP($F402,'names lookup'!$E:J,6,FALSE)</f>
        <v>Central govt</v>
      </c>
      <c r="J402" t="str">
        <f>VLOOKUP($F402,'names lookup'!$E:K,7,FALSE)</f>
        <v>N/A</v>
      </c>
      <c r="K402" t="str">
        <f>VLOOKUP($F402,'names lookup'!$E:L,8,FALSE)</f>
        <v>UK</v>
      </c>
      <c r="L402" t="str">
        <f t="shared" si="127"/>
        <v>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v>
      </c>
      <c r="M402" t="str">
        <f t="shared" si="141"/>
        <v>28:38</v>
      </c>
      <c r="O402">
        <v>575</v>
      </c>
      <c r="Q402" t="s">
        <v>391</v>
      </c>
      <c r="R402" s="7">
        <f t="shared" si="128"/>
        <v>43942</v>
      </c>
      <c r="S402" t="s">
        <v>2294</v>
      </c>
      <c r="T402" s="6">
        <f t="shared" si="142"/>
        <v>1.9884259259259258E-2</v>
      </c>
      <c r="U402">
        <f t="shared" si="129"/>
        <v>1.9884259259259258E-2</v>
      </c>
      <c r="V402">
        <f t="shared" si="130"/>
        <v>2.7615740740740743E-2</v>
      </c>
      <c r="W402">
        <f t="shared" si="131"/>
        <v>7.731481481481485E-3</v>
      </c>
      <c r="X402">
        <f t="shared" si="132"/>
        <v>2.1226851851851854E-2</v>
      </c>
      <c r="Y402">
        <f t="shared" si="133"/>
        <v>2.1226851851851854E-2</v>
      </c>
      <c r="Z402" t="b">
        <f t="shared" si="134"/>
        <v>0</v>
      </c>
      <c r="AA402" s="6">
        <f t="shared" si="135"/>
        <v>4.2824074074074292E-4</v>
      </c>
      <c r="AB402" s="6" t="b">
        <f t="shared" si="136"/>
        <v>0</v>
      </c>
      <c r="AC402" s="9">
        <f t="shared" si="137"/>
        <v>101</v>
      </c>
      <c r="AD402" s="9">
        <f t="shared" si="125"/>
        <v>163.78378378378295</v>
      </c>
      <c r="AE402" s="10">
        <f t="shared" si="143"/>
        <v>4.1666666666666669E-4</v>
      </c>
      <c r="AF402">
        <f t="shared" si="138"/>
        <v>1.3425925925925966E-3</v>
      </c>
      <c r="AG402" t="b">
        <f t="shared" si="139"/>
        <v>0</v>
      </c>
      <c r="AH402">
        <f t="shared" si="140"/>
        <v>3.7731481481481484E-2</v>
      </c>
    </row>
    <row r="403" spans="1:34" x14ac:dyDescent="0.2">
      <c r="A403">
        <v>430</v>
      </c>
      <c r="B403" t="s">
        <v>390</v>
      </c>
      <c r="C403" t="s">
        <v>423</v>
      </c>
      <c r="D403" t="s">
        <v>2138</v>
      </c>
      <c r="E403" t="str">
        <f t="shared" si="126"/>
        <v>Professor Jonathan Van-TamApr 21, 2020</v>
      </c>
      <c r="F403" t="str">
        <f>VLOOKUP(E403,'names lookup'!D:L,2,FALSE)</f>
        <v>Professor Jonathan Van-Tam</v>
      </c>
      <c r="G403" t="str">
        <f>VLOOKUP(F403,'names lookup'!E:H,3,FALSE)</f>
        <v>Government</v>
      </c>
      <c r="H403" t="str">
        <f>VLOOKUP(F403,'names lookup'!E:I,5,FALSE)</f>
        <v>Government</v>
      </c>
      <c r="I403" t="str">
        <f>VLOOKUP($F403,'names lookup'!$E:J,6,FALSE)</f>
        <v>Central govt</v>
      </c>
      <c r="J403" t="str">
        <f>VLOOKUP($F403,'names lookup'!$E:K,7,FALSE)</f>
        <v>N/A</v>
      </c>
      <c r="K403" t="str">
        <f>VLOOKUP($F403,'names lookup'!$E:L,8,FALSE)</f>
        <v>UK</v>
      </c>
      <c r="L403" t="str">
        <f t="shared" si="127"/>
        <v>What I can say is that there is an absolutely engineering principle here that SAGE places great value and prime importance on never jeopardizing the supplies of PPE to our health and social care workers, and that is a line we are not going to cross under any circumstances.</v>
      </c>
      <c r="M403" t="str">
        <f t="shared" si="141"/>
        <v>29:15</v>
      </c>
      <c r="O403">
        <v>309</v>
      </c>
      <c r="Q403" t="s">
        <v>391</v>
      </c>
      <c r="R403" s="7">
        <f t="shared" si="128"/>
        <v>43942</v>
      </c>
      <c r="S403" t="s">
        <v>2294</v>
      </c>
      <c r="T403" s="6">
        <f t="shared" si="142"/>
        <v>2.0312500000000001E-2</v>
      </c>
      <c r="U403">
        <f t="shared" si="129"/>
        <v>1.9884259259259258E-2</v>
      </c>
      <c r="V403">
        <f t="shared" si="130"/>
        <v>2.7615740740740743E-2</v>
      </c>
      <c r="W403">
        <f t="shared" si="131"/>
        <v>7.731481481481485E-3</v>
      </c>
      <c r="X403">
        <f t="shared" si="132"/>
        <v>2.1226851851851854E-2</v>
      </c>
      <c r="Y403">
        <f t="shared" si="133"/>
        <v>2.1226851851851854E-2</v>
      </c>
      <c r="Z403" t="b">
        <f t="shared" si="134"/>
        <v>0</v>
      </c>
      <c r="AA403" s="6">
        <f t="shared" si="135"/>
        <v>2.6620370370370253E-4</v>
      </c>
      <c r="AB403" s="6" t="b">
        <f t="shared" si="136"/>
        <v>0</v>
      </c>
      <c r="AC403" s="9">
        <f t="shared" si="137"/>
        <v>49</v>
      </c>
      <c r="AD403" s="9">
        <f t="shared" si="125"/>
        <v>127.8260869565223</v>
      </c>
      <c r="AE403" s="10">
        <f t="shared" si="143"/>
        <v>1.9675925925925926E-4</v>
      </c>
      <c r="AF403">
        <f t="shared" si="138"/>
        <v>1.3425925925925966E-3</v>
      </c>
      <c r="AG403" t="b">
        <f t="shared" si="139"/>
        <v>0</v>
      </c>
      <c r="AH403">
        <f t="shared" si="140"/>
        <v>3.7731481481481484E-2</v>
      </c>
    </row>
    <row r="404" spans="1:34" x14ac:dyDescent="0.2">
      <c r="A404">
        <v>431</v>
      </c>
      <c r="B404" t="s">
        <v>390</v>
      </c>
      <c r="C404" t="s">
        <v>424</v>
      </c>
      <c r="D404" t="s">
        <v>2121</v>
      </c>
      <c r="E404" t="str">
        <f t="shared" si="126"/>
        <v>Matt HancockApr 21, 2020</v>
      </c>
      <c r="F404" t="str">
        <f>VLOOKUP(D404,'names lookup'!A:L,5,FALSE)</f>
        <v>Matt Hancock</v>
      </c>
      <c r="G404" t="str">
        <f>VLOOKUP(F404,'names lookup'!E:H,3,FALSE)</f>
        <v>Government</v>
      </c>
      <c r="H404" t="str">
        <f>VLOOKUP(F404,'names lookup'!E:I,5,FALSE)</f>
        <v>Government</v>
      </c>
      <c r="I404" t="str">
        <f>VLOOKUP($F404,'names lookup'!$E:J,6,FALSE)</f>
        <v>Central govt</v>
      </c>
      <c r="J404" t="str">
        <f>VLOOKUP($F404,'names lookup'!$E:K,7,FALSE)</f>
        <v>N/A</v>
      </c>
      <c r="K404" t="str">
        <f>VLOOKUP($F404,'names lookup'!$E:L,8,FALSE)</f>
        <v>UK</v>
      </c>
      <c r="L404" t="str">
        <f t="shared" si="127"/>
        <v>Thanks, Robert. Victoria MacDonald, Channel 4.</v>
      </c>
      <c r="M404" t="str">
        <f t="shared" si="141"/>
        <v>29:38</v>
      </c>
      <c r="O404">
        <v>68</v>
      </c>
      <c r="Q404" t="s">
        <v>391</v>
      </c>
      <c r="R404" s="7">
        <f t="shared" si="128"/>
        <v>43942</v>
      </c>
      <c r="S404" t="s">
        <v>2430</v>
      </c>
      <c r="T404" s="6">
        <f t="shared" si="142"/>
        <v>2.0578703703703703E-2</v>
      </c>
      <c r="U404">
        <f t="shared" si="129"/>
        <v>2.0578703703703703E-2</v>
      </c>
      <c r="V404">
        <f t="shared" si="130"/>
        <v>3.7731481481481484E-2</v>
      </c>
      <c r="W404">
        <f t="shared" si="131"/>
        <v>1.7152777777777781E-2</v>
      </c>
      <c r="X404">
        <f t="shared" si="132"/>
        <v>2.1226851851851854E-2</v>
      </c>
      <c r="Y404">
        <f t="shared" si="133"/>
        <v>2.1226851851851854E-2</v>
      </c>
      <c r="Z404" t="b">
        <f t="shared" si="134"/>
        <v>0</v>
      </c>
      <c r="AA404" s="6">
        <f t="shared" si="135"/>
        <v>4.6296296296297751E-5</v>
      </c>
      <c r="AB404" s="6" t="b">
        <f t="shared" si="136"/>
        <v>0</v>
      </c>
      <c r="AC404" s="9">
        <f t="shared" si="137"/>
        <v>6</v>
      </c>
      <c r="AD404" s="9">
        <f t="shared" si="125"/>
        <v>89.999999999997172</v>
      </c>
      <c r="AE404" s="10">
        <f t="shared" si="143"/>
        <v>2.3148148148148147E-5</v>
      </c>
      <c r="AF404">
        <f t="shared" si="138"/>
        <v>6.4814814814815117E-4</v>
      </c>
      <c r="AG404" t="b">
        <f t="shared" si="139"/>
        <v>0</v>
      </c>
      <c r="AH404">
        <f t="shared" si="140"/>
        <v>3.7731481481481484E-2</v>
      </c>
    </row>
    <row r="405" spans="1:34" x14ac:dyDescent="0.2">
      <c r="A405">
        <v>432</v>
      </c>
      <c r="B405" t="s">
        <v>390</v>
      </c>
      <c r="C405" t="s">
        <v>425</v>
      </c>
      <c r="D405" t="s">
        <v>2174</v>
      </c>
      <c r="E405" t="str">
        <f t="shared" si="126"/>
        <v>Victoria MacDonaldApr 21, 2020</v>
      </c>
      <c r="F405" t="str">
        <f>VLOOKUP(E405,'names lookup'!D:L,2,FALSE)</f>
        <v>Victoria MacDonald</v>
      </c>
      <c r="G405" t="str">
        <f>VLOOKUP(F405,'names lookup'!E:H,3,FALSE)</f>
        <v>Channel 4 News</v>
      </c>
      <c r="H405" t="str">
        <f>VLOOKUP(F405,'names lookup'!E:I,5,FALSE)</f>
        <v>Media</v>
      </c>
      <c r="I405" t="str">
        <f>VLOOKUP($F405,'names lookup'!$E:J,6,FALSE)</f>
        <v>TV</v>
      </c>
      <c r="J405" t="str">
        <f>VLOOKUP($F405,'names lookup'!$E:K,7,FALSE)</f>
        <v>National</v>
      </c>
      <c r="K405" t="str">
        <f>VLOOKUP($F405,'names lookup'!$E:L,8,FALSE)</f>
        <v>UK</v>
      </c>
      <c r="L405" t="str">
        <f t="shared" si="127"/>
        <v>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v>
      </c>
      <c r="M405" t="str">
        <f t="shared" si="141"/>
        <v>29:42</v>
      </c>
      <c r="O405">
        <v>717</v>
      </c>
      <c r="Q405" t="s">
        <v>391</v>
      </c>
      <c r="R405" s="7">
        <f t="shared" si="128"/>
        <v>43942</v>
      </c>
      <c r="S405" t="s">
        <v>2431</v>
      </c>
      <c r="T405" s="6">
        <f t="shared" si="142"/>
        <v>2.0625000000000001E-2</v>
      </c>
      <c r="U405">
        <f t="shared" si="129"/>
        <v>2.0625000000000001E-2</v>
      </c>
      <c r="V405">
        <f t="shared" si="130"/>
        <v>2.0625000000000001E-2</v>
      </c>
      <c r="W405">
        <f t="shared" si="131"/>
        <v>0</v>
      </c>
      <c r="X405">
        <f t="shared" si="132"/>
        <v>2.1226851851851854E-2</v>
      </c>
      <c r="Y405">
        <f t="shared" si="133"/>
        <v>2.1226851851851854E-2</v>
      </c>
      <c r="Z405" t="b">
        <f t="shared" si="134"/>
        <v>0</v>
      </c>
      <c r="AA405" s="6">
        <f t="shared" si="135"/>
        <v>6.0185185185185341E-4</v>
      </c>
      <c r="AB405" s="6" t="b">
        <f t="shared" si="136"/>
        <v>0</v>
      </c>
      <c r="AC405" s="9">
        <f t="shared" si="137"/>
        <v>123</v>
      </c>
      <c r="AD405" s="9">
        <f t="shared" si="125"/>
        <v>141.92307692307656</v>
      </c>
      <c r="AE405" s="10">
        <f t="shared" si="143"/>
        <v>5.0925925925925921E-4</v>
      </c>
      <c r="AF405">
        <f t="shared" si="138"/>
        <v>6.0185185185185341E-4</v>
      </c>
      <c r="AG405" t="b">
        <f t="shared" si="139"/>
        <v>0</v>
      </c>
      <c r="AH405">
        <f t="shared" si="140"/>
        <v>3.7731481481481484E-2</v>
      </c>
    </row>
    <row r="406" spans="1:34" x14ac:dyDescent="0.2">
      <c r="A406">
        <v>433</v>
      </c>
      <c r="B406" t="s">
        <v>390</v>
      </c>
      <c r="C406" t="s">
        <v>426</v>
      </c>
      <c r="D406" t="s">
        <v>2121</v>
      </c>
      <c r="E406" t="str">
        <f t="shared" si="126"/>
        <v>Matt HancockApr 21, 2020</v>
      </c>
      <c r="F406" t="str">
        <f>VLOOKUP(D406,'names lookup'!A:L,5,FALSE)</f>
        <v>Matt Hancock</v>
      </c>
      <c r="G406" t="str">
        <f>VLOOKUP(F406,'names lookup'!E:H,3,FALSE)</f>
        <v>Government</v>
      </c>
      <c r="H406" t="str">
        <f>VLOOKUP(F406,'names lookup'!E:I,5,FALSE)</f>
        <v>Government</v>
      </c>
      <c r="I406" t="str">
        <f>VLOOKUP($F406,'names lookup'!$E:J,6,FALSE)</f>
        <v>Central govt</v>
      </c>
      <c r="J406" t="str">
        <f>VLOOKUP($F406,'names lookup'!$E:K,7,FALSE)</f>
        <v>N/A</v>
      </c>
      <c r="K406" t="str">
        <f>VLOOKUP($F406,'names lookup'!$E:L,8,FALSE)</f>
        <v>UK</v>
      </c>
      <c r="L406" t="str">
        <f t="shared" si="127"/>
        <v>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v>
      </c>
      <c r="M406" t="str">
        <f t="shared" si="141"/>
        <v>30:34</v>
      </c>
      <c r="O406">
        <v>882</v>
      </c>
      <c r="Q406" t="s">
        <v>391</v>
      </c>
      <c r="R406" s="7">
        <f t="shared" si="128"/>
        <v>43942</v>
      </c>
      <c r="S406" t="s">
        <v>2432</v>
      </c>
      <c r="T406" s="6">
        <f t="shared" si="142"/>
        <v>2.1226851851851854E-2</v>
      </c>
      <c r="U406">
        <f t="shared" si="129"/>
        <v>2.1226851851851854E-2</v>
      </c>
      <c r="V406">
        <f t="shared" si="130"/>
        <v>3.7731481481481484E-2</v>
      </c>
      <c r="W406">
        <f t="shared" si="131"/>
        <v>1.650462962962963E-2</v>
      </c>
      <c r="X406">
        <f t="shared" si="132"/>
        <v>2.3344907407407408E-2</v>
      </c>
      <c r="Y406">
        <f t="shared" si="133"/>
        <v>2.3344907407407408E-2</v>
      </c>
      <c r="Z406" t="b">
        <f t="shared" si="134"/>
        <v>0</v>
      </c>
      <c r="AA406" s="6">
        <f t="shared" si="135"/>
        <v>7.6388888888888687E-4</v>
      </c>
      <c r="AB406" s="6" t="b">
        <f t="shared" si="136"/>
        <v>0</v>
      </c>
      <c r="AC406" s="9">
        <f t="shared" si="137"/>
        <v>161</v>
      </c>
      <c r="AD406" s="9">
        <f t="shared" ref="AD406:AD437" si="144">IF(AB406=FALSE,AC406/(AA406*(24*60)),"")</f>
        <v>146.36363636363677</v>
      </c>
      <c r="AE406" s="10">
        <f t="shared" si="143"/>
        <v>6.5972222222222213E-4</v>
      </c>
      <c r="AF406">
        <f t="shared" si="138"/>
        <v>2.1180555555555536E-3</v>
      </c>
      <c r="AG406" t="b">
        <f t="shared" si="139"/>
        <v>0</v>
      </c>
      <c r="AH406">
        <f t="shared" si="140"/>
        <v>3.7731481481481484E-2</v>
      </c>
    </row>
    <row r="407" spans="1:34" x14ac:dyDescent="0.2">
      <c r="A407">
        <v>434</v>
      </c>
      <c r="B407" t="s">
        <v>390</v>
      </c>
      <c r="C407" t="s">
        <v>427</v>
      </c>
      <c r="D407" t="s">
        <v>2121</v>
      </c>
      <c r="E407" t="str">
        <f t="shared" si="126"/>
        <v>Matt HancockApr 21, 2020</v>
      </c>
      <c r="F407" t="str">
        <f>VLOOKUP(D407,'names lookup'!A:L,5,FALSE)</f>
        <v>Matt Hancock</v>
      </c>
      <c r="G407" t="str">
        <f>VLOOKUP(F407,'names lookup'!E:H,3,FALSE)</f>
        <v>Government</v>
      </c>
      <c r="H407" t="str">
        <f>VLOOKUP(F407,'names lookup'!E:I,5,FALSE)</f>
        <v>Government</v>
      </c>
      <c r="I407" t="str">
        <f>VLOOKUP($F407,'names lookup'!$E:J,6,FALSE)</f>
        <v>Central govt</v>
      </c>
      <c r="J407" t="str">
        <f>VLOOKUP($F407,'names lookup'!$E:K,7,FALSE)</f>
        <v>N/A</v>
      </c>
      <c r="K407" t="str">
        <f>VLOOKUP($F407,'names lookup'!$E:L,8,FALSE)</f>
        <v>UK</v>
      </c>
      <c r="L407" t="str">
        <f t="shared" si="127"/>
        <v>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v>
      </c>
      <c r="M407" t="str">
        <f t="shared" si="141"/>
        <v>31:40</v>
      </c>
      <c r="O407">
        <v>832</v>
      </c>
      <c r="Q407" t="s">
        <v>391</v>
      </c>
      <c r="R407" s="7">
        <f t="shared" si="128"/>
        <v>43942</v>
      </c>
      <c r="S407" t="s">
        <v>2432</v>
      </c>
      <c r="T407" s="6">
        <f t="shared" si="142"/>
        <v>2.1990740740740741E-2</v>
      </c>
      <c r="U407">
        <f t="shared" si="129"/>
        <v>2.1226851851851854E-2</v>
      </c>
      <c r="V407">
        <f t="shared" si="130"/>
        <v>3.7731481481481484E-2</v>
      </c>
      <c r="W407">
        <f t="shared" si="131"/>
        <v>1.650462962962963E-2</v>
      </c>
      <c r="X407">
        <f t="shared" si="132"/>
        <v>2.3344907407407408E-2</v>
      </c>
      <c r="Y407">
        <f t="shared" si="133"/>
        <v>2.3344907407407408E-2</v>
      </c>
      <c r="Z407" t="b">
        <f t="shared" si="134"/>
        <v>0</v>
      </c>
      <c r="AA407" s="6">
        <f t="shared" si="135"/>
        <v>7.4074074074073973E-4</v>
      </c>
      <c r="AB407" s="6" t="b">
        <f t="shared" si="136"/>
        <v>0</v>
      </c>
      <c r="AC407" s="9">
        <f t="shared" si="137"/>
        <v>148</v>
      </c>
      <c r="AD407" s="9">
        <f t="shared" si="144"/>
        <v>138.7500000000002</v>
      </c>
      <c r="AE407" s="10">
        <f t="shared" si="143"/>
        <v>6.134259259259259E-4</v>
      </c>
      <c r="AF407">
        <f t="shared" si="138"/>
        <v>2.1180555555555536E-3</v>
      </c>
      <c r="AG407" t="b">
        <f t="shared" si="139"/>
        <v>0</v>
      </c>
      <c r="AH407">
        <f t="shared" si="140"/>
        <v>3.7731481481481484E-2</v>
      </c>
    </row>
    <row r="408" spans="1:34" x14ac:dyDescent="0.2">
      <c r="A408">
        <v>435</v>
      </c>
      <c r="B408" t="s">
        <v>390</v>
      </c>
      <c r="C408" t="s">
        <v>428</v>
      </c>
      <c r="D408" t="s">
        <v>2121</v>
      </c>
      <c r="E408" t="str">
        <f t="shared" si="126"/>
        <v>Matt HancockApr 21, 2020</v>
      </c>
      <c r="F408" t="str">
        <f>VLOOKUP(D408,'names lookup'!A:L,5,FALSE)</f>
        <v>Matt Hancock</v>
      </c>
      <c r="G408" t="str">
        <f>VLOOKUP(F408,'names lookup'!E:H,3,FALSE)</f>
        <v>Government</v>
      </c>
      <c r="H408" t="str">
        <f>VLOOKUP(F408,'names lookup'!E:I,5,FALSE)</f>
        <v>Government</v>
      </c>
      <c r="I408" t="str">
        <f>VLOOKUP($F408,'names lookup'!$E:J,6,FALSE)</f>
        <v>Central govt</v>
      </c>
      <c r="J408" t="str">
        <f>VLOOKUP($F408,'names lookup'!$E:K,7,FALSE)</f>
        <v>N/A</v>
      </c>
      <c r="K408" t="str">
        <f>VLOOKUP($F408,'names lookup'!$E:L,8,FALSE)</f>
        <v>UK</v>
      </c>
      <c r="L408" t="str">
        <f t="shared" si="127"/>
        <v>It is a complicated picture. None of this takes away the importance of delivering on this agenda or the resources and the support that we’re throwing at it. Daniel Woodson, Talk Radio.</v>
      </c>
      <c r="M408" t="str">
        <f t="shared" si="141"/>
        <v>32:44</v>
      </c>
      <c r="O408">
        <v>206</v>
      </c>
      <c r="Q408" t="s">
        <v>391</v>
      </c>
      <c r="R408" s="7">
        <f t="shared" si="128"/>
        <v>43942</v>
      </c>
      <c r="S408" t="s">
        <v>2432</v>
      </c>
      <c r="T408" s="6">
        <f t="shared" si="142"/>
        <v>2.2731481481481481E-2</v>
      </c>
      <c r="U408">
        <f t="shared" si="129"/>
        <v>2.1226851851851854E-2</v>
      </c>
      <c r="V408">
        <f t="shared" si="130"/>
        <v>3.7731481481481484E-2</v>
      </c>
      <c r="W408">
        <f t="shared" si="131"/>
        <v>1.650462962962963E-2</v>
      </c>
      <c r="X408">
        <f t="shared" si="132"/>
        <v>2.3344907407407408E-2</v>
      </c>
      <c r="Y408">
        <f t="shared" si="133"/>
        <v>2.3344907407407408E-2</v>
      </c>
      <c r="Z408" t="b">
        <f t="shared" si="134"/>
        <v>0</v>
      </c>
      <c r="AA408" s="6">
        <f t="shared" si="135"/>
        <v>1.6203703703704039E-4</v>
      </c>
      <c r="AB408" s="6" t="b">
        <f t="shared" si="136"/>
        <v>0</v>
      </c>
      <c r="AC408" s="9">
        <f t="shared" si="137"/>
        <v>32</v>
      </c>
      <c r="AD408" s="9">
        <f t="shared" si="144"/>
        <v>137.1428571428543</v>
      </c>
      <c r="AE408" s="10">
        <f t="shared" si="143"/>
        <v>1.273148148148148E-4</v>
      </c>
      <c r="AF408">
        <f t="shared" si="138"/>
        <v>2.1180555555555536E-3</v>
      </c>
      <c r="AG408" t="b">
        <f t="shared" si="139"/>
        <v>0</v>
      </c>
      <c r="AH408">
        <f t="shared" si="140"/>
        <v>3.7731481481481484E-2</v>
      </c>
    </row>
    <row r="409" spans="1:34" x14ac:dyDescent="0.2">
      <c r="A409">
        <v>436</v>
      </c>
      <c r="B409" t="s">
        <v>390</v>
      </c>
      <c r="C409" t="s">
        <v>429</v>
      </c>
      <c r="D409" t="s">
        <v>2052</v>
      </c>
      <c r="E409" t="str">
        <f t="shared" si="126"/>
        <v>Daniel WoodsonApr 21, 2020</v>
      </c>
      <c r="F409" t="str">
        <f>VLOOKUP(E409,'names lookup'!D:L,2,FALSE)</f>
        <v>Daniel Woodson</v>
      </c>
      <c r="G409" t="str">
        <f>VLOOKUP(F409,'names lookup'!E:H,3,FALSE)</f>
        <v>TalkRADIO</v>
      </c>
      <c r="H409" t="str">
        <f>VLOOKUP(F409,'names lookup'!E:I,5,FALSE)</f>
        <v>Media</v>
      </c>
      <c r="I409" t="str">
        <f>VLOOKUP($F409,'names lookup'!$E:J,6,FALSE)</f>
        <v>Radio</v>
      </c>
      <c r="J409" t="str">
        <f>VLOOKUP($F409,'names lookup'!$E:K,7,FALSE)</f>
        <v>National</v>
      </c>
      <c r="K409" t="str">
        <f>VLOOKUP($F409,'names lookup'!$E:L,8,FALSE)</f>
        <v>UK</v>
      </c>
      <c r="L409" t="str">
        <f t="shared" si="127"/>
        <v>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v>
      </c>
      <c r="M409" t="str">
        <f t="shared" si="141"/>
        <v>32:58</v>
      </c>
      <c r="O409">
        <v>521</v>
      </c>
      <c r="Q409" t="s">
        <v>391</v>
      </c>
      <c r="R409" s="7">
        <f t="shared" si="128"/>
        <v>43942</v>
      </c>
      <c r="S409" t="s">
        <v>2433</v>
      </c>
      <c r="T409" s="6">
        <f t="shared" si="142"/>
        <v>2.2893518518518521E-2</v>
      </c>
      <c r="U409">
        <f t="shared" si="129"/>
        <v>2.2893518518518521E-2</v>
      </c>
      <c r="V409">
        <f t="shared" si="130"/>
        <v>2.2893518518518521E-2</v>
      </c>
      <c r="W409">
        <f t="shared" si="131"/>
        <v>0</v>
      </c>
      <c r="X409">
        <f t="shared" si="132"/>
        <v>2.3344907407407408E-2</v>
      </c>
      <c r="Y409">
        <f t="shared" si="133"/>
        <v>2.3344907407407408E-2</v>
      </c>
      <c r="Z409" t="b">
        <f t="shared" si="134"/>
        <v>0</v>
      </c>
      <c r="AA409" s="6">
        <f t="shared" si="135"/>
        <v>4.5138888888888659E-4</v>
      </c>
      <c r="AB409" s="6" t="b">
        <f t="shared" si="136"/>
        <v>0</v>
      </c>
      <c r="AC409" s="9">
        <f t="shared" si="137"/>
        <v>77</v>
      </c>
      <c r="AD409" s="9">
        <f t="shared" si="144"/>
        <v>118.46153846153906</v>
      </c>
      <c r="AE409" s="10">
        <f t="shared" si="143"/>
        <v>3.1250000000000001E-4</v>
      </c>
      <c r="AF409">
        <f t="shared" si="138"/>
        <v>4.5138888888888659E-4</v>
      </c>
      <c r="AG409" t="b">
        <f t="shared" si="139"/>
        <v>0</v>
      </c>
      <c r="AH409">
        <f t="shared" si="140"/>
        <v>3.7731481481481484E-2</v>
      </c>
    </row>
    <row r="410" spans="1:34" x14ac:dyDescent="0.2">
      <c r="A410">
        <v>437</v>
      </c>
      <c r="B410" t="s">
        <v>390</v>
      </c>
      <c r="C410" t="s">
        <v>430</v>
      </c>
      <c r="D410" t="s">
        <v>2121</v>
      </c>
      <c r="E410" t="str">
        <f t="shared" si="126"/>
        <v>Matt HancockApr 21, 2020</v>
      </c>
      <c r="F410" t="str">
        <f>VLOOKUP(D410,'names lookup'!A:L,5,FALSE)</f>
        <v>Matt Hancock</v>
      </c>
      <c r="G410" t="str">
        <f>VLOOKUP(F410,'names lookup'!E:H,3,FALSE)</f>
        <v>Government</v>
      </c>
      <c r="H410" t="str">
        <f>VLOOKUP(F410,'names lookup'!E:I,5,FALSE)</f>
        <v>Government</v>
      </c>
      <c r="I410" t="str">
        <f>VLOOKUP($F410,'names lookup'!$E:J,6,FALSE)</f>
        <v>Central govt</v>
      </c>
      <c r="J410" t="str">
        <f>VLOOKUP($F410,'names lookup'!$E:K,7,FALSE)</f>
        <v>N/A</v>
      </c>
      <c r="K410" t="str">
        <f>VLOOKUP($F410,'names lookup'!$E:L,8,FALSE)</f>
        <v>UK</v>
      </c>
      <c r="L410" t="str">
        <f t="shared" si="127"/>
        <v>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v>
      </c>
      <c r="M410" t="str">
        <f t="shared" si="141"/>
        <v>33:37</v>
      </c>
      <c r="O410">
        <v>849</v>
      </c>
      <c r="Q410" t="s">
        <v>391</v>
      </c>
      <c r="R410" s="7">
        <f t="shared" si="128"/>
        <v>43942</v>
      </c>
      <c r="S410" t="s">
        <v>2434</v>
      </c>
      <c r="T410" s="6">
        <f t="shared" si="142"/>
        <v>2.3344907407407408E-2</v>
      </c>
      <c r="U410">
        <f t="shared" si="129"/>
        <v>2.3344907407407408E-2</v>
      </c>
      <c r="V410">
        <f t="shared" si="130"/>
        <v>3.7731481481481484E-2</v>
      </c>
      <c r="W410">
        <f t="shared" si="131"/>
        <v>1.4386574074074076E-2</v>
      </c>
      <c r="X410">
        <f t="shared" si="132"/>
        <v>2.763888888888889E-2</v>
      </c>
      <c r="Y410">
        <f t="shared" si="133"/>
        <v>2.763888888888889E-2</v>
      </c>
      <c r="Z410" t="b">
        <f t="shared" si="134"/>
        <v>0</v>
      </c>
      <c r="AA410" s="6">
        <f t="shared" si="135"/>
        <v>7.2916666666666269E-4</v>
      </c>
      <c r="AB410" s="6" t="b">
        <f t="shared" si="136"/>
        <v>0</v>
      </c>
      <c r="AC410" s="9">
        <f t="shared" si="137"/>
        <v>139</v>
      </c>
      <c r="AD410" s="9">
        <f t="shared" si="144"/>
        <v>132.38095238095309</v>
      </c>
      <c r="AE410" s="10">
        <f t="shared" si="143"/>
        <v>5.6712962962962956E-4</v>
      </c>
      <c r="AF410">
        <f t="shared" si="138"/>
        <v>4.293981481481482E-3</v>
      </c>
      <c r="AG410" t="b">
        <f t="shared" si="139"/>
        <v>0</v>
      </c>
      <c r="AH410">
        <f t="shared" si="140"/>
        <v>3.7731481481481484E-2</v>
      </c>
    </row>
    <row r="411" spans="1:34" x14ac:dyDescent="0.2">
      <c r="A411">
        <v>438</v>
      </c>
      <c r="B411" t="s">
        <v>390</v>
      </c>
      <c r="C411" t="s">
        <v>431</v>
      </c>
      <c r="D411" t="s">
        <v>2045</v>
      </c>
      <c r="E411" t="str">
        <f t="shared" si="126"/>
        <v>Chris SmithApr 21, 2020</v>
      </c>
      <c r="F411" t="str">
        <f>VLOOKUP(E411,'names lookup'!D:L,2,FALSE)</f>
        <v>Chris Smith</v>
      </c>
      <c r="G411" t="str">
        <f>VLOOKUP(F411,'names lookup'!E:H,3,FALSE)</f>
        <v>The Times</v>
      </c>
      <c r="H411" t="str">
        <f>VLOOKUP(F411,'names lookup'!E:I,5,FALSE)</f>
        <v>Media</v>
      </c>
      <c r="I411" t="str">
        <f>VLOOKUP($F411,'names lookup'!$E:J,6,FALSE)</f>
        <v>Newspaper</v>
      </c>
      <c r="J411" t="str">
        <f>VLOOKUP($F411,'names lookup'!$E:K,7,FALSE)</f>
        <v>National</v>
      </c>
      <c r="K411" t="str">
        <f>VLOOKUP($F411,'names lookup'!$E:L,8,FALSE)</f>
        <v>UK</v>
      </c>
      <c r="L411" t="str">
        <f t="shared" si="127"/>
        <v>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v>
      </c>
      <c r="M411" t="str">
        <f t="shared" si="141"/>
        <v>34:40</v>
      </c>
      <c r="O411">
        <v>646</v>
      </c>
      <c r="Q411" t="s">
        <v>391</v>
      </c>
      <c r="R411" s="7">
        <f t="shared" si="128"/>
        <v>43942</v>
      </c>
      <c r="S411" t="s">
        <v>2435</v>
      </c>
      <c r="T411" s="6">
        <f t="shared" si="142"/>
        <v>2.4074074074074071E-2</v>
      </c>
      <c r="U411">
        <f t="shared" si="129"/>
        <v>2.4074074074074071E-2</v>
      </c>
      <c r="V411">
        <f t="shared" si="130"/>
        <v>2.763888888888889E-2</v>
      </c>
      <c r="W411">
        <f t="shared" si="131"/>
        <v>3.5648148148148193E-3</v>
      </c>
      <c r="X411">
        <f t="shared" si="132"/>
        <v>2.763888888888889E-2</v>
      </c>
      <c r="Y411">
        <f t="shared" si="133"/>
        <v>2.763888888888889E-2</v>
      </c>
      <c r="Z411" t="b">
        <f t="shared" si="134"/>
        <v>0</v>
      </c>
      <c r="AA411" s="6">
        <f t="shared" si="135"/>
        <v>3.9351851851852221E-4</v>
      </c>
      <c r="AB411" s="6" t="b">
        <f t="shared" si="136"/>
        <v>0</v>
      </c>
      <c r="AC411" s="9">
        <f t="shared" si="137"/>
        <v>111</v>
      </c>
      <c r="AD411" s="9">
        <f t="shared" si="144"/>
        <v>195.88235294117464</v>
      </c>
      <c r="AE411" s="10">
        <f t="shared" si="143"/>
        <v>4.5138888888888892E-4</v>
      </c>
      <c r="AF411">
        <f t="shared" si="138"/>
        <v>3.5648148148148193E-3</v>
      </c>
      <c r="AG411" t="b">
        <f t="shared" si="139"/>
        <v>0</v>
      </c>
      <c r="AH411">
        <f t="shared" si="140"/>
        <v>3.7731481481481484E-2</v>
      </c>
    </row>
    <row r="412" spans="1:34" x14ac:dyDescent="0.2">
      <c r="A412">
        <v>439</v>
      </c>
      <c r="B412" t="s">
        <v>390</v>
      </c>
      <c r="C412" t="s">
        <v>432</v>
      </c>
      <c r="D412" t="s">
        <v>2121</v>
      </c>
      <c r="E412" t="str">
        <f t="shared" si="126"/>
        <v>Matt HancockApr 21, 2020</v>
      </c>
      <c r="F412" t="str">
        <f>VLOOKUP(D412,'names lookup'!A:L,5,FALSE)</f>
        <v>Matt Hancock</v>
      </c>
      <c r="G412" t="str">
        <f>VLOOKUP(F412,'names lookup'!E:H,3,FALSE)</f>
        <v>Government</v>
      </c>
      <c r="H412" t="str">
        <f>VLOOKUP(F412,'names lookup'!E:I,5,FALSE)</f>
        <v>Government</v>
      </c>
      <c r="I412" t="str">
        <f>VLOOKUP($F412,'names lookup'!$E:J,6,FALSE)</f>
        <v>Central govt</v>
      </c>
      <c r="J412" t="str">
        <f>VLOOKUP($F412,'names lookup'!$E:K,7,FALSE)</f>
        <v>N/A</v>
      </c>
      <c r="K412" t="str">
        <f>VLOOKUP($F412,'names lookup'!$E:L,8,FALSE)</f>
        <v>UK</v>
      </c>
      <c r="L412" t="str">
        <f t="shared" si="127"/>
        <v>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v>
      </c>
      <c r="M412" t="str">
        <f t="shared" si="141"/>
        <v>35:14</v>
      </c>
      <c r="O412">
        <v>561</v>
      </c>
      <c r="Q412" t="s">
        <v>391</v>
      </c>
      <c r="R412" s="7">
        <f t="shared" si="128"/>
        <v>43942</v>
      </c>
      <c r="S412" t="s">
        <v>2436</v>
      </c>
      <c r="T412" s="6">
        <f t="shared" si="142"/>
        <v>2.4467592592592593E-2</v>
      </c>
      <c r="U412">
        <f t="shared" si="129"/>
        <v>2.4467592592592593E-2</v>
      </c>
      <c r="V412">
        <f t="shared" si="130"/>
        <v>3.7731481481481484E-2</v>
      </c>
      <c r="W412">
        <f t="shared" si="131"/>
        <v>1.3263888888888891E-2</v>
      </c>
      <c r="X412">
        <f t="shared" si="132"/>
        <v>2.763888888888889E-2</v>
      </c>
      <c r="Y412">
        <f t="shared" si="133"/>
        <v>2.763888888888889E-2</v>
      </c>
      <c r="Z412" t="b">
        <f t="shared" si="134"/>
        <v>0</v>
      </c>
      <c r="AA412" s="6">
        <f t="shared" si="135"/>
        <v>5.0925925925925791E-4</v>
      </c>
      <c r="AB412" s="6" t="b">
        <f t="shared" si="136"/>
        <v>0</v>
      </c>
      <c r="AC412" s="9">
        <f t="shared" si="137"/>
        <v>94</v>
      </c>
      <c r="AD412" s="9">
        <f t="shared" si="144"/>
        <v>128.18181818181853</v>
      </c>
      <c r="AE412" s="10">
        <f t="shared" si="143"/>
        <v>3.8194444444444446E-4</v>
      </c>
      <c r="AF412">
        <f t="shared" si="138"/>
        <v>3.1712962962962971E-3</v>
      </c>
      <c r="AG412" t="b">
        <f t="shared" si="139"/>
        <v>0</v>
      </c>
      <c r="AH412">
        <f t="shared" si="140"/>
        <v>3.7731481481481484E-2</v>
      </c>
    </row>
    <row r="413" spans="1:34" x14ac:dyDescent="0.2">
      <c r="A413">
        <v>440</v>
      </c>
      <c r="B413" t="s">
        <v>390</v>
      </c>
      <c r="C413" t="s">
        <v>433</v>
      </c>
      <c r="D413" t="s">
        <v>2138</v>
      </c>
      <c r="E413" t="str">
        <f t="shared" si="126"/>
        <v>Professor Jonathan Van-TamApr 21, 2020</v>
      </c>
      <c r="F413" t="str">
        <f>VLOOKUP(E413,'names lookup'!D:L,2,FALSE)</f>
        <v>Professor Jonathan Van-Tam</v>
      </c>
      <c r="G413" t="str">
        <f>VLOOKUP(F413,'names lookup'!E:H,3,FALSE)</f>
        <v>Government</v>
      </c>
      <c r="H413" t="str">
        <f>VLOOKUP(F413,'names lookup'!E:I,5,FALSE)</f>
        <v>Government</v>
      </c>
      <c r="I413" t="str">
        <f>VLOOKUP($F413,'names lookup'!$E:J,6,FALSE)</f>
        <v>Central govt</v>
      </c>
      <c r="J413" t="str">
        <f>VLOOKUP($F413,'names lookup'!$E:K,7,FALSE)</f>
        <v>N/A</v>
      </c>
      <c r="K413" t="str">
        <f>VLOOKUP($F413,'names lookup'!$E:L,8,FALSE)</f>
        <v>UK</v>
      </c>
      <c r="L413" t="str">
        <f t="shared" si="127"/>
        <v>Thank you, Secretary of State. You’re absolutely right, and really the Secretary of State has answered the medical question for me.</v>
      </c>
      <c r="M413" t="str">
        <f t="shared" si="141"/>
        <v>35:58</v>
      </c>
      <c r="O413">
        <v>167</v>
      </c>
      <c r="Q413" t="s">
        <v>391</v>
      </c>
      <c r="R413" s="7">
        <f t="shared" si="128"/>
        <v>43942</v>
      </c>
      <c r="S413" t="s">
        <v>2437</v>
      </c>
      <c r="T413" s="6">
        <f t="shared" si="142"/>
        <v>2.4976851851851851E-2</v>
      </c>
      <c r="U413">
        <f t="shared" si="129"/>
        <v>2.4976851851851851E-2</v>
      </c>
      <c r="V413">
        <f t="shared" si="130"/>
        <v>2.7615740740740743E-2</v>
      </c>
      <c r="W413">
        <f t="shared" si="131"/>
        <v>2.638888888888892E-3</v>
      </c>
      <c r="X413">
        <f t="shared" si="132"/>
        <v>2.763888888888889E-2</v>
      </c>
      <c r="Y413">
        <f t="shared" si="133"/>
        <v>2.763888888888889E-2</v>
      </c>
      <c r="Z413" t="b">
        <f t="shared" si="134"/>
        <v>0</v>
      </c>
      <c r="AA413" s="6">
        <f t="shared" si="135"/>
        <v>1.2731481481481274E-4</v>
      </c>
      <c r="AB413" s="6" t="b">
        <f t="shared" si="136"/>
        <v>0</v>
      </c>
      <c r="AC413" s="9">
        <f t="shared" si="137"/>
        <v>21</v>
      </c>
      <c r="AD413" s="9">
        <f t="shared" si="144"/>
        <v>114.54545454545641</v>
      </c>
      <c r="AE413" s="10">
        <f t="shared" si="143"/>
        <v>8.1018518518518516E-5</v>
      </c>
      <c r="AF413">
        <f t="shared" si="138"/>
        <v>2.6620370370370391E-3</v>
      </c>
      <c r="AG413" t="b">
        <f t="shared" si="139"/>
        <v>0</v>
      </c>
      <c r="AH413">
        <f t="shared" si="140"/>
        <v>3.7731481481481484E-2</v>
      </c>
    </row>
    <row r="414" spans="1:34" x14ac:dyDescent="0.2">
      <c r="A414">
        <v>441</v>
      </c>
      <c r="B414" t="s">
        <v>390</v>
      </c>
      <c r="C414" t="s">
        <v>434</v>
      </c>
      <c r="D414" t="s">
        <v>2121</v>
      </c>
      <c r="E414" t="str">
        <f t="shared" si="126"/>
        <v>Matt HancockApr 21, 2020</v>
      </c>
      <c r="F414" t="str">
        <f>VLOOKUP(D414,'names lookup'!A:L,5,FALSE)</f>
        <v>Matt Hancock</v>
      </c>
      <c r="G414" t="str">
        <f>VLOOKUP(F414,'names lookup'!E:H,3,FALSE)</f>
        <v>Government</v>
      </c>
      <c r="H414" t="str">
        <f>VLOOKUP(F414,'names lookup'!E:I,5,FALSE)</f>
        <v>Government</v>
      </c>
      <c r="I414" t="str">
        <f>VLOOKUP($F414,'names lookup'!$E:J,6,FALSE)</f>
        <v>Central govt</v>
      </c>
      <c r="J414" t="str">
        <f>VLOOKUP($F414,'names lookup'!$E:K,7,FALSE)</f>
        <v>N/A</v>
      </c>
      <c r="K414" t="str">
        <f>VLOOKUP($F414,'names lookup'!$E:L,8,FALSE)</f>
        <v>UK</v>
      </c>
      <c r="L414" t="str">
        <f t="shared" si="127"/>
        <v>Did I get it right?</v>
      </c>
      <c r="M414" t="str">
        <f t="shared" si="141"/>
        <v>36:09</v>
      </c>
      <c r="O414">
        <v>41</v>
      </c>
      <c r="Q414" t="s">
        <v>391</v>
      </c>
      <c r="R414" s="7">
        <f t="shared" si="128"/>
        <v>43942</v>
      </c>
      <c r="S414" t="s">
        <v>2438</v>
      </c>
      <c r="T414" s="6">
        <f t="shared" si="142"/>
        <v>2.5104166666666664E-2</v>
      </c>
      <c r="U414">
        <f t="shared" si="129"/>
        <v>2.5104166666666664E-2</v>
      </c>
      <c r="V414">
        <f t="shared" si="130"/>
        <v>3.7731481481481484E-2</v>
      </c>
      <c r="W414">
        <f t="shared" si="131"/>
        <v>1.262731481481482E-2</v>
      </c>
      <c r="X414">
        <f t="shared" si="132"/>
        <v>2.763888888888889E-2</v>
      </c>
      <c r="Y414">
        <f t="shared" si="133"/>
        <v>2.763888888888889E-2</v>
      </c>
      <c r="Z414" t="b">
        <f t="shared" si="134"/>
        <v>0</v>
      </c>
      <c r="AA414" s="6">
        <f t="shared" si="135"/>
        <v>2.3148148148147141E-5</v>
      </c>
      <c r="AB414" s="6" t="b">
        <f t="shared" si="136"/>
        <v>0</v>
      </c>
      <c r="AC414" s="9">
        <f t="shared" si="137"/>
        <v>5</v>
      </c>
      <c r="AD414" s="9">
        <f t="shared" si="144"/>
        <v>150.00000000000654</v>
      </c>
      <c r="AE414" s="10">
        <f t="shared" si="143"/>
        <v>1.1574074074074073E-5</v>
      </c>
      <c r="AF414">
        <f t="shared" si="138"/>
        <v>2.5347222222222264E-3</v>
      </c>
      <c r="AG414" t="b">
        <f t="shared" si="139"/>
        <v>0</v>
      </c>
      <c r="AH414">
        <f t="shared" si="140"/>
        <v>3.7731481481481484E-2</v>
      </c>
    </row>
    <row r="415" spans="1:34" x14ac:dyDescent="0.2">
      <c r="A415">
        <v>442</v>
      </c>
      <c r="B415" t="s">
        <v>390</v>
      </c>
      <c r="C415" t="s">
        <v>435</v>
      </c>
      <c r="D415" t="s">
        <v>2138</v>
      </c>
      <c r="E415" t="str">
        <f t="shared" si="126"/>
        <v>Professor Jonathan Van-TamApr 21, 2020</v>
      </c>
      <c r="F415" t="str">
        <f>VLOOKUP(E415,'names lookup'!D:L,2,FALSE)</f>
        <v>Professor Jonathan Van-Tam</v>
      </c>
      <c r="G415" t="str">
        <f>VLOOKUP(F415,'names lookup'!E:H,3,FALSE)</f>
        <v>Government</v>
      </c>
      <c r="H415" t="str">
        <f>VLOOKUP(F415,'names lookup'!E:I,5,FALSE)</f>
        <v>Government</v>
      </c>
      <c r="I415" t="str">
        <f>VLOOKUP($F415,'names lookup'!$E:J,6,FALSE)</f>
        <v>Central govt</v>
      </c>
      <c r="J415" t="str">
        <f>VLOOKUP($F415,'names lookup'!$E:K,7,FALSE)</f>
        <v>N/A</v>
      </c>
      <c r="K415" t="str">
        <f>VLOOKUP($F415,'names lookup'!$E:L,8,FALSE)</f>
        <v>UK</v>
      </c>
      <c r="L415" t="str">
        <f t="shared" si="127"/>
        <v>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v>
      </c>
      <c r="M415" t="str">
        <f t="shared" si="141"/>
        <v>36:11</v>
      </c>
      <c r="O415">
        <v>838</v>
      </c>
      <c r="Q415" t="s">
        <v>391</v>
      </c>
      <c r="R415" s="7">
        <f t="shared" si="128"/>
        <v>43942</v>
      </c>
      <c r="S415" t="s">
        <v>2439</v>
      </c>
      <c r="T415" s="6">
        <f t="shared" si="142"/>
        <v>2.5127314814814811E-2</v>
      </c>
      <c r="U415">
        <f t="shared" si="129"/>
        <v>2.5127314814814811E-2</v>
      </c>
      <c r="V415">
        <f t="shared" si="130"/>
        <v>2.7615740740740743E-2</v>
      </c>
      <c r="W415">
        <f t="shared" si="131"/>
        <v>2.4884259259259321E-3</v>
      </c>
      <c r="X415">
        <f t="shared" si="132"/>
        <v>2.763888888888889E-2</v>
      </c>
      <c r="Y415">
        <f t="shared" si="133"/>
        <v>2.763888888888889E-2</v>
      </c>
      <c r="Z415" t="b">
        <f t="shared" si="134"/>
        <v>0</v>
      </c>
      <c r="AA415" s="6">
        <f t="shared" si="135"/>
        <v>7.7546296296296391E-4</v>
      </c>
      <c r="AB415" s="6" t="b">
        <f t="shared" si="136"/>
        <v>0</v>
      </c>
      <c r="AC415" s="9">
        <f t="shared" si="137"/>
        <v>136</v>
      </c>
      <c r="AD415" s="9">
        <f t="shared" si="144"/>
        <v>121.79104477611925</v>
      </c>
      <c r="AE415" s="10">
        <f t="shared" si="143"/>
        <v>5.5555555555555556E-4</v>
      </c>
      <c r="AF415">
        <f t="shared" si="138"/>
        <v>2.5115740740740793E-3</v>
      </c>
      <c r="AG415" t="b">
        <f t="shared" si="139"/>
        <v>0</v>
      </c>
      <c r="AH415">
        <f t="shared" si="140"/>
        <v>3.7731481481481484E-2</v>
      </c>
    </row>
    <row r="416" spans="1:34" x14ac:dyDescent="0.2">
      <c r="A416">
        <v>443</v>
      </c>
      <c r="B416" t="s">
        <v>390</v>
      </c>
      <c r="C416" t="s">
        <v>436</v>
      </c>
      <c r="D416" t="s">
        <v>2138</v>
      </c>
      <c r="E416" t="str">
        <f t="shared" si="126"/>
        <v>Professor Jonathan Van-TamApr 21, 2020</v>
      </c>
      <c r="F416" t="str">
        <f>VLOOKUP(E416,'names lookup'!D:L,2,FALSE)</f>
        <v>Professor Jonathan Van-Tam</v>
      </c>
      <c r="G416" t="str">
        <f>VLOOKUP(F416,'names lookup'!E:H,3,FALSE)</f>
        <v>Government</v>
      </c>
      <c r="H416" t="str">
        <f>VLOOKUP(F416,'names lookup'!E:I,5,FALSE)</f>
        <v>Government</v>
      </c>
      <c r="I416" t="str">
        <f>VLOOKUP($F416,'names lookup'!$E:J,6,FALSE)</f>
        <v>Central govt</v>
      </c>
      <c r="J416" t="str">
        <f>VLOOKUP($F416,'names lookup'!$E:K,7,FALSE)</f>
        <v>N/A</v>
      </c>
      <c r="K416" t="str">
        <f>VLOOKUP($F416,'names lookup'!$E:L,8,FALSE)</f>
        <v>UK</v>
      </c>
      <c r="L416" t="str">
        <f t="shared" si="127"/>
        <v>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v>
      </c>
      <c r="M416" t="str">
        <f t="shared" si="141"/>
        <v>37:18</v>
      </c>
      <c r="O416">
        <v>973</v>
      </c>
      <c r="Q416" t="s">
        <v>391</v>
      </c>
      <c r="R416" s="7">
        <f t="shared" si="128"/>
        <v>43942</v>
      </c>
      <c r="S416" t="s">
        <v>2439</v>
      </c>
      <c r="T416" s="6">
        <f t="shared" si="142"/>
        <v>2.5902777777777775E-2</v>
      </c>
      <c r="U416">
        <f t="shared" si="129"/>
        <v>2.5127314814814811E-2</v>
      </c>
      <c r="V416">
        <f t="shared" si="130"/>
        <v>2.7615740740740743E-2</v>
      </c>
      <c r="W416">
        <f t="shared" si="131"/>
        <v>2.4884259259259321E-3</v>
      </c>
      <c r="X416">
        <f t="shared" si="132"/>
        <v>2.763888888888889E-2</v>
      </c>
      <c r="Y416">
        <f t="shared" si="133"/>
        <v>2.763888888888889E-2</v>
      </c>
      <c r="Z416" t="b">
        <f t="shared" si="134"/>
        <v>0</v>
      </c>
      <c r="AA416" s="6">
        <f t="shared" si="135"/>
        <v>8.5648148148148237E-4</v>
      </c>
      <c r="AB416" s="6" t="b">
        <f t="shared" si="136"/>
        <v>0</v>
      </c>
      <c r="AC416" s="9">
        <f t="shared" si="137"/>
        <v>161</v>
      </c>
      <c r="AD416" s="9">
        <f t="shared" si="144"/>
        <v>130.54054054054041</v>
      </c>
      <c r="AE416" s="10">
        <f t="shared" si="143"/>
        <v>6.5972222222222213E-4</v>
      </c>
      <c r="AF416">
        <f t="shared" si="138"/>
        <v>2.5115740740740793E-3</v>
      </c>
      <c r="AG416" t="b">
        <f t="shared" si="139"/>
        <v>0</v>
      </c>
      <c r="AH416">
        <f t="shared" si="140"/>
        <v>3.7731481481481484E-2</v>
      </c>
    </row>
    <row r="417" spans="1:34" x14ac:dyDescent="0.2">
      <c r="A417">
        <v>444</v>
      </c>
      <c r="B417" t="s">
        <v>390</v>
      </c>
      <c r="C417" t="s">
        <v>437</v>
      </c>
      <c r="D417" t="s">
        <v>2121</v>
      </c>
      <c r="E417" t="str">
        <f t="shared" si="126"/>
        <v>Matt HancockApr 21, 2020</v>
      </c>
      <c r="F417" t="str">
        <f>VLOOKUP(D417,'names lookup'!A:L,5,FALSE)</f>
        <v>Matt Hancock</v>
      </c>
      <c r="G417" t="str">
        <f>VLOOKUP(F417,'names lookup'!E:H,3,FALSE)</f>
        <v>Government</v>
      </c>
      <c r="H417" t="str">
        <f>VLOOKUP(F417,'names lookup'!E:I,5,FALSE)</f>
        <v>Government</v>
      </c>
      <c r="I417" t="str">
        <f>VLOOKUP($F417,'names lookup'!$E:J,6,FALSE)</f>
        <v>Central govt</v>
      </c>
      <c r="J417" t="str">
        <f>VLOOKUP($F417,'names lookup'!$E:K,7,FALSE)</f>
        <v>N/A</v>
      </c>
      <c r="K417" t="str">
        <f>VLOOKUP($F417,'names lookup'!$E:L,8,FALSE)</f>
        <v>UK</v>
      </c>
      <c r="L417" t="str">
        <f t="shared" si="127"/>
        <v>Thanks. Professor John Newton.</v>
      </c>
      <c r="M417" t="str">
        <f t="shared" si="141"/>
        <v>38:32</v>
      </c>
      <c r="O417">
        <v>52</v>
      </c>
      <c r="Q417" t="s">
        <v>391</v>
      </c>
      <c r="R417" s="7">
        <f t="shared" si="128"/>
        <v>43942</v>
      </c>
      <c r="S417" t="s">
        <v>2441</v>
      </c>
      <c r="T417" s="6">
        <f t="shared" si="142"/>
        <v>2.6759259259259257E-2</v>
      </c>
      <c r="U417">
        <f t="shared" si="129"/>
        <v>2.6759259259259257E-2</v>
      </c>
      <c r="V417">
        <f t="shared" si="130"/>
        <v>3.7731481481481484E-2</v>
      </c>
      <c r="W417">
        <f t="shared" si="131"/>
        <v>1.0972222222222227E-2</v>
      </c>
      <c r="X417">
        <f t="shared" si="132"/>
        <v>2.763888888888889E-2</v>
      </c>
      <c r="Y417">
        <f t="shared" si="133"/>
        <v>2.763888888888889E-2</v>
      </c>
      <c r="Z417" t="b">
        <f t="shared" si="134"/>
        <v>0</v>
      </c>
      <c r="AA417" s="6">
        <f t="shared" si="135"/>
        <v>4.6296296296297751E-5</v>
      </c>
      <c r="AB417" s="6" t="b">
        <f t="shared" si="136"/>
        <v>0</v>
      </c>
      <c r="AC417" s="9">
        <f t="shared" si="137"/>
        <v>4</v>
      </c>
      <c r="AD417" s="9">
        <f t="shared" si="144"/>
        <v>59.999999999998117</v>
      </c>
      <c r="AE417" s="10">
        <f t="shared" si="143"/>
        <v>1.1574074074074073E-5</v>
      </c>
      <c r="AF417">
        <f t="shared" si="138"/>
        <v>8.7962962962963298E-4</v>
      </c>
      <c r="AG417" t="b">
        <f t="shared" si="139"/>
        <v>0</v>
      </c>
      <c r="AH417">
        <f t="shared" si="140"/>
        <v>3.7731481481481484E-2</v>
      </c>
    </row>
    <row r="418" spans="1:34" x14ac:dyDescent="0.2">
      <c r="A418">
        <v>445</v>
      </c>
      <c r="B418" t="s">
        <v>390</v>
      </c>
      <c r="C418" t="s">
        <v>438</v>
      </c>
      <c r="D418" t="s">
        <v>2098</v>
      </c>
      <c r="E418" t="str">
        <f t="shared" si="126"/>
        <v>John NewtonApr 21, 2020</v>
      </c>
      <c r="F418" t="str">
        <f>VLOOKUP(E418,'names lookup'!D:L,2,FALSE)</f>
        <v>John Newton</v>
      </c>
      <c r="G418" t="str">
        <f>VLOOKUP(F418,'names lookup'!E:H,3,FALSE)</f>
        <v>Public Health England</v>
      </c>
      <c r="H418" t="str">
        <f>VLOOKUP(F418,'names lookup'!E:I,5,FALSE)</f>
        <v>Government</v>
      </c>
      <c r="I418" t="str">
        <f>VLOOKUP($F418,'names lookup'!$E:J,6,FALSE)</f>
        <v>Health</v>
      </c>
      <c r="J418" t="str">
        <f>VLOOKUP($F418,'names lookup'!$E:K,7,FALSE)</f>
        <v>N/A</v>
      </c>
      <c r="K418" t="str">
        <f>VLOOKUP($F418,'names lookup'!$E:L,8,FALSE)</f>
        <v>England</v>
      </c>
      <c r="L418" t="str">
        <f t="shared" si="127"/>
        <v>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v>
      </c>
      <c r="M418" t="str">
        <f t="shared" si="141"/>
        <v>38:36</v>
      </c>
      <c r="O418">
        <v>867</v>
      </c>
      <c r="Q418" t="s">
        <v>391</v>
      </c>
      <c r="R418" s="7">
        <f t="shared" si="128"/>
        <v>43942</v>
      </c>
      <c r="S418" t="s">
        <v>2442</v>
      </c>
      <c r="T418" s="6">
        <f t="shared" si="142"/>
        <v>2.6805555555555555E-2</v>
      </c>
      <c r="U418">
        <f t="shared" si="129"/>
        <v>2.6805555555555555E-2</v>
      </c>
      <c r="V418">
        <f t="shared" si="130"/>
        <v>2.7835648148148151E-2</v>
      </c>
      <c r="W418">
        <f t="shared" si="131"/>
        <v>1.0300925925925963E-3</v>
      </c>
      <c r="X418">
        <f t="shared" si="132"/>
        <v>2.763888888888889E-2</v>
      </c>
      <c r="Y418">
        <f t="shared" si="133"/>
        <v>2.763888888888889E-2</v>
      </c>
      <c r="Z418" t="b">
        <f t="shared" si="134"/>
        <v>0</v>
      </c>
      <c r="AA418" s="6">
        <f t="shared" si="135"/>
        <v>5.5555555555555566E-4</v>
      </c>
      <c r="AB418" s="6" t="b">
        <f t="shared" si="136"/>
        <v>0</v>
      </c>
      <c r="AC418" s="9">
        <f t="shared" si="137"/>
        <v>146</v>
      </c>
      <c r="AD418" s="9">
        <f t="shared" si="144"/>
        <v>182.49999999999997</v>
      </c>
      <c r="AE418" s="10">
        <f t="shared" si="143"/>
        <v>6.018518518518519E-4</v>
      </c>
      <c r="AF418">
        <f t="shared" si="138"/>
        <v>8.3333333333333523E-4</v>
      </c>
      <c r="AG418" t="b">
        <f t="shared" si="139"/>
        <v>0</v>
      </c>
      <c r="AH418">
        <f t="shared" si="140"/>
        <v>3.7731481481481484E-2</v>
      </c>
    </row>
    <row r="419" spans="1:34" x14ac:dyDescent="0.2">
      <c r="A419">
        <v>446</v>
      </c>
      <c r="B419" t="s">
        <v>390</v>
      </c>
      <c r="C419" t="s">
        <v>439</v>
      </c>
      <c r="D419" t="s">
        <v>2098</v>
      </c>
      <c r="E419" t="str">
        <f t="shared" si="126"/>
        <v>John NewtonApr 21, 2020</v>
      </c>
      <c r="F419" t="str">
        <f>VLOOKUP(E419,'names lookup'!D:L,2,FALSE)</f>
        <v>John Newton</v>
      </c>
      <c r="G419" t="str">
        <f>VLOOKUP(F419,'names lookup'!E:H,3,FALSE)</f>
        <v>Public Health England</v>
      </c>
      <c r="H419" t="str">
        <f>VLOOKUP(F419,'names lookup'!E:I,5,FALSE)</f>
        <v>Government</v>
      </c>
      <c r="I419" t="str">
        <f>VLOOKUP($F419,'names lookup'!$E:J,6,FALSE)</f>
        <v>Health</v>
      </c>
      <c r="J419" t="str">
        <f>VLOOKUP($F419,'names lookup'!$E:K,7,FALSE)</f>
        <v>N/A</v>
      </c>
      <c r="K419" t="str">
        <f>VLOOKUP($F419,'names lookup'!$E:L,8,FALSE)</f>
        <v>England</v>
      </c>
      <c r="L419" t="str">
        <f t="shared" si="127"/>
        <v>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v>
      </c>
      <c r="M419" t="str">
        <f t="shared" si="141"/>
        <v>39:24</v>
      </c>
      <c r="O419">
        <v>354</v>
      </c>
      <c r="Q419" t="s">
        <v>391</v>
      </c>
      <c r="R419" s="7">
        <f t="shared" si="128"/>
        <v>43942</v>
      </c>
      <c r="S419" t="s">
        <v>2442</v>
      </c>
      <c r="T419" s="6">
        <f t="shared" si="142"/>
        <v>2.736111111111111E-2</v>
      </c>
      <c r="U419">
        <f t="shared" si="129"/>
        <v>2.6805555555555555E-2</v>
      </c>
      <c r="V419">
        <f t="shared" si="130"/>
        <v>2.7835648148148151E-2</v>
      </c>
      <c r="W419">
        <f t="shared" si="131"/>
        <v>1.0300925925925963E-3</v>
      </c>
      <c r="X419">
        <f t="shared" si="132"/>
        <v>2.763888888888889E-2</v>
      </c>
      <c r="Y419">
        <f t="shared" si="133"/>
        <v>2.763888888888889E-2</v>
      </c>
      <c r="Z419" t="b">
        <f t="shared" si="134"/>
        <v>0</v>
      </c>
      <c r="AA419" s="6">
        <f t="shared" si="135"/>
        <v>2.5462962962963243E-4</v>
      </c>
      <c r="AB419" s="6" t="b">
        <f t="shared" si="136"/>
        <v>0</v>
      </c>
      <c r="AC419" s="9">
        <f t="shared" si="137"/>
        <v>63</v>
      </c>
      <c r="AD419" s="9">
        <f t="shared" si="144"/>
        <v>171.81818181817994</v>
      </c>
      <c r="AE419" s="10">
        <f t="shared" si="143"/>
        <v>2.5462962962962961E-4</v>
      </c>
      <c r="AF419">
        <f t="shared" si="138"/>
        <v>8.3333333333333523E-4</v>
      </c>
      <c r="AG419" t="b">
        <f t="shared" si="139"/>
        <v>0</v>
      </c>
      <c r="AH419">
        <f t="shared" si="140"/>
        <v>3.7731481481481484E-2</v>
      </c>
    </row>
    <row r="420" spans="1:34" x14ac:dyDescent="0.2">
      <c r="A420">
        <v>447</v>
      </c>
      <c r="B420" t="s">
        <v>390</v>
      </c>
      <c r="C420" t="s">
        <v>440</v>
      </c>
      <c r="D420" t="s">
        <v>2138</v>
      </c>
      <c r="E420" t="str">
        <f t="shared" si="126"/>
        <v>Professor Jonathan Van-TamApr 21, 2020</v>
      </c>
      <c r="F420" t="str">
        <f>VLOOKUP(E420,'names lookup'!D:L,2,FALSE)</f>
        <v>Professor Jonathan Van-Tam</v>
      </c>
      <c r="G420" t="str">
        <f>VLOOKUP(F420,'names lookup'!E:H,3,FALSE)</f>
        <v>Government</v>
      </c>
      <c r="H420" t="str">
        <f>VLOOKUP(F420,'names lookup'!E:I,5,FALSE)</f>
        <v>Government</v>
      </c>
      <c r="I420" t="str">
        <f>VLOOKUP($F420,'names lookup'!$E:J,6,FALSE)</f>
        <v>Central govt</v>
      </c>
      <c r="J420" t="str">
        <f>VLOOKUP($F420,'names lookup'!$E:K,7,FALSE)</f>
        <v>N/A</v>
      </c>
      <c r="K420" t="str">
        <f>VLOOKUP($F420,'names lookup'!$E:L,8,FALSE)</f>
        <v>UK</v>
      </c>
      <c r="L420" t="str">
        <f t="shared" si="127"/>
        <v>Does that satisfy you, Chris?</v>
      </c>
      <c r="M420" t="str">
        <f t="shared" si="141"/>
        <v>39:46</v>
      </c>
      <c r="O420">
        <v>65</v>
      </c>
      <c r="Q420" t="s">
        <v>391</v>
      </c>
      <c r="R420" s="7">
        <f t="shared" si="128"/>
        <v>43942</v>
      </c>
      <c r="S420" t="s">
        <v>2443</v>
      </c>
      <c r="T420" s="6">
        <f t="shared" si="142"/>
        <v>2.7615740740740743E-2</v>
      </c>
      <c r="U420">
        <f t="shared" si="129"/>
        <v>2.7615740740740743E-2</v>
      </c>
      <c r="V420">
        <f t="shared" si="130"/>
        <v>2.7615740740740743E-2</v>
      </c>
      <c r="W420">
        <f t="shared" si="131"/>
        <v>0</v>
      </c>
      <c r="X420">
        <f t="shared" si="132"/>
        <v>2.763888888888889E-2</v>
      </c>
      <c r="Y420">
        <f t="shared" si="133"/>
        <v>2.763888888888889E-2</v>
      </c>
      <c r="Z420" t="b">
        <f t="shared" si="134"/>
        <v>0</v>
      </c>
      <c r="AA420" s="6">
        <f t="shared" si="135"/>
        <v>2.3148148148147141E-5</v>
      </c>
      <c r="AB420" s="6" t="b">
        <f t="shared" si="136"/>
        <v>0</v>
      </c>
      <c r="AC420" s="9">
        <f t="shared" si="137"/>
        <v>5</v>
      </c>
      <c r="AD420" s="9">
        <f t="shared" si="144"/>
        <v>150.00000000000654</v>
      </c>
      <c r="AE420" s="10">
        <f t="shared" si="143"/>
        <v>1.1574074074074073E-5</v>
      </c>
      <c r="AF420">
        <f t="shared" si="138"/>
        <v>2.3148148148147141E-5</v>
      </c>
      <c r="AG420" t="b">
        <f t="shared" si="139"/>
        <v>0</v>
      </c>
      <c r="AH420">
        <f t="shared" si="140"/>
        <v>3.7731481481481484E-2</v>
      </c>
    </row>
    <row r="421" spans="1:34" x14ac:dyDescent="0.2">
      <c r="A421">
        <v>448</v>
      </c>
      <c r="B421" t="s">
        <v>390</v>
      </c>
      <c r="C421" t="s">
        <v>441</v>
      </c>
      <c r="D421" t="s">
        <v>2045</v>
      </c>
      <c r="E421" t="str">
        <f t="shared" si="126"/>
        <v>Chris SmithApr 21, 2020</v>
      </c>
      <c r="F421" t="str">
        <f>VLOOKUP(E421,'names lookup'!D:L,2,FALSE)</f>
        <v>Chris Smith</v>
      </c>
      <c r="G421" t="str">
        <f>VLOOKUP(F421,'names lookup'!E:H,3,FALSE)</f>
        <v>The Times</v>
      </c>
      <c r="H421" t="str">
        <f>VLOOKUP(F421,'names lookup'!E:I,5,FALSE)</f>
        <v>Media</v>
      </c>
      <c r="I421" t="str">
        <f>VLOOKUP($F421,'names lookup'!$E:J,6,FALSE)</f>
        <v>Newspaper</v>
      </c>
      <c r="J421" t="str">
        <f>VLOOKUP($F421,'names lookup'!$E:K,7,FALSE)</f>
        <v>National</v>
      </c>
      <c r="K421" t="str">
        <f>VLOOKUP($F421,'names lookup'!$E:L,8,FALSE)</f>
        <v>UK</v>
      </c>
      <c r="L421" t="str">
        <f t="shared" si="127"/>
        <v>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v>
      </c>
      <c r="M421" t="str">
        <f t="shared" si="141"/>
        <v>39:48</v>
      </c>
      <c r="O421">
        <v>313</v>
      </c>
      <c r="Q421" t="s">
        <v>391</v>
      </c>
      <c r="R421" s="7">
        <f t="shared" si="128"/>
        <v>43942</v>
      </c>
      <c r="S421" t="s">
        <v>2444</v>
      </c>
      <c r="T421" s="6">
        <f t="shared" si="142"/>
        <v>2.763888888888889E-2</v>
      </c>
      <c r="U421">
        <f t="shared" si="129"/>
        <v>2.763888888888889E-2</v>
      </c>
      <c r="V421">
        <f t="shared" si="130"/>
        <v>2.763888888888889E-2</v>
      </c>
      <c r="W421">
        <f t="shared" si="131"/>
        <v>0</v>
      </c>
      <c r="X421">
        <f t="shared" si="132"/>
        <v>2.7835648148148151E-2</v>
      </c>
      <c r="Y421">
        <f t="shared" si="133"/>
        <v>2.7835648148148151E-2</v>
      </c>
      <c r="Z421" t="b">
        <f t="shared" si="134"/>
        <v>0</v>
      </c>
      <c r="AA421" s="6">
        <f t="shared" si="135"/>
        <v>1.967592592592611E-4</v>
      </c>
      <c r="AB421" s="6" t="b">
        <f t="shared" si="136"/>
        <v>0</v>
      </c>
      <c r="AC421" s="9">
        <f t="shared" si="137"/>
        <v>51</v>
      </c>
      <c r="AD421" s="9">
        <f t="shared" si="144"/>
        <v>179.99999999999832</v>
      </c>
      <c r="AE421" s="10">
        <f t="shared" si="143"/>
        <v>2.0833333333333335E-4</v>
      </c>
      <c r="AF421">
        <f t="shared" si="138"/>
        <v>1.967592592592611E-4</v>
      </c>
      <c r="AG421" t="b">
        <f t="shared" si="139"/>
        <v>0</v>
      </c>
      <c r="AH421">
        <f t="shared" si="140"/>
        <v>3.7731481481481484E-2</v>
      </c>
    </row>
    <row r="422" spans="1:34" x14ac:dyDescent="0.2">
      <c r="A422">
        <v>449</v>
      </c>
      <c r="B422" t="s">
        <v>390</v>
      </c>
      <c r="C422" t="s">
        <v>442</v>
      </c>
      <c r="D422" t="s">
        <v>2098</v>
      </c>
      <c r="E422" t="str">
        <f t="shared" si="126"/>
        <v>John NewtonApr 21, 2020</v>
      </c>
      <c r="F422" t="str">
        <f>VLOOKUP(E422,'names lookup'!D:L,2,FALSE)</f>
        <v>John Newton</v>
      </c>
      <c r="G422" t="str">
        <f>VLOOKUP(F422,'names lookup'!E:H,3,FALSE)</f>
        <v>Public Health England</v>
      </c>
      <c r="H422" t="str">
        <f>VLOOKUP(F422,'names lookup'!E:I,5,FALSE)</f>
        <v>Government</v>
      </c>
      <c r="I422" t="str">
        <f>VLOOKUP($F422,'names lookup'!$E:J,6,FALSE)</f>
        <v>Health</v>
      </c>
      <c r="J422" t="str">
        <f>VLOOKUP($F422,'names lookup'!$E:K,7,FALSE)</f>
        <v>N/A</v>
      </c>
      <c r="K422" t="str">
        <f>VLOOKUP($F422,'names lookup'!$E:L,8,FALSE)</f>
        <v>England</v>
      </c>
      <c r="L422" t="str">
        <f t="shared" si="127"/>
        <v>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v>
      </c>
      <c r="M422" t="str">
        <f t="shared" si="141"/>
        <v>40:05</v>
      </c>
      <c r="O422">
        <v>1245</v>
      </c>
      <c r="Q422" t="s">
        <v>391</v>
      </c>
      <c r="R422" s="7">
        <f t="shared" si="128"/>
        <v>43942</v>
      </c>
      <c r="S422" t="s">
        <v>2445</v>
      </c>
      <c r="T422" s="6">
        <f t="shared" si="142"/>
        <v>2.7835648148148151E-2</v>
      </c>
      <c r="U422">
        <f t="shared" si="129"/>
        <v>2.7835648148148151E-2</v>
      </c>
      <c r="V422">
        <f t="shared" si="130"/>
        <v>2.7835648148148151E-2</v>
      </c>
      <c r="W422">
        <f t="shared" si="131"/>
        <v>0</v>
      </c>
      <c r="X422">
        <f t="shared" si="132"/>
        <v>2.8703703703703703E-2</v>
      </c>
      <c r="Y422">
        <f t="shared" si="133"/>
        <v>2.8703703703703703E-2</v>
      </c>
      <c r="Z422" t="b">
        <f t="shared" si="134"/>
        <v>0</v>
      </c>
      <c r="AA422" s="6">
        <f t="shared" si="135"/>
        <v>8.6805555555555247E-4</v>
      </c>
      <c r="AB422" s="6" t="b">
        <f t="shared" si="136"/>
        <v>0</v>
      </c>
      <c r="AC422" s="9">
        <f t="shared" si="137"/>
        <v>217</v>
      </c>
      <c r="AD422" s="9">
        <f t="shared" si="144"/>
        <v>173.60000000000062</v>
      </c>
      <c r="AE422" s="10">
        <f t="shared" si="143"/>
        <v>8.9120370370370384E-4</v>
      </c>
      <c r="AF422">
        <f t="shared" si="138"/>
        <v>8.6805555555555247E-4</v>
      </c>
      <c r="AG422" t="b">
        <f t="shared" si="139"/>
        <v>0</v>
      </c>
      <c r="AH422">
        <f t="shared" si="140"/>
        <v>3.7731481481481484E-2</v>
      </c>
    </row>
    <row r="423" spans="1:34" x14ac:dyDescent="0.2">
      <c r="A423">
        <v>450</v>
      </c>
      <c r="B423" t="s">
        <v>390</v>
      </c>
      <c r="C423" t="s">
        <v>443</v>
      </c>
      <c r="D423" t="s">
        <v>2121</v>
      </c>
      <c r="E423" t="str">
        <f t="shared" si="126"/>
        <v>Matt HancockApr 21, 2020</v>
      </c>
      <c r="F423" t="str">
        <f>VLOOKUP(D423,'names lookup'!A:L,5,FALSE)</f>
        <v>Matt Hancock</v>
      </c>
      <c r="G423" t="str">
        <f>VLOOKUP(F423,'names lookup'!E:H,3,FALSE)</f>
        <v>Government</v>
      </c>
      <c r="H423" t="str">
        <f>VLOOKUP(F423,'names lookup'!E:I,5,FALSE)</f>
        <v>Government</v>
      </c>
      <c r="I423" t="str">
        <f>VLOOKUP($F423,'names lookup'!$E:J,6,FALSE)</f>
        <v>Central govt</v>
      </c>
      <c r="J423" t="str">
        <f>VLOOKUP($F423,'names lookup'!$E:K,7,FALSE)</f>
        <v>N/A</v>
      </c>
      <c r="K423" t="str">
        <f>VLOOKUP($F423,'names lookup'!$E:L,8,FALSE)</f>
        <v>UK</v>
      </c>
      <c r="L423" t="str">
        <f t="shared" si="127"/>
        <v>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v>
      </c>
      <c r="M423" t="str">
        <f t="shared" si="141"/>
        <v>41:20</v>
      </c>
      <c r="O423">
        <v>449</v>
      </c>
      <c r="Q423" t="s">
        <v>391</v>
      </c>
      <c r="R423" s="7">
        <f t="shared" si="128"/>
        <v>43942</v>
      </c>
      <c r="S423" t="s">
        <v>2446</v>
      </c>
      <c r="T423" s="6">
        <f t="shared" si="142"/>
        <v>2.8703703703703703E-2</v>
      </c>
      <c r="U423">
        <f t="shared" si="129"/>
        <v>2.8703703703703703E-2</v>
      </c>
      <c r="V423">
        <f t="shared" si="130"/>
        <v>3.7731481481481484E-2</v>
      </c>
      <c r="W423">
        <f t="shared" si="131"/>
        <v>9.0277777777777804E-3</v>
      </c>
      <c r="X423">
        <f t="shared" si="132"/>
        <v>2.9201388888888888E-2</v>
      </c>
      <c r="Y423">
        <f t="shared" si="133"/>
        <v>2.9201388888888888E-2</v>
      </c>
      <c r="Z423" t="b">
        <f t="shared" si="134"/>
        <v>0</v>
      </c>
      <c r="AA423" s="6">
        <f t="shared" si="135"/>
        <v>4.0509259259259231E-4</v>
      </c>
      <c r="AB423" s="6" t="b">
        <f t="shared" si="136"/>
        <v>0</v>
      </c>
      <c r="AC423" s="9">
        <f t="shared" si="137"/>
        <v>84</v>
      </c>
      <c r="AD423" s="9">
        <f t="shared" si="144"/>
        <v>144.00000000000011</v>
      </c>
      <c r="AE423" s="10">
        <f t="shared" si="143"/>
        <v>3.4722222222222224E-4</v>
      </c>
      <c r="AF423">
        <f t="shared" si="138"/>
        <v>4.9768518518518434E-4</v>
      </c>
      <c r="AG423" t="b">
        <f t="shared" si="139"/>
        <v>0</v>
      </c>
      <c r="AH423">
        <f t="shared" si="140"/>
        <v>3.7731481481481484E-2</v>
      </c>
    </row>
    <row r="424" spans="1:34" x14ac:dyDescent="0.2">
      <c r="A424">
        <v>451</v>
      </c>
      <c r="B424" t="s">
        <v>390</v>
      </c>
      <c r="C424" t="s">
        <v>444</v>
      </c>
      <c r="D424" t="s">
        <v>2135</v>
      </c>
      <c r="E424" t="str">
        <f t="shared" si="126"/>
        <v>Pippa GreerApr 21, 2020</v>
      </c>
      <c r="F424" t="str">
        <f>VLOOKUP(E424,'names lookup'!D:L,2,FALSE)</f>
        <v>Pippa Crerar</v>
      </c>
      <c r="G424" t="str">
        <f>VLOOKUP(F424,'names lookup'!E:H,3,FALSE)</f>
        <v>Daily Mirror</v>
      </c>
      <c r="H424" t="str">
        <f>VLOOKUP(F424,'names lookup'!E:I,5,FALSE)</f>
        <v>Media</v>
      </c>
      <c r="I424" t="str">
        <f>VLOOKUP($F424,'names lookup'!$E:J,6,FALSE)</f>
        <v>Newspaper</v>
      </c>
      <c r="J424" t="str">
        <f>VLOOKUP($F424,'names lookup'!$E:K,7,FALSE)</f>
        <v>National</v>
      </c>
      <c r="K424" t="str">
        <f>VLOOKUP($F424,'names lookup'!$E:L,8,FALSE)</f>
        <v>UK</v>
      </c>
      <c r="L424" t="str">
        <f t="shared" si="127"/>
        <v>Hello. I’ve actually got a question for Professor Newton, but before I do, Secretary of State, if I could just clarify following on from Laura’s question, the top diplomat at the-</v>
      </c>
      <c r="M424" t="str">
        <f t="shared" si="141"/>
        <v>41:55</v>
      </c>
      <c r="O424">
        <v>200</v>
      </c>
      <c r="Q424" t="s">
        <v>391</v>
      </c>
      <c r="R424" s="7">
        <f t="shared" si="128"/>
        <v>43942</v>
      </c>
      <c r="S424" t="s">
        <v>2447</v>
      </c>
      <c r="T424" s="6">
        <f t="shared" si="142"/>
        <v>2.9108796296296296E-2</v>
      </c>
      <c r="U424">
        <f t="shared" si="129"/>
        <v>2.9108796296296296E-2</v>
      </c>
      <c r="V424">
        <f t="shared" si="130"/>
        <v>2.9108796296296296E-2</v>
      </c>
      <c r="W424">
        <f t="shared" si="131"/>
        <v>0</v>
      </c>
      <c r="X424">
        <f t="shared" si="132"/>
        <v>2.9201388888888888E-2</v>
      </c>
      <c r="Y424">
        <f t="shared" si="133"/>
        <v>2.9201388888888888E-2</v>
      </c>
      <c r="Z424" t="b">
        <f t="shared" si="134"/>
        <v>0</v>
      </c>
      <c r="AA424" s="6">
        <f t="shared" si="135"/>
        <v>9.2592592592592032E-5</v>
      </c>
      <c r="AB424" s="6" t="b">
        <f t="shared" si="136"/>
        <v>0</v>
      </c>
      <c r="AC424" s="9">
        <f t="shared" si="137"/>
        <v>31</v>
      </c>
      <c r="AD424" s="9">
        <f t="shared" si="144"/>
        <v>232.50000000000139</v>
      </c>
      <c r="AE424" s="10">
        <f t="shared" si="143"/>
        <v>1.273148148148148E-4</v>
      </c>
      <c r="AF424">
        <f t="shared" si="138"/>
        <v>9.2592592592592032E-5</v>
      </c>
      <c r="AG424" t="b">
        <f t="shared" si="139"/>
        <v>0</v>
      </c>
      <c r="AH424">
        <f t="shared" si="140"/>
        <v>3.7731481481481484E-2</v>
      </c>
    </row>
    <row r="425" spans="1:34" x14ac:dyDescent="0.2">
      <c r="A425">
        <v>452</v>
      </c>
      <c r="B425" t="s">
        <v>390</v>
      </c>
      <c r="C425" t="s">
        <v>445</v>
      </c>
      <c r="D425" t="s">
        <v>2158</v>
      </c>
      <c r="E425" t="str">
        <f t="shared" si="126"/>
        <v>Speaker 2Apr 21, 2020</v>
      </c>
      <c r="F425" t="str">
        <f>VLOOKUP(E425,'names lookup'!D:L,2,FALSE)</f>
        <v>Unknown</v>
      </c>
      <c r="G425" t="str">
        <f>VLOOKUP(F425,'names lookup'!E:H,3,FALSE)</f>
        <v>N/A</v>
      </c>
      <c r="H425" t="e">
        <f>VLOOKUP(F425,'names lookup'!E:I,5,FALSE)</f>
        <v>#N/A</v>
      </c>
      <c r="I425" t="e">
        <f>VLOOKUP($F425,'names lookup'!$E:J,6,FALSE)</f>
        <v>#N/A</v>
      </c>
      <c r="J425" t="e">
        <f>VLOOKUP($F425,'names lookup'!$E:K,7,FALSE)</f>
        <v>#N/A</v>
      </c>
      <c r="K425" t="e">
        <f>VLOOKUP($F425,'names lookup'!$E:L,8,FALSE)</f>
        <v>#N/A</v>
      </c>
      <c r="L425" t="str">
        <f t="shared" si="127"/>
        <v>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v>
      </c>
      <c r="M425" t="str">
        <f t="shared" si="141"/>
        <v>42:03</v>
      </c>
      <c r="O425">
        <v>401</v>
      </c>
      <c r="Q425" t="s">
        <v>391</v>
      </c>
      <c r="R425" s="7">
        <f t="shared" si="128"/>
        <v>43942</v>
      </c>
      <c r="S425" t="s">
        <v>2448</v>
      </c>
      <c r="T425" s="6">
        <f t="shared" si="142"/>
        <v>2.9201388888888888E-2</v>
      </c>
      <c r="U425">
        <f t="shared" si="129"/>
        <v>2.9201388888888888E-2</v>
      </c>
      <c r="V425">
        <f t="shared" si="130"/>
        <v>3.0219907407407407E-2</v>
      </c>
      <c r="W425">
        <f t="shared" si="131"/>
        <v>1.0185185185185193E-3</v>
      </c>
      <c r="X425">
        <f t="shared" si="132"/>
        <v>3.0462962962962966E-2</v>
      </c>
      <c r="Y425">
        <f t="shared" si="133"/>
        <v>3.0462962962962966E-2</v>
      </c>
      <c r="Z425" t="b">
        <f t="shared" si="134"/>
        <v>0</v>
      </c>
      <c r="AA425" s="6">
        <f t="shared" si="135"/>
        <v>2.5462962962962896E-4</v>
      </c>
      <c r="AB425" s="6" t="b">
        <f t="shared" si="136"/>
        <v>0</v>
      </c>
      <c r="AC425" s="9">
        <f t="shared" si="137"/>
        <v>71</v>
      </c>
      <c r="AD425" s="9">
        <f t="shared" si="144"/>
        <v>193.63636363636414</v>
      </c>
      <c r="AE425" s="10">
        <f t="shared" si="143"/>
        <v>2.8935185185185189E-4</v>
      </c>
      <c r="AF425">
        <f t="shared" si="138"/>
        <v>1.2615740740740782E-3</v>
      </c>
      <c r="AG425" t="b">
        <f t="shared" si="139"/>
        <v>0</v>
      </c>
      <c r="AH425">
        <f t="shared" si="140"/>
        <v>3.7731481481481484E-2</v>
      </c>
    </row>
    <row r="426" spans="1:34" x14ac:dyDescent="0.2">
      <c r="A426">
        <v>453</v>
      </c>
      <c r="B426" t="s">
        <v>390</v>
      </c>
      <c r="C426" t="s">
        <v>446</v>
      </c>
      <c r="D426" t="s">
        <v>2121</v>
      </c>
      <c r="E426" t="str">
        <f t="shared" si="126"/>
        <v>Matt HancockApr 21, 2020</v>
      </c>
      <c r="F426" t="str">
        <f>VLOOKUP(D426,'names lookup'!A:L,5,FALSE)</f>
        <v>Matt Hancock</v>
      </c>
      <c r="G426" t="str">
        <f>VLOOKUP(F426,'names lookup'!E:H,3,FALSE)</f>
        <v>Government</v>
      </c>
      <c r="H426" t="str">
        <f>VLOOKUP(F426,'names lookup'!E:I,5,FALSE)</f>
        <v>Government</v>
      </c>
      <c r="I426" t="str">
        <f>VLOOKUP($F426,'names lookup'!$E:J,6,FALSE)</f>
        <v>Central govt</v>
      </c>
      <c r="J426" t="str">
        <f>VLOOKUP($F426,'names lookup'!$E:K,7,FALSE)</f>
        <v>N/A</v>
      </c>
      <c r="K426" t="str">
        <f>VLOOKUP($F426,'names lookup'!$E:L,8,FALSE)</f>
        <v>UK</v>
      </c>
      <c r="L426" t="str">
        <f t="shared" si="127"/>
        <v>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v>
      </c>
      <c r="M426" t="str">
        <f t="shared" si="141"/>
        <v>42:25</v>
      </c>
      <c r="O426">
        <v>782</v>
      </c>
      <c r="Q426" t="s">
        <v>391</v>
      </c>
      <c r="R426" s="7">
        <f t="shared" si="128"/>
        <v>43942</v>
      </c>
      <c r="S426" t="s">
        <v>2449</v>
      </c>
      <c r="T426" s="6">
        <f t="shared" si="142"/>
        <v>2.9456018518518517E-2</v>
      </c>
      <c r="U426">
        <f t="shared" si="129"/>
        <v>2.9456018518518517E-2</v>
      </c>
      <c r="V426">
        <f t="shared" si="130"/>
        <v>3.7731481481481484E-2</v>
      </c>
      <c r="W426">
        <f t="shared" si="131"/>
        <v>8.2754629629629671E-3</v>
      </c>
      <c r="X426">
        <f t="shared" si="132"/>
        <v>3.0462962962962966E-2</v>
      </c>
      <c r="Y426">
        <f t="shared" si="133"/>
        <v>3.0462962962962966E-2</v>
      </c>
      <c r="Z426" t="b">
        <f t="shared" si="134"/>
        <v>0</v>
      </c>
      <c r="AA426" s="6">
        <f t="shared" si="135"/>
        <v>6.5972222222222127E-4</v>
      </c>
      <c r="AB426" s="6" t="b">
        <f t="shared" si="136"/>
        <v>0</v>
      </c>
      <c r="AC426" s="9">
        <f t="shared" si="137"/>
        <v>143</v>
      </c>
      <c r="AD426" s="9">
        <f t="shared" si="144"/>
        <v>150.5263157894739</v>
      </c>
      <c r="AE426" s="10">
        <f t="shared" si="143"/>
        <v>5.9027777777777778E-4</v>
      </c>
      <c r="AF426">
        <f t="shared" si="138"/>
        <v>1.0069444444444492E-3</v>
      </c>
      <c r="AG426" t="b">
        <f t="shared" si="139"/>
        <v>0</v>
      </c>
      <c r="AH426">
        <f t="shared" si="140"/>
        <v>3.7731481481481484E-2</v>
      </c>
    </row>
    <row r="427" spans="1:34" x14ac:dyDescent="0.2">
      <c r="A427">
        <v>454</v>
      </c>
      <c r="B427" t="s">
        <v>390</v>
      </c>
      <c r="C427" t="s">
        <v>447</v>
      </c>
      <c r="D427" t="s">
        <v>2097</v>
      </c>
      <c r="E427" t="str">
        <f t="shared" si="126"/>
        <v>John NetwonApr 21, 2020</v>
      </c>
      <c r="F427" t="str">
        <f>VLOOKUP(E427,'names lookup'!D:L,2,FALSE)</f>
        <v>John Newton</v>
      </c>
      <c r="G427" t="str">
        <f>VLOOKUP(F427,'names lookup'!E:H,3,FALSE)</f>
        <v>Public Health England</v>
      </c>
      <c r="H427" t="str">
        <f>VLOOKUP(F427,'names lookup'!E:I,5,FALSE)</f>
        <v>Government</v>
      </c>
      <c r="I427" t="str">
        <f>VLOOKUP($F427,'names lookup'!$E:J,6,FALSE)</f>
        <v>Health</v>
      </c>
      <c r="J427" t="str">
        <f>VLOOKUP($F427,'names lookup'!$E:K,7,FALSE)</f>
        <v>N/A</v>
      </c>
      <c r="K427" t="str">
        <f>VLOOKUP($F427,'names lookup'!$E:L,8,FALSE)</f>
        <v>England</v>
      </c>
      <c r="L427" t="str">
        <f t="shared" si="127"/>
        <v>[crosstalk 000127] asked a question yet.</v>
      </c>
      <c r="M427" t="str">
        <f t="shared" si="141"/>
        <v>43:22</v>
      </c>
      <c r="O427">
        <v>63</v>
      </c>
      <c r="Q427" t="s">
        <v>391</v>
      </c>
      <c r="R427" s="7">
        <f t="shared" si="128"/>
        <v>43942</v>
      </c>
      <c r="S427" t="s">
        <v>2450</v>
      </c>
      <c r="T427" s="6">
        <f t="shared" si="142"/>
        <v>3.0115740740740738E-2</v>
      </c>
      <c r="U427">
        <f t="shared" si="129"/>
        <v>3.0115740740740738E-2</v>
      </c>
      <c r="V427">
        <f t="shared" si="130"/>
        <v>3.0462962962962966E-2</v>
      </c>
      <c r="W427">
        <f t="shared" si="131"/>
        <v>3.4722222222222793E-4</v>
      </c>
      <c r="X427">
        <f t="shared" si="132"/>
        <v>3.0462962962962966E-2</v>
      </c>
      <c r="Y427">
        <f t="shared" si="133"/>
        <v>3.0462962962962966E-2</v>
      </c>
      <c r="Z427" t="b">
        <f t="shared" si="134"/>
        <v>0</v>
      </c>
      <c r="AA427" s="6">
        <f t="shared" si="135"/>
        <v>1.0416666666666907E-4</v>
      </c>
      <c r="AB427" s="6" t="b">
        <f t="shared" si="136"/>
        <v>0</v>
      </c>
      <c r="AC427" s="9">
        <f t="shared" si="137"/>
        <v>6</v>
      </c>
      <c r="AD427" s="9">
        <f t="shared" si="144"/>
        <v>39.999999999999076</v>
      </c>
      <c r="AE427" s="10">
        <f t="shared" si="143"/>
        <v>2.3148148148148147E-5</v>
      </c>
      <c r="AF427">
        <f t="shared" si="138"/>
        <v>3.4722222222222793E-4</v>
      </c>
      <c r="AG427" t="b">
        <f t="shared" si="139"/>
        <v>0</v>
      </c>
      <c r="AH427">
        <f t="shared" si="140"/>
        <v>3.7731481481481484E-2</v>
      </c>
    </row>
    <row r="428" spans="1:34" x14ac:dyDescent="0.2">
      <c r="A428">
        <v>455</v>
      </c>
      <c r="B428" t="s">
        <v>390</v>
      </c>
      <c r="C428" t="s">
        <v>448</v>
      </c>
      <c r="D428" t="s">
        <v>2158</v>
      </c>
      <c r="E428" t="str">
        <f t="shared" si="126"/>
        <v>Speaker 2Apr 21, 2020</v>
      </c>
      <c r="F428" t="str">
        <f>VLOOKUP(E428,'names lookup'!D:L,2,FALSE)</f>
        <v>Unknown</v>
      </c>
      <c r="G428" t="str">
        <f>VLOOKUP(F428,'names lookup'!E:H,3,FALSE)</f>
        <v>N/A</v>
      </c>
      <c r="H428" t="e">
        <f>VLOOKUP(F428,'names lookup'!E:I,5,FALSE)</f>
        <v>#N/A</v>
      </c>
      <c r="I428" t="e">
        <f>VLOOKUP($F428,'names lookup'!$E:J,6,FALSE)</f>
        <v>#N/A</v>
      </c>
      <c r="J428" t="e">
        <f>VLOOKUP($F428,'names lookup'!$E:K,7,FALSE)</f>
        <v>#N/A</v>
      </c>
      <c r="K428" t="e">
        <f>VLOOKUP($F428,'names lookup'!$E:L,8,FALSE)</f>
        <v>#N/A</v>
      </c>
      <c r="L428" t="str">
        <f t="shared" si="127"/>
        <v>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v>
      </c>
      <c r="M428" t="str">
        <f t="shared" si="141"/>
        <v>43:31</v>
      </c>
      <c r="O428">
        <v>496</v>
      </c>
      <c r="Q428" t="s">
        <v>391</v>
      </c>
      <c r="R428" s="7">
        <f t="shared" si="128"/>
        <v>43942</v>
      </c>
      <c r="S428" t="s">
        <v>2451</v>
      </c>
      <c r="T428" s="6">
        <f t="shared" si="142"/>
        <v>3.0219907407407407E-2</v>
      </c>
      <c r="U428">
        <f t="shared" si="129"/>
        <v>3.0219907407407407E-2</v>
      </c>
      <c r="V428">
        <f t="shared" si="130"/>
        <v>3.0219907407407407E-2</v>
      </c>
      <c r="W428">
        <f t="shared" si="131"/>
        <v>0</v>
      </c>
      <c r="X428">
        <f t="shared" si="132"/>
        <v>3.0462962962962966E-2</v>
      </c>
      <c r="Y428">
        <f t="shared" si="133"/>
        <v>3.0462962962962966E-2</v>
      </c>
      <c r="Z428" t="b">
        <f t="shared" si="134"/>
        <v>0</v>
      </c>
      <c r="AA428" s="6">
        <f t="shared" si="135"/>
        <v>2.4305555555555886E-4</v>
      </c>
      <c r="AB428" s="6" t="b">
        <f t="shared" si="136"/>
        <v>0</v>
      </c>
      <c r="AC428" s="9">
        <f t="shared" si="137"/>
        <v>78</v>
      </c>
      <c r="AD428" s="9">
        <f t="shared" si="144"/>
        <v>222.85714285713982</v>
      </c>
      <c r="AE428" s="10">
        <f t="shared" si="143"/>
        <v>3.1250000000000001E-4</v>
      </c>
      <c r="AF428">
        <f t="shared" si="138"/>
        <v>2.4305555555555886E-4</v>
      </c>
      <c r="AG428" t="b">
        <f t="shared" si="139"/>
        <v>0</v>
      </c>
      <c r="AH428">
        <f t="shared" si="140"/>
        <v>3.7731481481481484E-2</v>
      </c>
    </row>
    <row r="429" spans="1:34" x14ac:dyDescent="0.2">
      <c r="A429">
        <v>456</v>
      </c>
      <c r="B429" t="s">
        <v>390</v>
      </c>
      <c r="C429" t="s">
        <v>449</v>
      </c>
      <c r="D429" t="s">
        <v>2097</v>
      </c>
      <c r="E429" t="str">
        <f t="shared" si="126"/>
        <v>John NetwonApr 21, 2020</v>
      </c>
      <c r="F429" t="str">
        <f>VLOOKUP(E429,'names lookup'!D:L,2,FALSE)</f>
        <v>John Newton</v>
      </c>
      <c r="G429" t="str">
        <f>VLOOKUP(F429,'names lookup'!E:H,3,FALSE)</f>
        <v>Public Health England</v>
      </c>
      <c r="H429" t="str">
        <f>VLOOKUP(F429,'names lookup'!E:I,5,FALSE)</f>
        <v>Government</v>
      </c>
      <c r="I429" t="str">
        <f>VLOOKUP($F429,'names lookup'!$E:J,6,FALSE)</f>
        <v>Health</v>
      </c>
      <c r="J429" t="str">
        <f>VLOOKUP($F429,'names lookup'!$E:K,7,FALSE)</f>
        <v>N/A</v>
      </c>
      <c r="K429" t="str">
        <f>VLOOKUP($F429,'names lookup'!$E:L,8,FALSE)</f>
        <v>England</v>
      </c>
      <c r="L429" t="str">
        <f t="shared" si="127"/>
        <v>It’s a larger question really about how we respond in the future to the pandemic. I think I’m going to pass that one to Jonathan because these are exactly the sort of questions that SAGE are considering.</v>
      </c>
      <c r="M429" t="str">
        <f t="shared" si="141"/>
        <v>43:52</v>
      </c>
      <c r="O429">
        <v>224</v>
      </c>
      <c r="Q429" t="s">
        <v>391</v>
      </c>
      <c r="R429" s="7">
        <f t="shared" si="128"/>
        <v>43942</v>
      </c>
      <c r="S429" t="s">
        <v>2452</v>
      </c>
      <c r="T429" s="6">
        <f t="shared" si="142"/>
        <v>3.0462962962962966E-2</v>
      </c>
      <c r="U429">
        <f t="shared" si="129"/>
        <v>3.0462962962962966E-2</v>
      </c>
      <c r="V429">
        <f t="shared" si="130"/>
        <v>3.0462962962962966E-2</v>
      </c>
      <c r="W429">
        <f t="shared" si="131"/>
        <v>0</v>
      </c>
      <c r="X429">
        <f t="shared" si="132"/>
        <v>3.0601851851851852E-2</v>
      </c>
      <c r="Y429">
        <f t="shared" si="133"/>
        <v>3.0601851851851852E-2</v>
      </c>
      <c r="Z429" t="b">
        <f t="shared" si="134"/>
        <v>0</v>
      </c>
      <c r="AA429" s="6">
        <f t="shared" si="135"/>
        <v>1.3888888888888631E-4</v>
      </c>
      <c r="AB429" s="6" t="b">
        <f t="shared" si="136"/>
        <v>0</v>
      </c>
      <c r="AC429" s="9">
        <f t="shared" si="137"/>
        <v>37</v>
      </c>
      <c r="AD429" s="9">
        <f t="shared" si="144"/>
        <v>185.00000000000344</v>
      </c>
      <c r="AE429" s="10">
        <f t="shared" si="143"/>
        <v>1.5046296296296297E-4</v>
      </c>
      <c r="AF429">
        <f t="shared" si="138"/>
        <v>1.3888888888888631E-4</v>
      </c>
      <c r="AG429" t="b">
        <f t="shared" si="139"/>
        <v>0</v>
      </c>
      <c r="AH429">
        <f t="shared" si="140"/>
        <v>3.7731481481481484E-2</v>
      </c>
    </row>
    <row r="430" spans="1:34" x14ac:dyDescent="0.2">
      <c r="A430">
        <v>457</v>
      </c>
      <c r="B430" t="s">
        <v>390</v>
      </c>
      <c r="C430" t="s">
        <v>450</v>
      </c>
      <c r="D430" t="s">
        <v>2100</v>
      </c>
      <c r="E430" t="str">
        <f t="shared" si="126"/>
        <v>JonathanApr 21, 2020</v>
      </c>
      <c r="F430" t="str">
        <f>VLOOKUP(E430,'names lookup'!D:L,2,FALSE)</f>
        <v>Professor Jonathan Van-Tam</v>
      </c>
      <c r="G430" t="str">
        <f>VLOOKUP(F430,'names lookup'!E:H,3,FALSE)</f>
        <v>Government</v>
      </c>
      <c r="H430" t="str">
        <f>VLOOKUP(F430,'names lookup'!E:I,5,FALSE)</f>
        <v>Government</v>
      </c>
      <c r="I430" t="str">
        <f>VLOOKUP($F430,'names lookup'!$E:J,6,FALSE)</f>
        <v>Central govt</v>
      </c>
      <c r="J430" t="str">
        <f>VLOOKUP($F430,'names lookup'!$E:K,7,FALSE)</f>
        <v>N/A</v>
      </c>
      <c r="K430" t="str">
        <f>VLOOKUP($F430,'names lookup'!$E:L,8,FALSE)</f>
        <v>UK</v>
      </c>
      <c r="L430" t="str">
        <f t="shared" si="127"/>
        <v>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v>
      </c>
      <c r="M430" t="str">
        <f t="shared" si="141"/>
        <v>44:04</v>
      </c>
      <c r="O430">
        <v>950</v>
      </c>
      <c r="Q430" t="s">
        <v>391</v>
      </c>
      <c r="R430" s="7">
        <f t="shared" si="128"/>
        <v>43942</v>
      </c>
      <c r="S430" t="s">
        <v>2453</v>
      </c>
      <c r="T430" s="6">
        <f t="shared" si="142"/>
        <v>3.0601851851851852E-2</v>
      </c>
      <c r="U430">
        <f t="shared" si="129"/>
        <v>3.0601851851851852E-2</v>
      </c>
      <c r="V430">
        <f t="shared" si="130"/>
        <v>3.1458333333333331E-2</v>
      </c>
      <c r="W430">
        <f t="shared" si="131"/>
        <v>8.564814814814789E-4</v>
      </c>
      <c r="X430">
        <f t="shared" si="132"/>
        <v>3.2303240740740737E-2</v>
      </c>
      <c r="Y430">
        <f t="shared" si="133"/>
        <v>3.2303240740740737E-2</v>
      </c>
      <c r="Z430" t="b">
        <f t="shared" si="134"/>
        <v>0</v>
      </c>
      <c r="AA430" s="6">
        <f t="shared" si="135"/>
        <v>8.564814814814789E-4</v>
      </c>
      <c r="AB430" s="6" t="b">
        <f t="shared" si="136"/>
        <v>0</v>
      </c>
      <c r="AC430" s="9">
        <f t="shared" si="137"/>
        <v>181</v>
      </c>
      <c r="AD430" s="9">
        <f t="shared" si="144"/>
        <v>146.7567567567572</v>
      </c>
      <c r="AE430" s="10">
        <f t="shared" si="143"/>
        <v>7.407407407407407E-4</v>
      </c>
      <c r="AF430">
        <f t="shared" si="138"/>
        <v>1.7013888888888842E-3</v>
      </c>
      <c r="AG430" t="b">
        <f t="shared" si="139"/>
        <v>0</v>
      </c>
      <c r="AH430">
        <f t="shared" si="140"/>
        <v>3.7731481481481484E-2</v>
      </c>
    </row>
    <row r="431" spans="1:34" x14ac:dyDescent="0.2">
      <c r="A431">
        <v>458</v>
      </c>
      <c r="B431" t="s">
        <v>390</v>
      </c>
      <c r="C431" t="s">
        <v>451</v>
      </c>
      <c r="D431" t="s">
        <v>2100</v>
      </c>
      <c r="E431" t="str">
        <f t="shared" si="126"/>
        <v>JonathanApr 21, 2020</v>
      </c>
      <c r="F431" t="str">
        <f>VLOOKUP(E431,'names lookup'!D:L,2,FALSE)</f>
        <v>Professor Jonathan Van-Tam</v>
      </c>
      <c r="G431" t="str">
        <f>VLOOKUP(F431,'names lookup'!E:H,3,FALSE)</f>
        <v>Government</v>
      </c>
      <c r="H431" t="str">
        <f>VLOOKUP(F431,'names lookup'!E:I,5,FALSE)</f>
        <v>Government</v>
      </c>
      <c r="I431" t="str">
        <f>VLOOKUP($F431,'names lookup'!$E:J,6,FALSE)</f>
        <v>Central govt</v>
      </c>
      <c r="J431" t="str">
        <f>VLOOKUP($F431,'names lookup'!$E:K,7,FALSE)</f>
        <v>N/A</v>
      </c>
      <c r="K431" t="str">
        <f>VLOOKUP($F431,'names lookup'!$E:L,8,FALSE)</f>
        <v>UK</v>
      </c>
      <c r="L431" t="str">
        <f t="shared" si="127"/>
        <v>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v>
      </c>
      <c r="M431" t="str">
        <f t="shared" si="141"/>
        <v>45:18</v>
      </c>
      <c r="O431">
        <v>964</v>
      </c>
      <c r="Q431" t="s">
        <v>391</v>
      </c>
      <c r="R431" s="7">
        <f t="shared" si="128"/>
        <v>43942</v>
      </c>
      <c r="S431" t="s">
        <v>2453</v>
      </c>
      <c r="T431" s="6">
        <f t="shared" si="142"/>
        <v>3.1458333333333331E-2</v>
      </c>
      <c r="U431">
        <f t="shared" si="129"/>
        <v>3.0601851851851852E-2</v>
      </c>
      <c r="V431">
        <f t="shared" si="130"/>
        <v>3.1458333333333331E-2</v>
      </c>
      <c r="W431">
        <f t="shared" si="131"/>
        <v>8.564814814814789E-4</v>
      </c>
      <c r="X431">
        <f t="shared" si="132"/>
        <v>3.2303240740740737E-2</v>
      </c>
      <c r="Y431">
        <f t="shared" si="133"/>
        <v>3.2303240740740737E-2</v>
      </c>
      <c r="Z431" t="b">
        <f t="shared" si="134"/>
        <v>0</v>
      </c>
      <c r="AA431" s="6">
        <f t="shared" si="135"/>
        <v>8.4490740740740533E-4</v>
      </c>
      <c r="AB431" s="6" t="b">
        <f t="shared" si="136"/>
        <v>0</v>
      </c>
      <c r="AC431" s="9">
        <f t="shared" si="137"/>
        <v>178</v>
      </c>
      <c r="AD431" s="9">
        <f t="shared" si="144"/>
        <v>146.30136986301406</v>
      </c>
      <c r="AE431" s="10">
        <f t="shared" si="143"/>
        <v>7.291666666666667E-4</v>
      </c>
      <c r="AF431">
        <f t="shared" si="138"/>
        <v>1.7013888888888842E-3</v>
      </c>
      <c r="AG431" t="b">
        <f t="shared" si="139"/>
        <v>0</v>
      </c>
      <c r="AH431">
        <f t="shared" si="140"/>
        <v>3.7731481481481484E-2</v>
      </c>
    </row>
    <row r="432" spans="1:34" x14ac:dyDescent="0.2">
      <c r="A432">
        <v>459</v>
      </c>
      <c r="B432" t="s">
        <v>390</v>
      </c>
      <c r="C432" t="s">
        <v>452</v>
      </c>
      <c r="D432" t="s">
        <v>2121</v>
      </c>
      <c r="E432" t="str">
        <f t="shared" si="126"/>
        <v>Matt HancockApr 21, 2020</v>
      </c>
      <c r="F432" t="str">
        <f>VLOOKUP(D432,'names lookup'!A:L,5,FALSE)</f>
        <v>Matt Hancock</v>
      </c>
      <c r="G432" t="str">
        <f>VLOOKUP(F432,'names lookup'!E:H,3,FALSE)</f>
        <v>Government</v>
      </c>
      <c r="H432" t="str">
        <f>VLOOKUP(F432,'names lookup'!E:I,5,FALSE)</f>
        <v>Government</v>
      </c>
      <c r="I432" t="str">
        <f>VLOOKUP($F432,'names lookup'!$E:J,6,FALSE)</f>
        <v>Central govt</v>
      </c>
      <c r="J432" t="str">
        <f>VLOOKUP($F432,'names lookup'!$E:K,7,FALSE)</f>
        <v>N/A</v>
      </c>
      <c r="K432" t="str">
        <f>VLOOKUP($F432,'names lookup'!$E:L,8,FALSE)</f>
        <v>UK</v>
      </c>
      <c r="L432" t="str">
        <f t="shared" si="127"/>
        <v>Thanks very much. Geraldine Scott from the Yorkshire Post.</v>
      </c>
      <c r="M432" t="str">
        <f t="shared" si="141"/>
        <v>46:31</v>
      </c>
      <c r="O432">
        <v>80</v>
      </c>
      <c r="Q432" t="s">
        <v>391</v>
      </c>
      <c r="R432" s="7">
        <f t="shared" si="128"/>
        <v>43942</v>
      </c>
      <c r="S432" t="s">
        <v>2454</v>
      </c>
      <c r="T432" s="6">
        <f t="shared" si="142"/>
        <v>3.2303240740740737E-2</v>
      </c>
      <c r="U432">
        <f t="shared" si="129"/>
        <v>3.2303240740740737E-2</v>
      </c>
      <c r="V432">
        <f t="shared" si="130"/>
        <v>3.7731481481481484E-2</v>
      </c>
      <c r="W432">
        <f t="shared" si="131"/>
        <v>5.4282407407407474E-3</v>
      </c>
      <c r="X432">
        <f t="shared" si="132"/>
        <v>3.2870370370370376E-2</v>
      </c>
      <c r="Y432">
        <f t="shared" si="133"/>
        <v>3.2870370370370376E-2</v>
      </c>
      <c r="Z432" t="b">
        <f t="shared" si="134"/>
        <v>0</v>
      </c>
      <c r="AA432" s="6">
        <f t="shared" si="135"/>
        <v>1.1574074074074264E-4</v>
      </c>
      <c r="AB432" s="6" t="b">
        <f t="shared" si="136"/>
        <v>0</v>
      </c>
      <c r="AC432" s="9">
        <f t="shared" si="137"/>
        <v>9</v>
      </c>
      <c r="AD432" s="9">
        <f t="shared" si="144"/>
        <v>53.999999999999112</v>
      </c>
      <c r="AE432" s="10">
        <f t="shared" si="143"/>
        <v>3.4722222222222222E-5</v>
      </c>
      <c r="AF432">
        <f t="shared" si="138"/>
        <v>5.6712962962963964E-4</v>
      </c>
      <c r="AG432" t="b">
        <f t="shared" si="139"/>
        <v>0</v>
      </c>
      <c r="AH432">
        <f t="shared" si="140"/>
        <v>3.7731481481481484E-2</v>
      </c>
    </row>
    <row r="433" spans="1:34" x14ac:dyDescent="0.2">
      <c r="A433">
        <v>460</v>
      </c>
      <c r="B433" t="s">
        <v>390</v>
      </c>
      <c r="C433" t="s">
        <v>453</v>
      </c>
      <c r="D433" t="s">
        <v>2071</v>
      </c>
      <c r="E433" t="str">
        <f t="shared" si="126"/>
        <v>Geraldine ScottApr 21, 2020</v>
      </c>
      <c r="F433" t="str">
        <f>VLOOKUP(E433,'names lookup'!D:L,2,FALSE)</f>
        <v>Geraldine Scott</v>
      </c>
      <c r="G433" t="str">
        <f>VLOOKUP(F433,'names lookup'!E:H,3,FALSE)</f>
        <v>Yorkshire Post</v>
      </c>
      <c r="H433" t="str">
        <f>VLOOKUP(F433,'names lookup'!E:I,5,FALSE)</f>
        <v>Media</v>
      </c>
      <c r="I433" t="str">
        <f>VLOOKUP($F433,'names lookup'!$E:J,6,FALSE)</f>
        <v>Newspaper</v>
      </c>
      <c r="J433" t="str">
        <f>VLOOKUP($F433,'names lookup'!$E:K,7,FALSE)</f>
        <v>Regional</v>
      </c>
      <c r="K433" t="str">
        <f>VLOOKUP($F433,'names lookup'!$E:L,8,FALSE)</f>
        <v>Yorkshire</v>
      </c>
      <c r="L433" t="str">
        <f t="shared" si="127"/>
        <v>Thank you. And Yorkshire’s and [inaudible 00]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v>
      </c>
      <c r="M433" t="str">
        <f t="shared" si="141"/>
        <v>46:41</v>
      </c>
      <c r="O433">
        <v>718</v>
      </c>
      <c r="Q433" t="s">
        <v>391</v>
      </c>
      <c r="R433" s="7">
        <f t="shared" si="128"/>
        <v>43942</v>
      </c>
      <c r="S433" t="s">
        <v>2455</v>
      </c>
      <c r="T433" s="6">
        <f t="shared" si="142"/>
        <v>3.2418981481481479E-2</v>
      </c>
      <c r="U433">
        <f t="shared" si="129"/>
        <v>3.2418981481481479E-2</v>
      </c>
      <c r="V433">
        <f t="shared" si="130"/>
        <v>3.2418981481481479E-2</v>
      </c>
      <c r="W433">
        <f t="shared" si="131"/>
        <v>0</v>
      </c>
      <c r="X433">
        <f t="shared" si="132"/>
        <v>3.2870370370370376E-2</v>
      </c>
      <c r="Y433">
        <f t="shared" si="133"/>
        <v>3.2870370370370376E-2</v>
      </c>
      <c r="Z433" t="b">
        <f t="shared" si="134"/>
        <v>0</v>
      </c>
      <c r="AA433" s="6">
        <f t="shared" si="135"/>
        <v>4.51388888888897E-4</v>
      </c>
      <c r="AB433" s="6" t="b">
        <f t="shared" si="136"/>
        <v>0</v>
      </c>
      <c r="AC433" s="9">
        <f t="shared" si="137"/>
        <v>112</v>
      </c>
      <c r="AD433" s="9">
        <f t="shared" si="144"/>
        <v>172.30769230768922</v>
      </c>
      <c r="AE433" s="10">
        <f t="shared" si="143"/>
        <v>4.6296296296296293E-4</v>
      </c>
      <c r="AF433">
        <f t="shared" si="138"/>
        <v>4.51388888888897E-4</v>
      </c>
      <c r="AG433" t="b">
        <f t="shared" si="139"/>
        <v>0</v>
      </c>
      <c r="AH433">
        <f t="shared" si="140"/>
        <v>3.7731481481481484E-2</v>
      </c>
    </row>
    <row r="434" spans="1:34" x14ac:dyDescent="0.2">
      <c r="A434">
        <v>461</v>
      </c>
      <c r="B434" t="s">
        <v>390</v>
      </c>
      <c r="C434" t="s">
        <v>454</v>
      </c>
      <c r="D434" t="s">
        <v>2121</v>
      </c>
      <c r="E434" t="str">
        <f t="shared" si="126"/>
        <v>Matt HancockApr 21, 2020</v>
      </c>
      <c r="F434" t="str">
        <f>VLOOKUP(D434,'names lookup'!A:L,5,FALSE)</f>
        <v>Matt Hancock</v>
      </c>
      <c r="G434" t="str">
        <f>VLOOKUP(F434,'names lookup'!E:H,3,FALSE)</f>
        <v>Government</v>
      </c>
      <c r="H434" t="str">
        <f>VLOOKUP(F434,'names lookup'!E:I,5,FALSE)</f>
        <v>Government</v>
      </c>
      <c r="I434" t="str">
        <f>VLOOKUP($F434,'names lookup'!$E:J,6,FALSE)</f>
        <v>Central govt</v>
      </c>
      <c r="J434" t="str">
        <f>VLOOKUP($F434,'names lookup'!$E:K,7,FALSE)</f>
        <v>N/A</v>
      </c>
      <c r="K434" t="str">
        <f>VLOOKUP($F434,'names lookup'!$E:L,8,FALSE)</f>
        <v>UK</v>
      </c>
      <c r="L434" t="str">
        <f t="shared" si="127"/>
        <v>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v>
      </c>
      <c r="M434" t="str">
        <f t="shared" si="141"/>
        <v>47:20</v>
      </c>
      <c r="O434">
        <v>1032</v>
      </c>
      <c r="Q434" t="s">
        <v>391</v>
      </c>
      <c r="R434" s="7">
        <f t="shared" si="128"/>
        <v>43942</v>
      </c>
      <c r="S434" t="s">
        <v>2456</v>
      </c>
      <c r="T434" s="6">
        <f t="shared" si="142"/>
        <v>3.2870370370370376E-2</v>
      </c>
      <c r="U434">
        <f t="shared" si="129"/>
        <v>3.2870370370370376E-2</v>
      </c>
      <c r="V434">
        <f t="shared" si="130"/>
        <v>3.7731481481481484E-2</v>
      </c>
      <c r="W434">
        <f t="shared" si="131"/>
        <v>4.8611111111111077E-3</v>
      </c>
      <c r="X434">
        <f t="shared" si="132"/>
        <v>3.7141203703703704E-2</v>
      </c>
      <c r="Y434">
        <f t="shared" si="133"/>
        <v>3.7141203703703704E-2</v>
      </c>
      <c r="Z434" t="b">
        <f t="shared" si="134"/>
        <v>0</v>
      </c>
      <c r="AA434" s="6">
        <f t="shared" si="135"/>
        <v>8.9120370370369961E-4</v>
      </c>
      <c r="AB434" s="6" t="b">
        <f t="shared" si="136"/>
        <v>0</v>
      </c>
      <c r="AC434" s="9">
        <f t="shared" si="137"/>
        <v>179</v>
      </c>
      <c r="AD434" s="9">
        <f t="shared" si="144"/>
        <v>139.48051948052012</v>
      </c>
      <c r="AE434" s="10">
        <f t="shared" si="143"/>
        <v>7.407407407407407E-4</v>
      </c>
      <c r="AF434">
        <f t="shared" si="138"/>
        <v>4.2708333333333279E-3</v>
      </c>
      <c r="AG434" t="b">
        <f t="shared" si="139"/>
        <v>0</v>
      </c>
      <c r="AH434">
        <f t="shared" si="140"/>
        <v>3.7731481481481484E-2</v>
      </c>
    </row>
    <row r="435" spans="1:34" x14ac:dyDescent="0.2">
      <c r="A435">
        <v>462</v>
      </c>
      <c r="B435" t="s">
        <v>390</v>
      </c>
      <c r="C435" t="s">
        <v>455</v>
      </c>
      <c r="D435" t="s">
        <v>2121</v>
      </c>
      <c r="E435" t="str">
        <f t="shared" si="126"/>
        <v>Matt HancockApr 21, 2020</v>
      </c>
      <c r="F435" t="str">
        <f>VLOOKUP(D435,'names lookup'!A:L,5,FALSE)</f>
        <v>Matt Hancock</v>
      </c>
      <c r="G435" t="str">
        <f>VLOOKUP(F435,'names lookup'!E:H,3,FALSE)</f>
        <v>Government</v>
      </c>
      <c r="H435" t="str">
        <f>VLOOKUP(F435,'names lookup'!E:I,5,FALSE)</f>
        <v>Government</v>
      </c>
      <c r="I435" t="str">
        <f>VLOOKUP($F435,'names lookup'!$E:J,6,FALSE)</f>
        <v>Central govt</v>
      </c>
      <c r="J435" t="str">
        <f>VLOOKUP($F435,'names lookup'!$E:K,7,FALSE)</f>
        <v>N/A</v>
      </c>
      <c r="K435" t="str">
        <f>VLOOKUP($F435,'names lookup'!$E:L,8,FALSE)</f>
        <v>UK</v>
      </c>
      <c r="L435" t="str">
        <f t="shared" si="127"/>
        <v>And finally Alastair [Smout 004840] from Reuters.</v>
      </c>
      <c r="M435" t="str">
        <f t="shared" si="141"/>
        <v>48:37</v>
      </c>
      <c r="O435">
        <v>73</v>
      </c>
      <c r="Q435" t="s">
        <v>391</v>
      </c>
      <c r="R435" s="7">
        <f t="shared" si="128"/>
        <v>43942</v>
      </c>
      <c r="S435" t="s">
        <v>2456</v>
      </c>
      <c r="T435" s="6">
        <f t="shared" si="142"/>
        <v>3.3761574074074076E-2</v>
      </c>
      <c r="U435">
        <f t="shared" si="129"/>
        <v>3.2870370370370376E-2</v>
      </c>
      <c r="V435">
        <f t="shared" si="130"/>
        <v>3.7731481481481484E-2</v>
      </c>
      <c r="W435">
        <f t="shared" si="131"/>
        <v>4.8611111111111077E-3</v>
      </c>
      <c r="X435">
        <f t="shared" si="132"/>
        <v>3.7141203703703704E-2</v>
      </c>
      <c r="Y435">
        <f t="shared" si="133"/>
        <v>3.7141203703703704E-2</v>
      </c>
      <c r="Z435" t="b">
        <f t="shared" si="134"/>
        <v>0</v>
      </c>
      <c r="AA435" s="6">
        <f t="shared" si="135"/>
        <v>6.9444444444441422E-5</v>
      </c>
      <c r="AB435" s="6" t="b">
        <f t="shared" si="136"/>
        <v>0</v>
      </c>
      <c r="AC435" s="9">
        <f t="shared" si="137"/>
        <v>7</v>
      </c>
      <c r="AD435" s="9">
        <f t="shared" si="144"/>
        <v>70.000000000003041</v>
      </c>
      <c r="AE435" s="10">
        <f t="shared" si="143"/>
        <v>2.3148148148148147E-5</v>
      </c>
      <c r="AF435">
        <f t="shared" si="138"/>
        <v>4.2708333333333279E-3</v>
      </c>
      <c r="AG435" t="b">
        <f t="shared" si="139"/>
        <v>0</v>
      </c>
      <c r="AH435">
        <f t="shared" si="140"/>
        <v>3.7731481481481484E-2</v>
      </c>
    </row>
    <row r="436" spans="1:34" x14ac:dyDescent="0.2">
      <c r="A436">
        <v>463</v>
      </c>
      <c r="B436" t="s">
        <v>390</v>
      </c>
      <c r="C436" t="s">
        <v>456</v>
      </c>
      <c r="D436" t="s">
        <v>2159</v>
      </c>
      <c r="E436" t="str">
        <f t="shared" si="126"/>
        <v>Speaker 3Apr 21, 2020</v>
      </c>
      <c r="F436" t="str">
        <f>VLOOKUP(E436,'names lookup'!D:L,2,FALSE)</f>
        <v>Alistair Smout</v>
      </c>
      <c r="G436" t="str">
        <f>VLOOKUP(F436,'names lookup'!E:H,3,FALSE)</f>
        <v>Reuters</v>
      </c>
      <c r="H436" t="str">
        <f>VLOOKUP(F436,'names lookup'!E:I,5,FALSE)</f>
        <v>Media</v>
      </c>
      <c r="I436" t="str">
        <f>VLOOKUP($F436,'names lookup'!$E:J,6,FALSE)</f>
        <v>Agency</v>
      </c>
      <c r="J436" t="str">
        <f>VLOOKUP($F436,'names lookup'!$E:K,7,FALSE)</f>
        <v>National</v>
      </c>
      <c r="K436" t="str">
        <f>VLOOKUP($F436,'names lookup'!$E:L,8,FALSE)</f>
        <v>International</v>
      </c>
      <c r="L436" t="str">
        <f t="shared" si="127"/>
        <v>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v>
      </c>
      <c r="M436" t="str">
        <f t="shared" si="141"/>
        <v>48:43</v>
      </c>
      <c r="O436">
        <v>567</v>
      </c>
      <c r="Q436" t="s">
        <v>391</v>
      </c>
      <c r="R436" s="7">
        <f t="shared" si="128"/>
        <v>43942</v>
      </c>
      <c r="S436" t="s">
        <v>2457</v>
      </c>
      <c r="T436" s="6">
        <f t="shared" si="142"/>
        <v>3.3831018518518517E-2</v>
      </c>
      <c r="U436">
        <f t="shared" si="129"/>
        <v>3.3831018518518517E-2</v>
      </c>
      <c r="V436">
        <f t="shared" si="130"/>
        <v>3.7002314814814814E-2</v>
      </c>
      <c r="W436">
        <f t="shared" si="131"/>
        <v>3.1712962962962971E-3</v>
      </c>
      <c r="X436">
        <f t="shared" si="132"/>
        <v>3.7141203703703704E-2</v>
      </c>
      <c r="Y436">
        <f t="shared" si="133"/>
        <v>3.7141203703703704E-2</v>
      </c>
      <c r="Z436" t="b">
        <f t="shared" si="134"/>
        <v>0</v>
      </c>
      <c r="AA436" s="6">
        <f t="shared" si="135"/>
        <v>4.0509259259259578E-4</v>
      </c>
      <c r="AB436" s="6" t="b">
        <f t="shared" si="136"/>
        <v>0</v>
      </c>
      <c r="AC436" s="9">
        <f t="shared" si="137"/>
        <v>96</v>
      </c>
      <c r="AD436" s="9">
        <f t="shared" si="144"/>
        <v>164.57142857142728</v>
      </c>
      <c r="AE436" s="10">
        <f t="shared" si="143"/>
        <v>3.9351851851851852E-4</v>
      </c>
      <c r="AF436">
        <f t="shared" si="138"/>
        <v>3.3101851851851868E-3</v>
      </c>
      <c r="AG436" t="b">
        <f t="shared" si="139"/>
        <v>0</v>
      </c>
      <c r="AH436">
        <f t="shared" si="140"/>
        <v>3.7731481481481484E-2</v>
      </c>
    </row>
    <row r="437" spans="1:34" x14ac:dyDescent="0.2">
      <c r="A437">
        <v>464</v>
      </c>
      <c r="B437" t="s">
        <v>390</v>
      </c>
      <c r="C437" t="s">
        <v>457</v>
      </c>
      <c r="D437" t="s">
        <v>2121</v>
      </c>
      <c r="E437" t="str">
        <f t="shared" si="126"/>
        <v>Matt HancockApr 21, 2020</v>
      </c>
      <c r="F437" t="str">
        <f>VLOOKUP(D437,'names lookup'!A:L,5,FALSE)</f>
        <v>Matt Hancock</v>
      </c>
      <c r="G437" t="str">
        <f>VLOOKUP(F437,'names lookup'!E:H,3,FALSE)</f>
        <v>Government</v>
      </c>
      <c r="H437" t="str">
        <f>VLOOKUP(F437,'names lookup'!E:I,5,FALSE)</f>
        <v>Government</v>
      </c>
      <c r="I437" t="str">
        <f>VLOOKUP($F437,'names lookup'!$E:J,6,FALSE)</f>
        <v>Central govt</v>
      </c>
      <c r="J437" t="str">
        <f>VLOOKUP($F437,'names lookup'!$E:K,7,FALSE)</f>
        <v>N/A</v>
      </c>
      <c r="K437" t="str">
        <f>VLOOKUP($F437,'names lookup'!$E:L,8,FALSE)</f>
        <v>UK</v>
      </c>
      <c r="L437" t="str">
        <f t="shared" si="127"/>
        <v>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v>
      </c>
      <c r="M437" t="str">
        <f t="shared" si="141"/>
        <v>49:18</v>
      </c>
      <c r="O437">
        <v>1185</v>
      </c>
      <c r="Q437" t="s">
        <v>391</v>
      </c>
      <c r="R437" s="7">
        <f t="shared" si="128"/>
        <v>43942</v>
      </c>
      <c r="S437" t="s">
        <v>2257</v>
      </c>
      <c r="T437" s="6">
        <f t="shared" si="142"/>
        <v>3.4236111111111113E-2</v>
      </c>
      <c r="U437">
        <f t="shared" si="129"/>
        <v>3.4236111111111113E-2</v>
      </c>
      <c r="V437">
        <f t="shared" si="130"/>
        <v>3.7731481481481484E-2</v>
      </c>
      <c r="W437">
        <f t="shared" si="131"/>
        <v>3.4953703703703709E-3</v>
      </c>
      <c r="X437">
        <f t="shared" si="132"/>
        <v>3.7141203703703704E-2</v>
      </c>
      <c r="Y437">
        <f t="shared" si="133"/>
        <v>3.7141203703703704E-2</v>
      </c>
      <c r="Z437" t="b">
        <f t="shared" si="134"/>
        <v>0</v>
      </c>
      <c r="AA437" s="6">
        <f t="shared" si="135"/>
        <v>1.0648148148148101E-3</v>
      </c>
      <c r="AB437" s="6" t="b">
        <f t="shared" si="136"/>
        <v>0</v>
      </c>
      <c r="AC437" s="9">
        <f t="shared" si="137"/>
        <v>208</v>
      </c>
      <c r="AD437" s="9">
        <f t="shared" si="144"/>
        <v>135.65217391304407</v>
      </c>
      <c r="AE437" s="10">
        <f t="shared" si="143"/>
        <v>8.564814814814815E-4</v>
      </c>
      <c r="AF437">
        <f t="shared" si="138"/>
        <v>2.9050925925925911E-3</v>
      </c>
      <c r="AG437" t="b">
        <f t="shared" si="139"/>
        <v>0</v>
      </c>
      <c r="AH437">
        <f t="shared" si="140"/>
        <v>3.7731481481481484E-2</v>
      </c>
    </row>
    <row r="438" spans="1:34" x14ac:dyDescent="0.2">
      <c r="A438">
        <v>465</v>
      </c>
      <c r="B438" t="s">
        <v>390</v>
      </c>
      <c r="C438" t="s">
        <v>458</v>
      </c>
      <c r="D438" t="s">
        <v>2121</v>
      </c>
      <c r="E438" t="str">
        <f t="shared" si="126"/>
        <v>Matt HancockApr 21, 2020</v>
      </c>
      <c r="F438" t="str">
        <f>VLOOKUP(D438,'names lookup'!A:L,5,FALSE)</f>
        <v>Matt Hancock</v>
      </c>
      <c r="G438" t="str">
        <f>VLOOKUP(F438,'names lookup'!E:H,3,FALSE)</f>
        <v>Government</v>
      </c>
      <c r="H438" t="str">
        <f>VLOOKUP(F438,'names lookup'!E:I,5,FALSE)</f>
        <v>Government</v>
      </c>
      <c r="I438" t="str">
        <f>VLOOKUP($F438,'names lookup'!$E:J,6,FALSE)</f>
        <v>Central govt</v>
      </c>
      <c r="J438" t="str">
        <f>VLOOKUP($F438,'names lookup'!$E:K,7,FALSE)</f>
        <v>N/A</v>
      </c>
      <c r="K438" t="str">
        <f>VLOOKUP($F438,'names lookup'!$E:L,8,FALSE)</f>
        <v>UK</v>
      </c>
      <c r="L438" t="str">
        <f t="shared" si="127"/>
        <v>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v>
      </c>
      <c r="M438" t="str">
        <f t="shared" si="141"/>
        <v>50:50</v>
      </c>
      <c r="O438">
        <v>521</v>
      </c>
      <c r="Q438" t="s">
        <v>391</v>
      </c>
      <c r="R438" s="7">
        <f t="shared" si="128"/>
        <v>43942</v>
      </c>
      <c r="S438" t="s">
        <v>2257</v>
      </c>
      <c r="T438" s="6">
        <f t="shared" si="142"/>
        <v>3.5300925925925923E-2</v>
      </c>
      <c r="U438">
        <f t="shared" si="129"/>
        <v>3.4236111111111113E-2</v>
      </c>
      <c r="V438">
        <f t="shared" si="130"/>
        <v>3.7731481481481484E-2</v>
      </c>
      <c r="W438">
        <f t="shared" si="131"/>
        <v>3.4953703703703709E-3</v>
      </c>
      <c r="X438">
        <f t="shared" si="132"/>
        <v>3.7141203703703704E-2</v>
      </c>
      <c r="Y438">
        <f t="shared" si="133"/>
        <v>3.7141203703703704E-2</v>
      </c>
      <c r="Z438" t="b">
        <f t="shared" si="134"/>
        <v>0</v>
      </c>
      <c r="AA438" s="6">
        <f t="shared" si="135"/>
        <v>4.5138888888889006E-4</v>
      </c>
      <c r="AB438" s="6" t="b">
        <f t="shared" si="136"/>
        <v>0</v>
      </c>
      <c r="AC438" s="9">
        <f t="shared" si="137"/>
        <v>94</v>
      </c>
      <c r="AD438" s="9">
        <f t="shared" ref="AD438:AD469" si="145">IF(AB438=FALSE,AC438/(AA438*(24*60)),"")</f>
        <v>144.61538461538424</v>
      </c>
      <c r="AE438" s="10">
        <f t="shared" si="143"/>
        <v>3.8194444444444446E-4</v>
      </c>
      <c r="AF438">
        <f t="shared" si="138"/>
        <v>2.9050925925925911E-3</v>
      </c>
      <c r="AG438" t="b">
        <f t="shared" si="139"/>
        <v>0</v>
      </c>
      <c r="AH438">
        <f t="shared" si="140"/>
        <v>3.7731481481481484E-2</v>
      </c>
    </row>
    <row r="439" spans="1:34" x14ac:dyDescent="0.2">
      <c r="A439">
        <v>466</v>
      </c>
      <c r="B439" t="s">
        <v>390</v>
      </c>
      <c r="C439" t="s">
        <v>459</v>
      </c>
      <c r="D439" t="s">
        <v>2121</v>
      </c>
      <c r="E439" t="str">
        <f t="shared" si="126"/>
        <v>Matt HancockApr 21, 2020</v>
      </c>
      <c r="F439" t="str">
        <f>VLOOKUP(D439,'names lookup'!A:L,5,FALSE)</f>
        <v>Matt Hancock</v>
      </c>
      <c r="G439" t="str">
        <f>VLOOKUP(F439,'names lookup'!E:H,3,FALSE)</f>
        <v>Government</v>
      </c>
      <c r="H439" t="str">
        <f>VLOOKUP(F439,'names lookup'!E:I,5,FALSE)</f>
        <v>Government</v>
      </c>
      <c r="I439" t="str">
        <f>VLOOKUP($F439,'names lookup'!$E:J,6,FALSE)</f>
        <v>Central govt</v>
      </c>
      <c r="J439" t="str">
        <f>VLOOKUP($F439,'names lookup'!$E:K,7,FALSE)</f>
        <v>N/A</v>
      </c>
      <c r="K439" t="str">
        <f>VLOOKUP($F439,'names lookup'!$E:L,8,FALSE)</f>
        <v>UK</v>
      </c>
      <c r="L439" t="str">
        <f t="shared" si="127"/>
        <v>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v>
      </c>
      <c r="M439" t="str">
        <f t="shared" si="141"/>
        <v>51:29</v>
      </c>
      <c r="O439">
        <v>648</v>
      </c>
      <c r="Q439" t="s">
        <v>391</v>
      </c>
      <c r="R439" s="7">
        <f t="shared" si="128"/>
        <v>43942</v>
      </c>
      <c r="S439" t="s">
        <v>2257</v>
      </c>
      <c r="T439" s="6">
        <f t="shared" si="142"/>
        <v>3.5752314814814813E-2</v>
      </c>
      <c r="U439">
        <f t="shared" si="129"/>
        <v>3.4236111111111113E-2</v>
      </c>
      <c r="V439">
        <f t="shared" si="130"/>
        <v>3.7731481481481484E-2</v>
      </c>
      <c r="W439">
        <f t="shared" si="131"/>
        <v>3.4953703703703709E-3</v>
      </c>
      <c r="X439">
        <f t="shared" si="132"/>
        <v>3.7141203703703704E-2</v>
      </c>
      <c r="Y439">
        <f t="shared" si="133"/>
        <v>3.7141203703703704E-2</v>
      </c>
      <c r="Z439" t="b">
        <f t="shared" si="134"/>
        <v>0</v>
      </c>
      <c r="AA439" s="6">
        <f t="shared" si="135"/>
        <v>4.8611111111111077E-4</v>
      </c>
      <c r="AB439" s="6" t="b">
        <f t="shared" si="136"/>
        <v>0</v>
      </c>
      <c r="AC439" s="9">
        <f t="shared" si="137"/>
        <v>107</v>
      </c>
      <c r="AD439" s="9">
        <f t="shared" si="145"/>
        <v>152.85714285714297</v>
      </c>
      <c r="AE439" s="10">
        <f t="shared" si="143"/>
        <v>4.3981481481481481E-4</v>
      </c>
      <c r="AF439">
        <f t="shared" si="138"/>
        <v>2.9050925925925911E-3</v>
      </c>
      <c r="AG439" t="b">
        <f t="shared" si="139"/>
        <v>0</v>
      </c>
      <c r="AH439">
        <f t="shared" si="140"/>
        <v>3.7731481481481484E-2</v>
      </c>
    </row>
    <row r="440" spans="1:34" x14ac:dyDescent="0.2">
      <c r="A440">
        <v>467</v>
      </c>
      <c r="B440" t="s">
        <v>390</v>
      </c>
      <c r="C440" t="s">
        <v>460</v>
      </c>
      <c r="D440" t="s">
        <v>2121</v>
      </c>
      <c r="E440" t="str">
        <f t="shared" si="126"/>
        <v>Matt HancockApr 21, 2020</v>
      </c>
      <c r="F440" t="str">
        <f>VLOOKUP(D440,'names lookup'!A:L,5,FALSE)</f>
        <v>Matt Hancock</v>
      </c>
      <c r="G440" t="str">
        <f>VLOOKUP(F440,'names lookup'!E:H,3,FALSE)</f>
        <v>Government</v>
      </c>
      <c r="H440" t="str">
        <f>VLOOKUP(F440,'names lookup'!E:I,5,FALSE)</f>
        <v>Government</v>
      </c>
      <c r="I440" t="str">
        <f>VLOOKUP($F440,'names lookup'!$E:J,6,FALSE)</f>
        <v>Central govt</v>
      </c>
      <c r="J440" t="str">
        <f>VLOOKUP($F440,'names lookup'!$E:K,7,FALSE)</f>
        <v>N/A</v>
      </c>
      <c r="K440" t="str">
        <f>VLOOKUP($F440,'names lookup'!$E:L,8,FALSE)</f>
        <v>UK</v>
      </c>
      <c r="L440" t="str">
        <f t="shared" si="127"/>
        <v>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v>
      </c>
      <c r="M440" t="str">
        <f t="shared" si="141"/>
        <v>52:11</v>
      </c>
      <c r="O440">
        <v>828</v>
      </c>
      <c r="Q440" t="s">
        <v>391</v>
      </c>
      <c r="R440" s="7">
        <f t="shared" si="128"/>
        <v>43942</v>
      </c>
      <c r="S440" t="s">
        <v>2257</v>
      </c>
      <c r="T440" s="6">
        <f t="shared" si="142"/>
        <v>3.6238425925925924E-2</v>
      </c>
      <c r="U440">
        <f t="shared" si="129"/>
        <v>3.4236111111111113E-2</v>
      </c>
      <c r="V440">
        <f t="shared" si="130"/>
        <v>3.7731481481481484E-2</v>
      </c>
      <c r="W440">
        <f t="shared" si="131"/>
        <v>3.4953703703703709E-3</v>
      </c>
      <c r="X440">
        <f t="shared" si="132"/>
        <v>3.7141203703703704E-2</v>
      </c>
      <c r="Y440">
        <f t="shared" si="133"/>
        <v>3.7141203703703704E-2</v>
      </c>
      <c r="Z440" t="b">
        <f t="shared" si="134"/>
        <v>0</v>
      </c>
      <c r="AA440" s="6">
        <f t="shared" si="135"/>
        <v>7.6388888888889034E-4</v>
      </c>
      <c r="AB440" s="6" t="b">
        <f t="shared" si="136"/>
        <v>0</v>
      </c>
      <c r="AC440" s="9">
        <f t="shared" si="137"/>
        <v>150</v>
      </c>
      <c r="AD440" s="9">
        <f t="shared" si="145"/>
        <v>136.36363636363612</v>
      </c>
      <c r="AE440" s="10">
        <f t="shared" si="143"/>
        <v>6.134259259259259E-4</v>
      </c>
      <c r="AF440">
        <f t="shared" si="138"/>
        <v>2.9050925925925911E-3</v>
      </c>
      <c r="AG440" t="b">
        <f t="shared" si="139"/>
        <v>0</v>
      </c>
      <c r="AH440">
        <f t="shared" si="140"/>
        <v>3.7731481481481484E-2</v>
      </c>
    </row>
    <row r="441" spans="1:34" x14ac:dyDescent="0.2">
      <c r="A441">
        <v>468</v>
      </c>
      <c r="B441" t="s">
        <v>390</v>
      </c>
      <c r="C441" t="s">
        <v>461</v>
      </c>
      <c r="D441" t="s">
        <v>2159</v>
      </c>
      <c r="E441" t="str">
        <f t="shared" si="126"/>
        <v>Speaker 3Apr 21, 2020</v>
      </c>
      <c r="F441" t="str">
        <f>VLOOKUP(E441,'names lookup'!D:L,2,FALSE)</f>
        <v>Alistair Smout</v>
      </c>
      <c r="G441" t="str">
        <f>VLOOKUP(F441,'names lookup'!E:H,3,FALSE)</f>
        <v>Reuters</v>
      </c>
      <c r="H441" t="str">
        <f>VLOOKUP(F441,'names lookup'!E:I,5,FALSE)</f>
        <v>Media</v>
      </c>
      <c r="I441" t="str">
        <f>VLOOKUP($F441,'names lookup'!$E:J,6,FALSE)</f>
        <v>Agency</v>
      </c>
      <c r="J441" t="str">
        <f>VLOOKUP($F441,'names lookup'!$E:K,7,FALSE)</f>
        <v>National</v>
      </c>
      <c r="K441" t="str">
        <f>VLOOKUP($F441,'names lookup'!$E:L,8,FALSE)</f>
        <v>International</v>
      </c>
      <c r="L441" t="str">
        <f t="shared" si="127"/>
        <v>If I could just come back, I think a lot of people would say that Germany is a comparably sized country to Britain and obviously is fairing fairly well, by comparison.</v>
      </c>
      <c r="M441" t="str">
        <f t="shared" si="141"/>
        <v>53:17</v>
      </c>
      <c r="O441">
        <v>186</v>
      </c>
      <c r="Q441" t="s">
        <v>391</v>
      </c>
      <c r="R441" s="7">
        <f t="shared" si="128"/>
        <v>43942</v>
      </c>
      <c r="S441" t="s">
        <v>2458</v>
      </c>
      <c r="T441" s="6">
        <f t="shared" si="142"/>
        <v>3.7002314814814814E-2</v>
      </c>
      <c r="U441">
        <f t="shared" si="129"/>
        <v>3.7002314814814814E-2</v>
      </c>
      <c r="V441">
        <f t="shared" si="130"/>
        <v>3.7002314814814814E-2</v>
      </c>
      <c r="W441">
        <f t="shared" si="131"/>
        <v>0</v>
      </c>
      <c r="X441">
        <f t="shared" si="132"/>
        <v>3.7141203703703704E-2</v>
      </c>
      <c r="Y441">
        <f t="shared" si="133"/>
        <v>3.7141203703703704E-2</v>
      </c>
      <c r="Z441" t="b">
        <f t="shared" si="134"/>
        <v>0</v>
      </c>
      <c r="AA441" s="6">
        <f t="shared" si="135"/>
        <v>1.3888888888888978E-4</v>
      </c>
      <c r="AB441" s="6" t="b">
        <f t="shared" si="136"/>
        <v>0</v>
      </c>
      <c r="AC441" s="9">
        <f t="shared" si="137"/>
        <v>31</v>
      </c>
      <c r="AD441" s="9">
        <f t="shared" si="145"/>
        <v>154.99999999999901</v>
      </c>
      <c r="AE441" s="10">
        <f t="shared" si="143"/>
        <v>1.273148148148148E-4</v>
      </c>
      <c r="AF441">
        <f t="shared" si="138"/>
        <v>1.3888888888888978E-4</v>
      </c>
      <c r="AG441" t="b">
        <f t="shared" si="139"/>
        <v>0</v>
      </c>
      <c r="AH441">
        <f t="shared" si="140"/>
        <v>3.7731481481481484E-2</v>
      </c>
    </row>
    <row r="442" spans="1:34" x14ac:dyDescent="0.2">
      <c r="A442">
        <v>469</v>
      </c>
      <c r="B442" t="s">
        <v>390</v>
      </c>
      <c r="C442" t="s">
        <v>462</v>
      </c>
      <c r="D442" t="s">
        <v>2121</v>
      </c>
      <c r="E442" t="str">
        <f t="shared" si="126"/>
        <v>Matt HancockApr 21, 2020</v>
      </c>
      <c r="F442" t="str">
        <f>VLOOKUP(D442,'names lookup'!A:L,5,FALSE)</f>
        <v>Matt Hancock</v>
      </c>
      <c r="G442" t="str">
        <f>VLOOKUP(F442,'names lookup'!E:H,3,FALSE)</f>
        <v>Government</v>
      </c>
      <c r="H442" t="str">
        <f>VLOOKUP(F442,'names lookup'!E:I,5,FALSE)</f>
        <v>Government</v>
      </c>
      <c r="I442" t="str">
        <f>VLOOKUP($F442,'names lookup'!$E:J,6,FALSE)</f>
        <v>Central govt</v>
      </c>
      <c r="J442" t="str">
        <f>VLOOKUP($F442,'names lookup'!$E:K,7,FALSE)</f>
        <v>N/A</v>
      </c>
      <c r="K442" t="str">
        <f>VLOOKUP($F442,'names lookup'!$E:L,8,FALSE)</f>
        <v>UK</v>
      </c>
      <c r="L442" t="str">
        <f t="shared" si="127"/>
        <v>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v>
      </c>
      <c r="M442" t="str">
        <f t="shared" si="141"/>
        <v>53:29</v>
      </c>
      <c r="O442">
        <v>757</v>
      </c>
      <c r="Q442" t="s">
        <v>391</v>
      </c>
      <c r="R442" s="7">
        <f t="shared" si="128"/>
        <v>43942</v>
      </c>
      <c r="S442" t="s">
        <v>2459</v>
      </c>
      <c r="T442" s="6">
        <f t="shared" si="142"/>
        <v>3.7141203703703704E-2</v>
      </c>
      <c r="U442" s="6">
        <f t="shared" si="129"/>
        <v>3.7141203703703704E-2</v>
      </c>
      <c r="V442" s="6">
        <f t="shared" si="130"/>
        <v>3.7731481481481484E-2</v>
      </c>
      <c r="W442" s="6">
        <f t="shared" si="131"/>
        <v>5.9027777777777984E-4</v>
      </c>
      <c r="X442" s="6">
        <f t="shared" si="132"/>
        <v>0</v>
      </c>
      <c r="Y442" s="6">
        <f t="shared" si="133"/>
        <v>0</v>
      </c>
      <c r="Z442" t="b">
        <f t="shared" si="134"/>
        <v>0</v>
      </c>
      <c r="AA442" s="6">
        <f t="shared" si="135"/>
        <v>5.9027777777777984E-4</v>
      </c>
      <c r="AB442" s="6" t="b">
        <f t="shared" si="136"/>
        <v>0</v>
      </c>
      <c r="AC442" s="9">
        <f t="shared" si="137"/>
        <v>133</v>
      </c>
      <c r="AD442" s="9">
        <f t="shared" si="145"/>
        <v>156.47058823529358</v>
      </c>
      <c r="AE442" s="10">
        <f t="shared" si="143"/>
        <v>5.4398148148148144E-4</v>
      </c>
      <c r="AF442">
        <f t="shared" si="138"/>
        <v>-3.7141203703703704E-2</v>
      </c>
      <c r="AG442" t="b">
        <f t="shared" si="139"/>
        <v>1</v>
      </c>
      <c r="AH442">
        <f t="shared" si="140"/>
        <v>3.7731481481481484E-2</v>
      </c>
    </row>
    <row r="443" spans="1:34" x14ac:dyDescent="0.2">
      <c r="A443">
        <v>470</v>
      </c>
      <c r="B443" t="s">
        <v>390</v>
      </c>
      <c r="C443" t="s">
        <v>463</v>
      </c>
      <c r="D443" t="s">
        <v>2121</v>
      </c>
      <c r="E443" t="str">
        <f t="shared" si="126"/>
        <v>Matt HancockApr 21, 2020</v>
      </c>
      <c r="F443" t="str">
        <f>VLOOKUP(D443,'names lookup'!A:L,5,FALSE)</f>
        <v>Matt Hancock</v>
      </c>
      <c r="G443" t="str">
        <f>VLOOKUP(F443,'names lookup'!E:H,3,FALSE)</f>
        <v>Government</v>
      </c>
      <c r="H443" t="str">
        <f>VLOOKUP(F443,'names lookup'!E:I,5,FALSE)</f>
        <v>Government</v>
      </c>
      <c r="I443" t="str">
        <f>VLOOKUP($F443,'names lookup'!$E:J,6,FALSE)</f>
        <v>Central govt</v>
      </c>
      <c r="J443" t="str">
        <f>VLOOKUP($F443,'names lookup'!$E:K,7,FALSE)</f>
        <v>N/A</v>
      </c>
      <c r="K443" t="str">
        <f>VLOOKUP($F443,'names lookup'!$E:L,8,FALSE)</f>
        <v>UK</v>
      </c>
      <c r="L443" t="str">
        <f t="shared" si="127"/>
        <v>Thank you very much indeed. That concludes today’s Downing street press conference, and I’m very grateful to Professor Van-Tam and to Professor John Newton for your support. Thanks very much indeed.</v>
      </c>
      <c r="M443" t="str">
        <f t="shared" si="141"/>
        <v>54:20</v>
      </c>
      <c r="O443">
        <v>220</v>
      </c>
      <c r="Q443" t="s">
        <v>391</v>
      </c>
      <c r="R443" s="7">
        <f t="shared" si="128"/>
        <v>43942</v>
      </c>
      <c r="S443" t="s">
        <v>2459</v>
      </c>
      <c r="T443" s="6">
        <f t="shared" si="142"/>
        <v>3.7731481481481484E-2</v>
      </c>
      <c r="U443" s="6">
        <f t="shared" si="129"/>
        <v>3.7141203703703704E-2</v>
      </c>
      <c r="V443" s="6">
        <f t="shared" si="130"/>
        <v>3.7731481481481484E-2</v>
      </c>
      <c r="W443" s="6">
        <f t="shared" si="131"/>
        <v>5.9027777777777984E-4</v>
      </c>
      <c r="X443" s="6">
        <f t="shared" si="132"/>
        <v>0</v>
      </c>
      <c r="Y443" s="6">
        <f t="shared" si="133"/>
        <v>0</v>
      </c>
      <c r="Z443" t="b">
        <f t="shared" si="134"/>
        <v>0</v>
      </c>
      <c r="AA443" s="6">
        <f t="shared" si="135"/>
        <v>-3.7731481481481484E-2</v>
      </c>
      <c r="AB443" s="6" t="b">
        <f t="shared" si="136"/>
        <v>1</v>
      </c>
      <c r="AC443" s="9">
        <f t="shared" si="137"/>
        <v>31</v>
      </c>
      <c r="AD443" s="9" t="str">
        <f t="shared" si="145"/>
        <v/>
      </c>
      <c r="AE443" s="10">
        <f t="shared" si="143"/>
        <v>1.273148148148148E-4</v>
      </c>
      <c r="AF443">
        <f t="shared" si="138"/>
        <v>-3.7141203703703704E-2</v>
      </c>
      <c r="AG443" t="b">
        <f t="shared" si="139"/>
        <v>1</v>
      </c>
      <c r="AH443">
        <f t="shared" si="140"/>
        <v>3.7731481481481484E-2</v>
      </c>
    </row>
    <row r="444" spans="1:34" x14ac:dyDescent="0.2">
      <c r="A444">
        <v>476</v>
      </c>
      <c r="B444" t="s">
        <v>464</v>
      </c>
      <c r="C444" t="s">
        <v>467</v>
      </c>
      <c r="D444" t="s">
        <v>2059</v>
      </c>
      <c r="E444" t="str">
        <f t="shared" si="126"/>
        <v>Dominic RaabApr 22, 2020</v>
      </c>
      <c r="F444" t="str">
        <f>VLOOKUP(D444,'names lookup'!A:L,5,FALSE)</f>
        <v>Dominic Raab</v>
      </c>
      <c r="G444" t="str">
        <f>VLOOKUP(F444,'names lookup'!E:H,3,FALSE)</f>
        <v>Government</v>
      </c>
      <c r="H444" t="str">
        <f>VLOOKUP(F444,'names lookup'!E:I,5,FALSE)</f>
        <v>Government</v>
      </c>
      <c r="I444" t="str">
        <f>VLOOKUP($F444,'names lookup'!$E:J,6,FALSE)</f>
        <v>Central govt</v>
      </c>
      <c r="J444" t="str">
        <f>VLOOKUP($F444,'names lookup'!$E:K,7,FALSE)</f>
        <v>N/A</v>
      </c>
      <c r="K444" t="str">
        <f>VLOOKUP($F444,'names lookup'!$E:L,8,FALSE)</f>
        <v>UK</v>
      </c>
      <c r="L444" t="str">
        <f t="shared" si="127"/>
        <v>…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v>
      </c>
      <c r="M444" t="str">
        <f t="shared" si="141"/>
        <v>00:00</v>
      </c>
      <c r="O444">
        <v>667</v>
      </c>
      <c r="Q444" t="s">
        <v>465</v>
      </c>
      <c r="R444" s="7">
        <f t="shared" si="128"/>
        <v>43943</v>
      </c>
      <c r="S444" t="s">
        <v>2185</v>
      </c>
      <c r="T444" s="6">
        <f t="shared" si="142"/>
        <v>0</v>
      </c>
      <c r="U444">
        <f t="shared" si="129"/>
        <v>0</v>
      </c>
      <c r="V444">
        <f t="shared" si="130"/>
        <v>3.6435185185185189E-2</v>
      </c>
      <c r="W444">
        <f t="shared" si="131"/>
        <v>3.6435185185185189E-2</v>
      </c>
      <c r="X444">
        <f t="shared" si="132"/>
        <v>1.2337962962962962E-2</v>
      </c>
      <c r="Y444">
        <f t="shared" si="133"/>
        <v>1.2337962962962962E-2</v>
      </c>
      <c r="Z444" t="b">
        <f t="shared" si="134"/>
        <v>0</v>
      </c>
      <c r="AA444" s="6">
        <f t="shared" si="135"/>
        <v>4.8611111111111104E-4</v>
      </c>
      <c r="AB444" s="6" t="b">
        <f t="shared" si="136"/>
        <v>0</v>
      </c>
      <c r="AC444" s="9">
        <f t="shared" si="137"/>
        <v>109</v>
      </c>
      <c r="AD444" s="9">
        <f t="shared" si="145"/>
        <v>155.71428571428572</v>
      </c>
      <c r="AE444" s="10">
        <f t="shared" si="143"/>
        <v>4.5138888888888892E-4</v>
      </c>
      <c r="AF444">
        <f t="shared" si="138"/>
        <v>1.2337962962962962E-2</v>
      </c>
      <c r="AG444" t="b">
        <f t="shared" si="139"/>
        <v>0</v>
      </c>
      <c r="AH444">
        <f t="shared" si="140"/>
        <v>3.6435185185185189E-2</v>
      </c>
    </row>
    <row r="445" spans="1:34" x14ac:dyDescent="0.2">
      <c r="A445">
        <v>477</v>
      </c>
      <c r="B445" t="s">
        <v>464</v>
      </c>
      <c r="C445" t="s">
        <v>468</v>
      </c>
      <c r="D445" t="s">
        <v>2059</v>
      </c>
      <c r="E445" t="str">
        <f t="shared" si="126"/>
        <v>Dominic RaabApr 22, 2020</v>
      </c>
      <c r="F445" t="str">
        <f>VLOOKUP(D445,'names lookup'!A:L,5,FALSE)</f>
        <v>Dominic Raab</v>
      </c>
      <c r="G445" t="str">
        <f>VLOOKUP(F445,'names lookup'!E:H,3,FALSE)</f>
        <v>Government</v>
      </c>
      <c r="H445" t="str">
        <f>VLOOKUP(F445,'names lookup'!E:I,5,FALSE)</f>
        <v>Government</v>
      </c>
      <c r="I445" t="str">
        <f>VLOOKUP($F445,'names lookup'!$E:J,6,FALSE)</f>
        <v>Central govt</v>
      </c>
      <c r="J445" t="str">
        <f>VLOOKUP($F445,'names lookup'!$E:K,7,FALSE)</f>
        <v>N/A</v>
      </c>
      <c r="K445" t="str">
        <f>VLOOKUP($F445,'names lookup'!$E:L,8,FALSE)</f>
        <v>UK</v>
      </c>
      <c r="L445" t="str">
        <f t="shared" si="127"/>
        <v>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v>
      </c>
      <c r="M445" t="str">
        <f t="shared" si="141"/>
        <v>00:42</v>
      </c>
      <c r="O445">
        <v>1188</v>
      </c>
      <c r="Q445" t="s">
        <v>465</v>
      </c>
      <c r="R445" s="7">
        <f t="shared" si="128"/>
        <v>43943</v>
      </c>
      <c r="S445" t="s">
        <v>2185</v>
      </c>
      <c r="T445" s="6">
        <f t="shared" si="142"/>
        <v>4.8611111111111104E-4</v>
      </c>
      <c r="U445">
        <f t="shared" si="129"/>
        <v>0</v>
      </c>
      <c r="V445">
        <f t="shared" si="130"/>
        <v>3.6435185185185189E-2</v>
      </c>
      <c r="W445">
        <f t="shared" si="131"/>
        <v>3.6435185185185189E-2</v>
      </c>
      <c r="X445">
        <f t="shared" si="132"/>
        <v>1.2337962962962962E-2</v>
      </c>
      <c r="Y445">
        <f t="shared" si="133"/>
        <v>1.2337962962962962E-2</v>
      </c>
      <c r="Z445" t="b">
        <f t="shared" si="134"/>
        <v>0</v>
      </c>
      <c r="AA445" s="6">
        <f t="shared" si="135"/>
        <v>8.7962962962962995E-4</v>
      </c>
      <c r="AB445" s="6" t="b">
        <f t="shared" si="136"/>
        <v>0</v>
      </c>
      <c r="AC445" s="9">
        <f t="shared" si="137"/>
        <v>206</v>
      </c>
      <c r="AD445" s="9">
        <f t="shared" si="145"/>
        <v>162.63157894736838</v>
      </c>
      <c r="AE445" s="10">
        <f t="shared" si="143"/>
        <v>8.4490740740740739E-4</v>
      </c>
      <c r="AF445">
        <f t="shared" si="138"/>
        <v>1.2337962962962962E-2</v>
      </c>
      <c r="AG445" t="b">
        <f t="shared" si="139"/>
        <v>0</v>
      </c>
      <c r="AH445">
        <f t="shared" si="140"/>
        <v>3.6435185185185189E-2</v>
      </c>
    </row>
    <row r="446" spans="1:34" x14ac:dyDescent="0.2">
      <c r="A446">
        <v>478</v>
      </c>
      <c r="B446" t="s">
        <v>464</v>
      </c>
      <c r="C446" t="s">
        <v>469</v>
      </c>
      <c r="D446" t="s">
        <v>2059</v>
      </c>
      <c r="E446" t="str">
        <f t="shared" si="126"/>
        <v>Dominic RaabApr 22, 2020</v>
      </c>
      <c r="F446" t="str">
        <f>VLOOKUP(D446,'names lookup'!A:L,5,FALSE)</f>
        <v>Dominic Raab</v>
      </c>
      <c r="G446" t="str">
        <f>VLOOKUP(F446,'names lookup'!E:H,3,FALSE)</f>
        <v>Government</v>
      </c>
      <c r="H446" t="str">
        <f>VLOOKUP(F446,'names lookup'!E:I,5,FALSE)</f>
        <v>Government</v>
      </c>
      <c r="I446" t="str">
        <f>VLOOKUP($F446,'names lookup'!$E:J,6,FALSE)</f>
        <v>Central govt</v>
      </c>
      <c r="J446" t="str">
        <f>VLOOKUP($F446,'names lookup'!$E:K,7,FALSE)</f>
        <v>N/A</v>
      </c>
      <c r="K446" t="str">
        <f>VLOOKUP($F446,'names lookup'!$E:L,8,FALSE)</f>
        <v>UK</v>
      </c>
      <c r="L446" t="str">
        <f t="shared" si="127"/>
        <v>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v>
      </c>
      <c r="M446" t="str">
        <f t="shared" si="141"/>
        <v>01:58</v>
      </c>
      <c r="O446">
        <v>735</v>
      </c>
      <c r="Q446" t="s">
        <v>465</v>
      </c>
      <c r="R446" s="7">
        <f t="shared" si="128"/>
        <v>43943</v>
      </c>
      <c r="S446" t="s">
        <v>2185</v>
      </c>
      <c r="T446" s="6">
        <f t="shared" si="142"/>
        <v>1.3657407407407409E-3</v>
      </c>
      <c r="U446">
        <f t="shared" si="129"/>
        <v>0</v>
      </c>
      <c r="V446">
        <f t="shared" si="130"/>
        <v>3.6435185185185189E-2</v>
      </c>
      <c r="W446">
        <f t="shared" si="131"/>
        <v>3.6435185185185189E-2</v>
      </c>
      <c r="X446">
        <f t="shared" si="132"/>
        <v>1.2337962962962962E-2</v>
      </c>
      <c r="Y446">
        <f t="shared" si="133"/>
        <v>1.2337962962962962E-2</v>
      </c>
      <c r="Z446" t="b">
        <f t="shared" si="134"/>
        <v>0</v>
      </c>
      <c r="AA446" s="6">
        <f t="shared" si="135"/>
        <v>4.8611111111111077E-4</v>
      </c>
      <c r="AB446" s="6" t="b">
        <f t="shared" si="136"/>
        <v>0</v>
      </c>
      <c r="AC446" s="9">
        <f t="shared" si="137"/>
        <v>121</v>
      </c>
      <c r="AD446" s="9">
        <f t="shared" si="145"/>
        <v>172.85714285714297</v>
      </c>
      <c r="AE446" s="10">
        <f t="shared" si="143"/>
        <v>4.9768518518518521E-4</v>
      </c>
      <c r="AF446">
        <f t="shared" si="138"/>
        <v>1.2337962962962962E-2</v>
      </c>
      <c r="AG446" t="b">
        <f t="shared" si="139"/>
        <v>0</v>
      </c>
      <c r="AH446">
        <f t="shared" si="140"/>
        <v>3.6435185185185189E-2</v>
      </c>
    </row>
    <row r="447" spans="1:34" x14ac:dyDescent="0.2">
      <c r="A447">
        <v>479</v>
      </c>
      <c r="B447" t="s">
        <v>464</v>
      </c>
      <c r="C447" t="s">
        <v>470</v>
      </c>
      <c r="D447" t="s">
        <v>2059</v>
      </c>
      <c r="E447" t="str">
        <f t="shared" si="126"/>
        <v>Dominic RaabApr 22, 2020</v>
      </c>
      <c r="F447" t="str">
        <f>VLOOKUP(D447,'names lookup'!A:L,5,FALSE)</f>
        <v>Dominic Raab</v>
      </c>
      <c r="G447" t="str">
        <f>VLOOKUP(F447,'names lookup'!E:H,3,FALSE)</f>
        <v>Government</v>
      </c>
      <c r="H447" t="str">
        <f>VLOOKUP(F447,'names lookup'!E:I,5,FALSE)</f>
        <v>Government</v>
      </c>
      <c r="I447" t="str">
        <f>VLOOKUP($F447,'names lookup'!$E:J,6,FALSE)</f>
        <v>Central govt</v>
      </c>
      <c r="J447" t="str">
        <f>VLOOKUP($F447,'names lookup'!$E:K,7,FALSE)</f>
        <v>N/A</v>
      </c>
      <c r="K447" t="str">
        <f>VLOOKUP($F447,'names lookup'!$E:L,8,FALSE)</f>
        <v>UK</v>
      </c>
      <c r="L447" t="str">
        <f t="shared" si="127"/>
        <v>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v>
      </c>
      <c r="M447" t="str">
        <f t="shared" si="141"/>
        <v>02:40</v>
      </c>
      <c r="O447">
        <v>1101</v>
      </c>
      <c r="Q447" t="s">
        <v>465</v>
      </c>
      <c r="R447" s="7">
        <f t="shared" si="128"/>
        <v>43943</v>
      </c>
      <c r="S447" t="s">
        <v>2185</v>
      </c>
      <c r="T447" s="6">
        <f t="shared" si="142"/>
        <v>1.8518518518518517E-3</v>
      </c>
      <c r="U447">
        <f t="shared" si="129"/>
        <v>0</v>
      </c>
      <c r="V447">
        <f t="shared" si="130"/>
        <v>3.6435185185185189E-2</v>
      </c>
      <c r="W447">
        <f t="shared" si="131"/>
        <v>3.6435185185185189E-2</v>
      </c>
      <c r="X447">
        <f t="shared" si="132"/>
        <v>1.2337962962962962E-2</v>
      </c>
      <c r="Y447">
        <f t="shared" si="133"/>
        <v>1.2337962962962962E-2</v>
      </c>
      <c r="Z447" t="b">
        <f t="shared" si="134"/>
        <v>0</v>
      </c>
      <c r="AA447" s="6">
        <f t="shared" si="135"/>
        <v>7.7546296296296326E-4</v>
      </c>
      <c r="AB447" s="6" t="b">
        <f t="shared" si="136"/>
        <v>0</v>
      </c>
      <c r="AC447" s="9">
        <f t="shared" si="137"/>
        <v>191</v>
      </c>
      <c r="AD447" s="9">
        <f t="shared" si="145"/>
        <v>171.04477611940291</v>
      </c>
      <c r="AE447" s="10">
        <f t="shared" si="143"/>
        <v>7.8703703703703705E-4</v>
      </c>
      <c r="AF447">
        <f t="shared" si="138"/>
        <v>1.2337962962962962E-2</v>
      </c>
      <c r="AG447" t="b">
        <f t="shared" si="139"/>
        <v>0</v>
      </c>
      <c r="AH447">
        <f t="shared" si="140"/>
        <v>3.6435185185185189E-2</v>
      </c>
    </row>
    <row r="448" spans="1:34" x14ac:dyDescent="0.2">
      <c r="A448">
        <v>480</v>
      </c>
      <c r="B448" t="s">
        <v>464</v>
      </c>
      <c r="C448" t="s">
        <v>471</v>
      </c>
      <c r="D448" t="s">
        <v>2059</v>
      </c>
      <c r="E448" t="str">
        <f t="shared" si="126"/>
        <v>Dominic RaabApr 22, 2020</v>
      </c>
      <c r="F448" t="str">
        <f>VLOOKUP(D448,'names lookup'!A:L,5,FALSE)</f>
        <v>Dominic Raab</v>
      </c>
      <c r="G448" t="str">
        <f>VLOOKUP(F448,'names lookup'!E:H,3,FALSE)</f>
        <v>Government</v>
      </c>
      <c r="H448" t="str">
        <f>VLOOKUP(F448,'names lookup'!E:I,5,FALSE)</f>
        <v>Government</v>
      </c>
      <c r="I448" t="str">
        <f>VLOOKUP($F448,'names lookup'!$E:J,6,FALSE)</f>
        <v>Central govt</v>
      </c>
      <c r="J448" t="str">
        <f>VLOOKUP($F448,'names lookup'!$E:K,7,FALSE)</f>
        <v>N/A</v>
      </c>
      <c r="K448" t="str">
        <f>VLOOKUP($F448,'names lookup'!$E:L,8,FALSE)</f>
        <v>UK</v>
      </c>
      <c r="L448" t="str">
        <f t="shared" si="127"/>
        <v>And I think I’ll now turn over to Sir Nick to brief us on the latest military involvement in the effort.</v>
      </c>
      <c r="M448" t="str">
        <f t="shared" si="141"/>
        <v>03:47</v>
      </c>
      <c r="O448">
        <v>126</v>
      </c>
      <c r="Q448" t="s">
        <v>465</v>
      </c>
      <c r="R448" s="7">
        <f t="shared" si="128"/>
        <v>43943</v>
      </c>
      <c r="S448" t="s">
        <v>2185</v>
      </c>
      <c r="T448" s="6">
        <f t="shared" si="142"/>
        <v>2.627314814814815E-3</v>
      </c>
      <c r="U448">
        <f t="shared" si="129"/>
        <v>0</v>
      </c>
      <c r="V448">
        <f t="shared" si="130"/>
        <v>3.6435185185185189E-2</v>
      </c>
      <c r="W448">
        <f t="shared" si="131"/>
        <v>3.6435185185185189E-2</v>
      </c>
      <c r="X448">
        <f t="shared" si="132"/>
        <v>1.2337962962962962E-2</v>
      </c>
      <c r="Y448">
        <f t="shared" si="133"/>
        <v>1.2337962962962962E-2</v>
      </c>
      <c r="Z448" t="b">
        <f t="shared" si="134"/>
        <v>0</v>
      </c>
      <c r="AA448" s="6">
        <f t="shared" si="135"/>
        <v>6.9444444444444458E-5</v>
      </c>
      <c r="AB448" s="6" t="b">
        <f t="shared" si="136"/>
        <v>0</v>
      </c>
      <c r="AC448" s="9">
        <f t="shared" si="137"/>
        <v>21</v>
      </c>
      <c r="AD448" s="9">
        <f t="shared" si="145"/>
        <v>209.99999999999997</v>
      </c>
      <c r="AE448" s="10">
        <f t="shared" si="143"/>
        <v>8.1018518518518516E-5</v>
      </c>
      <c r="AF448">
        <f t="shared" si="138"/>
        <v>1.2337962962962962E-2</v>
      </c>
      <c r="AG448" t="b">
        <f t="shared" si="139"/>
        <v>0</v>
      </c>
      <c r="AH448">
        <f t="shared" si="140"/>
        <v>3.6435185185185189E-2</v>
      </c>
    </row>
    <row r="449" spans="1:34" x14ac:dyDescent="0.2">
      <c r="A449">
        <v>481</v>
      </c>
      <c r="B449" t="s">
        <v>464</v>
      </c>
      <c r="C449" t="s">
        <v>472</v>
      </c>
      <c r="D449" t="s">
        <v>2125</v>
      </c>
      <c r="E449" t="str">
        <f t="shared" si="126"/>
        <v>Nick CarterApr 22, 2020</v>
      </c>
      <c r="F449" t="str">
        <f>VLOOKUP(E449,'names lookup'!D:L,2,FALSE)</f>
        <v>General Sir Nick Carter</v>
      </c>
      <c r="G449" t="str">
        <f>VLOOKUP(F449,'names lookup'!E:H,3,FALSE)</f>
        <v>Ministry of Defence</v>
      </c>
      <c r="H449" t="str">
        <f>VLOOKUP(F449,'names lookup'!E:I,5,FALSE)</f>
        <v>Government</v>
      </c>
      <c r="I449" t="str">
        <f>VLOOKUP($F449,'names lookup'!$E:J,6,FALSE)</f>
        <v>Defence</v>
      </c>
      <c r="J449" t="str">
        <f>VLOOKUP($F449,'names lookup'!$E:K,7,FALSE)</f>
        <v>N/A</v>
      </c>
      <c r="K449" t="str">
        <f>VLOOKUP($F449,'names lookup'!$E:L,8,FALSE)</f>
        <v>UK</v>
      </c>
      <c r="L449" t="str">
        <f t="shared" si="127"/>
        <v>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v>
      </c>
      <c r="M449" t="str">
        <f t="shared" si="141"/>
        <v>03:53</v>
      </c>
      <c r="O449">
        <v>788</v>
      </c>
      <c r="Q449" t="s">
        <v>465</v>
      </c>
      <c r="R449" s="7">
        <f t="shared" si="128"/>
        <v>43943</v>
      </c>
      <c r="S449" t="s">
        <v>2460</v>
      </c>
      <c r="T449" s="6">
        <f t="shared" si="142"/>
        <v>2.6967592592592594E-3</v>
      </c>
      <c r="U449">
        <f t="shared" si="129"/>
        <v>2.6967592592592594E-3</v>
      </c>
      <c r="V449">
        <f t="shared" si="130"/>
        <v>3.6319444444444439E-2</v>
      </c>
      <c r="W449">
        <f t="shared" si="131"/>
        <v>3.3622685185185179E-2</v>
      </c>
      <c r="X449">
        <f t="shared" si="132"/>
        <v>1.2337962962962962E-2</v>
      </c>
      <c r="Y449">
        <f t="shared" si="133"/>
        <v>1.2337962962962962E-2</v>
      </c>
      <c r="Z449" t="b">
        <f t="shared" si="134"/>
        <v>0</v>
      </c>
      <c r="AA449" s="6">
        <f t="shared" si="135"/>
        <v>4.8611111111111077E-4</v>
      </c>
      <c r="AB449" s="6" t="b">
        <f t="shared" si="136"/>
        <v>0</v>
      </c>
      <c r="AC449" s="9">
        <f t="shared" si="137"/>
        <v>134</v>
      </c>
      <c r="AD449" s="9">
        <f t="shared" si="145"/>
        <v>191.42857142857156</v>
      </c>
      <c r="AE449" s="10">
        <f t="shared" si="143"/>
        <v>5.5555555555555556E-4</v>
      </c>
      <c r="AF449">
        <f t="shared" si="138"/>
        <v>9.6412037037037022E-3</v>
      </c>
      <c r="AG449" t="b">
        <f t="shared" si="139"/>
        <v>0</v>
      </c>
      <c r="AH449">
        <f t="shared" si="140"/>
        <v>3.6435185185185189E-2</v>
      </c>
    </row>
    <row r="450" spans="1:34" x14ac:dyDescent="0.2">
      <c r="A450">
        <v>482</v>
      </c>
      <c r="B450" t="s">
        <v>464</v>
      </c>
      <c r="C450" t="s">
        <v>473</v>
      </c>
      <c r="D450" t="s">
        <v>2125</v>
      </c>
      <c r="E450" t="str">
        <f t="shared" ref="E450:E513" si="146">D450&amp;Q450</f>
        <v>Nick CarterApr 22, 2020</v>
      </c>
      <c r="F450" t="str">
        <f>VLOOKUP(E450,'names lookup'!D:L,2,FALSE)</f>
        <v>General Sir Nick Carter</v>
      </c>
      <c r="G450" t="str">
        <f>VLOOKUP(F450,'names lookup'!E:H,3,FALSE)</f>
        <v>Ministry of Defence</v>
      </c>
      <c r="H450" t="str">
        <f>VLOOKUP(F450,'names lookup'!E:I,5,FALSE)</f>
        <v>Government</v>
      </c>
      <c r="I450" t="str">
        <f>VLOOKUP($F450,'names lookup'!$E:J,6,FALSE)</f>
        <v>Defence</v>
      </c>
      <c r="J450" t="str">
        <f>VLOOKUP($F450,'names lookup'!$E:K,7,FALSE)</f>
        <v>N/A</v>
      </c>
      <c r="K450" t="str">
        <f>VLOOKUP($F450,'names lookup'!$E:L,8,FALSE)</f>
        <v>UK</v>
      </c>
      <c r="L450" t="str">
        <f t="shared" ref="L450:L513" si="147">TRIM(SUBSTITUTE(SUBSTITUTE(SUBSTITUTE(SUBSTITUTE(C450,D450,""),M450,""),"();",""),":",""))</f>
        <v>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v>
      </c>
      <c r="M450" t="str">
        <f t="shared" si="141"/>
        <v>04:35</v>
      </c>
      <c r="O450">
        <v>959</v>
      </c>
      <c r="Q450" t="s">
        <v>465</v>
      </c>
      <c r="R450" s="7">
        <f t="shared" ref="R450:R513" si="148">DATE(2020,IF(LEFT(Q450,3)="Apr",4,3),SUBSTITUTE(SUBSTITUTE(SUBSTITUTE(Q450,", 2020",""),"Apr ",""),"Mar ",""))</f>
        <v>43943</v>
      </c>
      <c r="S450" t="s">
        <v>2460</v>
      </c>
      <c r="T450" s="6">
        <f t="shared" si="142"/>
        <v>3.1828703703703702E-3</v>
      </c>
      <c r="U450">
        <f t="shared" ref="U450:U513" si="149">IF(D450=D449,U449,T450)</f>
        <v>2.6967592592592594E-3</v>
      </c>
      <c r="V450">
        <f t="shared" ref="V450:V513" si="150">_xlfn.MAXIFS(T:T,D:D,D450,B:B,B450)</f>
        <v>3.6319444444444439E-2</v>
      </c>
      <c r="W450">
        <f t="shared" ref="W450:W513" si="151">V450-U450</f>
        <v>3.3622685185185179E-2</v>
      </c>
      <c r="X450">
        <f t="shared" ref="X450:X513" si="152">IF(V450=T450,T451,X451)</f>
        <v>1.2337962962962962E-2</v>
      </c>
      <c r="Y450">
        <f t="shared" ref="Y450:Y513" si="153">IF(ISBLANK(X450),V450,X450)</f>
        <v>1.2337962962962962E-2</v>
      </c>
      <c r="Z450" t="b">
        <f t="shared" ref="Z450:Z513" si="154">IF(ISBLANK(X450),TRUE,FALSE)</f>
        <v>0</v>
      </c>
      <c r="AA450" s="6">
        <f t="shared" ref="AA450:AA513" si="155">T451-T450</f>
        <v>5.7870370370370367E-4</v>
      </c>
      <c r="AB450" s="6" t="b">
        <f t="shared" ref="AB450:AB513" si="156">AA450&lt;0</f>
        <v>0</v>
      </c>
      <c r="AC450" s="9">
        <f t="shared" ref="AC450:AC513" si="157">LEN(TRIM(L450))-LEN(SUBSTITUTE(L450," ",""))+1</f>
        <v>159</v>
      </c>
      <c r="AD450" s="9">
        <f t="shared" si="145"/>
        <v>190.8</v>
      </c>
      <c r="AE450" s="10">
        <f t="shared" si="143"/>
        <v>6.5972222222222213E-4</v>
      </c>
      <c r="AF450">
        <f t="shared" ref="AF450:AF513" si="158">Y450-U450</f>
        <v>9.6412037037037022E-3</v>
      </c>
      <c r="AG450" t="b">
        <f t="shared" ref="AG450:AG513" si="159">AF450&lt;0</f>
        <v>0</v>
      </c>
      <c r="AH450">
        <f t="shared" ref="AH450:AH513" si="160">_xlfn.MAXIFS(T:T,B:B,B450)</f>
        <v>3.6435185185185189E-2</v>
      </c>
    </row>
    <row r="451" spans="1:34" x14ac:dyDescent="0.2">
      <c r="A451">
        <v>483</v>
      </c>
      <c r="B451" t="s">
        <v>464</v>
      </c>
      <c r="C451" t="s">
        <v>474</v>
      </c>
      <c r="D451" t="s">
        <v>2125</v>
      </c>
      <c r="E451" t="str">
        <f t="shared" si="146"/>
        <v>Nick CarterApr 22, 2020</v>
      </c>
      <c r="F451" t="str">
        <f>VLOOKUP(E451,'names lookup'!D:L,2,FALSE)</f>
        <v>General Sir Nick Carter</v>
      </c>
      <c r="G451" t="str">
        <f>VLOOKUP(F451,'names lookup'!E:H,3,FALSE)</f>
        <v>Ministry of Defence</v>
      </c>
      <c r="H451" t="str">
        <f>VLOOKUP(F451,'names lookup'!E:I,5,FALSE)</f>
        <v>Government</v>
      </c>
      <c r="I451" t="str">
        <f>VLOOKUP($F451,'names lookup'!$E:J,6,FALSE)</f>
        <v>Defence</v>
      </c>
      <c r="J451" t="str">
        <f>VLOOKUP($F451,'names lookup'!$E:K,7,FALSE)</f>
        <v>N/A</v>
      </c>
      <c r="K451" t="str">
        <f>VLOOKUP($F451,'names lookup'!$E:L,8,FALSE)</f>
        <v>UK</v>
      </c>
      <c r="L451" t="str">
        <f t="shared" si="147"/>
        <v>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v>
      </c>
      <c r="M451" t="str">
        <f t="shared" ref="M451:M514" si="161">MID(C451,FIND("(",C451)+1,FIND(")",C451)-FIND("(",C451)-1)</f>
        <v>05:25</v>
      </c>
      <c r="O451">
        <v>671</v>
      </c>
      <c r="Q451" t="s">
        <v>465</v>
      </c>
      <c r="R451" s="7">
        <f t="shared" si="148"/>
        <v>43943</v>
      </c>
      <c r="S451" t="s">
        <v>2460</v>
      </c>
      <c r="T451" s="6">
        <f t="shared" ref="T451:T514" si="162">IF(LEN(N451)&gt;5,TIME(LEFT(M451,2),MID(M451,4,2),RIGHT(M451,2)),TIME(N451,LEFT(M451,2),RIGHT(M451,2)))</f>
        <v>3.7615740740740739E-3</v>
      </c>
      <c r="U451">
        <f t="shared" si="149"/>
        <v>2.6967592592592594E-3</v>
      </c>
      <c r="V451">
        <f t="shared" si="150"/>
        <v>3.6319444444444439E-2</v>
      </c>
      <c r="W451">
        <f t="shared" si="151"/>
        <v>3.3622685185185179E-2</v>
      </c>
      <c r="X451">
        <f t="shared" si="152"/>
        <v>1.2337962962962962E-2</v>
      </c>
      <c r="Y451">
        <f t="shared" si="153"/>
        <v>1.2337962962962962E-2</v>
      </c>
      <c r="Z451" t="b">
        <f t="shared" si="154"/>
        <v>0</v>
      </c>
      <c r="AA451" s="6">
        <f t="shared" si="155"/>
        <v>4.8611111111111121E-4</v>
      </c>
      <c r="AB451" s="6" t="b">
        <f t="shared" si="156"/>
        <v>0</v>
      </c>
      <c r="AC451" s="9">
        <f t="shared" si="157"/>
        <v>111</v>
      </c>
      <c r="AD451" s="9">
        <f t="shared" si="145"/>
        <v>158.57142857142853</v>
      </c>
      <c r="AE451" s="10">
        <f t="shared" ref="AE451:AE514" si="163">TIME(0,0,(AC451/AVERAGE(AD:AD))*60)</f>
        <v>4.5138888888888892E-4</v>
      </c>
      <c r="AF451">
        <f t="shared" si="158"/>
        <v>9.6412037037037022E-3</v>
      </c>
      <c r="AG451" t="b">
        <f t="shared" si="159"/>
        <v>0</v>
      </c>
      <c r="AH451">
        <f t="shared" si="160"/>
        <v>3.6435185185185189E-2</v>
      </c>
    </row>
    <row r="452" spans="1:34" x14ac:dyDescent="0.2">
      <c r="A452">
        <v>484</v>
      </c>
      <c r="B452" t="s">
        <v>464</v>
      </c>
      <c r="C452" t="s">
        <v>475</v>
      </c>
      <c r="D452" t="s">
        <v>2125</v>
      </c>
      <c r="E452" t="str">
        <f t="shared" si="146"/>
        <v>Nick CarterApr 22, 2020</v>
      </c>
      <c r="F452" t="str">
        <f>VLOOKUP(E452,'names lookup'!D:L,2,FALSE)</f>
        <v>General Sir Nick Carter</v>
      </c>
      <c r="G452" t="str">
        <f>VLOOKUP(F452,'names lookup'!E:H,3,FALSE)</f>
        <v>Ministry of Defence</v>
      </c>
      <c r="H452" t="str">
        <f>VLOOKUP(F452,'names lookup'!E:I,5,FALSE)</f>
        <v>Government</v>
      </c>
      <c r="I452" t="str">
        <f>VLOOKUP($F452,'names lookup'!$E:J,6,FALSE)</f>
        <v>Defence</v>
      </c>
      <c r="J452" t="str">
        <f>VLOOKUP($F452,'names lookup'!$E:K,7,FALSE)</f>
        <v>N/A</v>
      </c>
      <c r="K452" t="str">
        <f>VLOOKUP($F452,'names lookup'!$E:L,8,FALSE)</f>
        <v>UK</v>
      </c>
      <c r="L452" t="str">
        <f t="shared" si="147"/>
        <v>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v>
      </c>
      <c r="M452" t="str">
        <f t="shared" si="161"/>
        <v>06:07</v>
      </c>
      <c r="O452">
        <v>666</v>
      </c>
      <c r="Q452" t="s">
        <v>465</v>
      </c>
      <c r="R452" s="7">
        <f t="shared" si="148"/>
        <v>43943</v>
      </c>
      <c r="S452" t="s">
        <v>2460</v>
      </c>
      <c r="T452" s="6">
        <f t="shared" si="162"/>
        <v>4.2476851851851851E-3</v>
      </c>
      <c r="U452">
        <f t="shared" si="149"/>
        <v>2.6967592592592594E-3</v>
      </c>
      <c r="V452">
        <f t="shared" si="150"/>
        <v>3.6319444444444439E-2</v>
      </c>
      <c r="W452">
        <f t="shared" si="151"/>
        <v>3.3622685185185179E-2</v>
      </c>
      <c r="X452">
        <f t="shared" si="152"/>
        <v>1.2337962962962962E-2</v>
      </c>
      <c r="Y452">
        <f t="shared" si="153"/>
        <v>1.2337962962962962E-2</v>
      </c>
      <c r="Z452" t="b">
        <f t="shared" si="154"/>
        <v>0</v>
      </c>
      <c r="AA452" s="6">
        <f t="shared" si="155"/>
        <v>4.2824074074074119E-4</v>
      </c>
      <c r="AB452" s="6" t="b">
        <f t="shared" si="156"/>
        <v>0</v>
      </c>
      <c r="AC452" s="9">
        <f t="shared" si="157"/>
        <v>106</v>
      </c>
      <c r="AD452" s="9">
        <f t="shared" si="145"/>
        <v>171.8918918918917</v>
      </c>
      <c r="AE452" s="10">
        <f t="shared" si="163"/>
        <v>4.3981481481481481E-4</v>
      </c>
      <c r="AF452">
        <f t="shared" si="158"/>
        <v>9.6412037037037022E-3</v>
      </c>
      <c r="AG452" t="b">
        <f t="shared" si="159"/>
        <v>0</v>
      </c>
      <c r="AH452">
        <f t="shared" si="160"/>
        <v>3.6435185185185189E-2</v>
      </c>
    </row>
    <row r="453" spans="1:34" x14ac:dyDescent="0.2">
      <c r="A453">
        <v>485</v>
      </c>
      <c r="B453" t="s">
        <v>464</v>
      </c>
      <c r="C453" t="s">
        <v>476</v>
      </c>
      <c r="D453" t="s">
        <v>2125</v>
      </c>
      <c r="E453" t="str">
        <f t="shared" si="146"/>
        <v>Nick CarterApr 22, 2020</v>
      </c>
      <c r="F453" t="str">
        <f>VLOOKUP(E453,'names lookup'!D:L,2,FALSE)</f>
        <v>General Sir Nick Carter</v>
      </c>
      <c r="G453" t="str">
        <f>VLOOKUP(F453,'names lookup'!E:H,3,FALSE)</f>
        <v>Ministry of Defence</v>
      </c>
      <c r="H453" t="str">
        <f>VLOOKUP(F453,'names lookup'!E:I,5,FALSE)</f>
        <v>Government</v>
      </c>
      <c r="I453" t="str">
        <f>VLOOKUP($F453,'names lookup'!$E:J,6,FALSE)</f>
        <v>Defence</v>
      </c>
      <c r="J453" t="str">
        <f>VLOOKUP($F453,'names lookup'!$E:K,7,FALSE)</f>
        <v>N/A</v>
      </c>
      <c r="K453" t="str">
        <f>VLOOKUP($F453,'names lookup'!$E:L,8,FALSE)</f>
        <v>UK</v>
      </c>
      <c r="L453" t="str">
        <f t="shared" si="147"/>
        <v>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v>
      </c>
      <c r="M453" t="str">
        <f t="shared" si="161"/>
        <v>06:44</v>
      </c>
      <c r="O453">
        <v>798</v>
      </c>
      <c r="Q453" t="s">
        <v>465</v>
      </c>
      <c r="R453" s="7">
        <f t="shared" si="148"/>
        <v>43943</v>
      </c>
      <c r="S453" t="s">
        <v>2460</v>
      </c>
      <c r="T453" s="6">
        <f t="shared" si="162"/>
        <v>4.6759259259259263E-3</v>
      </c>
      <c r="U453">
        <f t="shared" si="149"/>
        <v>2.6967592592592594E-3</v>
      </c>
      <c r="V453">
        <f t="shared" si="150"/>
        <v>3.6319444444444439E-2</v>
      </c>
      <c r="W453">
        <f t="shared" si="151"/>
        <v>3.3622685185185179E-2</v>
      </c>
      <c r="X453">
        <f t="shared" si="152"/>
        <v>1.2337962962962962E-2</v>
      </c>
      <c r="Y453">
        <f t="shared" si="153"/>
        <v>1.2337962962962962E-2</v>
      </c>
      <c r="Z453" t="b">
        <f t="shared" si="154"/>
        <v>0</v>
      </c>
      <c r="AA453" s="6">
        <f t="shared" si="155"/>
        <v>4.9768518518518521E-4</v>
      </c>
      <c r="AB453" s="6" t="b">
        <f t="shared" si="156"/>
        <v>0</v>
      </c>
      <c r="AC453" s="9">
        <f t="shared" si="157"/>
        <v>125</v>
      </c>
      <c r="AD453" s="9">
        <f t="shared" si="145"/>
        <v>174.41860465116278</v>
      </c>
      <c r="AE453" s="10">
        <f t="shared" si="163"/>
        <v>5.0925925925925921E-4</v>
      </c>
      <c r="AF453">
        <f t="shared" si="158"/>
        <v>9.6412037037037022E-3</v>
      </c>
      <c r="AG453" t="b">
        <f t="shared" si="159"/>
        <v>0</v>
      </c>
      <c r="AH453">
        <f t="shared" si="160"/>
        <v>3.6435185185185189E-2</v>
      </c>
    </row>
    <row r="454" spans="1:34" x14ac:dyDescent="0.2">
      <c r="A454">
        <v>486</v>
      </c>
      <c r="B454" t="s">
        <v>464</v>
      </c>
      <c r="C454" t="s">
        <v>477</v>
      </c>
      <c r="D454" t="s">
        <v>2125</v>
      </c>
      <c r="E454" t="str">
        <f t="shared" si="146"/>
        <v>Nick CarterApr 22, 2020</v>
      </c>
      <c r="F454" t="str">
        <f>VLOOKUP(E454,'names lookup'!D:L,2,FALSE)</f>
        <v>General Sir Nick Carter</v>
      </c>
      <c r="G454" t="str">
        <f>VLOOKUP(F454,'names lookup'!E:H,3,FALSE)</f>
        <v>Ministry of Defence</v>
      </c>
      <c r="H454" t="str">
        <f>VLOOKUP(F454,'names lookup'!E:I,5,FALSE)</f>
        <v>Government</v>
      </c>
      <c r="I454" t="str">
        <f>VLOOKUP($F454,'names lookup'!$E:J,6,FALSE)</f>
        <v>Defence</v>
      </c>
      <c r="J454" t="str">
        <f>VLOOKUP($F454,'names lookup'!$E:K,7,FALSE)</f>
        <v>N/A</v>
      </c>
      <c r="K454" t="str">
        <f>VLOOKUP($F454,'names lookup'!$E:L,8,FALSE)</f>
        <v>UK</v>
      </c>
      <c r="L454" t="str">
        <f t="shared" si="147"/>
        <v>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v>
      </c>
      <c r="M454" t="str">
        <f t="shared" si="161"/>
        <v>07:27</v>
      </c>
      <c r="O454">
        <v>787</v>
      </c>
      <c r="Q454" t="s">
        <v>465</v>
      </c>
      <c r="R454" s="7">
        <f t="shared" si="148"/>
        <v>43943</v>
      </c>
      <c r="S454" t="s">
        <v>2460</v>
      </c>
      <c r="T454" s="6">
        <f t="shared" si="162"/>
        <v>5.1736111111111115E-3</v>
      </c>
      <c r="U454">
        <f t="shared" si="149"/>
        <v>2.6967592592592594E-3</v>
      </c>
      <c r="V454">
        <f t="shared" si="150"/>
        <v>3.6319444444444439E-2</v>
      </c>
      <c r="W454">
        <f t="shared" si="151"/>
        <v>3.3622685185185179E-2</v>
      </c>
      <c r="X454">
        <f t="shared" si="152"/>
        <v>1.2337962962962962E-2</v>
      </c>
      <c r="Y454">
        <f t="shared" si="153"/>
        <v>1.2337962962962962E-2</v>
      </c>
      <c r="Z454" t="b">
        <f t="shared" si="154"/>
        <v>0</v>
      </c>
      <c r="AA454" s="6">
        <f t="shared" si="155"/>
        <v>5.4398148148148123E-4</v>
      </c>
      <c r="AB454" s="6" t="b">
        <f t="shared" si="156"/>
        <v>0</v>
      </c>
      <c r="AC454" s="9">
        <f t="shared" si="157"/>
        <v>124</v>
      </c>
      <c r="AD454" s="9">
        <f t="shared" si="145"/>
        <v>158.29787234042561</v>
      </c>
      <c r="AE454" s="10">
        <f t="shared" si="163"/>
        <v>5.0925925925925921E-4</v>
      </c>
      <c r="AF454">
        <f t="shared" si="158"/>
        <v>9.6412037037037022E-3</v>
      </c>
      <c r="AG454" t="b">
        <f t="shared" si="159"/>
        <v>0</v>
      </c>
      <c r="AH454">
        <f t="shared" si="160"/>
        <v>3.6435185185185189E-2</v>
      </c>
    </row>
    <row r="455" spans="1:34" x14ac:dyDescent="0.2">
      <c r="A455">
        <v>487</v>
      </c>
      <c r="B455" t="s">
        <v>464</v>
      </c>
      <c r="C455" t="s">
        <v>478</v>
      </c>
      <c r="D455" t="s">
        <v>2125</v>
      </c>
      <c r="E455" t="str">
        <f t="shared" si="146"/>
        <v>Nick CarterApr 22, 2020</v>
      </c>
      <c r="F455" t="str">
        <f>VLOOKUP(E455,'names lookup'!D:L,2,FALSE)</f>
        <v>General Sir Nick Carter</v>
      </c>
      <c r="G455" t="str">
        <f>VLOOKUP(F455,'names lookup'!E:H,3,FALSE)</f>
        <v>Ministry of Defence</v>
      </c>
      <c r="H455" t="str">
        <f>VLOOKUP(F455,'names lookup'!E:I,5,FALSE)</f>
        <v>Government</v>
      </c>
      <c r="I455" t="str">
        <f>VLOOKUP($F455,'names lookup'!$E:J,6,FALSE)</f>
        <v>Defence</v>
      </c>
      <c r="J455" t="str">
        <f>VLOOKUP($F455,'names lookup'!$E:K,7,FALSE)</f>
        <v>N/A</v>
      </c>
      <c r="K455" t="str">
        <f>VLOOKUP($F455,'names lookup'!$E:L,8,FALSE)</f>
        <v>UK</v>
      </c>
      <c r="L455" t="str">
        <f t="shared" si="147"/>
        <v>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v>
      </c>
      <c r="M455" t="str">
        <f t="shared" si="161"/>
        <v>08:14</v>
      </c>
      <c r="O455">
        <v>837</v>
      </c>
      <c r="Q455" t="s">
        <v>465</v>
      </c>
      <c r="R455" s="7">
        <f t="shared" si="148"/>
        <v>43943</v>
      </c>
      <c r="S455" t="s">
        <v>2460</v>
      </c>
      <c r="T455" s="6">
        <f t="shared" si="162"/>
        <v>5.7175925925925927E-3</v>
      </c>
      <c r="U455">
        <f t="shared" si="149"/>
        <v>2.6967592592592594E-3</v>
      </c>
      <c r="V455">
        <f t="shared" si="150"/>
        <v>3.6319444444444439E-2</v>
      </c>
      <c r="W455">
        <f t="shared" si="151"/>
        <v>3.3622685185185179E-2</v>
      </c>
      <c r="X455">
        <f t="shared" si="152"/>
        <v>1.2337962962962962E-2</v>
      </c>
      <c r="Y455">
        <f t="shared" si="153"/>
        <v>1.2337962962962962E-2</v>
      </c>
      <c r="Z455" t="b">
        <f t="shared" si="154"/>
        <v>0</v>
      </c>
      <c r="AA455" s="6">
        <f t="shared" si="155"/>
        <v>5.9027777777777811E-4</v>
      </c>
      <c r="AB455" s="6" t="b">
        <f t="shared" si="156"/>
        <v>0</v>
      </c>
      <c r="AC455" s="9">
        <f t="shared" si="157"/>
        <v>139</v>
      </c>
      <c r="AD455" s="9">
        <f t="shared" si="145"/>
        <v>163.52941176470577</v>
      </c>
      <c r="AE455" s="10">
        <f t="shared" si="163"/>
        <v>5.6712962962962956E-4</v>
      </c>
      <c r="AF455">
        <f t="shared" si="158"/>
        <v>9.6412037037037022E-3</v>
      </c>
      <c r="AG455" t="b">
        <f t="shared" si="159"/>
        <v>0</v>
      </c>
      <c r="AH455">
        <f t="shared" si="160"/>
        <v>3.6435185185185189E-2</v>
      </c>
    </row>
    <row r="456" spans="1:34" x14ac:dyDescent="0.2">
      <c r="A456">
        <v>488</v>
      </c>
      <c r="B456" t="s">
        <v>464</v>
      </c>
      <c r="C456" t="s">
        <v>479</v>
      </c>
      <c r="D456" t="s">
        <v>2125</v>
      </c>
      <c r="E456" t="str">
        <f t="shared" si="146"/>
        <v>Nick CarterApr 22, 2020</v>
      </c>
      <c r="F456" t="str">
        <f>VLOOKUP(E456,'names lookup'!D:L,2,FALSE)</f>
        <v>General Sir Nick Carter</v>
      </c>
      <c r="G456" t="str">
        <f>VLOOKUP(F456,'names lookup'!E:H,3,FALSE)</f>
        <v>Ministry of Defence</v>
      </c>
      <c r="H456" t="str">
        <f>VLOOKUP(F456,'names lookup'!E:I,5,FALSE)</f>
        <v>Government</v>
      </c>
      <c r="I456" t="str">
        <f>VLOOKUP($F456,'names lookup'!$E:J,6,FALSE)</f>
        <v>Defence</v>
      </c>
      <c r="J456" t="str">
        <f>VLOOKUP($F456,'names lookup'!$E:K,7,FALSE)</f>
        <v>N/A</v>
      </c>
      <c r="K456" t="str">
        <f>VLOOKUP($F456,'names lookup'!$E:L,8,FALSE)</f>
        <v>UK</v>
      </c>
      <c r="L456" t="str">
        <f t="shared" si="147"/>
        <v>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v>
      </c>
      <c r="M456" t="str">
        <f t="shared" si="161"/>
        <v>09:05</v>
      </c>
      <c r="O456">
        <v>521</v>
      </c>
      <c r="Q456" t="s">
        <v>465</v>
      </c>
      <c r="R456" s="7">
        <f t="shared" si="148"/>
        <v>43943</v>
      </c>
      <c r="S456" t="s">
        <v>2460</v>
      </c>
      <c r="T456" s="6">
        <f t="shared" si="162"/>
        <v>6.3078703703703708E-3</v>
      </c>
      <c r="U456">
        <f t="shared" si="149"/>
        <v>2.6967592592592594E-3</v>
      </c>
      <c r="V456">
        <f t="shared" si="150"/>
        <v>3.6319444444444439E-2</v>
      </c>
      <c r="W456">
        <f t="shared" si="151"/>
        <v>3.3622685185185179E-2</v>
      </c>
      <c r="X456">
        <f t="shared" si="152"/>
        <v>1.2337962962962962E-2</v>
      </c>
      <c r="Y456">
        <f t="shared" si="153"/>
        <v>1.2337962962962962E-2</v>
      </c>
      <c r="Z456" t="b">
        <f t="shared" si="154"/>
        <v>0</v>
      </c>
      <c r="AA456" s="6">
        <f t="shared" si="155"/>
        <v>3.3564814814814742E-4</v>
      </c>
      <c r="AB456" s="6" t="b">
        <f t="shared" si="156"/>
        <v>0</v>
      </c>
      <c r="AC456" s="9">
        <f t="shared" si="157"/>
        <v>79</v>
      </c>
      <c r="AD456" s="9">
        <f t="shared" si="145"/>
        <v>163.44827586206932</v>
      </c>
      <c r="AE456" s="10">
        <f t="shared" si="163"/>
        <v>3.2407407407407406E-4</v>
      </c>
      <c r="AF456">
        <f t="shared" si="158"/>
        <v>9.6412037037037022E-3</v>
      </c>
      <c r="AG456" t="b">
        <f t="shared" si="159"/>
        <v>0</v>
      </c>
      <c r="AH456">
        <f t="shared" si="160"/>
        <v>3.6435185185185189E-2</v>
      </c>
    </row>
    <row r="457" spans="1:34" x14ac:dyDescent="0.2">
      <c r="A457">
        <v>489</v>
      </c>
      <c r="B457" t="s">
        <v>464</v>
      </c>
      <c r="C457" t="s">
        <v>480</v>
      </c>
      <c r="D457" t="s">
        <v>2125</v>
      </c>
      <c r="E457" t="str">
        <f t="shared" si="146"/>
        <v>Nick CarterApr 22, 2020</v>
      </c>
      <c r="F457" t="str">
        <f>VLOOKUP(E457,'names lookup'!D:L,2,FALSE)</f>
        <v>General Sir Nick Carter</v>
      </c>
      <c r="G457" t="str">
        <f>VLOOKUP(F457,'names lookup'!E:H,3,FALSE)</f>
        <v>Ministry of Defence</v>
      </c>
      <c r="H457" t="str">
        <f>VLOOKUP(F457,'names lookup'!E:I,5,FALSE)</f>
        <v>Government</v>
      </c>
      <c r="I457" t="str">
        <f>VLOOKUP($F457,'names lookup'!$E:J,6,FALSE)</f>
        <v>Defence</v>
      </c>
      <c r="J457" t="str">
        <f>VLOOKUP($F457,'names lookup'!$E:K,7,FALSE)</f>
        <v>N/A</v>
      </c>
      <c r="K457" t="str">
        <f>VLOOKUP($F457,'names lookup'!$E:L,8,FALSE)</f>
        <v>UK</v>
      </c>
      <c r="L457" t="str">
        <f t="shared" si="147"/>
        <v>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v>
      </c>
      <c r="M457" t="str">
        <f t="shared" si="161"/>
        <v>09:34</v>
      </c>
      <c r="O457">
        <v>678</v>
      </c>
      <c r="Q457" t="s">
        <v>465</v>
      </c>
      <c r="R457" s="7">
        <f t="shared" si="148"/>
        <v>43943</v>
      </c>
      <c r="S457" t="s">
        <v>2460</v>
      </c>
      <c r="T457" s="6">
        <f t="shared" si="162"/>
        <v>6.6435185185185182E-3</v>
      </c>
      <c r="U457">
        <f t="shared" si="149"/>
        <v>2.6967592592592594E-3</v>
      </c>
      <c r="V457">
        <f t="shared" si="150"/>
        <v>3.6319444444444439E-2</v>
      </c>
      <c r="W457">
        <f t="shared" si="151"/>
        <v>3.3622685185185179E-2</v>
      </c>
      <c r="X457">
        <f t="shared" si="152"/>
        <v>1.2337962962962962E-2</v>
      </c>
      <c r="Y457">
        <f t="shared" si="153"/>
        <v>1.2337962962962962E-2</v>
      </c>
      <c r="Z457" t="b">
        <f t="shared" si="154"/>
        <v>0</v>
      </c>
      <c r="AA457" s="6">
        <f t="shared" si="155"/>
        <v>5.3240740740740766E-4</v>
      </c>
      <c r="AB457" s="6" t="b">
        <f t="shared" si="156"/>
        <v>0</v>
      </c>
      <c r="AC457" s="9">
        <f t="shared" si="157"/>
        <v>111</v>
      </c>
      <c r="AD457" s="9">
        <f t="shared" si="145"/>
        <v>144.7826086956521</v>
      </c>
      <c r="AE457" s="10">
        <f t="shared" si="163"/>
        <v>4.5138888888888892E-4</v>
      </c>
      <c r="AF457">
        <f t="shared" si="158"/>
        <v>9.6412037037037022E-3</v>
      </c>
      <c r="AG457" t="b">
        <f t="shared" si="159"/>
        <v>0</v>
      </c>
      <c r="AH457">
        <f t="shared" si="160"/>
        <v>3.6435185185185189E-2</v>
      </c>
    </row>
    <row r="458" spans="1:34" x14ac:dyDescent="0.2">
      <c r="A458">
        <v>490</v>
      </c>
      <c r="B458" t="s">
        <v>464</v>
      </c>
      <c r="C458" t="s">
        <v>481</v>
      </c>
      <c r="D458" t="s">
        <v>2059</v>
      </c>
      <c r="E458" t="str">
        <f t="shared" si="146"/>
        <v>Dominic RaabApr 22, 2020</v>
      </c>
      <c r="F458" t="str">
        <f>VLOOKUP(D458,'names lookup'!A:L,5,FALSE)</f>
        <v>Dominic Raab</v>
      </c>
      <c r="G458" t="str">
        <f>VLOOKUP(F458,'names lookup'!E:H,3,FALSE)</f>
        <v>Government</v>
      </c>
      <c r="H458" t="str">
        <f>VLOOKUP(F458,'names lookup'!E:I,5,FALSE)</f>
        <v>Government</v>
      </c>
      <c r="I458" t="str">
        <f>VLOOKUP($F458,'names lookup'!$E:J,6,FALSE)</f>
        <v>Central govt</v>
      </c>
      <c r="J458" t="str">
        <f>VLOOKUP($F458,'names lookup'!$E:K,7,FALSE)</f>
        <v>N/A</v>
      </c>
      <c r="K458" t="str">
        <f>VLOOKUP($F458,'names lookup'!$E:L,8,FALSE)</f>
        <v>UK</v>
      </c>
      <c r="L458" t="str">
        <f t="shared" si="147"/>
        <v>Brilliant. Thank you very much, Sir Nick. Chris, would you talk us through some of the latest data please?</v>
      </c>
      <c r="M458" t="str">
        <f t="shared" si="161"/>
        <v>10:20</v>
      </c>
      <c r="O458">
        <v>128</v>
      </c>
      <c r="Q458" t="s">
        <v>465</v>
      </c>
      <c r="R458" s="7">
        <f t="shared" si="148"/>
        <v>43943</v>
      </c>
      <c r="S458" t="s">
        <v>2462</v>
      </c>
      <c r="T458" s="6">
        <f t="shared" si="162"/>
        <v>7.1759259259259259E-3</v>
      </c>
      <c r="U458">
        <f t="shared" si="149"/>
        <v>7.1759259259259259E-3</v>
      </c>
      <c r="V458">
        <f t="shared" si="150"/>
        <v>3.6435185185185189E-2</v>
      </c>
      <c r="W458">
        <f t="shared" si="151"/>
        <v>2.9259259259259263E-2</v>
      </c>
      <c r="X458">
        <f t="shared" si="152"/>
        <v>1.2337962962962962E-2</v>
      </c>
      <c r="Y458">
        <f t="shared" si="153"/>
        <v>1.2337962962962962E-2</v>
      </c>
      <c r="Z458" t="b">
        <f t="shared" si="154"/>
        <v>0</v>
      </c>
      <c r="AA458" s="6">
        <f t="shared" si="155"/>
        <v>4.6296296296296884E-5</v>
      </c>
      <c r="AB458" s="6" t="b">
        <f t="shared" si="156"/>
        <v>0</v>
      </c>
      <c r="AC458" s="9">
        <f t="shared" si="157"/>
        <v>19</v>
      </c>
      <c r="AD458" s="9">
        <f t="shared" si="145"/>
        <v>284.99999999999636</v>
      </c>
      <c r="AE458" s="10">
        <f t="shared" si="163"/>
        <v>6.9444444444444444E-5</v>
      </c>
      <c r="AF458">
        <f t="shared" si="158"/>
        <v>5.1620370370370362E-3</v>
      </c>
      <c r="AG458" t="b">
        <f t="shared" si="159"/>
        <v>0</v>
      </c>
      <c r="AH458">
        <f t="shared" si="160"/>
        <v>3.6435185185185189E-2</v>
      </c>
    </row>
    <row r="459" spans="1:34" x14ac:dyDescent="0.2">
      <c r="A459">
        <v>491</v>
      </c>
      <c r="B459" t="s">
        <v>464</v>
      </c>
      <c r="C459" t="s">
        <v>482</v>
      </c>
      <c r="D459" t="s">
        <v>2047</v>
      </c>
      <c r="E459" t="str">
        <f t="shared" si="146"/>
        <v>Chris WhittyApr 22, 2020</v>
      </c>
      <c r="F459" t="str">
        <f>VLOOKUP(D459,'names lookup'!A:L,5,FALSE)</f>
        <v>Chris Whitty</v>
      </c>
      <c r="G459" t="str">
        <f>VLOOKUP(F459,'names lookup'!E:H,3,FALSE)</f>
        <v>Department of Health and Social Care (DHSC)</v>
      </c>
      <c r="H459" t="str">
        <f>VLOOKUP(F459,'names lookup'!E:I,5,FALSE)</f>
        <v>Government</v>
      </c>
      <c r="I459" t="str">
        <f>VLOOKUP($F459,'names lookup'!$E:J,6,FALSE)</f>
        <v>Health</v>
      </c>
      <c r="J459" t="str">
        <f>VLOOKUP($F459,'names lookup'!$E:K,7,FALSE)</f>
        <v>N/A</v>
      </c>
      <c r="K459" t="str">
        <f>VLOOKUP($F459,'names lookup'!$E:L,8,FALSE)</f>
        <v>England</v>
      </c>
      <c r="L459" t="str">
        <f t="shared" si="147"/>
        <v>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v>
      </c>
      <c r="M459" t="str">
        <f t="shared" si="161"/>
        <v>10:24</v>
      </c>
      <c r="O459">
        <v>764</v>
      </c>
      <c r="Q459" t="s">
        <v>465</v>
      </c>
      <c r="R459" s="7">
        <f t="shared" si="148"/>
        <v>43943</v>
      </c>
      <c r="S459" t="s">
        <v>2463</v>
      </c>
      <c r="T459" s="6">
        <f t="shared" si="162"/>
        <v>7.2222222222222228E-3</v>
      </c>
      <c r="U459">
        <f t="shared" si="149"/>
        <v>7.2222222222222228E-3</v>
      </c>
      <c r="V459">
        <f t="shared" si="150"/>
        <v>3.4618055555555555E-2</v>
      </c>
      <c r="W459">
        <f t="shared" si="151"/>
        <v>2.7395833333333331E-2</v>
      </c>
      <c r="X459">
        <f t="shared" si="152"/>
        <v>1.2337962962962962E-2</v>
      </c>
      <c r="Y459">
        <f t="shared" si="153"/>
        <v>1.2337962962962962E-2</v>
      </c>
      <c r="Z459" t="b">
        <f t="shared" si="154"/>
        <v>0</v>
      </c>
      <c r="AA459" s="6">
        <f t="shared" si="155"/>
        <v>5.6712962962962923E-4</v>
      </c>
      <c r="AB459" s="6" t="b">
        <f t="shared" si="156"/>
        <v>0</v>
      </c>
      <c r="AC459" s="9">
        <f t="shared" si="157"/>
        <v>138</v>
      </c>
      <c r="AD459" s="9">
        <f t="shared" si="145"/>
        <v>168.97959183673481</v>
      </c>
      <c r="AE459" s="10">
        <f t="shared" si="163"/>
        <v>5.6712962962962956E-4</v>
      </c>
      <c r="AF459">
        <f t="shared" si="158"/>
        <v>5.1157407407407393E-3</v>
      </c>
      <c r="AG459" t="b">
        <f t="shared" si="159"/>
        <v>0</v>
      </c>
      <c r="AH459">
        <f t="shared" si="160"/>
        <v>3.6435185185185189E-2</v>
      </c>
    </row>
    <row r="460" spans="1:34" x14ac:dyDescent="0.2">
      <c r="A460">
        <v>492</v>
      </c>
      <c r="B460" t="s">
        <v>464</v>
      </c>
      <c r="C460" t="s">
        <v>483</v>
      </c>
      <c r="D460" t="s">
        <v>2047</v>
      </c>
      <c r="E460" t="str">
        <f t="shared" si="146"/>
        <v>Chris WhittyApr 22, 2020</v>
      </c>
      <c r="F460" t="str">
        <f>VLOOKUP(D460,'names lookup'!A:L,5,FALSE)</f>
        <v>Chris Whitty</v>
      </c>
      <c r="G460" t="str">
        <f>VLOOKUP(F460,'names lookup'!E:H,3,FALSE)</f>
        <v>Department of Health and Social Care (DHSC)</v>
      </c>
      <c r="H460" t="str">
        <f>VLOOKUP(F460,'names lookup'!E:I,5,FALSE)</f>
        <v>Government</v>
      </c>
      <c r="I460" t="str">
        <f>VLOOKUP($F460,'names lookup'!$E:J,6,FALSE)</f>
        <v>Health</v>
      </c>
      <c r="J460" t="str">
        <f>VLOOKUP($F460,'names lookup'!$E:K,7,FALSE)</f>
        <v>N/A</v>
      </c>
      <c r="K460" t="str">
        <f>VLOOKUP($F460,'names lookup'!$E:L,8,FALSE)</f>
        <v>England</v>
      </c>
      <c r="L460" t="str">
        <f t="shared" si="147"/>
        <v>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v>
      </c>
      <c r="M460" t="str">
        <f t="shared" si="161"/>
        <v>11:13</v>
      </c>
      <c r="O460">
        <v>319</v>
      </c>
      <c r="Q460" t="s">
        <v>465</v>
      </c>
      <c r="R460" s="7">
        <f t="shared" si="148"/>
        <v>43943</v>
      </c>
      <c r="S460" t="s">
        <v>2463</v>
      </c>
      <c r="T460" s="6">
        <f t="shared" si="162"/>
        <v>7.789351851851852E-3</v>
      </c>
      <c r="U460">
        <f t="shared" si="149"/>
        <v>7.2222222222222228E-3</v>
      </c>
      <c r="V460">
        <f t="shared" si="150"/>
        <v>3.4618055555555555E-2</v>
      </c>
      <c r="W460">
        <f t="shared" si="151"/>
        <v>2.7395833333333331E-2</v>
      </c>
      <c r="X460">
        <f t="shared" si="152"/>
        <v>1.2337962962962962E-2</v>
      </c>
      <c r="Y460">
        <f t="shared" si="153"/>
        <v>1.2337962962962962E-2</v>
      </c>
      <c r="Z460" t="b">
        <f t="shared" si="154"/>
        <v>0</v>
      </c>
      <c r="AA460" s="6">
        <f t="shared" si="155"/>
        <v>2.5462962962962982E-4</v>
      </c>
      <c r="AB460" s="6" t="b">
        <f t="shared" si="156"/>
        <v>0</v>
      </c>
      <c r="AC460" s="9">
        <f t="shared" si="157"/>
        <v>56</v>
      </c>
      <c r="AD460" s="9">
        <f t="shared" si="145"/>
        <v>152.72727272727263</v>
      </c>
      <c r="AE460" s="10">
        <f t="shared" si="163"/>
        <v>2.3148148148148146E-4</v>
      </c>
      <c r="AF460">
        <f t="shared" si="158"/>
        <v>5.1157407407407393E-3</v>
      </c>
      <c r="AG460" t="b">
        <f t="shared" si="159"/>
        <v>0</v>
      </c>
      <c r="AH460">
        <f t="shared" si="160"/>
        <v>3.6435185185185189E-2</v>
      </c>
    </row>
    <row r="461" spans="1:34" x14ac:dyDescent="0.2">
      <c r="A461">
        <v>493</v>
      </c>
      <c r="B461" t="s">
        <v>464</v>
      </c>
      <c r="C461" t="s">
        <v>484</v>
      </c>
      <c r="D461" t="s">
        <v>2047</v>
      </c>
      <c r="E461" t="str">
        <f t="shared" si="146"/>
        <v>Chris WhittyApr 22, 2020</v>
      </c>
      <c r="F461" t="str">
        <f>VLOOKUP(D461,'names lookup'!A:L,5,FALSE)</f>
        <v>Chris Whitty</v>
      </c>
      <c r="G461" t="str">
        <f>VLOOKUP(F461,'names lookup'!E:H,3,FALSE)</f>
        <v>Department of Health and Social Care (DHSC)</v>
      </c>
      <c r="H461" t="str">
        <f>VLOOKUP(F461,'names lookup'!E:I,5,FALSE)</f>
        <v>Government</v>
      </c>
      <c r="I461" t="str">
        <f>VLOOKUP($F461,'names lookup'!$E:J,6,FALSE)</f>
        <v>Health</v>
      </c>
      <c r="J461" t="str">
        <f>VLOOKUP($F461,'names lookup'!$E:K,7,FALSE)</f>
        <v>N/A</v>
      </c>
      <c r="K461" t="str">
        <f>VLOOKUP($F461,'names lookup'!$E:L,8,FALSE)</f>
        <v>England</v>
      </c>
      <c r="L461" t="str">
        <f t="shared" si="147"/>
        <v>And if you look at people in hospital with COVID-19, looking across the country, the situation is either improving, and I think it’s particularly improving, for example, in London, or broadly flat across all four nations. Next slide please.</v>
      </c>
      <c r="M461" t="str">
        <f t="shared" si="161"/>
        <v>11:35</v>
      </c>
      <c r="O461">
        <v>262</v>
      </c>
      <c r="Q461" t="s">
        <v>465</v>
      </c>
      <c r="R461" s="7">
        <f t="shared" si="148"/>
        <v>43943</v>
      </c>
      <c r="S461" t="s">
        <v>2463</v>
      </c>
      <c r="T461" s="6">
        <f t="shared" si="162"/>
        <v>8.0439814814814818E-3</v>
      </c>
      <c r="U461">
        <f t="shared" si="149"/>
        <v>7.2222222222222228E-3</v>
      </c>
      <c r="V461">
        <f t="shared" si="150"/>
        <v>3.4618055555555555E-2</v>
      </c>
      <c r="W461">
        <f t="shared" si="151"/>
        <v>2.7395833333333331E-2</v>
      </c>
      <c r="X461">
        <f t="shared" si="152"/>
        <v>1.2337962962962962E-2</v>
      </c>
      <c r="Y461">
        <f t="shared" si="153"/>
        <v>1.2337962962962962E-2</v>
      </c>
      <c r="Z461" t="b">
        <f t="shared" si="154"/>
        <v>0</v>
      </c>
      <c r="AA461" s="6">
        <f t="shared" si="155"/>
        <v>2.0833333333333294E-4</v>
      </c>
      <c r="AB461" s="6" t="b">
        <f t="shared" si="156"/>
        <v>0</v>
      </c>
      <c r="AC461" s="9">
        <f t="shared" si="157"/>
        <v>39</v>
      </c>
      <c r="AD461" s="9">
        <f t="shared" si="145"/>
        <v>130.00000000000026</v>
      </c>
      <c r="AE461" s="10">
        <f t="shared" si="163"/>
        <v>1.5046296296296297E-4</v>
      </c>
      <c r="AF461">
        <f t="shared" si="158"/>
        <v>5.1157407407407393E-3</v>
      </c>
      <c r="AG461" t="b">
        <f t="shared" si="159"/>
        <v>0</v>
      </c>
      <c r="AH461">
        <f t="shared" si="160"/>
        <v>3.6435185185185189E-2</v>
      </c>
    </row>
    <row r="462" spans="1:34" x14ac:dyDescent="0.2">
      <c r="A462">
        <v>494</v>
      </c>
      <c r="B462" t="s">
        <v>464</v>
      </c>
      <c r="C462" t="s">
        <v>485</v>
      </c>
      <c r="D462" t="s">
        <v>2047</v>
      </c>
      <c r="E462" t="str">
        <f t="shared" si="146"/>
        <v>Chris WhittyApr 22, 2020</v>
      </c>
      <c r="F462" t="str">
        <f>VLOOKUP(D462,'names lookup'!A:L,5,FALSE)</f>
        <v>Chris Whitty</v>
      </c>
      <c r="G462" t="str">
        <f>VLOOKUP(F462,'names lookup'!E:H,3,FALSE)</f>
        <v>Department of Health and Social Care (DHSC)</v>
      </c>
      <c r="H462" t="str">
        <f>VLOOKUP(F462,'names lookup'!E:I,5,FALSE)</f>
        <v>Government</v>
      </c>
      <c r="I462" t="str">
        <f>VLOOKUP($F462,'names lookup'!$E:J,6,FALSE)</f>
        <v>Health</v>
      </c>
      <c r="J462" t="str">
        <f>VLOOKUP($F462,'names lookup'!$E:K,7,FALSE)</f>
        <v>N/A</v>
      </c>
      <c r="K462" t="str">
        <f>VLOOKUP($F462,'names lookup'!$E:L,8,FALSE)</f>
        <v>England</v>
      </c>
      <c r="L462" t="str">
        <f t="shared" si="147"/>
        <v>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v>
      </c>
      <c r="M462" t="str">
        <f t="shared" si="161"/>
        <v>11:53</v>
      </c>
      <c r="O462">
        <v>358</v>
      </c>
      <c r="Q462" t="s">
        <v>465</v>
      </c>
      <c r="R462" s="7">
        <f t="shared" si="148"/>
        <v>43943</v>
      </c>
      <c r="S462" t="s">
        <v>2463</v>
      </c>
      <c r="T462" s="6">
        <f t="shared" si="162"/>
        <v>8.2523148148148148E-3</v>
      </c>
      <c r="U462">
        <f t="shared" si="149"/>
        <v>7.2222222222222228E-3</v>
      </c>
      <c r="V462">
        <f t="shared" si="150"/>
        <v>3.4618055555555555E-2</v>
      </c>
      <c r="W462">
        <f t="shared" si="151"/>
        <v>2.7395833333333331E-2</v>
      </c>
      <c r="X462">
        <f t="shared" si="152"/>
        <v>1.2337962962962962E-2</v>
      </c>
      <c r="Y462">
        <f t="shared" si="153"/>
        <v>1.2337962962962962E-2</v>
      </c>
      <c r="Z462" t="b">
        <f t="shared" si="154"/>
        <v>0</v>
      </c>
      <c r="AA462" s="6">
        <f t="shared" si="155"/>
        <v>3.0092592592592671E-4</v>
      </c>
      <c r="AB462" s="6" t="b">
        <f t="shared" si="156"/>
        <v>0</v>
      </c>
      <c r="AC462" s="9">
        <f t="shared" si="157"/>
        <v>67</v>
      </c>
      <c r="AD462" s="9">
        <f t="shared" si="145"/>
        <v>154.61538461538422</v>
      </c>
      <c r="AE462" s="10">
        <f t="shared" si="163"/>
        <v>2.7777777777777778E-4</v>
      </c>
      <c r="AF462">
        <f t="shared" si="158"/>
        <v>5.1157407407407393E-3</v>
      </c>
      <c r="AG462" t="b">
        <f t="shared" si="159"/>
        <v>0</v>
      </c>
      <c r="AH462">
        <f t="shared" si="160"/>
        <v>3.6435185185185189E-2</v>
      </c>
    </row>
    <row r="463" spans="1:34" x14ac:dyDescent="0.2">
      <c r="A463">
        <v>495</v>
      </c>
      <c r="B463" t="s">
        <v>464</v>
      </c>
      <c r="C463" t="s">
        <v>486</v>
      </c>
      <c r="D463" t="s">
        <v>2047</v>
      </c>
      <c r="E463" t="str">
        <f t="shared" si="146"/>
        <v>Chris WhittyApr 22, 2020</v>
      </c>
      <c r="F463" t="str">
        <f>VLOOKUP(D463,'names lookup'!A:L,5,FALSE)</f>
        <v>Chris Whitty</v>
      </c>
      <c r="G463" t="str">
        <f>VLOOKUP(F463,'names lookup'!E:H,3,FALSE)</f>
        <v>Department of Health and Social Care (DHSC)</v>
      </c>
      <c r="H463" t="str">
        <f>VLOOKUP(F463,'names lookup'!E:I,5,FALSE)</f>
        <v>Government</v>
      </c>
      <c r="I463" t="str">
        <f>VLOOKUP($F463,'names lookup'!$E:J,6,FALSE)</f>
        <v>Health</v>
      </c>
      <c r="J463" t="str">
        <f>VLOOKUP($F463,'names lookup'!$E:K,7,FALSE)</f>
        <v>N/A</v>
      </c>
      <c r="K463" t="str">
        <f>VLOOKUP($F463,'names lookup'!$E:L,8,FALSE)</f>
        <v>England</v>
      </c>
      <c r="L463" t="str">
        <f t="shared" si="147"/>
        <v>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v>
      </c>
      <c r="M463" t="str">
        <f t="shared" si="161"/>
        <v>12:19</v>
      </c>
      <c r="O463">
        <v>399</v>
      </c>
      <c r="Q463" t="s">
        <v>465</v>
      </c>
      <c r="R463" s="7">
        <f t="shared" si="148"/>
        <v>43943</v>
      </c>
      <c r="S463" t="s">
        <v>2463</v>
      </c>
      <c r="T463" s="6">
        <f t="shared" si="162"/>
        <v>8.5532407407407415E-3</v>
      </c>
      <c r="U463">
        <f t="shared" si="149"/>
        <v>7.2222222222222228E-3</v>
      </c>
      <c r="V463">
        <f t="shared" si="150"/>
        <v>3.4618055555555555E-2</v>
      </c>
      <c r="W463">
        <f t="shared" si="151"/>
        <v>2.7395833333333331E-2</v>
      </c>
      <c r="X463">
        <f t="shared" si="152"/>
        <v>1.2337962962962962E-2</v>
      </c>
      <c r="Y463">
        <f t="shared" si="153"/>
        <v>1.2337962962962962E-2</v>
      </c>
      <c r="Z463" t="b">
        <f t="shared" si="154"/>
        <v>0</v>
      </c>
      <c r="AA463" s="6">
        <f t="shared" si="155"/>
        <v>3.0092592592592497E-4</v>
      </c>
      <c r="AB463" s="6" t="b">
        <f t="shared" si="156"/>
        <v>0</v>
      </c>
      <c r="AC463" s="9">
        <f t="shared" si="157"/>
        <v>64</v>
      </c>
      <c r="AD463" s="9">
        <f t="shared" si="145"/>
        <v>147.69230769230816</v>
      </c>
      <c r="AE463" s="10">
        <f t="shared" si="163"/>
        <v>2.5462962962962961E-4</v>
      </c>
      <c r="AF463">
        <f t="shared" si="158"/>
        <v>5.1157407407407393E-3</v>
      </c>
      <c r="AG463" t="b">
        <f t="shared" si="159"/>
        <v>0</v>
      </c>
      <c r="AH463">
        <f t="shared" si="160"/>
        <v>3.6435185185185189E-2</v>
      </c>
    </row>
    <row r="464" spans="1:34" x14ac:dyDescent="0.2">
      <c r="A464">
        <v>496</v>
      </c>
      <c r="B464" t="s">
        <v>464</v>
      </c>
      <c r="C464" t="s">
        <v>487</v>
      </c>
      <c r="D464" t="s">
        <v>2047</v>
      </c>
      <c r="E464" t="str">
        <f t="shared" si="146"/>
        <v>Chris WhittyApr 22, 2020</v>
      </c>
      <c r="F464" t="str">
        <f>VLOOKUP(D464,'names lookup'!A:L,5,FALSE)</f>
        <v>Chris Whitty</v>
      </c>
      <c r="G464" t="str">
        <f>VLOOKUP(F464,'names lookup'!E:H,3,FALSE)</f>
        <v>Department of Health and Social Care (DHSC)</v>
      </c>
      <c r="H464" t="str">
        <f>VLOOKUP(F464,'names lookup'!E:I,5,FALSE)</f>
        <v>Government</v>
      </c>
      <c r="I464" t="str">
        <f>VLOOKUP($F464,'names lookup'!$E:J,6,FALSE)</f>
        <v>Health</v>
      </c>
      <c r="J464" t="str">
        <f>VLOOKUP($F464,'names lookup'!$E:K,7,FALSE)</f>
        <v>N/A</v>
      </c>
      <c r="K464" t="str">
        <f>VLOOKUP($F464,'names lookup'!$E:L,8,FALSE)</f>
        <v>England</v>
      </c>
      <c r="L464" t="str">
        <f t="shared" si="147"/>
        <v>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v>
      </c>
      <c r="M464" t="str">
        <f t="shared" si="161"/>
        <v>12:45</v>
      </c>
      <c r="O464">
        <v>702</v>
      </c>
      <c r="Q464" t="s">
        <v>465</v>
      </c>
      <c r="R464" s="7">
        <f t="shared" si="148"/>
        <v>43943</v>
      </c>
      <c r="S464" t="s">
        <v>2463</v>
      </c>
      <c r="T464" s="6">
        <f t="shared" si="162"/>
        <v>8.8541666666666664E-3</v>
      </c>
      <c r="U464">
        <f t="shared" si="149"/>
        <v>7.2222222222222228E-3</v>
      </c>
      <c r="V464">
        <f t="shared" si="150"/>
        <v>3.4618055555555555E-2</v>
      </c>
      <c r="W464">
        <f t="shared" si="151"/>
        <v>2.7395833333333331E-2</v>
      </c>
      <c r="X464">
        <f t="shared" si="152"/>
        <v>1.2337962962962962E-2</v>
      </c>
      <c r="Y464">
        <f t="shared" si="153"/>
        <v>1.2337962962962962E-2</v>
      </c>
      <c r="Z464" t="b">
        <f t="shared" si="154"/>
        <v>0</v>
      </c>
      <c r="AA464" s="6">
        <f t="shared" si="155"/>
        <v>5.4398148148148209E-4</v>
      </c>
      <c r="AB464" s="6" t="b">
        <f t="shared" si="156"/>
        <v>0</v>
      </c>
      <c r="AC464" s="9">
        <f t="shared" si="157"/>
        <v>129</v>
      </c>
      <c r="AD464" s="9">
        <f t="shared" si="145"/>
        <v>164.68085106382961</v>
      </c>
      <c r="AE464" s="10">
        <f t="shared" si="163"/>
        <v>5.3240740740740744E-4</v>
      </c>
      <c r="AF464">
        <f t="shared" si="158"/>
        <v>5.1157407407407393E-3</v>
      </c>
      <c r="AG464" t="b">
        <f t="shared" si="159"/>
        <v>0</v>
      </c>
      <c r="AH464">
        <f t="shared" si="160"/>
        <v>3.6435185185185189E-2</v>
      </c>
    </row>
    <row r="465" spans="1:34" x14ac:dyDescent="0.2">
      <c r="A465">
        <v>497</v>
      </c>
      <c r="B465" t="s">
        <v>464</v>
      </c>
      <c r="C465" t="s">
        <v>488</v>
      </c>
      <c r="D465" t="s">
        <v>2059</v>
      </c>
      <c r="E465" t="str">
        <f t="shared" si="146"/>
        <v>Dominic RaabApr 22, 2020</v>
      </c>
      <c r="F465" t="str">
        <f>VLOOKUP(D465,'names lookup'!A:L,5,FALSE)</f>
        <v>Dominic Raab</v>
      </c>
      <c r="G465" t="str">
        <f>VLOOKUP(F465,'names lookup'!E:H,3,FALSE)</f>
        <v>Government</v>
      </c>
      <c r="H465" t="str">
        <f>VLOOKUP(F465,'names lookup'!E:I,5,FALSE)</f>
        <v>Government</v>
      </c>
      <c r="I465" t="str">
        <f>VLOOKUP($F465,'names lookup'!$E:J,6,FALSE)</f>
        <v>Central govt</v>
      </c>
      <c r="J465" t="str">
        <f>VLOOKUP($F465,'names lookup'!$E:K,7,FALSE)</f>
        <v>N/A</v>
      </c>
      <c r="K465" t="str">
        <f>VLOOKUP($F465,'names lookup'!$E:L,8,FALSE)</f>
        <v>UK</v>
      </c>
      <c r="L465" t="str">
        <f t="shared" si="147"/>
        <v>Thank you very much, Chris. Let’s turn to the media. Have we got Alison Holt there from the BBC?</v>
      </c>
      <c r="M465" t="str">
        <f t="shared" si="161"/>
        <v>13:32</v>
      </c>
      <c r="O465">
        <v>118</v>
      </c>
      <c r="Q465" t="s">
        <v>465</v>
      </c>
      <c r="R465" s="7">
        <f t="shared" si="148"/>
        <v>43943</v>
      </c>
      <c r="S465" t="s">
        <v>2464</v>
      </c>
      <c r="T465" s="6">
        <f t="shared" si="162"/>
        <v>9.3981481481481485E-3</v>
      </c>
      <c r="U465">
        <f t="shared" si="149"/>
        <v>9.3981481481481485E-3</v>
      </c>
      <c r="V465">
        <f t="shared" si="150"/>
        <v>3.6435185185185189E-2</v>
      </c>
      <c r="W465">
        <f t="shared" si="151"/>
        <v>2.703703703703704E-2</v>
      </c>
      <c r="X465">
        <f t="shared" si="152"/>
        <v>1.2337962962962962E-2</v>
      </c>
      <c r="Y465">
        <f t="shared" si="153"/>
        <v>1.2337962962962962E-2</v>
      </c>
      <c r="Z465" t="b">
        <f t="shared" si="154"/>
        <v>0</v>
      </c>
      <c r="AA465" s="6">
        <f t="shared" si="155"/>
        <v>6.9444444444443157E-5</v>
      </c>
      <c r="AB465" s="6" t="b">
        <f t="shared" si="156"/>
        <v>0</v>
      </c>
      <c r="AC465" s="9">
        <f t="shared" si="157"/>
        <v>19</v>
      </c>
      <c r="AD465" s="9">
        <f t="shared" si="145"/>
        <v>190.00000000000352</v>
      </c>
      <c r="AE465" s="10">
        <f t="shared" si="163"/>
        <v>6.9444444444444444E-5</v>
      </c>
      <c r="AF465">
        <f t="shared" si="158"/>
        <v>2.9398148148148135E-3</v>
      </c>
      <c r="AG465" t="b">
        <f t="shared" si="159"/>
        <v>0</v>
      </c>
      <c r="AH465">
        <f t="shared" si="160"/>
        <v>3.6435185185185189E-2</v>
      </c>
    </row>
    <row r="466" spans="1:34" x14ac:dyDescent="0.2">
      <c r="A466">
        <v>498</v>
      </c>
      <c r="B466" t="s">
        <v>464</v>
      </c>
      <c r="C466" t="s">
        <v>489</v>
      </c>
      <c r="D466" t="s">
        <v>2022</v>
      </c>
      <c r="E466" t="str">
        <f t="shared" si="146"/>
        <v>Alison HoltApr 22, 2020</v>
      </c>
      <c r="F466" t="str">
        <f>VLOOKUP(E466,'names lookup'!D:L,2,FALSE)</f>
        <v>Alison Holt</v>
      </c>
      <c r="G466" t="str">
        <f>VLOOKUP(F466,'names lookup'!E:H,3,FALSE)</f>
        <v>BBC News</v>
      </c>
      <c r="H466" t="str">
        <f>VLOOKUP(F466,'names lookup'!E:I,5,FALSE)</f>
        <v>Media</v>
      </c>
      <c r="I466" t="str">
        <f>VLOOKUP($F466,'names lookup'!$E:J,6,FALSE)</f>
        <v>TV</v>
      </c>
      <c r="J466" t="str">
        <f>VLOOKUP($F466,'names lookup'!$E:K,7,FALSE)</f>
        <v>National</v>
      </c>
      <c r="K466" t="str">
        <f>VLOOKUP($F466,'names lookup'!$E:L,8,FALSE)</f>
        <v>UK</v>
      </c>
      <c r="L466" t="str">
        <f t="shared" si="147"/>
        <v>Yes. First Secretary, worrying figures today suggested doubling in care home deaths in England. In a virus that targets the elderly and the vulnerable, do you see that as inevitable?</v>
      </c>
      <c r="M466" t="str">
        <f t="shared" si="161"/>
        <v>13:38</v>
      </c>
      <c r="O466">
        <v>203</v>
      </c>
      <c r="Q466" t="s">
        <v>465</v>
      </c>
      <c r="R466" s="7">
        <f t="shared" si="148"/>
        <v>43943</v>
      </c>
      <c r="S466" t="s">
        <v>2465</v>
      </c>
      <c r="T466" s="6">
        <f t="shared" si="162"/>
        <v>9.4675925925925917E-3</v>
      </c>
      <c r="U466">
        <f t="shared" si="149"/>
        <v>9.4675925925925917E-3</v>
      </c>
      <c r="V466">
        <f t="shared" si="150"/>
        <v>1.2129629629629629E-2</v>
      </c>
      <c r="W466">
        <f t="shared" si="151"/>
        <v>2.6620370370370374E-3</v>
      </c>
      <c r="X466">
        <f t="shared" si="152"/>
        <v>1.2337962962962962E-2</v>
      </c>
      <c r="Y466">
        <f t="shared" si="153"/>
        <v>1.2337962962962962E-2</v>
      </c>
      <c r="Z466" t="b">
        <f t="shared" si="154"/>
        <v>0</v>
      </c>
      <c r="AA466" s="6">
        <f t="shared" si="155"/>
        <v>1.7361111111111223E-4</v>
      </c>
      <c r="AB466" s="6" t="b">
        <f t="shared" si="156"/>
        <v>0</v>
      </c>
      <c r="AC466" s="9">
        <f t="shared" si="157"/>
        <v>30</v>
      </c>
      <c r="AD466" s="9">
        <f t="shared" si="145"/>
        <v>119.99999999999923</v>
      </c>
      <c r="AE466" s="10">
        <f t="shared" si="163"/>
        <v>1.1574074074074073E-4</v>
      </c>
      <c r="AF466">
        <f t="shared" si="158"/>
        <v>2.8703703703703703E-3</v>
      </c>
      <c r="AG466" t="b">
        <f t="shared" si="159"/>
        <v>0</v>
      </c>
      <c r="AH466">
        <f t="shared" si="160"/>
        <v>3.6435185185185189E-2</v>
      </c>
    </row>
    <row r="467" spans="1:34" x14ac:dyDescent="0.2">
      <c r="A467">
        <v>499</v>
      </c>
      <c r="B467" t="s">
        <v>464</v>
      </c>
      <c r="C467" t="s">
        <v>490</v>
      </c>
      <c r="D467" t="s">
        <v>2059</v>
      </c>
      <c r="E467" t="str">
        <f t="shared" si="146"/>
        <v>Dominic RaabApr 22, 2020</v>
      </c>
      <c r="F467" t="str">
        <f>VLOOKUP(D467,'names lookup'!A:L,5,FALSE)</f>
        <v>Dominic Raab</v>
      </c>
      <c r="G467" t="str">
        <f>VLOOKUP(F467,'names lookup'!E:H,3,FALSE)</f>
        <v>Government</v>
      </c>
      <c r="H467" t="str">
        <f>VLOOKUP(F467,'names lookup'!E:I,5,FALSE)</f>
        <v>Government</v>
      </c>
      <c r="I467" t="str">
        <f>VLOOKUP($F467,'names lookup'!$E:J,6,FALSE)</f>
        <v>Central govt</v>
      </c>
      <c r="J467" t="str">
        <f>VLOOKUP($F467,'names lookup'!$E:K,7,FALSE)</f>
        <v>N/A</v>
      </c>
      <c r="K467" t="str">
        <f>VLOOKUP($F467,'names lookup'!$E:L,8,FALSE)</f>
        <v>UK</v>
      </c>
      <c r="L467" t="str">
        <f t="shared" si="147"/>
        <v>I didn’t catch the last bit of it. I’ll let Chris Whitty talk about, I think, the CQC.</v>
      </c>
      <c r="M467" t="str">
        <f t="shared" si="161"/>
        <v>13:53</v>
      </c>
      <c r="O467">
        <v>108</v>
      </c>
      <c r="Q467" t="s">
        <v>465</v>
      </c>
      <c r="R467" s="7">
        <f t="shared" si="148"/>
        <v>43943</v>
      </c>
      <c r="S467" t="s">
        <v>2466</v>
      </c>
      <c r="T467" s="6">
        <f t="shared" si="162"/>
        <v>9.6412037037037039E-3</v>
      </c>
      <c r="U467">
        <f t="shared" si="149"/>
        <v>9.6412037037037039E-3</v>
      </c>
      <c r="V467">
        <f t="shared" si="150"/>
        <v>3.6435185185185189E-2</v>
      </c>
      <c r="W467">
        <f t="shared" si="151"/>
        <v>2.6793981481481485E-2</v>
      </c>
      <c r="X467">
        <f t="shared" si="152"/>
        <v>1.2337962962962962E-2</v>
      </c>
      <c r="Y467">
        <f t="shared" si="153"/>
        <v>1.2337962962962962E-2</v>
      </c>
      <c r="Z467" t="b">
        <f t="shared" si="154"/>
        <v>0</v>
      </c>
      <c r="AA467" s="6">
        <f t="shared" si="155"/>
        <v>6.9444444444443157E-5</v>
      </c>
      <c r="AB467" s="6" t="b">
        <f t="shared" si="156"/>
        <v>0</v>
      </c>
      <c r="AC467" s="9">
        <f t="shared" si="157"/>
        <v>18</v>
      </c>
      <c r="AD467" s="9">
        <f t="shared" si="145"/>
        <v>180.00000000000333</v>
      </c>
      <c r="AE467" s="10">
        <f t="shared" si="163"/>
        <v>6.9444444444444444E-5</v>
      </c>
      <c r="AF467">
        <f t="shared" si="158"/>
        <v>2.6967592592592581E-3</v>
      </c>
      <c r="AG467" t="b">
        <f t="shared" si="159"/>
        <v>0</v>
      </c>
      <c r="AH467">
        <f t="shared" si="160"/>
        <v>3.6435185185185189E-2</v>
      </c>
    </row>
    <row r="468" spans="1:34" x14ac:dyDescent="0.2">
      <c r="A468">
        <v>500</v>
      </c>
      <c r="B468" t="s">
        <v>464</v>
      </c>
      <c r="C468" t="s">
        <v>491</v>
      </c>
      <c r="D468" t="s">
        <v>2022</v>
      </c>
      <c r="E468" t="str">
        <f t="shared" si="146"/>
        <v>Alison HoltApr 22, 2020</v>
      </c>
      <c r="F468" t="str">
        <f>VLOOKUP(E468,'names lookup'!D:L,2,FALSE)</f>
        <v>Alison Holt</v>
      </c>
      <c r="G468" t="str">
        <f>VLOOKUP(F468,'names lookup'!E:H,3,FALSE)</f>
        <v>BBC News</v>
      </c>
      <c r="H468" t="str">
        <f>VLOOKUP(F468,'names lookup'!E:I,5,FALSE)</f>
        <v>Media</v>
      </c>
      <c r="I468" t="str">
        <f>VLOOKUP($F468,'names lookup'!$E:J,6,FALSE)</f>
        <v>TV</v>
      </c>
      <c r="J468" t="str">
        <f>VLOOKUP($F468,'names lookup'!$E:K,7,FALSE)</f>
        <v>National</v>
      </c>
      <c r="K468" t="str">
        <f>VLOOKUP($F468,'names lookup'!$E:L,8,FALSE)</f>
        <v>UK</v>
      </c>
      <c r="L468" t="str">
        <f t="shared" si="147"/>
        <v>Let me just repeat it.</v>
      </c>
      <c r="M468" t="str">
        <f t="shared" si="161"/>
        <v>13:59</v>
      </c>
      <c r="O468">
        <v>43</v>
      </c>
      <c r="Q468" t="s">
        <v>465</v>
      </c>
      <c r="R468" s="7">
        <f t="shared" si="148"/>
        <v>43943</v>
      </c>
      <c r="S468" t="s">
        <v>2467</v>
      </c>
      <c r="T468" s="6">
        <f t="shared" si="162"/>
        <v>9.7106481481481471E-3</v>
      </c>
      <c r="U468">
        <f t="shared" si="149"/>
        <v>9.7106481481481471E-3</v>
      </c>
      <c r="V468">
        <f t="shared" si="150"/>
        <v>1.2129629629629629E-2</v>
      </c>
      <c r="W468">
        <f t="shared" si="151"/>
        <v>2.418981481481482E-3</v>
      </c>
      <c r="X468">
        <f t="shared" si="152"/>
        <v>1.2337962962962962E-2</v>
      </c>
      <c r="Y468">
        <f t="shared" si="153"/>
        <v>1.2337962962962962E-2</v>
      </c>
      <c r="Z468" t="b">
        <f t="shared" si="154"/>
        <v>0</v>
      </c>
      <c r="AA468" s="6">
        <f t="shared" si="155"/>
        <v>1.1574074074075305E-5</v>
      </c>
      <c r="AB468" s="6" t="b">
        <f t="shared" si="156"/>
        <v>0</v>
      </c>
      <c r="AC468" s="9">
        <f t="shared" si="157"/>
        <v>5</v>
      </c>
      <c r="AD468" s="9">
        <f t="shared" si="145"/>
        <v>299.99999999996811</v>
      </c>
      <c r="AE468" s="10">
        <f t="shared" si="163"/>
        <v>1.1574074074074073E-5</v>
      </c>
      <c r="AF468">
        <f t="shared" si="158"/>
        <v>2.627314814814815E-3</v>
      </c>
      <c r="AG468" t="b">
        <f t="shared" si="159"/>
        <v>0</v>
      </c>
      <c r="AH468">
        <f t="shared" si="160"/>
        <v>3.6435185185185189E-2</v>
      </c>
    </row>
    <row r="469" spans="1:34" x14ac:dyDescent="0.2">
      <c r="A469">
        <v>501</v>
      </c>
      <c r="B469" t="s">
        <v>464</v>
      </c>
      <c r="C469" t="s">
        <v>492</v>
      </c>
      <c r="D469" t="s">
        <v>2059</v>
      </c>
      <c r="E469" t="str">
        <f t="shared" si="146"/>
        <v>Dominic RaabApr 22, 2020</v>
      </c>
      <c r="F469" t="str">
        <f>VLOOKUP(D469,'names lookup'!A:L,5,FALSE)</f>
        <v>Dominic Raab</v>
      </c>
      <c r="G469" t="str">
        <f>VLOOKUP(F469,'names lookup'!E:H,3,FALSE)</f>
        <v>Government</v>
      </c>
      <c r="H469" t="str">
        <f>VLOOKUP(F469,'names lookup'!E:I,5,FALSE)</f>
        <v>Government</v>
      </c>
      <c r="I469" t="str">
        <f>VLOOKUP($F469,'names lookup'!$E:J,6,FALSE)</f>
        <v>Central govt</v>
      </c>
      <c r="J469" t="str">
        <f>VLOOKUP($F469,'names lookup'!$E:K,7,FALSE)</f>
        <v>N/A</v>
      </c>
      <c r="K469" t="str">
        <f>VLOOKUP($F469,'names lookup'!$E:L,8,FALSE)</f>
        <v>UK</v>
      </c>
      <c r="L469" t="str">
        <f t="shared" si="147"/>
        <v>Why don’t you? Please. Thanks.</v>
      </c>
      <c r="M469" t="str">
        <f t="shared" si="161"/>
        <v>14:00</v>
      </c>
      <c r="O469">
        <v>52</v>
      </c>
      <c r="Q469" t="s">
        <v>465</v>
      </c>
      <c r="R469" s="7">
        <f t="shared" si="148"/>
        <v>43943</v>
      </c>
      <c r="S469" t="s">
        <v>2468</v>
      </c>
      <c r="T469" s="6">
        <f t="shared" si="162"/>
        <v>9.7222222222222224E-3</v>
      </c>
      <c r="U469">
        <f t="shared" si="149"/>
        <v>9.7222222222222224E-3</v>
      </c>
      <c r="V469">
        <f t="shared" si="150"/>
        <v>3.6435185185185189E-2</v>
      </c>
      <c r="W469">
        <f t="shared" si="151"/>
        <v>2.6712962962962966E-2</v>
      </c>
      <c r="X469">
        <f t="shared" si="152"/>
        <v>1.2337962962962962E-2</v>
      </c>
      <c r="Y469">
        <f t="shared" si="153"/>
        <v>1.2337962962962962E-2</v>
      </c>
      <c r="Z469" t="b">
        <f t="shared" si="154"/>
        <v>0</v>
      </c>
      <c r="AA469" s="6">
        <f t="shared" si="155"/>
        <v>3.4722222222222446E-5</v>
      </c>
      <c r="AB469" s="6" t="b">
        <f t="shared" si="156"/>
        <v>0</v>
      </c>
      <c r="AC469" s="9">
        <f t="shared" si="157"/>
        <v>5</v>
      </c>
      <c r="AD469" s="9">
        <f t="shared" si="145"/>
        <v>99.999999999999361</v>
      </c>
      <c r="AE469" s="10">
        <f t="shared" si="163"/>
        <v>1.1574074074074073E-5</v>
      </c>
      <c r="AF469">
        <f t="shared" si="158"/>
        <v>2.6157407407407397E-3</v>
      </c>
      <c r="AG469" t="b">
        <f t="shared" si="159"/>
        <v>0</v>
      </c>
      <c r="AH469">
        <f t="shared" si="160"/>
        <v>3.6435185185185189E-2</v>
      </c>
    </row>
    <row r="470" spans="1:34" x14ac:dyDescent="0.2">
      <c r="A470">
        <v>502</v>
      </c>
      <c r="B470" t="s">
        <v>464</v>
      </c>
      <c r="C470" t="s">
        <v>493</v>
      </c>
      <c r="D470" t="s">
        <v>2022</v>
      </c>
      <c r="E470" t="str">
        <f t="shared" si="146"/>
        <v>Alison HoltApr 22, 2020</v>
      </c>
      <c r="F470" t="str">
        <f>VLOOKUP(E470,'names lookup'!D:L,2,FALSE)</f>
        <v>Alison Holt</v>
      </c>
      <c r="G470" t="str">
        <f>VLOOKUP(F470,'names lookup'!E:H,3,FALSE)</f>
        <v>BBC News</v>
      </c>
      <c r="H470" t="str">
        <f>VLOOKUP(F470,'names lookup'!E:I,5,FALSE)</f>
        <v>Media</v>
      </c>
      <c r="I470" t="str">
        <f>VLOOKUP($F470,'names lookup'!$E:J,6,FALSE)</f>
        <v>TV</v>
      </c>
      <c r="J470" t="str">
        <f>VLOOKUP($F470,'names lookup'!$E:K,7,FALSE)</f>
        <v>National</v>
      </c>
      <c r="K470" t="str">
        <f>VLOOKUP($F470,'names lookup'!$E:L,8,FALSE)</f>
        <v>UK</v>
      </c>
      <c r="L470" t="str">
        <f t="shared" si="147"/>
        <v>Okay. So we’ve seen a-</v>
      </c>
      <c r="M470" t="str">
        <f t="shared" si="161"/>
        <v>14:03</v>
      </c>
      <c r="O470">
        <v>43</v>
      </c>
      <c r="Q470" t="s">
        <v>465</v>
      </c>
      <c r="R470" s="7">
        <f t="shared" si="148"/>
        <v>43943</v>
      </c>
      <c r="S470" t="s">
        <v>2264</v>
      </c>
      <c r="T470" s="6">
        <f t="shared" si="162"/>
        <v>9.7569444444444448E-3</v>
      </c>
      <c r="U470">
        <f t="shared" si="149"/>
        <v>9.7569444444444448E-3</v>
      </c>
      <c r="V470">
        <f t="shared" si="150"/>
        <v>1.2129629629629629E-2</v>
      </c>
      <c r="W470">
        <f t="shared" si="151"/>
        <v>2.3726851851851843E-3</v>
      </c>
      <c r="X470">
        <f t="shared" si="152"/>
        <v>1.2337962962962962E-2</v>
      </c>
      <c r="Y470">
        <f t="shared" si="153"/>
        <v>1.2337962962962962E-2</v>
      </c>
      <c r="Z470" t="b">
        <f t="shared" si="154"/>
        <v>0</v>
      </c>
      <c r="AA470" s="6">
        <f t="shared" si="155"/>
        <v>0</v>
      </c>
      <c r="AB470" s="6" t="b">
        <f t="shared" si="156"/>
        <v>0</v>
      </c>
      <c r="AC470" s="9">
        <f t="shared" si="157"/>
        <v>5</v>
      </c>
      <c r="AD470" s="9"/>
      <c r="AE470" s="10">
        <f t="shared" si="163"/>
        <v>1.1574074074074073E-5</v>
      </c>
      <c r="AF470">
        <f t="shared" si="158"/>
        <v>2.5810185185185172E-3</v>
      </c>
      <c r="AG470" t="b">
        <f t="shared" si="159"/>
        <v>0</v>
      </c>
      <c r="AH470">
        <f t="shared" si="160"/>
        <v>3.6435185185185189E-2</v>
      </c>
    </row>
    <row r="471" spans="1:34" x14ac:dyDescent="0.2">
      <c r="A471">
        <v>503</v>
      </c>
      <c r="B471" t="s">
        <v>464</v>
      </c>
      <c r="C471" t="s">
        <v>494</v>
      </c>
      <c r="D471" t="s">
        <v>2022</v>
      </c>
      <c r="E471" t="str">
        <f t="shared" si="146"/>
        <v>Alison HoltApr 22, 2020</v>
      </c>
      <c r="F471" t="str">
        <f>VLOOKUP(E471,'names lookup'!D:L,2,FALSE)</f>
        <v>Alison Holt</v>
      </c>
      <c r="G471" t="str">
        <f>VLOOKUP(F471,'names lookup'!E:H,3,FALSE)</f>
        <v>BBC News</v>
      </c>
      <c r="H471" t="str">
        <f>VLOOKUP(F471,'names lookup'!E:I,5,FALSE)</f>
        <v>Media</v>
      </c>
      <c r="I471" t="str">
        <f>VLOOKUP($F471,'names lookup'!$E:J,6,FALSE)</f>
        <v>TV</v>
      </c>
      <c r="J471" t="str">
        <f>VLOOKUP($F471,'names lookup'!$E:K,7,FALSE)</f>
        <v>National</v>
      </c>
      <c r="K471" t="str">
        <f>VLOOKUP($F471,'names lookup'!$E:L,8,FALSE)</f>
        <v>UK</v>
      </c>
      <c r="L471" t="str">
        <f t="shared" si="147"/>
        <v>… doubling in care home deaths in England. In a virus that targets the elderly and the vulnerable, do you see that as inevitable?</v>
      </c>
      <c r="M471" t="str">
        <f t="shared" si="161"/>
        <v>14:03</v>
      </c>
      <c r="O471">
        <v>150</v>
      </c>
      <c r="Q471" t="s">
        <v>465</v>
      </c>
      <c r="R471" s="7">
        <f t="shared" si="148"/>
        <v>43943</v>
      </c>
      <c r="S471" t="s">
        <v>2264</v>
      </c>
      <c r="T471" s="6">
        <f t="shared" si="162"/>
        <v>9.7569444444444448E-3</v>
      </c>
      <c r="U471">
        <f t="shared" si="149"/>
        <v>9.7569444444444448E-3</v>
      </c>
      <c r="V471">
        <f t="shared" si="150"/>
        <v>1.2129629629629629E-2</v>
      </c>
      <c r="W471">
        <f t="shared" si="151"/>
        <v>2.3726851851851843E-3</v>
      </c>
      <c r="X471">
        <f t="shared" si="152"/>
        <v>1.2337962962962962E-2</v>
      </c>
      <c r="Y471">
        <f t="shared" si="153"/>
        <v>1.2337962962962962E-2</v>
      </c>
      <c r="Z471" t="b">
        <f t="shared" si="154"/>
        <v>0</v>
      </c>
      <c r="AA471" s="6">
        <f t="shared" si="155"/>
        <v>1.6203703703703692E-4</v>
      </c>
      <c r="AB471" s="6" t="b">
        <f t="shared" si="156"/>
        <v>0</v>
      </c>
      <c r="AC471" s="9">
        <f t="shared" si="157"/>
        <v>24</v>
      </c>
      <c r="AD471" s="9">
        <f t="shared" ref="AD471:AD500" si="164">IF(AB471=FALSE,AC471/(AA471*(24*60)),"")</f>
        <v>102.85714285714293</v>
      </c>
      <c r="AE471" s="10">
        <f t="shared" si="163"/>
        <v>9.2592592592592588E-5</v>
      </c>
      <c r="AF471">
        <f t="shared" si="158"/>
        <v>2.5810185185185172E-3</v>
      </c>
      <c r="AG471" t="b">
        <f t="shared" si="159"/>
        <v>0</v>
      </c>
      <c r="AH471">
        <f t="shared" si="160"/>
        <v>3.6435185185185189E-2</v>
      </c>
    </row>
    <row r="472" spans="1:34" x14ac:dyDescent="0.2">
      <c r="A472">
        <v>504</v>
      </c>
      <c r="B472" t="s">
        <v>464</v>
      </c>
      <c r="C472" t="s">
        <v>495</v>
      </c>
      <c r="D472" t="s">
        <v>2059</v>
      </c>
      <c r="E472" t="str">
        <f t="shared" si="146"/>
        <v>Dominic RaabApr 22, 2020</v>
      </c>
      <c r="F472" t="str">
        <f>VLOOKUP(D472,'names lookup'!A:L,5,FALSE)</f>
        <v>Dominic Raab</v>
      </c>
      <c r="G472" t="str">
        <f>VLOOKUP(F472,'names lookup'!E:H,3,FALSE)</f>
        <v>Government</v>
      </c>
      <c r="H472" t="str">
        <f>VLOOKUP(F472,'names lookup'!E:I,5,FALSE)</f>
        <v>Government</v>
      </c>
      <c r="I472" t="str">
        <f>VLOOKUP($F472,'names lookup'!$E:J,6,FALSE)</f>
        <v>Central govt</v>
      </c>
      <c r="J472" t="str">
        <f>VLOOKUP($F472,'names lookup'!$E:K,7,FALSE)</f>
        <v>N/A</v>
      </c>
      <c r="K472" t="str">
        <f>VLOOKUP($F472,'names lookup'!$E:L,8,FALSE)</f>
        <v>UK</v>
      </c>
      <c r="L472" t="str">
        <f t="shared" si="147"/>
        <v>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v>
      </c>
      <c r="M472" t="str">
        <f t="shared" si="161"/>
        <v>14:17</v>
      </c>
      <c r="O472">
        <v>853</v>
      </c>
      <c r="Q472" t="s">
        <v>465</v>
      </c>
      <c r="R472" s="7">
        <f t="shared" si="148"/>
        <v>43943</v>
      </c>
      <c r="S472" t="s">
        <v>2469</v>
      </c>
      <c r="T472" s="6">
        <f t="shared" si="162"/>
        <v>9.9189814814814817E-3</v>
      </c>
      <c r="U472">
        <f t="shared" si="149"/>
        <v>9.9189814814814817E-3</v>
      </c>
      <c r="V472">
        <f t="shared" si="150"/>
        <v>3.6435185185185189E-2</v>
      </c>
      <c r="W472">
        <f t="shared" si="151"/>
        <v>2.6516203703703708E-2</v>
      </c>
      <c r="X472">
        <f t="shared" si="152"/>
        <v>1.2337962962962962E-2</v>
      </c>
      <c r="Y472">
        <f t="shared" si="153"/>
        <v>1.2337962962962962E-2</v>
      </c>
      <c r="Z472" t="b">
        <f t="shared" si="154"/>
        <v>0</v>
      </c>
      <c r="AA472" s="6">
        <f t="shared" si="155"/>
        <v>5.6712962962962923E-4</v>
      </c>
      <c r="AB472" s="6" t="b">
        <f t="shared" si="156"/>
        <v>0</v>
      </c>
      <c r="AC472" s="9">
        <f t="shared" si="157"/>
        <v>154</v>
      </c>
      <c r="AD472" s="9">
        <f t="shared" si="164"/>
        <v>188.5714285714287</v>
      </c>
      <c r="AE472" s="10">
        <f t="shared" si="163"/>
        <v>6.3657407407407402E-4</v>
      </c>
      <c r="AF472">
        <f t="shared" si="158"/>
        <v>2.4189814814814803E-3</v>
      </c>
      <c r="AG472" t="b">
        <f t="shared" si="159"/>
        <v>0</v>
      </c>
      <c r="AH472">
        <f t="shared" si="160"/>
        <v>3.6435185185185189E-2</v>
      </c>
    </row>
    <row r="473" spans="1:34" x14ac:dyDescent="0.2">
      <c r="A473">
        <v>505</v>
      </c>
      <c r="B473" t="s">
        <v>464</v>
      </c>
      <c r="C473" t="s">
        <v>496</v>
      </c>
      <c r="D473" t="s">
        <v>2047</v>
      </c>
      <c r="E473" t="str">
        <f t="shared" si="146"/>
        <v>Chris WhittyApr 22, 2020</v>
      </c>
      <c r="F473" t="str">
        <f>VLOOKUP(D473,'names lookup'!A:L,5,FALSE)</f>
        <v>Chris Whitty</v>
      </c>
      <c r="G473" t="str">
        <f>VLOOKUP(F473,'names lookup'!E:H,3,FALSE)</f>
        <v>Department of Health and Social Care (DHSC)</v>
      </c>
      <c r="H473" t="str">
        <f>VLOOKUP(F473,'names lookup'!E:I,5,FALSE)</f>
        <v>Government</v>
      </c>
      <c r="I473" t="str">
        <f>VLOOKUP($F473,'names lookup'!$E:J,6,FALSE)</f>
        <v>Health</v>
      </c>
      <c r="J473" t="str">
        <f>VLOOKUP($F473,'names lookup'!$E:K,7,FALSE)</f>
        <v>N/A</v>
      </c>
      <c r="K473" t="str">
        <f>VLOOKUP($F473,'names lookup'!$E:L,8,FALSE)</f>
        <v>England</v>
      </c>
      <c r="L473" t="str">
        <f t="shared" si="147"/>
        <v>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v>
      </c>
      <c r="M473" t="str">
        <f t="shared" si="161"/>
        <v>15:06</v>
      </c>
      <c r="O473">
        <v>921</v>
      </c>
      <c r="Q473" t="s">
        <v>465</v>
      </c>
      <c r="R473" s="7">
        <f t="shared" si="148"/>
        <v>43943</v>
      </c>
      <c r="S473" t="s">
        <v>2470</v>
      </c>
      <c r="T473" s="6">
        <f t="shared" si="162"/>
        <v>1.0486111111111111E-2</v>
      </c>
      <c r="U473">
        <f t="shared" si="149"/>
        <v>1.0486111111111111E-2</v>
      </c>
      <c r="V473">
        <f t="shared" si="150"/>
        <v>3.4618055555555555E-2</v>
      </c>
      <c r="W473">
        <f t="shared" si="151"/>
        <v>2.4131944444444442E-2</v>
      </c>
      <c r="X473">
        <f t="shared" si="152"/>
        <v>1.2337962962962962E-2</v>
      </c>
      <c r="Y473">
        <f t="shared" si="153"/>
        <v>1.2337962962962962E-2</v>
      </c>
      <c r="Z473" t="b">
        <f t="shared" si="154"/>
        <v>0</v>
      </c>
      <c r="AA473" s="6">
        <f t="shared" si="155"/>
        <v>7.2916666666666616E-4</v>
      </c>
      <c r="AB473" s="6" t="b">
        <f t="shared" si="156"/>
        <v>0</v>
      </c>
      <c r="AC473" s="9">
        <f t="shared" si="157"/>
        <v>158</v>
      </c>
      <c r="AD473" s="9">
        <f t="shared" si="164"/>
        <v>150.47619047619057</v>
      </c>
      <c r="AE473" s="10">
        <f t="shared" si="163"/>
        <v>6.4814814814814813E-4</v>
      </c>
      <c r="AF473">
        <f t="shared" si="158"/>
        <v>1.8518518518518511E-3</v>
      </c>
      <c r="AG473" t="b">
        <f t="shared" si="159"/>
        <v>0</v>
      </c>
      <c r="AH473">
        <f t="shared" si="160"/>
        <v>3.6435185185185189E-2</v>
      </c>
    </row>
    <row r="474" spans="1:34" x14ac:dyDescent="0.2">
      <c r="A474">
        <v>506</v>
      </c>
      <c r="B474" t="s">
        <v>464</v>
      </c>
      <c r="C474" t="s">
        <v>497</v>
      </c>
      <c r="D474" t="s">
        <v>2047</v>
      </c>
      <c r="E474" t="str">
        <f t="shared" si="146"/>
        <v>Chris WhittyApr 22, 2020</v>
      </c>
      <c r="F474" t="str">
        <f>VLOOKUP(D474,'names lookup'!A:L,5,FALSE)</f>
        <v>Chris Whitty</v>
      </c>
      <c r="G474" t="str">
        <f>VLOOKUP(F474,'names lookup'!E:H,3,FALSE)</f>
        <v>Department of Health and Social Care (DHSC)</v>
      </c>
      <c r="H474" t="str">
        <f>VLOOKUP(F474,'names lookup'!E:I,5,FALSE)</f>
        <v>Government</v>
      </c>
      <c r="I474" t="str">
        <f>VLOOKUP($F474,'names lookup'!$E:J,6,FALSE)</f>
        <v>Health</v>
      </c>
      <c r="J474" t="str">
        <f>VLOOKUP($F474,'names lookup'!$E:K,7,FALSE)</f>
        <v>N/A</v>
      </c>
      <c r="K474" t="str">
        <f>VLOOKUP($F474,'names lookup'!$E:L,8,FALSE)</f>
        <v>England</v>
      </c>
      <c r="L474" t="str">
        <f t="shared" si="147"/>
        <v>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v>
      </c>
      <c r="M474" t="str">
        <f t="shared" si="161"/>
        <v>16:09</v>
      </c>
      <c r="O474">
        <v>847</v>
      </c>
      <c r="Q474" t="s">
        <v>465</v>
      </c>
      <c r="R474" s="7">
        <f t="shared" si="148"/>
        <v>43943</v>
      </c>
      <c r="S474" t="s">
        <v>2470</v>
      </c>
      <c r="T474" s="6">
        <f t="shared" si="162"/>
        <v>1.1215277777777777E-2</v>
      </c>
      <c r="U474">
        <f t="shared" si="149"/>
        <v>1.0486111111111111E-2</v>
      </c>
      <c r="V474">
        <f t="shared" si="150"/>
        <v>3.4618055555555555E-2</v>
      </c>
      <c r="W474">
        <f t="shared" si="151"/>
        <v>2.4131944444444442E-2</v>
      </c>
      <c r="X474">
        <f t="shared" si="152"/>
        <v>1.2337962962962962E-2</v>
      </c>
      <c r="Y474">
        <f t="shared" si="153"/>
        <v>1.2337962962962962E-2</v>
      </c>
      <c r="Z474" t="b">
        <f t="shared" si="154"/>
        <v>0</v>
      </c>
      <c r="AA474" s="6">
        <f t="shared" si="155"/>
        <v>6.0185185185185168E-4</v>
      </c>
      <c r="AB474" s="6" t="b">
        <f t="shared" si="156"/>
        <v>0</v>
      </c>
      <c r="AC474" s="9">
        <f t="shared" si="157"/>
        <v>147</v>
      </c>
      <c r="AD474" s="9">
        <f t="shared" si="164"/>
        <v>169.61538461538464</v>
      </c>
      <c r="AE474" s="10">
        <f t="shared" si="163"/>
        <v>6.018518518518519E-4</v>
      </c>
      <c r="AF474">
        <f t="shared" si="158"/>
        <v>1.8518518518518511E-3</v>
      </c>
      <c r="AG474" t="b">
        <f t="shared" si="159"/>
        <v>0</v>
      </c>
      <c r="AH474">
        <f t="shared" si="160"/>
        <v>3.6435185185185189E-2</v>
      </c>
    </row>
    <row r="475" spans="1:34" x14ac:dyDescent="0.2">
      <c r="A475">
        <v>507</v>
      </c>
      <c r="B475" t="s">
        <v>464</v>
      </c>
      <c r="C475" t="s">
        <v>498</v>
      </c>
      <c r="D475" t="s">
        <v>2047</v>
      </c>
      <c r="E475" t="str">
        <f t="shared" si="146"/>
        <v>Chris WhittyApr 22, 2020</v>
      </c>
      <c r="F475" t="str">
        <f>VLOOKUP(D475,'names lookup'!A:L,5,FALSE)</f>
        <v>Chris Whitty</v>
      </c>
      <c r="G475" t="str">
        <f>VLOOKUP(F475,'names lookup'!E:H,3,FALSE)</f>
        <v>Department of Health and Social Care (DHSC)</v>
      </c>
      <c r="H475" t="str">
        <f>VLOOKUP(F475,'names lookup'!E:I,5,FALSE)</f>
        <v>Government</v>
      </c>
      <c r="I475" t="str">
        <f>VLOOKUP($F475,'names lookup'!$E:J,6,FALSE)</f>
        <v>Health</v>
      </c>
      <c r="J475" t="str">
        <f>VLOOKUP($F475,'names lookup'!$E:K,7,FALSE)</f>
        <v>N/A</v>
      </c>
      <c r="K475" t="str">
        <f>VLOOKUP($F475,'names lookup'!$E:L,8,FALSE)</f>
        <v>England</v>
      </c>
      <c r="L475" t="str">
        <f t="shared" si="147"/>
        <v>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v>
      </c>
      <c r="M475" t="str">
        <f t="shared" si="161"/>
        <v>17:01</v>
      </c>
      <c r="O475">
        <v>415</v>
      </c>
      <c r="Q475" t="s">
        <v>465</v>
      </c>
      <c r="R475" s="7">
        <f t="shared" si="148"/>
        <v>43943</v>
      </c>
      <c r="S475" t="s">
        <v>2470</v>
      </c>
      <c r="T475" s="6">
        <f t="shared" si="162"/>
        <v>1.1817129629629629E-2</v>
      </c>
      <c r="U475">
        <f t="shared" si="149"/>
        <v>1.0486111111111111E-2</v>
      </c>
      <c r="V475">
        <f t="shared" si="150"/>
        <v>3.4618055555555555E-2</v>
      </c>
      <c r="W475">
        <f t="shared" si="151"/>
        <v>2.4131944444444442E-2</v>
      </c>
      <c r="X475">
        <f t="shared" si="152"/>
        <v>1.2337962962962962E-2</v>
      </c>
      <c r="Y475">
        <f t="shared" si="153"/>
        <v>1.2337962962962962E-2</v>
      </c>
      <c r="Z475" t="b">
        <f t="shared" si="154"/>
        <v>0</v>
      </c>
      <c r="AA475" s="6">
        <f t="shared" si="155"/>
        <v>2.7777777777777957E-4</v>
      </c>
      <c r="AB475" s="6" t="b">
        <f t="shared" si="156"/>
        <v>0</v>
      </c>
      <c r="AC475" s="9">
        <f t="shared" si="157"/>
        <v>78</v>
      </c>
      <c r="AD475" s="9">
        <f t="shared" si="164"/>
        <v>194.99999999999875</v>
      </c>
      <c r="AE475" s="10">
        <f t="shared" si="163"/>
        <v>3.1250000000000001E-4</v>
      </c>
      <c r="AF475">
        <f t="shared" si="158"/>
        <v>1.8518518518518511E-3</v>
      </c>
      <c r="AG475" t="b">
        <f t="shared" si="159"/>
        <v>0</v>
      </c>
      <c r="AH475">
        <f t="shared" si="160"/>
        <v>3.6435185185185189E-2</v>
      </c>
    </row>
    <row r="476" spans="1:34" x14ac:dyDescent="0.2">
      <c r="A476">
        <v>508</v>
      </c>
      <c r="B476" t="s">
        <v>464</v>
      </c>
      <c r="C476" t="s">
        <v>499</v>
      </c>
      <c r="D476" t="s">
        <v>2059</v>
      </c>
      <c r="E476" t="str">
        <f t="shared" si="146"/>
        <v>Dominic RaabApr 22, 2020</v>
      </c>
      <c r="F476" t="str">
        <f>VLOOKUP(D476,'names lookup'!A:L,5,FALSE)</f>
        <v>Dominic Raab</v>
      </c>
      <c r="G476" t="str">
        <f>VLOOKUP(F476,'names lookup'!E:H,3,FALSE)</f>
        <v>Government</v>
      </c>
      <c r="H476" t="str">
        <f>VLOOKUP(F476,'names lookup'!E:I,5,FALSE)</f>
        <v>Government</v>
      </c>
      <c r="I476" t="str">
        <f>VLOOKUP($F476,'names lookup'!$E:J,6,FALSE)</f>
        <v>Central govt</v>
      </c>
      <c r="J476" t="str">
        <f>VLOOKUP($F476,'names lookup'!$E:K,7,FALSE)</f>
        <v>N/A</v>
      </c>
      <c r="K476" t="str">
        <f>VLOOKUP($F476,'names lookup'!$E:L,8,FALSE)</f>
        <v>UK</v>
      </c>
      <c r="L476" t="str">
        <f t="shared" si="147"/>
        <v>Alison, did you want to follow up on any of that?</v>
      </c>
      <c r="M476" t="str">
        <f t="shared" si="161"/>
        <v>17:25</v>
      </c>
      <c r="O476">
        <v>71</v>
      </c>
      <c r="Q476" t="s">
        <v>465</v>
      </c>
      <c r="R476" s="7">
        <f t="shared" si="148"/>
        <v>43943</v>
      </c>
      <c r="S476" t="s">
        <v>2471</v>
      </c>
      <c r="T476" s="6">
        <f t="shared" si="162"/>
        <v>1.2094907407407408E-2</v>
      </c>
      <c r="U476">
        <f t="shared" si="149"/>
        <v>1.2094907407407408E-2</v>
      </c>
      <c r="V476">
        <f t="shared" si="150"/>
        <v>3.6435185185185189E-2</v>
      </c>
      <c r="W476">
        <f t="shared" si="151"/>
        <v>2.434027777777778E-2</v>
      </c>
      <c r="X476">
        <f t="shared" si="152"/>
        <v>1.2337962962962962E-2</v>
      </c>
      <c r="Y476">
        <f t="shared" si="153"/>
        <v>1.2337962962962962E-2</v>
      </c>
      <c r="Z476" t="b">
        <f t="shared" si="154"/>
        <v>0</v>
      </c>
      <c r="AA476" s="6">
        <f t="shared" si="155"/>
        <v>3.4722222222220711E-5</v>
      </c>
      <c r="AB476" s="6" t="b">
        <f t="shared" si="156"/>
        <v>0</v>
      </c>
      <c r="AC476" s="9">
        <f t="shared" si="157"/>
        <v>11</v>
      </c>
      <c r="AD476" s="9">
        <f t="shared" si="164"/>
        <v>220.00000000000958</v>
      </c>
      <c r="AE476" s="10">
        <f t="shared" si="163"/>
        <v>3.4722222222222222E-5</v>
      </c>
      <c r="AF476">
        <f t="shared" si="158"/>
        <v>2.4305555555555365E-4</v>
      </c>
      <c r="AG476" t="b">
        <f t="shared" si="159"/>
        <v>0</v>
      </c>
      <c r="AH476">
        <f t="shared" si="160"/>
        <v>3.6435185185185189E-2</v>
      </c>
    </row>
    <row r="477" spans="1:34" x14ac:dyDescent="0.2">
      <c r="A477">
        <v>509</v>
      </c>
      <c r="B477" t="s">
        <v>464</v>
      </c>
      <c r="C477" t="s">
        <v>500</v>
      </c>
      <c r="D477" t="s">
        <v>2022</v>
      </c>
      <c r="E477" t="str">
        <f t="shared" si="146"/>
        <v>Alison HoltApr 22, 2020</v>
      </c>
      <c r="F477" t="str">
        <f>VLOOKUP(E477,'names lookup'!D:L,2,FALSE)</f>
        <v>Alison Holt</v>
      </c>
      <c r="G477" t="str">
        <f>VLOOKUP(F477,'names lookup'!E:H,3,FALSE)</f>
        <v>BBC News</v>
      </c>
      <c r="H477" t="str">
        <f>VLOOKUP(F477,'names lookup'!E:I,5,FALSE)</f>
        <v>Media</v>
      </c>
      <c r="I477" t="str">
        <f>VLOOKUP($F477,'names lookup'!$E:J,6,FALSE)</f>
        <v>TV</v>
      </c>
      <c r="J477" t="str">
        <f>VLOOKUP($F477,'names lookup'!$E:K,7,FALSE)</f>
        <v>National</v>
      </c>
      <c r="K477" t="str">
        <f>VLOOKUP($F477,'names lookup'!$E:L,8,FALSE)</f>
        <v>UK</v>
      </c>
      <c r="L477" t="str">
        <f t="shared" si="147"/>
        <v>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v>
      </c>
      <c r="M477" t="str">
        <f t="shared" si="161"/>
        <v>17:28</v>
      </c>
      <c r="O477">
        <v>317</v>
      </c>
      <c r="Q477" t="s">
        <v>465</v>
      </c>
      <c r="R477" s="7">
        <f t="shared" si="148"/>
        <v>43943</v>
      </c>
      <c r="S477" t="s">
        <v>2472</v>
      </c>
      <c r="T477" s="6">
        <f t="shared" si="162"/>
        <v>1.2129629629629629E-2</v>
      </c>
      <c r="U477">
        <f t="shared" si="149"/>
        <v>1.2129629629629629E-2</v>
      </c>
      <c r="V477">
        <f t="shared" si="150"/>
        <v>1.2129629629629629E-2</v>
      </c>
      <c r="W477">
        <f t="shared" si="151"/>
        <v>0</v>
      </c>
      <c r="X477">
        <f t="shared" si="152"/>
        <v>1.2337962962962962E-2</v>
      </c>
      <c r="Y477">
        <f t="shared" si="153"/>
        <v>1.2337962962962962E-2</v>
      </c>
      <c r="Z477" t="b">
        <f t="shared" si="154"/>
        <v>0</v>
      </c>
      <c r="AA477" s="6">
        <f t="shared" si="155"/>
        <v>2.0833333333333294E-4</v>
      </c>
      <c r="AB477" s="6" t="b">
        <f t="shared" si="156"/>
        <v>0</v>
      </c>
      <c r="AC477" s="9">
        <f t="shared" si="157"/>
        <v>54</v>
      </c>
      <c r="AD477" s="9">
        <f t="shared" si="164"/>
        <v>180.00000000000034</v>
      </c>
      <c r="AE477" s="10">
        <f t="shared" si="163"/>
        <v>2.199074074074074E-4</v>
      </c>
      <c r="AF477">
        <f t="shared" si="158"/>
        <v>2.0833333333333294E-4</v>
      </c>
      <c r="AG477" t="b">
        <f t="shared" si="159"/>
        <v>0</v>
      </c>
      <c r="AH477">
        <f t="shared" si="160"/>
        <v>3.6435185185185189E-2</v>
      </c>
    </row>
    <row r="478" spans="1:34" x14ac:dyDescent="0.2">
      <c r="A478">
        <v>510</v>
      </c>
      <c r="B478" t="s">
        <v>464</v>
      </c>
      <c r="C478" t="s">
        <v>501</v>
      </c>
      <c r="D478" t="s">
        <v>2059</v>
      </c>
      <c r="E478" t="str">
        <f t="shared" si="146"/>
        <v>Dominic RaabApr 22, 2020</v>
      </c>
      <c r="F478" t="str">
        <f>VLOOKUP(D478,'names lookup'!A:L,5,FALSE)</f>
        <v>Dominic Raab</v>
      </c>
      <c r="G478" t="str">
        <f>VLOOKUP(F478,'names lookup'!E:H,3,FALSE)</f>
        <v>Government</v>
      </c>
      <c r="H478" t="str">
        <f>VLOOKUP(F478,'names lookup'!E:I,5,FALSE)</f>
        <v>Government</v>
      </c>
      <c r="I478" t="str">
        <f>VLOOKUP($F478,'names lookup'!$E:J,6,FALSE)</f>
        <v>Central govt</v>
      </c>
      <c r="J478" t="str">
        <f>VLOOKUP($F478,'names lookup'!$E:K,7,FALSE)</f>
        <v>N/A</v>
      </c>
      <c r="K478" t="str">
        <f>VLOOKUP($F478,'names lookup'!$E:L,8,FALSE)</f>
        <v>UK</v>
      </c>
      <c r="L478" t="str">
        <f t="shared" si="147"/>
        <v>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v>
      </c>
      <c r="M478" t="str">
        <f t="shared" si="161"/>
        <v>17:46</v>
      </c>
      <c r="O478">
        <v>823</v>
      </c>
      <c r="Q478" t="s">
        <v>465</v>
      </c>
      <c r="R478" s="7">
        <f t="shared" si="148"/>
        <v>43943</v>
      </c>
      <c r="S478" t="s">
        <v>2473</v>
      </c>
      <c r="T478" s="6">
        <f t="shared" si="162"/>
        <v>1.2337962962962962E-2</v>
      </c>
      <c r="U478">
        <f t="shared" si="149"/>
        <v>1.2337962962962962E-2</v>
      </c>
      <c r="V478">
        <f t="shared" si="150"/>
        <v>3.6435185185185189E-2</v>
      </c>
      <c r="W478">
        <f t="shared" si="151"/>
        <v>2.4097222222222228E-2</v>
      </c>
      <c r="X478">
        <f t="shared" si="152"/>
        <v>1.4143518518518519E-2</v>
      </c>
      <c r="Y478">
        <f t="shared" si="153"/>
        <v>1.4143518518518519E-2</v>
      </c>
      <c r="Z478" t="b">
        <f t="shared" si="154"/>
        <v>0</v>
      </c>
      <c r="AA478" s="6">
        <f t="shared" si="155"/>
        <v>5.6712962962962923E-4</v>
      </c>
      <c r="AB478" s="6" t="b">
        <f t="shared" si="156"/>
        <v>0</v>
      </c>
      <c r="AC478" s="9">
        <f t="shared" si="157"/>
        <v>145</v>
      </c>
      <c r="AD478" s="9">
        <f t="shared" si="164"/>
        <v>177.5510204081634</v>
      </c>
      <c r="AE478" s="10">
        <f t="shared" si="163"/>
        <v>5.9027777777777778E-4</v>
      </c>
      <c r="AF478">
        <f t="shared" si="158"/>
        <v>1.8055555555555568E-3</v>
      </c>
      <c r="AG478" t="b">
        <f t="shared" si="159"/>
        <v>0</v>
      </c>
      <c r="AH478">
        <f t="shared" si="160"/>
        <v>3.6435185185185189E-2</v>
      </c>
    </row>
    <row r="479" spans="1:34" x14ac:dyDescent="0.2">
      <c r="A479">
        <v>511</v>
      </c>
      <c r="B479" t="s">
        <v>464</v>
      </c>
      <c r="C479" t="s">
        <v>502</v>
      </c>
      <c r="D479" t="s">
        <v>2145</v>
      </c>
      <c r="E479" t="str">
        <f t="shared" si="146"/>
        <v>Robert PestonApr 22, 2020</v>
      </c>
      <c r="F479" t="str">
        <f>VLOOKUP(D479,'names lookup'!A:L,5,FALSE)</f>
        <v>Robert Peston</v>
      </c>
      <c r="G479" t="str">
        <f>VLOOKUP(F479,'names lookup'!E:H,3,FALSE)</f>
        <v>ITV News</v>
      </c>
      <c r="H479" t="str">
        <f>VLOOKUP(F479,'names lookup'!E:I,5,FALSE)</f>
        <v>Media</v>
      </c>
      <c r="I479" t="str">
        <f>VLOOKUP($F479,'names lookup'!$E:J,6,FALSE)</f>
        <v>TV</v>
      </c>
      <c r="J479" t="str">
        <f>VLOOKUP($F479,'names lookup'!$E:K,7,FALSE)</f>
        <v>National</v>
      </c>
      <c r="K479" t="str">
        <f>VLOOKUP($F479,'names lookup'!$E:L,8,FALSE)</f>
        <v>UK</v>
      </c>
      <c r="L479" t="str">
        <f t="shared" si="147"/>
        <v>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v>
      </c>
      <c r="M479" t="str">
        <f t="shared" si="161"/>
        <v>18:35</v>
      </c>
      <c r="O479">
        <v>589</v>
      </c>
      <c r="Q479" t="s">
        <v>465</v>
      </c>
      <c r="R479" s="7">
        <f t="shared" si="148"/>
        <v>43943</v>
      </c>
      <c r="S479" t="s">
        <v>2474</v>
      </c>
      <c r="T479" s="6">
        <f t="shared" si="162"/>
        <v>1.2905092592592591E-2</v>
      </c>
      <c r="U479">
        <f t="shared" si="149"/>
        <v>1.2905092592592591E-2</v>
      </c>
      <c r="V479">
        <f t="shared" si="150"/>
        <v>1.4027777777777778E-2</v>
      </c>
      <c r="W479">
        <f t="shared" si="151"/>
        <v>1.1226851851851866E-3</v>
      </c>
      <c r="X479">
        <f t="shared" si="152"/>
        <v>1.4143518518518519E-2</v>
      </c>
      <c r="Y479">
        <f t="shared" si="153"/>
        <v>1.4143518518518519E-2</v>
      </c>
      <c r="Z479" t="b">
        <f t="shared" si="154"/>
        <v>0</v>
      </c>
      <c r="AA479" s="6">
        <f t="shared" si="155"/>
        <v>5.6712962962962923E-4</v>
      </c>
      <c r="AB479" s="6" t="b">
        <f t="shared" si="156"/>
        <v>0</v>
      </c>
      <c r="AC479" s="9">
        <f t="shared" si="157"/>
        <v>101</v>
      </c>
      <c r="AD479" s="9">
        <f t="shared" si="164"/>
        <v>123.67346938775519</v>
      </c>
      <c r="AE479" s="10">
        <f t="shared" si="163"/>
        <v>4.1666666666666669E-4</v>
      </c>
      <c r="AF479">
        <f t="shared" si="158"/>
        <v>1.2384259259259275E-3</v>
      </c>
      <c r="AG479" t="b">
        <f t="shared" si="159"/>
        <v>0</v>
      </c>
      <c r="AH479">
        <f t="shared" si="160"/>
        <v>3.6435185185185189E-2</v>
      </c>
    </row>
    <row r="480" spans="1:34" x14ac:dyDescent="0.2">
      <c r="A480">
        <v>512</v>
      </c>
      <c r="B480" t="s">
        <v>464</v>
      </c>
      <c r="C480" t="s">
        <v>503</v>
      </c>
      <c r="D480" t="s">
        <v>2059</v>
      </c>
      <c r="E480" t="str">
        <f t="shared" si="146"/>
        <v>Dominic RaabApr 22, 2020</v>
      </c>
      <c r="F480" t="str">
        <f>VLOOKUP(D480,'names lookup'!A:L,5,FALSE)</f>
        <v>Dominic Raab</v>
      </c>
      <c r="G480" t="str">
        <f>VLOOKUP(F480,'names lookup'!E:H,3,FALSE)</f>
        <v>Government</v>
      </c>
      <c r="H480" t="str">
        <f>VLOOKUP(F480,'names lookup'!E:I,5,FALSE)</f>
        <v>Government</v>
      </c>
      <c r="I480" t="str">
        <f>VLOOKUP($F480,'names lookup'!$E:J,6,FALSE)</f>
        <v>Central govt</v>
      </c>
      <c r="J480" t="str">
        <f>VLOOKUP($F480,'names lookup'!$E:K,7,FALSE)</f>
        <v>N/A</v>
      </c>
      <c r="K480" t="str">
        <f>VLOOKUP($F480,'names lookup'!$E:L,8,FALSE)</f>
        <v>UK</v>
      </c>
      <c r="L480" t="str">
        <f t="shared" si="147"/>
        <v>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v>
      </c>
      <c r="M480" t="str">
        <f t="shared" si="161"/>
        <v>19:24</v>
      </c>
      <c r="O480">
        <v>909</v>
      </c>
      <c r="Q480" t="s">
        <v>465</v>
      </c>
      <c r="R480" s="7">
        <f t="shared" si="148"/>
        <v>43943</v>
      </c>
      <c r="S480" t="s">
        <v>2475</v>
      </c>
      <c r="T480" s="6">
        <f t="shared" si="162"/>
        <v>1.3472222222222221E-2</v>
      </c>
      <c r="U480">
        <f t="shared" si="149"/>
        <v>1.3472222222222221E-2</v>
      </c>
      <c r="V480">
        <f t="shared" si="150"/>
        <v>3.6435185185185189E-2</v>
      </c>
      <c r="W480">
        <f t="shared" si="151"/>
        <v>2.296296296296297E-2</v>
      </c>
      <c r="X480">
        <f t="shared" si="152"/>
        <v>1.4143518518518519E-2</v>
      </c>
      <c r="Y480">
        <f t="shared" si="153"/>
        <v>1.4143518518518519E-2</v>
      </c>
      <c r="Z480" t="b">
        <f t="shared" si="154"/>
        <v>0</v>
      </c>
      <c r="AA480" s="6">
        <f t="shared" si="155"/>
        <v>5.555555555555574E-4</v>
      </c>
      <c r="AB480" s="6" t="b">
        <f t="shared" si="156"/>
        <v>0</v>
      </c>
      <c r="AC480" s="9">
        <f t="shared" si="157"/>
        <v>169</v>
      </c>
      <c r="AD480" s="9">
        <f t="shared" si="164"/>
        <v>211.24999999999929</v>
      </c>
      <c r="AE480" s="10">
        <f t="shared" si="163"/>
        <v>6.9444444444444447E-4</v>
      </c>
      <c r="AF480">
        <f t="shared" si="158"/>
        <v>6.7129629629629831E-4</v>
      </c>
      <c r="AG480" t="b">
        <f t="shared" si="159"/>
        <v>0</v>
      </c>
      <c r="AH480">
        <f t="shared" si="160"/>
        <v>3.6435185185185189E-2</v>
      </c>
    </row>
    <row r="481" spans="1:34" x14ac:dyDescent="0.2">
      <c r="A481">
        <v>513</v>
      </c>
      <c r="B481" t="s">
        <v>464</v>
      </c>
      <c r="C481" t="s">
        <v>504</v>
      </c>
      <c r="D481" t="s">
        <v>2145</v>
      </c>
      <c r="E481" t="str">
        <f t="shared" si="146"/>
        <v>Robert PestonApr 22, 2020</v>
      </c>
      <c r="F481" t="str">
        <f>VLOOKUP(D481,'names lookup'!A:L,5,FALSE)</f>
        <v>Robert Peston</v>
      </c>
      <c r="G481" t="str">
        <f>VLOOKUP(F481,'names lookup'!E:H,3,FALSE)</f>
        <v>ITV News</v>
      </c>
      <c r="H481" t="str">
        <f>VLOOKUP(F481,'names lookup'!E:I,5,FALSE)</f>
        <v>Media</v>
      </c>
      <c r="I481" t="str">
        <f>VLOOKUP($F481,'names lookup'!$E:J,6,FALSE)</f>
        <v>TV</v>
      </c>
      <c r="J481" t="str">
        <f>VLOOKUP($F481,'names lookup'!$E:K,7,FALSE)</f>
        <v>National</v>
      </c>
      <c r="K481" t="str">
        <f>VLOOKUP($F481,'names lookup'!$E:L,8,FALSE)</f>
        <v>UK</v>
      </c>
      <c r="L481" t="str">
        <f t="shared" si="147"/>
        <v>Well, I just want to … You didn’t really say whether the surcharge would be waived. And just on these union representatives, is it just that their managers have just got it wrong?</v>
      </c>
      <c r="M481" t="str">
        <f t="shared" si="161"/>
        <v>20:12</v>
      </c>
      <c r="O481">
        <v>202</v>
      </c>
      <c r="Q481" t="s">
        <v>465</v>
      </c>
      <c r="R481" s="7">
        <f t="shared" si="148"/>
        <v>43943</v>
      </c>
      <c r="S481" t="s">
        <v>2476</v>
      </c>
      <c r="T481" s="6">
        <f t="shared" si="162"/>
        <v>1.4027777777777778E-2</v>
      </c>
      <c r="U481">
        <f t="shared" si="149"/>
        <v>1.4027777777777778E-2</v>
      </c>
      <c r="V481">
        <f t="shared" si="150"/>
        <v>1.4027777777777778E-2</v>
      </c>
      <c r="W481">
        <f t="shared" si="151"/>
        <v>0</v>
      </c>
      <c r="X481">
        <f t="shared" si="152"/>
        <v>1.4143518518518519E-2</v>
      </c>
      <c r="Y481">
        <f t="shared" si="153"/>
        <v>1.4143518518518519E-2</v>
      </c>
      <c r="Z481" t="b">
        <f t="shared" si="154"/>
        <v>0</v>
      </c>
      <c r="AA481" s="6">
        <f t="shared" si="155"/>
        <v>1.1574074074074091E-4</v>
      </c>
      <c r="AB481" s="6" t="b">
        <f t="shared" si="156"/>
        <v>0</v>
      </c>
      <c r="AC481" s="9">
        <f t="shared" si="157"/>
        <v>33</v>
      </c>
      <c r="AD481" s="9">
        <f t="shared" si="164"/>
        <v>197.99999999999972</v>
      </c>
      <c r="AE481" s="10">
        <f t="shared" si="163"/>
        <v>1.273148148148148E-4</v>
      </c>
      <c r="AF481">
        <f t="shared" si="158"/>
        <v>1.1574074074074091E-4</v>
      </c>
      <c r="AG481" t="b">
        <f t="shared" si="159"/>
        <v>0</v>
      </c>
      <c r="AH481">
        <f t="shared" si="160"/>
        <v>3.6435185185185189E-2</v>
      </c>
    </row>
    <row r="482" spans="1:34" x14ac:dyDescent="0.2">
      <c r="A482">
        <v>514</v>
      </c>
      <c r="B482" t="s">
        <v>464</v>
      </c>
      <c r="C482" t="s">
        <v>505</v>
      </c>
      <c r="D482" t="s">
        <v>2059</v>
      </c>
      <c r="E482" t="str">
        <f t="shared" si="146"/>
        <v>Dominic RaabApr 22, 2020</v>
      </c>
      <c r="F482" t="str">
        <f>VLOOKUP(D482,'names lookup'!A:L,5,FALSE)</f>
        <v>Dominic Raab</v>
      </c>
      <c r="G482" t="str">
        <f>VLOOKUP(F482,'names lookup'!E:H,3,FALSE)</f>
        <v>Government</v>
      </c>
      <c r="H482" t="str">
        <f>VLOOKUP(F482,'names lookup'!E:I,5,FALSE)</f>
        <v>Government</v>
      </c>
      <c r="I482" t="str">
        <f>VLOOKUP($F482,'names lookup'!$E:J,6,FALSE)</f>
        <v>Central govt</v>
      </c>
      <c r="J482" t="str">
        <f>VLOOKUP($F482,'names lookup'!$E:K,7,FALSE)</f>
        <v>N/A</v>
      </c>
      <c r="K482" t="str">
        <f>VLOOKUP($F482,'names lookup'!$E:L,8,FALSE)</f>
        <v>UK</v>
      </c>
      <c r="L482" t="str">
        <f t="shared" si="147"/>
        <v>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v>
      </c>
      <c r="M482" t="str">
        <f t="shared" si="161"/>
        <v>20:22</v>
      </c>
      <c r="O482">
        <v>655</v>
      </c>
      <c r="Q482" t="s">
        <v>465</v>
      </c>
      <c r="R482" s="7">
        <f t="shared" si="148"/>
        <v>43943</v>
      </c>
      <c r="S482" t="s">
        <v>2477</v>
      </c>
      <c r="T482" s="6">
        <f t="shared" si="162"/>
        <v>1.4143518518518519E-2</v>
      </c>
      <c r="U482">
        <f t="shared" si="149"/>
        <v>1.4143518518518519E-2</v>
      </c>
      <c r="V482">
        <f t="shared" si="150"/>
        <v>3.6435185185185189E-2</v>
      </c>
      <c r="W482">
        <f t="shared" si="151"/>
        <v>2.2291666666666668E-2</v>
      </c>
      <c r="X482">
        <f t="shared" si="152"/>
        <v>1.7638888888888888E-2</v>
      </c>
      <c r="Y482">
        <f t="shared" si="153"/>
        <v>1.7638888888888888E-2</v>
      </c>
      <c r="Z482" t="b">
        <f t="shared" si="154"/>
        <v>0</v>
      </c>
      <c r="AA482" s="6">
        <f t="shared" si="155"/>
        <v>4.2824074074073945E-4</v>
      </c>
      <c r="AB482" s="6" t="b">
        <f t="shared" si="156"/>
        <v>0</v>
      </c>
      <c r="AC482" s="9">
        <f t="shared" si="157"/>
        <v>120</v>
      </c>
      <c r="AD482" s="9">
        <f t="shared" si="164"/>
        <v>194.59459459459518</v>
      </c>
      <c r="AE482" s="10">
        <f t="shared" si="163"/>
        <v>4.9768518518518521E-4</v>
      </c>
      <c r="AF482">
        <f t="shared" si="158"/>
        <v>3.4953703703703692E-3</v>
      </c>
      <c r="AG482" t="b">
        <f t="shared" si="159"/>
        <v>0</v>
      </c>
      <c r="AH482">
        <f t="shared" si="160"/>
        <v>3.6435185185185189E-2</v>
      </c>
    </row>
    <row r="483" spans="1:34" x14ac:dyDescent="0.2">
      <c r="A483">
        <v>515</v>
      </c>
      <c r="B483" t="s">
        <v>464</v>
      </c>
      <c r="C483" t="s">
        <v>506</v>
      </c>
      <c r="D483" t="s">
        <v>2035</v>
      </c>
      <c r="E483" t="str">
        <f t="shared" si="146"/>
        <v>Beth RigbyApr 22, 2020</v>
      </c>
      <c r="F483" t="str">
        <f>VLOOKUP(D483,'names lookup'!A:L,5,FALSE)</f>
        <v>Beth Rigby</v>
      </c>
      <c r="G483" t="str">
        <f>VLOOKUP(F483,'names lookup'!E:H,3,FALSE)</f>
        <v>Sky News</v>
      </c>
      <c r="H483" t="str">
        <f>VLOOKUP(F483,'names lookup'!E:I,5,FALSE)</f>
        <v>Media</v>
      </c>
      <c r="I483" t="str">
        <f>VLOOKUP($F483,'names lookup'!$E:J,6,FALSE)</f>
        <v>TV</v>
      </c>
      <c r="J483" t="str">
        <f>VLOOKUP($F483,'names lookup'!$E:K,7,FALSE)</f>
        <v>National</v>
      </c>
      <c r="K483" t="str">
        <f>VLOOKUP($F483,'names lookup'!$E:L,8,FALSE)</f>
        <v>UK</v>
      </c>
      <c r="L483" t="str">
        <f t="shared" si="147"/>
        <v>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v>
      </c>
      <c r="M483" t="str">
        <f t="shared" si="161"/>
        <v>20:59</v>
      </c>
      <c r="O483">
        <v>741</v>
      </c>
      <c r="Q483" t="s">
        <v>465</v>
      </c>
      <c r="R483" s="7">
        <f t="shared" si="148"/>
        <v>43943</v>
      </c>
      <c r="S483" t="s">
        <v>2273</v>
      </c>
      <c r="T483" s="6">
        <f t="shared" si="162"/>
        <v>1.4571759259259258E-2</v>
      </c>
      <c r="U483">
        <f t="shared" si="149"/>
        <v>1.4571759259259258E-2</v>
      </c>
      <c r="V483">
        <f t="shared" si="150"/>
        <v>1.7210648148148149E-2</v>
      </c>
      <c r="W483">
        <f t="shared" si="151"/>
        <v>2.6388888888888903E-3</v>
      </c>
      <c r="X483">
        <f t="shared" si="152"/>
        <v>1.7638888888888888E-2</v>
      </c>
      <c r="Y483">
        <f t="shared" si="153"/>
        <v>1.7638888888888888E-2</v>
      </c>
      <c r="Z483" t="b">
        <f t="shared" si="154"/>
        <v>0</v>
      </c>
      <c r="AA483" s="6">
        <f t="shared" si="155"/>
        <v>5.6712962962963097E-4</v>
      </c>
      <c r="AB483" s="6" t="b">
        <f t="shared" si="156"/>
        <v>0</v>
      </c>
      <c r="AC483" s="9">
        <f t="shared" si="157"/>
        <v>138</v>
      </c>
      <c r="AD483" s="9">
        <f t="shared" si="164"/>
        <v>168.97959183673427</v>
      </c>
      <c r="AE483" s="10">
        <f t="shared" si="163"/>
        <v>5.6712962962962956E-4</v>
      </c>
      <c r="AF483">
        <f t="shared" si="158"/>
        <v>3.0671296296296297E-3</v>
      </c>
      <c r="AG483" t="b">
        <f t="shared" si="159"/>
        <v>0</v>
      </c>
      <c r="AH483">
        <f t="shared" si="160"/>
        <v>3.6435185185185189E-2</v>
      </c>
    </row>
    <row r="484" spans="1:34" x14ac:dyDescent="0.2">
      <c r="A484">
        <v>516</v>
      </c>
      <c r="B484" t="s">
        <v>464</v>
      </c>
      <c r="C484" t="s">
        <v>507</v>
      </c>
      <c r="D484" t="s">
        <v>2059</v>
      </c>
      <c r="E484" t="str">
        <f t="shared" si="146"/>
        <v>Dominic RaabApr 22, 2020</v>
      </c>
      <c r="F484" t="str">
        <f>VLOOKUP(D484,'names lookup'!A:L,5,FALSE)</f>
        <v>Dominic Raab</v>
      </c>
      <c r="G484" t="str">
        <f>VLOOKUP(F484,'names lookup'!E:H,3,FALSE)</f>
        <v>Government</v>
      </c>
      <c r="H484" t="str">
        <f>VLOOKUP(F484,'names lookup'!E:I,5,FALSE)</f>
        <v>Government</v>
      </c>
      <c r="I484" t="str">
        <f>VLOOKUP($F484,'names lookup'!$E:J,6,FALSE)</f>
        <v>Central govt</v>
      </c>
      <c r="J484" t="str">
        <f>VLOOKUP($F484,'names lookup'!$E:K,7,FALSE)</f>
        <v>N/A</v>
      </c>
      <c r="K484" t="str">
        <f>VLOOKUP($F484,'names lookup'!$E:L,8,FALSE)</f>
        <v>UK</v>
      </c>
      <c r="L484" t="str">
        <f t="shared" si="147"/>
        <v>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v>
      </c>
      <c r="M484" t="str">
        <f t="shared" si="161"/>
        <v>21:48</v>
      </c>
      <c r="O484">
        <v>740</v>
      </c>
      <c r="Q484" t="s">
        <v>465</v>
      </c>
      <c r="R484" s="7">
        <f t="shared" si="148"/>
        <v>43943</v>
      </c>
      <c r="S484" t="s">
        <v>2478</v>
      </c>
      <c r="T484" s="6">
        <f t="shared" si="162"/>
        <v>1.5138888888888889E-2</v>
      </c>
      <c r="U484">
        <f t="shared" si="149"/>
        <v>1.5138888888888889E-2</v>
      </c>
      <c r="V484">
        <f t="shared" si="150"/>
        <v>3.6435185185185189E-2</v>
      </c>
      <c r="W484">
        <f t="shared" si="151"/>
        <v>2.1296296296296299E-2</v>
      </c>
      <c r="X484">
        <f t="shared" si="152"/>
        <v>1.7638888888888888E-2</v>
      </c>
      <c r="Y484">
        <f t="shared" si="153"/>
        <v>1.7638888888888888E-2</v>
      </c>
      <c r="Z484" t="b">
        <f t="shared" si="154"/>
        <v>0</v>
      </c>
      <c r="AA484" s="6">
        <f t="shared" si="155"/>
        <v>4.8611111111111077E-4</v>
      </c>
      <c r="AB484" s="6" t="b">
        <f t="shared" si="156"/>
        <v>0</v>
      </c>
      <c r="AC484" s="9">
        <f t="shared" si="157"/>
        <v>137</v>
      </c>
      <c r="AD484" s="9">
        <f t="shared" si="164"/>
        <v>195.71428571428586</v>
      </c>
      <c r="AE484" s="10">
        <f t="shared" si="163"/>
        <v>5.6712962962962956E-4</v>
      </c>
      <c r="AF484">
        <f t="shared" si="158"/>
        <v>2.4999999999999988E-3</v>
      </c>
      <c r="AG484" t="b">
        <f t="shared" si="159"/>
        <v>0</v>
      </c>
      <c r="AH484">
        <f t="shared" si="160"/>
        <v>3.6435185185185189E-2</v>
      </c>
    </row>
    <row r="485" spans="1:34" x14ac:dyDescent="0.2">
      <c r="A485">
        <v>517</v>
      </c>
      <c r="B485" t="s">
        <v>464</v>
      </c>
      <c r="C485" t="s">
        <v>508</v>
      </c>
      <c r="D485" t="s">
        <v>2047</v>
      </c>
      <c r="E485" t="str">
        <f t="shared" si="146"/>
        <v>Chris WhittyApr 22, 2020</v>
      </c>
      <c r="F485" t="str">
        <f>VLOOKUP(D485,'names lookup'!A:L,5,FALSE)</f>
        <v>Chris Whitty</v>
      </c>
      <c r="G485" t="str">
        <f>VLOOKUP(F485,'names lookup'!E:H,3,FALSE)</f>
        <v>Department of Health and Social Care (DHSC)</v>
      </c>
      <c r="H485" t="str">
        <f>VLOOKUP(F485,'names lookup'!E:I,5,FALSE)</f>
        <v>Government</v>
      </c>
      <c r="I485" t="str">
        <f>VLOOKUP($F485,'names lookup'!$E:J,6,FALSE)</f>
        <v>Health</v>
      </c>
      <c r="J485" t="str">
        <f>VLOOKUP($F485,'names lookup'!$E:K,7,FALSE)</f>
        <v>N/A</v>
      </c>
      <c r="K485" t="str">
        <f>VLOOKUP($F485,'names lookup'!$E:L,8,FALSE)</f>
        <v>England</v>
      </c>
      <c r="L485" t="str">
        <f t="shared" si="147"/>
        <v>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v>
      </c>
      <c r="M485" t="str">
        <f t="shared" si="161"/>
        <v>22:30</v>
      </c>
      <c r="O485">
        <v>828</v>
      </c>
      <c r="Q485" t="s">
        <v>465</v>
      </c>
      <c r="R485" s="7">
        <f t="shared" si="148"/>
        <v>43943</v>
      </c>
      <c r="S485" t="s">
        <v>2479</v>
      </c>
      <c r="T485" s="6">
        <f t="shared" si="162"/>
        <v>1.5625E-2</v>
      </c>
      <c r="U485">
        <f t="shared" si="149"/>
        <v>1.5625E-2</v>
      </c>
      <c r="V485">
        <f t="shared" si="150"/>
        <v>3.4618055555555555E-2</v>
      </c>
      <c r="W485">
        <f t="shared" si="151"/>
        <v>1.8993055555555555E-2</v>
      </c>
      <c r="X485">
        <f t="shared" si="152"/>
        <v>1.7638888888888888E-2</v>
      </c>
      <c r="Y485">
        <f t="shared" si="153"/>
        <v>1.7638888888888888E-2</v>
      </c>
      <c r="Z485" t="b">
        <f t="shared" si="154"/>
        <v>0</v>
      </c>
      <c r="AA485" s="6">
        <f t="shared" si="155"/>
        <v>5.787037037037028E-4</v>
      </c>
      <c r="AB485" s="6" t="b">
        <f t="shared" si="156"/>
        <v>0</v>
      </c>
      <c r="AC485" s="9">
        <f t="shared" si="157"/>
        <v>154</v>
      </c>
      <c r="AD485" s="9">
        <f t="shared" si="164"/>
        <v>184.8000000000003</v>
      </c>
      <c r="AE485" s="10">
        <f t="shared" si="163"/>
        <v>6.3657407407407402E-4</v>
      </c>
      <c r="AF485">
        <f t="shared" si="158"/>
        <v>2.013888888888888E-3</v>
      </c>
      <c r="AG485" t="b">
        <f t="shared" si="159"/>
        <v>0</v>
      </c>
      <c r="AH485">
        <f t="shared" si="160"/>
        <v>3.6435185185185189E-2</v>
      </c>
    </row>
    <row r="486" spans="1:34" x14ac:dyDescent="0.2">
      <c r="A486">
        <v>518</v>
      </c>
      <c r="B486" t="s">
        <v>464</v>
      </c>
      <c r="C486" t="s">
        <v>509</v>
      </c>
      <c r="D486" t="s">
        <v>2047</v>
      </c>
      <c r="E486" t="str">
        <f t="shared" si="146"/>
        <v>Chris WhittyApr 22, 2020</v>
      </c>
      <c r="F486" t="str">
        <f>VLOOKUP(D486,'names lookup'!A:L,5,FALSE)</f>
        <v>Chris Whitty</v>
      </c>
      <c r="G486" t="str">
        <f>VLOOKUP(F486,'names lookup'!E:H,3,FALSE)</f>
        <v>Department of Health and Social Care (DHSC)</v>
      </c>
      <c r="H486" t="str">
        <f>VLOOKUP(F486,'names lookup'!E:I,5,FALSE)</f>
        <v>Government</v>
      </c>
      <c r="I486" t="str">
        <f>VLOOKUP($F486,'names lookup'!$E:J,6,FALSE)</f>
        <v>Health</v>
      </c>
      <c r="J486" t="str">
        <f>VLOOKUP($F486,'names lookup'!$E:K,7,FALSE)</f>
        <v>N/A</v>
      </c>
      <c r="K486" t="str">
        <f>VLOOKUP($F486,'names lookup'!$E:L,8,FALSE)</f>
        <v>England</v>
      </c>
      <c r="L486" t="str">
        <f t="shared" si="147"/>
        <v>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v>
      </c>
      <c r="M486" t="str">
        <f t="shared" si="161"/>
        <v>23:20</v>
      </c>
      <c r="O486">
        <v>1088</v>
      </c>
      <c r="Q486" t="s">
        <v>465</v>
      </c>
      <c r="R486" s="7">
        <f t="shared" si="148"/>
        <v>43943</v>
      </c>
      <c r="S486" t="s">
        <v>2479</v>
      </c>
      <c r="T486" s="6">
        <f t="shared" si="162"/>
        <v>1.6203703703703703E-2</v>
      </c>
      <c r="U486">
        <f t="shared" si="149"/>
        <v>1.5625E-2</v>
      </c>
      <c r="V486">
        <f t="shared" si="150"/>
        <v>3.4618055555555555E-2</v>
      </c>
      <c r="W486">
        <f t="shared" si="151"/>
        <v>1.8993055555555555E-2</v>
      </c>
      <c r="X486">
        <f t="shared" si="152"/>
        <v>1.7638888888888888E-2</v>
      </c>
      <c r="Y486">
        <f t="shared" si="153"/>
        <v>1.7638888888888888E-2</v>
      </c>
      <c r="Z486" t="b">
        <f t="shared" si="154"/>
        <v>0</v>
      </c>
      <c r="AA486" s="6">
        <f t="shared" si="155"/>
        <v>7.1759259259259606E-4</v>
      </c>
      <c r="AB486" s="6" t="b">
        <f t="shared" si="156"/>
        <v>0</v>
      </c>
      <c r="AC486" s="9">
        <f t="shared" si="157"/>
        <v>197</v>
      </c>
      <c r="AD486" s="9">
        <f t="shared" si="164"/>
        <v>190.64516129032165</v>
      </c>
      <c r="AE486" s="10">
        <f t="shared" si="163"/>
        <v>8.1018518518518516E-4</v>
      </c>
      <c r="AF486">
        <f t="shared" si="158"/>
        <v>2.013888888888888E-3</v>
      </c>
      <c r="AG486" t="b">
        <f t="shared" si="159"/>
        <v>0</v>
      </c>
      <c r="AH486">
        <f t="shared" si="160"/>
        <v>3.6435185185185189E-2</v>
      </c>
    </row>
    <row r="487" spans="1:34" x14ac:dyDescent="0.2">
      <c r="A487">
        <v>519</v>
      </c>
      <c r="B487" t="s">
        <v>464</v>
      </c>
      <c r="C487" t="s">
        <v>510</v>
      </c>
      <c r="D487" t="s">
        <v>2047</v>
      </c>
      <c r="E487" t="str">
        <f t="shared" si="146"/>
        <v>Chris WhittyApr 22, 2020</v>
      </c>
      <c r="F487" t="str">
        <f>VLOOKUP(D487,'names lookup'!A:L,5,FALSE)</f>
        <v>Chris Whitty</v>
      </c>
      <c r="G487" t="str">
        <f>VLOOKUP(F487,'names lookup'!E:H,3,FALSE)</f>
        <v>Department of Health and Social Care (DHSC)</v>
      </c>
      <c r="H487" t="str">
        <f>VLOOKUP(F487,'names lookup'!E:I,5,FALSE)</f>
        <v>Government</v>
      </c>
      <c r="I487" t="str">
        <f>VLOOKUP($F487,'names lookup'!$E:J,6,FALSE)</f>
        <v>Health</v>
      </c>
      <c r="J487" t="str">
        <f>VLOOKUP($F487,'names lookup'!$E:K,7,FALSE)</f>
        <v>N/A</v>
      </c>
      <c r="K487" t="str">
        <f>VLOOKUP($F487,'names lookup'!$E:L,8,FALSE)</f>
        <v>England</v>
      </c>
      <c r="L487" t="str">
        <f t="shared" si="147"/>
        <v>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v>
      </c>
      <c r="M487" t="str">
        <f t="shared" si="161"/>
        <v>24:22</v>
      </c>
      <c r="O487">
        <v>449</v>
      </c>
      <c r="Q487" t="s">
        <v>465</v>
      </c>
      <c r="R487" s="7">
        <f t="shared" si="148"/>
        <v>43943</v>
      </c>
      <c r="S487" t="s">
        <v>2479</v>
      </c>
      <c r="T487" s="6">
        <f t="shared" si="162"/>
        <v>1.6921296296296299E-2</v>
      </c>
      <c r="U487">
        <f t="shared" si="149"/>
        <v>1.5625E-2</v>
      </c>
      <c r="V487">
        <f t="shared" si="150"/>
        <v>3.4618055555555555E-2</v>
      </c>
      <c r="W487">
        <f t="shared" si="151"/>
        <v>1.8993055555555555E-2</v>
      </c>
      <c r="X487">
        <f t="shared" si="152"/>
        <v>1.7638888888888888E-2</v>
      </c>
      <c r="Y487">
        <f t="shared" si="153"/>
        <v>1.7638888888888888E-2</v>
      </c>
      <c r="Z487" t="b">
        <f t="shared" si="154"/>
        <v>0</v>
      </c>
      <c r="AA487" s="6">
        <f t="shared" si="155"/>
        <v>2.7777777777777263E-4</v>
      </c>
      <c r="AB487" s="6" t="b">
        <f t="shared" si="156"/>
        <v>0</v>
      </c>
      <c r="AC487" s="9">
        <f t="shared" si="157"/>
        <v>89</v>
      </c>
      <c r="AD487" s="9">
        <f t="shared" si="164"/>
        <v>222.50000000000412</v>
      </c>
      <c r="AE487" s="10">
        <f t="shared" si="163"/>
        <v>3.5879629629629635E-4</v>
      </c>
      <c r="AF487">
        <f t="shared" si="158"/>
        <v>2.013888888888888E-3</v>
      </c>
      <c r="AG487" t="b">
        <f t="shared" si="159"/>
        <v>0</v>
      </c>
      <c r="AH487">
        <f t="shared" si="160"/>
        <v>3.6435185185185189E-2</v>
      </c>
    </row>
    <row r="488" spans="1:34" x14ac:dyDescent="0.2">
      <c r="A488">
        <v>520</v>
      </c>
      <c r="B488" t="s">
        <v>464</v>
      </c>
      <c r="C488" t="s">
        <v>511</v>
      </c>
      <c r="D488" t="s">
        <v>2059</v>
      </c>
      <c r="E488" t="str">
        <f t="shared" si="146"/>
        <v>Dominic RaabApr 22, 2020</v>
      </c>
      <c r="F488" t="str">
        <f>VLOOKUP(D488,'names lookup'!A:L,5,FALSE)</f>
        <v>Dominic Raab</v>
      </c>
      <c r="G488" t="str">
        <f>VLOOKUP(F488,'names lookup'!E:H,3,FALSE)</f>
        <v>Government</v>
      </c>
      <c r="H488" t="str">
        <f>VLOOKUP(F488,'names lookup'!E:I,5,FALSE)</f>
        <v>Government</v>
      </c>
      <c r="I488" t="str">
        <f>VLOOKUP($F488,'names lookup'!$E:J,6,FALSE)</f>
        <v>Central govt</v>
      </c>
      <c r="J488" t="str">
        <f>VLOOKUP($F488,'names lookup'!$E:K,7,FALSE)</f>
        <v>N/A</v>
      </c>
      <c r="K488" t="str">
        <f>VLOOKUP($F488,'names lookup'!$E:L,8,FALSE)</f>
        <v>UK</v>
      </c>
      <c r="L488" t="str">
        <f t="shared" si="147"/>
        <v>Beth did you want to come back?</v>
      </c>
      <c r="M488" t="str">
        <f t="shared" si="161"/>
        <v>24:46</v>
      </c>
      <c r="O488">
        <v>53</v>
      </c>
      <c r="Q488" t="s">
        <v>465</v>
      </c>
      <c r="R488" s="7">
        <f t="shared" si="148"/>
        <v>43943</v>
      </c>
      <c r="S488" t="s">
        <v>2480</v>
      </c>
      <c r="T488" s="6">
        <f t="shared" si="162"/>
        <v>1.7199074074074071E-2</v>
      </c>
      <c r="U488">
        <f t="shared" si="149"/>
        <v>1.7199074074074071E-2</v>
      </c>
      <c r="V488">
        <f t="shared" si="150"/>
        <v>3.6435185185185189E-2</v>
      </c>
      <c r="W488">
        <f t="shared" si="151"/>
        <v>1.9236111111111117E-2</v>
      </c>
      <c r="X488">
        <f t="shared" si="152"/>
        <v>1.7638888888888888E-2</v>
      </c>
      <c r="Y488">
        <f t="shared" si="153"/>
        <v>1.7638888888888888E-2</v>
      </c>
      <c r="Z488" t="b">
        <f t="shared" si="154"/>
        <v>0</v>
      </c>
      <c r="AA488" s="6">
        <f t="shared" si="155"/>
        <v>1.157407407407704E-5</v>
      </c>
      <c r="AB488" s="6" t="b">
        <f t="shared" si="156"/>
        <v>0</v>
      </c>
      <c r="AC488" s="9">
        <f t="shared" si="157"/>
        <v>7</v>
      </c>
      <c r="AD488" s="9">
        <f t="shared" si="164"/>
        <v>419.9999999998924</v>
      </c>
      <c r="AE488" s="10">
        <f t="shared" si="163"/>
        <v>2.3148148148148147E-5</v>
      </c>
      <c r="AF488">
        <f t="shared" si="158"/>
        <v>4.3981481481481649E-4</v>
      </c>
      <c r="AG488" t="b">
        <f t="shared" si="159"/>
        <v>0</v>
      </c>
      <c r="AH488">
        <f t="shared" si="160"/>
        <v>3.6435185185185189E-2</v>
      </c>
    </row>
    <row r="489" spans="1:34" x14ac:dyDescent="0.2">
      <c r="A489">
        <v>521</v>
      </c>
      <c r="B489" t="s">
        <v>464</v>
      </c>
      <c r="C489" t="s">
        <v>512</v>
      </c>
      <c r="D489" t="s">
        <v>2035</v>
      </c>
      <c r="E489" t="str">
        <f t="shared" si="146"/>
        <v>Beth RigbyApr 22, 2020</v>
      </c>
      <c r="F489" t="str">
        <f>VLOOKUP(D489,'names lookup'!A:L,5,FALSE)</f>
        <v>Beth Rigby</v>
      </c>
      <c r="G489" t="str">
        <f>VLOOKUP(F489,'names lookup'!E:H,3,FALSE)</f>
        <v>Sky News</v>
      </c>
      <c r="H489" t="str">
        <f>VLOOKUP(F489,'names lookup'!E:I,5,FALSE)</f>
        <v>Media</v>
      </c>
      <c r="I489" t="str">
        <f>VLOOKUP($F489,'names lookup'!$E:J,6,FALSE)</f>
        <v>TV</v>
      </c>
      <c r="J489" t="str">
        <f>VLOOKUP($F489,'names lookup'!$E:K,7,FALSE)</f>
        <v>National</v>
      </c>
      <c r="K489" t="str">
        <f>VLOOKUP($F489,'names lookup'!$E:L,8,FALSE)</f>
        <v>UK</v>
      </c>
      <c r="L489" t="str">
        <f t="shared" si="147"/>
        <v>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v>
      </c>
      <c r="M489" t="str">
        <f t="shared" si="161"/>
        <v>24:47</v>
      </c>
      <c r="O489">
        <v>576</v>
      </c>
      <c r="Q489" t="s">
        <v>465</v>
      </c>
      <c r="R489" s="7">
        <f t="shared" si="148"/>
        <v>43943</v>
      </c>
      <c r="S489" t="s">
        <v>2481</v>
      </c>
      <c r="T489" s="6">
        <f t="shared" si="162"/>
        <v>1.7210648148148149E-2</v>
      </c>
      <c r="U489">
        <f t="shared" si="149"/>
        <v>1.7210648148148149E-2</v>
      </c>
      <c r="V489">
        <f t="shared" si="150"/>
        <v>1.7210648148148149E-2</v>
      </c>
      <c r="W489">
        <f t="shared" si="151"/>
        <v>0</v>
      </c>
      <c r="X489">
        <f t="shared" si="152"/>
        <v>1.7638888888888888E-2</v>
      </c>
      <c r="Y489">
        <f t="shared" si="153"/>
        <v>1.7638888888888888E-2</v>
      </c>
      <c r="Z489" t="b">
        <f t="shared" si="154"/>
        <v>0</v>
      </c>
      <c r="AA489" s="6">
        <f t="shared" si="155"/>
        <v>4.2824074074073945E-4</v>
      </c>
      <c r="AB489" s="6" t="b">
        <f t="shared" si="156"/>
        <v>0</v>
      </c>
      <c r="AC489" s="9">
        <f t="shared" si="157"/>
        <v>105</v>
      </c>
      <c r="AD489" s="9">
        <f t="shared" si="164"/>
        <v>170.27027027027077</v>
      </c>
      <c r="AE489" s="10">
        <f t="shared" si="163"/>
        <v>4.2824074074074075E-4</v>
      </c>
      <c r="AF489">
        <f t="shared" si="158"/>
        <v>4.2824074074073945E-4</v>
      </c>
      <c r="AG489" t="b">
        <f t="shared" si="159"/>
        <v>0</v>
      </c>
      <c r="AH489">
        <f t="shared" si="160"/>
        <v>3.6435185185185189E-2</v>
      </c>
    </row>
    <row r="490" spans="1:34" x14ac:dyDescent="0.2">
      <c r="A490">
        <v>522</v>
      </c>
      <c r="B490" t="s">
        <v>464</v>
      </c>
      <c r="C490" t="s">
        <v>513</v>
      </c>
      <c r="D490" t="s">
        <v>2059</v>
      </c>
      <c r="E490" t="str">
        <f t="shared" si="146"/>
        <v>Dominic RaabApr 22, 2020</v>
      </c>
      <c r="F490" t="str">
        <f>VLOOKUP(D490,'names lookup'!A:L,5,FALSE)</f>
        <v>Dominic Raab</v>
      </c>
      <c r="G490" t="str">
        <f>VLOOKUP(F490,'names lookup'!E:H,3,FALSE)</f>
        <v>Government</v>
      </c>
      <c r="H490" t="str">
        <f>VLOOKUP(F490,'names lookup'!E:I,5,FALSE)</f>
        <v>Government</v>
      </c>
      <c r="I490" t="str">
        <f>VLOOKUP($F490,'names lookup'!$E:J,6,FALSE)</f>
        <v>Central govt</v>
      </c>
      <c r="J490" t="str">
        <f>VLOOKUP($F490,'names lookup'!$E:K,7,FALSE)</f>
        <v>N/A</v>
      </c>
      <c r="K490" t="str">
        <f>VLOOKUP($F490,'names lookup'!$E:L,8,FALSE)</f>
        <v>UK</v>
      </c>
      <c r="L490" t="str">
        <f t="shared" si="147"/>
        <v>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v>
      </c>
      <c r="M490" t="str">
        <f t="shared" si="161"/>
        <v>25:24</v>
      </c>
      <c r="O490">
        <v>951</v>
      </c>
      <c r="Q490" t="s">
        <v>465</v>
      </c>
      <c r="R490" s="7">
        <f t="shared" si="148"/>
        <v>43943</v>
      </c>
      <c r="S490" t="s">
        <v>2482</v>
      </c>
      <c r="T490" s="6">
        <f t="shared" si="162"/>
        <v>1.7638888888888888E-2</v>
      </c>
      <c r="U490">
        <f t="shared" si="149"/>
        <v>1.7638888888888888E-2</v>
      </c>
      <c r="V490">
        <f t="shared" si="150"/>
        <v>3.6435185185185189E-2</v>
      </c>
      <c r="W490">
        <f t="shared" si="151"/>
        <v>1.8796296296296301E-2</v>
      </c>
      <c r="X490">
        <f t="shared" si="152"/>
        <v>1.8935185185185183E-2</v>
      </c>
      <c r="Y490">
        <f t="shared" si="153"/>
        <v>1.8935185185185183E-2</v>
      </c>
      <c r="Z490" t="b">
        <f t="shared" si="154"/>
        <v>0</v>
      </c>
      <c r="AA490" s="6">
        <f t="shared" si="155"/>
        <v>5.9027777777777984E-4</v>
      </c>
      <c r="AB490" s="6" t="b">
        <f t="shared" si="156"/>
        <v>0</v>
      </c>
      <c r="AC490" s="9">
        <f t="shared" si="157"/>
        <v>180</v>
      </c>
      <c r="AD490" s="9">
        <f t="shared" si="164"/>
        <v>211.76470588235219</v>
      </c>
      <c r="AE490" s="10">
        <f t="shared" si="163"/>
        <v>7.407407407407407E-4</v>
      </c>
      <c r="AF490">
        <f t="shared" si="158"/>
        <v>1.2962962962962954E-3</v>
      </c>
      <c r="AG490" t="b">
        <f t="shared" si="159"/>
        <v>0</v>
      </c>
      <c r="AH490">
        <f t="shared" si="160"/>
        <v>3.6435185185185189E-2</v>
      </c>
    </row>
    <row r="491" spans="1:34" x14ac:dyDescent="0.2">
      <c r="A491">
        <v>523</v>
      </c>
      <c r="B491" t="s">
        <v>464</v>
      </c>
      <c r="C491" t="s">
        <v>514</v>
      </c>
      <c r="D491" t="s">
        <v>2059</v>
      </c>
      <c r="E491" t="str">
        <f t="shared" si="146"/>
        <v>Dominic RaabApr 22, 2020</v>
      </c>
      <c r="F491" t="str">
        <f>VLOOKUP(D491,'names lookup'!A:L,5,FALSE)</f>
        <v>Dominic Raab</v>
      </c>
      <c r="G491" t="str">
        <f>VLOOKUP(F491,'names lookup'!E:H,3,FALSE)</f>
        <v>Government</v>
      </c>
      <c r="H491" t="str">
        <f>VLOOKUP(F491,'names lookup'!E:I,5,FALSE)</f>
        <v>Government</v>
      </c>
      <c r="I491" t="str">
        <f>VLOOKUP($F491,'names lookup'!$E:J,6,FALSE)</f>
        <v>Central govt</v>
      </c>
      <c r="J491" t="str">
        <f>VLOOKUP($F491,'names lookup'!$E:K,7,FALSE)</f>
        <v>N/A</v>
      </c>
      <c r="K491" t="str">
        <f>VLOOKUP($F491,'names lookup'!$E:L,8,FALSE)</f>
        <v>UK</v>
      </c>
      <c r="L491" t="str">
        <f t="shared" si="147"/>
        <v>At the moment right now and I think the vast majority of people in this country recognize it, we’ve got to keep our eye on the ball because we’re coming through the peak, but we’re not done yet. Laura Makin-Isherwood from British Forces News.</v>
      </c>
      <c r="M491" t="str">
        <f t="shared" si="161"/>
        <v>26:15</v>
      </c>
      <c r="O491">
        <v>264</v>
      </c>
      <c r="Q491" t="s">
        <v>465</v>
      </c>
      <c r="R491" s="7">
        <f t="shared" si="148"/>
        <v>43943</v>
      </c>
      <c r="S491" t="s">
        <v>2482</v>
      </c>
      <c r="T491" s="6">
        <f t="shared" si="162"/>
        <v>1.8229166666666668E-2</v>
      </c>
      <c r="U491">
        <f t="shared" si="149"/>
        <v>1.7638888888888888E-2</v>
      </c>
      <c r="V491">
        <f t="shared" si="150"/>
        <v>3.6435185185185189E-2</v>
      </c>
      <c r="W491">
        <f t="shared" si="151"/>
        <v>1.8796296296296301E-2</v>
      </c>
      <c r="X491">
        <f t="shared" si="152"/>
        <v>1.8935185185185183E-2</v>
      </c>
      <c r="Y491">
        <f t="shared" si="153"/>
        <v>1.8935185185185183E-2</v>
      </c>
      <c r="Z491" t="b">
        <f t="shared" si="154"/>
        <v>0</v>
      </c>
      <c r="AA491" s="6">
        <f t="shared" si="155"/>
        <v>1.6203703703703692E-4</v>
      </c>
      <c r="AB491" s="6" t="b">
        <f t="shared" si="156"/>
        <v>0</v>
      </c>
      <c r="AC491" s="9">
        <f t="shared" si="157"/>
        <v>44</v>
      </c>
      <c r="AD491" s="9">
        <f t="shared" si="164"/>
        <v>188.5714285714287</v>
      </c>
      <c r="AE491" s="10">
        <f t="shared" si="163"/>
        <v>1.7361111111111112E-4</v>
      </c>
      <c r="AF491">
        <f t="shared" si="158"/>
        <v>1.2962962962962954E-3</v>
      </c>
      <c r="AG491" t="b">
        <f t="shared" si="159"/>
        <v>0</v>
      </c>
      <c r="AH491">
        <f t="shared" si="160"/>
        <v>3.6435185185185189E-2</v>
      </c>
    </row>
    <row r="492" spans="1:34" x14ac:dyDescent="0.2">
      <c r="A492">
        <v>524</v>
      </c>
      <c r="B492" t="s">
        <v>464</v>
      </c>
      <c r="C492" t="s">
        <v>515</v>
      </c>
      <c r="D492" t="s">
        <v>2112</v>
      </c>
      <c r="E492" t="str">
        <f t="shared" si="146"/>
        <v>Laura Makin-IsherwoodApr 22, 2020</v>
      </c>
      <c r="F492" t="str">
        <f>VLOOKUP(E492,'names lookup'!D:L,2,FALSE)</f>
        <v>Laura Makin-Isherwood</v>
      </c>
      <c r="G492" t="str">
        <f>VLOOKUP(F492,'names lookup'!E:H,3,FALSE)</f>
        <v>Forces News</v>
      </c>
      <c r="H492" t="str">
        <f>VLOOKUP(F492,'names lookup'!E:I,5,FALSE)</f>
        <v>Media</v>
      </c>
      <c r="I492" t="str">
        <f>VLOOKUP($F492,'names lookup'!$E:J,6,FALSE)</f>
        <v>Specialist</v>
      </c>
      <c r="J492" t="str">
        <f>VLOOKUP($F492,'names lookup'!$E:K,7,FALSE)</f>
        <v>National</v>
      </c>
      <c r="K492" t="str">
        <f>VLOOKUP($F492,'names lookup'!$E:L,8,FALSE)</f>
        <v>UK</v>
      </c>
      <c r="L492" t="str">
        <f t="shared" si="147"/>
        <v>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v>
      </c>
      <c r="M492" t="str">
        <f t="shared" si="161"/>
        <v>26:29</v>
      </c>
      <c r="O492">
        <v>882</v>
      </c>
      <c r="Q492" t="s">
        <v>465</v>
      </c>
      <c r="R492" s="7">
        <f t="shared" si="148"/>
        <v>43943</v>
      </c>
      <c r="S492" t="s">
        <v>2483</v>
      </c>
      <c r="T492" s="6">
        <f t="shared" si="162"/>
        <v>1.8391203703703705E-2</v>
      </c>
      <c r="U492">
        <f t="shared" si="149"/>
        <v>1.8391203703703705E-2</v>
      </c>
      <c r="V492">
        <f t="shared" si="150"/>
        <v>1.8391203703703705E-2</v>
      </c>
      <c r="W492">
        <f t="shared" si="151"/>
        <v>0</v>
      </c>
      <c r="X492">
        <f t="shared" si="152"/>
        <v>1.8935185185185183E-2</v>
      </c>
      <c r="Y492">
        <f t="shared" si="153"/>
        <v>1.8935185185185183E-2</v>
      </c>
      <c r="Z492" t="b">
        <f t="shared" si="154"/>
        <v>0</v>
      </c>
      <c r="AA492" s="6">
        <f t="shared" si="155"/>
        <v>5.4398148148147862E-4</v>
      </c>
      <c r="AB492" s="6" t="b">
        <f t="shared" si="156"/>
        <v>0</v>
      </c>
      <c r="AC492" s="9">
        <f t="shared" si="157"/>
        <v>146</v>
      </c>
      <c r="AD492" s="9">
        <f t="shared" si="164"/>
        <v>186.38297872340524</v>
      </c>
      <c r="AE492" s="10">
        <f t="shared" si="163"/>
        <v>6.018518518518519E-4</v>
      </c>
      <c r="AF492">
        <f t="shared" si="158"/>
        <v>5.4398148148147862E-4</v>
      </c>
      <c r="AG492" t="b">
        <f t="shared" si="159"/>
        <v>0</v>
      </c>
      <c r="AH492">
        <f t="shared" si="160"/>
        <v>3.6435185185185189E-2</v>
      </c>
    </row>
    <row r="493" spans="1:34" x14ac:dyDescent="0.2">
      <c r="A493">
        <v>525</v>
      </c>
      <c r="B493" t="s">
        <v>464</v>
      </c>
      <c r="C493" t="s">
        <v>516</v>
      </c>
      <c r="D493" t="s">
        <v>2059</v>
      </c>
      <c r="E493" t="str">
        <f t="shared" si="146"/>
        <v>Dominic RaabApr 22, 2020</v>
      </c>
      <c r="F493" t="str">
        <f>VLOOKUP(D493,'names lookup'!A:L,5,FALSE)</f>
        <v>Dominic Raab</v>
      </c>
      <c r="G493" t="str">
        <f>VLOOKUP(F493,'names lookup'!E:H,3,FALSE)</f>
        <v>Government</v>
      </c>
      <c r="H493" t="str">
        <f>VLOOKUP(F493,'names lookup'!E:I,5,FALSE)</f>
        <v>Government</v>
      </c>
      <c r="I493" t="str">
        <f>VLOOKUP($F493,'names lookup'!$E:J,6,FALSE)</f>
        <v>Central govt</v>
      </c>
      <c r="J493" t="str">
        <f>VLOOKUP($F493,'names lookup'!$E:K,7,FALSE)</f>
        <v>N/A</v>
      </c>
      <c r="K493" t="str">
        <f>VLOOKUP($F493,'names lookup'!$E:L,8,FALSE)</f>
        <v>UK</v>
      </c>
      <c r="L493" t="str">
        <f t="shared" si="147"/>
        <v>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v>
      </c>
      <c r="M493" t="str">
        <f t="shared" si="161"/>
        <v>27:16</v>
      </c>
      <c r="O493">
        <v>680</v>
      </c>
      <c r="Q493" t="s">
        <v>465</v>
      </c>
      <c r="R493" s="7">
        <f t="shared" si="148"/>
        <v>43943</v>
      </c>
      <c r="S493" t="s">
        <v>2484</v>
      </c>
      <c r="T493" s="6">
        <f t="shared" si="162"/>
        <v>1.8935185185185183E-2</v>
      </c>
      <c r="U493">
        <f t="shared" si="149"/>
        <v>1.8935185185185183E-2</v>
      </c>
      <c r="V493">
        <f t="shared" si="150"/>
        <v>3.6435185185185189E-2</v>
      </c>
      <c r="W493">
        <f t="shared" si="151"/>
        <v>1.7500000000000005E-2</v>
      </c>
      <c r="X493">
        <f t="shared" si="152"/>
        <v>2.1168981481481483E-2</v>
      </c>
      <c r="Y493">
        <f t="shared" si="153"/>
        <v>2.1168981481481483E-2</v>
      </c>
      <c r="Z493" t="b">
        <f t="shared" si="154"/>
        <v>0</v>
      </c>
      <c r="AA493" s="6">
        <f t="shared" si="155"/>
        <v>3.587962962963015E-4</v>
      </c>
      <c r="AB493" s="6" t="b">
        <f t="shared" si="156"/>
        <v>0</v>
      </c>
      <c r="AC493" s="9">
        <f t="shared" si="157"/>
        <v>121</v>
      </c>
      <c r="AD493" s="9">
        <f t="shared" si="164"/>
        <v>234.19354838709339</v>
      </c>
      <c r="AE493" s="10">
        <f t="shared" si="163"/>
        <v>4.9768518518518521E-4</v>
      </c>
      <c r="AF493">
        <f t="shared" si="158"/>
        <v>2.2337962962962997E-3</v>
      </c>
      <c r="AG493" t="b">
        <f t="shared" si="159"/>
        <v>0</v>
      </c>
      <c r="AH493">
        <f t="shared" si="160"/>
        <v>3.6435185185185189E-2</v>
      </c>
    </row>
    <row r="494" spans="1:34" x14ac:dyDescent="0.2">
      <c r="A494">
        <v>526</v>
      </c>
      <c r="B494" t="s">
        <v>464</v>
      </c>
      <c r="C494" t="s">
        <v>517</v>
      </c>
      <c r="D494" t="s">
        <v>2125</v>
      </c>
      <c r="E494" t="str">
        <f t="shared" si="146"/>
        <v>Nick CarterApr 22, 2020</v>
      </c>
      <c r="F494" t="str">
        <f>VLOOKUP(E494,'names lookup'!D:L,2,FALSE)</f>
        <v>General Sir Nick Carter</v>
      </c>
      <c r="G494" t="str">
        <f>VLOOKUP(F494,'names lookup'!E:H,3,FALSE)</f>
        <v>Ministry of Defence</v>
      </c>
      <c r="H494" t="str">
        <f>VLOOKUP(F494,'names lookup'!E:I,5,FALSE)</f>
        <v>Government</v>
      </c>
      <c r="I494" t="str">
        <f>VLOOKUP($F494,'names lookup'!$E:J,6,FALSE)</f>
        <v>Defence</v>
      </c>
      <c r="J494" t="str">
        <f>VLOOKUP($F494,'names lookup'!$E:K,7,FALSE)</f>
        <v>N/A</v>
      </c>
      <c r="K494" t="str">
        <f>VLOOKUP($F494,'names lookup'!$E:L,8,FALSE)</f>
        <v>UK</v>
      </c>
      <c r="L494" t="str">
        <f t="shared" si="147"/>
        <v>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v>
      </c>
      <c r="M494" t="str">
        <f t="shared" si="161"/>
        <v>27:47</v>
      </c>
      <c r="O494">
        <v>398</v>
      </c>
      <c r="Q494" t="s">
        <v>465</v>
      </c>
      <c r="R494" s="7">
        <f t="shared" si="148"/>
        <v>43943</v>
      </c>
      <c r="S494" t="s">
        <v>2485</v>
      </c>
      <c r="T494" s="6">
        <f t="shared" si="162"/>
        <v>1.9293981481481485E-2</v>
      </c>
      <c r="U494">
        <f t="shared" si="149"/>
        <v>1.9293981481481485E-2</v>
      </c>
      <c r="V494">
        <f t="shared" si="150"/>
        <v>3.6319444444444439E-2</v>
      </c>
      <c r="W494">
        <f t="shared" si="151"/>
        <v>1.7025462962962954E-2</v>
      </c>
      <c r="X494">
        <f t="shared" si="152"/>
        <v>2.1168981481481483E-2</v>
      </c>
      <c r="Y494">
        <f t="shared" si="153"/>
        <v>2.1168981481481483E-2</v>
      </c>
      <c r="Z494" t="b">
        <f t="shared" si="154"/>
        <v>0</v>
      </c>
      <c r="AA494" s="6">
        <f t="shared" si="155"/>
        <v>1.8518518518518406E-4</v>
      </c>
      <c r="AB494" s="6" t="b">
        <f t="shared" si="156"/>
        <v>0</v>
      </c>
      <c r="AC494" s="9">
        <f t="shared" si="157"/>
        <v>73</v>
      </c>
      <c r="AD494" s="9">
        <f t="shared" si="164"/>
        <v>273.75000000000165</v>
      </c>
      <c r="AE494" s="10">
        <f t="shared" si="163"/>
        <v>3.0092592592592595E-4</v>
      </c>
      <c r="AF494">
        <f t="shared" si="158"/>
        <v>1.8749999999999982E-3</v>
      </c>
      <c r="AG494" t="b">
        <f t="shared" si="159"/>
        <v>0</v>
      </c>
      <c r="AH494">
        <f t="shared" si="160"/>
        <v>3.6435185185185189E-2</v>
      </c>
    </row>
    <row r="495" spans="1:34" x14ac:dyDescent="0.2">
      <c r="A495">
        <v>527</v>
      </c>
      <c r="B495" t="s">
        <v>464</v>
      </c>
      <c r="C495" t="s">
        <v>518</v>
      </c>
      <c r="D495" t="s">
        <v>2125</v>
      </c>
      <c r="E495" t="str">
        <f t="shared" si="146"/>
        <v>Nick CarterApr 22, 2020</v>
      </c>
      <c r="F495" t="str">
        <f>VLOOKUP(E495,'names lookup'!D:L,2,FALSE)</f>
        <v>General Sir Nick Carter</v>
      </c>
      <c r="G495" t="str">
        <f>VLOOKUP(F495,'names lookup'!E:H,3,FALSE)</f>
        <v>Ministry of Defence</v>
      </c>
      <c r="H495" t="str">
        <f>VLOOKUP(F495,'names lookup'!E:I,5,FALSE)</f>
        <v>Government</v>
      </c>
      <c r="I495" t="str">
        <f>VLOOKUP($F495,'names lookup'!$E:J,6,FALSE)</f>
        <v>Defence</v>
      </c>
      <c r="J495" t="str">
        <f>VLOOKUP($F495,'names lookup'!$E:K,7,FALSE)</f>
        <v>N/A</v>
      </c>
      <c r="K495" t="str">
        <f>VLOOKUP($F495,'names lookup'!$E:L,8,FALSE)</f>
        <v>UK</v>
      </c>
      <c r="L495" t="str">
        <f t="shared" si="147"/>
        <v>…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v>
      </c>
      <c r="M495" t="str">
        <f t="shared" si="161"/>
        <v>28:03</v>
      </c>
      <c r="O495">
        <v>969</v>
      </c>
      <c r="Q495" t="s">
        <v>465</v>
      </c>
      <c r="R495" s="7">
        <f t="shared" si="148"/>
        <v>43943</v>
      </c>
      <c r="S495" t="s">
        <v>2485</v>
      </c>
      <c r="T495" s="6">
        <f t="shared" si="162"/>
        <v>1.9479166666666669E-2</v>
      </c>
      <c r="U495">
        <f t="shared" si="149"/>
        <v>1.9293981481481485E-2</v>
      </c>
      <c r="V495">
        <f t="shared" si="150"/>
        <v>3.6319444444444439E-2</v>
      </c>
      <c r="W495">
        <f t="shared" si="151"/>
        <v>1.7025462962962954E-2</v>
      </c>
      <c r="X495">
        <f t="shared" si="152"/>
        <v>2.1168981481481483E-2</v>
      </c>
      <c r="Y495">
        <f t="shared" si="153"/>
        <v>2.1168981481481483E-2</v>
      </c>
      <c r="Z495" t="b">
        <f t="shared" si="154"/>
        <v>0</v>
      </c>
      <c r="AA495" s="6">
        <f t="shared" si="155"/>
        <v>6.0185185185184994E-4</v>
      </c>
      <c r="AB495" s="6" t="b">
        <f t="shared" si="156"/>
        <v>0</v>
      </c>
      <c r="AC495" s="9">
        <f t="shared" si="157"/>
        <v>176</v>
      </c>
      <c r="AD495" s="9">
        <f t="shared" si="164"/>
        <v>203.07692307692372</v>
      </c>
      <c r="AE495" s="10">
        <f t="shared" si="163"/>
        <v>7.291666666666667E-4</v>
      </c>
      <c r="AF495">
        <f t="shared" si="158"/>
        <v>1.8749999999999982E-3</v>
      </c>
      <c r="AG495" t="b">
        <f t="shared" si="159"/>
        <v>0</v>
      </c>
      <c r="AH495">
        <f t="shared" si="160"/>
        <v>3.6435185185185189E-2</v>
      </c>
    </row>
    <row r="496" spans="1:34" x14ac:dyDescent="0.2">
      <c r="A496">
        <v>528</v>
      </c>
      <c r="B496" t="s">
        <v>464</v>
      </c>
      <c r="C496" t="s">
        <v>519</v>
      </c>
      <c r="D496" t="s">
        <v>2059</v>
      </c>
      <c r="E496" t="str">
        <f t="shared" si="146"/>
        <v>Dominic RaabApr 22, 2020</v>
      </c>
      <c r="F496" t="str">
        <f>VLOOKUP(D496,'names lookup'!A:L,5,FALSE)</f>
        <v>Dominic Raab</v>
      </c>
      <c r="G496" t="str">
        <f>VLOOKUP(F496,'names lookup'!E:H,3,FALSE)</f>
        <v>Government</v>
      </c>
      <c r="H496" t="str">
        <f>VLOOKUP(F496,'names lookup'!E:I,5,FALSE)</f>
        <v>Government</v>
      </c>
      <c r="I496" t="str">
        <f>VLOOKUP($F496,'names lookup'!$E:J,6,FALSE)</f>
        <v>Central govt</v>
      </c>
      <c r="J496" t="str">
        <f>VLOOKUP($F496,'names lookup'!$E:K,7,FALSE)</f>
        <v>N/A</v>
      </c>
      <c r="K496" t="str">
        <f>VLOOKUP($F496,'names lookup'!$E:L,8,FALSE)</f>
        <v>UK</v>
      </c>
      <c r="L496" t="str">
        <f t="shared" si="147"/>
        <v>Chris, on the last point.</v>
      </c>
      <c r="M496" t="str">
        <f t="shared" si="161"/>
        <v>28:55</v>
      </c>
      <c r="O496">
        <v>47</v>
      </c>
      <c r="Q496" t="s">
        <v>465</v>
      </c>
      <c r="R496" s="7">
        <f t="shared" si="148"/>
        <v>43943</v>
      </c>
      <c r="S496" t="s">
        <v>2486</v>
      </c>
      <c r="T496" s="6">
        <f t="shared" si="162"/>
        <v>2.0081018518518519E-2</v>
      </c>
      <c r="U496">
        <f t="shared" si="149"/>
        <v>2.0081018518518519E-2</v>
      </c>
      <c r="V496">
        <f t="shared" si="150"/>
        <v>3.6435185185185189E-2</v>
      </c>
      <c r="W496">
        <f t="shared" si="151"/>
        <v>1.635416666666667E-2</v>
      </c>
      <c r="X496">
        <f t="shared" si="152"/>
        <v>2.1168981481481483E-2</v>
      </c>
      <c r="Y496">
        <f t="shared" si="153"/>
        <v>2.1168981481481483E-2</v>
      </c>
      <c r="Z496" t="b">
        <f t="shared" si="154"/>
        <v>0</v>
      </c>
      <c r="AA496" s="6">
        <f t="shared" si="155"/>
        <v>1.157407407407357E-5</v>
      </c>
      <c r="AB496" s="6" t="b">
        <f t="shared" si="156"/>
        <v>0</v>
      </c>
      <c r="AC496" s="9">
        <f t="shared" si="157"/>
        <v>5</v>
      </c>
      <c r="AD496" s="9">
        <f t="shared" si="164"/>
        <v>300.00000000001307</v>
      </c>
      <c r="AE496" s="10">
        <f t="shared" si="163"/>
        <v>1.1574074074074073E-5</v>
      </c>
      <c r="AF496">
        <f t="shared" si="158"/>
        <v>1.0879629629629642E-3</v>
      </c>
      <c r="AG496" t="b">
        <f t="shared" si="159"/>
        <v>0</v>
      </c>
      <c r="AH496">
        <f t="shared" si="160"/>
        <v>3.6435185185185189E-2</v>
      </c>
    </row>
    <row r="497" spans="1:34" x14ac:dyDescent="0.2">
      <c r="A497">
        <v>529</v>
      </c>
      <c r="B497" t="s">
        <v>464</v>
      </c>
      <c r="C497" t="s">
        <v>520</v>
      </c>
      <c r="D497" t="s">
        <v>2047</v>
      </c>
      <c r="E497" t="str">
        <f t="shared" si="146"/>
        <v>Chris WhittyApr 22, 2020</v>
      </c>
      <c r="F497" t="str">
        <f>VLOOKUP(D497,'names lookup'!A:L,5,FALSE)</f>
        <v>Chris Whitty</v>
      </c>
      <c r="G497" t="str">
        <f>VLOOKUP(F497,'names lookup'!E:H,3,FALSE)</f>
        <v>Department of Health and Social Care (DHSC)</v>
      </c>
      <c r="H497" t="str">
        <f>VLOOKUP(F497,'names lookup'!E:I,5,FALSE)</f>
        <v>Government</v>
      </c>
      <c r="I497" t="str">
        <f>VLOOKUP($F497,'names lookup'!$E:J,6,FALSE)</f>
        <v>Health</v>
      </c>
      <c r="J497" t="str">
        <f>VLOOKUP($F497,'names lookup'!$E:K,7,FALSE)</f>
        <v>N/A</v>
      </c>
      <c r="K497" t="str">
        <f>VLOOKUP($F497,'names lookup'!$E:L,8,FALSE)</f>
        <v>England</v>
      </c>
      <c r="L497" t="str">
        <f t="shared" si="147"/>
        <v>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v>
      </c>
      <c r="M497" t="str">
        <f t="shared" si="161"/>
        <v>28:56</v>
      </c>
      <c r="O497">
        <v>687</v>
      </c>
      <c r="Q497" t="s">
        <v>465</v>
      </c>
      <c r="R497" s="7">
        <f t="shared" si="148"/>
        <v>43943</v>
      </c>
      <c r="S497" t="s">
        <v>2487</v>
      </c>
      <c r="T497" s="6">
        <f t="shared" si="162"/>
        <v>2.0092592592592592E-2</v>
      </c>
      <c r="U497">
        <f t="shared" si="149"/>
        <v>2.0092592592592592E-2</v>
      </c>
      <c r="V497">
        <f t="shared" si="150"/>
        <v>3.4618055555555555E-2</v>
      </c>
      <c r="W497">
        <f t="shared" si="151"/>
        <v>1.4525462962962962E-2</v>
      </c>
      <c r="X497">
        <f t="shared" si="152"/>
        <v>2.1168981481481483E-2</v>
      </c>
      <c r="Y497">
        <f t="shared" si="153"/>
        <v>2.1168981481481483E-2</v>
      </c>
      <c r="Z497" t="b">
        <f t="shared" si="154"/>
        <v>0</v>
      </c>
      <c r="AA497" s="6">
        <f t="shared" si="155"/>
        <v>4.2824074074073945E-4</v>
      </c>
      <c r="AB497" s="6" t="b">
        <f t="shared" si="156"/>
        <v>0</v>
      </c>
      <c r="AC497" s="9">
        <f t="shared" si="157"/>
        <v>117</v>
      </c>
      <c r="AD497" s="9">
        <f t="shared" si="164"/>
        <v>189.72972972973031</v>
      </c>
      <c r="AE497" s="10">
        <f t="shared" si="163"/>
        <v>4.7453703703703704E-4</v>
      </c>
      <c r="AF497">
        <f t="shared" si="158"/>
        <v>1.0763888888888906E-3</v>
      </c>
      <c r="AG497" t="b">
        <f t="shared" si="159"/>
        <v>0</v>
      </c>
      <c r="AH497">
        <f t="shared" si="160"/>
        <v>3.6435185185185189E-2</v>
      </c>
    </row>
    <row r="498" spans="1:34" x14ac:dyDescent="0.2">
      <c r="A498">
        <v>530</v>
      </c>
      <c r="B498" t="s">
        <v>464</v>
      </c>
      <c r="C498" t="s">
        <v>521</v>
      </c>
      <c r="D498" t="s">
        <v>2047</v>
      </c>
      <c r="E498" t="str">
        <f t="shared" si="146"/>
        <v>Chris WhittyApr 22, 2020</v>
      </c>
      <c r="F498" t="str">
        <f>VLOOKUP(D498,'names lookup'!A:L,5,FALSE)</f>
        <v>Chris Whitty</v>
      </c>
      <c r="G498" t="str">
        <f>VLOOKUP(F498,'names lookup'!E:H,3,FALSE)</f>
        <v>Department of Health and Social Care (DHSC)</v>
      </c>
      <c r="H498" t="str">
        <f>VLOOKUP(F498,'names lookup'!E:I,5,FALSE)</f>
        <v>Government</v>
      </c>
      <c r="I498" t="str">
        <f>VLOOKUP($F498,'names lookup'!$E:J,6,FALSE)</f>
        <v>Health</v>
      </c>
      <c r="J498" t="str">
        <f>VLOOKUP($F498,'names lookup'!$E:K,7,FALSE)</f>
        <v>N/A</v>
      </c>
      <c r="K498" t="str">
        <f>VLOOKUP($F498,'names lookup'!$E:L,8,FALSE)</f>
        <v>England</v>
      </c>
      <c r="L498" t="str">
        <f t="shared" si="147"/>
        <v>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v>
      </c>
      <c r="M498" t="str">
        <f t="shared" si="161"/>
        <v>29:33</v>
      </c>
      <c r="O498">
        <v>539</v>
      </c>
      <c r="Q498" t="s">
        <v>465</v>
      </c>
      <c r="R498" s="7">
        <f t="shared" si="148"/>
        <v>43943</v>
      </c>
      <c r="S498" t="s">
        <v>2487</v>
      </c>
      <c r="T498" s="6">
        <f t="shared" si="162"/>
        <v>2.0520833333333332E-2</v>
      </c>
      <c r="U498">
        <f t="shared" si="149"/>
        <v>2.0092592592592592E-2</v>
      </c>
      <c r="V498">
        <f t="shared" si="150"/>
        <v>3.4618055555555555E-2</v>
      </c>
      <c r="W498">
        <f t="shared" si="151"/>
        <v>1.4525462962962962E-2</v>
      </c>
      <c r="X498">
        <f t="shared" si="152"/>
        <v>2.1168981481481483E-2</v>
      </c>
      <c r="Y498">
        <f t="shared" si="153"/>
        <v>2.1168981481481483E-2</v>
      </c>
      <c r="Z498" t="b">
        <f t="shared" si="154"/>
        <v>0</v>
      </c>
      <c r="AA498" s="6">
        <f t="shared" si="155"/>
        <v>3.5879629629629456E-4</v>
      </c>
      <c r="AB498" s="6" t="b">
        <f t="shared" si="156"/>
        <v>0</v>
      </c>
      <c r="AC498" s="9">
        <f t="shared" si="157"/>
        <v>104</v>
      </c>
      <c r="AD498" s="9">
        <f t="shared" si="164"/>
        <v>201.29032258064615</v>
      </c>
      <c r="AE498" s="10">
        <f t="shared" si="163"/>
        <v>4.2824074074074075E-4</v>
      </c>
      <c r="AF498">
        <f t="shared" si="158"/>
        <v>1.0763888888888906E-3</v>
      </c>
      <c r="AG498" t="b">
        <f t="shared" si="159"/>
        <v>0</v>
      </c>
      <c r="AH498">
        <f t="shared" si="160"/>
        <v>3.6435185185185189E-2</v>
      </c>
    </row>
    <row r="499" spans="1:34" x14ac:dyDescent="0.2">
      <c r="A499">
        <v>531</v>
      </c>
      <c r="B499" t="s">
        <v>464</v>
      </c>
      <c r="C499" t="s">
        <v>522</v>
      </c>
      <c r="D499" t="s">
        <v>2059</v>
      </c>
      <c r="E499" t="str">
        <f t="shared" si="146"/>
        <v>Dominic RaabApr 22, 2020</v>
      </c>
      <c r="F499" t="str">
        <f>VLOOKUP(D499,'names lookup'!A:L,5,FALSE)</f>
        <v>Dominic Raab</v>
      </c>
      <c r="G499" t="str">
        <f>VLOOKUP(F499,'names lookup'!E:H,3,FALSE)</f>
        <v>Government</v>
      </c>
      <c r="H499" t="str">
        <f>VLOOKUP(F499,'names lookup'!E:I,5,FALSE)</f>
        <v>Government</v>
      </c>
      <c r="I499" t="str">
        <f>VLOOKUP($F499,'names lookup'!$E:J,6,FALSE)</f>
        <v>Central govt</v>
      </c>
      <c r="J499" t="str">
        <f>VLOOKUP($F499,'names lookup'!$E:K,7,FALSE)</f>
        <v>N/A</v>
      </c>
      <c r="K499" t="str">
        <f>VLOOKUP($F499,'names lookup'!$E:L,8,FALSE)</f>
        <v>UK</v>
      </c>
      <c r="L499" t="str">
        <f t="shared" si="147"/>
        <v>Or, would you like a follow up there?</v>
      </c>
      <c r="M499" t="str">
        <f t="shared" si="161"/>
        <v>30:04</v>
      </c>
      <c r="O499">
        <v>59</v>
      </c>
      <c r="Q499" t="s">
        <v>465</v>
      </c>
      <c r="R499" s="7">
        <f t="shared" si="148"/>
        <v>43943</v>
      </c>
      <c r="S499" t="s">
        <v>2488</v>
      </c>
      <c r="T499" s="6">
        <f t="shared" si="162"/>
        <v>2.0879629629629626E-2</v>
      </c>
      <c r="U499">
        <f t="shared" si="149"/>
        <v>2.0879629629629626E-2</v>
      </c>
      <c r="V499">
        <f t="shared" si="150"/>
        <v>3.6435185185185189E-2</v>
      </c>
      <c r="W499">
        <f t="shared" si="151"/>
        <v>1.5555555555555562E-2</v>
      </c>
      <c r="X499">
        <f t="shared" si="152"/>
        <v>2.1168981481481483E-2</v>
      </c>
      <c r="Y499">
        <f t="shared" si="153"/>
        <v>2.1168981481481483E-2</v>
      </c>
      <c r="Z499" t="b">
        <f t="shared" si="154"/>
        <v>0</v>
      </c>
      <c r="AA499" s="6">
        <f t="shared" si="155"/>
        <v>1.157407407407704E-5</v>
      </c>
      <c r="AB499" s="6" t="b">
        <f t="shared" si="156"/>
        <v>0</v>
      </c>
      <c r="AC499" s="9">
        <f t="shared" si="157"/>
        <v>8</v>
      </c>
      <c r="AD499" s="9">
        <f t="shared" si="164"/>
        <v>479.99999999987699</v>
      </c>
      <c r="AE499" s="10">
        <f t="shared" si="163"/>
        <v>2.3148148148148147E-5</v>
      </c>
      <c r="AF499">
        <f t="shared" si="158"/>
        <v>2.8935185185185661E-4</v>
      </c>
      <c r="AG499" t="b">
        <f t="shared" si="159"/>
        <v>0</v>
      </c>
      <c r="AH499">
        <f t="shared" si="160"/>
        <v>3.6435185185185189E-2</v>
      </c>
    </row>
    <row r="500" spans="1:34" x14ac:dyDescent="0.2">
      <c r="A500">
        <v>532</v>
      </c>
      <c r="B500" t="s">
        <v>464</v>
      </c>
      <c r="C500" t="s">
        <v>523</v>
      </c>
      <c r="D500" t="s">
        <v>2108</v>
      </c>
      <c r="E500" t="str">
        <f t="shared" si="146"/>
        <v>LauraApr 22, 2020</v>
      </c>
      <c r="F500" t="str">
        <f>VLOOKUP(E500,'names lookup'!D:L,2,FALSE)</f>
        <v>Laura Makin-Isherwood</v>
      </c>
      <c r="G500" t="str">
        <f>VLOOKUP(F500,'names lookup'!E:H,3,FALSE)</f>
        <v>Forces News</v>
      </c>
      <c r="H500" t="str">
        <f>VLOOKUP(F500,'names lookup'!E:I,5,FALSE)</f>
        <v>Media</v>
      </c>
      <c r="I500" t="str">
        <f>VLOOKUP($F500,'names lookup'!$E:J,6,FALSE)</f>
        <v>Specialist</v>
      </c>
      <c r="J500" t="str">
        <f>VLOOKUP($F500,'names lookup'!$E:K,7,FALSE)</f>
        <v>National</v>
      </c>
      <c r="K500" t="str">
        <f>VLOOKUP($F500,'names lookup'!$E:L,8,FALSE)</f>
        <v>UK</v>
      </c>
      <c r="L500" t="str">
        <f t="shared" si="147"/>
        <v>Yeah, if that’s all right.</v>
      </c>
      <c r="M500" t="str">
        <f t="shared" si="161"/>
        <v>30:05</v>
      </c>
      <c r="O500">
        <v>41</v>
      </c>
      <c r="Q500" t="s">
        <v>465</v>
      </c>
      <c r="R500" s="7">
        <f t="shared" si="148"/>
        <v>43943</v>
      </c>
      <c r="S500" t="s">
        <v>2489</v>
      </c>
      <c r="T500" s="6">
        <f t="shared" si="162"/>
        <v>2.0891203703703703E-2</v>
      </c>
      <c r="U500">
        <f t="shared" si="149"/>
        <v>2.0891203703703703E-2</v>
      </c>
      <c r="V500">
        <f t="shared" si="150"/>
        <v>2.0914351851851851E-2</v>
      </c>
      <c r="W500">
        <f t="shared" si="151"/>
        <v>2.3148148148147141E-5</v>
      </c>
      <c r="X500">
        <f t="shared" si="152"/>
        <v>2.1168981481481483E-2</v>
      </c>
      <c r="Y500">
        <f t="shared" si="153"/>
        <v>2.1168981481481483E-2</v>
      </c>
      <c r="Z500" t="b">
        <f t="shared" si="154"/>
        <v>0</v>
      </c>
      <c r="AA500" s="6">
        <f t="shared" si="155"/>
        <v>2.3148148148147141E-5</v>
      </c>
      <c r="AB500" s="6" t="b">
        <f t="shared" si="156"/>
        <v>0</v>
      </c>
      <c r="AC500" s="9">
        <f t="shared" si="157"/>
        <v>5</v>
      </c>
      <c r="AD500" s="9">
        <f t="shared" si="164"/>
        <v>150.00000000000654</v>
      </c>
      <c r="AE500" s="10">
        <f t="shared" si="163"/>
        <v>1.1574074074074073E-5</v>
      </c>
      <c r="AF500">
        <f t="shared" si="158"/>
        <v>2.7777777777777957E-4</v>
      </c>
      <c r="AG500" t="b">
        <f t="shared" si="159"/>
        <v>0</v>
      </c>
      <c r="AH500">
        <f t="shared" si="160"/>
        <v>3.6435185185185189E-2</v>
      </c>
    </row>
    <row r="501" spans="1:34" x14ac:dyDescent="0.2">
      <c r="A501">
        <v>533</v>
      </c>
      <c r="B501" t="s">
        <v>464</v>
      </c>
      <c r="C501" t="s">
        <v>524</v>
      </c>
      <c r="D501" t="s">
        <v>2059</v>
      </c>
      <c r="E501" t="str">
        <f t="shared" si="146"/>
        <v>Dominic RaabApr 22, 2020</v>
      </c>
      <c r="F501" t="str">
        <f>VLOOKUP(D501,'names lookup'!A:L,5,FALSE)</f>
        <v>Dominic Raab</v>
      </c>
      <c r="G501" t="str">
        <f>VLOOKUP(F501,'names lookup'!E:H,3,FALSE)</f>
        <v>Government</v>
      </c>
      <c r="H501" t="str">
        <f>VLOOKUP(F501,'names lookup'!E:I,5,FALSE)</f>
        <v>Government</v>
      </c>
      <c r="I501" t="str">
        <f>VLOOKUP($F501,'names lookup'!$E:J,6,FALSE)</f>
        <v>Central govt</v>
      </c>
      <c r="J501" t="str">
        <f>VLOOKUP($F501,'names lookup'!$E:K,7,FALSE)</f>
        <v>N/A</v>
      </c>
      <c r="K501" t="str">
        <f>VLOOKUP($F501,'names lookup'!$E:L,8,FALSE)</f>
        <v>UK</v>
      </c>
      <c r="L501" t="str">
        <f t="shared" si="147"/>
        <v>Sure.</v>
      </c>
      <c r="M501" t="str">
        <f t="shared" si="161"/>
        <v>30:07</v>
      </c>
      <c r="O501">
        <v>27</v>
      </c>
      <c r="Q501" t="s">
        <v>465</v>
      </c>
      <c r="R501" s="7">
        <f t="shared" si="148"/>
        <v>43943</v>
      </c>
      <c r="S501" t="s">
        <v>2490</v>
      </c>
      <c r="T501" s="6">
        <f t="shared" si="162"/>
        <v>2.0914351851851851E-2</v>
      </c>
      <c r="U501">
        <f t="shared" si="149"/>
        <v>2.0914351851851851E-2</v>
      </c>
      <c r="V501">
        <f t="shared" si="150"/>
        <v>3.6435185185185189E-2</v>
      </c>
      <c r="W501">
        <f t="shared" si="151"/>
        <v>1.5520833333333338E-2</v>
      </c>
      <c r="X501">
        <f t="shared" si="152"/>
        <v>2.1168981481481483E-2</v>
      </c>
      <c r="Y501">
        <f t="shared" si="153"/>
        <v>2.1168981481481483E-2</v>
      </c>
      <c r="Z501" t="b">
        <f t="shared" si="154"/>
        <v>0</v>
      </c>
      <c r="AA501" s="6">
        <f t="shared" si="155"/>
        <v>0</v>
      </c>
      <c r="AB501" s="6" t="b">
        <f t="shared" si="156"/>
        <v>0</v>
      </c>
      <c r="AC501" s="9">
        <f t="shared" si="157"/>
        <v>1</v>
      </c>
      <c r="AD501" s="9"/>
      <c r="AE501" s="10">
        <f t="shared" si="163"/>
        <v>0</v>
      </c>
      <c r="AF501">
        <f t="shared" si="158"/>
        <v>2.5462962962963243E-4</v>
      </c>
      <c r="AG501" t="b">
        <f t="shared" si="159"/>
        <v>0</v>
      </c>
      <c r="AH501">
        <f t="shared" si="160"/>
        <v>3.6435185185185189E-2</v>
      </c>
    </row>
    <row r="502" spans="1:34" x14ac:dyDescent="0.2">
      <c r="A502">
        <v>534</v>
      </c>
      <c r="B502" t="s">
        <v>464</v>
      </c>
      <c r="C502" t="s">
        <v>525</v>
      </c>
      <c r="D502" t="s">
        <v>2108</v>
      </c>
      <c r="E502" t="str">
        <f t="shared" si="146"/>
        <v>LauraApr 22, 2020</v>
      </c>
      <c r="F502" t="str">
        <f>VLOOKUP(E502,'names lookup'!D:L,2,FALSE)</f>
        <v>Laura Makin-Isherwood</v>
      </c>
      <c r="G502" t="str">
        <f>VLOOKUP(F502,'names lookup'!E:H,3,FALSE)</f>
        <v>Forces News</v>
      </c>
      <c r="H502" t="str">
        <f>VLOOKUP(F502,'names lookup'!E:I,5,FALSE)</f>
        <v>Media</v>
      </c>
      <c r="I502" t="str">
        <f>VLOOKUP($F502,'names lookup'!$E:J,6,FALSE)</f>
        <v>Specialist</v>
      </c>
      <c r="J502" t="str">
        <f>VLOOKUP($F502,'names lookup'!$E:K,7,FALSE)</f>
        <v>National</v>
      </c>
      <c r="K502" t="str">
        <f>VLOOKUP($F502,'names lookup'!$E:L,8,FALSE)</f>
        <v>UK</v>
      </c>
      <c r="L502" t="str">
        <f t="shared" si="147"/>
        <v>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v>
      </c>
      <c r="M502" t="str">
        <f t="shared" si="161"/>
        <v>30:07</v>
      </c>
      <c r="O502">
        <v>412</v>
      </c>
      <c r="Q502" t="s">
        <v>465</v>
      </c>
      <c r="R502" s="7">
        <f t="shared" si="148"/>
        <v>43943</v>
      </c>
      <c r="S502" t="s">
        <v>2490</v>
      </c>
      <c r="T502" s="6">
        <f t="shared" si="162"/>
        <v>2.0914351851851851E-2</v>
      </c>
      <c r="U502">
        <f t="shared" si="149"/>
        <v>2.0914351851851851E-2</v>
      </c>
      <c r="V502">
        <f t="shared" si="150"/>
        <v>2.0914351851851851E-2</v>
      </c>
      <c r="W502">
        <f t="shared" si="151"/>
        <v>0</v>
      </c>
      <c r="X502">
        <f t="shared" si="152"/>
        <v>2.1168981481481483E-2</v>
      </c>
      <c r="Y502">
        <f t="shared" si="153"/>
        <v>2.1168981481481483E-2</v>
      </c>
      <c r="Z502" t="b">
        <f t="shared" si="154"/>
        <v>0</v>
      </c>
      <c r="AA502" s="6">
        <f t="shared" si="155"/>
        <v>2.5462962962963243E-4</v>
      </c>
      <c r="AB502" s="6" t="b">
        <f t="shared" si="156"/>
        <v>0</v>
      </c>
      <c r="AC502" s="9">
        <f t="shared" si="157"/>
        <v>72</v>
      </c>
      <c r="AD502" s="9">
        <f t="shared" ref="AD502:AD523" si="165">IF(AB502=FALSE,AC502/(AA502*(24*60)),"")</f>
        <v>196.36363636363421</v>
      </c>
      <c r="AE502" s="10">
        <f t="shared" si="163"/>
        <v>2.8935185185185189E-4</v>
      </c>
      <c r="AF502">
        <f t="shared" si="158"/>
        <v>2.5462962962963243E-4</v>
      </c>
      <c r="AG502" t="b">
        <f t="shared" si="159"/>
        <v>0</v>
      </c>
      <c r="AH502">
        <f t="shared" si="160"/>
        <v>3.6435185185185189E-2</v>
      </c>
    </row>
    <row r="503" spans="1:34" x14ac:dyDescent="0.2">
      <c r="A503">
        <v>535</v>
      </c>
      <c r="B503" t="s">
        <v>464</v>
      </c>
      <c r="C503" t="s">
        <v>526</v>
      </c>
      <c r="D503" t="s">
        <v>2059</v>
      </c>
      <c r="E503" t="str">
        <f t="shared" si="146"/>
        <v>Dominic RaabApr 22, 2020</v>
      </c>
      <c r="F503" t="str">
        <f>VLOOKUP(D503,'names lookup'!A:L,5,FALSE)</f>
        <v>Dominic Raab</v>
      </c>
      <c r="G503" t="str">
        <f>VLOOKUP(F503,'names lookup'!E:H,3,FALSE)</f>
        <v>Government</v>
      </c>
      <c r="H503" t="str">
        <f>VLOOKUP(F503,'names lookup'!E:I,5,FALSE)</f>
        <v>Government</v>
      </c>
      <c r="I503" t="str">
        <f>VLOOKUP($F503,'names lookup'!$E:J,6,FALSE)</f>
        <v>Central govt</v>
      </c>
      <c r="J503" t="str">
        <f>VLOOKUP($F503,'names lookup'!$E:K,7,FALSE)</f>
        <v>N/A</v>
      </c>
      <c r="K503" t="str">
        <f>VLOOKUP($F503,'names lookup'!$E:L,8,FALSE)</f>
        <v>UK</v>
      </c>
      <c r="L503" t="str">
        <f t="shared" si="147"/>
        <v>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v>
      </c>
      <c r="M503" t="str">
        <f t="shared" si="161"/>
        <v>30:29</v>
      </c>
      <c r="O503">
        <v>1137</v>
      </c>
      <c r="Q503" t="s">
        <v>465</v>
      </c>
      <c r="R503" s="7">
        <f t="shared" si="148"/>
        <v>43943</v>
      </c>
      <c r="S503" t="s">
        <v>2491</v>
      </c>
      <c r="T503" s="6">
        <f t="shared" si="162"/>
        <v>2.1168981481481483E-2</v>
      </c>
      <c r="U503">
        <f t="shared" si="149"/>
        <v>2.1168981481481483E-2</v>
      </c>
      <c r="V503">
        <f t="shared" si="150"/>
        <v>3.6435185185185189E-2</v>
      </c>
      <c r="W503">
        <f t="shared" si="151"/>
        <v>1.5266203703703705E-2</v>
      </c>
      <c r="X503">
        <f t="shared" si="152"/>
        <v>2.4999999999999998E-2</v>
      </c>
      <c r="Y503">
        <f t="shared" si="153"/>
        <v>2.4999999999999998E-2</v>
      </c>
      <c r="Z503" t="b">
        <f t="shared" si="154"/>
        <v>0</v>
      </c>
      <c r="AA503" s="6">
        <f t="shared" si="155"/>
        <v>6.8287037037036494E-4</v>
      </c>
      <c r="AB503" s="6" t="b">
        <f t="shared" si="156"/>
        <v>0</v>
      </c>
      <c r="AC503" s="9">
        <f t="shared" si="157"/>
        <v>200</v>
      </c>
      <c r="AD503" s="9">
        <f t="shared" si="165"/>
        <v>203.38983050847619</v>
      </c>
      <c r="AE503" s="10">
        <f t="shared" si="163"/>
        <v>8.2175925925925917E-4</v>
      </c>
      <c r="AF503">
        <f t="shared" si="158"/>
        <v>3.8310185185185149E-3</v>
      </c>
      <c r="AG503" t="b">
        <f t="shared" si="159"/>
        <v>0</v>
      </c>
      <c r="AH503">
        <f t="shared" si="160"/>
        <v>3.6435185185185189E-2</v>
      </c>
    </row>
    <row r="504" spans="1:34" x14ac:dyDescent="0.2">
      <c r="A504">
        <v>536</v>
      </c>
      <c r="B504" t="s">
        <v>464</v>
      </c>
      <c r="C504" t="s">
        <v>527</v>
      </c>
      <c r="D504" t="s">
        <v>2125</v>
      </c>
      <c r="E504" t="str">
        <f t="shared" si="146"/>
        <v>Nick CarterApr 22, 2020</v>
      </c>
      <c r="F504" t="str">
        <f>VLOOKUP(E504,'names lookup'!D:L,2,FALSE)</f>
        <v>General Sir Nick Carter</v>
      </c>
      <c r="G504" t="str">
        <f>VLOOKUP(F504,'names lookup'!E:H,3,FALSE)</f>
        <v>Ministry of Defence</v>
      </c>
      <c r="H504" t="str">
        <f>VLOOKUP(F504,'names lookup'!E:I,5,FALSE)</f>
        <v>Government</v>
      </c>
      <c r="I504" t="str">
        <f>VLOOKUP($F504,'names lookup'!$E:J,6,FALSE)</f>
        <v>Defence</v>
      </c>
      <c r="J504" t="str">
        <f>VLOOKUP($F504,'names lookup'!$E:K,7,FALSE)</f>
        <v>N/A</v>
      </c>
      <c r="K504" t="str">
        <f>VLOOKUP($F504,'names lookup'!$E:L,8,FALSE)</f>
        <v>UK</v>
      </c>
      <c r="L504" t="str">
        <f t="shared" si="147"/>
        <v>Yes. Laura, those military personnel who were deployed alongside healthcare workers and the like, are equipped in the same way that they are for the function that they’re performing.</v>
      </c>
      <c r="M504" t="str">
        <f t="shared" si="161"/>
        <v>31:28</v>
      </c>
      <c r="O504">
        <v>203</v>
      </c>
      <c r="Q504" t="s">
        <v>465</v>
      </c>
      <c r="R504" s="7">
        <f t="shared" si="148"/>
        <v>43943</v>
      </c>
      <c r="S504" t="s">
        <v>2492</v>
      </c>
      <c r="T504" s="6">
        <f t="shared" si="162"/>
        <v>2.1851851851851848E-2</v>
      </c>
      <c r="U504">
        <f t="shared" si="149"/>
        <v>2.1851851851851848E-2</v>
      </c>
      <c r="V504">
        <f t="shared" si="150"/>
        <v>3.6319444444444439E-2</v>
      </c>
      <c r="W504">
        <f t="shared" si="151"/>
        <v>1.4467592592592591E-2</v>
      </c>
      <c r="X504">
        <f t="shared" si="152"/>
        <v>2.4999999999999998E-2</v>
      </c>
      <c r="Y504">
        <f t="shared" si="153"/>
        <v>2.4999999999999998E-2</v>
      </c>
      <c r="Z504" t="b">
        <f t="shared" si="154"/>
        <v>0</v>
      </c>
      <c r="AA504" s="6">
        <f t="shared" si="155"/>
        <v>1.2731481481481621E-4</v>
      </c>
      <c r="AB504" s="6" t="b">
        <f t="shared" si="156"/>
        <v>0</v>
      </c>
      <c r="AC504" s="9">
        <f t="shared" si="157"/>
        <v>29</v>
      </c>
      <c r="AD504" s="9">
        <f t="shared" si="165"/>
        <v>158.18181818181645</v>
      </c>
      <c r="AE504" s="10">
        <f t="shared" si="163"/>
        <v>1.1574074074074073E-4</v>
      </c>
      <c r="AF504">
        <f t="shared" si="158"/>
        <v>3.1481481481481499E-3</v>
      </c>
      <c r="AG504" t="b">
        <f t="shared" si="159"/>
        <v>0</v>
      </c>
      <c r="AH504">
        <f t="shared" si="160"/>
        <v>3.6435185185185189E-2</v>
      </c>
    </row>
    <row r="505" spans="1:34" x14ac:dyDescent="0.2">
      <c r="A505">
        <v>537</v>
      </c>
      <c r="B505" t="s">
        <v>464</v>
      </c>
      <c r="C505" t="s">
        <v>528</v>
      </c>
      <c r="D505" t="s">
        <v>2059</v>
      </c>
      <c r="E505" t="str">
        <f t="shared" si="146"/>
        <v>Dominic RaabApr 22, 2020</v>
      </c>
      <c r="F505" t="str">
        <f>VLOOKUP(D505,'names lookup'!A:L,5,FALSE)</f>
        <v>Dominic Raab</v>
      </c>
      <c r="G505" t="str">
        <f>VLOOKUP(F505,'names lookup'!E:H,3,FALSE)</f>
        <v>Government</v>
      </c>
      <c r="H505" t="str">
        <f>VLOOKUP(F505,'names lookup'!E:I,5,FALSE)</f>
        <v>Government</v>
      </c>
      <c r="I505" t="str">
        <f>VLOOKUP($F505,'names lookup'!$E:J,6,FALSE)</f>
        <v>Central govt</v>
      </c>
      <c r="J505" t="str">
        <f>VLOOKUP($F505,'names lookup'!$E:K,7,FALSE)</f>
        <v>N/A</v>
      </c>
      <c r="K505" t="str">
        <f>VLOOKUP($F505,'names lookup'!$E:L,8,FALSE)</f>
        <v>UK</v>
      </c>
      <c r="L505" t="str">
        <f t="shared" si="147"/>
        <v>Tom Newton, down from The Sun.</v>
      </c>
      <c r="M505" t="str">
        <f t="shared" si="161"/>
        <v>31:39</v>
      </c>
      <c r="O505">
        <v>52</v>
      </c>
      <c r="Q505" t="s">
        <v>465</v>
      </c>
      <c r="R505" s="7">
        <f t="shared" si="148"/>
        <v>43943</v>
      </c>
      <c r="S505" t="s">
        <v>2403</v>
      </c>
      <c r="T505" s="6">
        <f t="shared" si="162"/>
        <v>2.1979166666666664E-2</v>
      </c>
      <c r="U505">
        <f t="shared" si="149"/>
        <v>2.1979166666666664E-2</v>
      </c>
      <c r="V505">
        <f t="shared" si="150"/>
        <v>3.6435185185185189E-2</v>
      </c>
      <c r="W505">
        <f t="shared" si="151"/>
        <v>1.4456018518518524E-2</v>
      </c>
      <c r="X505">
        <f t="shared" si="152"/>
        <v>2.4999999999999998E-2</v>
      </c>
      <c r="Y505">
        <f t="shared" si="153"/>
        <v>2.4999999999999998E-2</v>
      </c>
      <c r="Z505" t="b">
        <f t="shared" si="154"/>
        <v>0</v>
      </c>
      <c r="AA505" s="6">
        <f t="shared" si="155"/>
        <v>4.6296296296294281E-5</v>
      </c>
      <c r="AB505" s="6" t="b">
        <f t="shared" si="156"/>
        <v>0</v>
      </c>
      <c r="AC505" s="9">
        <f t="shared" si="157"/>
        <v>6</v>
      </c>
      <c r="AD505" s="9">
        <f t="shared" si="165"/>
        <v>90.000000000003922</v>
      </c>
      <c r="AE505" s="10">
        <f t="shared" si="163"/>
        <v>2.3148148148148147E-5</v>
      </c>
      <c r="AF505">
        <f t="shared" si="158"/>
        <v>3.0208333333333337E-3</v>
      </c>
      <c r="AG505" t="b">
        <f t="shared" si="159"/>
        <v>0</v>
      </c>
      <c r="AH505">
        <f t="shared" si="160"/>
        <v>3.6435185185185189E-2</v>
      </c>
    </row>
    <row r="506" spans="1:34" x14ac:dyDescent="0.2">
      <c r="A506">
        <v>538</v>
      </c>
      <c r="B506" t="s">
        <v>464</v>
      </c>
      <c r="C506" t="s">
        <v>529</v>
      </c>
      <c r="D506" t="s">
        <v>2169</v>
      </c>
      <c r="E506" t="str">
        <f t="shared" si="146"/>
        <v>Tom NewtonApr 22, 2020</v>
      </c>
      <c r="F506" t="str">
        <f>VLOOKUP(D506,'names lookup'!A:L,5,FALSE)</f>
        <v>Tom Newton Dunn</v>
      </c>
      <c r="G506" t="str">
        <f>VLOOKUP(F506,'names lookup'!E:H,3,FALSE)</f>
        <v>The Sun</v>
      </c>
      <c r="H506" t="str">
        <f>VLOOKUP(F506,'names lookup'!E:I,5,FALSE)</f>
        <v>Media</v>
      </c>
      <c r="I506" t="str">
        <f>VLOOKUP($F506,'names lookup'!$E:J,6,FALSE)</f>
        <v>Newspaper</v>
      </c>
      <c r="J506" t="str">
        <f>VLOOKUP($F506,'names lookup'!$E:K,7,FALSE)</f>
        <v>National</v>
      </c>
      <c r="K506" t="str">
        <f>VLOOKUP($F506,'names lookup'!$E:L,8,FALSE)</f>
        <v>UK</v>
      </c>
      <c r="L506" t="str">
        <f t="shared" si="147"/>
        <v>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v>
      </c>
      <c r="M506" t="str">
        <f t="shared" si="161"/>
        <v>31:43</v>
      </c>
      <c r="O506">
        <v>1128</v>
      </c>
      <c r="Q506" t="s">
        <v>465</v>
      </c>
      <c r="R506" s="7">
        <f t="shared" si="148"/>
        <v>43943</v>
      </c>
      <c r="S506" t="s">
        <v>2493</v>
      </c>
      <c r="T506" s="6">
        <f t="shared" si="162"/>
        <v>2.2025462962962958E-2</v>
      </c>
      <c r="U506">
        <f t="shared" si="149"/>
        <v>2.2025462962962958E-2</v>
      </c>
      <c r="V506">
        <f t="shared" si="150"/>
        <v>2.4537037037037038E-2</v>
      </c>
      <c r="W506">
        <f t="shared" si="151"/>
        <v>2.5115740740740793E-3</v>
      </c>
      <c r="X506">
        <f t="shared" si="152"/>
        <v>2.4999999999999998E-2</v>
      </c>
      <c r="Y506">
        <f t="shared" si="153"/>
        <v>2.4999999999999998E-2</v>
      </c>
      <c r="Z506" t="b">
        <f t="shared" si="154"/>
        <v>0</v>
      </c>
      <c r="AA506" s="6">
        <f t="shared" si="155"/>
        <v>7.2916666666666963E-4</v>
      </c>
      <c r="AB506" s="6" t="b">
        <f t="shared" si="156"/>
        <v>0</v>
      </c>
      <c r="AC506" s="9">
        <f t="shared" si="157"/>
        <v>200</v>
      </c>
      <c r="AD506" s="9">
        <f t="shared" si="165"/>
        <v>190.47619047618971</v>
      </c>
      <c r="AE506" s="10">
        <f t="shared" si="163"/>
        <v>8.2175925925925917E-4</v>
      </c>
      <c r="AF506">
        <f t="shared" si="158"/>
        <v>2.9745370370370394E-3</v>
      </c>
      <c r="AG506" t="b">
        <f t="shared" si="159"/>
        <v>0</v>
      </c>
      <c r="AH506">
        <f t="shared" si="160"/>
        <v>3.6435185185185189E-2</v>
      </c>
    </row>
    <row r="507" spans="1:34" x14ac:dyDescent="0.2">
      <c r="A507">
        <v>539</v>
      </c>
      <c r="B507" t="s">
        <v>464</v>
      </c>
      <c r="C507" t="s">
        <v>530</v>
      </c>
      <c r="D507" t="s">
        <v>2059</v>
      </c>
      <c r="E507" t="str">
        <f t="shared" si="146"/>
        <v>Dominic RaabApr 22, 2020</v>
      </c>
      <c r="F507" t="str">
        <f>VLOOKUP(D507,'names lookup'!A:L,5,FALSE)</f>
        <v>Dominic Raab</v>
      </c>
      <c r="G507" t="str">
        <f>VLOOKUP(F507,'names lookup'!E:H,3,FALSE)</f>
        <v>Government</v>
      </c>
      <c r="H507" t="str">
        <f>VLOOKUP(F507,'names lookup'!E:I,5,FALSE)</f>
        <v>Government</v>
      </c>
      <c r="I507" t="str">
        <f>VLOOKUP($F507,'names lookup'!$E:J,6,FALSE)</f>
        <v>Central govt</v>
      </c>
      <c r="J507" t="str">
        <f>VLOOKUP($F507,'names lookup'!$E:K,7,FALSE)</f>
        <v>N/A</v>
      </c>
      <c r="K507" t="str">
        <f>VLOOKUP($F507,'names lookup'!$E:L,8,FALSE)</f>
        <v>UK</v>
      </c>
      <c r="L507" t="str">
        <f t="shared" si="147"/>
        <v>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v>
      </c>
      <c r="M507" t="str">
        <f t="shared" si="161"/>
        <v>32:46</v>
      </c>
      <c r="O507">
        <v>332</v>
      </c>
      <c r="Q507" t="s">
        <v>465</v>
      </c>
      <c r="R507" s="7">
        <f t="shared" si="148"/>
        <v>43943</v>
      </c>
      <c r="S507" t="s">
        <v>2494</v>
      </c>
      <c r="T507" s="6">
        <f t="shared" si="162"/>
        <v>2.2754629629629628E-2</v>
      </c>
      <c r="U507">
        <f t="shared" si="149"/>
        <v>2.2754629629629628E-2</v>
      </c>
      <c r="V507">
        <f t="shared" si="150"/>
        <v>3.6435185185185189E-2</v>
      </c>
      <c r="W507">
        <f t="shared" si="151"/>
        <v>1.368055555555556E-2</v>
      </c>
      <c r="X507">
        <f t="shared" si="152"/>
        <v>2.4999999999999998E-2</v>
      </c>
      <c r="Y507">
        <f t="shared" si="153"/>
        <v>2.4999999999999998E-2</v>
      </c>
      <c r="Z507" t="b">
        <f t="shared" si="154"/>
        <v>0</v>
      </c>
      <c r="AA507" s="6">
        <f t="shared" si="155"/>
        <v>1.8518518518518753E-4</v>
      </c>
      <c r="AB507" s="6" t="b">
        <f t="shared" si="156"/>
        <v>0</v>
      </c>
      <c r="AC507" s="9">
        <f t="shared" si="157"/>
        <v>56</v>
      </c>
      <c r="AD507" s="9">
        <f t="shared" si="165"/>
        <v>209.99999999999733</v>
      </c>
      <c r="AE507" s="10">
        <f t="shared" si="163"/>
        <v>2.3148148148148146E-4</v>
      </c>
      <c r="AF507">
        <f t="shared" si="158"/>
        <v>2.2453703703703698E-3</v>
      </c>
      <c r="AG507" t="b">
        <f t="shared" si="159"/>
        <v>0</v>
      </c>
      <c r="AH507">
        <f t="shared" si="160"/>
        <v>3.6435185185185189E-2</v>
      </c>
    </row>
    <row r="508" spans="1:34" x14ac:dyDescent="0.2">
      <c r="A508">
        <v>540</v>
      </c>
      <c r="B508" t="s">
        <v>464</v>
      </c>
      <c r="C508" t="s">
        <v>531</v>
      </c>
      <c r="D508" t="s">
        <v>2047</v>
      </c>
      <c r="E508" t="str">
        <f t="shared" si="146"/>
        <v>Chris WhittyApr 22, 2020</v>
      </c>
      <c r="F508" t="str">
        <f>VLOOKUP(D508,'names lookup'!A:L,5,FALSE)</f>
        <v>Chris Whitty</v>
      </c>
      <c r="G508" t="str">
        <f>VLOOKUP(F508,'names lookup'!E:H,3,FALSE)</f>
        <v>Department of Health and Social Care (DHSC)</v>
      </c>
      <c r="H508" t="str">
        <f>VLOOKUP(F508,'names lookup'!E:I,5,FALSE)</f>
        <v>Government</v>
      </c>
      <c r="I508" t="str">
        <f>VLOOKUP($F508,'names lookup'!$E:J,6,FALSE)</f>
        <v>Health</v>
      </c>
      <c r="J508" t="str">
        <f>VLOOKUP($F508,'names lookup'!$E:K,7,FALSE)</f>
        <v>N/A</v>
      </c>
      <c r="K508" t="str">
        <f>VLOOKUP($F508,'names lookup'!$E:L,8,FALSE)</f>
        <v>England</v>
      </c>
      <c r="L508" t="str">
        <f t="shared" si="147"/>
        <v>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v>
      </c>
      <c r="M508" t="str">
        <f t="shared" si="161"/>
        <v>33:02</v>
      </c>
      <c r="O508">
        <v>792</v>
      </c>
      <c r="Q508" t="s">
        <v>465</v>
      </c>
      <c r="R508" s="7">
        <f t="shared" si="148"/>
        <v>43943</v>
      </c>
      <c r="S508" t="s">
        <v>2495</v>
      </c>
      <c r="T508" s="6">
        <f t="shared" si="162"/>
        <v>2.2939814814814816E-2</v>
      </c>
      <c r="U508">
        <f t="shared" si="149"/>
        <v>2.2939814814814816E-2</v>
      </c>
      <c r="V508">
        <f t="shared" si="150"/>
        <v>3.4618055555555555E-2</v>
      </c>
      <c r="W508">
        <f t="shared" si="151"/>
        <v>1.1678240740740739E-2</v>
      </c>
      <c r="X508">
        <f t="shared" si="152"/>
        <v>2.4999999999999998E-2</v>
      </c>
      <c r="Y508">
        <f t="shared" si="153"/>
        <v>2.4999999999999998E-2</v>
      </c>
      <c r="Z508" t="b">
        <f t="shared" si="154"/>
        <v>0</v>
      </c>
      <c r="AA508" s="6">
        <f t="shared" si="155"/>
        <v>5.5555555555555566E-4</v>
      </c>
      <c r="AB508" s="6" t="b">
        <f t="shared" si="156"/>
        <v>0</v>
      </c>
      <c r="AC508" s="9">
        <f t="shared" si="157"/>
        <v>140</v>
      </c>
      <c r="AD508" s="9">
        <f t="shared" si="165"/>
        <v>174.99999999999997</v>
      </c>
      <c r="AE508" s="10">
        <f t="shared" si="163"/>
        <v>5.7870370370370378E-4</v>
      </c>
      <c r="AF508">
        <f t="shared" si="158"/>
        <v>2.0601851851851823E-3</v>
      </c>
      <c r="AG508" t="b">
        <f t="shared" si="159"/>
        <v>0</v>
      </c>
      <c r="AH508">
        <f t="shared" si="160"/>
        <v>3.6435185185185189E-2</v>
      </c>
    </row>
    <row r="509" spans="1:34" x14ac:dyDescent="0.2">
      <c r="A509">
        <v>541</v>
      </c>
      <c r="B509" t="s">
        <v>464</v>
      </c>
      <c r="C509" t="s">
        <v>532</v>
      </c>
      <c r="D509" t="s">
        <v>2047</v>
      </c>
      <c r="E509" t="str">
        <f t="shared" si="146"/>
        <v>Chris WhittyApr 22, 2020</v>
      </c>
      <c r="F509" t="str">
        <f>VLOOKUP(D509,'names lookup'!A:L,5,FALSE)</f>
        <v>Chris Whitty</v>
      </c>
      <c r="G509" t="str">
        <f>VLOOKUP(F509,'names lookup'!E:H,3,FALSE)</f>
        <v>Department of Health and Social Care (DHSC)</v>
      </c>
      <c r="H509" t="str">
        <f>VLOOKUP(F509,'names lookup'!E:I,5,FALSE)</f>
        <v>Government</v>
      </c>
      <c r="I509" t="str">
        <f>VLOOKUP($F509,'names lookup'!$E:J,6,FALSE)</f>
        <v>Health</v>
      </c>
      <c r="J509" t="str">
        <f>VLOOKUP($F509,'names lookup'!$E:K,7,FALSE)</f>
        <v>N/A</v>
      </c>
      <c r="K509" t="str">
        <f>VLOOKUP($F509,'names lookup'!$E:L,8,FALSE)</f>
        <v>England</v>
      </c>
      <c r="L509" t="str">
        <f t="shared" si="147"/>
        <v>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v>
      </c>
      <c r="M509" t="str">
        <f t="shared" si="161"/>
        <v>33:50</v>
      </c>
      <c r="O509">
        <v>695</v>
      </c>
      <c r="Q509" t="s">
        <v>465</v>
      </c>
      <c r="R509" s="7">
        <f t="shared" si="148"/>
        <v>43943</v>
      </c>
      <c r="S509" t="s">
        <v>2495</v>
      </c>
      <c r="T509" s="6">
        <f t="shared" si="162"/>
        <v>2.3495370370370371E-2</v>
      </c>
      <c r="U509">
        <f t="shared" si="149"/>
        <v>2.2939814814814816E-2</v>
      </c>
      <c r="V509">
        <f t="shared" si="150"/>
        <v>3.4618055555555555E-2</v>
      </c>
      <c r="W509">
        <f t="shared" si="151"/>
        <v>1.1678240740740739E-2</v>
      </c>
      <c r="X509">
        <f t="shared" si="152"/>
        <v>2.4999999999999998E-2</v>
      </c>
      <c r="Y509">
        <f t="shared" si="153"/>
        <v>2.4999999999999998E-2</v>
      </c>
      <c r="Z509" t="b">
        <f t="shared" si="154"/>
        <v>0</v>
      </c>
      <c r="AA509" s="6">
        <f t="shared" si="155"/>
        <v>4.745370370370372E-4</v>
      </c>
      <c r="AB509" s="6" t="b">
        <f t="shared" si="156"/>
        <v>0</v>
      </c>
      <c r="AC509" s="9">
        <f t="shared" si="157"/>
        <v>135</v>
      </c>
      <c r="AD509" s="9">
        <f t="shared" si="165"/>
        <v>197.56097560975604</v>
      </c>
      <c r="AE509" s="10">
        <f t="shared" si="163"/>
        <v>5.5555555555555556E-4</v>
      </c>
      <c r="AF509">
        <f t="shared" si="158"/>
        <v>2.0601851851851823E-3</v>
      </c>
      <c r="AG509" t="b">
        <f t="shared" si="159"/>
        <v>0</v>
      </c>
      <c r="AH509">
        <f t="shared" si="160"/>
        <v>3.6435185185185189E-2</v>
      </c>
    </row>
    <row r="510" spans="1:34" x14ac:dyDescent="0.2">
      <c r="A510">
        <v>542</v>
      </c>
      <c r="B510" t="s">
        <v>464</v>
      </c>
      <c r="C510" t="s">
        <v>533</v>
      </c>
      <c r="D510" t="s">
        <v>2047</v>
      </c>
      <c r="E510" t="str">
        <f t="shared" si="146"/>
        <v>Chris WhittyApr 22, 2020</v>
      </c>
      <c r="F510" t="str">
        <f>VLOOKUP(D510,'names lookup'!A:L,5,FALSE)</f>
        <v>Chris Whitty</v>
      </c>
      <c r="G510" t="str">
        <f>VLOOKUP(F510,'names lookup'!E:H,3,FALSE)</f>
        <v>Department of Health and Social Care (DHSC)</v>
      </c>
      <c r="H510" t="str">
        <f>VLOOKUP(F510,'names lookup'!E:I,5,FALSE)</f>
        <v>Government</v>
      </c>
      <c r="I510" t="str">
        <f>VLOOKUP($F510,'names lookup'!$E:J,6,FALSE)</f>
        <v>Health</v>
      </c>
      <c r="J510" t="str">
        <f>VLOOKUP($F510,'names lookup'!$E:K,7,FALSE)</f>
        <v>N/A</v>
      </c>
      <c r="K510" t="str">
        <f>VLOOKUP($F510,'names lookup'!$E:L,8,FALSE)</f>
        <v>England</v>
      </c>
      <c r="L510" t="str">
        <f t="shared" si="147"/>
        <v>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v>
      </c>
      <c r="M510" t="str">
        <f t="shared" si="161"/>
        <v>34:31</v>
      </c>
      <c r="O510">
        <v>863</v>
      </c>
      <c r="Q510" t="s">
        <v>465</v>
      </c>
      <c r="R510" s="7">
        <f t="shared" si="148"/>
        <v>43943</v>
      </c>
      <c r="S510" t="s">
        <v>2495</v>
      </c>
      <c r="T510" s="6">
        <f t="shared" si="162"/>
        <v>2.3969907407407409E-2</v>
      </c>
      <c r="U510">
        <f t="shared" si="149"/>
        <v>2.2939814814814816E-2</v>
      </c>
      <c r="V510">
        <f t="shared" si="150"/>
        <v>3.4618055555555555E-2</v>
      </c>
      <c r="W510">
        <f t="shared" si="151"/>
        <v>1.1678240740740739E-2</v>
      </c>
      <c r="X510">
        <f t="shared" si="152"/>
        <v>2.4999999999999998E-2</v>
      </c>
      <c r="Y510">
        <f t="shared" si="153"/>
        <v>2.4999999999999998E-2</v>
      </c>
      <c r="Z510" t="b">
        <f t="shared" si="154"/>
        <v>0</v>
      </c>
      <c r="AA510" s="6">
        <f t="shared" si="155"/>
        <v>5.5555555555555913E-4</v>
      </c>
      <c r="AB510" s="6" t="b">
        <f t="shared" si="156"/>
        <v>0</v>
      </c>
      <c r="AC510" s="9">
        <f t="shared" si="157"/>
        <v>163</v>
      </c>
      <c r="AD510" s="9">
        <f t="shared" si="165"/>
        <v>203.74999999999869</v>
      </c>
      <c r="AE510" s="10">
        <f t="shared" si="163"/>
        <v>6.7129629629629625E-4</v>
      </c>
      <c r="AF510">
        <f t="shared" si="158"/>
        <v>2.0601851851851823E-3</v>
      </c>
      <c r="AG510" t="b">
        <f t="shared" si="159"/>
        <v>0</v>
      </c>
      <c r="AH510">
        <f t="shared" si="160"/>
        <v>3.6435185185185189E-2</v>
      </c>
    </row>
    <row r="511" spans="1:34" x14ac:dyDescent="0.2">
      <c r="A511">
        <v>543</v>
      </c>
      <c r="B511" t="s">
        <v>464</v>
      </c>
      <c r="C511" t="s">
        <v>534</v>
      </c>
      <c r="D511" t="s">
        <v>2059</v>
      </c>
      <c r="E511" t="str">
        <f t="shared" si="146"/>
        <v>Dominic RaabApr 22, 2020</v>
      </c>
      <c r="F511" t="str">
        <f>VLOOKUP(D511,'names lookup'!A:L,5,FALSE)</f>
        <v>Dominic Raab</v>
      </c>
      <c r="G511" t="str">
        <f>VLOOKUP(F511,'names lookup'!E:H,3,FALSE)</f>
        <v>Government</v>
      </c>
      <c r="H511" t="str">
        <f>VLOOKUP(F511,'names lookup'!E:I,5,FALSE)</f>
        <v>Government</v>
      </c>
      <c r="I511" t="str">
        <f>VLOOKUP($F511,'names lookup'!$E:J,6,FALSE)</f>
        <v>Central govt</v>
      </c>
      <c r="J511" t="str">
        <f>VLOOKUP($F511,'names lookup'!$E:K,7,FALSE)</f>
        <v>N/A</v>
      </c>
      <c r="K511" t="str">
        <f>VLOOKUP($F511,'names lookup'!$E:L,8,FALSE)</f>
        <v>UK</v>
      </c>
      <c r="L511" t="str">
        <f t="shared" si="147"/>
        <v>Tom, would you like to follow up on any of that?</v>
      </c>
      <c r="M511" t="str">
        <f t="shared" si="161"/>
        <v>35:19</v>
      </c>
      <c r="O511">
        <v>70</v>
      </c>
      <c r="Q511" t="s">
        <v>465</v>
      </c>
      <c r="R511" s="7">
        <f t="shared" si="148"/>
        <v>43943</v>
      </c>
      <c r="S511" t="s">
        <v>2301</v>
      </c>
      <c r="T511" s="6">
        <f t="shared" si="162"/>
        <v>2.4525462962962968E-2</v>
      </c>
      <c r="U511">
        <f t="shared" si="149"/>
        <v>2.4525462962962968E-2</v>
      </c>
      <c r="V511">
        <f t="shared" si="150"/>
        <v>3.6435185185185189E-2</v>
      </c>
      <c r="W511">
        <f t="shared" si="151"/>
        <v>1.1909722222222221E-2</v>
      </c>
      <c r="X511">
        <f t="shared" si="152"/>
        <v>2.4999999999999998E-2</v>
      </c>
      <c r="Y511">
        <f t="shared" si="153"/>
        <v>2.4999999999999998E-2</v>
      </c>
      <c r="Z511" t="b">
        <f t="shared" si="154"/>
        <v>0</v>
      </c>
      <c r="AA511" s="6">
        <f t="shared" si="155"/>
        <v>1.1574074074070101E-5</v>
      </c>
      <c r="AB511" s="6" t="b">
        <f t="shared" si="156"/>
        <v>0</v>
      </c>
      <c r="AC511" s="9">
        <f t="shared" si="157"/>
        <v>11</v>
      </c>
      <c r="AD511" s="9">
        <f t="shared" si="165"/>
        <v>660.00000000022658</v>
      </c>
      <c r="AE511" s="10">
        <f t="shared" si="163"/>
        <v>3.4722222222222222E-5</v>
      </c>
      <c r="AF511">
        <f t="shared" si="158"/>
        <v>4.7453703703703026E-4</v>
      </c>
      <c r="AG511" t="b">
        <f t="shared" si="159"/>
        <v>0</v>
      </c>
      <c r="AH511">
        <f t="shared" si="160"/>
        <v>3.6435185185185189E-2</v>
      </c>
    </row>
    <row r="512" spans="1:34" x14ac:dyDescent="0.2">
      <c r="A512">
        <v>544</v>
      </c>
      <c r="B512" t="s">
        <v>464</v>
      </c>
      <c r="C512" t="s">
        <v>535</v>
      </c>
      <c r="D512" t="s">
        <v>2169</v>
      </c>
      <c r="E512" t="str">
        <f t="shared" si="146"/>
        <v>Tom NewtonApr 22, 2020</v>
      </c>
      <c r="F512" t="str">
        <f>VLOOKUP(D512,'names lookup'!A:L,5,FALSE)</f>
        <v>Tom Newton Dunn</v>
      </c>
      <c r="G512" t="str">
        <f>VLOOKUP(F512,'names lookup'!E:H,3,FALSE)</f>
        <v>The Sun</v>
      </c>
      <c r="H512" t="str">
        <f>VLOOKUP(F512,'names lookup'!E:I,5,FALSE)</f>
        <v>Media</v>
      </c>
      <c r="I512" t="str">
        <f>VLOOKUP($F512,'names lookup'!$E:J,6,FALSE)</f>
        <v>Newspaper</v>
      </c>
      <c r="J512" t="str">
        <f>VLOOKUP($F512,'names lookup'!$E:K,7,FALSE)</f>
        <v>National</v>
      </c>
      <c r="K512" t="str">
        <f>VLOOKUP($F512,'names lookup'!$E:L,8,FALSE)</f>
        <v>UK</v>
      </c>
      <c r="L512" t="str">
        <f t="shared" si="147"/>
        <v>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v>
      </c>
      <c r="M512" t="str">
        <f t="shared" si="161"/>
        <v>35:20</v>
      </c>
      <c r="O512">
        <v>603</v>
      </c>
      <c r="Q512" t="s">
        <v>465</v>
      </c>
      <c r="R512" s="7">
        <f t="shared" si="148"/>
        <v>43943</v>
      </c>
      <c r="S512" t="s">
        <v>2496</v>
      </c>
      <c r="T512" s="6">
        <f t="shared" si="162"/>
        <v>2.4537037037037038E-2</v>
      </c>
      <c r="U512">
        <f t="shared" si="149"/>
        <v>2.4537037037037038E-2</v>
      </c>
      <c r="V512">
        <f t="shared" si="150"/>
        <v>2.4537037037037038E-2</v>
      </c>
      <c r="W512">
        <f t="shared" si="151"/>
        <v>0</v>
      </c>
      <c r="X512">
        <f t="shared" si="152"/>
        <v>2.4999999999999998E-2</v>
      </c>
      <c r="Y512">
        <f t="shared" si="153"/>
        <v>2.4999999999999998E-2</v>
      </c>
      <c r="Z512" t="b">
        <f t="shared" si="154"/>
        <v>0</v>
      </c>
      <c r="AA512" s="6">
        <f t="shared" si="155"/>
        <v>4.6296296296296016E-4</v>
      </c>
      <c r="AB512" s="6" t="b">
        <f t="shared" si="156"/>
        <v>0</v>
      </c>
      <c r="AC512" s="9">
        <f t="shared" si="157"/>
        <v>104</v>
      </c>
      <c r="AD512" s="9">
        <f t="shared" si="165"/>
        <v>156.00000000000094</v>
      </c>
      <c r="AE512" s="10">
        <f t="shared" si="163"/>
        <v>4.2824074074074075E-4</v>
      </c>
      <c r="AF512">
        <f t="shared" si="158"/>
        <v>4.6296296296296016E-4</v>
      </c>
      <c r="AG512" t="b">
        <f t="shared" si="159"/>
        <v>0</v>
      </c>
      <c r="AH512">
        <f t="shared" si="160"/>
        <v>3.6435185185185189E-2</v>
      </c>
    </row>
    <row r="513" spans="1:34" x14ac:dyDescent="0.2">
      <c r="A513">
        <v>545</v>
      </c>
      <c r="B513" t="s">
        <v>464</v>
      </c>
      <c r="C513" t="s">
        <v>536</v>
      </c>
      <c r="D513" t="s">
        <v>2047</v>
      </c>
      <c r="E513" t="str">
        <f t="shared" si="146"/>
        <v>Chris WhittyApr 22, 2020</v>
      </c>
      <c r="F513" t="str">
        <f>VLOOKUP(D513,'names lookup'!A:L,5,FALSE)</f>
        <v>Chris Whitty</v>
      </c>
      <c r="G513" t="str">
        <f>VLOOKUP(F513,'names lookup'!E:H,3,FALSE)</f>
        <v>Department of Health and Social Care (DHSC)</v>
      </c>
      <c r="H513" t="str">
        <f>VLOOKUP(F513,'names lookup'!E:I,5,FALSE)</f>
        <v>Government</v>
      </c>
      <c r="I513" t="str">
        <f>VLOOKUP($F513,'names lookup'!$E:J,6,FALSE)</f>
        <v>Health</v>
      </c>
      <c r="J513" t="str">
        <f>VLOOKUP($F513,'names lookup'!$E:K,7,FALSE)</f>
        <v>N/A</v>
      </c>
      <c r="K513" t="str">
        <f>VLOOKUP($F513,'names lookup'!$E:L,8,FALSE)</f>
        <v>England</v>
      </c>
      <c r="L513" t="str">
        <f t="shared" si="147"/>
        <v>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v>
      </c>
      <c r="M513" t="str">
        <f t="shared" si="161"/>
        <v>36:00</v>
      </c>
      <c r="O513">
        <v>883</v>
      </c>
      <c r="Q513" t="s">
        <v>465</v>
      </c>
      <c r="R513" s="7">
        <f t="shared" si="148"/>
        <v>43943</v>
      </c>
      <c r="S513" t="s">
        <v>2497</v>
      </c>
      <c r="T513" s="6">
        <f t="shared" si="162"/>
        <v>2.4999999999999998E-2</v>
      </c>
      <c r="U513">
        <f t="shared" si="149"/>
        <v>2.4999999999999998E-2</v>
      </c>
      <c r="V513">
        <f t="shared" si="150"/>
        <v>3.4618055555555555E-2</v>
      </c>
      <c r="W513">
        <f t="shared" si="151"/>
        <v>9.6180555555555568E-3</v>
      </c>
      <c r="X513">
        <f t="shared" si="152"/>
        <v>2.9189814814814811E-2</v>
      </c>
      <c r="Y513">
        <f t="shared" si="153"/>
        <v>2.9189814814814811E-2</v>
      </c>
      <c r="Z513" t="b">
        <f t="shared" si="154"/>
        <v>0</v>
      </c>
      <c r="AA513" s="6">
        <f t="shared" si="155"/>
        <v>5.5555555555555566E-4</v>
      </c>
      <c r="AB513" s="6" t="b">
        <f t="shared" si="156"/>
        <v>0</v>
      </c>
      <c r="AC513" s="9">
        <f t="shared" si="157"/>
        <v>152</v>
      </c>
      <c r="AD513" s="9">
        <f t="shared" si="165"/>
        <v>189.99999999999997</v>
      </c>
      <c r="AE513" s="10">
        <f t="shared" si="163"/>
        <v>6.2500000000000001E-4</v>
      </c>
      <c r="AF513">
        <f t="shared" si="158"/>
        <v>4.1898148148148129E-3</v>
      </c>
      <c r="AG513" t="b">
        <f t="shared" si="159"/>
        <v>0</v>
      </c>
      <c r="AH513">
        <f t="shared" si="160"/>
        <v>3.6435185185185189E-2</v>
      </c>
    </row>
    <row r="514" spans="1:34" x14ac:dyDescent="0.2">
      <c r="A514">
        <v>546</v>
      </c>
      <c r="B514" t="s">
        <v>464</v>
      </c>
      <c r="C514" t="s">
        <v>537</v>
      </c>
      <c r="D514" t="s">
        <v>2047</v>
      </c>
      <c r="E514" t="str">
        <f t="shared" ref="E514:E577" si="166">D514&amp;Q514</f>
        <v>Chris WhittyApr 22, 2020</v>
      </c>
      <c r="F514" t="str">
        <f>VLOOKUP(D514,'names lookup'!A:L,5,FALSE)</f>
        <v>Chris Whitty</v>
      </c>
      <c r="G514" t="str">
        <f>VLOOKUP(F514,'names lookup'!E:H,3,FALSE)</f>
        <v>Department of Health and Social Care (DHSC)</v>
      </c>
      <c r="H514" t="str">
        <f>VLOOKUP(F514,'names lookup'!E:I,5,FALSE)</f>
        <v>Government</v>
      </c>
      <c r="I514" t="str">
        <f>VLOOKUP($F514,'names lookup'!$E:J,6,FALSE)</f>
        <v>Health</v>
      </c>
      <c r="J514" t="str">
        <f>VLOOKUP($F514,'names lookup'!$E:K,7,FALSE)</f>
        <v>N/A</v>
      </c>
      <c r="K514" t="str">
        <f>VLOOKUP($F514,'names lookup'!$E:L,8,FALSE)</f>
        <v>England</v>
      </c>
      <c r="L514" t="str">
        <f t="shared" ref="L514:L577" si="167">TRIM(SUBSTITUTE(SUBSTITUTE(SUBSTITUTE(SUBSTITUTE(C514,D514,""),M514,""),"();",""),":",""))</f>
        <v>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v>
      </c>
      <c r="M514" t="str">
        <f t="shared" si="161"/>
        <v>36:48</v>
      </c>
      <c r="O514">
        <v>641</v>
      </c>
      <c r="Q514" t="s">
        <v>465</v>
      </c>
      <c r="R514" s="7">
        <f t="shared" ref="R514:R577" si="168">DATE(2020,IF(LEFT(Q514,3)="Apr",4,3),SUBSTITUTE(SUBSTITUTE(SUBSTITUTE(Q514,", 2020",""),"Apr ",""),"Mar ",""))</f>
        <v>43943</v>
      </c>
      <c r="S514" t="s">
        <v>2497</v>
      </c>
      <c r="T514" s="6">
        <f t="shared" si="162"/>
        <v>2.5555555555555554E-2</v>
      </c>
      <c r="U514">
        <f t="shared" ref="U514:U577" si="169">IF(D514=D513,U513,T514)</f>
        <v>2.4999999999999998E-2</v>
      </c>
      <c r="V514">
        <f t="shared" ref="V514:V577" si="170">_xlfn.MAXIFS(T:T,D:D,D514,B:B,B514)</f>
        <v>3.4618055555555555E-2</v>
      </c>
      <c r="W514">
        <f t="shared" ref="W514:W577" si="171">V514-U514</f>
        <v>9.6180555555555568E-3</v>
      </c>
      <c r="X514">
        <f t="shared" ref="X514:X577" si="172">IF(V514=T514,T515,X515)</f>
        <v>2.9189814814814811E-2</v>
      </c>
      <c r="Y514">
        <f t="shared" ref="Y514:Y577" si="173">IF(ISBLANK(X514),V514,X514)</f>
        <v>2.9189814814814811E-2</v>
      </c>
      <c r="Z514" t="b">
        <f t="shared" ref="Z514:Z577" si="174">IF(ISBLANK(X514),TRUE,FALSE)</f>
        <v>0</v>
      </c>
      <c r="AA514" s="6">
        <f t="shared" ref="AA514:AA577" si="175">T515-T514</f>
        <v>4.2824074074074292E-4</v>
      </c>
      <c r="AB514" s="6" t="b">
        <f t="shared" ref="AB514:AB577" si="176">AA514&lt;0</f>
        <v>0</v>
      </c>
      <c r="AC514" s="9">
        <f t="shared" ref="AC514:AC577" si="177">LEN(TRIM(L514))-LEN(SUBSTITUTE(L514," ",""))+1</f>
        <v>115</v>
      </c>
      <c r="AD514" s="9">
        <f t="shared" si="165"/>
        <v>186.48648648648555</v>
      </c>
      <c r="AE514" s="10">
        <f t="shared" si="163"/>
        <v>4.7453703703703704E-4</v>
      </c>
      <c r="AF514">
        <f t="shared" ref="AF514:AF577" si="178">Y514-U514</f>
        <v>4.1898148148148129E-3</v>
      </c>
      <c r="AG514" t="b">
        <f t="shared" ref="AG514:AG577" si="179">AF514&lt;0</f>
        <v>0</v>
      </c>
      <c r="AH514">
        <f t="shared" ref="AH514:AH577" si="180">_xlfn.MAXIFS(T:T,B:B,B514)</f>
        <v>3.6435185185185189E-2</v>
      </c>
    </row>
    <row r="515" spans="1:34" x14ac:dyDescent="0.2">
      <c r="A515">
        <v>547</v>
      </c>
      <c r="B515" t="s">
        <v>464</v>
      </c>
      <c r="C515" t="s">
        <v>538</v>
      </c>
      <c r="D515" t="s">
        <v>2059</v>
      </c>
      <c r="E515" t="str">
        <f t="shared" si="166"/>
        <v>Dominic RaabApr 22, 2020</v>
      </c>
      <c r="F515" t="str">
        <f>VLOOKUP(D515,'names lookup'!A:L,5,FALSE)</f>
        <v>Dominic Raab</v>
      </c>
      <c r="G515" t="str">
        <f>VLOOKUP(F515,'names lookup'!E:H,3,FALSE)</f>
        <v>Government</v>
      </c>
      <c r="H515" t="str">
        <f>VLOOKUP(F515,'names lookup'!E:I,5,FALSE)</f>
        <v>Government</v>
      </c>
      <c r="I515" t="str">
        <f>VLOOKUP($F515,'names lookup'!$E:J,6,FALSE)</f>
        <v>Central govt</v>
      </c>
      <c r="J515" t="str">
        <f>VLOOKUP($F515,'names lookup'!$E:K,7,FALSE)</f>
        <v>N/A</v>
      </c>
      <c r="K515" t="str">
        <f>VLOOKUP($F515,'names lookup'!$E:L,8,FALSE)</f>
        <v>UK</v>
      </c>
      <c r="L515" t="str">
        <f t="shared" si="167"/>
        <v>Thanks, Tom. Can we go next to Gordon Rayner, from The Telegraph?</v>
      </c>
      <c r="M515" t="str">
        <f t="shared" ref="M515:M578" si="181">MID(C515,FIND("(",C515)+1,FIND(")",C515)-FIND("(",C515)-1)</f>
        <v>37:25</v>
      </c>
      <c r="O515">
        <v>87</v>
      </c>
      <c r="Q515" t="s">
        <v>465</v>
      </c>
      <c r="R515" s="7">
        <f t="shared" si="168"/>
        <v>43943</v>
      </c>
      <c r="S515" t="s">
        <v>2498</v>
      </c>
      <c r="T515" s="6">
        <f t="shared" ref="T515:T578" si="182">IF(LEN(N515)&gt;5,TIME(LEFT(M515,2),MID(M515,4,2),RIGHT(M515,2)),TIME(N515,LEFT(M515,2),RIGHT(M515,2)))</f>
        <v>2.5983796296296297E-2</v>
      </c>
      <c r="U515">
        <f t="shared" si="169"/>
        <v>2.5983796296296297E-2</v>
      </c>
      <c r="V515">
        <f t="shared" si="170"/>
        <v>3.6435185185185189E-2</v>
      </c>
      <c r="W515">
        <f t="shared" si="171"/>
        <v>1.0451388888888892E-2</v>
      </c>
      <c r="X515">
        <f t="shared" si="172"/>
        <v>2.9189814814814811E-2</v>
      </c>
      <c r="Y515">
        <f t="shared" si="173"/>
        <v>2.9189814814814811E-2</v>
      </c>
      <c r="Z515" t="b">
        <f t="shared" si="174"/>
        <v>0</v>
      </c>
      <c r="AA515" s="6">
        <f t="shared" si="175"/>
        <v>5.7870370370371321E-5</v>
      </c>
      <c r="AB515" s="6" t="b">
        <f t="shared" si="176"/>
        <v>0</v>
      </c>
      <c r="AC515" s="9">
        <f t="shared" si="177"/>
        <v>12</v>
      </c>
      <c r="AD515" s="9">
        <f t="shared" si="165"/>
        <v>143.99999999999764</v>
      </c>
      <c r="AE515" s="10">
        <f t="shared" ref="AE515:AE578" si="183">TIME(0,0,(AC515/AVERAGE(AD:AD))*60)</f>
        <v>4.6296296296296294E-5</v>
      </c>
      <c r="AF515">
        <f t="shared" si="178"/>
        <v>3.2060185185185143E-3</v>
      </c>
      <c r="AG515" t="b">
        <f t="shared" si="179"/>
        <v>0</v>
      </c>
      <c r="AH515">
        <f t="shared" si="180"/>
        <v>3.6435185185185189E-2</v>
      </c>
    </row>
    <row r="516" spans="1:34" x14ac:dyDescent="0.2">
      <c r="A516">
        <v>548</v>
      </c>
      <c r="B516" t="s">
        <v>464</v>
      </c>
      <c r="C516" t="s">
        <v>539</v>
      </c>
      <c r="D516" t="s">
        <v>2072</v>
      </c>
      <c r="E516" t="str">
        <f t="shared" si="166"/>
        <v>Gordon RaynerApr 22, 2020</v>
      </c>
      <c r="F516" t="str">
        <f>VLOOKUP(E516,'names lookup'!D:L,2,FALSE)</f>
        <v>Gordon Rayner</v>
      </c>
      <c r="G516" t="str">
        <f>VLOOKUP(F516,'names lookup'!E:H,3,FALSE)</f>
        <v>The Telegraph</v>
      </c>
      <c r="H516" t="str">
        <f>VLOOKUP(F516,'names lookup'!E:I,5,FALSE)</f>
        <v>Media</v>
      </c>
      <c r="I516" t="str">
        <f>VLOOKUP($F516,'names lookup'!$E:J,6,FALSE)</f>
        <v>Newspaper</v>
      </c>
      <c r="J516" t="str">
        <f>VLOOKUP($F516,'names lookup'!$E:K,7,FALSE)</f>
        <v>National</v>
      </c>
      <c r="K516" t="str">
        <f>VLOOKUP($F516,'names lookup'!$E:L,8,FALSE)</f>
        <v>UK</v>
      </c>
      <c r="L516" t="str">
        <f t="shared" si="167"/>
        <v>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v>
      </c>
      <c r="M516" t="str">
        <f t="shared" si="181"/>
        <v>37:30</v>
      </c>
      <c r="O516">
        <v>949</v>
      </c>
      <c r="Q516" t="s">
        <v>465</v>
      </c>
      <c r="R516" s="7">
        <f t="shared" si="168"/>
        <v>43943</v>
      </c>
      <c r="S516" t="s">
        <v>2499</v>
      </c>
      <c r="T516" s="6">
        <f t="shared" si="182"/>
        <v>2.6041666666666668E-2</v>
      </c>
      <c r="U516">
        <f t="shared" si="169"/>
        <v>2.6041666666666668E-2</v>
      </c>
      <c r="V516">
        <f t="shared" si="170"/>
        <v>2.9189814814814811E-2</v>
      </c>
      <c r="W516">
        <f t="shared" si="171"/>
        <v>3.148148148148143E-3</v>
      </c>
      <c r="X516">
        <f t="shared" si="172"/>
        <v>2.9189814814814811E-2</v>
      </c>
      <c r="Y516">
        <f t="shared" si="173"/>
        <v>2.9189814814814811E-2</v>
      </c>
      <c r="Z516" t="b">
        <f t="shared" si="174"/>
        <v>0</v>
      </c>
      <c r="AA516" s="6">
        <f t="shared" si="175"/>
        <v>7.5231481481481677E-4</v>
      </c>
      <c r="AB516" s="6" t="b">
        <f t="shared" si="176"/>
        <v>0</v>
      </c>
      <c r="AC516" s="9">
        <f t="shared" si="177"/>
        <v>156</v>
      </c>
      <c r="AD516" s="9">
        <f t="shared" si="165"/>
        <v>143.99999999999963</v>
      </c>
      <c r="AE516" s="10">
        <f t="shared" si="183"/>
        <v>6.3657407407407402E-4</v>
      </c>
      <c r="AF516">
        <f t="shared" si="178"/>
        <v>3.148148148148143E-3</v>
      </c>
      <c r="AG516" t="b">
        <f t="shared" si="179"/>
        <v>0</v>
      </c>
      <c r="AH516">
        <f t="shared" si="180"/>
        <v>3.6435185185185189E-2</v>
      </c>
    </row>
    <row r="517" spans="1:34" x14ac:dyDescent="0.2">
      <c r="A517">
        <v>549</v>
      </c>
      <c r="B517" t="s">
        <v>464</v>
      </c>
      <c r="C517" t="s">
        <v>540</v>
      </c>
      <c r="D517" t="s">
        <v>2059</v>
      </c>
      <c r="E517" t="str">
        <f t="shared" si="166"/>
        <v>Dominic RaabApr 22, 2020</v>
      </c>
      <c r="F517" t="str">
        <f>VLOOKUP(D517,'names lookup'!A:L,5,FALSE)</f>
        <v>Dominic Raab</v>
      </c>
      <c r="G517" t="str">
        <f>VLOOKUP(F517,'names lookup'!E:H,3,FALSE)</f>
        <v>Government</v>
      </c>
      <c r="H517" t="str">
        <f>VLOOKUP(F517,'names lookup'!E:I,5,FALSE)</f>
        <v>Government</v>
      </c>
      <c r="I517" t="str">
        <f>VLOOKUP($F517,'names lookup'!$E:J,6,FALSE)</f>
        <v>Central govt</v>
      </c>
      <c r="J517" t="str">
        <f>VLOOKUP($F517,'names lookup'!$E:K,7,FALSE)</f>
        <v>N/A</v>
      </c>
      <c r="K517" t="str">
        <f>VLOOKUP($F517,'names lookup'!$E:L,8,FALSE)</f>
        <v>UK</v>
      </c>
      <c r="L517" t="str">
        <f t="shared" si="167"/>
        <v>No, I can’t. I think if they were conducted in the circumstances that you described, I’d have to look very carefully at the rules around it. But, I’m happy to take that away and have a look at it. Chris, on the other points.</v>
      </c>
      <c r="M517" t="str">
        <f t="shared" si="181"/>
        <v>38:35</v>
      </c>
      <c r="O517">
        <v>246</v>
      </c>
      <c r="Q517" t="s">
        <v>465</v>
      </c>
      <c r="R517" s="7">
        <f t="shared" si="168"/>
        <v>43943</v>
      </c>
      <c r="S517" t="s">
        <v>2500</v>
      </c>
      <c r="T517" s="6">
        <f t="shared" si="182"/>
        <v>2.6793981481481485E-2</v>
      </c>
      <c r="U517">
        <f t="shared" si="169"/>
        <v>2.6793981481481485E-2</v>
      </c>
      <c r="V517">
        <f t="shared" si="170"/>
        <v>3.6435185185185189E-2</v>
      </c>
      <c r="W517">
        <f t="shared" si="171"/>
        <v>9.6412037037037039E-3</v>
      </c>
      <c r="X517">
        <f t="shared" si="172"/>
        <v>2.9189814814814811E-2</v>
      </c>
      <c r="Y517">
        <f t="shared" si="173"/>
        <v>2.9189814814814811E-2</v>
      </c>
      <c r="Z517" t="b">
        <f t="shared" si="174"/>
        <v>0</v>
      </c>
      <c r="AA517" s="6">
        <f t="shared" si="175"/>
        <v>1.5046296296295641E-4</v>
      </c>
      <c r="AB517" s="6" t="b">
        <f t="shared" si="176"/>
        <v>0</v>
      </c>
      <c r="AC517" s="9">
        <f t="shared" si="177"/>
        <v>44</v>
      </c>
      <c r="AD517" s="9">
        <f t="shared" si="165"/>
        <v>203.07692307693191</v>
      </c>
      <c r="AE517" s="10">
        <f t="shared" si="183"/>
        <v>1.7361111111111112E-4</v>
      </c>
      <c r="AF517">
        <f t="shared" si="178"/>
        <v>2.3958333333333262E-3</v>
      </c>
      <c r="AG517" t="b">
        <f t="shared" si="179"/>
        <v>0</v>
      </c>
      <c r="AH517">
        <f t="shared" si="180"/>
        <v>3.6435185185185189E-2</v>
      </c>
    </row>
    <row r="518" spans="1:34" x14ac:dyDescent="0.2">
      <c r="A518">
        <v>550</v>
      </c>
      <c r="B518" t="s">
        <v>464</v>
      </c>
      <c r="C518" t="s">
        <v>541</v>
      </c>
      <c r="D518" t="s">
        <v>2047</v>
      </c>
      <c r="E518" t="str">
        <f t="shared" si="166"/>
        <v>Chris WhittyApr 22, 2020</v>
      </c>
      <c r="F518" t="str">
        <f>VLOOKUP(D518,'names lookup'!A:L,5,FALSE)</f>
        <v>Chris Whitty</v>
      </c>
      <c r="G518" t="str">
        <f>VLOOKUP(F518,'names lookup'!E:H,3,FALSE)</f>
        <v>Department of Health and Social Care (DHSC)</v>
      </c>
      <c r="H518" t="str">
        <f>VLOOKUP(F518,'names lookup'!E:I,5,FALSE)</f>
        <v>Government</v>
      </c>
      <c r="I518" t="str">
        <f>VLOOKUP($F518,'names lookup'!$E:J,6,FALSE)</f>
        <v>Health</v>
      </c>
      <c r="J518" t="str">
        <f>VLOOKUP($F518,'names lookup'!$E:K,7,FALSE)</f>
        <v>N/A</v>
      </c>
      <c r="K518" t="str">
        <f>VLOOKUP($F518,'names lookup'!$E:L,8,FALSE)</f>
        <v>England</v>
      </c>
      <c r="L518" t="str">
        <f t="shared" si="167"/>
        <v>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v>
      </c>
      <c r="M518" t="str">
        <f t="shared" si="181"/>
        <v>38:48</v>
      </c>
      <c r="O518">
        <v>725</v>
      </c>
      <c r="Q518" t="s">
        <v>465</v>
      </c>
      <c r="R518" s="7">
        <f t="shared" si="168"/>
        <v>43943</v>
      </c>
      <c r="S518" t="s">
        <v>2501</v>
      </c>
      <c r="T518" s="6">
        <f t="shared" si="182"/>
        <v>2.6944444444444441E-2</v>
      </c>
      <c r="U518">
        <f t="shared" si="169"/>
        <v>2.6944444444444441E-2</v>
      </c>
      <c r="V518">
        <f t="shared" si="170"/>
        <v>3.4618055555555555E-2</v>
      </c>
      <c r="W518">
        <f t="shared" si="171"/>
        <v>7.6736111111111137E-3</v>
      </c>
      <c r="X518">
        <f t="shared" si="172"/>
        <v>2.9189814814814811E-2</v>
      </c>
      <c r="Y518">
        <f t="shared" si="173"/>
        <v>2.9189814814814811E-2</v>
      </c>
      <c r="Z518" t="b">
        <f t="shared" si="174"/>
        <v>0</v>
      </c>
      <c r="AA518" s="6">
        <f t="shared" si="175"/>
        <v>4.3981481481481649E-4</v>
      </c>
      <c r="AB518" s="6" t="b">
        <f t="shared" si="176"/>
        <v>0</v>
      </c>
      <c r="AC518" s="9">
        <f t="shared" si="177"/>
        <v>130</v>
      </c>
      <c r="AD518" s="9">
        <f t="shared" si="165"/>
        <v>205.26315789473605</v>
      </c>
      <c r="AE518" s="10">
        <f t="shared" si="183"/>
        <v>5.3240740740740744E-4</v>
      </c>
      <c r="AF518">
        <f t="shared" si="178"/>
        <v>2.2453703703703698E-3</v>
      </c>
      <c r="AG518" t="b">
        <f t="shared" si="179"/>
        <v>0</v>
      </c>
      <c r="AH518">
        <f t="shared" si="180"/>
        <v>3.6435185185185189E-2</v>
      </c>
    </row>
    <row r="519" spans="1:34" x14ac:dyDescent="0.2">
      <c r="A519">
        <v>551</v>
      </c>
      <c r="B519" t="s">
        <v>464</v>
      </c>
      <c r="C519" t="s">
        <v>542</v>
      </c>
      <c r="D519" t="s">
        <v>2047</v>
      </c>
      <c r="E519" t="str">
        <f t="shared" si="166"/>
        <v>Chris WhittyApr 22, 2020</v>
      </c>
      <c r="F519" t="str">
        <f>VLOOKUP(D519,'names lookup'!A:L,5,FALSE)</f>
        <v>Chris Whitty</v>
      </c>
      <c r="G519" t="str">
        <f>VLOOKUP(F519,'names lookup'!E:H,3,FALSE)</f>
        <v>Department of Health and Social Care (DHSC)</v>
      </c>
      <c r="H519" t="str">
        <f>VLOOKUP(F519,'names lookup'!E:I,5,FALSE)</f>
        <v>Government</v>
      </c>
      <c r="I519" t="str">
        <f>VLOOKUP($F519,'names lookup'!$E:J,6,FALSE)</f>
        <v>Health</v>
      </c>
      <c r="J519" t="str">
        <f>VLOOKUP($F519,'names lookup'!$E:K,7,FALSE)</f>
        <v>N/A</v>
      </c>
      <c r="K519" t="str">
        <f>VLOOKUP($F519,'names lookup'!$E:L,8,FALSE)</f>
        <v>England</v>
      </c>
      <c r="L519" t="str">
        <f t="shared" si="167"/>
        <v>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v>
      </c>
      <c r="M519" t="str">
        <f t="shared" si="181"/>
        <v>39:26</v>
      </c>
      <c r="O519">
        <v>690</v>
      </c>
      <c r="Q519" t="s">
        <v>465</v>
      </c>
      <c r="R519" s="7">
        <f t="shared" si="168"/>
        <v>43943</v>
      </c>
      <c r="S519" t="s">
        <v>2501</v>
      </c>
      <c r="T519" s="6">
        <f t="shared" si="182"/>
        <v>2.7384259259259257E-2</v>
      </c>
      <c r="U519">
        <f t="shared" si="169"/>
        <v>2.6944444444444441E-2</v>
      </c>
      <c r="V519">
        <f t="shared" si="170"/>
        <v>3.4618055555555555E-2</v>
      </c>
      <c r="W519">
        <f t="shared" si="171"/>
        <v>7.6736111111111137E-3</v>
      </c>
      <c r="X519">
        <f t="shared" si="172"/>
        <v>2.9189814814814811E-2</v>
      </c>
      <c r="Y519">
        <f t="shared" si="173"/>
        <v>2.9189814814814811E-2</v>
      </c>
      <c r="Z519" t="b">
        <f t="shared" si="174"/>
        <v>0</v>
      </c>
      <c r="AA519" s="6">
        <f t="shared" si="175"/>
        <v>4.9768518518518781E-4</v>
      </c>
      <c r="AB519" s="6" t="b">
        <f t="shared" si="176"/>
        <v>0</v>
      </c>
      <c r="AC519" s="9">
        <f t="shared" si="177"/>
        <v>123</v>
      </c>
      <c r="AD519" s="9">
        <f t="shared" si="165"/>
        <v>171.62790697674328</v>
      </c>
      <c r="AE519" s="10">
        <f t="shared" si="183"/>
        <v>5.0925925925925921E-4</v>
      </c>
      <c r="AF519">
        <f t="shared" si="178"/>
        <v>2.2453703703703698E-3</v>
      </c>
      <c r="AG519" t="b">
        <f t="shared" si="179"/>
        <v>0</v>
      </c>
      <c r="AH519">
        <f t="shared" si="180"/>
        <v>3.6435185185185189E-2</v>
      </c>
    </row>
    <row r="520" spans="1:34" x14ac:dyDescent="0.2">
      <c r="A520">
        <v>552</v>
      </c>
      <c r="B520" t="s">
        <v>464</v>
      </c>
      <c r="C520" t="s">
        <v>543</v>
      </c>
      <c r="D520" t="s">
        <v>2059</v>
      </c>
      <c r="E520" t="str">
        <f t="shared" si="166"/>
        <v>Dominic RaabApr 22, 2020</v>
      </c>
      <c r="F520" t="str">
        <f>VLOOKUP(D520,'names lookup'!A:L,5,FALSE)</f>
        <v>Dominic Raab</v>
      </c>
      <c r="G520" t="str">
        <f>VLOOKUP(F520,'names lookup'!E:H,3,FALSE)</f>
        <v>Government</v>
      </c>
      <c r="H520" t="str">
        <f>VLOOKUP(F520,'names lookup'!E:I,5,FALSE)</f>
        <v>Government</v>
      </c>
      <c r="I520" t="str">
        <f>VLOOKUP($F520,'names lookup'!$E:J,6,FALSE)</f>
        <v>Central govt</v>
      </c>
      <c r="J520" t="str">
        <f>VLOOKUP($F520,'names lookup'!$E:K,7,FALSE)</f>
        <v>N/A</v>
      </c>
      <c r="K520" t="str">
        <f>VLOOKUP($F520,'names lookup'!$E:L,8,FALSE)</f>
        <v>UK</v>
      </c>
      <c r="L520" t="str">
        <f t="shared" si="167"/>
        <v>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v>
      </c>
      <c r="M520" t="str">
        <f t="shared" si="181"/>
        <v>40:09</v>
      </c>
      <c r="O520">
        <v>434</v>
      </c>
      <c r="Q520" t="s">
        <v>465</v>
      </c>
      <c r="R520" s="7">
        <f t="shared" si="168"/>
        <v>43943</v>
      </c>
      <c r="S520" t="s">
        <v>2245</v>
      </c>
      <c r="T520" s="6">
        <f t="shared" si="182"/>
        <v>2.7881944444444445E-2</v>
      </c>
      <c r="U520">
        <f t="shared" si="169"/>
        <v>2.7881944444444445E-2</v>
      </c>
      <c r="V520">
        <f t="shared" si="170"/>
        <v>3.6435185185185189E-2</v>
      </c>
      <c r="W520">
        <f t="shared" si="171"/>
        <v>8.5532407407407432E-3</v>
      </c>
      <c r="X520">
        <f t="shared" si="172"/>
        <v>2.9189814814814811E-2</v>
      </c>
      <c r="Y520">
        <f t="shared" si="173"/>
        <v>2.9189814814814811E-2</v>
      </c>
      <c r="Z520" t="b">
        <f t="shared" si="174"/>
        <v>0</v>
      </c>
      <c r="AA520" s="6">
        <f t="shared" si="175"/>
        <v>2.8935185185185661E-4</v>
      </c>
      <c r="AB520" s="6" t="b">
        <f t="shared" si="176"/>
        <v>0</v>
      </c>
      <c r="AC520" s="9">
        <f t="shared" si="177"/>
        <v>75</v>
      </c>
      <c r="AD520" s="9">
        <f t="shared" si="165"/>
        <v>179.99999999999704</v>
      </c>
      <c r="AE520" s="10">
        <f t="shared" si="183"/>
        <v>3.0092592592592595E-4</v>
      </c>
      <c r="AF520">
        <f t="shared" si="178"/>
        <v>1.3078703703703655E-3</v>
      </c>
      <c r="AG520" t="b">
        <f t="shared" si="179"/>
        <v>0</v>
      </c>
      <c r="AH520">
        <f t="shared" si="180"/>
        <v>3.6435185185185189E-2</v>
      </c>
    </row>
    <row r="521" spans="1:34" x14ac:dyDescent="0.2">
      <c r="A521">
        <v>553</v>
      </c>
      <c r="B521" t="s">
        <v>464</v>
      </c>
      <c r="C521" t="s">
        <v>544</v>
      </c>
      <c r="D521" t="s">
        <v>2047</v>
      </c>
      <c r="E521" t="str">
        <f t="shared" si="166"/>
        <v>Chris WhittyApr 22, 2020</v>
      </c>
      <c r="F521" t="str">
        <f>VLOOKUP(D521,'names lookup'!A:L,5,FALSE)</f>
        <v>Chris Whitty</v>
      </c>
      <c r="G521" t="str">
        <f>VLOOKUP(F521,'names lookup'!E:H,3,FALSE)</f>
        <v>Department of Health and Social Care (DHSC)</v>
      </c>
      <c r="H521" t="str">
        <f>VLOOKUP(F521,'names lookup'!E:I,5,FALSE)</f>
        <v>Government</v>
      </c>
      <c r="I521" t="str">
        <f>VLOOKUP($F521,'names lookup'!$E:J,6,FALSE)</f>
        <v>Health</v>
      </c>
      <c r="J521" t="str">
        <f>VLOOKUP($F521,'names lookup'!$E:K,7,FALSE)</f>
        <v>N/A</v>
      </c>
      <c r="K521" t="str">
        <f>VLOOKUP($F521,'names lookup'!$E:L,8,FALSE)</f>
        <v>England</v>
      </c>
      <c r="L521" t="str">
        <f t="shared" si="167"/>
        <v>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v>
      </c>
      <c r="M521" t="str">
        <f t="shared" si="181"/>
        <v>40:34</v>
      </c>
      <c r="O521">
        <v>1002</v>
      </c>
      <c r="Q521" t="s">
        <v>465</v>
      </c>
      <c r="R521" s="7">
        <f t="shared" si="168"/>
        <v>43943</v>
      </c>
      <c r="S521" t="s">
        <v>2502</v>
      </c>
      <c r="T521" s="6">
        <f t="shared" si="182"/>
        <v>2.8171296296296302E-2</v>
      </c>
      <c r="U521">
        <f t="shared" si="169"/>
        <v>2.8171296296296302E-2</v>
      </c>
      <c r="V521">
        <f t="shared" si="170"/>
        <v>3.4618055555555555E-2</v>
      </c>
      <c r="W521">
        <f t="shared" si="171"/>
        <v>6.4467592592592528E-3</v>
      </c>
      <c r="X521">
        <f t="shared" si="172"/>
        <v>2.9189814814814811E-2</v>
      </c>
      <c r="Y521">
        <f t="shared" si="173"/>
        <v>2.9189814814814811E-2</v>
      </c>
      <c r="Z521" t="b">
        <f t="shared" si="174"/>
        <v>0</v>
      </c>
      <c r="AA521" s="6">
        <f t="shared" si="175"/>
        <v>6.712962962962879E-4</v>
      </c>
      <c r="AB521" s="6" t="b">
        <f t="shared" si="176"/>
        <v>0</v>
      </c>
      <c r="AC521" s="9">
        <f t="shared" si="177"/>
        <v>184</v>
      </c>
      <c r="AD521" s="9">
        <f t="shared" si="165"/>
        <v>190.34482758620928</v>
      </c>
      <c r="AE521" s="10">
        <f t="shared" si="183"/>
        <v>7.5231481481481471E-4</v>
      </c>
      <c r="AF521">
        <f t="shared" si="178"/>
        <v>1.0185185185185089E-3</v>
      </c>
      <c r="AG521" t="b">
        <f t="shared" si="179"/>
        <v>0</v>
      </c>
      <c r="AH521">
        <f t="shared" si="180"/>
        <v>3.6435185185185189E-2</v>
      </c>
    </row>
    <row r="522" spans="1:34" x14ac:dyDescent="0.2">
      <c r="A522">
        <v>554</v>
      </c>
      <c r="B522" t="s">
        <v>464</v>
      </c>
      <c r="C522" t="s">
        <v>545</v>
      </c>
      <c r="D522" t="s">
        <v>2059</v>
      </c>
      <c r="E522" t="str">
        <f t="shared" si="166"/>
        <v>Dominic RaabApr 22, 2020</v>
      </c>
      <c r="F522" t="str">
        <f>VLOOKUP(D522,'names lookup'!A:L,5,FALSE)</f>
        <v>Dominic Raab</v>
      </c>
      <c r="G522" t="str">
        <f>VLOOKUP(F522,'names lookup'!E:H,3,FALSE)</f>
        <v>Government</v>
      </c>
      <c r="H522" t="str">
        <f>VLOOKUP(F522,'names lookup'!E:I,5,FALSE)</f>
        <v>Government</v>
      </c>
      <c r="I522" t="str">
        <f>VLOOKUP($F522,'names lookup'!$E:J,6,FALSE)</f>
        <v>Central govt</v>
      </c>
      <c r="J522" t="str">
        <f>VLOOKUP($F522,'names lookup'!$E:K,7,FALSE)</f>
        <v>N/A</v>
      </c>
      <c r="K522" t="str">
        <f>VLOOKUP($F522,'names lookup'!$E:L,8,FALSE)</f>
        <v>UK</v>
      </c>
      <c r="L522" t="str">
        <f t="shared" si="167"/>
        <v>Gordon, do you want to come back on any of that?</v>
      </c>
      <c r="M522" t="str">
        <f t="shared" si="181"/>
        <v>41:32</v>
      </c>
      <c r="O522">
        <v>70</v>
      </c>
      <c r="Q522" t="s">
        <v>465</v>
      </c>
      <c r="R522" s="7">
        <f t="shared" si="168"/>
        <v>43943</v>
      </c>
      <c r="S522" t="s">
        <v>2503</v>
      </c>
      <c r="T522" s="6">
        <f t="shared" si="182"/>
        <v>2.884259259259259E-2</v>
      </c>
      <c r="U522">
        <f t="shared" si="169"/>
        <v>2.884259259259259E-2</v>
      </c>
      <c r="V522">
        <f t="shared" si="170"/>
        <v>3.6435185185185189E-2</v>
      </c>
      <c r="W522">
        <f t="shared" si="171"/>
        <v>7.5925925925925987E-3</v>
      </c>
      <c r="X522">
        <f t="shared" si="172"/>
        <v>2.9189814814814811E-2</v>
      </c>
      <c r="Y522">
        <f t="shared" si="173"/>
        <v>2.9189814814814811E-2</v>
      </c>
      <c r="Z522" t="b">
        <f t="shared" si="174"/>
        <v>0</v>
      </c>
      <c r="AA522" s="6">
        <f t="shared" si="175"/>
        <v>4.629629629630122E-5</v>
      </c>
      <c r="AB522" s="6" t="b">
        <f t="shared" si="176"/>
        <v>0</v>
      </c>
      <c r="AC522" s="9">
        <f t="shared" si="177"/>
        <v>11</v>
      </c>
      <c r="AD522" s="9">
        <f t="shared" si="165"/>
        <v>164.99999999998246</v>
      </c>
      <c r="AE522" s="10">
        <f t="shared" si="183"/>
        <v>3.4722222222222222E-5</v>
      </c>
      <c r="AF522">
        <f t="shared" si="178"/>
        <v>3.4722222222222099E-4</v>
      </c>
      <c r="AG522" t="b">
        <f t="shared" si="179"/>
        <v>0</v>
      </c>
      <c r="AH522">
        <f t="shared" si="180"/>
        <v>3.6435185185185189E-2</v>
      </c>
    </row>
    <row r="523" spans="1:34" x14ac:dyDescent="0.2">
      <c r="A523">
        <v>555</v>
      </c>
      <c r="B523" t="s">
        <v>464</v>
      </c>
      <c r="C523" t="s">
        <v>546</v>
      </c>
      <c r="D523" t="s">
        <v>2072</v>
      </c>
      <c r="E523" t="str">
        <f t="shared" si="166"/>
        <v>Gordon RaynerApr 22, 2020</v>
      </c>
      <c r="F523" t="str">
        <f>VLOOKUP(E523,'names lookup'!D:L,2,FALSE)</f>
        <v>Gordon Rayner</v>
      </c>
      <c r="G523" t="str">
        <f>VLOOKUP(F523,'names lookup'!E:H,3,FALSE)</f>
        <v>The Telegraph</v>
      </c>
      <c r="H523" t="str">
        <f>VLOOKUP(F523,'names lookup'!E:I,5,FALSE)</f>
        <v>Media</v>
      </c>
      <c r="I523" t="str">
        <f>VLOOKUP($F523,'names lookup'!$E:J,6,FALSE)</f>
        <v>Newspaper</v>
      </c>
      <c r="J523" t="str">
        <f>VLOOKUP($F523,'names lookup'!$E:K,7,FALSE)</f>
        <v>National</v>
      </c>
      <c r="K523" t="str">
        <f>VLOOKUP($F523,'names lookup'!$E:L,8,FALSE)</f>
        <v>UK</v>
      </c>
      <c r="L523" t="str">
        <f t="shared" si="167"/>
        <v>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v>
      </c>
      <c r="M523" t="str">
        <f t="shared" si="181"/>
        <v>41:36</v>
      </c>
      <c r="O523">
        <v>449</v>
      </c>
      <c r="Q523" t="s">
        <v>465</v>
      </c>
      <c r="R523" s="7">
        <f t="shared" si="168"/>
        <v>43943</v>
      </c>
      <c r="S523" t="s">
        <v>2504</v>
      </c>
      <c r="T523" s="6">
        <f t="shared" si="182"/>
        <v>2.8888888888888891E-2</v>
      </c>
      <c r="U523">
        <f t="shared" si="169"/>
        <v>2.8888888888888891E-2</v>
      </c>
      <c r="V523">
        <f t="shared" si="170"/>
        <v>2.9189814814814811E-2</v>
      </c>
      <c r="W523">
        <f t="shared" si="171"/>
        <v>3.0092592592591977E-4</v>
      </c>
      <c r="X523">
        <f t="shared" si="172"/>
        <v>2.9189814814814811E-2</v>
      </c>
      <c r="Y523">
        <f t="shared" si="173"/>
        <v>2.9189814814814811E-2</v>
      </c>
      <c r="Z523" t="b">
        <f t="shared" si="174"/>
        <v>0</v>
      </c>
      <c r="AA523" s="6">
        <f t="shared" si="175"/>
        <v>3.0092592592591977E-4</v>
      </c>
      <c r="AB523" s="6" t="b">
        <f t="shared" si="176"/>
        <v>0</v>
      </c>
      <c r="AC523" s="9">
        <f t="shared" si="177"/>
        <v>72</v>
      </c>
      <c r="AD523" s="9">
        <f t="shared" si="165"/>
        <v>166.15384615384954</v>
      </c>
      <c r="AE523" s="10">
        <f t="shared" si="183"/>
        <v>2.8935185185185189E-4</v>
      </c>
      <c r="AF523">
        <f t="shared" si="178"/>
        <v>3.0092592592591977E-4</v>
      </c>
      <c r="AG523" t="b">
        <f t="shared" si="179"/>
        <v>0</v>
      </c>
      <c r="AH523">
        <f t="shared" si="180"/>
        <v>3.6435185185185189E-2</v>
      </c>
    </row>
    <row r="524" spans="1:34" x14ac:dyDescent="0.2">
      <c r="A524">
        <v>556</v>
      </c>
      <c r="B524" t="s">
        <v>464</v>
      </c>
      <c r="C524" t="s">
        <v>547</v>
      </c>
      <c r="D524" t="s">
        <v>2072</v>
      </c>
      <c r="E524" t="str">
        <f t="shared" si="166"/>
        <v>Gordon RaynerApr 22, 2020</v>
      </c>
      <c r="F524" t="str">
        <f>VLOOKUP(E524,'names lookup'!D:L,2,FALSE)</f>
        <v>Gordon Rayner</v>
      </c>
      <c r="G524" t="str">
        <f>VLOOKUP(F524,'names lookup'!E:H,3,FALSE)</f>
        <v>The Telegraph</v>
      </c>
      <c r="H524" t="str">
        <f>VLOOKUP(F524,'names lookup'!E:I,5,FALSE)</f>
        <v>Media</v>
      </c>
      <c r="I524" t="str">
        <f>VLOOKUP($F524,'names lookup'!$E:J,6,FALSE)</f>
        <v>Newspaper</v>
      </c>
      <c r="J524" t="str">
        <f>VLOOKUP($F524,'names lookup'!$E:K,7,FALSE)</f>
        <v>National</v>
      </c>
      <c r="K524" t="str">
        <f>VLOOKUP($F524,'names lookup'!$E:L,8,FALSE)</f>
        <v>UK</v>
      </c>
      <c r="L524" t="str">
        <f t="shared" si="167"/>
        <v>… available to all of your key scientific advisors?</v>
      </c>
      <c r="M524" t="str">
        <f t="shared" si="181"/>
        <v>42:02</v>
      </c>
      <c r="O524">
        <v>74</v>
      </c>
      <c r="Q524" t="s">
        <v>465</v>
      </c>
      <c r="R524" s="7">
        <f t="shared" si="168"/>
        <v>43943</v>
      </c>
      <c r="S524" t="s">
        <v>2504</v>
      </c>
      <c r="T524" s="6">
        <f t="shared" si="182"/>
        <v>2.9189814814814811E-2</v>
      </c>
      <c r="U524">
        <f t="shared" si="169"/>
        <v>2.8888888888888891E-2</v>
      </c>
      <c r="V524">
        <f t="shared" si="170"/>
        <v>2.9189814814814811E-2</v>
      </c>
      <c r="W524">
        <f t="shared" si="171"/>
        <v>3.0092592592591977E-4</v>
      </c>
      <c r="X524">
        <f t="shared" si="172"/>
        <v>2.9189814814814811E-2</v>
      </c>
      <c r="Y524">
        <f t="shared" si="173"/>
        <v>2.9189814814814811E-2</v>
      </c>
      <c r="Z524" t="b">
        <f t="shared" si="174"/>
        <v>0</v>
      </c>
      <c r="AA524" s="6">
        <f t="shared" si="175"/>
        <v>0</v>
      </c>
      <c r="AB524" s="6" t="b">
        <f t="shared" si="176"/>
        <v>0</v>
      </c>
      <c r="AC524" s="9">
        <f t="shared" si="177"/>
        <v>9</v>
      </c>
      <c r="AD524" s="9"/>
      <c r="AE524" s="10">
        <f t="shared" si="183"/>
        <v>3.4722222222222222E-5</v>
      </c>
      <c r="AF524">
        <f t="shared" si="178"/>
        <v>3.0092592592591977E-4</v>
      </c>
      <c r="AG524" t="b">
        <f t="shared" si="179"/>
        <v>0</v>
      </c>
      <c r="AH524">
        <f t="shared" si="180"/>
        <v>3.6435185185185189E-2</v>
      </c>
    </row>
    <row r="525" spans="1:34" x14ac:dyDescent="0.2">
      <c r="A525">
        <v>557</v>
      </c>
      <c r="B525" t="s">
        <v>464</v>
      </c>
      <c r="C525" t="s">
        <v>548</v>
      </c>
      <c r="D525" t="s">
        <v>2059</v>
      </c>
      <c r="E525" t="str">
        <f t="shared" si="166"/>
        <v>Dominic RaabApr 22, 2020</v>
      </c>
      <c r="F525" t="str">
        <f>VLOOKUP(D525,'names lookup'!A:L,5,FALSE)</f>
        <v>Dominic Raab</v>
      </c>
      <c r="G525" t="str">
        <f>VLOOKUP(F525,'names lookup'!E:H,3,FALSE)</f>
        <v>Government</v>
      </c>
      <c r="H525" t="str">
        <f>VLOOKUP(F525,'names lookup'!E:I,5,FALSE)</f>
        <v>Government</v>
      </c>
      <c r="I525" t="str">
        <f>VLOOKUP($F525,'names lookup'!$E:J,6,FALSE)</f>
        <v>Central govt</v>
      </c>
      <c r="J525" t="str">
        <f>VLOOKUP($F525,'names lookup'!$E:K,7,FALSE)</f>
        <v>N/A</v>
      </c>
      <c r="K525" t="str">
        <f>VLOOKUP($F525,'names lookup'!$E:L,8,FALSE)</f>
        <v>UK</v>
      </c>
      <c r="L525" t="str">
        <f t="shared" si="167"/>
        <v>I would have to go and check, I’m afraid. A huge volume over recent weeks, but it’s not something that immediately springs to mind. Chris, on the-</v>
      </c>
      <c r="M525" t="str">
        <f t="shared" si="181"/>
        <v>42:02</v>
      </c>
      <c r="O525">
        <v>168</v>
      </c>
      <c r="Q525" t="s">
        <v>465</v>
      </c>
      <c r="R525" s="7">
        <f t="shared" si="168"/>
        <v>43943</v>
      </c>
      <c r="S525" t="s">
        <v>2505</v>
      </c>
      <c r="T525" s="6">
        <f t="shared" si="182"/>
        <v>2.9189814814814811E-2</v>
      </c>
      <c r="U525">
        <f t="shared" si="169"/>
        <v>2.9189814814814811E-2</v>
      </c>
      <c r="V525">
        <f t="shared" si="170"/>
        <v>3.6435185185185189E-2</v>
      </c>
      <c r="W525">
        <f t="shared" si="171"/>
        <v>7.2453703703703777E-3</v>
      </c>
      <c r="X525">
        <f t="shared" si="172"/>
        <v>3.2152777777777773E-2</v>
      </c>
      <c r="Y525">
        <f t="shared" si="173"/>
        <v>3.2152777777777773E-2</v>
      </c>
      <c r="Z525" t="b">
        <f t="shared" si="174"/>
        <v>0</v>
      </c>
      <c r="AA525" s="6">
        <f t="shared" si="175"/>
        <v>1.2731481481482315E-4</v>
      </c>
      <c r="AB525" s="6" t="b">
        <f t="shared" si="176"/>
        <v>0</v>
      </c>
      <c r="AC525" s="9">
        <f t="shared" si="177"/>
        <v>27</v>
      </c>
      <c r="AD525" s="9">
        <f t="shared" ref="AD525:AD531" si="184">IF(AB525=FALSE,AC525/(AA525*(24*60)),"")</f>
        <v>147.27272727271762</v>
      </c>
      <c r="AE525" s="10">
        <f t="shared" si="183"/>
        <v>1.0416666666666667E-4</v>
      </c>
      <c r="AF525">
        <f t="shared" si="178"/>
        <v>2.9629629629629624E-3</v>
      </c>
      <c r="AG525" t="b">
        <f t="shared" si="179"/>
        <v>0</v>
      </c>
      <c r="AH525">
        <f t="shared" si="180"/>
        <v>3.6435185185185189E-2</v>
      </c>
    </row>
    <row r="526" spans="1:34" x14ac:dyDescent="0.2">
      <c r="A526">
        <v>558</v>
      </c>
      <c r="B526" t="s">
        <v>464</v>
      </c>
      <c r="C526" t="s">
        <v>549</v>
      </c>
      <c r="D526" t="s">
        <v>2047</v>
      </c>
      <c r="E526" t="str">
        <f t="shared" si="166"/>
        <v>Chris WhittyApr 22, 2020</v>
      </c>
      <c r="F526" t="str">
        <f>VLOOKUP(D526,'names lookup'!A:L,5,FALSE)</f>
        <v>Chris Whitty</v>
      </c>
      <c r="G526" t="str">
        <f>VLOOKUP(F526,'names lookup'!E:H,3,FALSE)</f>
        <v>Department of Health and Social Care (DHSC)</v>
      </c>
      <c r="H526" t="str">
        <f>VLOOKUP(F526,'names lookup'!E:I,5,FALSE)</f>
        <v>Government</v>
      </c>
      <c r="I526" t="str">
        <f>VLOOKUP($F526,'names lookup'!$E:J,6,FALSE)</f>
        <v>Health</v>
      </c>
      <c r="J526" t="str">
        <f>VLOOKUP($F526,'names lookup'!$E:K,7,FALSE)</f>
        <v>N/A</v>
      </c>
      <c r="K526" t="str">
        <f>VLOOKUP($F526,'names lookup'!$E:L,8,FALSE)</f>
        <v>England</v>
      </c>
      <c r="L526" t="str">
        <f t="shared" si="167"/>
        <v>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v>
      </c>
      <c r="M526" t="str">
        <f t="shared" si="181"/>
        <v>42:13</v>
      </c>
      <c r="O526">
        <v>723</v>
      </c>
      <c r="Q526" t="s">
        <v>465</v>
      </c>
      <c r="R526" s="7">
        <f t="shared" si="168"/>
        <v>43943</v>
      </c>
      <c r="S526" t="s">
        <v>2506</v>
      </c>
      <c r="T526" s="6">
        <f t="shared" si="182"/>
        <v>2.9317129629629634E-2</v>
      </c>
      <c r="U526">
        <f t="shared" si="169"/>
        <v>2.9317129629629634E-2</v>
      </c>
      <c r="V526">
        <f t="shared" si="170"/>
        <v>3.4618055555555555E-2</v>
      </c>
      <c r="W526">
        <f t="shared" si="171"/>
        <v>5.3009259259259207E-3</v>
      </c>
      <c r="X526">
        <f t="shared" si="172"/>
        <v>3.2152777777777773E-2</v>
      </c>
      <c r="Y526">
        <f t="shared" si="173"/>
        <v>3.2152777777777773E-2</v>
      </c>
      <c r="Z526" t="b">
        <f t="shared" si="174"/>
        <v>0</v>
      </c>
      <c r="AA526" s="6">
        <f t="shared" si="175"/>
        <v>5.3240740740740158E-4</v>
      </c>
      <c r="AB526" s="6" t="b">
        <f t="shared" si="176"/>
        <v>0</v>
      </c>
      <c r="AC526" s="9">
        <f t="shared" si="177"/>
        <v>127</v>
      </c>
      <c r="AD526" s="9">
        <f t="shared" si="184"/>
        <v>165.65217391304529</v>
      </c>
      <c r="AE526" s="10">
        <f t="shared" si="183"/>
        <v>5.2083333333333333E-4</v>
      </c>
      <c r="AF526">
        <f t="shared" si="178"/>
        <v>2.8356481481481392E-3</v>
      </c>
      <c r="AG526" t="b">
        <f t="shared" si="179"/>
        <v>0</v>
      </c>
      <c r="AH526">
        <f t="shared" si="180"/>
        <v>3.6435185185185189E-2</v>
      </c>
    </row>
    <row r="527" spans="1:34" x14ac:dyDescent="0.2">
      <c r="A527">
        <v>559</v>
      </c>
      <c r="B527" t="s">
        <v>464</v>
      </c>
      <c r="C527" t="s">
        <v>550</v>
      </c>
      <c r="D527" t="s">
        <v>2059</v>
      </c>
      <c r="E527" t="str">
        <f t="shared" si="166"/>
        <v>Dominic RaabApr 22, 2020</v>
      </c>
      <c r="F527" t="str">
        <f>VLOOKUP(D527,'names lookup'!A:L,5,FALSE)</f>
        <v>Dominic Raab</v>
      </c>
      <c r="G527" t="str">
        <f>VLOOKUP(F527,'names lookup'!E:H,3,FALSE)</f>
        <v>Government</v>
      </c>
      <c r="H527" t="str">
        <f>VLOOKUP(F527,'names lookup'!E:I,5,FALSE)</f>
        <v>Government</v>
      </c>
      <c r="I527" t="str">
        <f>VLOOKUP($F527,'names lookup'!$E:J,6,FALSE)</f>
        <v>Central govt</v>
      </c>
      <c r="J527" t="str">
        <f>VLOOKUP($F527,'names lookup'!$E:K,7,FALSE)</f>
        <v>N/A</v>
      </c>
      <c r="K527" t="str">
        <f>VLOOKUP($F527,'names lookup'!$E:L,8,FALSE)</f>
        <v>UK</v>
      </c>
      <c r="L527" t="str">
        <f t="shared" si="167"/>
        <v>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v>
      </c>
      <c r="M527" t="str">
        <f t="shared" si="181"/>
        <v>42:59</v>
      </c>
      <c r="O527">
        <v>465</v>
      </c>
      <c r="Q527" t="s">
        <v>465</v>
      </c>
      <c r="R527" s="7">
        <f t="shared" si="168"/>
        <v>43943</v>
      </c>
      <c r="S527" t="s">
        <v>2507</v>
      </c>
      <c r="T527" s="6">
        <f t="shared" si="182"/>
        <v>2.9849537037037036E-2</v>
      </c>
      <c r="U527">
        <f t="shared" si="169"/>
        <v>2.9849537037037036E-2</v>
      </c>
      <c r="V527">
        <f t="shared" si="170"/>
        <v>3.6435185185185189E-2</v>
      </c>
      <c r="W527">
        <f t="shared" si="171"/>
        <v>6.585648148148153E-3</v>
      </c>
      <c r="X527">
        <f t="shared" si="172"/>
        <v>3.2152777777777773E-2</v>
      </c>
      <c r="Y527">
        <f t="shared" si="173"/>
        <v>3.2152777777777773E-2</v>
      </c>
      <c r="Z527" t="b">
        <f t="shared" si="174"/>
        <v>0</v>
      </c>
      <c r="AA527" s="6">
        <f t="shared" si="175"/>
        <v>2.4305555555555539E-4</v>
      </c>
      <c r="AB527" s="6" t="b">
        <f t="shared" si="176"/>
        <v>0</v>
      </c>
      <c r="AC527" s="9">
        <f t="shared" si="177"/>
        <v>81</v>
      </c>
      <c r="AD527" s="9">
        <f t="shared" si="184"/>
        <v>231.42857142857159</v>
      </c>
      <c r="AE527" s="10">
        <f t="shared" si="183"/>
        <v>3.3564814814814812E-4</v>
      </c>
      <c r="AF527">
        <f t="shared" si="178"/>
        <v>2.3032407407407376E-3</v>
      </c>
      <c r="AG527" t="b">
        <f t="shared" si="179"/>
        <v>0</v>
      </c>
      <c r="AH527">
        <f t="shared" si="180"/>
        <v>3.6435185185185189E-2</v>
      </c>
    </row>
    <row r="528" spans="1:34" x14ac:dyDescent="0.2">
      <c r="A528">
        <v>560</v>
      </c>
      <c r="B528" t="s">
        <v>464</v>
      </c>
      <c r="C528" t="s">
        <v>551</v>
      </c>
      <c r="D528" t="s">
        <v>2059</v>
      </c>
      <c r="E528" t="str">
        <f t="shared" si="166"/>
        <v>Dominic RaabApr 22, 2020</v>
      </c>
      <c r="F528" t="str">
        <f>VLOOKUP(D528,'names lookup'!A:L,5,FALSE)</f>
        <v>Dominic Raab</v>
      </c>
      <c r="G528" t="str">
        <f>VLOOKUP(F528,'names lookup'!E:H,3,FALSE)</f>
        <v>Government</v>
      </c>
      <c r="H528" t="str">
        <f>VLOOKUP(F528,'names lookup'!E:I,5,FALSE)</f>
        <v>Government</v>
      </c>
      <c r="I528" t="str">
        <f>VLOOKUP($F528,'names lookup'!$E:J,6,FALSE)</f>
        <v>Central govt</v>
      </c>
      <c r="J528" t="str">
        <f>VLOOKUP($F528,'names lookup'!$E:K,7,FALSE)</f>
        <v>N/A</v>
      </c>
      <c r="K528" t="str">
        <f>VLOOKUP($F528,'names lookup'!$E:L,8,FALSE)</f>
        <v>UK</v>
      </c>
      <c r="L528" t="str">
        <f t="shared" si="167"/>
        <v>David Hughes, from PA.</v>
      </c>
      <c r="M528" t="str">
        <f t="shared" si="181"/>
        <v>43:20</v>
      </c>
      <c r="O528">
        <v>44</v>
      </c>
      <c r="Q528" t="s">
        <v>465</v>
      </c>
      <c r="R528" s="7">
        <f t="shared" si="168"/>
        <v>43943</v>
      </c>
      <c r="S528" t="s">
        <v>2507</v>
      </c>
      <c r="T528" s="6">
        <f t="shared" si="182"/>
        <v>3.0092592592592591E-2</v>
      </c>
      <c r="U528">
        <f t="shared" si="169"/>
        <v>2.9849537037037036E-2</v>
      </c>
      <c r="V528">
        <f t="shared" si="170"/>
        <v>3.6435185185185189E-2</v>
      </c>
      <c r="W528">
        <f t="shared" si="171"/>
        <v>6.585648148148153E-3</v>
      </c>
      <c r="X528">
        <f t="shared" si="172"/>
        <v>3.2152777777777773E-2</v>
      </c>
      <c r="Y528">
        <f t="shared" si="173"/>
        <v>3.2152777777777773E-2</v>
      </c>
      <c r="Z528" t="b">
        <f t="shared" si="174"/>
        <v>0</v>
      </c>
      <c r="AA528" s="6">
        <f t="shared" si="175"/>
        <v>8.1018518518521931E-5</v>
      </c>
      <c r="AB528" s="6" t="b">
        <f t="shared" si="176"/>
        <v>0</v>
      </c>
      <c r="AC528" s="9">
        <f t="shared" si="177"/>
        <v>4</v>
      </c>
      <c r="AD528" s="9">
        <f t="shared" si="184"/>
        <v>34.285714285712842</v>
      </c>
      <c r="AE528" s="10">
        <f t="shared" si="183"/>
        <v>1.1574074074074073E-5</v>
      </c>
      <c r="AF528">
        <f t="shared" si="178"/>
        <v>2.3032407407407376E-3</v>
      </c>
      <c r="AG528" t="b">
        <f t="shared" si="179"/>
        <v>0</v>
      </c>
      <c r="AH528">
        <f t="shared" si="180"/>
        <v>3.6435185185185189E-2</v>
      </c>
    </row>
    <row r="529" spans="1:34" x14ac:dyDescent="0.2">
      <c r="A529">
        <v>561</v>
      </c>
      <c r="B529" t="s">
        <v>464</v>
      </c>
      <c r="C529" t="s">
        <v>552</v>
      </c>
      <c r="D529" t="s">
        <v>2055</v>
      </c>
      <c r="E529" t="str">
        <f t="shared" si="166"/>
        <v>David HughesApr 22, 2020</v>
      </c>
      <c r="F529" t="str">
        <f>VLOOKUP(E529,'names lookup'!D:L,2,FALSE)</f>
        <v>David Hughes</v>
      </c>
      <c r="G529" t="str">
        <f>VLOOKUP(F529,'names lookup'!E:H,3,FALSE)</f>
        <v>Press Association</v>
      </c>
      <c r="H529" t="str">
        <f>VLOOKUP(F529,'names lookup'!E:I,5,FALSE)</f>
        <v>Media</v>
      </c>
      <c r="I529" t="str">
        <f>VLOOKUP($F529,'names lookup'!$E:J,6,FALSE)</f>
        <v>Agency</v>
      </c>
      <c r="J529" t="str">
        <f>VLOOKUP($F529,'names lookup'!$E:K,7,FALSE)</f>
        <v>National</v>
      </c>
      <c r="K529" t="str">
        <f>VLOOKUP($F529,'names lookup'!$E:L,8,FALSE)</f>
        <v>UK</v>
      </c>
      <c r="L529" t="str">
        <f t="shared" si="167"/>
        <v>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v>
      </c>
      <c r="M529" t="str">
        <f t="shared" si="181"/>
        <v>43:27</v>
      </c>
      <c r="O529">
        <v>443</v>
      </c>
      <c r="Q529" t="s">
        <v>465</v>
      </c>
      <c r="R529" s="7">
        <f t="shared" si="168"/>
        <v>43943</v>
      </c>
      <c r="S529" t="s">
        <v>2249</v>
      </c>
      <c r="T529" s="6">
        <f t="shared" si="182"/>
        <v>3.0173611111111113E-2</v>
      </c>
      <c r="U529">
        <f t="shared" si="169"/>
        <v>3.0173611111111113E-2</v>
      </c>
      <c r="V529">
        <f t="shared" si="170"/>
        <v>3.1944444444444449E-2</v>
      </c>
      <c r="W529">
        <f t="shared" si="171"/>
        <v>1.7708333333333361E-3</v>
      </c>
      <c r="X529">
        <f t="shared" si="172"/>
        <v>3.2152777777777773E-2</v>
      </c>
      <c r="Y529">
        <f t="shared" si="173"/>
        <v>3.2152777777777773E-2</v>
      </c>
      <c r="Z529" t="b">
        <f t="shared" si="174"/>
        <v>0</v>
      </c>
      <c r="AA529" s="6">
        <f t="shared" si="175"/>
        <v>2.0833333333333121E-4</v>
      </c>
      <c r="AB529" s="6" t="b">
        <f t="shared" si="176"/>
        <v>0</v>
      </c>
      <c r="AC529" s="9">
        <f t="shared" si="177"/>
        <v>78</v>
      </c>
      <c r="AD529" s="9">
        <f t="shared" si="184"/>
        <v>260.00000000000267</v>
      </c>
      <c r="AE529" s="10">
        <f t="shared" si="183"/>
        <v>3.1250000000000001E-4</v>
      </c>
      <c r="AF529">
        <f t="shared" si="178"/>
        <v>1.9791666666666603E-3</v>
      </c>
      <c r="AG529" t="b">
        <f t="shared" si="179"/>
        <v>0</v>
      </c>
      <c r="AH529">
        <f t="shared" si="180"/>
        <v>3.6435185185185189E-2</v>
      </c>
    </row>
    <row r="530" spans="1:34" x14ac:dyDescent="0.2">
      <c r="A530">
        <v>562</v>
      </c>
      <c r="B530" t="s">
        <v>464</v>
      </c>
      <c r="C530" t="s">
        <v>553</v>
      </c>
      <c r="D530" t="s">
        <v>2059</v>
      </c>
      <c r="E530" t="str">
        <f t="shared" si="166"/>
        <v>Dominic RaabApr 22, 2020</v>
      </c>
      <c r="F530" t="str">
        <f>VLOOKUP(D530,'names lookup'!A:L,5,FALSE)</f>
        <v>Dominic Raab</v>
      </c>
      <c r="G530" t="str">
        <f>VLOOKUP(F530,'names lookup'!E:H,3,FALSE)</f>
        <v>Government</v>
      </c>
      <c r="H530" t="str">
        <f>VLOOKUP(F530,'names lookup'!E:I,5,FALSE)</f>
        <v>Government</v>
      </c>
      <c r="I530" t="str">
        <f>VLOOKUP($F530,'names lookup'!$E:J,6,FALSE)</f>
        <v>Central govt</v>
      </c>
      <c r="J530" t="str">
        <f>VLOOKUP($F530,'names lookup'!$E:K,7,FALSE)</f>
        <v>N/A</v>
      </c>
      <c r="K530" t="str">
        <f>VLOOKUP($F530,'names lookup'!$E:L,8,FALSE)</f>
        <v>UK</v>
      </c>
      <c r="L530" t="str">
        <f t="shared" si="167"/>
        <v>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v>
      </c>
      <c r="M530" t="str">
        <f t="shared" si="181"/>
        <v>43:45</v>
      </c>
      <c r="O530">
        <v>697</v>
      </c>
      <c r="Q530" t="s">
        <v>465</v>
      </c>
      <c r="R530" s="7">
        <f t="shared" si="168"/>
        <v>43943</v>
      </c>
      <c r="S530" t="s">
        <v>2508</v>
      </c>
      <c r="T530" s="6">
        <f t="shared" si="182"/>
        <v>3.0381944444444444E-2</v>
      </c>
      <c r="U530">
        <f t="shared" si="169"/>
        <v>3.0381944444444444E-2</v>
      </c>
      <c r="V530">
        <f t="shared" si="170"/>
        <v>3.6435185185185189E-2</v>
      </c>
      <c r="W530">
        <f t="shared" si="171"/>
        <v>6.0532407407407444E-3</v>
      </c>
      <c r="X530">
        <f t="shared" si="172"/>
        <v>3.2152777777777773E-2</v>
      </c>
      <c r="Y530">
        <f t="shared" si="173"/>
        <v>3.2152777777777773E-2</v>
      </c>
      <c r="Z530" t="b">
        <f t="shared" si="174"/>
        <v>0</v>
      </c>
      <c r="AA530" s="6">
        <f t="shared" si="175"/>
        <v>4.745370370370372E-4</v>
      </c>
      <c r="AB530" s="6" t="b">
        <f t="shared" si="176"/>
        <v>0</v>
      </c>
      <c r="AC530" s="9">
        <f t="shared" si="177"/>
        <v>123</v>
      </c>
      <c r="AD530" s="9">
        <f t="shared" si="184"/>
        <v>179.99999999999994</v>
      </c>
      <c r="AE530" s="10">
        <f t="shared" si="183"/>
        <v>5.0925925925925921E-4</v>
      </c>
      <c r="AF530">
        <f t="shared" si="178"/>
        <v>1.7708333333333291E-3</v>
      </c>
      <c r="AG530" t="b">
        <f t="shared" si="179"/>
        <v>0</v>
      </c>
      <c r="AH530">
        <f t="shared" si="180"/>
        <v>3.6435185185185189E-2</v>
      </c>
    </row>
    <row r="531" spans="1:34" x14ac:dyDescent="0.2">
      <c r="A531">
        <v>563</v>
      </c>
      <c r="B531" t="s">
        <v>464</v>
      </c>
      <c r="C531" t="s">
        <v>554</v>
      </c>
      <c r="D531" t="s">
        <v>2059</v>
      </c>
      <c r="E531" t="str">
        <f t="shared" si="166"/>
        <v>Dominic RaabApr 22, 2020</v>
      </c>
      <c r="F531" t="str">
        <f>VLOOKUP(D531,'names lookup'!A:L,5,FALSE)</f>
        <v>Dominic Raab</v>
      </c>
      <c r="G531" t="str">
        <f>VLOOKUP(F531,'names lookup'!E:H,3,FALSE)</f>
        <v>Government</v>
      </c>
      <c r="H531" t="str">
        <f>VLOOKUP(F531,'names lookup'!E:I,5,FALSE)</f>
        <v>Government</v>
      </c>
      <c r="I531" t="str">
        <f>VLOOKUP($F531,'names lookup'!$E:J,6,FALSE)</f>
        <v>Central govt</v>
      </c>
      <c r="J531" t="str">
        <f>VLOOKUP($F531,'names lookup'!$E:K,7,FALSE)</f>
        <v>N/A</v>
      </c>
      <c r="K531" t="str">
        <f>VLOOKUP($F531,'names lookup'!$E:L,8,FALSE)</f>
        <v>UK</v>
      </c>
      <c r="L531" t="str">
        <f t="shared" si="167"/>
        <v>So that’s why we’re putting so much effort into not just the testing, but also the wider tracking and tracing that could be put around that. As the weeks proceed, that could have a significant impact on our ability to ease out of the current social distancing measures.</v>
      </c>
      <c r="M531" t="str">
        <f t="shared" si="181"/>
        <v>44:26</v>
      </c>
      <c r="O531">
        <v>291</v>
      </c>
      <c r="Q531" t="s">
        <v>465</v>
      </c>
      <c r="R531" s="7">
        <f t="shared" si="168"/>
        <v>43943</v>
      </c>
      <c r="S531" t="s">
        <v>2508</v>
      </c>
      <c r="T531" s="6">
        <f t="shared" si="182"/>
        <v>3.0856481481481481E-2</v>
      </c>
      <c r="U531">
        <f t="shared" si="169"/>
        <v>3.0381944444444444E-2</v>
      </c>
      <c r="V531">
        <f t="shared" si="170"/>
        <v>3.6435185185185189E-2</v>
      </c>
      <c r="W531">
        <f t="shared" si="171"/>
        <v>6.0532407407407444E-3</v>
      </c>
      <c r="X531">
        <f t="shared" si="172"/>
        <v>3.2152777777777773E-2</v>
      </c>
      <c r="Y531">
        <f t="shared" si="173"/>
        <v>3.2152777777777773E-2</v>
      </c>
      <c r="Z531" t="b">
        <f t="shared" si="174"/>
        <v>0</v>
      </c>
      <c r="AA531" s="6">
        <f t="shared" si="175"/>
        <v>2.0833333333333121E-4</v>
      </c>
      <c r="AB531" s="6" t="b">
        <f t="shared" si="176"/>
        <v>0</v>
      </c>
      <c r="AC531" s="9">
        <f t="shared" si="177"/>
        <v>48</v>
      </c>
      <c r="AD531" s="9">
        <f t="shared" si="184"/>
        <v>160.00000000000165</v>
      </c>
      <c r="AE531" s="10">
        <f t="shared" si="183"/>
        <v>1.9675925925925926E-4</v>
      </c>
      <c r="AF531">
        <f t="shared" si="178"/>
        <v>1.7708333333333291E-3</v>
      </c>
      <c r="AG531" t="b">
        <f t="shared" si="179"/>
        <v>0</v>
      </c>
      <c r="AH531">
        <f t="shared" si="180"/>
        <v>3.6435185185185189E-2</v>
      </c>
    </row>
    <row r="532" spans="1:34" x14ac:dyDescent="0.2">
      <c r="A532">
        <v>564</v>
      </c>
      <c r="B532" t="s">
        <v>464</v>
      </c>
      <c r="C532" t="s">
        <v>555</v>
      </c>
      <c r="D532" t="s">
        <v>2059</v>
      </c>
      <c r="E532" t="str">
        <f t="shared" si="166"/>
        <v>Dominic RaabApr 22, 2020</v>
      </c>
      <c r="F532" t="str">
        <f>VLOOKUP(D532,'names lookup'!A:L,5,FALSE)</f>
        <v>Dominic Raab</v>
      </c>
      <c r="G532" t="str">
        <f>VLOOKUP(F532,'names lookup'!E:H,3,FALSE)</f>
        <v>Government</v>
      </c>
      <c r="H532" t="str">
        <f>VLOOKUP(F532,'names lookup'!E:I,5,FALSE)</f>
        <v>Government</v>
      </c>
      <c r="I532" t="str">
        <f>VLOOKUP($F532,'names lookup'!$E:J,6,FALSE)</f>
        <v>Central govt</v>
      </c>
      <c r="J532" t="str">
        <f>VLOOKUP($F532,'names lookup'!$E:K,7,FALSE)</f>
        <v>N/A</v>
      </c>
      <c r="K532" t="str">
        <f>VLOOKUP($F532,'names lookup'!$E:L,8,FALSE)</f>
        <v>UK</v>
      </c>
      <c r="L532" t="str">
        <f t="shared" si="167"/>
        <v>Chris, anything?</v>
      </c>
      <c r="M532" t="str">
        <f t="shared" si="181"/>
        <v>44:44</v>
      </c>
      <c r="O532">
        <v>38</v>
      </c>
      <c r="Q532" t="s">
        <v>465</v>
      </c>
      <c r="R532" s="7">
        <f t="shared" si="168"/>
        <v>43943</v>
      </c>
      <c r="S532" t="s">
        <v>2508</v>
      </c>
      <c r="T532" s="6">
        <f t="shared" si="182"/>
        <v>3.1064814814814812E-2</v>
      </c>
      <c r="U532">
        <f t="shared" si="169"/>
        <v>3.0381944444444444E-2</v>
      </c>
      <c r="V532">
        <f t="shared" si="170"/>
        <v>3.6435185185185189E-2</v>
      </c>
      <c r="W532">
        <f t="shared" si="171"/>
        <v>6.0532407407407444E-3</v>
      </c>
      <c r="X532">
        <f t="shared" si="172"/>
        <v>3.2152777777777773E-2</v>
      </c>
      <c r="Y532">
        <f t="shared" si="173"/>
        <v>3.2152777777777773E-2</v>
      </c>
      <c r="Z532" t="b">
        <f t="shared" si="174"/>
        <v>0</v>
      </c>
      <c r="AA532" s="6">
        <f t="shared" si="175"/>
        <v>0</v>
      </c>
      <c r="AB532" s="6" t="b">
        <f t="shared" si="176"/>
        <v>0</v>
      </c>
      <c r="AC532" s="9">
        <f t="shared" si="177"/>
        <v>2</v>
      </c>
      <c r="AD532" s="9"/>
      <c r="AE532" s="10">
        <f t="shared" si="183"/>
        <v>0</v>
      </c>
      <c r="AF532">
        <f t="shared" si="178"/>
        <v>1.7708333333333291E-3</v>
      </c>
      <c r="AG532" t="b">
        <f t="shared" si="179"/>
        <v>0</v>
      </c>
      <c r="AH532">
        <f t="shared" si="180"/>
        <v>3.6435185185185189E-2</v>
      </c>
    </row>
    <row r="533" spans="1:34" x14ac:dyDescent="0.2">
      <c r="A533">
        <v>565</v>
      </c>
      <c r="B533" t="s">
        <v>464</v>
      </c>
      <c r="C533" t="s">
        <v>556</v>
      </c>
      <c r="D533" t="s">
        <v>2047</v>
      </c>
      <c r="E533" t="str">
        <f t="shared" si="166"/>
        <v>Chris WhittyApr 22, 2020</v>
      </c>
      <c r="F533" t="str">
        <f>VLOOKUP(D533,'names lookup'!A:L,5,FALSE)</f>
        <v>Chris Whitty</v>
      </c>
      <c r="G533" t="str">
        <f>VLOOKUP(F533,'names lookup'!E:H,3,FALSE)</f>
        <v>Department of Health and Social Care (DHSC)</v>
      </c>
      <c r="H533" t="str">
        <f>VLOOKUP(F533,'names lookup'!E:I,5,FALSE)</f>
        <v>Government</v>
      </c>
      <c r="I533" t="str">
        <f>VLOOKUP($F533,'names lookup'!$E:J,6,FALSE)</f>
        <v>Health</v>
      </c>
      <c r="J533" t="str">
        <f>VLOOKUP($F533,'names lookup'!$E:K,7,FALSE)</f>
        <v>N/A</v>
      </c>
      <c r="K533" t="str">
        <f>VLOOKUP($F533,'names lookup'!$E:L,8,FALSE)</f>
        <v>England</v>
      </c>
      <c r="L533" t="str">
        <f t="shared" si="167"/>
        <v>There’s a lot of things that you can do with testing. Obviously, patient management. Obviously, allowing people who are in lockdown and they’ve got a relative in the house and that’s the reason they’re there and they’re key workers, to see if they’re able to go to work.</v>
      </c>
      <c r="M533" t="str">
        <f t="shared" si="181"/>
        <v>44:44</v>
      </c>
      <c r="O533">
        <v>292</v>
      </c>
      <c r="Q533" t="s">
        <v>465</v>
      </c>
      <c r="R533" s="7">
        <f t="shared" si="168"/>
        <v>43943</v>
      </c>
      <c r="S533" t="s">
        <v>2509</v>
      </c>
      <c r="T533" s="6">
        <f t="shared" si="182"/>
        <v>3.1064814814814812E-2</v>
      </c>
      <c r="U533">
        <f t="shared" si="169"/>
        <v>3.1064814814814812E-2</v>
      </c>
      <c r="V533">
        <f t="shared" si="170"/>
        <v>3.4618055555555555E-2</v>
      </c>
      <c r="W533">
        <f t="shared" si="171"/>
        <v>3.5532407407407422E-3</v>
      </c>
      <c r="X533">
        <f t="shared" si="172"/>
        <v>3.2152777777777773E-2</v>
      </c>
      <c r="Y533">
        <f t="shared" si="173"/>
        <v>3.2152777777777773E-2</v>
      </c>
      <c r="Z533" t="b">
        <f t="shared" si="174"/>
        <v>0</v>
      </c>
      <c r="AA533" s="6">
        <f t="shared" si="175"/>
        <v>1.7361111111111743E-4</v>
      </c>
      <c r="AB533" s="6" t="b">
        <f t="shared" si="176"/>
        <v>0</v>
      </c>
      <c r="AC533" s="9">
        <f t="shared" si="177"/>
        <v>48</v>
      </c>
      <c r="AD533" s="9">
        <f t="shared" ref="AD533:AD596" si="185">IF(AB533=FALSE,AC533/(AA533*(24*60)),"")</f>
        <v>191.99999999999301</v>
      </c>
      <c r="AE533" s="10">
        <f t="shared" si="183"/>
        <v>1.9675925925925926E-4</v>
      </c>
      <c r="AF533">
        <f t="shared" si="178"/>
        <v>1.0879629629629607E-3</v>
      </c>
      <c r="AG533" t="b">
        <f t="shared" si="179"/>
        <v>0</v>
      </c>
      <c r="AH533">
        <f t="shared" si="180"/>
        <v>3.6435185185185189E-2</v>
      </c>
    </row>
    <row r="534" spans="1:34" x14ac:dyDescent="0.2">
      <c r="A534">
        <v>566</v>
      </c>
      <c r="B534" t="s">
        <v>464</v>
      </c>
      <c r="C534" t="s">
        <v>557</v>
      </c>
      <c r="D534" t="s">
        <v>2047</v>
      </c>
      <c r="E534" t="str">
        <f t="shared" si="166"/>
        <v>Chris WhittyApr 22, 2020</v>
      </c>
      <c r="F534" t="str">
        <f>VLOOKUP(D534,'names lookup'!A:L,5,FALSE)</f>
        <v>Chris Whitty</v>
      </c>
      <c r="G534" t="str">
        <f>VLOOKUP(F534,'names lookup'!E:H,3,FALSE)</f>
        <v>Department of Health and Social Care (DHSC)</v>
      </c>
      <c r="H534" t="str">
        <f>VLOOKUP(F534,'names lookup'!E:I,5,FALSE)</f>
        <v>Government</v>
      </c>
      <c r="I534" t="str">
        <f>VLOOKUP($F534,'names lookup'!$E:J,6,FALSE)</f>
        <v>Health</v>
      </c>
      <c r="J534" t="str">
        <f>VLOOKUP($F534,'names lookup'!$E:K,7,FALSE)</f>
        <v>N/A</v>
      </c>
      <c r="K534" t="str">
        <f>VLOOKUP($F534,'names lookup'!$E:L,8,FALSE)</f>
        <v>England</v>
      </c>
      <c r="L534" t="str">
        <f t="shared" si="167"/>
        <v>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v>
      </c>
      <c r="M534" t="str">
        <f t="shared" si="181"/>
        <v>44:59</v>
      </c>
      <c r="O534">
        <v>512</v>
      </c>
      <c r="Q534" t="s">
        <v>465</v>
      </c>
      <c r="R534" s="7">
        <f t="shared" si="168"/>
        <v>43943</v>
      </c>
      <c r="S534" t="s">
        <v>2509</v>
      </c>
      <c r="T534" s="6">
        <f t="shared" si="182"/>
        <v>3.123842592592593E-2</v>
      </c>
      <c r="U534">
        <f t="shared" si="169"/>
        <v>3.1064814814814812E-2</v>
      </c>
      <c r="V534">
        <f t="shared" si="170"/>
        <v>3.4618055555555555E-2</v>
      </c>
      <c r="W534">
        <f t="shared" si="171"/>
        <v>3.5532407407407422E-3</v>
      </c>
      <c r="X534">
        <f t="shared" si="172"/>
        <v>3.2152777777777773E-2</v>
      </c>
      <c r="Y534">
        <f t="shared" si="173"/>
        <v>3.2152777777777773E-2</v>
      </c>
      <c r="Z534" t="b">
        <f t="shared" si="174"/>
        <v>0</v>
      </c>
      <c r="AA534" s="6">
        <f t="shared" si="175"/>
        <v>3.0092592592592324E-4</v>
      </c>
      <c r="AB534" s="6" t="b">
        <f t="shared" si="176"/>
        <v>0</v>
      </c>
      <c r="AC534" s="9">
        <f t="shared" si="177"/>
        <v>95</v>
      </c>
      <c r="AD534" s="9">
        <f t="shared" si="185"/>
        <v>219.23076923077119</v>
      </c>
      <c r="AE534" s="10">
        <f t="shared" si="183"/>
        <v>3.9351851851851852E-4</v>
      </c>
      <c r="AF534">
        <f t="shared" si="178"/>
        <v>1.0879629629629607E-3</v>
      </c>
      <c r="AG534" t="b">
        <f t="shared" si="179"/>
        <v>0</v>
      </c>
      <c r="AH534">
        <f t="shared" si="180"/>
        <v>3.6435185185185189E-2</v>
      </c>
    </row>
    <row r="535" spans="1:34" x14ac:dyDescent="0.2">
      <c r="A535">
        <v>567</v>
      </c>
      <c r="B535" t="s">
        <v>464</v>
      </c>
      <c r="C535" t="s">
        <v>558</v>
      </c>
      <c r="D535" t="s">
        <v>2047</v>
      </c>
      <c r="E535" t="str">
        <f t="shared" si="166"/>
        <v>Chris WhittyApr 22, 2020</v>
      </c>
      <c r="F535" t="str">
        <f>VLOOKUP(D535,'names lookup'!A:L,5,FALSE)</f>
        <v>Chris Whitty</v>
      </c>
      <c r="G535" t="str">
        <f>VLOOKUP(F535,'names lookup'!E:H,3,FALSE)</f>
        <v>Department of Health and Social Care (DHSC)</v>
      </c>
      <c r="H535" t="str">
        <f>VLOOKUP(F535,'names lookup'!E:I,5,FALSE)</f>
        <v>Government</v>
      </c>
      <c r="I535" t="str">
        <f>VLOOKUP($F535,'names lookup'!$E:J,6,FALSE)</f>
        <v>Health</v>
      </c>
      <c r="J535" t="str">
        <f>VLOOKUP($F535,'names lookup'!$E:K,7,FALSE)</f>
        <v>N/A</v>
      </c>
      <c r="K535" t="str">
        <f>VLOOKUP($F535,'names lookup'!$E:L,8,FALSE)</f>
        <v>England</v>
      </c>
      <c r="L535" t="str">
        <f t="shared" si="167"/>
        <v>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v>
      </c>
      <c r="M535" t="str">
        <f t="shared" si="181"/>
        <v>45:25</v>
      </c>
      <c r="O535">
        <v>428</v>
      </c>
      <c r="Q535" t="s">
        <v>465</v>
      </c>
      <c r="R535" s="7">
        <f t="shared" si="168"/>
        <v>43943</v>
      </c>
      <c r="S535" t="s">
        <v>2509</v>
      </c>
      <c r="T535" s="6">
        <f t="shared" si="182"/>
        <v>3.1539351851851853E-2</v>
      </c>
      <c r="U535">
        <f t="shared" si="169"/>
        <v>3.1064814814814812E-2</v>
      </c>
      <c r="V535">
        <f t="shared" si="170"/>
        <v>3.4618055555555555E-2</v>
      </c>
      <c r="W535">
        <f t="shared" si="171"/>
        <v>3.5532407407407422E-3</v>
      </c>
      <c r="X535">
        <f t="shared" si="172"/>
        <v>3.2152777777777773E-2</v>
      </c>
      <c r="Y535">
        <f t="shared" si="173"/>
        <v>3.2152777777777773E-2</v>
      </c>
      <c r="Z535" t="b">
        <f t="shared" si="174"/>
        <v>0</v>
      </c>
      <c r="AA535" s="6">
        <f t="shared" si="175"/>
        <v>2.7777777777777957E-4</v>
      </c>
      <c r="AB535" s="6" t="b">
        <f t="shared" si="176"/>
        <v>0</v>
      </c>
      <c r="AC535" s="9">
        <f t="shared" si="177"/>
        <v>85</v>
      </c>
      <c r="AD535" s="9">
        <f t="shared" si="185"/>
        <v>212.49999999999864</v>
      </c>
      <c r="AE535" s="10">
        <f t="shared" si="183"/>
        <v>3.4722222222222224E-4</v>
      </c>
      <c r="AF535">
        <f t="shared" si="178"/>
        <v>1.0879629629629607E-3</v>
      </c>
      <c r="AG535" t="b">
        <f t="shared" si="179"/>
        <v>0</v>
      </c>
      <c r="AH535">
        <f t="shared" si="180"/>
        <v>3.6435185185185189E-2</v>
      </c>
    </row>
    <row r="536" spans="1:34" x14ac:dyDescent="0.2">
      <c r="A536">
        <v>568</v>
      </c>
      <c r="B536" t="s">
        <v>464</v>
      </c>
      <c r="C536" t="s">
        <v>559</v>
      </c>
      <c r="D536" t="s">
        <v>2059</v>
      </c>
      <c r="E536" t="str">
        <f t="shared" si="166"/>
        <v>Dominic RaabApr 22, 2020</v>
      </c>
      <c r="F536" t="str">
        <f>VLOOKUP(D536,'names lookup'!A:L,5,FALSE)</f>
        <v>Dominic Raab</v>
      </c>
      <c r="G536" t="str">
        <f>VLOOKUP(F536,'names lookup'!E:H,3,FALSE)</f>
        <v>Government</v>
      </c>
      <c r="H536" t="str">
        <f>VLOOKUP(F536,'names lookup'!E:I,5,FALSE)</f>
        <v>Government</v>
      </c>
      <c r="I536" t="str">
        <f>VLOOKUP($F536,'names lookup'!$E:J,6,FALSE)</f>
        <v>Central govt</v>
      </c>
      <c r="J536" t="str">
        <f>VLOOKUP($F536,'names lookup'!$E:K,7,FALSE)</f>
        <v>N/A</v>
      </c>
      <c r="K536" t="str">
        <f>VLOOKUP($F536,'names lookup'!$E:L,8,FALSE)</f>
        <v>UK</v>
      </c>
      <c r="L536" t="str">
        <f t="shared" si="167"/>
        <v>That’s why we set those tests out, the five principles, out last Thursday, because all of those factors inform the proposals and any future decisions we might make.</v>
      </c>
      <c r="M536" t="str">
        <f t="shared" si="181"/>
        <v>45:49</v>
      </c>
      <c r="O536">
        <v>186</v>
      </c>
      <c r="Q536" t="s">
        <v>465</v>
      </c>
      <c r="R536" s="7">
        <f t="shared" si="168"/>
        <v>43943</v>
      </c>
      <c r="S536" t="s">
        <v>2252</v>
      </c>
      <c r="T536" s="6">
        <f t="shared" si="182"/>
        <v>3.1817129629629633E-2</v>
      </c>
      <c r="U536">
        <f t="shared" si="169"/>
        <v>3.1817129629629633E-2</v>
      </c>
      <c r="V536">
        <f t="shared" si="170"/>
        <v>3.6435185185185189E-2</v>
      </c>
      <c r="W536">
        <f t="shared" si="171"/>
        <v>4.6180555555555558E-3</v>
      </c>
      <c r="X536">
        <f t="shared" si="172"/>
        <v>3.2152777777777773E-2</v>
      </c>
      <c r="Y536">
        <f t="shared" si="173"/>
        <v>3.2152777777777773E-2</v>
      </c>
      <c r="Z536" t="b">
        <f t="shared" si="174"/>
        <v>0</v>
      </c>
      <c r="AA536" s="6">
        <f t="shared" si="175"/>
        <v>9.2592592592588563E-5</v>
      </c>
      <c r="AB536" s="6" t="b">
        <f t="shared" si="176"/>
        <v>0</v>
      </c>
      <c r="AC536" s="9">
        <f t="shared" si="177"/>
        <v>28</v>
      </c>
      <c r="AD536" s="9">
        <f t="shared" si="185"/>
        <v>210.00000000000915</v>
      </c>
      <c r="AE536" s="10">
        <f t="shared" si="183"/>
        <v>1.1574074074074073E-4</v>
      </c>
      <c r="AF536">
        <f t="shared" si="178"/>
        <v>3.3564814814814048E-4</v>
      </c>
      <c r="AG536" t="b">
        <f t="shared" si="179"/>
        <v>0</v>
      </c>
      <c r="AH536">
        <f t="shared" si="180"/>
        <v>3.6435185185185189E-2</v>
      </c>
    </row>
    <row r="537" spans="1:34" x14ac:dyDescent="0.2">
      <c r="A537">
        <v>569</v>
      </c>
      <c r="B537" t="s">
        <v>464</v>
      </c>
      <c r="C537" t="s">
        <v>560</v>
      </c>
      <c r="D537" t="s">
        <v>2059</v>
      </c>
      <c r="E537" t="str">
        <f t="shared" si="166"/>
        <v>Dominic RaabApr 22, 2020</v>
      </c>
      <c r="F537" t="str">
        <f>VLOOKUP(D537,'names lookup'!A:L,5,FALSE)</f>
        <v>Dominic Raab</v>
      </c>
      <c r="G537" t="str">
        <f>VLOOKUP(F537,'names lookup'!E:H,3,FALSE)</f>
        <v>Government</v>
      </c>
      <c r="H537" t="str">
        <f>VLOOKUP(F537,'names lookup'!E:I,5,FALSE)</f>
        <v>Government</v>
      </c>
      <c r="I537" t="str">
        <f>VLOOKUP($F537,'names lookup'!$E:J,6,FALSE)</f>
        <v>Central govt</v>
      </c>
      <c r="J537" t="str">
        <f>VLOOKUP($F537,'names lookup'!$E:K,7,FALSE)</f>
        <v>N/A</v>
      </c>
      <c r="K537" t="str">
        <f>VLOOKUP($F537,'names lookup'!$E:L,8,FALSE)</f>
        <v>UK</v>
      </c>
      <c r="L537" t="str">
        <f t="shared" si="167"/>
        <v>David, would you like to follow up there?</v>
      </c>
      <c r="M537" t="str">
        <f t="shared" si="181"/>
        <v>45:57</v>
      </c>
      <c r="O537">
        <v>63</v>
      </c>
      <c r="Q537" t="s">
        <v>465</v>
      </c>
      <c r="R537" s="7">
        <f t="shared" si="168"/>
        <v>43943</v>
      </c>
      <c r="S537" t="s">
        <v>2252</v>
      </c>
      <c r="T537" s="6">
        <f t="shared" si="182"/>
        <v>3.1909722222222221E-2</v>
      </c>
      <c r="U537">
        <f t="shared" si="169"/>
        <v>3.1817129629629633E-2</v>
      </c>
      <c r="V537">
        <f t="shared" si="170"/>
        <v>3.6435185185185189E-2</v>
      </c>
      <c r="W537">
        <f t="shared" si="171"/>
        <v>4.6180555555555558E-3</v>
      </c>
      <c r="X537">
        <f t="shared" si="172"/>
        <v>3.2152777777777773E-2</v>
      </c>
      <c r="Y537">
        <f t="shared" si="173"/>
        <v>3.2152777777777773E-2</v>
      </c>
      <c r="Z537" t="b">
        <f t="shared" si="174"/>
        <v>0</v>
      </c>
      <c r="AA537" s="6">
        <f t="shared" si="175"/>
        <v>3.472222222222765E-5</v>
      </c>
      <c r="AB537" s="6" t="b">
        <f t="shared" si="176"/>
        <v>0</v>
      </c>
      <c r="AC537" s="9">
        <f t="shared" si="177"/>
        <v>8</v>
      </c>
      <c r="AD537" s="9">
        <f t="shared" si="185"/>
        <v>159.99999999997499</v>
      </c>
      <c r="AE537" s="10">
        <f t="shared" si="183"/>
        <v>2.3148148148148147E-5</v>
      </c>
      <c r="AF537">
        <f t="shared" si="178"/>
        <v>3.3564814814814048E-4</v>
      </c>
      <c r="AG537" t="b">
        <f t="shared" si="179"/>
        <v>0</v>
      </c>
      <c r="AH537">
        <f t="shared" si="180"/>
        <v>3.6435185185185189E-2</v>
      </c>
    </row>
    <row r="538" spans="1:34" x14ac:dyDescent="0.2">
      <c r="A538">
        <v>570</v>
      </c>
      <c r="B538" t="s">
        <v>464</v>
      </c>
      <c r="C538" t="s">
        <v>561</v>
      </c>
      <c r="D538" t="s">
        <v>2055</v>
      </c>
      <c r="E538" t="str">
        <f t="shared" si="166"/>
        <v>David HughesApr 22, 2020</v>
      </c>
      <c r="F538" t="str">
        <f>VLOOKUP(E538,'names lookup'!D:L,2,FALSE)</f>
        <v>David Hughes</v>
      </c>
      <c r="G538" t="str">
        <f>VLOOKUP(F538,'names lookup'!E:H,3,FALSE)</f>
        <v>Press Association</v>
      </c>
      <c r="H538" t="str">
        <f>VLOOKUP(F538,'names lookup'!E:I,5,FALSE)</f>
        <v>Media</v>
      </c>
      <c r="I538" t="str">
        <f>VLOOKUP($F538,'names lookup'!$E:J,6,FALSE)</f>
        <v>Agency</v>
      </c>
      <c r="J538" t="str">
        <f>VLOOKUP($F538,'names lookup'!$E:K,7,FALSE)</f>
        <v>National</v>
      </c>
      <c r="K538" t="str">
        <f>VLOOKUP($F538,'names lookup'!$E:L,8,FALSE)</f>
        <v>UK</v>
      </c>
      <c r="L538" t="str">
        <f t="shared" si="167"/>
        <v>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v>
      </c>
      <c r="M538" t="str">
        <f t="shared" si="181"/>
        <v>46:00</v>
      </c>
      <c r="O538">
        <v>310</v>
      </c>
      <c r="Q538" t="s">
        <v>465</v>
      </c>
      <c r="R538" s="7">
        <f t="shared" si="168"/>
        <v>43943</v>
      </c>
      <c r="S538" t="s">
        <v>2512</v>
      </c>
      <c r="T538" s="6">
        <f t="shared" si="182"/>
        <v>3.1944444444444449E-2</v>
      </c>
      <c r="U538">
        <f t="shared" si="169"/>
        <v>3.1944444444444449E-2</v>
      </c>
      <c r="V538">
        <f t="shared" si="170"/>
        <v>3.1944444444444449E-2</v>
      </c>
      <c r="W538">
        <f t="shared" si="171"/>
        <v>0</v>
      </c>
      <c r="X538">
        <f t="shared" si="172"/>
        <v>3.2152777777777773E-2</v>
      </c>
      <c r="Y538">
        <f t="shared" si="173"/>
        <v>3.2152777777777773E-2</v>
      </c>
      <c r="Z538" t="b">
        <f t="shared" si="174"/>
        <v>0</v>
      </c>
      <c r="AA538" s="6">
        <f t="shared" si="175"/>
        <v>2.0833333333332427E-4</v>
      </c>
      <c r="AB538" s="6" t="b">
        <f t="shared" si="176"/>
        <v>0</v>
      </c>
      <c r="AC538" s="9">
        <f t="shared" si="177"/>
        <v>48</v>
      </c>
      <c r="AD538" s="9">
        <f t="shared" si="185"/>
        <v>160.00000000000696</v>
      </c>
      <c r="AE538" s="10">
        <f t="shared" si="183"/>
        <v>1.9675925925925926E-4</v>
      </c>
      <c r="AF538">
        <f t="shared" si="178"/>
        <v>2.0833333333332427E-4</v>
      </c>
      <c r="AG538" t="b">
        <f t="shared" si="179"/>
        <v>0</v>
      </c>
      <c r="AH538">
        <f t="shared" si="180"/>
        <v>3.6435185185185189E-2</v>
      </c>
    </row>
    <row r="539" spans="1:34" x14ac:dyDescent="0.2">
      <c r="A539">
        <v>571</v>
      </c>
      <c r="B539" t="s">
        <v>464</v>
      </c>
      <c r="C539" t="s">
        <v>562</v>
      </c>
      <c r="D539" t="s">
        <v>2059</v>
      </c>
      <c r="E539" t="str">
        <f t="shared" si="166"/>
        <v>Dominic RaabApr 22, 2020</v>
      </c>
      <c r="F539" t="str">
        <f>VLOOKUP(D539,'names lookup'!A:L,5,FALSE)</f>
        <v>Dominic Raab</v>
      </c>
      <c r="G539" t="str">
        <f>VLOOKUP(F539,'names lookup'!E:H,3,FALSE)</f>
        <v>Government</v>
      </c>
      <c r="H539" t="str">
        <f>VLOOKUP(F539,'names lookup'!E:I,5,FALSE)</f>
        <v>Government</v>
      </c>
      <c r="I539" t="str">
        <f>VLOOKUP($F539,'names lookup'!$E:J,6,FALSE)</f>
        <v>Central govt</v>
      </c>
      <c r="J539" t="str">
        <f>VLOOKUP($F539,'names lookup'!$E:K,7,FALSE)</f>
        <v>N/A</v>
      </c>
      <c r="K539" t="str">
        <f>VLOOKUP($F539,'names lookup'!$E:L,8,FALSE)</f>
        <v>UK</v>
      </c>
      <c r="L539" t="str">
        <f t="shared" si="167"/>
        <v>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v>
      </c>
      <c r="M539" t="str">
        <f t="shared" si="181"/>
        <v>46:18</v>
      </c>
      <c r="O539">
        <v>641</v>
      </c>
      <c r="Q539" t="s">
        <v>465</v>
      </c>
      <c r="R539" s="7">
        <f t="shared" si="168"/>
        <v>43943</v>
      </c>
      <c r="S539" t="s">
        <v>2513</v>
      </c>
      <c r="T539" s="6">
        <f t="shared" si="182"/>
        <v>3.2152777777777773E-2</v>
      </c>
      <c r="U539">
        <f t="shared" si="169"/>
        <v>3.2152777777777773E-2</v>
      </c>
      <c r="V539">
        <f t="shared" si="170"/>
        <v>3.6435185185185189E-2</v>
      </c>
      <c r="W539">
        <f t="shared" si="171"/>
        <v>4.2824074074074153E-3</v>
      </c>
      <c r="X539">
        <f t="shared" si="172"/>
        <v>3.4999999999999996E-2</v>
      </c>
      <c r="Y539">
        <f t="shared" si="173"/>
        <v>3.4999999999999996E-2</v>
      </c>
      <c r="Z539" t="b">
        <f t="shared" si="174"/>
        <v>0</v>
      </c>
      <c r="AA539" s="6">
        <f t="shared" si="175"/>
        <v>3.7037037037037507E-4</v>
      </c>
      <c r="AB539" s="6" t="b">
        <f t="shared" si="176"/>
        <v>0</v>
      </c>
      <c r="AC539" s="9">
        <f t="shared" si="177"/>
        <v>119</v>
      </c>
      <c r="AD539" s="9">
        <f t="shared" si="185"/>
        <v>223.12499999999716</v>
      </c>
      <c r="AE539" s="10">
        <f t="shared" si="183"/>
        <v>4.8611111111111104E-4</v>
      </c>
      <c r="AF539">
        <f t="shared" si="178"/>
        <v>2.8472222222222232E-3</v>
      </c>
      <c r="AG539" t="b">
        <f t="shared" si="179"/>
        <v>0</v>
      </c>
      <c r="AH539">
        <f t="shared" si="180"/>
        <v>3.6435185185185189E-2</v>
      </c>
    </row>
    <row r="540" spans="1:34" x14ac:dyDescent="0.2">
      <c r="A540">
        <v>572</v>
      </c>
      <c r="B540" t="s">
        <v>464</v>
      </c>
      <c r="C540" t="s">
        <v>563</v>
      </c>
      <c r="D540" t="s">
        <v>2059</v>
      </c>
      <c r="E540" t="str">
        <f t="shared" si="166"/>
        <v>Dominic RaabApr 22, 2020</v>
      </c>
      <c r="F540" t="str">
        <f>VLOOKUP(D540,'names lookup'!A:L,5,FALSE)</f>
        <v>Dominic Raab</v>
      </c>
      <c r="G540" t="str">
        <f>VLOOKUP(F540,'names lookup'!E:H,3,FALSE)</f>
        <v>Government</v>
      </c>
      <c r="H540" t="str">
        <f>VLOOKUP(F540,'names lookup'!E:I,5,FALSE)</f>
        <v>Government</v>
      </c>
      <c r="I540" t="str">
        <f>VLOOKUP($F540,'names lookup'!$E:J,6,FALSE)</f>
        <v>Central govt</v>
      </c>
      <c r="J540" t="str">
        <f>VLOOKUP($F540,'names lookup'!$E:K,7,FALSE)</f>
        <v>N/A</v>
      </c>
      <c r="K540" t="str">
        <f>VLOOKUP($F540,'names lookup'!$E:L,8,FALSE)</f>
        <v>UK</v>
      </c>
      <c r="L540" t="str">
        <f t="shared" si="167"/>
        <v>Kate Wilson, from The Bristol Post.</v>
      </c>
      <c r="M540" t="str">
        <f t="shared" si="181"/>
        <v>46:50</v>
      </c>
      <c r="O540">
        <v>57</v>
      </c>
      <c r="Q540" t="s">
        <v>465</v>
      </c>
      <c r="R540" s="7">
        <f t="shared" si="168"/>
        <v>43943</v>
      </c>
      <c r="S540" t="s">
        <v>2513</v>
      </c>
      <c r="T540" s="6">
        <f t="shared" si="182"/>
        <v>3.2523148148148148E-2</v>
      </c>
      <c r="U540">
        <f t="shared" si="169"/>
        <v>3.2152777777777773E-2</v>
      </c>
      <c r="V540">
        <f t="shared" si="170"/>
        <v>3.6435185185185189E-2</v>
      </c>
      <c r="W540">
        <f t="shared" si="171"/>
        <v>4.2824074074074153E-3</v>
      </c>
      <c r="X540">
        <f t="shared" si="172"/>
        <v>3.4999999999999996E-2</v>
      </c>
      <c r="Y540">
        <f t="shared" si="173"/>
        <v>3.4999999999999996E-2</v>
      </c>
      <c r="Z540" t="b">
        <f t="shared" si="174"/>
        <v>0</v>
      </c>
      <c r="AA540" s="6">
        <f t="shared" si="175"/>
        <v>2.3148148148147141E-5</v>
      </c>
      <c r="AB540" s="6" t="b">
        <f t="shared" si="176"/>
        <v>0</v>
      </c>
      <c r="AC540" s="9">
        <f t="shared" si="177"/>
        <v>6</v>
      </c>
      <c r="AD540" s="9">
        <f t="shared" si="185"/>
        <v>180.00000000000784</v>
      </c>
      <c r="AE540" s="10">
        <f t="shared" si="183"/>
        <v>2.3148148148148147E-5</v>
      </c>
      <c r="AF540">
        <f t="shared" si="178"/>
        <v>2.8472222222222232E-3</v>
      </c>
      <c r="AG540" t="b">
        <f t="shared" si="179"/>
        <v>0</v>
      </c>
      <c r="AH540">
        <f t="shared" si="180"/>
        <v>3.6435185185185189E-2</v>
      </c>
    </row>
    <row r="541" spans="1:34" x14ac:dyDescent="0.2">
      <c r="A541">
        <v>573</v>
      </c>
      <c r="B541" t="s">
        <v>464</v>
      </c>
      <c r="C541" t="s">
        <v>564</v>
      </c>
      <c r="D541" t="s">
        <v>2103</v>
      </c>
      <c r="E541" t="str">
        <f t="shared" si="166"/>
        <v>Kate WilsonApr 22, 2020</v>
      </c>
      <c r="F541" t="str">
        <f>VLOOKUP(E541,'names lookup'!D:L,2,FALSE)</f>
        <v>Kate Wilson</v>
      </c>
      <c r="G541" t="str">
        <f>VLOOKUP(F541,'names lookup'!E:H,3,FALSE)</f>
        <v>Bristol Live</v>
      </c>
      <c r="H541" t="str">
        <f>VLOOKUP(F541,'names lookup'!E:I,5,FALSE)</f>
        <v>Media</v>
      </c>
      <c r="I541" t="str">
        <f>VLOOKUP($F541,'names lookup'!$E:J,6,FALSE)</f>
        <v>Newspaper</v>
      </c>
      <c r="J541" t="str">
        <f>VLOOKUP($F541,'names lookup'!$E:K,7,FALSE)</f>
        <v>Regional</v>
      </c>
      <c r="K541" t="str">
        <f>VLOOKUP($F541,'names lookup'!$E:L,8,FALSE)</f>
        <v>Bristol</v>
      </c>
      <c r="L541" t="str">
        <f t="shared" si="167"/>
        <v>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v>
      </c>
      <c r="M541" t="str">
        <f t="shared" si="181"/>
        <v>46:52</v>
      </c>
      <c r="O541">
        <v>511</v>
      </c>
      <c r="Q541" t="s">
        <v>465</v>
      </c>
      <c r="R541" s="7">
        <f t="shared" si="168"/>
        <v>43943</v>
      </c>
      <c r="S541" t="s">
        <v>2514</v>
      </c>
      <c r="T541" s="6">
        <f t="shared" si="182"/>
        <v>3.2546296296296295E-2</v>
      </c>
      <c r="U541">
        <f t="shared" si="169"/>
        <v>3.2546296296296295E-2</v>
      </c>
      <c r="V541">
        <f t="shared" si="170"/>
        <v>3.5925925925925924E-2</v>
      </c>
      <c r="W541">
        <f t="shared" si="171"/>
        <v>3.3796296296296283E-3</v>
      </c>
      <c r="X541">
        <f t="shared" si="172"/>
        <v>3.4999999999999996E-2</v>
      </c>
      <c r="Y541">
        <f t="shared" si="173"/>
        <v>3.4999999999999996E-2</v>
      </c>
      <c r="Z541" t="b">
        <f t="shared" si="174"/>
        <v>0</v>
      </c>
      <c r="AA541" s="6">
        <f t="shared" si="175"/>
        <v>3.2407407407408079E-4</v>
      </c>
      <c r="AB541" s="6" t="b">
        <f t="shared" si="176"/>
        <v>0</v>
      </c>
      <c r="AC541" s="9">
        <f t="shared" si="177"/>
        <v>84</v>
      </c>
      <c r="AD541" s="9">
        <f t="shared" si="185"/>
        <v>179.99999999999628</v>
      </c>
      <c r="AE541" s="10">
        <f t="shared" si="183"/>
        <v>3.4722222222222224E-4</v>
      </c>
      <c r="AF541">
        <f t="shared" si="178"/>
        <v>2.453703703703701E-3</v>
      </c>
      <c r="AG541" t="b">
        <f t="shared" si="179"/>
        <v>0</v>
      </c>
      <c r="AH541">
        <f t="shared" si="180"/>
        <v>3.6435185185185189E-2</v>
      </c>
    </row>
    <row r="542" spans="1:34" x14ac:dyDescent="0.2">
      <c r="A542">
        <v>574</v>
      </c>
      <c r="B542" t="s">
        <v>464</v>
      </c>
      <c r="C542" t="s">
        <v>565</v>
      </c>
      <c r="D542" t="s">
        <v>2103</v>
      </c>
      <c r="E542" t="str">
        <f t="shared" si="166"/>
        <v>Kate WilsonApr 22, 2020</v>
      </c>
      <c r="F542" t="str">
        <f>VLOOKUP(E542,'names lookup'!D:L,2,FALSE)</f>
        <v>Kate Wilson</v>
      </c>
      <c r="G542" t="str">
        <f>VLOOKUP(F542,'names lookup'!E:H,3,FALSE)</f>
        <v>Bristol Live</v>
      </c>
      <c r="H542" t="str">
        <f>VLOOKUP(F542,'names lookup'!E:I,5,FALSE)</f>
        <v>Media</v>
      </c>
      <c r="I542" t="str">
        <f>VLOOKUP($F542,'names lookup'!$E:J,6,FALSE)</f>
        <v>Newspaper</v>
      </c>
      <c r="J542" t="str">
        <f>VLOOKUP($F542,'names lookup'!$E:K,7,FALSE)</f>
        <v>Regional</v>
      </c>
      <c r="K542" t="str">
        <f>VLOOKUP($F542,'names lookup'!$E:L,8,FALSE)</f>
        <v>Bristol</v>
      </c>
      <c r="L542" t="str">
        <f t="shared" si="167"/>
        <v>And secondly for the First Secretary, we know that two-thirds of SMEs in Bristol have stopped trading since lockdown began. If Bristol’s figures have indeed peaked at a lower level, would you consider an earlier exit from lockdown in order to restart the economy here?</v>
      </c>
      <c r="M542" t="str">
        <f t="shared" si="181"/>
        <v>47:20</v>
      </c>
      <c r="O542">
        <v>289</v>
      </c>
      <c r="Q542" t="s">
        <v>465</v>
      </c>
      <c r="R542" s="7">
        <f t="shared" si="168"/>
        <v>43943</v>
      </c>
      <c r="S542" t="s">
        <v>2514</v>
      </c>
      <c r="T542" s="6">
        <f t="shared" si="182"/>
        <v>3.2870370370370376E-2</v>
      </c>
      <c r="U542">
        <f t="shared" si="169"/>
        <v>3.2546296296296295E-2</v>
      </c>
      <c r="V542">
        <f t="shared" si="170"/>
        <v>3.5925925925925924E-2</v>
      </c>
      <c r="W542">
        <f t="shared" si="171"/>
        <v>3.3796296296296283E-3</v>
      </c>
      <c r="X542">
        <f t="shared" si="172"/>
        <v>3.4999999999999996E-2</v>
      </c>
      <c r="Y542">
        <f t="shared" si="173"/>
        <v>3.4999999999999996E-2</v>
      </c>
      <c r="Z542" t="b">
        <f t="shared" si="174"/>
        <v>0</v>
      </c>
      <c r="AA542" s="6">
        <f t="shared" si="175"/>
        <v>1.7361111111111049E-4</v>
      </c>
      <c r="AB542" s="6" t="b">
        <f t="shared" si="176"/>
        <v>0</v>
      </c>
      <c r="AC542" s="9">
        <f t="shared" si="177"/>
        <v>45</v>
      </c>
      <c r="AD542" s="9">
        <f t="shared" si="185"/>
        <v>180.00000000000063</v>
      </c>
      <c r="AE542" s="10">
        <f t="shared" si="183"/>
        <v>1.8518518518518518E-4</v>
      </c>
      <c r="AF542">
        <f t="shared" si="178"/>
        <v>2.453703703703701E-3</v>
      </c>
      <c r="AG542" t="b">
        <f t="shared" si="179"/>
        <v>0</v>
      </c>
      <c r="AH542">
        <f t="shared" si="180"/>
        <v>3.6435185185185189E-2</v>
      </c>
    </row>
    <row r="543" spans="1:34" x14ac:dyDescent="0.2">
      <c r="A543">
        <v>575</v>
      </c>
      <c r="B543" t="s">
        <v>464</v>
      </c>
      <c r="C543" t="s">
        <v>566</v>
      </c>
      <c r="D543" t="s">
        <v>2059</v>
      </c>
      <c r="E543" t="str">
        <f t="shared" si="166"/>
        <v>Dominic RaabApr 22, 2020</v>
      </c>
      <c r="F543" t="str">
        <f>VLOOKUP(D543,'names lookup'!A:L,5,FALSE)</f>
        <v>Dominic Raab</v>
      </c>
      <c r="G543" t="str">
        <f>VLOOKUP(F543,'names lookup'!E:H,3,FALSE)</f>
        <v>Government</v>
      </c>
      <c r="H543" t="str">
        <f>VLOOKUP(F543,'names lookup'!E:I,5,FALSE)</f>
        <v>Government</v>
      </c>
      <c r="I543" t="str">
        <f>VLOOKUP($F543,'names lookup'!$E:J,6,FALSE)</f>
        <v>Central govt</v>
      </c>
      <c r="J543" t="str">
        <f>VLOOKUP($F543,'names lookup'!$E:K,7,FALSE)</f>
        <v>N/A</v>
      </c>
      <c r="K543" t="str">
        <f>VLOOKUP($F543,'names lookup'!$E:L,8,FALSE)</f>
        <v>UK</v>
      </c>
      <c r="L543" t="str">
        <f t="shared" si="167"/>
        <v>Chris, do you want… Thank you very much, Kate. Do you want to go first, Chris?</v>
      </c>
      <c r="M543" t="str">
        <f t="shared" si="181"/>
        <v>47:35</v>
      </c>
      <c r="O543">
        <v>100</v>
      </c>
      <c r="Q543" t="s">
        <v>465</v>
      </c>
      <c r="R543" s="7">
        <f t="shared" si="168"/>
        <v>43943</v>
      </c>
      <c r="S543" t="s">
        <v>2515</v>
      </c>
      <c r="T543" s="6">
        <f t="shared" si="182"/>
        <v>3.3043981481481487E-2</v>
      </c>
      <c r="U543">
        <f t="shared" si="169"/>
        <v>3.3043981481481487E-2</v>
      </c>
      <c r="V543">
        <f t="shared" si="170"/>
        <v>3.6435185185185189E-2</v>
      </c>
      <c r="W543">
        <f t="shared" si="171"/>
        <v>3.3912037037037018E-3</v>
      </c>
      <c r="X543">
        <f t="shared" si="172"/>
        <v>3.4999999999999996E-2</v>
      </c>
      <c r="Y543">
        <f t="shared" si="173"/>
        <v>3.4999999999999996E-2</v>
      </c>
      <c r="Z543" t="b">
        <f t="shared" si="174"/>
        <v>0</v>
      </c>
      <c r="AA543" s="6">
        <f t="shared" si="175"/>
        <v>4.6296296296294281E-5</v>
      </c>
      <c r="AB543" s="6" t="b">
        <f t="shared" si="176"/>
        <v>0</v>
      </c>
      <c r="AC543" s="9">
        <f t="shared" si="177"/>
        <v>16</v>
      </c>
      <c r="AD543" s="9">
        <f t="shared" si="185"/>
        <v>240.00000000001046</v>
      </c>
      <c r="AE543" s="10">
        <f t="shared" si="183"/>
        <v>5.7870370370370366E-5</v>
      </c>
      <c r="AF543">
        <f t="shared" si="178"/>
        <v>1.9560185185185097E-3</v>
      </c>
      <c r="AG543" t="b">
        <f t="shared" si="179"/>
        <v>0</v>
      </c>
      <c r="AH543">
        <f t="shared" si="180"/>
        <v>3.6435185185185189E-2</v>
      </c>
    </row>
    <row r="544" spans="1:34" x14ac:dyDescent="0.2">
      <c r="A544">
        <v>576</v>
      </c>
      <c r="B544" t="s">
        <v>464</v>
      </c>
      <c r="C544" t="s">
        <v>567</v>
      </c>
      <c r="D544" t="s">
        <v>2047</v>
      </c>
      <c r="E544" t="str">
        <f t="shared" si="166"/>
        <v>Chris WhittyApr 22, 2020</v>
      </c>
      <c r="F544" t="str">
        <f>VLOOKUP(D544,'names lookup'!A:L,5,FALSE)</f>
        <v>Chris Whitty</v>
      </c>
      <c r="G544" t="str">
        <f>VLOOKUP(F544,'names lookup'!E:H,3,FALSE)</f>
        <v>Department of Health and Social Care (DHSC)</v>
      </c>
      <c r="H544" t="str">
        <f>VLOOKUP(F544,'names lookup'!E:I,5,FALSE)</f>
        <v>Government</v>
      </c>
      <c r="I544" t="str">
        <f>VLOOKUP($F544,'names lookup'!$E:J,6,FALSE)</f>
        <v>Health</v>
      </c>
      <c r="J544" t="str">
        <f>VLOOKUP($F544,'names lookup'!$E:K,7,FALSE)</f>
        <v>N/A</v>
      </c>
      <c r="K544" t="str">
        <f>VLOOKUP($F544,'names lookup'!$E:L,8,FALSE)</f>
        <v>England</v>
      </c>
      <c r="L544" t="str">
        <f t="shared" si="167"/>
        <v>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v>
      </c>
      <c r="M544" t="str">
        <f t="shared" si="181"/>
        <v>47:39</v>
      </c>
      <c r="O544">
        <v>457</v>
      </c>
      <c r="Q544" t="s">
        <v>465</v>
      </c>
      <c r="R544" s="7">
        <f t="shared" si="168"/>
        <v>43943</v>
      </c>
      <c r="S544" t="s">
        <v>2516</v>
      </c>
      <c r="T544" s="6">
        <f t="shared" si="182"/>
        <v>3.3090277777777781E-2</v>
      </c>
      <c r="U544">
        <f t="shared" si="169"/>
        <v>3.3090277777777781E-2</v>
      </c>
      <c r="V544">
        <f t="shared" si="170"/>
        <v>3.4618055555555555E-2</v>
      </c>
      <c r="W544">
        <f t="shared" si="171"/>
        <v>1.5277777777777737E-3</v>
      </c>
      <c r="X544">
        <f t="shared" si="172"/>
        <v>3.4999999999999996E-2</v>
      </c>
      <c r="Y544">
        <f t="shared" si="173"/>
        <v>3.4999999999999996E-2</v>
      </c>
      <c r="Z544" t="b">
        <f t="shared" si="174"/>
        <v>0</v>
      </c>
      <c r="AA544" s="6">
        <f t="shared" si="175"/>
        <v>4.0509259259258884E-4</v>
      </c>
      <c r="AB544" s="6" t="b">
        <f t="shared" si="176"/>
        <v>0</v>
      </c>
      <c r="AC544" s="9">
        <f t="shared" si="177"/>
        <v>77</v>
      </c>
      <c r="AD544" s="9">
        <f t="shared" si="185"/>
        <v>132.00000000000122</v>
      </c>
      <c r="AE544" s="10">
        <f t="shared" si="183"/>
        <v>3.1250000000000001E-4</v>
      </c>
      <c r="AF544">
        <f t="shared" si="178"/>
        <v>1.9097222222222154E-3</v>
      </c>
      <c r="AG544" t="b">
        <f t="shared" si="179"/>
        <v>0</v>
      </c>
      <c r="AH544">
        <f t="shared" si="180"/>
        <v>3.6435185185185189E-2</v>
      </c>
    </row>
    <row r="545" spans="1:34" x14ac:dyDescent="0.2">
      <c r="A545">
        <v>577</v>
      </c>
      <c r="B545" t="s">
        <v>464</v>
      </c>
      <c r="C545" t="s">
        <v>568</v>
      </c>
      <c r="D545" t="s">
        <v>2047</v>
      </c>
      <c r="E545" t="str">
        <f t="shared" si="166"/>
        <v>Chris WhittyApr 22, 2020</v>
      </c>
      <c r="F545" t="str">
        <f>VLOOKUP(D545,'names lookup'!A:L,5,FALSE)</f>
        <v>Chris Whitty</v>
      </c>
      <c r="G545" t="str">
        <f>VLOOKUP(F545,'names lookup'!E:H,3,FALSE)</f>
        <v>Department of Health and Social Care (DHSC)</v>
      </c>
      <c r="H545" t="str">
        <f>VLOOKUP(F545,'names lookup'!E:I,5,FALSE)</f>
        <v>Government</v>
      </c>
      <c r="I545" t="str">
        <f>VLOOKUP($F545,'names lookup'!$E:J,6,FALSE)</f>
        <v>Health</v>
      </c>
      <c r="J545" t="str">
        <f>VLOOKUP($F545,'names lookup'!$E:K,7,FALSE)</f>
        <v>N/A</v>
      </c>
      <c r="K545" t="str">
        <f>VLOOKUP($F545,'names lookup'!$E:L,8,FALSE)</f>
        <v>England</v>
      </c>
      <c r="L545" t="str">
        <f t="shared" si="167"/>
        <v>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v>
      </c>
      <c r="M545" t="str">
        <f t="shared" si="181"/>
        <v>48:14</v>
      </c>
      <c r="O545">
        <v>503</v>
      </c>
      <c r="Q545" t="s">
        <v>465</v>
      </c>
      <c r="R545" s="7">
        <f t="shared" si="168"/>
        <v>43943</v>
      </c>
      <c r="S545" t="s">
        <v>2516</v>
      </c>
      <c r="T545" s="6">
        <f t="shared" si="182"/>
        <v>3.349537037037037E-2</v>
      </c>
      <c r="U545">
        <f t="shared" si="169"/>
        <v>3.3090277777777781E-2</v>
      </c>
      <c r="V545">
        <f t="shared" si="170"/>
        <v>3.4618055555555555E-2</v>
      </c>
      <c r="W545">
        <f t="shared" si="171"/>
        <v>1.5277777777777737E-3</v>
      </c>
      <c r="X545">
        <f t="shared" si="172"/>
        <v>3.4999999999999996E-2</v>
      </c>
      <c r="Y545">
        <f t="shared" si="173"/>
        <v>3.4999999999999996E-2</v>
      </c>
      <c r="Z545" t="b">
        <f t="shared" si="174"/>
        <v>0</v>
      </c>
      <c r="AA545" s="6">
        <f t="shared" si="175"/>
        <v>3.4722222222222793E-4</v>
      </c>
      <c r="AB545" s="6" t="b">
        <f t="shared" si="176"/>
        <v>0</v>
      </c>
      <c r="AC545" s="9">
        <f t="shared" si="177"/>
        <v>91</v>
      </c>
      <c r="AD545" s="9">
        <f t="shared" si="185"/>
        <v>181.99999999999702</v>
      </c>
      <c r="AE545" s="10">
        <f t="shared" si="183"/>
        <v>3.7037037037037035E-4</v>
      </c>
      <c r="AF545">
        <f t="shared" si="178"/>
        <v>1.9097222222222154E-3</v>
      </c>
      <c r="AG545" t="b">
        <f t="shared" si="179"/>
        <v>0</v>
      </c>
      <c r="AH545">
        <f t="shared" si="180"/>
        <v>3.6435185185185189E-2</v>
      </c>
    </row>
    <row r="546" spans="1:34" x14ac:dyDescent="0.2">
      <c r="A546">
        <v>578</v>
      </c>
      <c r="B546" t="s">
        <v>464</v>
      </c>
      <c r="C546" t="s">
        <v>569</v>
      </c>
      <c r="D546" t="s">
        <v>2047</v>
      </c>
      <c r="E546" t="str">
        <f t="shared" si="166"/>
        <v>Chris WhittyApr 22, 2020</v>
      </c>
      <c r="F546" t="str">
        <f>VLOOKUP(D546,'names lookup'!A:L,5,FALSE)</f>
        <v>Chris Whitty</v>
      </c>
      <c r="G546" t="str">
        <f>VLOOKUP(F546,'names lookup'!E:H,3,FALSE)</f>
        <v>Department of Health and Social Care (DHSC)</v>
      </c>
      <c r="H546" t="str">
        <f>VLOOKUP(F546,'names lookup'!E:I,5,FALSE)</f>
        <v>Government</v>
      </c>
      <c r="I546" t="str">
        <f>VLOOKUP($F546,'names lookup'!$E:J,6,FALSE)</f>
        <v>Health</v>
      </c>
      <c r="J546" t="str">
        <f>VLOOKUP($F546,'names lookup'!$E:K,7,FALSE)</f>
        <v>N/A</v>
      </c>
      <c r="K546" t="str">
        <f>VLOOKUP($F546,'names lookup'!$E:L,8,FALSE)</f>
        <v>England</v>
      </c>
      <c r="L546" t="str">
        <f t="shared" si="167"/>
        <v>But really elsewhere, there is a little bit of regional variation. But there’s much less, because basically this is an artificial peak brought about by our activity than there might have been had this been running unmitigated, which clearly was absolutely what we are trying to avoid.</v>
      </c>
      <c r="M546" t="str">
        <f t="shared" si="181"/>
        <v>48:44</v>
      </c>
      <c r="O546">
        <v>306</v>
      </c>
      <c r="Q546" t="s">
        <v>465</v>
      </c>
      <c r="R546" s="7">
        <f t="shared" si="168"/>
        <v>43943</v>
      </c>
      <c r="S546" t="s">
        <v>2516</v>
      </c>
      <c r="T546" s="6">
        <f t="shared" si="182"/>
        <v>3.3842592592592598E-2</v>
      </c>
      <c r="U546">
        <f t="shared" si="169"/>
        <v>3.3090277777777781E-2</v>
      </c>
      <c r="V546">
        <f t="shared" si="170"/>
        <v>3.4618055555555555E-2</v>
      </c>
      <c r="W546">
        <f t="shared" si="171"/>
        <v>1.5277777777777737E-3</v>
      </c>
      <c r="X546">
        <f t="shared" si="172"/>
        <v>3.4999999999999996E-2</v>
      </c>
      <c r="Y546">
        <f t="shared" si="173"/>
        <v>3.4999999999999996E-2</v>
      </c>
      <c r="Z546" t="b">
        <f t="shared" si="174"/>
        <v>0</v>
      </c>
      <c r="AA546" s="6">
        <f t="shared" si="175"/>
        <v>1.9675925925925764E-4</v>
      </c>
      <c r="AB546" s="6" t="b">
        <f t="shared" si="176"/>
        <v>0</v>
      </c>
      <c r="AC546" s="9">
        <f t="shared" si="177"/>
        <v>47</v>
      </c>
      <c r="AD546" s="9">
        <f t="shared" si="185"/>
        <v>165.88235294117783</v>
      </c>
      <c r="AE546" s="10">
        <f t="shared" si="183"/>
        <v>1.8518518518518518E-4</v>
      </c>
      <c r="AF546">
        <f t="shared" si="178"/>
        <v>1.9097222222222154E-3</v>
      </c>
      <c r="AG546" t="b">
        <f t="shared" si="179"/>
        <v>0</v>
      </c>
      <c r="AH546">
        <f t="shared" si="180"/>
        <v>3.6435185185185189E-2</v>
      </c>
    </row>
    <row r="547" spans="1:34" x14ac:dyDescent="0.2">
      <c r="A547">
        <v>579</v>
      </c>
      <c r="B547" t="s">
        <v>464</v>
      </c>
      <c r="C547" t="s">
        <v>570</v>
      </c>
      <c r="D547" t="s">
        <v>2047</v>
      </c>
      <c r="E547" t="str">
        <f t="shared" si="166"/>
        <v>Chris WhittyApr 22, 2020</v>
      </c>
      <c r="F547" t="str">
        <f>VLOOKUP(D547,'names lookup'!A:L,5,FALSE)</f>
        <v>Chris Whitty</v>
      </c>
      <c r="G547" t="str">
        <f>VLOOKUP(F547,'names lookup'!E:H,3,FALSE)</f>
        <v>Department of Health and Social Care (DHSC)</v>
      </c>
      <c r="H547" t="str">
        <f>VLOOKUP(F547,'names lookup'!E:I,5,FALSE)</f>
        <v>Government</v>
      </c>
      <c r="I547" t="str">
        <f>VLOOKUP($F547,'names lookup'!$E:J,6,FALSE)</f>
        <v>Health</v>
      </c>
      <c r="J547" t="str">
        <f>VLOOKUP($F547,'names lookup'!$E:K,7,FALSE)</f>
        <v>N/A</v>
      </c>
      <c r="K547" t="str">
        <f>VLOOKUP($F547,'names lookup'!$E:L,8,FALSE)</f>
        <v>England</v>
      </c>
      <c r="L547" t="str">
        <f t="shared" si="167"/>
        <v>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v>
      </c>
      <c r="M547" t="str">
        <f t="shared" si="181"/>
        <v>49:01</v>
      </c>
      <c r="O547">
        <v>789</v>
      </c>
      <c r="Q547" t="s">
        <v>465</v>
      </c>
      <c r="R547" s="7">
        <f t="shared" si="168"/>
        <v>43943</v>
      </c>
      <c r="S547" t="s">
        <v>2516</v>
      </c>
      <c r="T547" s="6">
        <f t="shared" si="182"/>
        <v>3.4039351851851855E-2</v>
      </c>
      <c r="U547">
        <f t="shared" si="169"/>
        <v>3.3090277777777781E-2</v>
      </c>
      <c r="V547">
        <f t="shared" si="170"/>
        <v>3.4618055555555555E-2</v>
      </c>
      <c r="W547">
        <f t="shared" si="171"/>
        <v>1.5277777777777737E-3</v>
      </c>
      <c r="X547">
        <f t="shared" si="172"/>
        <v>3.4999999999999996E-2</v>
      </c>
      <c r="Y547">
        <f t="shared" si="173"/>
        <v>3.4999999999999996E-2</v>
      </c>
      <c r="Z547" t="b">
        <f t="shared" si="174"/>
        <v>0</v>
      </c>
      <c r="AA547" s="6">
        <f t="shared" si="175"/>
        <v>5.7870370370369933E-4</v>
      </c>
      <c r="AB547" s="6" t="b">
        <f t="shared" si="176"/>
        <v>0</v>
      </c>
      <c r="AC547" s="9">
        <f t="shared" si="177"/>
        <v>140</v>
      </c>
      <c r="AD547" s="9">
        <f t="shared" si="185"/>
        <v>168.00000000000128</v>
      </c>
      <c r="AE547" s="10">
        <f t="shared" si="183"/>
        <v>5.7870370370370378E-4</v>
      </c>
      <c r="AF547">
        <f t="shared" si="178"/>
        <v>1.9097222222222154E-3</v>
      </c>
      <c r="AG547" t="b">
        <f t="shared" si="179"/>
        <v>0</v>
      </c>
      <c r="AH547">
        <f t="shared" si="180"/>
        <v>3.6435185185185189E-2</v>
      </c>
    </row>
    <row r="548" spans="1:34" x14ac:dyDescent="0.2">
      <c r="A548">
        <v>580</v>
      </c>
      <c r="B548" t="s">
        <v>464</v>
      </c>
      <c r="C548" t="s">
        <v>571</v>
      </c>
      <c r="D548" t="s">
        <v>2047</v>
      </c>
      <c r="E548" t="str">
        <f t="shared" si="166"/>
        <v>Chris WhittyApr 22, 2020</v>
      </c>
      <c r="F548" t="str">
        <f>VLOOKUP(D548,'names lookup'!A:L,5,FALSE)</f>
        <v>Chris Whitty</v>
      </c>
      <c r="G548" t="str">
        <f>VLOOKUP(F548,'names lookup'!E:H,3,FALSE)</f>
        <v>Department of Health and Social Care (DHSC)</v>
      </c>
      <c r="H548" t="str">
        <f>VLOOKUP(F548,'names lookup'!E:I,5,FALSE)</f>
        <v>Government</v>
      </c>
      <c r="I548" t="str">
        <f>VLOOKUP($F548,'names lookup'!$E:J,6,FALSE)</f>
        <v>Health</v>
      </c>
      <c r="J548" t="str">
        <f>VLOOKUP($F548,'names lookup'!$E:K,7,FALSE)</f>
        <v>N/A</v>
      </c>
      <c r="K548" t="str">
        <f>VLOOKUP($F548,'names lookup'!$E:L,8,FALSE)</f>
        <v>England</v>
      </c>
      <c r="L548" t="str">
        <f t="shared" si="167"/>
        <v>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v>
      </c>
      <c r="M548" t="str">
        <f t="shared" si="181"/>
        <v>49:51</v>
      </c>
      <c r="O548">
        <v>491</v>
      </c>
      <c r="Q548" t="s">
        <v>465</v>
      </c>
      <c r="R548" s="7">
        <f t="shared" si="168"/>
        <v>43943</v>
      </c>
      <c r="S548" t="s">
        <v>2516</v>
      </c>
      <c r="T548" s="6">
        <f t="shared" si="182"/>
        <v>3.4618055555555555E-2</v>
      </c>
      <c r="U548">
        <f t="shared" si="169"/>
        <v>3.3090277777777781E-2</v>
      </c>
      <c r="V548">
        <f t="shared" si="170"/>
        <v>3.4618055555555555E-2</v>
      </c>
      <c r="W548">
        <f t="shared" si="171"/>
        <v>1.5277777777777737E-3</v>
      </c>
      <c r="X548">
        <f t="shared" si="172"/>
        <v>3.4999999999999996E-2</v>
      </c>
      <c r="Y548">
        <f t="shared" si="173"/>
        <v>3.4999999999999996E-2</v>
      </c>
      <c r="Z548" t="b">
        <f t="shared" si="174"/>
        <v>0</v>
      </c>
      <c r="AA548" s="6">
        <f t="shared" si="175"/>
        <v>3.819444444444417E-4</v>
      </c>
      <c r="AB548" s="6" t="b">
        <f t="shared" si="176"/>
        <v>0</v>
      </c>
      <c r="AC548" s="9">
        <f t="shared" si="177"/>
        <v>88</v>
      </c>
      <c r="AD548" s="9">
        <f t="shared" si="185"/>
        <v>160.00000000000114</v>
      </c>
      <c r="AE548" s="10">
        <f t="shared" si="183"/>
        <v>3.5879629629629635E-4</v>
      </c>
      <c r="AF548">
        <f t="shared" si="178"/>
        <v>1.9097222222222154E-3</v>
      </c>
      <c r="AG548" t="b">
        <f t="shared" si="179"/>
        <v>0</v>
      </c>
      <c r="AH548">
        <f t="shared" si="180"/>
        <v>3.6435185185185189E-2</v>
      </c>
    </row>
    <row r="549" spans="1:34" x14ac:dyDescent="0.2">
      <c r="A549">
        <v>581</v>
      </c>
      <c r="B549" t="s">
        <v>464</v>
      </c>
      <c r="C549" t="s">
        <v>572</v>
      </c>
      <c r="D549" t="s">
        <v>2059</v>
      </c>
      <c r="E549" t="str">
        <f t="shared" si="166"/>
        <v>Dominic RaabApr 22, 2020</v>
      </c>
      <c r="F549" t="str">
        <f>VLOOKUP(D549,'names lookup'!A:L,5,FALSE)</f>
        <v>Dominic Raab</v>
      </c>
      <c r="G549" t="str">
        <f>VLOOKUP(F549,'names lookup'!E:H,3,FALSE)</f>
        <v>Government</v>
      </c>
      <c r="H549" t="str">
        <f>VLOOKUP(F549,'names lookup'!E:I,5,FALSE)</f>
        <v>Government</v>
      </c>
      <c r="I549" t="str">
        <f>VLOOKUP($F549,'names lookup'!$E:J,6,FALSE)</f>
        <v>Central govt</v>
      </c>
      <c r="J549" t="str">
        <f>VLOOKUP($F549,'names lookup'!$E:K,7,FALSE)</f>
        <v>N/A</v>
      </c>
      <c r="K549" t="str">
        <f>VLOOKUP($F549,'names lookup'!$E:L,8,FALSE)</f>
        <v>UK</v>
      </c>
      <c r="L549" t="str">
        <f t="shared" si="167"/>
        <v>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v>
      </c>
      <c r="M549" t="str">
        <f t="shared" si="181"/>
        <v>50:24</v>
      </c>
      <c r="O549">
        <v>347</v>
      </c>
      <c r="Q549" t="s">
        <v>465</v>
      </c>
      <c r="R549" s="7">
        <f t="shared" si="168"/>
        <v>43943</v>
      </c>
      <c r="S549" t="s">
        <v>2518</v>
      </c>
      <c r="T549" s="6">
        <f t="shared" si="182"/>
        <v>3.4999999999999996E-2</v>
      </c>
      <c r="U549">
        <f t="shared" si="169"/>
        <v>3.4999999999999996E-2</v>
      </c>
      <c r="V549">
        <f t="shared" si="170"/>
        <v>3.6435185185185189E-2</v>
      </c>
      <c r="W549">
        <f t="shared" si="171"/>
        <v>1.4351851851851921E-3</v>
      </c>
      <c r="X549">
        <f t="shared" si="172"/>
        <v>3.6076388888888887E-2</v>
      </c>
      <c r="Y549">
        <f t="shared" si="173"/>
        <v>3.6076388888888887E-2</v>
      </c>
      <c r="Z549" t="b">
        <f t="shared" si="174"/>
        <v>0</v>
      </c>
      <c r="AA549" s="6">
        <f t="shared" si="175"/>
        <v>1.9675925925925764E-4</v>
      </c>
      <c r="AB549" s="6" t="b">
        <f t="shared" si="176"/>
        <v>0</v>
      </c>
      <c r="AC549" s="9">
        <f t="shared" si="177"/>
        <v>58</v>
      </c>
      <c r="AD549" s="9">
        <f t="shared" si="185"/>
        <v>204.70588235294287</v>
      </c>
      <c r="AE549" s="10">
        <f t="shared" si="183"/>
        <v>2.3148148148148146E-4</v>
      </c>
      <c r="AF549">
        <f t="shared" si="178"/>
        <v>1.0763888888888906E-3</v>
      </c>
      <c r="AG549" t="b">
        <f t="shared" si="179"/>
        <v>0</v>
      </c>
      <c r="AH549">
        <f t="shared" si="180"/>
        <v>3.6435185185185189E-2</v>
      </c>
    </row>
    <row r="550" spans="1:34" x14ac:dyDescent="0.2">
      <c r="A550">
        <v>582</v>
      </c>
      <c r="B550" t="s">
        <v>464</v>
      </c>
      <c r="C550" t="s">
        <v>573</v>
      </c>
      <c r="D550" t="s">
        <v>2059</v>
      </c>
      <c r="E550" t="str">
        <f t="shared" si="166"/>
        <v>Dominic RaabApr 22, 2020</v>
      </c>
      <c r="F550" t="str">
        <f>VLOOKUP(D550,'names lookup'!A:L,5,FALSE)</f>
        <v>Dominic Raab</v>
      </c>
      <c r="G550" t="str">
        <f>VLOOKUP(F550,'names lookup'!E:H,3,FALSE)</f>
        <v>Government</v>
      </c>
      <c r="H550" t="str">
        <f>VLOOKUP(F550,'names lookup'!E:I,5,FALSE)</f>
        <v>Government</v>
      </c>
      <c r="I550" t="str">
        <f>VLOOKUP($F550,'names lookup'!$E:J,6,FALSE)</f>
        <v>Central govt</v>
      </c>
      <c r="J550" t="str">
        <f>VLOOKUP($F550,'names lookup'!$E:K,7,FALSE)</f>
        <v>N/A</v>
      </c>
      <c r="K550" t="str">
        <f>VLOOKUP($F550,'names lookup'!$E:L,8,FALSE)</f>
        <v>UK</v>
      </c>
      <c r="L550" t="str">
        <f t="shared" si="167"/>
        <v>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v>
      </c>
      <c r="M550" t="str">
        <f t="shared" si="181"/>
        <v>50:41</v>
      </c>
      <c r="O550">
        <v>366</v>
      </c>
      <c r="Q550" t="s">
        <v>465</v>
      </c>
      <c r="R550" s="7">
        <f t="shared" si="168"/>
        <v>43943</v>
      </c>
      <c r="S550" t="s">
        <v>2518</v>
      </c>
      <c r="T550" s="6">
        <f t="shared" si="182"/>
        <v>3.5196759259259254E-2</v>
      </c>
      <c r="U550">
        <f t="shared" si="169"/>
        <v>3.4999999999999996E-2</v>
      </c>
      <c r="V550">
        <f t="shared" si="170"/>
        <v>3.6435185185185189E-2</v>
      </c>
      <c r="W550">
        <f t="shared" si="171"/>
        <v>1.4351851851851921E-3</v>
      </c>
      <c r="X550">
        <f t="shared" si="172"/>
        <v>3.6076388888888887E-2</v>
      </c>
      <c r="Y550">
        <f t="shared" si="173"/>
        <v>3.6076388888888887E-2</v>
      </c>
      <c r="Z550" t="b">
        <f t="shared" si="174"/>
        <v>0</v>
      </c>
      <c r="AA550" s="6">
        <f t="shared" si="175"/>
        <v>2.0833333333333814E-4</v>
      </c>
      <c r="AB550" s="6" t="b">
        <f t="shared" si="176"/>
        <v>0</v>
      </c>
      <c r="AC550" s="9">
        <f t="shared" si="177"/>
        <v>68</v>
      </c>
      <c r="AD550" s="9">
        <f t="shared" si="185"/>
        <v>226.66666666666143</v>
      </c>
      <c r="AE550" s="10">
        <f t="shared" si="183"/>
        <v>2.7777777777777778E-4</v>
      </c>
      <c r="AF550">
        <f t="shared" si="178"/>
        <v>1.0763888888888906E-3</v>
      </c>
      <c r="AG550" t="b">
        <f t="shared" si="179"/>
        <v>0</v>
      </c>
      <c r="AH550">
        <f t="shared" si="180"/>
        <v>3.6435185185185189E-2</v>
      </c>
    </row>
    <row r="551" spans="1:34" x14ac:dyDescent="0.2">
      <c r="A551">
        <v>583</v>
      </c>
      <c r="B551" t="s">
        <v>464</v>
      </c>
      <c r="C551" t="s">
        <v>574</v>
      </c>
      <c r="D551" t="s">
        <v>2059</v>
      </c>
      <c r="E551" t="str">
        <f t="shared" si="166"/>
        <v>Dominic RaabApr 22, 2020</v>
      </c>
      <c r="F551" t="str">
        <f>VLOOKUP(D551,'names lookup'!A:L,5,FALSE)</f>
        <v>Dominic Raab</v>
      </c>
      <c r="G551" t="str">
        <f>VLOOKUP(F551,'names lookup'!E:H,3,FALSE)</f>
        <v>Government</v>
      </c>
      <c r="H551" t="str">
        <f>VLOOKUP(F551,'names lookup'!E:I,5,FALSE)</f>
        <v>Government</v>
      </c>
      <c r="I551" t="str">
        <f>VLOOKUP($F551,'names lookup'!$E:J,6,FALSE)</f>
        <v>Central govt</v>
      </c>
      <c r="J551" t="str">
        <f>VLOOKUP($F551,'names lookup'!$E:K,7,FALSE)</f>
        <v>N/A</v>
      </c>
      <c r="K551" t="str">
        <f>VLOOKUP($F551,'names lookup'!$E:L,8,FALSE)</f>
        <v>UK</v>
      </c>
      <c r="L551" t="str">
        <f t="shared" si="167"/>
        <v>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v>
      </c>
      <c r="M551" t="str">
        <f t="shared" si="181"/>
        <v>50:59</v>
      </c>
      <c r="O551">
        <v>473</v>
      </c>
      <c r="Q551" t="s">
        <v>465</v>
      </c>
      <c r="R551" s="7">
        <f t="shared" si="168"/>
        <v>43943</v>
      </c>
      <c r="S551" t="s">
        <v>2518</v>
      </c>
      <c r="T551" s="6">
        <f t="shared" si="182"/>
        <v>3.5405092592592592E-2</v>
      </c>
      <c r="U551">
        <f t="shared" si="169"/>
        <v>3.4999999999999996E-2</v>
      </c>
      <c r="V551">
        <f t="shared" si="170"/>
        <v>3.6435185185185189E-2</v>
      </c>
      <c r="W551">
        <f t="shared" si="171"/>
        <v>1.4351851851851921E-3</v>
      </c>
      <c r="X551">
        <f t="shared" si="172"/>
        <v>3.6076388888888887E-2</v>
      </c>
      <c r="Y551">
        <f t="shared" si="173"/>
        <v>3.6076388888888887E-2</v>
      </c>
      <c r="Z551" t="b">
        <f t="shared" si="174"/>
        <v>0</v>
      </c>
      <c r="AA551" s="6">
        <f t="shared" si="175"/>
        <v>3.2407407407407385E-4</v>
      </c>
      <c r="AB551" s="6" t="b">
        <f t="shared" si="176"/>
        <v>0</v>
      </c>
      <c r="AC551" s="9">
        <f t="shared" si="177"/>
        <v>75</v>
      </c>
      <c r="AD551" s="9">
        <f t="shared" si="185"/>
        <v>160.71428571428584</v>
      </c>
      <c r="AE551" s="10">
        <f t="shared" si="183"/>
        <v>3.0092592592592595E-4</v>
      </c>
      <c r="AF551">
        <f t="shared" si="178"/>
        <v>1.0763888888888906E-3</v>
      </c>
      <c r="AG551" t="b">
        <f t="shared" si="179"/>
        <v>0</v>
      </c>
      <c r="AH551">
        <f t="shared" si="180"/>
        <v>3.6435185185185189E-2</v>
      </c>
    </row>
    <row r="552" spans="1:34" x14ac:dyDescent="0.2">
      <c r="A552">
        <v>584</v>
      </c>
      <c r="B552" t="s">
        <v>464</v>
      </c>
      <c r="C552" t="s">
        <v>575</v>
      </c>
      <c r="D552" t="s">
        <v>2059</v>
      </c>
      <c r="E552" t="str">
        <f t="shared" si="166"/>
        <v>Dominic RaabApr 22, 2020</v>
      </c>
      <c r="F552" t="str">
        <f>VLOOKUP(D552,'names lookup'!A:L,5,FALSE)</f>
        <v>Dominic Raab</v>
      </c>
      <c r="G552" t="str">
        <f>VLOOKUP(F552,'names lookup'!E:H,3,FALSE)</f>
        <v>Government</v>
      </c>
      <c r="H552" t="str">
        <f>VLOOKUP(F552,'names lookup'!E:I,5,FALSE)</f>
        <v>Government</v>
      </c>
      <c r="I552" t="str">
        <f>VLOOKUP($F552,'names lookup'!$E:J,6,FALSE)</f>
        <v>Central govt</v>
      </c>
      <c r="J552" t="str">
        <f>VLOOKUP($F552,'names lookup'!$E:K,7,FALSE)</f>
        <v>N/A</v>
      </c>
      <c r="K552" t="str">
        <f>VLOOKUP($F552,'names lookup'!$E:L,8,FALSE)</f>
        <v>UK</v>
      </c>
      <c r="L552" t="str">
        <f t="shared" si="167"/>
        <v>I take your point that they’re the heart and soul of this country, small businesses. We’ll do everything we can. But I think it will be counterproductive if not dangerous if we eased up too early. Not just for public health, but also for entrepreneurs.</v>
      </c>
      <c r="M552" t="str">
        <f t="shared" si="181"/>
        <v>51:27</v>
      </c>
      <c r="O552">
        <v>274</v>
      </c>
      <c r="Q552" t="s">
        <v>465</v>
      </c>
      <c r="R552" s="7">
        <f t="shared" si="168"/>
        <v>43943</v>
      </c>
      <c r="S552" t="s">
        <v>2518</v>
      </c>
      <c r="T552" s="6">
        <f t="shared" si="182"/>
        <v>3.5729166666666666E-2</v>
      </c>
      <c r="U552">
        <f t="shared" si="169"/>
        <v>3.4999999999999996E-2</v>
      </c>
      <c r="V552">
        <f t="shared" si="170"/>
        <v>3.6435185185185189E-2</v>
      </c>
      <c r="W552">
        <f t="shared" si="171"/>
        <v>1.4351851851851921E-3</v>
      </c>
      <c r="X552">
        <f t="shared" si="172"/>
        <v>3.6076388888888887E-2</v>
      </c>
      <c r="Y552">
        <f t="shared" si="173"/>
        <v>3.6076388888888887E-2</v>
      </c>
      <c r="Z552" t="b">
        <f t="shared" si="174"/>
        <v>0</v>
      </c>
      <c r="AA552" s="6">
        <f t="shared" si="175"/>
        <v>1.5046296296296335E-4</v>
      </c>
      <c r="AB552" s="6" t="b">
        <f t="shared" si="176"/>
        <v>0</v>
      </c>
      <c r="AC552" s="9">
        <f t="shared" si="177"/>
        <v>45</v>
      </c>
      <c r="AD552" s="9">
        <f t="shared" si="185"/>
        <v>207.69230769230714</v>
      </c>
      <c r="AE552" s="10">
        <f t="shared" si="183"/>
        <v>1.8518518518518518E-4</v>
      </c>
      <c r="AF552">
        <f t="shared" si="178"/>
        <v>1.0763888888888906E-3</v>
      </c>
      <c r="AG552" t="b">
        <f t="shared" si="179"/>
        <v>0</v>
      </c>
      <c r="AH552">
        <f t="shared" si="180"/>
        <v>3.6435185185185189E-2</v>
      </c>
    </row>
    <row r="553" spans="1:34" x14ac:dyDescent="0.2">
      <c r="A553">
        <v>585</v>
      </c>
      <c r="B553" t="s">
        <v>464</v>
      </c>
      <c r="C553" t="s">
        <v>576</v>
      </c>
      <c r="D553" t="s">
        <v>2059</v>
      </c>
      <c r="E553" t="str">
        <f t="shared" si="166"/>
        <v>Dominic RaabApr 22, 2020</v>
      </c>
      <c r="F553" t="str">
        <f>VLOOKUP(D553,'names lookup'!A:L,5,FALSE)</f>
        <v>Dominic Raab</v>
      </c>
      <c r="G553" t="str">
        <f>VLOOKUP(F553,'names lookup'!E:H,3,FALSE)</f>
        <v>Government</v>
      </c>
      <c r="H553" t="str">
        <f>VLOOKUP(F553,'names lookup'!E:I,5,FALSE)</f>
        <v>Government</v>
      </c>
      <c r="I553" t="str">
        <f>VLOOKUP($F553,'names lookup'!$E:J,6,FALSE)</f>
        <v>Central govt</v>
      </c>
      <c r="J553" t="str">
        <f>VLOOKUP($F553,'names lookup'!$E:K,7,FALSE)</f>
        <v>N/A</v>
      </c>
      <c r="K553" t="str">
        <f>VLOOKUP($F553,'names lookup'!$E:L,8,FALSE)</f>
        <v>UK</v>
      </c>
      <c r="L553" t="str">
        <f t="shared" si="167"/>
        <v>Would you like to come back on any of that, get the last word?</v>
      </c>
      <c r="M553" t="str">
        <f t="shared" si="181"/>
        <v>51:40</v>
      </c>
      <c r="O553">
        <v>84</v>
      </c>
      <c r="Q553" t="s">
        <v>465</v>
      </c>
      <c r="R553" s="7">
        <f t="shared" si="168"/>
        <v>43943</v>
      </c>
      <c r="S553" t="s">
        <v>2518</v>
      </c>
      <c r="T553" s="6">
        <f t="shared" si="182"/>
        <v>3.5879629629629629E-2</v>
      </c>
      <c r="U553">
        <f t="shared" si="169"/>
        <v>3.4999999999999996E-2</v>
      </c>
      <c r="V553">
        <f t="shared" si="170"/>
        <v>3.6435185185185189E-2</v>
      </c>
      <c r="W553">
        <f t="shared" si="171"/>
        <v>1.4351851851851921E-3</v>
      </c>
      <c r="X553">
        <f t="shared" si="172"/>
        <v>3.6076388888888887E-2</v>
      </c>
      <c r="Y553">
        <f t="shared" si="173"/>
        <v>3.6076388888888887E-2</v>
      </c>
      <c r="Z553" t="b">
        <f t="shared" si="174"/>
        <v>0</v>
      </c>
      <c r="AA553" s="6">
        <f t="shared" si="175"/>
        <v>4.6296296296294281E-5</v>
      </c>
      <c r="AB553" s="6" t="b">
        <f t="shared" si="176"/>
        <v>0</v>
      </c>
      <c r="AC553" s="9">
        <f t="shared" si="177"/>
        <v>14</v>
      </c>
      <c r="AD553" s="9">
        <f t="shared" si="185"/>
        <v>210.00000000000915</v>
      </c>
      <c r="AE553" s="10">
        <f t="shared" si="183"/>
        <v>5.7870370370370366E-5</v>
      </c>
      <c r="AF553">
        <f t="shared" si="178"/>
        <v>1.0763888888888906E-3</v>
      </c>
      <c r="AG553" t="b">
        <f t="shared" si="179"/>
        <v>0</v>
      </c>
      <c r="AH553">
        <f t="shared" si="180"/>
        <v>3.6435185185185189E-2</v>
      </c>
    </row>
    <row r="554" spans="1:34" x14ac:dyDescent="0.2">
      <c r="A554">
        <v>586</v>
      </c>
      <c r="B554" t="s">
        <v>464</v>
      </c>
      <c r="C554" t="s">
        <v>577</v>
      </c>
      <c r="D554" t="s">
        <v>2103</v>
      </c>
      <c r="E554" t="str">
        <f t="shared" si="166"/>
        <v>Kate WilsonApr 22, 2020</v>
      </c>
      <c r="F554" t="str">
        <f>VLOOKUP(E554,'names lookup'!D:L,2,FALSE)</f>
        <v>Kate Wilson</v>
      </c>
      <c r="G554" t="str">
        <f>VLOOKUP(F554,'names lookup'!E:H,3,FALSE)</f>
        <v>Bristol Live</v>
      </c>
      <c r="H554" t="str">
        <f>VLOOKUP(F554,'names lookup'!E:I,5,FALSE)</f>
        <v>Media</v>
      </c>
      <c r="I554" t="str">
        <f>VLOOKUP($F554,'names lookup'!$E:J,6,FALSE)</f>
        <v>Newspaper</v>
      </c>
      <c r="J554" t="str">
        <f>VLOOKUP($F554,'names lookup'!$E:K,7,FALSE)</f>
        <v>Regional</v>
      </c>
      <c r="K554" t="str">
        <f>VLOOKUP($F554,'names lookup'!$E:L,8,FALSE)</f>
        <v>Bristol</v>
      </c>
      <c r="L554" t="str">
        <f t="shared" si="167"/>
        <v>The only thing I wanted, just a little bit more detail if you could on the army as part of the Nightingale Hospital in Bristol. I know you said they had been helped helpful in setting it up. Are they also going to be helping to staff it as well once it’s up and running?</v>
      </c>
      <c r="M554" t="str">
        <f t="shared" si="181"/>
        <v>51:44</v>
      </c>
      <c r="O554">
        <v>291</v>
      </c>
      <c r="Q554" t="s">
        <v>465</v>
      </c>
      <c r="R554" s="7">
        <f t="shared" si="168"/>
        <v>43943</v>
      </c>
      <c r="S554" t="s">
        <v>2519</v>
      </c>
      <c r="T554" s="6">
        <f t="shared" si="182"/>
        <v>3.5925925925925924E-2</v>
      </c>
      <c r="U554">
        <f t="shared" si="169"/>
        <v>3.5925925925925924E-2</v>
      </c>
      <c r="V554">
        <f t="shared" si="170"/>
        <v>3.5925925925925924E-2</v>
      </c>
      <c r="W554">
        <f t="shared" si="171"/>
        <v>0</v>
      </c>
      <c r="X554">
        <f t="shared" si="172"/>
        <v>3.6076388888888887E-2</v>
      </c>
      <c r="Y554">
        <f t="shared" si="173"/>
        <v>3.6076388888888887E-2</v>
      </c>
      <c r="Z554" t="b">
        <f t="shared" si="174"/>
        <v>0</v>
      </c>
      <c r="AA554" s="6">
        <f t="shared" si="175"/>
        <v>1.5046296296296335E-4</v>
      </c>
      <c r="AB554" s="6" t="b">
        <f t="shared" si="176"/>
        <v>0</v>
      </c>
      <c r="AC554" s="9">
        <f t="shared" si="177"/>
        <v>55</v>
      </c>
      <c r="AD554" s="9">
        <f t="shared" si="185"/>
        <v>253.84615384615319</v>
      </c>
      <c r="AE554" s="10">
        <f t="shared" si="183"/>
        <v>2.199074074074074E-4</v>
      </c>
      <c r="AF554">
        <f t="shared" si="178"/>
        <v>1.5046296296296335E-4</v>
      </c>
      <c r="AG554" t="b">
        <f t="shared" si="179"/>
        <v>0</v>
      </c>
      <c r="AH554">
        <f t="shared" si="180"/>
        <v>3.6435185185185189E-2</v>
      </c>
    </row>
    <row r="555" spans="1:34" x14ac:dyDescent="0.2">
      <c r="A555">
        <v>587</v>
      </c>
      <c r="B555" t="s">
        <v>464</v>
      </c>
      <c r="C555" t="s">
        <v>578</v>
      </c>
      <c r="D555" t="s">
        <v>2059</v>
      </c>
      <c r="E555" t="str">
        <f t="shared" si="166"/>
        <v>Dominic RaabApr 22, 2020</v>
      </c>
      <c r="F555" t="str">
        <f>VLOOKUP(D555,'names lookup'!A:L,5,FALSE)</f>
        <v>Dominic Raab</v>
      </c>
      <c r="G555" t="str">
        <f>VLOOKUP(F555,'names lookup'!E:H,3,FALSE)</f>
        <v>Government</v>
      </c>
      <c r="H555" t="str">
        <f>VLOOKUP(F555,'names lookup'!E:I,5,FALSE)</f>
        <v>Government</v>
      </c>
      <c r="I555" t="str">
        <f>VLOOKUP($F555,'names lookup'!$E:J,6,FALSE)</f>
        <v>Central govt</v>
      </c>
      <c r="J555" t="str">
        <f>VLOOKUP($F555,'names lookup'!$E:K,7,FALSE)</f>
        <v>N/A</v>
      </c>
      <c r="K555" t="str">
        <f>VLOOKUP($F555,'names lookup'!$E:L,8,FALSE)</f>
        <v>UK</v>
      </c>
      <c r="L555" t="str">
        <f t="shared" si="167"/>
        <v>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v>
      </c>
      <c r="M555" t="str">
        <f t="shared" si="181"/>
        <v>51:57</v>
      </c>
      <c r="O555">
        <v>372</v>
      </c>
      <c r="Q555" t="s">
        <v>465</v>
      </c>
      <c r="R555" s="7">
        <f t="shared" si="168"/>
        <v>43943</v>
      </c>
      <c r="S555" t="s">
        <v>2520</v>
      </c>
      <c r="T555" s="6">
        <f t="shared" si="182"/>
        <v>3.6076388888888887E-2</v>
      </c>
      <c r="U555">
        <f t="shared" si="169"/>
        <v>3.6076388888888887E-2</v>
      </c>
      <c r="V555">
        <f t="shared" si="170"/>
        <v>3.6435185185185189E-2</v>
      </c>
      <c r="W555">
        <f t="shared" si="171"/>
        <v>3.587962962963015E-4</v>
      </c>
      <c r="X555">
        <f t="shared" si="172"/>
        <v>3.6435185185185189E-2</v>
      </c>
      <c r="Y555">
        <f t="shared" si="173"/>
        <v>3.6435185185185189E-2</v>
      </c>
      <c r="Z555" t="b">
        <f t="shared" si="174"/>
        <v>0</v>
      </c>
      <c r="AA555" s="6">
        <f t="shared" si="175"/>
        <v>2.4305555555555192E-4</v>
      </c>
      <c r="AB555" s="6" t="b">
        <f t="shared" si="176"/>
        <v>0</v>
      </c>
      <c r="AC555" s="9">
        <f t="shared" si="177"/>
        <v>63</v>
      </c>
      <c r="AD555" s="9">
        <f t="shared" si="185"/>
        <v>180.0000000000027</v>
      </c>
      <c r="AE555" s="10">
        <f t="shared" si="183"/>
        <v>2.5462962962962961E-4</v>
      </c>
      <c r="AF555">
        <f t="shared" si="178"/>
        <v>3.587962962963015E-4</v>
      </c>
      <c r="AG555" t="b">
        <f t="shared" si="179"/>
        <v>0</v>
      </c>
      <c r="AH555">
        <f t="shared" si="180"/>
        <v>3.6435185185185189E-2</v>
      </c>
    </row>
    <row r="556" spans="1:34" x14ac:dyDescent="0.2">
      <c r="A556">
        <v>588</v>
      </c>
      <c r="B556" t="s">
        <v>464</v>
      </c>
      <c r="C556" t="s">
        <v>579</v>
      </c>
      <c r="D556" t="s">
        <v>2125</v>
      </c>
      <c r="E556" t="str">
        <f t="shared" si="166"/>
        <v>Nick CarterApr 22, 2020</v>
      </c>
      <c r="F556" t="str">
        <f>VLOOKUP(E556,'names lookup'!D:L,2,FALSE)</f>
        <v>General Sir Nick Carter</v>
      </c>
      <c r="G556" t="str">
        <f>VLOOKUP(F556,'names lookup'!E:H,3,FALSE)</f>
        <v>Ministry of Defence</v>
      </c>
      <c r="H556" t="str">
        <f>VLOOKUP(F556,'names lookup'!E:I,5,FALSE)</f>
        <v>Government</v>
      </c>
      <c r="I556" t="str">
        <f>VLOOKUP($F556,'names lookup'!$E:J,6,FALSE)</f>
        <v>Defence</v>
      </c>
      <c r="J556" t="str">
        <f>VLOOKUP($F556,'names lookup'!$E:K,7,FALSE)</f>
        <v>N/A</v>
      </c>
      <c r="K556" t="str">
        <f>VLOOKUP($F556,'names lookup'!$E:L,8,FALSE)</f>
        <v>UK</v>
      </c>
      <c r="L556" t="str">
        <f t="shared" si="167"/>
        <v>Yes. I mean, in Bristol, we have allocated some combat medics to act as nurses and the like, and some sort of general duties personnel to help support it as well.</v>
      </c>
      <c r="M556" t="str">
        <f t="shared" si="181"/>
        <v>52:18</v>
      </c>
      <c r="O556">
        <v>183</v>
      </c>
      <c r="Q556" t="s">
        <v>465</v>
      </c>
      <c r="R556" s="7">
        <f t="shared" si="168"/>
        <v>43943</v>
      </c>
      <c r="S556" t="s">
        <v>2521</v>
      </c>
      <c r="T556" s="6">
        <f t="shared" si="182"/>
        <v>3.6319444444444439E-2</v>
      </c>
      <c r="U556">
        <f t="shared" si="169"/>
        <v>3.6319444444444439E-2</v>
      </c>
      <c r="V556">
        <f t="shared" si="170"/>
        <v>3.6319444444444439E-2</v>
      </c>
      <c r="W556">
        <f t="shared" si="171"/>
        <v>0</v>
      </c>
      <c r="X556">
        <f t="shared" si="172"/>
        <v>3.6435185185185189E-2</v>
      </c>
      <c r="Y556">
        <f t="shared" si="173"/>
        <v>3.6435185185185189E-2</v>
      </c>
      <c r="Z556" t="b">
        <f t="shared" si="174"/>
        <v>0</v>
      </c>
      <c r="AA556" s="6">
        <f t="shared" si="175"/>
        <v>1.1574074074074958E-4</v>
      </c>
      <c r="AB556" s="6" t="b">
        <f t="shared" si="176"/>
        <v>0</v>
      </c>
      <c r="AC556" s="9">
        <f t="shared" si="177"/>
        <v>31</v>
      </c>
      <c r="AD556" s="9">
        <f t="shared" si="185"/>
        <v>185.99999999998579</v>
      </c>
      <c r="AE556" s="10">
        <f t="shared" si="183"/>
        <v>1.273148148148148E-4</v>
      </c>
      <c r="AF556">
        <f t="shared" si="178"/>
        <v>1.1574074074074958E-4</v>
      </c>
      <c r="AG556" t="b">
        <f t="shared" si="179"/>
        <v>0</v>
      </c>
      <c r="AH556">
        <f t="shared" si="180"/>
        <v>3.6435185185185189E-2</v>
      </c>
    </row>
    <row r="557" spans="1:34" x14ac:dyDescent="0.2">
      <c r="A557">
        <v>589</v>
      </c>
      <c r="B557" t="s">
        <v>464</v>
      </c>
      <c r="C557" t="s">
        <v>580</v>
      </c>
      <c r="D557" t="s">
        <v>2059</v>
      </c>
      <c r="E557" t="str">
        <f t="shared" si="166"/>
        <v>Dominic RaabApr 22, 2020</v>
      </c>
      <c r="F557" t="str">
        <f>VLOOKUP(D557,'names lookup'!A:L,5,FALSE)</f>
        <v>Dominic Raab</v>
      </c>
      <c r="G557" t="str">
        <f>VLOOKUP(F557,'names lookup'!E:H,3,FALSE)</f>
        <v>Government</v>
      </c>
      <c r="H557" t="str">
        <f>VLOOKUP(F557,'names lookup'!E:I,5,FALSE)</f>
        <v>Government</v>
      </c>
      <c r="I557" t="str">
        <f>VLOOKUP($F557,'names lookup'!$E:J,6,FALSE)</f>
        <v>Central govt</v>
      </c>
      <c r="J557" t="str">
        <f>VLOOKUP($F557,'names lookup'!$E:K,7,FALSE)</f>
        <v>N/A</v>
      </c>
      <c r="K557" t="str">
        <f>VLOOKUP($F557,'names lookup'!$E:L,8,FALSE)</f>
        <v>UK</v>
      </c>
      <c r="L557" t="str">
        <f t="shared" si="167"/>
        <v>Thanks very much, Kate. That’s all, I think, for this press conference. Thank you all.</v>
      </c>
      <c r="M557" t="str">
        <f t="shared" si="181"/>
        <v>52:28</v>
      </c>
      <c r="O557">
        <v>108</v>
      </c>
      <c r="Q557" t="s">
        <v>465</v>
      </c>
      <c r="R557" s="7">
        <f t="shared" si="168"/>
        <v>43943</v>
      </c>
      <c r="S557" t="s">
        <v>2522</v>
      </c>
      <c r="T557" s="6">
        <f t="shared" si="182"/>
        <v>3.6435185185185189E-2</v>
      </c>
      <c r="U557" s="6">
        <f t="shared" si="169"/>
        <v>3.6435185185185189E-2</v>
      </c>
      <c r="V557" s="6">
        <f t="shared" si="170"/>
        <v>3.6435185185185189E-2</v>
      </c>
      <c r="W557" s="6">
        <f t="shared" si="171"/>
        <v>0</v>
      </c>
      <c r="X557" s="6">
        <f t="shared" si="172"/>
        <v>0</v>
      </c>
      <c r="Y557" s="6">
        <f t="shared" si="173"/>
        <v>0</v>
      </c>
      <c r="Z557" t="b">
        <f t="shared" si="174"/>
        <v>0</v>
      </c>
      <c r="AA557" s="6">
        <f t="shared" si="175"/>
        <v>-3.6435185185185189E-2</v>
      </c>
      <c r="AB557" s="6" t="b">
        <f t="shared" si="176"/>
        <v>1</v>
      </c>
      <c r="AC557" s="9">
        <f t="shared" si="177"/>
        <v>15</v>
      </c>
      <c r="AD557" s="9" t="str">
        <f t="shared" si="185"/>
        <v/>
      </c>
      <c r="AE557" s="10">
        <f t="shared" si="183"/>
        <v>5.7870370370370366E-5</v>
      </c>
      <c r="AF557">
        <f t="shared" si="178"/>
        <v>-3.6435185185185189E-2</v>
      </c>
      <c r="AG557" t="b">
        <f t="shared" si="179"/>
        <v>1</v>
      </c>
      <c r="AH557">
        <f t="shared" si="180"/>
        <v>3.6435185185185189E-2</v>
      </c>
    </row>
    <row r="558" spans="1:34" x14ac:dyDescent="0.2">
      <c r="A558">
        <v>595</v>
      </c>
      <c r="B558" t="s">
        <v>581</v>
      </c>
      <c r="C558" t="s">
        <v>584</v>
      </c>
      <c r="D558" t="s">
        <v>2121</v>
      </c>
      <c r="E558" t="str">
        <f t="shared" si="166"/>
        <v>Matt HancockApr 23, 2020</v>
      </c>
      <c r="F558" t="str">
        <f>VLOOKUP(D558,'names lookup'!A:L,5,FALSE)</f>
        <v>Matt Hancock</v>
      </c>
      <c r="G558" t="str">
        <f>VLOOKUP(F558,'names lookup'!E:H,3,FALSE)</f>
        <v>Government</v>
      </c>
      <c r="H558" t="str">
        <f>VLOOKUP(F558,'names lookup'!E:I,5,FALSE)</f>
        <v>Government</v>
      </c>
      <c r="I558" t="str">
        <f>VLOOKUP($F558,'names lookup'!$E:J,6,FALSE)</f>
        <v>Central govt</v>
      </c>
      <c r="J558" t="str">
        <f>VLOOKUP($F558,'names lookup'!$E:K,7,FALSE)</f>
        <v>N/A</v>
      </c>
      <c r="K558" t="str">
        <f>VLOOKUP($F558,'names lookup'!$E:L,8,FALSE)</f>
        <v>UK</v>
      </c>
      <c r="L558" t="str">
        <f t="shared" si="167"/>
        <v>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v>
      </c>
      <c r="M558" t="str">
        <f t="shared" si="181"/>
        <v>00:00</v>
      </c>
      <c r="O558">
        <v>383</v>
      </c>
      <c r="Q558" t="s">
        <v>582</v>
      </c>
      <c r="R558" s="7">
        <f t="shared" si="168"/>
        <v>43944</v>
      </c>
      <c r="S558" t="s">
        <v>2185</v>
      </c>
      <c r="T558" s="6">
        <f t="shared" si="182"/>
        <v>0</v>
      </c>
      <c r="U558">
        <f t="shared" si="169"/>
        <v>0</v>
      </c>
      <c r="V558">
        <f t="shared" si="170"/>
        <v>3.394675925925926E-2</v>
      </c>
      <c r="W558">
        <f t="shared" si="171"/>
        <v>3.394675925925926E-2</v>
      </c>
      <c r="X558">
        <f t="shared" si="172"/>
        <v>1.650462962962963E-2</v>
      </c>
      <c r="Y558">
        <f t="shared" si="173"/>
        <v>1.650462962962963E-2</v>
      </c>
      <c r="Z558" t="b">
        <f t="shared" si="174"/>
        <v>0</v>
      </c>
      <c r="AA558" s="6">
        <f t="shared" si="175"/>
        <v>5.4398148148148144E-4</v>
      </c>
      <c r="AB558" s="6" t="b">
        <f t="shared" si="176"/>
        <v>0</v>
      </c>
      <c r="AC558" s="9">
        <f t="shared" si="177"/>
        <v>58</v>
      </c>
      <c r="AD558" s="9">
        <f t="shared" si="185"/>
        <v>74.042553191489361</v>
      </c>
      <c r="AE558" s="10">
        <f t="shared" si="183"/>
        <v>2.3148148148148146E-4</v>
      </c>
      <c r="AF558">
        <f t="shared" si="178"/>
        <v>1.650462962962963E-2</v>
      </c>
      <c r="AG558" t="b">
        <f t="shared" si="179"/>
        <v>0</v>
      </c>
      <c r="AH558">
        <f t="shared" si="180"/>
        <v>3.394675925925926E-2</v>
      </c>
    </row>
    <row r="559" spans="1:34" x14ac:dyDescent="0.2">
      <c r="A559">
        <v>596</v>
      </c>
      <c r="B559" t="s">
        <v>581</v>
      </c>
      <c r="C559" t="s">
        <v>585</v>
      </c>
      <c r="D559" t="s">
        <v>2121</v>
      </c>
      <c r="E559" t="str">
        <f t="shared" si="166"/>
        <v>Matt HancockApr 23, 2020</v>
      </c>
      <c r="F559" t="str">
        <f>VLOOKUP(D559,'names lookup'!A:L,5,FALSE)</f>
        <v>Matt Hancock</v>
      </c>
      <c r="G559" t="str">
        <f>VLOOKUP(F559,'names lookup'!E:H,3,FALSE)</f>
        <v>Government</v>
      </c>
      <c r="H559" t="str">
        <f>VLOOKUP(F559,'names lookup'!E:I,5,FALSE)</f>
        <v>Government</v>
      </c>
      <c r="I559" t="str">
        <f>VLOOKUP($F559,'names lookup'!$E:J,6,FALSE)</f>
        <v>Central govt</v>
      </c>
      <c r="J559" t="str">
        <f>VLOOKUP($F559,'names lookup'!$E:K,7,FALSE)</f>
        <v>N/A</v>
      </c>
      <c r="K559" t="str">
        <f>VLOOKUP($F559,'names lookup'!$E:L,8,FALSE)</f>
        <v>UK</v>
      </c>
      <c r="L559" t="str">
        <f t="shared" si="167"/>
        <v>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v>
      </c>
      <c r="M559" t="str">
        <f t="shared" si="181"/>
        <v>00:47</v>
      </c>
      <c r="O559">
        <v>821</v>
      </c>
      <c r="Q559" t="s">
        <v>582</v>
      </c>
      <c r="R559" s="7">
        <f t="shared" si="168"/>
        <v>43944</v>
      </c>
      <c r="S559" t="s">
        <v>2185</v>
      </c>
      <c r="T559" s="6">
        <f t="shared" si="182"/>
        <v>5.4398148148148144E-4</v>
      </c>
      <c r="U559">
        <f t="shared" si="169"/>
        <v>0</v>
      </c>
      <c r="V559">
        <f t="shared" si="170"/>
        <v>3.394675925925926E-2</v>
      </c>
      <c r="W559">
        <f t="shared" si="171"/>
        <v>3.394675925925926E-2</v>
      </c>
      <c r="X559">
        <f t="shared" si="172"/>
        <v>1.650462962962963E-2</v>
      </c>
      <c r="Y559">
        <f t="shared" si="173"/>
        <v>1.650462962962963E-2</v>
      </c>
      <c r="Z559" t="b">
        <f t="shared" si="174"/>
        <v>0</v>
      </c>
      <c r="AA559" s="6">
        <f t="shared" si="175"/>
        <v>7.7546296296296282E-4</v>
      </c>
      <c r="AB559" s="6" t="b">
        <f t="shared" si="176"/>
        <v>0</v>
      </c>
      <c r="AC559" s="9">
        <f t="shared" si="177"/>
        <v>145</v>
      </c>
      <c r="AD559" s="9">
        <f t="shared" si="185"/>
        <v>129.85074626865674</v>
      </c>
      <c r="AE559" s="10">
        <f t="shared" si="183"/>
        <v>5.9027777777777778E-4</v>
      </c>
      <c r="AF559">
        <f t="shared" si="178"/>
        <v>1.650462962962963E-2</v>
      </c>
      <c r="AG559" t="b">
        <f t="shared" si="179"/>
        <v>0</v>
      </c>
      <c r="AH559">
        <f t="shared" si="180"/>
        <v>3.394675925925926E-2</v>
      </c>
    </row>
    <row r="560" spans="1:34" x14ac:dyDescent="0.2">
      <c r="A560">
        <v>597</v>
      </c>
      <c r="B560" t="s">
        <v>581</v>
      </c>
      <c r="C560" t="s">
        <v>586</v>
      </c>
      <c r="D560" t="s">
        <v>2121</v>
      </c>
      <c r="E560" t="str">
        <f t="shared" si="166"/>
        <v>Matt HancockApr 23, 2020</v>
      </c>
      <c r="F560" t="str">
        <f>VLOOKUP(D560,'names lookup'!A:L,5,FALSE)</f>
        <v>Matt Hancock</v>
      </c>
      <c r="G560" t="str">
        <f>VLOOKUP(F560,'names lookup'!E:H,3,FALSE)</f>
        <v>Government</v>
      </c>
      <c r="H560" t="str">
        <f>VLOOKUP(F560,'names lookup'!E:I,5,FALSE)</f>
        <v>Government</v>
      </c>
      <c r="I560" t="str">
        <f>VLOOKUP($F560,'names lookup'!$E:J,6,FALSE)</f>
        <v>Central govt</v>
      </c>
      <c r="J560" t="str">
        <f>VLOOKUP($F560,'names lookup'!$E:K,7,FALSE)</f>
        <v>N/A</v>
      </c>
      <c r="K560" t="str">
        <f>VLOOKUP($F560,'names lookup'!$E:L,8,FALSE)</f>
        <v>UK</v>
      </c>
      <c r="L560" t="str">
        <f t="shared" si="167"/>
        <v>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v>
      </c>
      <c r="M560" t="str">
        <f t="shared" si="181"/>
        <v>01:54</v>
      </c>
      <c r="O560">
        <v>386</v>
      </c>
      <c r="Q560" t="s">
        <v>582</v>
      </c>
      <c r="R560" s="7">
        <f t="shared" si="168"/>
        <v>43944</v>
      </c>
      <c r="S560" t="s">
        <v>2185</v>
      </c>
      <c r="T560" s="6">
        <f t="shared" si="182"/>
        <v>1.3194444444444443E-3</v>
      </c>
      <c r="U560">
        <f t="shared" si="169"/>
        <v>0</v>
      </c>
      <c r="V560">
        <f t="shared" si="170"/>
        <v>3.394675925925926E-2</v>
      </c>
      <c r="W560">
        <f t="shared" si="171"/>
        <v>3.394675925925926E-2</v>
      </c>
      <c r="X560">
        <f t="shared" si="172"/>
        <v>1.650462962962963E-2</v>
      </c>
      <c r="Y560">
        <f t="shared" si="173"/>
        <v>1.650462962962963E-2</v>
      </c>
      <c r="Z560" t="b">
        <f t="shared" si="174"/>
        <v>0</v>
      </c>
      <c r="AA560" s="6">
        <f t="shared" si="175"/>
        <v>3.2407407407407406E-4</v>
      </c>
      <c r="AB560" s="6" t="b">
        <f t="shared" si="176"/>
        <v>0</v>
      </c>
      <c r="AC560" s="9">
        <f t="shared" si="177"/>
        <v>69</v>
      </c>
      <c r="AD560" s="9">
        <f t="shared" si="185"/>
        <v>147.85714285714286</v>
      </c>
      <c r="AE560" s="10">
        <f t="shared" si="183"/>
        <v>2.7777777777777778E-4</v>
      </c>
      <c r="AF560">
        <f t="shared" si="178"/>
        <v>1.650462962962963E-2</v>
      </c>
      <c r="AG560" t="b">
        <f t="shared" si="179"/>
        <v>0</v>
      </c>
      <c r="AH560">
        <f t="shared" si="180"/>
        <v>3.394675925925926E-2</v>
      </c>
    </row>
    <row r="561" spans="1:34" x14ac:dyDescent="0.2">
      <c r="A561">
        <v>598</v>
      </c>
      <c r="B561" t="s">
        <v>581</v>
      </c>
      <c r="C561" t="s">
        <v>587</v>
      </c>
      <c r="D561" t="s">
        <v>2121</v>
      </c>
      <c r="E561" t="str">
        <f t="shared" si="166"/>
        <v>Matt HancockApr 23, 2020</v>
      </c>
      <c r="F561" t="str">
        <f>VLOOKUP(D561,'names lookup'!A:L,5,FALSE)</f>
        <v>Matt Hancock</v>
      </c>
      <c r="G561" t="str">
        <f>VLOOKUP(F561,'names lookup'!E:H,3,FALSE)</f>
        <v>Government</v>
      </c>
      <c r="H561" t="str">
        <f>VLOOKUP(F561,'names lookup'!E:I,5,FALSE)</f>
        <v>Government</v>
      </c>
      <c r="I561" t="str">
        <f>VLOOKUP($F561,'names lookup'!$E:J,6,FALSE)</f>
        <v>Central govt</v>
      </c>
      <c r="J561" t="str">
        <f>VLOOKUP($F561,'names lookup'!$E:K,7,FALSE)</f>
        <v>N/A</v>
      </c>
      <c r="K561" t="str">
        <f>VLOOKUP($F561,'names lookup'!$E:L,8,FALSE)</f>
        <v>UK</v>
      </c>
      <c r="L561" t="str">
        <f t="shared" si="167"/>
        <v>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v>
      </c>
      <c r="M561" t="str">
        <f t="shared" si="181"/>
        <v>02:22</v>
      </c>
      <c r="O561">
        <v>738</v>
      </c>
      <c r="Q561" t="s">
        <v>582</v>
      </c>
      <c r="R561" s="7">
        <f t="shared" si="168"/>
        <v>43944</v>
      </c>
      <c r="S561" t="s">
        <v>2185</v>
      </c>
      <c r="T561" s="6">
        <f t="shared" si="182"/>
        <v>1.6435185185185183E-3</v>
      </c>
      <c r="U561">
        <f t="shared" si="169"/>
        <v>0</v>
      </c>
      <c r="V561">
        <f t="shared" si="170"/>
        <v>3.394675925925926E-2</v>
      </c>
      <c r="W561">
        <f t="shared" si="171"/>
        <v>3.394675925925926E-2</v>
      </c>
      <c r="X561">
        <f t="shared" si="172"/>
        <v>1.650462962962963E-2</v>
      </c>
      <c r="Y561">
        <f t="shared" si="173"/>
        <v>1.650462962962963E-2</v>
      </c>
      <c r="Z561" t="b">
        <f t="shared" si="174"/>
        <v>0</v>
      </c>
      <c r="AA561" s="6">
        <f t="shared" si="175"/>
        <v>6.4814814814814835E-4</v>
      </c>
      <c r="AB561" s="6" t="b">
        <f t="shared" si="176"/>
        <v>0</v>
      </c>
      <c r="AC561" s="9">
        <f t="shared" si="177"/>
        <v>136</v>
      </c>
      <c r="AD561" s="9">
        <f t="shared" si="185"/>
        <v>145.71428571428567</v>
      </c>
      <c r="AE561" s="10">
        <f t="shared" si="183"/>
        <v>5.5555555555555556E-4</v>
      </c>
      <c r="AF561">
        <f t="shared" si="178"/>
        <v>1.650462962962963E-2</v>
      </c>
      <c r="AG561" t="b">
        <f t="shared" si="179"/>
        <v>0</v>
      </c>
      <c r="AH561">
        <f t="shared" si="180"/>
        <v>3.394675925925926E-2</v>
      </c>
    </row>
    <row r="562" spans="1:34" x14ac:dyDescent="0.2">
      <c r="A562">
        <v>599</v>
      </c>
      <c r="B562" t="s">
        <v>581</v>
      </c>
      <c r="C562" t="s">
        <v>588</v>
      </c>
      <c r="D562" t="s">
        <v>2121</v>
      </c>
      <c r="E562" t="str">
        <f t="shared" si="166"/>
        <v>Matt HancockApr 23, 2020</v>
      </c>
      <c r="F562" t="str">
        <f>VLOOKUP(D562,'names lookup'!A:L,5,FALSE)</f>
        <v>Matt Hancock</v>
      </c>
      <c r="G562" t="str">
        <f>VLOOKUP(F562,'names lookup'!E:H,3,FALSE)</f>
        <v>Government</v>
      </c>
      <c r="H562" t="str">
        <f>VLOOKUP(F562,'names lookup'!E:I,5,FALSE)</f>
        <v>Government</v>
      </c>
      <c r="I562" t="str">
        <f>VLOOKUP($F562,'names lookup'!$E:J,6,FALSE)</f>
        <v>Central govt</v>
      </c>
      <c r="J562" t="str">
        <f>VLOOKUP($F562,'names lookup'!$E:K,7,FALSE)</f>
        <v>N/A</v>
      </c>
      <c r="K562" t="str">
        <f>VLOOKUP($F562,'names lookup'!$E:L,8,FALSE)</f>
        <v>UK</v>
      </c>
      <c r="L562" t="str">
        <f t="shared" si="167"/>
        <v>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v>
      </c>
      <c r="M562" t="str">
        <f t="shared" si="181"/>
        <v>03:18</v>
      </c>
      <c r="O562">
        <v>647</v>
      </c>
      <c r="Q562" t="s">
        <v>582</v>
      </c>
      <c r="R562" s="7">
        <f t="shared" si="168"/>
        <v>43944</v>
      </c>
      <c r="S562" t="s">
        <v>2185</v>
      </c>
      <c r="T562" s="6">
        <f t="shared" si="182"/>
        <v>2.2916666666666667E-3</v>
      </c>
      <c r="U562">
        <f t="shared" si="169"/>
        <v>0</v>
      </c>
      <c r="V562">
        <f t="shared" si="170"/>
        <v>3.394675925925926E-2</v>
      </c>
      <c r="W562">
        <f t="shared" si="171"/>
        <v>3.394675925925926E-2</v>
      </c>
      <c r="X562">
        <f t="shared" si="172"/>
        <v>1.650462962962963E-2</v>
      </c>
      <c r="Y562">
        <f t="shared" si="173"/>
        <v>1.650462962962963E-2</v>
      </c>
      <c r="Z562" t="b">
        <f t="shared" si="174"/>
        <v>0</v>
      </c>
      <c r="AA562" s="6">
        <f t="shared" si="175"/>
        <v>6.1342592592592612E-4</v>
      </c>
      <c r="AB562" s="6" t="b">
        <f t="shared" si="176"/>
        <v>0</v>
      </c>
      <c r="AC562" s="9">
        <f t="shared" si="177"/>
        <v>117</v>
      </c>
      <c r="AD562" s="9">
        <f t="shared" si="185"/>
        <v>132.4528301886792</v>
      </c>
      <c r="AE562" s="10">
        <f t="shared" si="183"/>
        <v>4.7453703703703704E-4</v>
      </c>
      <c r="AF562">
        <f t="shared" si="178"/>
        <v>1.650462962962963E-2</v>
      </c>
      <c r="AG562" t="b">
        <f t="shared" si="179"/>
        <v>0</v>
      </c>
      <c r="AH562">
        <f t="shared" si="180"/>
        <v>3.394675925925926E-2</v>
      </c>
    </row>
    <row r="563" spans="1:34" x14ac:dyDescent="0.2">
      <c r="A563">
        <v>600</v>
      </c>
      <c r="B563" t="s">
        <v>581</v>
      </c>
      <c r="C563" t="s">
        <v>589</v>
      </c>
      <c r="D563" t="s">
        <v>2121</v>
      </c>
      <c r="E563" t="str">
        <f t="shared" si="166"/>
        <v>Matt HancockApr 23, 2020</v>
      </c>
      <c r="F563" t="str">
        <f>VLOOKUP(D563,'names lookup'!A:L,5,FALSE)</f>
        <v>Matt Hancock</v>
      </c>
      <c r="G563" t="str">
        <f>VLOOKUP(F563,'names lookup'!E:H,3,FALSE)</f>
        <v>Government</v>
      </c>
      <c r="H563" t="str">
        <f>VLOOKUP(F563,'names lookup'!E:I,5,FALSE)</f>
        <v>Government</v>
      </c>
      <c r="I563" t="str">
        <f>VLOOKUP($F563,'names lookup'!$E:J,6,FALSE)</f>
        <v>Central govt</v>
      </c>
      <c r="J563" t="str">
        <f>VLOOKUP($F563,'names lookup'!$E:K,7,FALSE)</f>
        <v>N/A</v>
      </c>
      <c r="K563" t="str">
        <f>VLOOKUP($F563,'names lookup'!$E:L,8,FALSE)</f>
        <v>UK</v>
      </c>
      <c r="L563" t="str">
        <f t="shared" si="167"/>
        <v>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v>
      </c>
      <c r="M563" t="str">
        <f t="shared" si="181"/>
        <v>04:11</v>
      </c>
      <c r="O563">
        <v>600</v>
      </c>
      <c r="Q563" t="s">
        <v>582</v>
      </c>
      <c r="R563" s="7">
        <f t="shared" si="168"/>
        <v>43944</v>
      </c>
      <c r="S563" t="s">
        <v>2185</v>
      </c>
      <c r="T563" s="6">
        <f t="shared" si="182"/>
        <v>2.9050925925925928E-3</v>
      </c>
      <c r="U563">
        <f t="shared" si="169"/>
        <v>0</v>
      </c>
      <c r="V563">
        <f t="shared" si="170"/>
        <v>3.394675925925926E-2</v>
      </c>
      <c r="W563">
        <f t="shared" si="171"/>
        <v>3.394675925925926E-2</v>
      </c>
      <c r="X563">
        <f t="shared" si="172"/>
        <v>1.650462962962963E-2</v>
      </c>
      <c r="Y563">
        <f t="shared" si="173"/>
        <v>1.650462962962963E-2</v>
      </c>
      <c r="Z563" t="b">
        <f t="shared" si="174"/>
        <v>0</v>
      </c>
      <c r="AA563" s="6">
        <f t="shared" si="175"/>
        <v>4.1666666666666631E-4</v>
      </c>
      <c r="AB563" s="6" t="b">
        <f t="shared" si="176"/>
        <v>0</v>
      </c>
      <c r="AC563" s="9">
        <f t="shared" si="177"/>
        <v>110</v>
      </c>
      <c r="AD563" s="9">
        <f t="shared" si="185"/>
        <v>183.33333333333348</v>
      </c>
      <c r="AE563" s="10">
        <f t="shared" si="183"/>
        <v>4.5138888888888892E-4</v>
      </c>
      <c r="AF563">
        <f t="shared" si="178"/>
        <v>1.650462962962963E-2</v>
      </c>
      <c r="AG563" t="b">
        <f t="shared" si="179"/>
        <v>0</v>
      </c>
      <c r="AH563">
        <f t="shared" si="180"/>
        <v>3.394675925925926E-2</v>
      </c>
    </row>
    <row r="564" spans="1:34" x14ac:dyDescent="0.2">
      <c r="A564">
        <v>601</v>
      </c>
      <c r="B564" t="s">
        <v>581</v>
      </c>
      <c r="C564" t="s">
        <v>590</v>
      </c>
      <c r="D564" t="s">
        <v>2121</v>
      </c>
      <c r="E564" t="str">
        <f t="shared" si="166"/>
        <v>Matt HancockApr 23, 2020</v>
      </c>
      <c r="F564" t="str">
        <f>VLOOKUP(D564,'names lookup'!A:L,5,FALSE)</f>
        <v>Matt Hancock</v>
      </c>
      <c r="G564" t="str">
        <f>VLOOKUP(F564,'names lookup'!E:H,3,FALSE)</f>
        <v>Government</v>
      </c>
      <c r="H564" t="str">
        <f>VLOOKUP(F564,'names lookup'!E:I,5,FALSE)</f>
        <v>Government</v>
      </c>
      <c r="I564" t="str">
        <f>VLOOKUP($F564,'names lookup'!$E:J,6,FALSE)</f>
        <v>Central govt</v>
      </c>
      <c r="J564" t="str">
        <f>VLOOKUP($F564,'names lookup'!$E:K,7,FALSE)</f>
        <v>N/A</v>
      </c>
      <c r="K564" t="str">
        <f>VLOOKUP($F564,'names lookup'!$E:L,8,FALSE)</f>
        <v>UK</v>
      </c>
      <c r="L564" t="str">
        <f t="shared" si="167"/>
        <v>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v>
      </c>
      <c r="M564" t="str">
        <f t="shared" si="181"/>
        <v>04:47</v>
      </c>
      <c r="O564">
        <v>841</v>
      </c>
      <c r="Q564" t="s">
        <v>582</v>
      </c>
      <c r="R564" s="7">
        <f t="shared" si="168"/>
        <v>43944</v>
      </c>
      <c r="S564" t="s">
        <v>2185</v>
      </c>
      <c r="T564" s="6">
        <f t="shared" si="182"/>
        <v>3.3217592592592591E-3</v>
      </c>
      <c r="U564">
        <f t="shared" si="169"/>
        <v>0</v>
      </c>
      <c r="V564">
        <f t="shared" si="170"/>
        <v>3.394675925925926E-2</v>
      </c>
      <c r="W564">
        <f t="shared" si="171"/>
        <v>3.394675925925926E-2</v>
      </c>
      <c r="X564">
        <f t="shared" si="172"/>
        <v>1.650462962962963E-2</v>
      </c>
      <c r="Y564">
        <f t="shared" si="173"/>
        <v>1.650462962962963E-2</v>
      </c>
      <c r="Z564" t="b">
        <f t="shared" si="174"/>
        <v>0</v>
      </c>
      <c r="AA564" s="6">
        <f t="shared" si="175"/>
        <v>6.4814814814814813E-4</v>
      </c>
      <c r="AB564" s="6" t="b">
        <f t="shared" si="176"/>
        <v>0</v>
      </c>
      <c r="AC564" s="9">
        <f t="shared" si="177"/>
        <v>145</v>
      </c>
      <c r="AD564" s="9">
        <f t="shared" si="185"/>
        <v>155.35714285714286</v>
      </c>
      <c r="AE564" s="10">
        <f t="shared" si="183"/>
        <v>5.9027777777777778E-4</v>
      </c>
      <c r="AF564">
        <f t="shared" si="178"/>
        <v>1.650462962962963E-2</v>
      </c>
      <c r="AG564" t="b">
        <f t="shared" si="179"/>
        <v>0</v>
      </c>
      <c r="AH564">
        <f t="shared" si="180"/>
        <v>3.394675925925926E-2</v>
      </c>
    </row>
    <row r="565" spans="1:34" x14ac:dyDescent="0.2">
      <c r="A565">
        <v>602</v>
      </c>
      <c r="B565" t="s">
        <v>581</v>
      </c>
      <c r="C565" t="s">
        <v>591</v>
      </c>
      <c r="D565" t="s">
        <v>2121</v>
      </c>
      <c r="E565" t="str">
        <f t="shared" si="166"/>
        <v>Matt HancockApr 23, 2020</v>
      </c>
      <c r="F565" t="str">
        <f>VLOOKUP(D565,'names lookup'!A:L,5,FALSE)</f>
        <v>Matt Hancock</v>
      </c>
      <c r="G565" t="str">
        <f>VLOOKUP(F565,'names lookup'!E:H,3,FALSE)</f>
        <v>Government</v>
      </c>
      <c r="H565" t="str">
        <f>VLOOKUP(F565,'names lookup'!E:I,5,FALSE)</f>
        <v>Government</v>
      </c>
      <c r="I565" t="str">
        <f>VLOOKUP($F565,'names lookup'!$E:J,6,FALSE)</f>
        <v>Central govt</v>
      </c>
      <c r="J565" t="str">
        <f>VLOOKUP($F565,'names lookup'!$E:K,7,FALSE)</f>
        <v>N/A</v>
      </c>
      <c r="K565" t="str">
        <f>VLOOKUP($F565,'names lookup'!$E:L,8,FALSE)</f>
        <v>UK</v>
      </c>
      <c r="L565" t="str">
        <f t="shared" si="167"/>
        <v>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v>
      </c>
      <c r="M565" t="str">
        <f t="shared" si="181"/>
        <v>05:43</v>
      </c>
      <c r="O565">
        <v>775</v>
      </c>
      <c r="Q565" t="s">
        <v>582</v>
      </c>
      <c r="R565" s="7">
        <f t="shared" si="168"/>
        <v>43944</v>
      </c>
      <c r="S565" t="s">
        <v>2185</v>
      </c>
      <c r="T565" s="6">
        <f t="shared" si="182"/>
        <v>3.9699074074074072E-3</v>
      </c>
      <c r="U565">
        <f t="shared" si="169"/>
        <v>0</v>
      </c>
      <c r="V565">
        <f t="shared" si="170"/>
        <v>3.394675925925926E-2</v>
      </c>
      <c r="W565">
        <f t="shared" si="171"/>
        <v>3.394675925925926E-2</v>
      </c>
      <c r="X565">
        <f t="shared" si="172"/>
        <v>1.650462962962963E-2</v>
      </c>
      <c r="Y565">
        <f t="shared" si="173"/>
        <v>1.650462962962963E-2</v>
      </c>
      <c r="Z565" t="b">
        <f t="shared" si="174"/>
        <v>0</v>
      </c>
      <c r="AA565" s="6">
        <f t="shared" si="175"/>
        <v>5.6712962962962923E-4</v>
      </c>
      <c r="AB565" s="6" t="b">
        <f t="shared" si="176"/>
        <v>0</v>
      </c>
      <c r="AC565" s="9">
        <f t="shared" si="177"/>
        <v>126</v>
      </c>
      <c r="AD565" s="9">
        <f t="shared" si="185"/>
        <v>154.28571428571439</v>
      </c>
      <c r="AE565" s="10">
        <f t="shared" si="183"/>
        <v>5.2083333333333333E-4</v>
      </c>
      <c r="AF565">
        <f t="shared" si="178"/>
        <v>1.650462962962963E-2</v>
      </c>
      <c r="AG565" t="b">
        <f t="shared" si="179"/>
        <v>0</v>
      </c>
      <c r="AH565">
        <f t="shared" si="180"/>
        <v>3.394675925925926E-2</v>
      </c>
    </row>
    <row r="566" spans="1:34" x14ac:dyDescent="0.2">
      <c r="A566">
        <v>603</v>
      </c>
      <c r="B566" t="s">
        <v>581</v>
      </c>
      <c r="C566" t="s">
        <v>592</v>
      </c>
      <c r="D566" t="s">
        <v>2121</v>
      </c>
      <c r="E566" t="str">
        <f t="shared" si="166"/>
        <v>Matt HancockApr 23, 2020</v>
      </c>
      <c r="F566" t="str">
        <f>VLOOKUP(D566,'names lookup'!A:L,5,FALSE)</f>
        <v>Matt Hancock</v>
      </c>
      <c r="G566" t="str">
        <f>VLOOKUP(F566,'names lookup'!E:H,3,FALSE)</f>
        <v>Government</v>
      </c>
      <c r="H566" t="str">
        <f>VLOOKUP(F566,'names lookup'!E:I,5,FALSE)</f>
        <v>Government</v>
      </c>
      <c r="I566" t="str">
        <f>VLOOKUP($F566,'names lookup'!$E:J,6,FALSE)</f>
        <v>Central govt</v>
      </c>
      <c r="J566" t="str">
        <f>VLOOKUP($F566,'names lookup'!$E:K,7,FALSE)</f>
        <v>N/A</v>
      </c>
      <c r="K566" t="str">
        <f>VLOOKUP($F566,'names lookup'!$E:L,8,FALSE)</f>
        <v>UK</v>
      </c>
      <c r="L566" t="str">
        <f t="shared" si="167"/>
        <v>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v>
      </c>
      <c r="M566" t="str">
        <f t="shared" si="181"/>
        <v>06:32</v>
      </c>
      <c r="O566">
        <v>731</v>
      </c>
      <c r="Q566" t="s">
        <v>582</v>
      </c>
      <c r="R566" s="7">
        <f t="shared" si="168"/>
        <v>43944</v>
      </c>
      <c r="S566" t="s">
        <v>2185</v>
      </c>
      <c r="T566" s="6">
        <f t="shared" si="182"/>
        <v>4.5370370370370365E-3</v>
      </c>
      <c r="U566">
        <f t="shared" si="169"/>
        <v>0</v>
      </c>
      <c r="V566">
        <f t="shared" si="170"/>
        <v>3.394675925925926E-2</v>
      </c>
      <c r="W566">
        <f t="shared" si="171"/>
        <v>3.394675925925926E-2</v>
      </c>
      <c r="X566">
        <f t="shared" si="172"/>
        <v>1.650462962962963E-2</v>
      </c>
      <c r="Y566">
        <f t="shared" si="173"/>
        <v>1.650462962962963E-2</v>
      </c>
      <c r="Z566" t="b">
        <f t="shared" si="174"/>
        <v>0</v>
      </c>
      <c r="AA566" s="6">
        <f t="shared" si="175"/>
        <v>5.5555555555555566E-4</v>
      </c>
      <c r="AB566" s="6" t="b">
        <f t="shared" si="176"/>
        <v>0</v>
      </c>
      <c r="AC566" s="9">
        <f t="shared" si="177"/>
        <v>122</v>
      </c>
      <c r="AD566" s="9">
        <f t="shared" si="185"/>
        <v>152.49999999999997</v>
      </c>
      <c r="AE566" s="10">
        <f t="shared" si="183"/>
        <v>4.9768518518518521E-4</v>
      </c>
      <c r="AF566">
        <f t="shared" si="178"/>
        <v>1.650462962962963E-2</v>
      </c>
      <c r="AG566" t="b">
        <f t="shared" si="179"/>
        <v>0</v>
      </c>
      <c r="AH566">
        <f t="shared" si="180"/>
        <v>3.394675925925926E-2</v>
      </c>
    </row>
    <row r="567" spans="1:34" x14ac:dyDescent="0.2">
      <c r="A567">
        <v>604</v>
      </c>
      <c r="B567" t="s">
        <v>581</v>
      </c>
      <c r="C567" t="s">
        <v>593</v>
      </c>
      <c r="D567" t="s">
        <v>2121</v>
      </c>
      <c r="E567" t="str">
        <f t="shared" si="166"/>
        <v>Matt HancockApr 23, 2020</v>
      </c>
      <c r="F567" t="str">
        <f>VLOOKUP(D567,'names lookup'!A:L,5,FALSE)</f>
        <v>Matt Hancock</v>
      </c>
      <c r="G567" t="str">
        <f>VLOOKUP(F567,'names lookup'!E:H,3,FALSE)</f>
        <v>Government</v>
      </c>
      <c r="H567" t="str">
        <f>VLOOKUP(F567,'names lookup'!E:I,5,FALSE)</f>
        <v>Government</v>
      </c>
      <c r="I567" t="str">
        <f>VLOOKUP($F567,'names lookup'!$E:J,6,FALSE)</f>
        <v>Central govt</v>
      </c>
      <c r="J567" t="str">
        <f>VLOOKUP($F567,'names lookup'!$E:K,7,FALSE)</f>
        <v>N/A</v>
      </c>
      <c r="K567" t="str">
        <f>VLOOKUP($F567,'names lookup'!$E:L,8,FALSE)</f>
        <v>UK</v>
      </c>
      <c r="L567" t="str">
        <f t="shared" si="167"/>
        <v>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v>
      </c>
      <c r="M567" t="str">
        <f t="shared" si="181"/>
        <v>07:20</v>
      </c>
      <c r="O567">
        <v>904</v>
      </c>
      <c r="Q567" t="s">
        <v>582</v>
      </c>
      <c r="R567" s="7">
        <f t="shared" si="168"/>
        <v>43944</v>
      </c>
      <c r="S567" t="s">
        <v>2185</v>
      </c>
      <c r="T567" s="6">
        <f t="shared" si="182"/>
        <v>5.0925925925925921E-3</v>
      </c>
      <c r="U567">
        <f t="shared" si="169"/>
        <v>0</v>
      </c>
      <c r="V567">
        <f t="shared" si="170"/>
        <v>3.394675925925926E-2</v>
      </c>
      <c r="W567">
        <f t="shared" si="171"/>
        <v>3.394675925925926E-2</v>
      </c>
      <c r="X567">
        <f t="shared" si="172"/>
        <v>1.650462962962963E-2</v>
      </c>
      <c r="Y567">
        <f t="shared" si="173"/>
        <v>1.650462962962963E-2</v>
      </c>
      <c r="Z567" t="b">
        <f t="shared" si="174"/>
        <v>0</v>
      </c>
      <c r="AA567" s="6">
        <f t="shared" si="175"/>
        <v>6.5972222222222213E-4</v>
      </c>
      <c r="AB567" s="6" t="b">
        <f t="shared" si="176"/>
        <v>0</v>
      </c>
      <c r="AC567" s="9">
        <f t="shared" si="177"/>
        <v>165</v>
      </c>
      <c r="AD567" s="9">
        <f t="shared" si="185"/>
        <v>173.68421052631581</v>
      </c>
      <c r="AE567" s="10">
        <f t="shared" si="183"/>
        <v>6.8287037037037025E-4</v>
      </c>
      <c r="AF567">
        <f t="shared" si="178"/>
        <v>1.650462962962963E-2</v>
      </c>
      <c r="AG567" t="b">
        <f t="shared" si="179"/>
        <v>0</v>
      </c>
      <c r="AH567">
        <f t="shared" si="180"/>
        <v>3.394675925925926E-2</v>
      </c>
    </row>
    <row r="568" spans="1:34" x14ac:dyDescent="0.2">
      <c r="A568">
        <v>605</v>
      </c>
      <c r="B568" t="s">
        <v>581</v>
      </c>
      <c r="C568" t="s">
        <v>594</v>
      </c>
      <c r="D568" t="s">
        <v>2121</v>
      </c>
      <c r="E568" t="str">
        <f t="shared" si="166"/>
        <v>Matt HancockApr 23, 2020</v>
      </c>
      <c r="F568" t="str">
        <f>VLOOKUP(D568,'names lookup'!A:L,5,FALSE)</f>
        <v>Matt Hancock</v>
      </c>
      <c r="G568" t="str">
        <f>VLOOKUP(F568,'names lookup'!E:H,3,FALSE)</f>
        <v>Government</v>
      </c>
      <c r="H568" t="str">
        <f>VLOOKUP(F568,'names lookup'!E:I,5,FALSE)</f>
        <v>Government</v>
      </c>
      <c r="I568" t="str">
        <f>VLOOKUP($F568,'names lookup'!$E:J,6,FALSE)</f>
        <v>Central govt</v>
      </c>
      <c r="J568" t="str">
        <f>VLOOKUP($F568,'names lookup'!$E:K,7,FALSE)</f>
        <v>N/A</v>
      </c>
      <c r="K568" t="str">
        <f>VLOOKUP($F568,'names lookup'!$E:L,8,FALSE)</f>
        <v>UK</v>
      </c>
      <c r="L568" t="str">
        <f t="shared" si="167"/>
        <v>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v>
      </c>
      <c r="M568" t="str">
        <f t="shared" si="181"/>
        <v>08:17</v>
      </c>
      <c r="O568">
        <v>419</v>
      </c>
      <c r="Q568" t="s">
        <v>582</v>
      </c>
      <c r="R568" s="7">
        <f t="shared" si="168"/>
        <v>43944</v>
      </c>
      <c r="S568" t="s">
        <v>2185</v>
      </c>
      <c r="T568" s="6">
        <f t="shared" si="182"/>
        <v>5.7523148148148143E-3</v>
      </c>
      <c r="U568">
        <f t="shared" si="169"/>
        <v>0</v>
      </c>
      <c r="V568">
        <f t="shared" si="170"/>
        <v>3.394675925925926E-2</v>
      </c>
      <c r="W568">
        <f t="shared" si="171"/>
        <v>3.394675925925926E-2</v>
      </c>
      <c r="X568">
        <f t="shared" si="172"/>
        <v>1.650462962962963E-2</v>
      </c>
      <c r="Y568">
        <f t="shared" si="173"/>
        <v>1.650462962962963E-2</v>
      </c>
      <c r="Z568" t="b">
        <f t="shared" si="174"/>
        <v>0</v>
      </c>
      <c r="AA568" s="6">
        <f t="shared" si="175"/>
        <v>3.4722222222222186E-4</v>
      </c>
      <c r="AB568" s="6" t="b">
        <f t="shared" si="176"/>
        <v>0</v>
      </c>
      <c r="AC568" s="9">
        <f t="shared" si="177"/>
        <v>68</v>
      </c>
      <c r="AD568" s="9">
        <f t="shared" si="185"/>
        <v>136.00000000000014</v>
      </c>
      <c r="AE568" s="10">
        <f t="shared" si="183"/>
        <v>2.7777777777777778E-4</v>
      </c>
      <c r="AF568">
        <f t="shared" si="178"/>
        <v>1.650462962962963E-2</v>
      </c>
      <c r="AG568" t="b">
        <f t="shared" si="179"/>
        <v>0</v>
      </c>
      <c r="AH568">
        <f t="shared" si="180"/>
        <v>3.394675925925926E-2</v>
      </c>
    </row>
    <row r="569" spans="1:34" x14ac:dyDescent="0.2">
      <c r="A569">
        <v>606</v>
      </c>
      <c r="B569" t="s">
        <v>581</v>
      </c>
      <c r="C569" t="s">
        <v>595</v>
      </c>
      <c r="D569" t="s">
        <v>2121</v>
      </c>
      <c r="E569" t="str">
        <f t="shared" si="166"/>
        <v>Matt HancockApr 23, 2020</v>
      </c>
      <c r="F569" t="str">
        <f>VLOOKUP(D569,'names lookup'!A:L,5,FALSE)</f>
        <v>Matt Hancock</v>
      </c>
      <c r="G569" t="str">
        <f>VLOOKUP(F569,'names lookup'!E:H,3,FALSE)</f>
        <v>Government</v>
      </c>
      <c r="H569" t="str">
        <f>VLOOKUP(F569,'names lookup'!E:I,5,FALSE)</f>
        <v>Government</v>
      </c>
      <c r="I569" t="str">
        <f>VLOOKUP($F569,'names lookup'!$E:J,6,FALSE)</f>
        <v>Central govt</v>
      </c>
      <c r="J569" t="str">
        <f>VLOOKUP($F569,'names lookup'!$E:K,7,FALSE)</f>
        <v>N/A</v>
      </c>
      <c r="K569" t="str">
        <f>VLOOKUP($F569,'names lookup'!$E:L,8,FALSE)</f>
        <v>UK</v>
      </c>
      <c r="L569" t="str">
        <f t="shared" si="167"/>
        <v>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v>
      </c>
      <c r="M569" t="str">
        <f t="shared" si="181"/>
        <v>08:47</v>
      </c>
      <c r="O569">
        <v>716</v>
      </c>
      <c r="Q569" t="s">
        <v>582</v>
      </c>
      <c r="R569" s="7">
        <f t="shared" si="168"/>
        <v>43944</v>
      </c>
      <c r="S569" t="s">
        <v>2185</v>
      </c>
      <c r="T569" s="6">
        <f t="shared" si="182"/>
        <v>6.0995370370370361E-3</v>
      </c>
      <c r="U569">
        <f t="shared" si="169"/>
        <v>0</v>
      </c>
      <c r="V569">
        <f t="shared" si="170"/>
        <v>3.394675925925926E-2</v>
      </c>
      <c r="W569">
        <f t="shared" si="171"/>
        <v>3.394675925925926E-2</v>
      </c>
      <c r="X569">
        <f t="shared" si="172"/>
        <v>1.650462962962963E-2</v>
      </c>
      <c r="Y569">
        <f t="shared" si="173"/>
        <v>1.650462962962963E-2</v>
      </c>
      <c r="Z569" t="b">
        <f t="shared" si="174"/>
        <v>0</v>
      </c>
      <c r="AA569" s="6">
        <f t="shared" si="175"/>
        <v>5.9027777777777811E-4</v>
      </c>
      <c r="AB569" s="6" t="b">
        <f t="shared" si="176"/>
        <v>0</v>
      </c>
      <c r="AC569" s="9">
        <f t="shared" si="177"/>
        <v>134</v>
      </c>
      <c r="AD569" s="9">
        <f t="shared" si="185"/>
        <v>157.64705882352931</v>
      </c>
      <c r="AE569" s="10">
        <f t="shared" si="183"/>
        <v>5.5555555555555556E-4</v>
      </c>
      <c r="AF569">
        <f t="shared" si="178"/>
        <v>1.650462962962963E-2</v>
      </c>
      <c r="AG569" t="b">
        <f t="shared" si="179"/>
        <v>0</v>
      </c>
      <c r="AH569">
        <f t="shared" si="180"/>
        <v>3.394675925925926E-2</v>
      </c>
    </row>
    <row r="570" spans="1:34" x14ac:dyDescent="0.2">
      <c r="A570">
        <v>607</v>
      </c>
      <c r="B570" t="s">
        <v>581</v>
      </c>
      <c r="C570" t="s">
        <v>596</v>
      </c>
      <c r="D570" t="s">
        <v>2121</v>
      </c>
      <c r="E570" t="str">
        <f t="shared" si="166"/>
        <v>Matt HancockApr 23, 2020</v>
      </c>
      <c r="F570" t="str">
        <f>VLOOKUP(D570,'names lookup'!A:L,5,FALSE)</f>
        <v>Matt Hancock</v>
      </c>
      <c r="G570" t="str">
        <f>VLOOKUP(F570,'names lookup'!E:H,3,FALSE)</f>
        <v>Government</v>
      </c>
      <c r="H570" t="str">
        <f>VLOOKUP(F570,'names lookup'!E:I,5,FALSE)</f>
        <v>Government</v>
      </c>
      <c r="I570" t="str">
        <f>VLOOKUP($F570,'names lookup'!$E:J,6,FALSE)</f>
        <v>Central govt</v>
      </c>
      <c r="J570" t="str">
        <f>VLOOKUP($F570,'names lookup'!$E:K,7,FALSE)</f>
        <v>N/A</v>
      </c>
      <c r="K570" t="str">
        <f>VLOOKUP($F570,'names lookup'!$E:L,8,FALSE)</f>
        <v>UK</v>
      </c>
      <c r="L570" t="str">
        <f t="shared" si="167"/>
        <v>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v>
      </c>
      <c r="M570" t="str">
        <f t="shared" si="181"/>
        <v>09:38</v>
      </c>
      <c r="O570">
        <v>474</v>
      </c>
      <c r="Q570" t="s">
        <v>582</v>
      </c>
      <c r="R570" s="7">
        <f t="shared" si="168"/>
        <v>43944</v>
      </c>
      <c r="S570" t="s">
        <v>2185</v>
      </c>
      <c r="T570" s="6">
        <f t="shared" si="182"/>
        <v>6.6898148148148142E-3</v>
      </c>
      <c r="U570">
        <f t="shared" si="169"/>
        <v>0</v>
      </c>
      <c r="V570">
        <f t="shared" si="170"/>
        <v>3.394675925925926E-2</v>
      </c>
      <c r="W570">
        <f t="shared" si="171"/>
        <v>3.394675925925926E-2</v>
      </c>
      <c r="X570">
        <f t="shared" si="172"/>
        <v>1.650462962962963E-2</v>
      </c>
      <c r="Y570">
        <f t="shared" si="173"/>
        <v>1.650462962962963E-2</v>
      </c>
      <c r="Z570" t="b">
        <f t="shared" si="174"/>
        <v>0</v>
      </c>
      <c r="AA570" s="6">
        <f t="shared" si="175"/>
        <v>4.2824074074074119E-4</v>
      </c>
      <c r="AB570" s="6" t="b">
        <f t="shared" si="176"/>
        <v>0</v>
      </c>
      <c r="AC570" s="9">
        <f t="shared" si="177"/>
        <v>84</v>
      </c>
      <c r="AD570" s="9">
        <f t="shared" si="185"/>
        <v>136.21621621621605</v>
      </c>
      <c r="AE570" s="10">
        <f t="shared" si="183"/>
        <v>3.4722222222222224E-4</v>
      </c>
      <c r="AF570">
        <f t="shared" si="178"/>
        <v>1.650462962962963E-2</v>
      </c>
      <c r="AG570" t="b">
        <f t="shared" si="179"/>
        <v>0</v>
      </c>
      <c r="AH570">
        <f t="shared" si="180"/>
        <v>3.394675925925926E-2</v>
      </c>
    </row>
    <row r="571" spans="1:34" x14ac:dyDescent="0.2">
      <c r="A571">
        <v>608</v>
      </c>
      <c r="B571" t="s">
        <v>581</v>
      </c>
      <c r="C571" t="s">
        <v>597</v>
      </c>
      <c r="D571" t="s">
        <v>2121</v>
      </c>
      <c r="E571" t="str">
        <f t="shared" si="166"/>
        <v>Matt HancockApr 23, 2020</v>
      </c>
      <c r="F571" t="str">
        <f>VLOOKUP(D571,'names lookup'!A:L,5,FALSE)</f>
        <v>Matt Hancock</v>
      </c>
      <c r="G571" t="str">
        <f>VLOOKUP(F571,'names lookup'!E:H,3,FALSE)</f>
        <v>Government</v>
      </c>
      <c r="H571" t="str">
        <f>VLOOKUP(F571,'names lookup'!E:I,5,FALSE)</f>
        <v>Government</v>
      </c>
      <c r="I571" t="str">
        <f>VLOOKUP($F571,'names lookup'!$E:J,6,FALSE)</f>
        <v>Central govt</v>
      </c>
      <c r="J571" t="str">
        <f>VLOOKUP($F571,'names lookup'!$E:K,7,FALSE)</f>
        <v>N/A</v>
      </c>
      <c r="K571" t="str">
        <f>VLOOKUP($F571,'names lookup'!$E:L,8,FALSE)</f>
        <v>UK</v>
      </c>
      <c r="L571" t="str">
        <f t="shared" si="167"/>
        <v>I’m now going to ask Sir Patrick to set out the latest data on the charts.</v>
      </c>
      <c r="M571" t="str">
        <f t="shared" si="181"/>
        <v>10:15</v>
      </c>
      <c r="O571">
        <v>96</v>
      </c>
      <c r="Q571" t="s">
        <v>582</v>
      </c>
      <c r="R571" s="7">
        <f t="shared" si="168"/>
        <v>43944</v>
      </c>
      <c r="S571" t="s">
        <v>2185</v>
      </c>
      <c r="T571" s="6">
        <f t="shared" si="182"/>
        <v>7.1180555555555554E-3</v>
      </c>
      <c r="U571">
        <f t="shared" si="169"/>
        <v>0</v>
      </c>
      <c r="V571">
        <f t="shared" si="170"/>
        <v>3.394675925925926E-2</v>
      </c>
      <c r="W571">
        <f t="shared" si="171"/>
        <v>3.394675925925926E-2</v>
      </c>
      <c r="X571">
        <f t="shared" si="172"/>
        <v>1.650462962962963E-2</v>
      </c>
      <c r="Y571">
        <f t="shared" si="173"/>
        <v>1.650462962962963E-2</v>
      </c>
      <c r="Z571" t="b">
        <f t="shared" si="174"/>
        <v>0</v>
      </c>
      <c r="AA571" s="6">
        <f t="shared" si="175"/>
        <v>5.7870370370370454E-5</v>
      </c>
      <c r="AB571" s="6" t="b">
        <f t="shared" si="176"/>
        <v>0</v>
      </c>
      <c r="AC571" s="9">
        <f t="shared" si="177"/>
        <v>16</v>
      </c>
      <c r="AD571" s="9">
        <f t="shared" si="185"/>
        <v>191.99999999999972</v>
      </c>
      <c r="AE571" s="10">
        <f t="shared" si="183"/>
        <v>5.7870370370370366E-5</v>
      </c>
      <c r="AF571">
        <f t="shared" si="178"/>
        <v>1.650462962962963E-2</v>
      </c>
      <c r="AG571" t="b">
        <f t="shared" si="179"/>
        <v>0</v>
      </c>
      <c r="AH571">
        <f t="shared" si="180"/>
        <v>3.394675925925926E-2</v>
      </c>
    </row>
    <row r="572" spans="1:34" x14ac:dyDescent="0.2">
      <c r="A572">
        <v>609</v>
      </c>
      <c r="B572" t="s">
        <v>581</v>
      </c>
      <c r="C572" t="s">
        <v>598</v>
      </c>
      <c r="D572" t="s">
        <v>2156</v>
      </c>
      <c r="E572" t="str">
        <f t="shared" si="166"/>
        <v>Sir Patrick VallanceApr 23, 2020</v>
      </c>
      <c r="F572" t="str">
        <f>VLOOKUP(E572,'names lookup'!D:L,2,FALSE)</f>
        <v>Patrick Vallance</v>
      </c>
      <c r="G572" t="str">
        <f>VLOOKUP(F572,'names lookup'!E:H,3,FALSE)</f>
        <v>Government</v>
      </c>
      <c r="H572" t="str">
        <f>VLOOKUP(F572,'names lookup'!E:I,5,FALSE)</f>
        <v>Government</v>
      </c>
      <c r="I572" t="str">
        <f>VLOOKUP($F572,'names lookup'!$E:J,6,FALSE)</f>
        <v>Central govt</v>
      </c>
      <c r="J572" t="str">
        <f>VLOOKUP($F572,'names lookup'!$E:K,7,FALSE)</f>
        <v>N/A</v>
      </c>
      <c r="K572" t="str">
        <f>VLOOKUP($F572,'names lookup'!$E:L,8,FALSE)</f>
        <v>UK</v>
      </c>
      <c r="L572" t="str">
        <f t="shared" si="167"/>
        <v>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v>
      </c>
      <c r="M572" t="str">
        <f t="shared" si="181"/>
        <v>10:20</v>
      </c>
      <c r="O572">
        <v>551</v>
      </c>
      <c r="Q572" t="s">
        <v>582</v>
      </c>
      <c r="R572" s="7">
        <f t="shared" si="168"/>
        <v>43944</v>
      </c>
      <c r="S572" t="s">
        <v>2462</v>
      </c>
      <c r="T572" s="6">
        <f t="shared" si="182"/>
        <v>7.1759259259259259E-3</v>
      </c>
      <c r="U572">
        <f t="shared" si="169"/>
        <v>7.1759259259259259E-3</v>
      </c>
      <c r="V572">
        <f t="shared" si="170"/>
        <v>3.3449074074074069E-2</v>
      </c>
      <c r="W572">
        <f t="shared" si="171"/>
        <v>2.6273148148148143E-2</v>
      </c>
      <c r="X572">
        <f t="shared" si="172"/>
        <v>1.650462962962963E-2</v>
      </c>
      <c r="Y572">
        <f t="shared" si="173"/>
        <v>1.650462962962963E-2</v>
      </c>
      <c r="Z572" t="b">
        <f t="shared" si="174"/>
        <v>0</v>
      </c>
      <c r="AA572" s="6">
        <f t="shared" si="175"/>
        <v>4.3981481481481562E-4</v>
      </c>
      <c r="AB572" s="6" t="b">
        <f t="shared" si="176"/>
        <v>0</v>
      </c>
      <c r="AC572" s="9">
        <f t="shared" si="177"/>
        <v>94</v>
      </c>
      <c r="AD572" s="9">
        <f t="shared" si="185"/>
        <v>148.42105263157868</v>
      </c>
      <c r="AE572" s="10">
        <f t="shared" si="183"/>
        <v>3.8194444444444446E-4</v>
      </c>
      <c r="AF572">
        <f t="shared" si="178"/>
        <v>9.3287037037037036E-3</v>
      </c>
      <c r="AG572" t="b">
        <f t="shared" si="179"/>
        <v>0</v>
      </c>
      <c r="AH572">
        <f t="shared" si="180"/>
        <v>3.394675925925926E-2</v>
      </c>
    </row>
    <row r="573" spans="1:34" x14ac:dyDescent="0.2">
      <c r="A573">
        <v>610</v>
      </c>
      <c r="B573" t="s">
        <v>581</v>
      </c>
      <c r="C573" t="s">
        <v>599</v>
      </c>
      <c r="D573" t="s">
        <v>2156</v>
      </c>
      <c r="E573" t="str">
        <f t="shared" si="166"/>
        <v>Sir Patrick VallanceApr 23, 2020</v>
      </c>
      <c r="F573" t="str">
        <f>VLOOKUP(E573,'names lookup'!D:L,2,FALSE)</f>
        <v>Patrick Vallance</v>
      </c>
      <c r="G573" t="str">
        <f>VLOOKUP(F573,'names lookup'!E:H,3,FALSE)</f>
        <v>Government</v>
      </c>
      <c r="H573" t="str">
        <f>VLOOKUP(F573,'names lookup'!E:I,5,FALSE)</f>
        <v>Government</v>
      </c>
      <c r="I573" t="str">
        <f>VLOOKUP($F573,'names lookup'!$E:J,6,FALSE)</f>
        <v>Central govt</v>
      </c>
      <c r="J573" t="str">
        <f>VLOOKUP($F573,'names lookup'!$E:K,7,FALSE)</f>
        <v>N/A</v>
      </c>
      <c r="K573" t="str">
        <f>VLOOKUP($F573,'names lookup'!$E:L,8,FALSE)</f>
        <v>UK</v>
      </c>
      <c r="L573" t="str">
        <f t="shared" si="167"/>
        <v>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v>
      </c>
      <c r="M573" t="str">
        <f t="shared" si="181"/>
        <v>10:58</v>
      </c>
      <c r="O573">
        <v>444</v>
      </c>
      <c r="Q573" t="s">
        <v>582</v>
      </c>
      <c r="R573" s="7">
        <f t="shared" si="168"/>
        <v>43944</v>
      </c>
      <c r="S573" t="s">
        <v>2462</v>
      </c>
      <c r="T573" s="6">
        <f t="shared" si="182"/>
        <v>7.6157407407407415E-3</v>
      </c>
      <c r="U573">
        <f t="shared" si="169"/>
        <v>7.1759259259259259E-3</v>
      </c>
      <c r="V573">
        <f t="shared" si="170"/>
        <v>3.3449074074074069E-2</v>
      </c>
      <c r="W573">
        <f t="shared" si="171"/>
        <v>2.6273148148148143E-2</v>
      </c>
      <c r="X573">
        <f t="shared" si="172"/>
        <v>1.650462962962963E-2</v>
      </c>
      <c r="Y573">
        <f t="shared" si="173"/>
        <v>1.650462962962963E-2</v>
      </c>
      <c r="Z573" t="b">
        <f t="shared" si="174"/>
        <v>0</v>
      </c>
      <c r="AA573" s="6">
        <f t="shared" si="175"/>
        <v>3.0092592592592584E-4</v>
      </c>
      <c r="AB573" s="6" t="b">
        <f t="shared" si="176"/>
        <v>0</v>
      </c>
      <c r="AC573" s="9">
        <f t="shared" si="177"/>
        <v>73</v>
      </c>
      <c r="AD573" s="9">
        <f t="shared" si="185"/>
        <v>168.46153846153851</v>
      </c>
      <c r="AE573" s="10">
        <f t="shared" si="183"/>
        <v>3.0092592592592595E-4</v>
      </c>
      <c r="AF573">
        <f t="shared" si="178"/>
        <v>9.3287037037037036E-3</v>
      </c>
      <c r="AG573" t="b">
        <f t="shared" si="179"/>
        <v>0</v>
      </c>
      <c r="AH573">
        <f t="shared" si="180"/>
        <v>3.394675925925926E-2</v>
      </c>
    </row>
    <row r="574" spans="1:34" x14ac:dyDescent="0.2">
      <c r="A574">
        <v>611</v>
      </c>
      <c r="B574" t="s">
        <v>581</v>
      </c>
      <c r="C574" t="s">
        <v>600</v>
      </c>
      <c r="D574" t="s">
        <v>2156</v>
      </c>
      <c r="E574" t="str">
        <f t="shared" si="166"/>
        <v>Sir Patrick VallanceApr 23, 2020</v>
      </c>
      <c r="F574" t="str">
        <f>VLOOKUP(E574,'names lookup'!D:L,2,FALSE)</f>
        <v>Patrick Vallance</v>
      </c>
      <c r="G574" t="str">
        <f>VLOOKUP(F574,'names lookup'!E:H,3,FALSE)</f>
        <v>Government</v>
      </c>
      <c r="H574" t="str">
        <f>VLOOKUP(F574,'names lookup'!E:I,5,FALSE)</f>
        <v>Government</v>
      </c>
      <c r="I574" t="str">
        <f>VLOOKUP($F574,'names lookup'!$E:J,6,FALSE)</f>
        <v>Central govt</v>
      </c>
      <c r="J574" t="str">
        <f>VLOOKUP($F574,'names lookup'!$E:K,7,FALSE)</f>
        <v>N/A</v>
      </c>
      <c r="K574" t="str">
        <f>VLOOKUP($F574,'names lookup'!$E:L,8,FALSE)</f>
        <v>UK</v>
      </c>
      <c r="L574" t="str">
        <f t="shared" si="167"/>
        <v>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v>
      </c>
      <c r="M574" t="str">
        <f t="shared" si="181"/>
        <v>11:24</v>
      </c>
      <c r="O574">
        <v>580</v>
      </c>
      <c r="Q574" t="s">
        <v>582</v>
      </c>
      <c r="R574" s="7">
        <f t="shared" si="168"/>
        <v>43944</v>
      </c>
      <c r="S574" t="s">
        <v>2462</v>
      </c>
      <c r="T574" s="6">
        <f t="shared" si="182"/>
        <v>7.9166666666666673E-3</v>
      </c>
      <c r="U574">
        <f t="shared" si="169"/>
        <v>7.1759259259259259E-3</v>
      </c>
      <c r="V574">
        <f t="shared" si="170"/>
        <v>3.3449074074074069E-2</v>
      </c>
      <c r="W574">
        <f t="shared" si="171"/>
        <v>2.6273148148148143E-2</v>
      </c>
      <c r="X574">
        <f t="shared" si="172"/>
        <v>1.650462962962963E-2</v>
      </c>
      <c r="Y574">
        <f t="shared" si="173"/>
        <v>1.650462962962963E-2</v>
      </c>
      <c r="Z574" t="b">
        <f t="shared" si="174"/>
        <v>0</v>
      </c>
      <c r="AA574" s="6">
        <f t="shared" si="175"/>
        <v>3.8194444444444343E-4</v>
      </c>
      <c r="AB574" s="6" t="b">
        <f t="shared" si="176"/>
        <v>0</v>
      </c>
      <c r="AC574" s="9">
        <f t="shared" si="177"/>
        <v>103</v>
      </c>
      <c r="AD574" s="9">
        <f t="shared" si="185"/>
        <v>187.27272727272779</v>
      </c>
      <c r="AE574" s="10">
        <f t="shared" si="183"/>
        <v>4.1666666666666669E-4</v>
      </c>
      <c r="AF574">
        <f t="shared" si="178"/>
        <v>9.3287037037037036E-3</v>
      </c>
      <c r="AG574" t="b">
        <f t="shared" si="179"/>
        <v>0</v>
      </c>
      <c r="AH574">
        <f t="shared" si="180"/>
        <v>3.394675925925926E-2</v>
      </c>
    </row>
    <row r="575" spans="1:34" x14ac:dyDescent="0.2">
      <c r="A575">
        <v>612</v>
      </c>
      <c r="B575" t="s">
        <v>581</v>
      </c>
      <c r="C575" t="s">
        <v>601</v>
      </c>
      <c r="D575" t="s">
        <v>2156</v>
      </c>
      <c r="E575" t="str">
        <f t="shared" si="166"/>
        <v>Sir Patrick VallanceApr 23, 2020</v>
      </c>
      <c r="F575" t="str">
        <f>VLOOKUP(E575,'names lookup'!D:L,2,FALSE)</f>
        <v>Patrick Vallance</v>
      </c>
      <c r="G575" t="str">
        <f>VLOOKUP(F575,'names lookup'!E:H,3,FALSE)</f>
        <v>Government</v>
      </c>
      <c r="H575" t="str">
        <f>VLOOKUP(F575,'names lookup'!E:I,5,FALSE)</f>
        <v>Government</v>
      </c>
      <c r="I575" t="str">
        <f>VLOOKUP($F575,'names lookup'!$E:J,6,FALSE)</f>
        <v>Central govt</v>
      </c>
      <c r="J575" t="str">
        <f>VLOOKUP($F575,'names lookup'!$E:K,7,FALSE)</f>
        <v>N/A</v>
      </c>
      <c r="K575" t="str">
        <f>VLOOKUP($F575,'names lookup'!$E:L,8,FALSE)</f>
        <v>UK</v>
      </c>
      <c r="L575" t="str">
        <f t="shared" si="167"/>
        <v>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v>
      </c>
      <c r="M575" t="str">
        <f t="shared" si="181"/>
        <v>11:57</v>
      </c>
      <c r="O575">
        <v>642</v>
      </c>
      <c r="Q575" t="s">
        <v>582</v>
      </c>
      <c r="R575" s="7">
        <f t="shared" si="168"/>
        <v>43944</v>
      </c>
      <c r="S575" t="s">
        <v>2462</v>
      </c>
      <c r="T575" s="6">
        <f t="shared" si="182"/>
        <v>8.2986111111111108E-3</v>
      </c>
      <c r="U575">
        <f t="shared" si="169"/>
        <v>7.1759259259259259E-3</v>
      </c>
      <c r="V575">
        <f t="shared" si="170"/>
        <v>3.3449074074074069E-2</v>
      </c>
      <c r="W575">
        <f t="shared" si="171"/>
        <v>2.6273148148148143E-2</v>
      </c>
      <c r="X575">
        <f t="shared" si="172"/>
        <v>1.650462962962963E-2</v>
      </c>
      <c r="Y575">
        <f t="shared" si="173"/>
        <v>1.650462962962963E-2</v>
      </c>
      <c r="Z575" t="b">
        <f t="shared" si="174"/>
        <v>0</v>
      </c>
      <c r="AA575" s="6">
        <f t="shared" si="175"/>
        <v>4.8611111111111251E-4</v>
      </c>
      <c r="AB575" s="6" t="b">
        <f t="shared" si="176"/>
        <v>0</v>
      </c>
      <c r="AC575" s="9">
        <f t="shared" si="177"/>
        <v>117</v>
      </c>
      <c r="AD575" s="9">
        <f t="shared" si="185"/>
        <v>167.14285714285668</v>
      </c>
      <c r="AE575" s="10">
        <f t="shared" si="183"/>
        <v>4.7453703703703704E-4</v>
      </c>
      <c r="AF575">
        <f t="shared" si="178"/>
        <v>9.3287037037037036E-3</v>
      </c>
      <c r="AG575" t="b">
        <f t="shared" si="179"/>
        <v>0</v>
      </c>
      <c r="AH575">
        <f t="shared" si="180"/>
        <v>3.394675925925926E-2</v>
      </c>
    </row>
    <row r="576" spans="1:34" x14ac:dyDescent="0.2">
      <c r="A576">
        <v>613</v>
      </c>
      <c r="B576" t="s">
        <v>581</v>
      </c>
      <c r="C576" t="s">
        <v>602</v>
      </c>
      <c r="D576" t="s">
        <v>2156</v>
      </c>
      <c r="E576" t="str">
        <f t="shared" si="166"/>
        <v>Sir Patrick VallanceApr 23, 2020</v>
      </c>
      <c r="F576" t="str">
        <f>VLOOKUP(E576,'names lookup'!D:L,2,FALSE)</f>
        <v>Patrick Vallance</v>
      </c>
      <c r="G576" t="str">
        <f>VLOOKUP(F576,'names lookup'!E:H,3,FALSE)</f>
        <v>Government</v>
      </c>
      <c r="H576" t="str">
        <f>VLOOKUP(F576,'names lookup'!E:I,5,FALSE)</f>
        <v>Government</v>
      </c>
      <c r="I576" t="str">
        <f>VLOOKUP($F576,'names lookup'!$E:J,6,FALSE)</f>
        <v>Central govt</v>
      </c>
      <c r="J576" t="str">
        <f>VLOOKUP($F576,'names lookup'!$E:K,7,FALSE)</f>
        <v>N/A</v>
      </c>
      <c r="K576" t="str">
        <f>VLOOKUP($F576,'names lookup'!$E:L,8,FALSE)</f>
        <v>UK</v>
      </c>
      <c r="L576" t="str">
        <f t="shared" si="167"/>
        <v>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v>
      </c>
      <c r="M576" t="str">
        <f t="shared" si="181"/>
        <v>12:39</v>
      </c>
      <c r="O576">
        <v>361</v>
      </c>
      <c r="Q576" t="s">
        <v>582</v>
      </c>
      <c r="R576" s="7">
        <f t="shared" si="168"/>
        <v>43944</v>
      </c>
      <c r="S576" t="s">
        <v>2462</v>
      </c>
      <c r="T576" s="6">
        <f t="shared" si="182"/>
        <v>8.7847222222222233E-3</v>
      </c>
      <c r="U576">
        <f t="shared" si="169"/>
        <v>7.1759259259259259E-3</v>
      </c>
      <c r="V576">
        <f t="shared" si="170"/>
        <v>3.3449074074074069E-2</v>
      </c>
      <c r="W576">
        <f t="shared" si="171"/>
        <v>2.6273148148148143E-2</v>
      </c>
      <c r="X576">
        <f t="shared" si="172"/>
        <v>1.650462962962963E-2</v>
      </c>
      <c r="Y576">
        <f t="shared" si="173"/>
        <v>1.650462962962963E-2</v>
      </c>
      <c r="Z576" t="b">
        <f t="shared" si="174"/>
        <v>0</v>
      </c>
      <c r="AA576" s="6">
        <f t="shared" si="175"/>
        <v>2.777777777777761E-4</v>
      </c>
      <c r="AB576" s="6" t="b">
        <f t="shared" si="176"/>
        <v>0</v>
      </c>
      <c r="AC576" s="9">
        <f t="shared" si="177"/>
        <v>60</v>
      </c>
      <c r="AD576" s="9">
        <f t="shared" si="185"/>
        <v>150.00000000000091</v>
      </c>
      <c r="AE576" s="10">
        <f t="shared" si="183"/>
        <v>2.4305555555555552E-4</v>
      </c>
      <c r="AF576">
        <f t="shared" si="178"/>
        <v>9.3287037037037036E-3</v>
      </c>
      <c r="AG576" t="b">
        <f t="shared" si="179"/>
        <v>0</v>
      </c>
      <c r="AH576">
        <f t="shared" si="180"/>
        <v>3.394675925925926E-2</v>
      </c>
    </row>
    <row r="577" spans="1:34" x14ac:dyDescent="0.2">
      <c r="A577">
        <v>614</v>
      </c>
      <c r="B577" t="s">
        <v>581</v>
      </c>
      <c r="C577" t="s">
        <v>603</v>
      </c>
      <c r="D577" t="s">
        <v>2156</v>
      </c>
      <c r="E577" t="str">
        <f t="shared" si="166"/>
        <v>Sir Patrick VallanceApr 23, 2020</v>
      </c>
      <c r="F577" t="str">
        <f>VLOOKUP(E577,'names lookup'!D:L,2,FALSE)</f>
        <v>Patrick Vallance</v>
      </c>
      <c r="G577" t="str">
        <f>VLOOKUP(F577,'names lookup'!E:H,3,FALSE)</f>
        <v>Government</v>
      </c>
      <c r="H577" t="str">
        <f>VLOOKUP(F577,'names lookup'!E:I,5,FALSE)</f>
        <v>Government</v>
      </c>
      <c r="I577" t="str">
        <f>VLOOKUP($F577,'names lookup'!$E:J,6,FALSE)</f>
        <v>Central govt</v>
      </c>
      <c r="J577" t="str">
        <f>VLOOKUP($F577,'names lookup'!$E:K,7,FALSE)</f>
        <v>N/A</v>
      </c>
      <c r="K577" t="str">
        <f>VLOOKUP($F577,'names lookup'!$E:L,8,FALSE)</f>
        <v>UK</v>
      </c>
      <c r="L577" t="str">
        <f t="shared" si="167"/>
        <v>…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v>
      </c>
      <c r="M577" t="str">
        <f t="shared" si="181"/>
        <v>13:03</v>
      </c>
      <c r="O577">
        <v>679</v>
      </c>
      <c r="Q577" t="s">
        <v>582</v>
      </c>
      <c r="R577" s="7">
        <f t="shared" si="168"/>
        <v>43944</v>
      </c>
      <c r="S577" t="s">
        <v>2462</v>
      </c>
      <c r="T577" s="6">
        <f t="shared" si="182"/>
        <v>9.0624999999999994E-3</v>
      </c>
      <c r="U577">
        <f t="shared" si="169"/>
        <v>7.1759259259259259E-3</v>
      </c>
      <c r="V577">
        <f t="shared" si="170"/>
        <v>3.3449074074074069E-2</v>
      </c>
      <c r="W577">
        <f t="shared" si="171"/>
        <v>2.6273148148148143E-2</v>
      </c>
      <c r="X577">
        <f t="shared" si="172"/>
        <v>1.650462962962963E-2</v>
      </c>
      <c r="Y577">
        <f t="shared" si="173"/>
        <v>1.650462962962963E-2</v>
      </c>
      <c r="Z577" t="b">
        <f t="shared" si="174"/>
        <v>0</v>
      </c>
      <c r="AA577" s="6">
        <f t="shared" si="175"/>
        <v>5.4398148148148209E-4</v>
      </c>
      <c r="AB577" s="6" t="b">
        <f t="shared" si="176"/>
        <v>0</v>
      </c>
      <c r="AC577" s="9">
        <f t="shared" si="177"/>
        <v>117</v>
      </c>
      <c r="AD577" s="9">
        <f t="shared" si="185"/>
        <v>149.36170212765941</v>
      </c>
      <c r="AE577" s="10">
        <f t="shared" si="183"/>
        <v>4.7453703703703704E-4</v>
      </c>
      <c r="AF577">
        <f t="shared" si="178"/>
        <v>9.3287037037037036E-3</v>
      </c>
      <c r="AG577" t="b">
        <f t="shared" si="179"/>
        <v>0</v>
      </c>
      <c r="AH577">
        <f t="shared" si="180"/>
        <v>3.394675925925926E-2</v>
      </c>
    </row>
    <row r="578" spans="1:34" x14ac:dyDescent="0.2">
      <c r="A578">
        <v>615</v>
      </c>
      <c r="B578" t="s">
        <v>581</v>
      </c>
      <c r="C578" t="s">
        <v>604</v>
      </c>
      <c r="D578" t="s">
        <v>2156</v>
      </c>
      <c r="E578" t="str">
        <f t="shared" ref="E578:E641" si="186">D578&amp;Q578</f>
        <v>Sir Patrick VallanceApr 23, 2020</v>
      </c>
      <c r="F578" t="str">
        <f>VLOOKUP(E578,'names lookup'!D:L,2,FALSE)</f>
        <v>Patrick Vallance</v>
      </c>
      <c r="G578" t="str">
        <f>VLOOKUP(F578,'names lookup'!E:H,3,FALSE)</f>
        <v>Government</v>
      </c>
      <c r="H578" t="str">
        <f>VLOOKUP(F578,'names lookup'!E:I,5,FALSE)</f>
        <v>Government</v>
      </c>
      <c r="I578" t="str">
        <f>VLOOKUP($F578,'names lookup'!$E:J,6,FALSE)</f>
        <v>Central govt</v>
      </c>
      <c r="J578" t="str">
        <f>VLOOKUP($F578,'names lookup'!$E:K,7,FALSE)</f>
        <v>N/A</v>
      </c>
      <c r="K578" t="str">
        <f>VLOOKUP($F578,'names lookup'!$E:L,8,FALSE)</f>
        <v>UK</v>
      </c>
      <c r="L578" t="str">
        <f t="shared" ref="L578:L641" si="187">TRIM(SUBSTITUTE(SUBSTITUTE(SUBSTITUTE(SUBSTITUTE(C578,D578,""),M578,""),"();",""),":",""))</f>
        <v>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v>
      </c>
      <c r="M578" t="str">
        <f t="shared" si="181"/>
        <v>13:50</v>
      </c>
      <c r="O578">
        <v>819</v>
      </c>
      <c r="Q578" t="s">
        <v>582</v>
      </c>
      <c r="R578" s="7">
        <f t="shared" ref="R578:R641" si="188">DATE(2020,IF(LEFT(Q578,3)="Apr",4,3),SUBSTITUTE(SUBSTITUTE(SUBSTITUTE(Q578,", 2020",""),"Apr ",""),"Mar ",""))</f>
        <v>43944</v>
      </c>
      <c r="S578" t="s">
        <v>2462</v>
      </c>
      <c r="T578" s="6">
        <f t="shared" si="182"/>
        <v>9.6064814814814815E-3</v>
      </c>
      <c r="U578">
        <f t="shared" ref="U578:U641" si="189">IF(D578=D577,U577,T578)</f>
        <v>7.1759259259259259E-3</v>
      </c>
      <c r="V578">
        <f t="shared" ref="V578:V641" si="190">_xlfn.MAXIFS(T:T,D:D,D578,B:B,B578)</f>
        <v>3.3449074074074069E-2</v>
      </c>
      <c r="W578">
        <f t="shared" ref="W578:W641" si="191">V578-U578</f>
        <v>2.6273148148148143E-2</v>
      </c>
      <c r="X578">
        <f t="shared" ref="X578:X641" si="192">IF(V578=T578,T579,X579)</f>
        <v>1.650462962962963E-2</v>
      </c>
      <c r="Y578">
        <f t="shared" ref="Y578:Y641" si="193">IF(ISBLANK(X578),V578,X578)</f>
        <v>1.650462962962963E-2</v>
      </c>
      <c r="Z578" t="b">
        <f t="shared" ref="Z578:Z641" si="194">IF(ISBLANK(X578),TRUE,FALSE)</f>
        <v>0</v>
      </c>
      <c r="AA578" s="6">
        <f t="shared" ref="AA578:AA641" si="195">T579-T578</f>
        <v>6.0185185185185168E-4</v>
      </c>
      <c r="AB578" s="6" t="b">
        <f t="shared" ref="AB578:AB641" si="196">AA578&lt;0</f>
        <v>0</v>
      </c>
      <c r="AC578" s="9">
        <f t="shared" ref="AC578:AC641" si="197">LEN(TRIM(L578))-LEN(SUBSTITUTE(L578," ",""))+1</f>
        <v>140</v>
      </c>
      <c r="AD578" s="9">
        <f t="shared" si="185"/>
        <v>161.53846153846158</v>
      </c>
      <c r="AE578" s="10">
        <f t="shared" si="183"/>
        <v>5.7870370370370378E-4</v>
      </c>
      <c r="AF578">
        <f t="shared" ref="AF578:AF641" si="198">Y578-U578</f>
        <v>9.3287037037037036E-3</v>
      </c>
      <c r="AG578" t="b">
        <f t="shared" ref="AG578:AG641" si="199">AF578&lt;0</f>
        <v>0</v>
      </c>
      <c r="AH578">
        <f t="shared" ref="AH578:AH641" si="200">_xlfn.MAXIFS(T:T,B:B,B578)</f>
        <v>3.394675925925926E-2</v>
      </c>
    </row>
    <row r="579" spans="1:34" x14ac:dyDescent="0.2">
      <c r="A579">
        <v>616</v>
      </c>
      <c r="B579" t="s">
        <v>581</v>
      </c>
      <c r="C579" t="s">
        <v>605</v>
      </c>
      <c r="D579" t="s">
        <v>2121</v>
      </c>
      <c r="E579" t="str">
        <f t="shared" si="186"/>
        <v>Matt HancockApr 23, 2020</v>
      </c>
      <c r="F579" t="str">
        <f>VLOOKUP(D579,'names lookup'!A:L,5,FALSE)</f>
        <v>Matt Hancock</v>
      </c>
      <c r="G579" t="str">
        <f>VLOOKUP(F579,'names lookup'!E:H,3,FALSE)</f>
        <v>Government</v>
      </c>
      <c r="H579" t="str">
        <f>VLOOKUP(F579,'names lookup'!E:I,5,FALSE)</f>
        <v>Government</v>
      </c>
      <c r="I579" t="str">
        <f>VLOOKUP($F579,'names lookup'!$E:J,6,FALSE)</f>
        <v>Central govt</v>
      </c>
      <c r="J579" t="str">
        <f>VLOOKUP($F579,'names lookup'!$E:K,7,FALSE)</f>
        <v>N/A</v>
      </c>
      <c r="K579" t="str">
        <f>VLOOKUP($F579,'names lookup'!$E:L,8,FALSE)</f>
        <v>UK</v>
      </c>
      <c r="L579" t="str">
        <f t="shared" si="187"/>
        <v>Thanks very much. John, if you’d update us on where we are on on the testing program in a bit more detail.</v>
      </c>
      <c r="M579" t="str">
        <f t="shared" ref="M579:M642" si="201">MID(C579,FIND("(",C579)+1,FIND(")",C579)-FIND("(",C579)-1)</f>
        <v>14:42</v>
      </c>
      <c r="O579">
        <v>128</v>
      </c>
      <c r="Q579" t="s">
        <v>582</v>
      </c>
      <c r="R579" s="7">
        <f t="shared" si="188"/>
        <v>43944</v>
      </c>
      <c r="S579" t="s">
        <v>2379</v>
      </c>
      <c r="T579" s="6">
        <f t="shared" ref="T579:T642" si="202">IF(LEN(N579)&gt;5,TIME(LEFT(M579,2),MID(M579,4,2),RIGHT(M579,2)),TIME(N579,LEFT(M579,2),RIGHT(M579,2)))</f>
        <v>1.0208333333333333E-2</v>
      </c>
      <c r="U579">
        <f t="shared" si="189"/>
        <v>1.0208333333333333E-2</v>
      </c>
      <c r="V579">
        <f t="shared" si="190"/>
        <v>3.394675925925926E-2</v>
      </c>
      <c r="W579">
        <f t="shared" si="191"/>
        <v>2.3738425925925927E-2</v>
      </c>
      <c r="X579">
        <f t="shared" si="192"/>
        <v>1.650462962962963E-2</v>
      </c>
      <c r="Y579">
        <f t="shared" si="193"/>
        <v>1.650462962962963E-2</v>
      </c>
      <c r="Z579" t="b">
        <f t="shared" si="194"/>
        <v>0</v>
      </c>
      <c r="AA579" s="6">
        <f t="shared" si="195"/>
        <v>6.9444444444444892E-5</v>
      </c>
      <c r="AB579" s="6" t="b">
        <f t="shared" si="196"/>
        <v>0</v>
      </c>
      <c r="AC579" s="9">
        <f t="shared" si="197"/>
        <v>22</v>
      </c>
      <c r="AD579" s="9">
        <f t="shared" si="185"/>
        <v>219.99999999999858</v>
      </c>
      <c r="AE579" s="10">
        <f t="shared" ref="AE579:AE642" si="203">TIME(0,0,(AC579/AVERAGE(AD:AD))*60)</f>
        <v>8.1018518518518516E-5</v>
      </c>
      <c r="AF579">
        <f t="shared" si="198"/>
        <v>6.2962962962962964E-3</v>
      </c>
      <c r="AG579" t="b">
        <f t="shared" si="199"/>
        <v>0</v>
      </c>
      <c r="AH579">
        <f t="shared" si="200"/>
        <v>3.394675925925926E-2</v>
      </c>
    </row>
    <row r="580" spans="1:34" x14ac:dyDescent="0.2">
      <c r="A580">
        <v>617</v>
      </c>
      <c r="B580" t="s">
        <v>581</v>
      </c>
      <c r="C580" t="s">
        <v>606</v>
      </c>
      <c r="D580" t="s">
        <v>2098</v>
      </c>
      <c r="E580" t="str">
        <f t="shared" si="186"/>
        <v>John NewtonApr 23, 2020</v>
      </c>
      <c r="F580" t="str">
        <f>VLOOKUP(D580,'names lookup'!A:L,5,FALSE)</f>
        <v>John Newton</v>
      </c>
      <c r="G580" t="str">
        <f>VLOOKUP(F580,'names lookup'!E:H,3,FALSE)</f>
        <v>Public Health England</v>
      </c>
      <c r="H580" t="str">
        <f>VLOOKUP(F580,'names lookup'!E:I,5,FALSE)</f>
        <v>Government</v>
      </c>
      <c r="I580" t="str">
        <f>VLOOKUP($F580,'names lookup'!$E:J,6,FALSE)</f>
        <v>Health</v>
      </c>
      <c r="J580" t="str">
        <f>VLOOKUP($F580,'names lookup'!$E:K,7,FALSE)</f>
        <v>N/A</v>
      </c>
      <c r="K580" t="str">
        <f>VLOOKUP($F580,'names lookup'!$E:L,8,FALSE)</f>
        <v>England</v>
      </c>
      <c r="L580" t="str">
        <f t="shared" si="187"/>
        <v>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v>
      </c>
      <c r="M580" t="str">
        <f t="shared" si="201"/>
        <v>14:48</v>
      </c>
      <c r="O580">
        <v>1013</v>
      </c>
      <c r="Q580" t="s">
        <v>582</v>
      </c>
      <c r="R580" s="7">
        <f t="shared" si="188"/>
        <v>43944</v>
      </c>
      <c r="S580" t="s">
        <v>2527</v>
      </c>
      <c r="T580" s="6">
        <f t="shared" si="202"/>
        <v>1.0277777777777778E-2</v>
      </c>
      <c r="U580">
        <f t="shared" si="189"/>
        <v>1.0277777777777778E-2</v>
      </c>
      <c r="V580">
        <f t="shared" si="190"/>
        <v>2.9259259259259259E-2</v>
      </c>
      <c r="W580">
        <f t="shared" si="191"/>
        <v>1.8981481481481481E-2</v>
      </c>
      <c r="X580">
        <f t="shared" si="192"/>
        <v>1.650462962962963E-2</v>
      </c>
      <c r="Y580">
        <f t="shared" si="193"/>
        <v>1.650462962962963E-2</v>
      </c>
      <c r="Z580" t="b">
        <f t="shared" si="194"/>
        <v>0</v>
      </c>
      <c r="AA580" s="6">
        <f t="shared" si="195"/>
        <v>6.7129629629629657E-4</v>
      </c>
      <c r="AB580" s="6" t="b">
        <f t="shared" si="196"/>
        <v>0</v>
      </c>
      <c r="AC580" s="9">
        <f t="shared" si="197"/>
        <v>184</v>
      </c>
      <c r="AD580" s="9">
        <f t="shared" si="185"/>
        <v>190.34482758620683</v>
      </c>
      <c r="AE580" s="10">
        <f t="shared" si="203"/>
        <v>7.5231481481481471E-4</v>
      </c>
      <c r="AF580">
        <f t="shared" si="198"/>
        <v>6.2268518518518515E-3</v>
      </c>
      <c r="AG580" t="b">
        <f t="shared" si="199"/>
        <v>0</v>
      </c>
      <c r="AH580">
        <f t="shared" si="200"/>
        <v>3.394675925925926E-2</v>
      </c>
    </row>
    <row r="581" spans="1:34" x14ac:dyDescent="0.2">
      <c r="A581">
        <v>618</v>
      </c>
      <c r="B581" t="s">
        <v>581</v>
      </c>
      <c r="C581" t="s">
        <v>607</v>
      </c>
      <c r="D581" t="s">
        <v>2098</v>
      </c>
      <c r="E581" t="str">
        <f t="shared" si="186"/>
        <v>John NewtonApr 23, 2020</v>
      </c>
      <c r="F581" t="str">
        <f>VLOOKUP(D581,'names lookup'!A:L,5,FALSE)</f>
        <v>John Newton</v>
      </c>
      <c r="G581" t="str">
        <f>VLOOKUP(F581,'names lookup'!E:H,3,FALSE)</f>
        <v>Public Health England</v>
      </c>
      <c r="H581" t="str">
        <f>VLOOKUP(F581,'names lookup'!E:I,5,FALSE)</f>
        <v>Government</v>
      </c>
      <c r="I581" t="str">
        <f>VLOOKUP($F581,'names lookup'!$E:J,6,FALSE)</f>
        <v>Health</v>
      </c>
      <c r="J581" t="str">
        <f>VLOOKUP($F581,'names lookup'!$E:K,7,FALSE)</f>
        <v>N/A</v>
      </c>
      <c r="K581" t="str">
        <f>VLOOKUP($F581,'names lookup'!$E:L,8,FALSE)</f>
        <v>England</v>
      </c>
      <c r="L581" t="str">
        <f t="shared" si="187"/>
        <v>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v>
      </c>
      <c r="M581" t="str">
        <f t="shared" si="201"/>
        <v>15:46</v>
      </c>
      <c r="O581">
        <v>933</v>
      </c>
      <c r="Q581" t="s">
        <v>582</v>
      </c>
      <c r="R581" s="7">
        <f t="shared" si="188"/>
        <v>43944</v>
      </c>
      <c r="S581" t="s">
        <v>2527</v>
      </c>
      <c r="T581" s="6">
        <f t="shared" si="202"/>
        <v>1.0949074074074075E-2</v>
      </c>
      <c r="U581">
        <f t="shared" si="189"/>
        <v>1.0277777777777778E-2</v>
      </c>
      <c r="V581">
        <f t="shared" si="190"/>
        <v>2.9259259259259259E-2</v>
      </c>
      <c r="W581">
        <f t="shared" si="191"/>
        <v>1.8981481481481481E-2</v>
      </c>
      <c r="X581">
        <f t="shared" si="192"/>
        <v>1.650462962962963E-2</v>
      </c>
      <c r="Y581">
        <f t="shared" si="193"/>
        <v>1.650462962962963E-2</v>
      </c>
      <c r="Z581" t="b">
        <f t="shared" si="194"/>
        <v>0</v>
      </c>
      <c r="AA581" s="6">
        <f t="shared" si="195"/>
        <v>6.7129629629629657E-4</v>
      </c>
      <c r="AB581" s="6" t="b">
        <f t="shared" si="196"/>
        <v>0</v>
      </c>
      <c r="AC581" s="9">
        <f t="shared" si="197"/>
        <v>157</v>
      </c>
      <c r="AD581" s="9">
        <f t="shared" si="185"/>
        <v>162.41379310344823</v>
      </c>
      <c r="AE581" s="10">
        <f t="shared" si="203"/>
        <v>6.4814814814814813E-4</v>
      </c>
      <c r="AF581">
        <f t="shared" si="198"/>
        <v>6.2268518518518515E-3</v>
      </c>
      <c r="AG581" t="b">
        <f t="shared" si="199"/>
        <v>0</v>
      </c>
      <c r="AH581">
        <f t="shared" si="200"/>
        <v>3.394675925925926E-2</v>
      </c>
    </row>
    <row r="582" spans="1:34" x14ac:dyDescent="0.2">
      <c r="A582">
        <v>619</v>
      </c>
      <c r="B582" t="s">
        <v>581</v>
      </c>
      <c r="C582" t="s">
        <v>608</v>
      </c>
      <c r="D582" t="s">
        <v>2098</v>
      </c>
      <c r="E582" t="str">
        <f t="shared" si="186"/>
        <v>John NewtonApr 23, 2020</v>
      </c>
      <c r="F582" t="str">
        <f>VLOOKUP(D582,'names lookup'!A:L,5,FALSE)</f>
        <v>John Newton</v>
      </c>
      <c r="G582" t="str">
        <f>VLOOKUP(F582,'names lookup'!E:H,3,FALSE)</f>
        <v>Public Health England</v>
      </c>
      <c r="H582" t="str">
        <f>VLOOKUP(F582,'names lookup'!E:I,5,FALSE)</f>
        <v>Government</v>
      </c>
      <c r="I582" t="str">
        <f>VLOOKUP($F582,'names lookup'!$E:J,6,FALSE)</f>
        <v>Health</v>
      </c>
      <c r="J582" t="str">
        <f>VLOOKUP($F582,'names lookup'!$E:K,7,FALSE)</f>
        <v>N/A</v>
      </c>
      <c r="K582" t="str">
        <f>VLOOKUP($F582,'names lookup'!$E:L,8,FALSE)</f>
        <v>England</v>
      </c>
      <c r="L582" t="str">
        <f t="shared" si="187"/>
        <v>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v>
      </c>
      <c r="M582" t="str">
        <f t="shared" si="201"/>
        <v>16:44</v>
      </c>
      <c r="O582">
        <v>677</v>
      </c>
      <c r="Q582" t="s">
        <v>582</v>
      </c>
      <c r="R582" s="7">
        <f t="shared" si="188"/>
        <v>43944</v>
      </c>
      <c r="S582" t="s">
        <v>2527</v>
      </c>
      <c r="T582" s="6">
        <f t="shared" si="202"/>
        <v>1.1620370370370371E-2</v>
      </c>
      <c r="U582">
        <f t="shared" si="189"/>
        <v>1.0277777777777778E-2</v>
      </c>
      <c r="V582">
        <f t="shared" si="190"/>
        <v>2.9259259259259259E-2</v>
      </c>
      <c r="W582">
        <f t="shared" si="191"/>
        <v>1.8981481481481481E-2</v>
      </c>
      <c r="X582">
        <f t="shared" si="192"/>
        <v>1.650462962962963E-2</v>
      </c>
      <c r="Y582">
        <f t="shared" si="193"/>
        <v>1.650462962962963E-2</v>
      </c>
      <c r="Z582" t="b">
        <f t="shared" si="194"/>
        <v>0</v>
      </c>
      <c r="AA582" s="6">
        <f t="shared" si="195"/>
        <v>5.6712962962963097E-4</v>
      </c>
      <c r="AB582" s="6" t="b">
        <f t="shared" si="196"/>
        <v>0</v>
      </c>
      <c r="AC582" s="9">
        <f t="shared" si="197"/>
        <v>120</v>
      </c>
      <c r="AD582" s="9">
        <f t="shared" si="185"/>
        <v>146.93877551020373</v>
      </c>
      <c r="AE582" s="10">
        <f t="shared" si="203"/>
        <v>4.9768518518518521E-4</v>
      </c>
      <c r="AF582">
        <f t="shared" si="198"/>
        <v>6.2268518518518515E-3</v>
      </c>
      <c r="AG582" t="b">
        <f t="shared" si="199"/>
        <v>0</v>
      </c>
      <c r="AH582">
        <f t="shared" si="200"/>
        <v>3.394675925925926E-2</v>
      </c>
    </row>
    <row r="583" spans="1:34" x14ac:dyDescent="0.2">
      <c r="A583">
        <v>620</v>
      </c>
      <c r="B583" t="s">
        <v>581</v>
      </c>
      <c r="C583" t="s">
        <v>609</v>
      </c>
      <c r="D583" t="s">
        <v>2098</v>
      </c>
      <c r="E583" t="str">
        <f t="shared" si="186"/>
        <v>John NewtonApr 23, 2020</v>
      </c>
      <c r="F583" t="str">
        <f>VLOOKUP(D583,'names lookup'!A:L,5,FALSE)</f>
        <v>John Newton</v>
      </c>
      <c r="G583" t="str">
        <f>VLOOKUP(F583,'names lookup'!E:H,3,FALSE)</f>
        <v>Public Health England</v>
      </c>
      <c r="H583" t="str">
        <f>VLOOKUP(F583,'names lookup'!E:I,5,FALSE)</f>
        <v>Government</v>
      </c>
      <c r="I583" t="str">
        <f>VLOOKUP($F583,'names lookup'!$E:J,6,FALSE)</f>
        <v>Health</v>
      </c>
      <c r="J583" t="str">
        <f>VLOOKUP($F583,'names lookup'!$E:K,7,FALSE)</f>
        <v>N/A</v>
      </c>
      <c r="K583" t="str">
        <f>VLOOKUP($F583,'names lookup'!$E:L,8,FALSE)</f>
        <v>England</v>
      </c>
      <c r="L583" t="str">
        <f t="shared" si="187"/>
        <v>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v>
      </c>
      <c r="M583" t="str">
        <f t="shared" si="201"/>
        <v>17:33</v>
      </c>
      <c r="O583">
        <v>1031</v>
      </c>
      <c r="Q583" t="s">
        <v>582</v>
      </c>
      <c r="R583" s="7">
        <f t="shared" si="188"/>
        <v>43944</v>
      </c>
      <c r="S583" t="s">
        <v>2527</v>
      </c>
      <c r="T583" s="6">
        <f t="shared" si="202"/>
        <v>1.2187500000000002E-2</v>
      </c>
      <c r="U583">
        <f t="shared" si="189"/>
        <v>1.0277777777777778E-2</v>
      </c>
      <c r="V583">
        <f t="shared" si="190"/>
        <v>2.9259259259259259E-2</v>
      </c>
      <c r="W583">
        <f t="shared" si="191"/>
        <v>1.8981481481481481E-2</v>
      </c>
      <c r="X583">
        <f t="shared" si="192"/>
        <v>1.650462962962963E-2</v>
      </c>
      <c r="Y583">
        <f t="shared" si="193"/>
        <v>1.650462962962963E-2</v>
      </c>
      <c r="Z583" t="b">
        <f t="shared" si="194"/>
        <v>0</v>
      </c>
      <c r="AA583" s="6">
        <f t="shared" si="195"/>
        <v>7.6388888888888513E-4</v>
      </c>
      <c r="AB583" s="6" t="b">
        <f t="shared" si="196"/>
        <v>0</v>
      </c>
      <c r="AC583" s="9">
        <f t="shared" si="197"/>
        <v>183</v>
      </c>
      <c r="AD583" s="9">
        <f t="shared" si="185"/>
        <v>166.3636363636372</v>
      </c>
      <c r="AE583" s="10">
        <f t="shared" si="203"/>
        <v>7.5231481481481471E-4</v>
      </c>
      <c r="AF583">
        <f t="shared" si="198"/>
        <v>6.2268518518518515E-3</v>
      </c>
      <c r="AG583" t="b">
        <f t="shared" si="199"/>
        <v>0</v>
      </c>
      <c r="AH583">
        <f t="shared" si="200"/>
        <v>3.394675925925926E-2</v>
      </c>
    </row>
    <row r="584" spans="1:34" x14ac:dyDescent="0.2">
      <c r="A584">
        <v>621</v>
      </c>
      <c r="B584" t="s">
        <v>581</v>
      </c>
      <c r="C584" t="s">
        <v>610</v>
      </c>
      <c r="D584" t="s">
        <v>2098</v>
      </c>
      <c r="E584" t="str">
        <f t="shared" si="186"/>
        <v>John NewtonApr 23, 2020</v>
      </c>
      <c r="F584" t="str">
        <f>VLOOKUP(D584,'names lookup'!A:L,5,FALSE)</f>
        <v>John Newton</v>
      </c>
      <c r="G584" t="str">
        <f>VLOOKUP(F584,'names lookup'!E:H,3,FALSE)</f>
        <v>Public Health England</v>
      </c>
      <c r="H584" t="str">
        <f>VLOOKUP(F584,'names lookup'!E:I,5,FALSE)</f>
        <v>Government</v>
      </c>
      <c r="I584" t="str">
        <f>VLOOKUP($F584,'names lookup'!$E:J,6,FALSE)</f>
        <v>Health</v>
      </c>
      <c r="J584" t="str">
        <f>VLOOKUP($F584,'names lookup'!$E:K,7,FALSE)</f>
        <v>N/A</v>
      </c>
      <c r="K584" t="str">
        <f>VLOOKUP($F584,'names lookup'!$E:L,8,FALSE)</f>
        <v>England</v>
      </c>
      <c r="L584" t="str">
        <f t="shared" si="187"/>
        <v>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v>
      </c>
      <c r="M584" t="str">
        <f t="shared" si="201"/>
        <v>18:39</v>
      </c>
      <c r="O584">
        <v>801</v>
      </c>
      <c r="Q584" t="s">
        <v>582</v>
      </c>
      <c r="R584" s="7">
        <f t="shared" si="188"/>
        <v>43944</v>
      </c>
      <c r="S584" t="s">
        <v>2527</v>
      </c>
      <c r="T584" s="6">
        <f t="shared" si="202"/>
        <v>1.2951388888888887E-2</v>
      </c>
      <c r="U584">
        <f t="shared" si="189"/>
        <v>1.0277777777777778E-2</v>
      </c>
      <c r="V584">
        <f t="shared" si="190"/>
        <v>2.9259259259259259E-2</v>
      </c>
      <c r="W584">
        <f t="shared" si="191"/>
        <v>1.8981481481481481E-2</v>
      </c>
      <c r="X584">
        <f t="shared" si="192"/>
        <v>1.650462962962963E-2</v>
      </c>
      <c r="Y584">
        <f t="shared" si="193"/>
        <v>1.650462962962963E-2</v>
      </c>
      <c r="Z584" t="b">
        <f t="shared" si="194"/>
        <v>0</v>
      </c>
      <c r="AA584" s="6">
        <f t="shared" si="195"/>
        <v>5.6712962962963097E-4</v>
      </c>
      <c r="AB584" s="6" t="b">
        <f t="shared" si="196"/>
        <v>0</v>
      </c>
      <c r="AC584" s="9">
        <f t="shared" si="197"/>
        <v>138</v>
      </c>
      <c r="AD584" s="9">
        <f t="shared" si="185"/>
        <v>168.97959183673427</v>
      </c>
      <c r="AE584" s="10">
        <f t="shared" si="203"/>
        <v>5.6712962962962956E-4</v>
      </c>
      <c r="AF584">
        <f t="shared" si="198"/>
        <v>6.2268518518518515E-3</v>
      </c>
      <c r="AG584" t="b">
        <f t="shared" si="199"/>
        <v>0</v>
      </c>
      <c r="AH584">
        <f t="shared" si="200"/>
        <v>3.394675925925926E-2</v>
      </c>
    </row>
    <row r="585" spans="1:34" x14ac:dyDescent="0.2">
      <c r="A585">
        <v>622</v>
      </c>
      <c r="B585" t="s">
        <v>581</v>
      </c>
      <c r="C585" t="s">
        <v>611</v>
      </c>
      <c r="D585" t="s">
        <v>2098</v>
      </c>
      <c r="E585" t="str">
        <f t="shared" si="186"/>
        <v>John NewtonApr 23, 2020</v>
      </c>
      <c r="F585" t="str">
        <f>VLOOKUP(D585,'names lookup'!A:L,5,FALSE)</f>
        <v>John Newton</v>
      </c>
      <c r="G585" t="str">
        <f>VLOOKUP(F585,'names lookup'!E:H,3,FALSE)</f>
        <v>Public Health England</v>
      </c>
      <c r="H585" t="str">
        <f>VLOOKUP(F585,'names lookup'!E:I,5,FALSE)</f>
        <v>Government</v>
      </c>
      <c r="I585" t="str">
        <f>VLOOKUP($F585,'names lookup'!$E:J,6,FALSE)</f>
        <v>Health</v>
      </c>
      <c r="J585" t="str">
        <f>VLOOKUP($F585,'names lookup'!$E:K,7,FALSE)</f>
        <v>N/A</v>
      </c>
      <c r="K585" t="str">
        <f>VLOOKUP($F585,'names lookup'!$E:L,8,FALSE)</f>
        <v>England</v>
      </c>
      <c r="L585" t="str">
        <f t="shared" si="187"/>
        <v>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v>
      </c>
      <c r="M585" t="str">
        <f t="shared" si="201"/>
        <v>19:28</v>
      </c>
      <c r="O585">
        <v>841</v>
      </c>
      <c r="Q585" t="s">
        <v>582</v>
      </c>
      <c r="R585" s="7">
        <f t="shared" si="188"/>
        <v>43944</v>
      </c>
      <c r="S585" t="s">
        <v>2527</v>
      </c>
      <c r="T585" s="6">
        <f t="shared" si="202"/>
        <v>1.3518518518518518E-2</v>
      </c>
      <c r="U585">
        <f t="shared" si="189"/>
        <v>1.0277777777777778E-2</v>
      </c>
      <c r="V585">
        <f t="shared" si="190"/>
        <v>2.9259259259259259E-2</v>
      </c>
      <c r="W585">
        <f t="shared" si="191"/>
        <v>1.8981481481481481E-2</v>
      </c>
      <c r="X585">
        <f t="shared" si="192"/>
        <v>1.650462962962963E-2</v>
      </c>
      <c r="Y585">
        <f t="shared" si="193"/>
        <v>1.650462962962963E-2</v>
      </c>
      <c r="Z585" t="b">
        <f t="shared" si="194"/>
        <v>0</v>
      </c>
      <c r="AA585" s="6">
        <f t="shared" si="195"/>
        <v>6.3657407407407413E-4</v>
      </c>
      <c r="AB585" s="6" t="b">
        <f t="shared" si="196"/>
        <v>0</v>
      </c>
      <c r="AC585" s="9">
        <f t="shared" si="197"/>
        <v>151</v>
      </c>
      <c r="AD585" s="9">
        <f t="shared" si="185"/>
        <v>164.72727272727272</v>
      </c>
      <c r="AE585" s="10">
        <f t="shared" si="203"/>
        <v>6.2500000000000001E-4</v>
      </c>
      <c r="AF585">
        <f t="shared" si="198"/>
        <v>6.2268518518518515E-3</v>
      </c>
      <c r="AG585" t="b">
        <f t="shared" si="199"/>
        <v>0</v>
      </c>
      <c r="AH585">
        <f t="shared" si="200"/>
        <v>3.394675925925926E-2</v>
      </c>
    </row>
    <row r="586" spans="1:34" x14ac:dyDescent="0.2">
      <c r="A586">
        <v>623</v>
      </c>
      <c r="B586" t="s">
        <v>581</v>
      </c>
      <c r="C586" t="s">
        <v>612</v>
      </c>
      <c r="D586" t="s">
        <v>2098</v>
      </c>
      <c r="E586" t="str">
        <f t="shared" si="186"/>
        <v>John NewtonApr 23, 2020</v>
      </c>
      <c r="F586" t="str">
        <f>VLOOKUP(D586,'names lookup'!A:L,5,FALSE)</f>
        <v>John Newton</v>
      </c>
      <c r="G586" t="str">
        <f>VLOOKUP(F586,'names lookup'!E:H,3,FALSE)</f>
        <v>Public Health England</v>
      </c>
      <c r="H586" t="str">
        <f>VLOOKUP(F586,'names lookup'!E:I,5,FALSE)</f>
        <v>Government</v>
      </c>
      <c r="I586" t="str">
        <f>VLOOKUP($F586,'names lookup'!$E:J,6,FALSE)</f>
        <v>Health</v>
      </c>
      <c r="J586" t="str">
        <f>VLOOKUP($F586,'names lookup'!$E:K,7,FALSE)</f>
        <v>N/A</v>
      </c>
      <c r="K586" t="str">
        <f>VLOOKUP($F586,'names lookup'!$E:L,8,FALSE)</f>
        <v>England</v>
      </c>
      <c r="L586" t="str">
        <f t="shared" si="187"/>
        <v>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v>
      </c>
      <c r="M586" t="str">
        <f t="shared" si="201"/>
        <v>20:23</v>
      </c>
      <c r="O586">
        <v>892</v>
      </c>
      <c r="Q586" t="s">
        <v>582</v>
      </c>
      <c r="R586" s="7">
        <f t="shared" si="188"/>
        <v>43944</v>
      </c>
      <c r="S586" t="s">
        <v>2527</v>
      </c>
      <c r="T586" s="6">
        <f t="shared" si="202"/>
        <v>1.4155092592592592E-2</v>
      </c>
      <c r="U586">
        <f t="shared" si="189"/>
        <v>1.0277777777777778E-2</v>
      </c>
      <c r="V586">
        <f t="shared" si="190"/>
        <v>2.9259259259259259E-2</v>
      </c>
      <c r="W586">
        <f t="shared" si="191"/>
        <v>1.8981481481481481E-2</v>
      </c>
      <c r="X586">
        <f t="shared" si="192"/>
        <v>1.650462962962963E-2</v>
      </c>
      <c r="Y586">
        <f t="shared" si="193"/>
        <v>1.650462962962963E-2</v>
      </c>
      <c r="Z586" t="b">
        <f t="shared" si="194"/>
        <v>0</v>
      </c>
      <c r="AA586" s="6">
        <f t="shared" si="195"/>
        <v>6.481481481481477E-4</v>
      </c>
      <c r="AB586" s="6" t="b">
        <f t="shared" si="196"/>
        <v>0</v>
      </c>
      <c r="AC586" s="9">
        <f t="shared" si="197"/>
        <v>157</v>
      </c>
      <c r="AD586" s="9">
        <f t="shared" si="185"/>
        <v>168.21428571428584</v>
      </c>
      <c r="AE586" s="10">
        <f t="shared" si="203"/>
        <v>6.4814814814814813E-4</v>
      </c>
      <c r="AF586">
        <f t="shared" si="198"/>
        <v>6.2268518518518515E-3</v>
      </c>
      <c r="AG586" t="b">
        <f t="shared" si="199"/>
        <v>0</v>
      </c>
      <c r="AH586">
        <f t="shared" si="200"/>
        <v>3.394675925925926E-2</v>
      </c>
    </row>
    <row r="587" spans="1:34" x14ac:dyDescent="0.2">
      <c r="A587">
        <v>624</v>
      </c>
      <c r="B587" t="s">
        <v>581</v>
      </c>
      <c r="C587" t="s">
        <v>613</v>
      </c>
      <c r="D587" t="s">
        <v>2098</v>
      </c>
      <c r="E587" t="str">
        <f t="shared" si="186"/>
        <v>John NewtonApr 23, 2020</v>
      </c>
      <c r="F587" t="str">
        <f>VLOOKUP(D587,'names lookup'!A:L,5,FALSE)</f>
        <v>John Newton</v>
      </c>
      <c r="G587" t="str">
        <f>VLOOKUP(F587,'names lookup'!E:H,3,FALSE)</f>
        <v>Public Health England</v>
      </c>
      <c r="H587" t="str">
        <f>VLOOKUP(F587,'names lookup'!E:I,5,FALSE)</f>
        <v>Government</v>
      </c>
      <c r="I587" t="str">
        <f>VLOOKUP($F587,'names lookup'!$E:J,6,FALSE)</f>
        <v>Health</v>
      </c>
      <c r="J587" t="str">
        <f>VLOOKUP($F587,'names lookup'!$E:K,7,FALSE)</f>
        <v>N/A</v>
      </c>
      <c r="K587" t="str">
        <f>VLOOKUP($F587,'names lookup'!$E:L,8,FALSE)</f>
        <v>England</v>
      </c>
      <c r="L587" t="str">
        <f t="shared" si="187"/>
        <v>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v>
      </c>
      <c r="M587" t="str">
        <f t="shared" si="201"/>
        <v>21:19</v>
      </c>
      <c r="O587">
        <v>943</v>
      </c>
      <c r="Q587" t="s">
        <v>582</v>
      </c>
      <c r="R587" s="7">
        <f t="shared" si="188"/>
        <v>43944</v>
      </c>
      <c r="S587" t="s">
        <v>2527</v>
      </c>
      <c r="T587" s="6">
        <f t="shared" si="202"/>
        <v>1.480324074074074E-2</v>
      </c>
      <c r="U587">
        <f t="shared" si="189"/>
        <v>1.0277777777777778E-2</v>
      </c>
      <c r="V587">
        <f t="shared" si="190"/>
        <v>2.9259259259259259E-2</v>
      </c>
      <c r="W587">
        <f t="shared" si="191"/>
        <v>1.8981481481481481E-2</v>
      </c>
      <c r="X587">
        <f t="shared" si="192"/>
        <v>1.650462962962963E-2</v>
      </c>
      <c r="Y587">
        <f t="shared" si="193"/>
        <v>1.650462962962963E-2</v>
      </c>
      <c r="Z587" t="b">
        <f t="shared" si="194"/>
        <v>0</v>
      </c>
      <c r="AA587" s="6">
        <f t="shared" si="195"/>
        <v>6.7129629629629831E-4</v>
      </c>
      <c r="AB587" s="6" t="b">
        <f t="shared" si="196"/>
        <v>0</v>
      </c>
      <c r="AC587" s="9">
        <f t="shared" si="197"/>
        <v>160</v>
      </c>
      <c r="AD587" s="9">
        <f t="shared" si="185"/>
        <v>165.51724137930984</v>
      </c>
      <c r="AE587" s="10">
        <f t="shared" si="203"/>
        <v>6.5972222222222213E-4</v>
      </c>
      <c r="AF587">
        <f t="shared" si="198"/>
        <v>6.2268518518518515E-3</v>
      </c>
      <c r="AG587" t="b">
        <f t="shared" si="199"/>
        <v>0</v>
      </c>
      <c r="AH587">
        <f t="shared" si="200"/>
        <v>3.394675925925926E-2</v>
      </c>
    </row>
    <row r="588" spans="1:34" x14ac:dyDescent="0.2">
      <c r="A588">
        <v>625</v>
      </c>
      <c r="B588" t="s">
        <v>581</v>
      </c>
      <c r="C588" t="s">
        <v>614</v>
      </c>
      <c r="D588" t="s">
        <v>2098</v>
      </c>
      <c r="E588" t="str">
        <f t="shared" si="186"/>
        <v>John NewtonApr 23, 2020</v>
      </c>
      <c r="F588" t="str">
        <f>VLOOKUP(D588,'names lookup'!A:L,5,FALSE)</f>
        <v>John Newton</v>
      </c>
      <c r="G588" t="str">
        <f>VLOOKUP(F588,'names lookup'!E:H,3,FALSE)</f>
        <v>Public Health England</v>
      </c>
      <c r="H588" t="str">
        <f>VLOOKUP(F588,'names lookup'!E:I,5,FALSE)</f>
        <v>Government</v>
      </c>
      <c r="I588" t="str">
        <f>VLOOKUP($F588,'names lookup'!$E:J,6,FALSE)</f>
        <v>Health</v>
      </c>
      <c r="J588" t="str">
        <f>VLOOKUP($F588,'names lookup'!$E:K,7,FALSE)</f>
        <v>N/A</v>
      </c>
      <c r="K588" t="str">
        <f>VLOOKUP($F588,'names lookup'!$E:L,8,FALSE)</f>
        <v>England</v>
      </c>
      <c r="L588" t="str">
        <f t="shared" si="187"/>
        <v>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v>
      </c>
      <c r="M588" t="str">
        <f t="shared" si="201"/>
        <v>22:17</v>
      </c>
      <c r="O588">
        <v>868</v>
      </c>
      <c r="Q588" t="s">
        <v>582</v>
      </c>
      <c r="R588" s="7">
        <f t="shared" si="188"/>
        <v>43944</v>
      </c>
      <c r="S588" t="s">
        <v>2527</v>
      </c>
      <c r="T588" s="6">
        <f t="shared" si="202"/>
        <v>1.5474537037037038E-2</v>
      </c>
      <c r="U588">
        <f t="shared" si="189"/>
        <v>1.0277777777777778E-2</v>
      </c>
      <c r="V588">
        <f t="shared" si="190"/>
        <v>2.9259259259259259E-2</v>
      </c>
      <c r="W588">
        <f t="shared" si="191"/>
        <v>1.8981481481481481E-2</v>
      </c>
      <c r="X588">
        <f t="shared" si="192"/>
        <v>1.650462962962963E-2</v>
      </c>
      <c r="Y588">
        <f t="shared" si="193"/>
        <v>1.650462962962963E-2</v>
      </c>
      <c r="Z588" t="b">
        <f t="shared" si="194"/>
        <v>0</v>
      </c>
      <c r="AA588" s="6">
        <f t="shared" si="195"/>
        <v>5.9027777777777464E-4</v>
      </c>
      <c r="AB588" s="6" t="b">
        <f t="shared" si="196"/>
        <v>0</v>
      </c>
      <c r="AC588" s="9">
        <f t="shared" si="197"/>
        <v>151</v>
      </c>
      <c r="AD588" s="9">
        <f t="shared" si="185"/>
        <v>177.64705882353036</v>
      </c>
      <c r="AE588" s="10">
        <f t="shared" si="203"/>
        <v>6.2500000000000001E-4</v>
      </c>
      <c r="AF588">
        <f t="shared" si="198"/>
        <v>6.2268518518518515E-3</v>
      </c>
      <c r="AG588" t="b">
        <f t="shared" si="199"/>
        <v>0</v>
      </c>
      <c r="AH588">
        <f t="shared" si="200"/>
        <v>3.394675925925926E-2</v>
      </c>
    </row>
    <row r="589" spans="1:34" x14ac:dyDescent="0.2">
      <c r="A589">
        <v>626</v>
      </c>
      <c r="B589" t="s">
        <v>581</v>
      </c>
      <c r="C589" t="s">
        <v>615</v>
      </c>
      <c r="D589" t="s">
        <v>2121</v>
      </c>
      <c r="E589" t="str">
        <f t="shared" si="186"/>
        <v>Matt HancockApr 23, 2020</v>
      </c>
      <c r="F589" t="str">
        <f>VLOOKUP(D589,'names lookup'!A:L,5,FALSE)</f>
        <v>Matt Hancock</v>
      </c>
      <c r="G589" t="str">
        <f>VLOOKUP(F589,'names lookup'!E:H,3,FALSE)</f>
        <v>Government</v>
      </c>
      <c r="H589" t="str">
        <f>VLOOKUP(F589,'names lookup'!E:I,5,FALSE)</f>
        <v>Government</v>
      </c>
      <c r="I589" t="str">
        <f>VLOOKUP($F589,'names lookup'!$E:J,6,FALSE)</f>
        <v>Central govt</v>
      </c>
      <c r="J589" t="str">
        <f>VLOOKUP($F589,'names lookup'!$E:K,7,FALSE)</f>
        <v>N/A</v>
      </c>
      <c r="K589" t="str">
        <f>VLOOKUP($F589,'names lookup'!$E:L,8,FALSE)</f>
        <v>UK</v>
      </c>
      <c r="L589" t="str">
        <f t="shared" si="187"/>
        <v>Thanks very much John, and now we’ll open up to questions. The first question, Laura Coonsburg of the BBC.</v>
      </c>
      <c r="M589" t="str">
        <f t="shared" si="201"/>
        <v>23:08</v>
      </c>
      <c r="O589">
        <v>128</v>
      </c>
      <c r="Q589" t="s">
        <v>582</v>
      </c>
      <c r="R589" s="7">
        <f t="shared" si="188"/>
        <v>43944</v>
      </c>
      <c r="S589" t="s">
        <v>2530</v>
      </c>
      <c r="T589" s="6">
        <f t="shared" si="202"/>
        <v>1.6064814814814813E-2</v>
      </c>
      <c r="U589">
        <f t="shared" si="189"/>
        <v>1.6064814814814813E-2</v>
      </c>
      <c r="V589">
        <f t="shared" si="190"/>
        <v>3.394675925925926E-2</v>
      </c>
      <c r="W589">
        <f t="shared" si="191"/>
        <v>1.7881944444444447E-2</v>
      </c>
      <c r="X589">
        <f t="shared" si="192"/>
        <v>1.650462962962963E-2</v>
      </c>
      <c r="Y589">
        <f t="shared" si="193"/>
        <v>1.650462962962963E-2</v>
      </c>
      <c r="Z589" t="b">
        <f t="shared" si="194"/>
        <v>0</v>
      </c>
      <c r="AA589" s="6">
        <f t="shared" si="195"/>
        <v>9.2592592592595502E-5</v>
      </c>
      <c r="AB589" s="6" t="b">
        <f t="shared" si="196"/>
        <v>0</v>
      </c>
      <c r="AC589" s="9">
        <f t="shared" si="197"/>
        <v>19</v>
      </c>
      <c r="AD589" s="9">
        <f t="shared" si="185"/>
        <v>142.49999999999551</v>
      </c>
      <c r="AE589" s="10">
        <f t="shared" si="203"/>
        <v>6.9444444444444444E-5</v>
      </c>
      <c r="AF589">
        <f t="shared" si="198"/>
        <v>4.3981481481481649E-4</v>
      </c>
      <c r="AG589" t="b">
        <f t="shared" si="199"/>
        <v>0</v>
      </c>
      <c r="AH589">
        <f t="shared" si="200"/>
        <v>3.394675925925926E-2</v>
      </c>
    </row>
    <row r="590" spans="1:34" x14ac:dyDescent="0.2">
      <c r="A590">
        <v>627</v>
      </c>
      <c r="B590" t="s">
        <v>581</v>
      </c>
      <c r="C590" t="s">
        <v>616</v>
      </c>
      <c r="D590" t="s">
        <v>2109</v>
      </c>
      <c r="E590" t="str">
        <f t="shared" si="186"/>
        <v>Laura CoonsburgApr 23, 2020</v>
      </c>
      <c r="F590" t="str">
        <f>VLOOKUP(E590,'names lookup'!D:L,2,FALSE)</f>
        <v>Laura Kuenssberg</v>
      </c>
      <c r="G590" t="str">
        <f>VLOOKUP(F590,'names lookup'!E:H,3,FALSE)</f>
        <v>BBC News</v>
      </c>
      <c r="H590" t="str">
        <f>VLOOKUP(F590,'names lookup'!E:I,5,FALSE)</f>
        <v>Media</v>
      </c>
      <c r="I590" t="str">
        <f>VLOOKUP($F590,'names lookup'!$E:J,6,FALSE)</f>
        <v>TV</v>
      </c>
      <c r="J590" t="str">
        <f>VLOOKUP($F590,'names lookup'!$E:K,7,FALSE)</f>
        <v>National</v>
      </c>
      <c r="K590" t="str">
        <f>VLOOKUP($F590,'names lookup'!$E:L,8,FALSE)</f>
        <v>UK</v>
      </c>
      <c r="L590" t="str">
        <f t="shared" si="187"/>
        <v>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v>
      </c>
      <c r="M590" t="str">
        <f t="shared" si="201"/>
        <v>23:16</v>
      </c>
      <c r="O590">
        <v>548</v>
      </c>
      <c r="Q590" t="s">
        <v>582</v>
      </c>
      <c r="R590" s="7">
        <f t="shared" si="188"/>
        <v>43944</v>
      </c>
      <c r="S590" t="s">
        <v>2531</v>
      </c>
      <c r="T590" s="6">
        <f t="shared" si="202"/>
        <v>1.6157407407407409E-2</v>
      </c>
      <c r="U590">
        <f t="shared" si="189"/>
        <v>1.6157407407407409E-2</v>
      </c>
      <c r="V590">
        <f t="shared" si="190"/>
        <v>1.6157407407407409E-2</v>
      </c>
      <c r="W590">
        <f t="shared" si="191"/>
        <v>0</v>
      </c>
      <c r="X590">
        <f t="shared" si="192"/>
        <v>1.650462962962963E-2</v>
      </c>
      <c r="Y590">
        <f t="shared" si="193"/>
        <v>1.650462962962963E-2</v>
      </c>
      <c r="Z590" t="b">
        <f t="shared" si="194"/>
        <v>0</v>
      </c>
      <c r="AA590" s="6">
        <f t="shared" si="195"/>
        <v>3.4722222222222099E-4</v>
      </c>
      <c r="AB590" s="6" t="b">
        <f t="shared" si="196"/>
        <v>0</v>
      </c>
      <c r="AC590" s="9">
        <f t="shared" si="197"/>
        <v>99</v>
      </c>
      <c r="AD590" s="9">
        <f t="shared" si="185"/>
        <v>198.00000000000071</v>
      </c>
      <c r="AE590" s="10">
        <f t="shared" si="203"/>
        <v>4.0509259259259258E-4</v>
      </c>
      <c r="AF590">
        <f t="shared" si="198"/>
        <v>3.4722222222222099E-4</v>
      </c>
      <c r="AG590" t="b">
        <f t="shared" si="199"/>
        <v>0</v>
      </c>
      <c r="AH590">
        <f t="shared" si="200"/>
        <v>3.394675925925926E-2</v>
      </c>
    </row>
    <row r="591" spans="1:34" x14ac:dyDescent="0.2">
      <c r="A591">
        <v>628</v>
      </c>
      <c r="B591" t="s">
        <v>581</v>
      </c>
      <c r="C591" t="s">
        <v>617</v>
      </c>
      <c r="D591" t="s">
        <v>2121</v>
      </c>
      <c r="E591" t="str">
        <f t="shared" si="186"/>
        <v>Matt HancockApr 23, 2020</v>
      </c>
      <c r="F591" t="str">
        <f>VLOOKUP(D591,'names lookup'!A:L,5,FALSE)</f>
        <v>Matt Hancock</v>
      </c>
      <c r="G591" t="str">
        <f>VLOOKUP(F591,'names lookup'!E:H,3,FALSE)</f>
        <v>Government</v>
      </c>
      <c r="H591" t="str">
        <f>VLOOKUP(F591,'names lookup'!E:I,5,FALSE)</f>
        <v>Government</v>
      </c>
      <c r="I591" t="str">
        <f>VLOOKUP($F591,'names lookup'!$E:J,6,FALSE)</f>
        <v>Central govt</v>
      </c>
      <c r="J591" t="str">
        <f>VLOOKUP($F591,'names lookup'!$E:K,7,FALSE)</f>
        <v>N/A</v>
      </c>
      <c r="K591" t="str">
        <f>VLOOKUP($F591,'names lookup'!$E:L,8,FALSE)</f>
        <v>UK</v>
      </c>
      <c r="L591" t="str">
        <f t="shared" si="187"/>
        <v>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v>
      </c>
      <c r="M591" t="str">
        <f t="shared" si="201"/>
        <v>23:46</v>
      </c>
      <c r="O591">
        <v>1030</v>
      </c>
      <c r="Q591" t="s">
        <v>582</v>
      </c>
      <c r="R591" s="7">
        <f t="shared" si="188"/>
        <v>43944</v>
      </c>
      <c r="S591" t="s">
        <v>2532</v>
      </c>
      <c r="T591" s="6">
        <f t="shared" si="202"/>
        <v>1.650462962962963E-2</v>
      </c>
      <c r="U591">
        <f t="shared" si="189"/>
        <v>1.650462962962963E-2</v>
      </c>
      <c r="V591">
        <f t="shared" si="190"/>
        <v>3.394675925925926E-2</v>
      </c>
      <c r="W591">
        <f t="shared" si="191"/>
        <v>1.744212962962963E-2</v>
      </c>
      <c r="X591">
        <f t="shared" si="192"/>
        <v>1.7731481481481483E-2</v>
      </c>
      <c r="Y591">
        <f t="shared" si="193"/>
        <v>1.7731481481481483E-2</v>
      </c>
      <c r="Z591" t="b">
        <f t="shared" si="194"/>
        <v>0</v>
      </c>
      <c r="AA591" s="6">
        <f t="shared" si="195"/>
        <v>8.449074074074088E-4</v>
      </c>
      <c r="AB591" s="6" t="b">
        <f t="shared" si="196"/>
        <v>0</v>
      </c>
      <c r="AC591" s="9">
        <f t="shared" si="197"/>
        <v>180</v>
      </c>
      <c r="AD591" s="9">
        <f t="shared" si="185"/>
        <v>147.94520547945183</v>
      </c>
      <c r="AE591" s="10">
        <f t="shared" si="203"/>
        <v>7.407407407407407E-4</v>
      </c>
      <c r="AF591">
        <f t="shared" si="198"/>
        <v>1.226851851851854E-3</v>
      </c>
      <c r="AG591" t="b">
        <f t="shared" si="199"/>
        <v>0</v>
      </c>
      <c r="AH591">
        <f t="shared" si="200"/>
        <v>3.394675925925926E-2</v>
      </c>
    </row>
    <row r="592" spans="1:34" x14ac:dyDescent="0.2">
      <c r="A592">
        <v>629</v>
      </c>
      <c r="B592" t="s">
        <v>581</v>
      </c>
      <c r="C592" t="s">
        <v>618</v>
      </c>
      <c r="D592" t="s">
        <v>2156</v>
      </c>
      <c r="E592" t="str">
        <f t="shared" si="186"/>
        <v>Sir Patrick VallanceApr 23, 2020</v>
      </c>
      <c r="F592" t="str">
        <f>VLOOKUP(E592,'names lookup'!D:L,2,FALSE)</f>
        <v>Patrick Vallance</v>
      </c>
      <c r="G592" t="str">
        <f>VLOOKUP(F592,'names lookup'!E:H,3,FALSE)</f>
        <v>Government</v>
      </c>
      <c r="H592" t="str">
        <f>VLOOKUP(F592,'names lookup'!E:I,5,FALSE)</f>
        <v>Government</v>
      </c>
      <c r="I592" t="str">
        <f>VLOOKUP($F592,'names lookup'!$E:J,6,FALSE)</f>
        <v>Central govt</v>
      </c>
      <c r="J592" t="str">
        <f>VLOOKUP($F592,'names lookup'!$E:K,7,FALSE)</f>
        <v>N/A</v>
      </c>
      <c r="K592" t="str">
        <f>VLOOKUP($F592,'names lookup'!$E:L,8,FALSE)</f>
        <v>UK</v>
      </c>
      <c r="L592" t="str">
        <f t="shared" si="187"/>
        <v>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v>
      </c>
      <c r="M592" t="str">
        <f t="shared" si="201"/>
        <v>24:59</v>
      </c>
      <c r="O592">
        <v>511</v>
      </c>
      <c r="Q592" t="s">
        <v>582</v>
      </c>
      <c r="R592" s="7">
        <f t="shared" si="188"/>
        <v>43944</v>
      </c>
      <c r="S592" t="s">
        <v>2421</v>
      </c>
      <c r="T592" s="6">
        <f t="shared" si="202"/>
        <v>1.7349537037037038E-2</v>
      </c>
      <c r="U592">
        <f t="shared" si="189"/>
        <v>1.7349537037037038E-2</v>
      </c>
      <c r="V592">
        <f t="shared" si="190"/>
        <v>3.3449074074074069E-2</v>
      </c>
      <c r="W592">
        <f t="shared" si="191"/>
        <v>1.609953703703703E-2</v>
      </c>
      <c r="X592">
        <f t="shared" si="192"/>
        <v>1.7731481481481483E-2</v>
      </c>
      <c r="Y592">
        <f t="shared" si="193"/>
        <v>1.7731481481481483E-2</v>
      </c>
      <c r="Z592" t="b">
        <f t="shared" si="194"/>
        <v>0</v>
      </c>
      <c r="AA592" s="6">
        <f t="shared" si="195"/>
        <v>3.1249999999999681E-4</v>
      </c>
      <c r="AB592" s="6" t="b">
        <f t="shared" si="196"/>
        <v>0</v>
      </c>
      <c r="AC592" s="9">
        <f t="shared" si="197"/>
        <v>88</v>
      </c>
      <c r="AD592" s="9">
        <f t="shared" si="185"/>
        <v>195.55555555555756</v>
      </c>
      <c r="AE592" s="10">
        <f t="shared" si="203"/>
        <v>3.5879629629629635E-4</v>
      </c>
      <c r="AF592">
        <f t="shared" si="198"/>
        <v>3.8194444444444517E-4</v>
      </c>
      <c r="AG592" t="b">
        <f t="shared" si="199"/>
        <v>0</v>
      </c>
      <c r="AH592">
        <f t="shared" si="200"/>
        <v>3.394675925925926E-2</v>
      </c>
    </row>
    <row r="593" spans="1:34" x14ac:dyDescent="0.2">
      <c r="A593">
        <v>630</v>
      </c>
      <c r="B593" t="s">
        <v>581</v>
      </c>
      <c r="C593" t="s">
        <v>619</v>
      </c>
      <c r="D593" t="s">
        <v>2121</v>
      </c>
      <c r="E593" t="str">
        <f t="shared" si="186"/>
        <v>Matt HancockApr 23, 2020</v>
      </c>
      <c r="F593" t="str">
        <f>VLOOKUP(D593,'names lookup'!A:L,5,FALSE)</f>
        <v>Matt Hancock</v>
      </c>
      <c r="G593" t="str">
        <f>VLOOKUP(F593,'names lookup'!E:H,3,FALSE)</f>
        <v>Government</v>
      </c>
      <c r="H593" t="str">
        <f>VLOOKUP(F593,'names lookup'!E:I,5,FALSE)</f>
        <v>Government</v>
      </c>
      <c r="I593" t="str">
        <f>VLOOKUP($F593,'names lookup'!$E:J,6,FALSE)</f>
        <v>Central govt</v>
      </c>
      <c r="J593" t="str">
        <f>VLOOKUP($F593,'names lookup'!$E:K,7,FALSE)</f>
        <v>N/A</v>
      </c>
      <c r="K593" t="str">
        <f>VLOOKUP($F593,'names lookup'!$E:L,8,FALSE)</f>
        <v>UK</v>
      </c>
      <c r="L593" t="str">
        <f t="shared" si="187"/>
        <v>Thanks very much. Robert Peston, ITV.</v>
      </c>
      <c r="M593" t="str">
        <f t="shared" si="201"/>
        <v>25:26</v>
      </c>
      <c r="O593">
        <v>59</v>
      </c>
      <c r="Q593" t="s">
        <v>582</v>
      </c>
      <c r="R593" s="7">
        <f t="shared" si="188"/>
        <v>43944</v>
      </c>
      <c r="S593" t="s">
        <v>2533</v>
      </c>
      <c r="T593" s="6">
        <f t="shared" si="202"/>
        <v>1.7662037037037035E-2</v>
      </c>
      <c r="U593">
        <f t="shared" si="189"/>
        <v>1.7662037037037035E-2</v>
      </c>
      <c r="V593">
        <f t="shared" si="190"/>
        <v>3.394675925925926E-2</v>
      </c>
      <c r="W593">
        <f t="shared" si="191"/>
        <v>1.6284722222222225E-2</v>
      </c>
      <c r="X593">
        <f t="shared" si="192"/>
        <v>1.7731481481481483E-2</v>
      </c>
      <c r="Y593">
        <f t="shared" si="193"/>
        <v>1.7731481481481483E-2</v>
      </c>
      <c r="Z593" t="b">
        <f t="shared" si="194"/>
        <v>0</v>
      </c>
      <c r="AA593" s="6">
        <f t="shared" si="195"/>
        <v>4.6296296296297751E-5</v>
      </c>
      <c r="AB593" s="6" t="b">
        <f t="shared" si="196"/>
        <v>0</v>
      </c>
      <c r="AC593" s="9">
        <f t="shared" si="197"/>
        <v>6</v>
      </c>
      <c r="AD593" s="9">
        <f t="shared" si="185"/>
        <v>89.999999999997172</v>
      </c>
      <c r="AE593" s="10">
        <f t="shared" si="203"/>
        <v>2.3148148148148147E-5</v>
      </c>
      <c r="AF593">
        <f t="shared" si="198"/>
        <v>6.9444444444448361E-5</v>
      </c>
      <c r="AG593" t="b">
        <f t="shared" si="199"/>
        <v>0</v>
      </c>
      <c r="AH593">
        <f t="shared" si="200"/>
        <v>3.394675925925926E-2</v>
      </c>
    </row>
    <row r="594" spans="1:34" x14ac:dyDescent="0.2">
      <c r="A594">
        <v>631</v>
      </c>
      <c r="B594" t="s">
        <v>581</v>
      </c>
      <c r="C594" t="s">
        <v>620</v>
      </c>
      <c r="D594" t="s">
        <v>2159</v>
      </c>
      <c r="E594" t="str">
        <f t="shared" si="186"/>
        <v>Speaker 3Apr 23, 2020</v>
      </c>
      <c r="F594" t="str">
        <f>VLOOKUP(E594,'names lookup'!D:L,2,FALSE)</f>
        <v>Robert Peston</v>
      </c>
      <c r="G594" t="str">
        <f>VLOOKUP(F594,'names lookup'!E:H,3,FALSE)</f>
        <v>ITV News</v>
      </c>
      <c r="H594" t="str">
        <f>VLOOKUP(F594,'names lookup'!E:I,5,FALSE)</f>
        <v>Media</v>
      </c>
      <c r="I594" t="str">
        <f>VLOOKUP($F594,'names lookup'!$E:J,6,FALSE)</f>
        <v>TV</v>
      </c>
      <c r="J594" t="str">
        <f>VLOOKUP($F594,'names lookup'!$E:K,7,FALSE)</f>
        <v>National</v>
      </c>
      <c r="K594" t="str">
        <f>VLOOKUP($F594,'names lookup'!$E:L,8,FALSE)</f>
        <v>UK</v>
      </c>
      <c r="L594" t="str">
        <f t="shared" si="187"/>
        <v>[ inaudible 001230].</v>
      </c>
      <c r="M594" t="str">
        <f t="shared" si="201"/>
        <v>25:30</v>
      </c>
      <c r="O594">
        <v>41</v>
      </c>
      <c r="Q594" t="s">
        <v>582</v>
      </c>
      <c r="R594" s="7">
        <f t="shared" si="188"/>
        <v>43944</v>
      </c>
      <c r="S594" t="s">
        <v>2534</v>
      </c>
      <c r="T594" s="6">
        <f t="shared" si="202"/>
        <v>1.7708333333333333E-2</v>
      </c>
      <c r="U594">
        <f t="shared" si="189"/>
        <v>1.7708333333333333E-2</v>
      </c>
      <c r="V594">
        <f t="shared" si="190"/>
        <v>1.7708333333333333E-2</v>
      </c>
      <c r="W594">
        <f t="shared" si="191"/>
        <v>0</v>
      </c>
      <c r="X594">
        <f t="shared" si="192"/>
        <v>1.7731481481481483E-2</v>
      </c>
      <c r="Y594">
        <f t="shared" si="193"/>
        <v>1.7731481481481483E-2</v>
      </c>
      <c r="Z594" t="b">
        <f t="shared" si="194"/>
        <v>0</v>
      </c>
      <c r="AA594" s="6">
        <f t="shared" si="195"/>
        <v>2.314814814815061E-5</v>
      </c>
      <c r="AB594" s="6" t="b">
        <f t="shared" si="196"/>
        <v>0</v>
      </c>
      <c r="AC594" s="9">
        <f t="shared" si="197"/>
        <v>3</v>
      </c>
      <c r="AD594" s="9">
        <f t="shared" si="185"/>
        <v>89.999999999990422</v>
      </c>
      <c r="AE594" s="10">
        <f t="shared" si="203"/>
        <v>1.1574074074074073E-5</v>
      </c>
      <c r="AF594">
        <f t="shared" si="198"/>
        <v>2.314814814815061E-5</v>
      </c>
      <c r="AG594" t="b">
        <f t="shared" si="199"/>
        <v>0</v>
      </c>
      <c r="AH594">
        <f t="shared" si="200"/>
        <v>3.394675925925926E-2</v>
      </c>
    </row>
    <row r="595" spans="1:34" x14ac:dyDescent="0.2">
      <c r="A595">
        <v>632</v>
      </c>
      <c r="B595" t="s">
        <v>581</v>
      </c>
      <c r="C595" t="s">
        <v>621</v>
      </c>
      <c r="D595" t="s">
        <v>2121</v>
      </c>
      <c r="E595" t="str">
        <f t="shared" si="186"/>
        <v>Matt HancockApr 23, 2020</v>
      </c>
      <c r="F595" t="str">
        <f>VLOOKUP(D595,'names lookup'!A:L,5,FALSE)</f>
        <v>Matt Hancock</v>
      </c>
      <c r="G595" t="str">
        <f>VLOOKUP(F595,'names lookup'!E:H,3,FALSE)</f>
        <v>Government</v>
      </c>
      <c r="H595" t="str">
        <f>VLOOKUP(F595,'names lookup'!E:I,5,FALSE)</f>
        <v>Government</v>
      </c>
      <c r="I595" t="str">
        <f>VLOOKUP($F595,'names lookup'!$E:J,6,FALSE)</f>
        <v>Central govt</v>
      </c>
      <c r="J595" t="str">
        <f>VLOOKUP($F595,'names lookup'!$E:K,7,FALSE)</f>
        <v>N/A</v>
      </c>
      <c r="K595" t="str">
        <f>VLOOKUP($F595,'names lookup'!$E:L,8,FALSE)</f>
        <v>UK</v>
      </c>
      <c r="L595" t="str">
        <f t="shared" si="187"/>
        <v>Thanks Robert.</v>
      </c>
      <c r="M595" t="str">
        <f t="shared" si="201"/>
        <v>25:32</v>
      </c>
      <c r="O595">
        <v>36</v>
      </c>
      <c r="Q595" t="s">
        <v>582</v>
      </c>
      <c r="R595" s="7">
        <f t="shared" si="188"/>
        <v>43944</v>
      </c>
      <c r="S595" t="s">
        <v>2535</v>
      </c>
      <c r="T595" s="6">
        <f t="shared" si="202"/>
        <v>1.7731481481481483E-2</v>
      </c>
      <c r="U595">
        <f t="shared" si="189"/>
        <v>1.7731481481481483E-2</v>
      </c>
      <c r="V595">
        <f t="shared" si="190"/>
        <v>3.394675925925926E-2</v>
      </c>
      <c r="W595">
        <f t="shared" si="191"/>
        <v>1.6215277777777776E-2</v>
      </c>
      <c r="X595">
        <f t="shared" si="192"/>
        <v>1.8368055555555554E-2</v>
      </c>
      <c r="Y595">
        <f t="shared" si="193"/>
        <v>1.8368055555555554E-2</v>
      </c>
      <c r="Z595" t="b">
        <f t="shared" si="194"/>
        <v>0</v>
      </c>
      <c r="AA595" s="6">
        <f t="shared" si="195"/>
        <v>2.3148148148147141E-5</v>
      </c>
      <c r="AB595" s="6" t="b">
        <f t="shared" si="196"/>
        <v>0</v>
      </c>
      <c r="AC595" s="9">
        <f t="shared" si="197"/>
        <v>2</v>
      </c>
      <c r="AD595" s="9">
        <f t="shared" si="185"/>
        <v>60.000000000002615</v>
      </c>
      <c r="AE595" s="10">
        <f t="shared" si="203"/>
        <v>0</v>
      </c>
      <c r="AF595">
        <f t="shared" si="198"/>
        <v>6.3657407407407066E-4</v>
      </c>
      <c r="AG595" t="b">
        <f t="shared" si="199"/>
        <v>0</v>
      </c>
      <c r="AH595">
        <f t="shared" si="200"/>
        <v>3.394675925925926E-2</v>
      </c>
    </row>
    <row r="596" spans="1:34" x14ac:dyDescent="0.2">
      <c r="A596">
        <v>633</v>
      </c>
      <c r="B596" t="s">
        <v>581</v>
      </c>
      <c r="C596" t="s">
        <v>622</v>
      </c>
      <c r="D596" t="s">
        <v>2145</v>
      </c>
      <c r="E596" t="str">
        <f t="shared" si="186"/>
        <v>Robert PestonApr 23, 2020</v>
      </c>
      <c r="F596" t="str">
        <f>VLOOKUP(D596,'names lookup'!A:L,5,FALSE)</f>
        <v>Robert Peston</v>
      </c>
      <c r="G596" t="str">
        <f>VLOOKUP(F596,'names lookup'!E:H,3,FALSE)</f>
        <v>ITV News</v>
      </c>
      <c r="H596" t="str">
        <f>VLOOKUP(F596,'names lookup'!E:I,5,FALSE)</f>
        <v>Media</v>
      </c>
      <c r="I596" t="str">
        <f>VLOOKUP($F596,'names lookup'!$E:J,6,FALSE)</f>
        <v>TV</v>
      </c>
      <c r="J596" t="str">
        <f>VLOOKUP($F596,'names lookup'!$E:K,7,FALSE)</f>
        <v>National</v>
      </c>
      <c r="K596" t="str">
        <f>VLOOKUP($F596,'names lookup'!$E:L,8,FALSE)</f>
        <v>UK</v>
      </c>
      <c r="L596" t="str">
        <f t="shared" si="187"/>
        <v>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v>
      </c>
      <c r="M596" t="str">
        <f t="shared" si="201"/>
        <v>25:34</v>
      </c>
      <c r="O596">
        <v>425</v>
      </c>
      <c r="Q596" t="s">
        <v>582</v>
      </c>
      <c r="R596" s="7">
        <f t="shared" si="188"/>
        <v>43944</v>
      </c>
      <c r="S596" t="s">
        <v>2337</v>
      </c>
      <c r="T596" s="6">
        <f t="shared" si="202"/>
        <v>1.7754629629629631E-2</v>
      </c>
      <c r="U596">
        <f t="shared" si="189"/>
        <v>1.7754629629629631E-2</v>
      </c>
      <c r="V596">
        <f t="shared" si="190"/>
        <v>1.8078703703703704E-2</v>
      </c>
      <c r="W596">
        <f t="shared" si="191"/>
        <v>3.2407407407407385E-4</v>
      </c>
      <c r="X596">
        <f t="shared" si="192"/>
        <v>1.8368055555555554E-2</v>
      </c>
      <c r="Y596">
        <f t="shared" si="193"/>
        <v>1.8368055555555554E-2</v>
      </c>
      <c r="Z596" t="b">
        <f t="shared" si="194"/>
        <v>0</v>
      </c>
      <c r="AA596" s="6">
        <f t="shared" si="195"/>
        <v>3.2407407407407385E-4</v>
      </c>
      <c r="AB596" s="6" t="b">
        <f t="shared" si="196"/>
        <v>0</v>
      </c>
      <c r="AC596" s="9">
        <f t="shared" si="197"/>
        <v>74</v>
      </c>
      <c r="AD596" s="9">
        <f t="shared" si="185"/>
        <v>158.57142857142867</v>
      </c>
      <c r="AE596" s="10">
        <f t="shared" si="203"/>
        <v>3.0092592592592595E-4</v>
      </c>
      <c r="AF596">
        <f t="shared" si="198"/>
        <v>6.1342592592592352E-4</v>
      </c>
      <c r="AG596" t="b">
        <f t="shared" si="199"/>
        <v>0</v>
      </c>
      <c r="AH596">
        <f t="shared" si="200"/>
        <v>3.394675925925926E-2</v>
      </c>
    </row>
    <row r="597" spans="1:34" x14ac:dyDescent="0.2">
      <c r="A597">
        <v>634</v>
      </c>
      <c r="B597" t="s">
        <v>581</v>
      </c>
      <c r="C597" t="s">
        <v>623</v>
      </c>
      <c r="D597" t="s">
        <v>2145</v>
      </c>
      <c r="E597" t="str">
        <f t="shared" si="186"/>
        <v>Robert PestonApr 23, 2020</v>
      </c>
      <c r="F597" t="str">
        <f>VLOOKUP(D597,'names lookup'!A:L,5,FALSE)</f>
        <v>Robert Peston</v>
      </c>
      <c r="G597" t="str">
        <f>VLOOKUP(F597,'names lookup'!E:H,3,FALSE)</f>
        <v>ITV News</v>
      </c>
      <c r="H597" t="str">
        <f>VLOOKUP(F597,'names lookup'!E:I,5,FALSE)</f>
        <v>Media</v>
      </c>
      <c r="I597" t="str">
        <f>VLOOKUP($F597,'names lookup'!$E:J,6,FALSE)</f>
        <v>TV</v>
      </c>
      <c r="J597" t="str">
        <f>VLOOKUP($F597,'names lookup'!$E:K,7,FALSE)</f>
        <v>National</v>
      </c>
      <c r="K597" t="str">
        <f>VLOOKUP($F597,'names lookup'!$E:L,8,FALSE)</f>
        <v>UK</v>
      </c>
      <c r="L597" t="str">
        <f t="shared" si="187"/>
        <v>…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v>
      </c>
      <c r="M597" t="str">
        <f t="shared" si="201"/>
        <v>26:02</v>
      </c>
      <c r="O597">
        <v>362</v>
      </c>
      <c r="Q597" t="s">
        <v>582</v>
      </c>
      <c r="R597" s="7">
        <f t="shared" si="188"/>
        <v>43944</v>
      </c>
      <c r="S597" t="s">
        <v>2337</v>
      </c>
      <c r="T597" s="6">
        <f t="shared" si="202"/>
        <v>1.8078703703703704E-2</v>
      </c>
      <c r="U597">
        <f t="shared" si="189"/>
        <v>1.7754629629629631E-2</v>
      </c>
      <c r="V597">
        <f t="shared" si="190"/>
        <v>1.8078703703703704E-2</v>
      </c>
      <c r="W597">
        <f t="shared" si="191"/>
        <v>3.2407407407407385E-4</v>
      </c>
      <c r="X597">
        <f t="shared" si="192"/>
        <v>1.8368055555555554E-2</v>
      </c>
      <c r="Y597">
        <f t="shared" si="193"/>
        <v>1.8368055555555554E-2</v>
      </c>
      <c r="Z597" t="b">
        <f t="shared" si="194"/>
        <v>0</v>
      </c>
      <c r="AA597" s="6">
        <f t="shared" si="195"/>
        <v>2.8935185185184967E-4</v>
      </c>
      <c r="AB597" s="6" t="b">
        <f t="shared" si="196"/>
        <v>0</v>
      </c>
      <c r="AC597" s="9">
        <f t="shared" si="197"/>
        <v>65</v>
      </c>
      <c r="AD597" s="9">
        <f t="shared" ref="AD597:AD660" si="204">IF(AB597=FALSE,AC597/(AA597*(24*60)),"")</f>
        <v>156.00000000000117</v>
      </c>
      <c r="AE597" s="10">
        <f t="shared" si="203"/>
        <v>2.6620370370370372E-4</v>
      </c>
      <c r="AF597">
        <f t="shared" si="198"/>
        <v>6.1342592592592352E-4</v>
      </c>
      <c r="AG597" t="b">
        <f t="shared" si="199"/>
        <v>0</v>
      </c>
      <c r="AH597">
        <f t="shared" si="200"/>
        <v>3.394675925925926E-2</v>
      </c>
    </row>
    <row r="598" spans="1:34" x14ac:dyDescent="0.2">
      <c r="A598">
        <v>635</v>
      </c>
      <c r="B598" t="s">
        <v>581</v>
      </c>
      <c r="C598" t="s">
        <v>624</v>
      </c>
      <c r="D598" t="s">
        <v>2121</v>
      </c>
      <c r="E598" t="str">
        <f t="shared" si="186"/>
        <v>Matt HancockApr 23, 2020</v>
      </c>
      <c r="F598" t="str">
        <f>VLOOKUP(D598,'names lookup'!A:L,5,FALSE)</f>
        <v>Matt Hancock</v>
      </c>
      <c r="G598" t="str">
        <f>VLOOKUP(F598,'names lookup'!E:H,3,FALSE)</f>
        <v>Government</v>
      </c>
      <c r="H598" t="str">
        <f>VLOOKUP(F598,'names lookup'!E:I,5,FALSE)</f>
        <v>Government</v>
      </c>
      <c r="I598" t="str">
        <f>VLOOKUP($F598,'names lookup'!$E:J,6,FALSE)</f>
        <v>Central govt</v>
      </c>
      <c r="J598" t="str">
        <f>VLOOKUP($F598,'names lookup'!$E:K,7,FALSE)</f>
        <v>N/A</v>
      </c>
      <c r="K598" t="str">
        <f>VLOOKUP($F598,'names lookup'!$E:L,8,FALSE)</f>
        <v>UK</v>
      </c>
      <c r="L598" t="str">
        <f t="shared" si="187"/>
        <v>Thanks Robert. I’ll ask John to answer the first and Patrick to answer the second.</v>
      </c>
      <c r="M598" t="str">
        <f t="shared" si="201"/>
        <v>26:27</v>
      </c>
      <c r="O598">
        <v>104</v>
      </c>
      <c r="Q598" t="s">
        <v>582</v>
      </c>
      <c r="R598" s="7">
        <f t="shared" si="188"/>
        <v>43944</v>
      </c>
      <c r="S598" t="s">
        <v>2536</v>
      </c>
      <c r="T598" s="6">
        <f t="shared" si="202"/>
        <v>1.8368055555555554E-2</v>
      </c>
      <c r="U598">
        <f t="shared" si="189"/>
        <v>1.8368055555555554E-2</v>
      </c>
      <c r="V598">
        <f t="shared" si="190"/>
        <v>3.394675925925926E-2</v>
      </c>
      <c r="W598">
        <f t="shared" si="191"/>
        <v>1.5578703703703706E-2</v>
      </c>
      <c r="X598">
        <f t="shared" si="192"/>
        <v>2.028935185185185E-2</v>
      </c>
      <c r="Y598">
        <f t="shared" si="193"/>
        <v>2.028935185185185E-2</v>
      </c>
      <c r="Z598" t="b">
        <f t="shared" si="194"/>
        <v>0</v>
      </c>
      <c r="AA598" s="6">
        <f t="shared" si="195"/>
        <v>5.7870370370371321E-5</v>
      </c>
      <c r="AB598" s="6" t="b">
        <f t="shared" si="196"/>
        <v>0</v>
      </c>
      <c r="AC598" s="9">
        <f t="shared" si="197"/>
        <v>15</v>
      </c>
      <c r="AD598" s="9">
        <f t="shared" si="204"/>
        <v>179.99999999999704</v>
      </c>
      <c r="AE598" s="10">
        <f t="shared" si="203"/>
        <v>5.7870370370370366E-5</v>
      </c>
      <c r="AF598">
        <f t="shared" si="198"/>
        <v>1.9212962962962959E-3</v>
      </c>
      <c r="AG598" t="b">
        <f t="shared" si="199"/>
        <v>0</v>
      </c>
      <c r="AH598">
        <f t="shared" si="200"/>
        <v>3.394675925925926E-2</v>
      </c>
    </row>
    <row r="599" spans="1:34" x14ac:dyDescent="0.2">
      <c r="A599">
        <v>636</v>
      </c>
      <c r="B599" t="s">
        <v>581</v>
      </c>
      <c r="C599" t="s">
        <v>625</v>
      </c>
      <c r="D599" t="s">
        <v>2098</v>
      </c>
      <c r="E599" t="str">
        <f t="shared" si="186"/>
        <v>John NewtonApr 23, 2020</v>
      </c>
      <c r="F599" t="str">
        <f>VLOOKUP(D599,'names lookup'!A:L,5,FALSE)</f>
        <v>John Newton</v>
      </c>
      <c r="G599" t="str">
        <f>VLOOKUP(F599,'names lookup'!E:H,3,FALSE)</f>
        <v>Public Health England</v>
      </c>
      <c r="H599" t="str">
        <f>VLOOKUP(F599,'names lookup'!E:I,5,FALSE)</f>
        <v>Government</v>
      </c>
      <c r="I599" t="str">
        <f>VLOOKUP($F599,'names lookup'!$E:J,6,FALSE)</f>
        <v>Health</v>
      </c>
      <c r="J599" t="str">
        <f>VLOOKUP($F599,'names lookup'!$E:K,7,FALSE)</f>
        <v>N/A</v>
      </c>
      <c r="K599" t="str">
        <f>VLOOKUP($F599,'names lookup'!$E:L,8,FALSE)</f>
        <v>England</v>
      </c>
      <c r="L599" t="str">
        <f t="shared" si="187"/>
        <v>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v>
      </c>
      <c r="M599" t="str">
        <f t="shared" si="201"/>
        <v>26:32</v>
      </c>
      <c r="O599">
        <v>558</v>
      </c>
      <c r="Q599" t="s">
        <v>582</v>
      </c>
      <c r="R599" s="7">
        <f t="shared" si="188"/>
        <v>43944</v>
      </c>
      <c r="S599" t="s">
        <v>2537</v>
      </c>
      <c r="T599" s="6">
        <f t="shared" si="202"/>
        <v>1.8425925925925925E-2</v>
      </c>
      <c r="U599">
        <f t="shared" si="189"/>
        <v>1.8425925925925925E-2</v>
      </c>
      <c r="V599">
        <f t="shared" si="190"/>
        <v>2.9259259259259259E-2</v>
      </c>
      <c r="W599">
        <f t="shared" si="191"/>
        <v>1.0833333333333334E-2</v>
      </c>
      <c r="X599">
        <f t="shared" si="192"/>
        <v>2.028935185185185E-2</v>
      </c>
      <c r="Y599">
        <f t="shared" si="193"/>
        <v>2.028935185185185E-2</v>
      </c>
      <c r="Z599" t="b">
        <f t="shared" si="194"/>
        <v>0</v>
      </c>
      <c r="AA599" s="6">
        <f t="shared" si="195"/>
        <v>3.703703703703716E-4</v>
      </c>
      <c r="AB599" s="6" t="b">
        <f t="shared" si="196"/>
        <v>0</v>
      </c>
      <c r="AC599" s="9">
        <f t="shared" si="197"/>
        <v>85</v>
      </c>
      <c r="AD599" s="9">
        <f t="shared" si="204"/>
        <v>159.37499999999946</v>
      </c>
      <c r="AE599" s="10">
        <f t="shared" si="203"/>
        <v>3.4722222222222224E-4</v>
      </c>
      <c r="AF599">
        <f t="shared" si="198"/>
        <v>1.8634259259259246E-3</v>
      </c>
      <c r="AG599" t="b">
        <f t="shared" si="199"/>
        <v>0</v>
      </c>
      <c r="AH599">
        <f t="shared" si="200"/>
        <v>3.394675925925926E-2</v>
      </c>
    </row>
    <row r="600" spans="1:34" x14ac:dyDescent="0.2">
      <c r="A600">
        <v>637</v>
      </c>
      <c r="B600" t="s">
        <v>581</v>
      </c>
      <c r="C600" t="s">
        <v>626</v>
      </c>
      <c r="D600" t="s">
        <v>2098</v>
      </c>
      <c r="E600" t="str">
        <f t="shared" si="186"/>
        <v>John NewtonApr 23, 2020</v>
      </c>
      <c r="F600" t="str">
        <f>VLOOKUP(D600,'names lookup'!A:L,5,FALSE)</f>
        <v>John Newton</v>
      </c>
      <c r="G600" t="str">
        <f>VLOOKUP(F600,'names lookup'!E:H,3,FALSE)</f>
        <v>Public Health England</v>
      </c>
      <c r="H600" t="str">
        <f>VLOOKUP(F600,'names lookup'!E:I,5,FALSE)</f>
        <v>Government</v>
      </c>
      <c r="I600" t="str">
        <f>VLOOKUP($F600,'names lookup'!$E:J,6,FALSE)</f>
        <v>Health</v>
      </c>
      <c r="J600" t="str">
        <f>VLOOKUP($F600,'names lookup'!$E:K,7,FALSE)</f>
        <v>N/A</v>
      </c>
      <c r="K600" t="str">
        <f>VLOOKUP($F600,'names lookup'!$E:L,8,FALSE)</f>
        <v>England</v>
      </c>
      <c r="L600" t="str">
        <f t="shared" si="187"/>
        <v>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v>
      </c>
      <c r="M600" t="str">
        <f t="shared" si="201"/>
        <v>27:04</v>
      </c>
      <c r="O600">
        <v>328</v>
      </c>
      <c r="Q600" t="s">
        <v>582</v>
      </c>
      <c r="R600" s="7">
        <f t="shared" si="188"/>
        <v>43944</v>
      </c>
      <c r="S600" t="s">
        <v>2537</v>
      </c>
      <c r="T600" s="6">
        <f t="shared" si="202"/>
        <v>1.8796296296296297E-2</v>
      </c>
      <c r="U600">
        <f t="shared" si="189"/>
        <v>1.8425925925925925E-2</v>
      </c>
      <c r="V600">
        <f t="shared" si="190"/>
        <v>2.9259259259259259E-2</v>
      </c>
      <c r="W600">
        <f t="shared" si="191"/>
        <v>1.0833333333333334E-2</v>
      </c>
      <c r="X600">
        <f t="shared" si="192"/>
        <v>2.028935185185185E-2</v>
      </c>
      <c r="Y600">
        <f t="shared" si="193"/>
        <v>2.028935185185185E-2</v>
      </c>
      <c r="Z600" t="b">
        <f t="shared" si="194"/>
        <v>0</v>
      </c>
      <c r="AA600" s="6">
        <f t="shared" si="195"/>
        <v>2.5462962962962896E-4</v>
      </c>
      <c r="AB600" s="6" t="b">
        <f t="shared" si="196"/>
        <v>0</v>
      </c>
      <c r="AC600" s="9">
        <f t="shared" si="197"/>
        <v>59</v>
      </c>
      <c r="AD600" s="9">
        <f t="shared" si="204"/>
        <v>160.90909090909133</v>
      </c>
      <c r="AE600" s="10">
        <f t="shared" si="203"/>
        <v>2.4305555555555552E-4</v>
      </c>
      <c r="AF600">
        <f t="shared" si="198"/>
        <v>1.8634259259259246E-3</v>
      </c>
      <c r="AG600" t="b">
        <f t="shared" si="199"/>
        <v>0</v>
      </c>
      <c r="AH600">
        <f t="shared" si="200"/>
        <v>3.394675925925926E-2</v>
      </c>
    </row>
    <row r="601" spans="1:34" x14ac:dyDescent="0.2">
      <c r="A601">
        <v>638</v>
      </c>
      <c r="B601" t="s">
        <v>581</v>
      </c>
      <c r="C601" t="s">
        <v>627</v>
      </c>
      <c r="D601" t="s">
        <v>2121</v>
      </c>
      <c r="E601" t="str">
        <f t="shared" si="186"/>
        <v>Matt HancockApr 23, 2020</v>
      </c>
      <c r="F601" t="str">
        <f>VLOOKUP(D601,'names lookup'!A:L,5,FALSE)</f>
        <v>Matt Hancock</v>
      </c>
      <c r="G601" t="str">
        <f>VLOOKUP(F601,'names lookup'!E:H,3,FALSE)</f>
        <v>Government</v>
      </c>
      <c r="H601" t="str">
        <f>VLOOKUP(F601,'names lookup'!E:I,5,FALSE)</f>
        <v>Government</v>
      </c>
      <c r="I601" t="str">
        <f>VLOOKUP($F601,'names lookup'!$E:J,6,FALSE)</f>
        <v>Central govt</v>
      </c>
      <c r="J601" t="str">
        <f>VLOOKUP($F601,'names lookup'!$E:K,7,FALSE)</f>
        <v>N/A</v>
      </c>
      <c r="K601" t="str">
        <f>VLOOKUP($F601,'names lookup'!$E:L,8,FALSE)</f>
        <v>UK</v>
      </c>
      <c r="L601" t="str">
        <f t="shared" si="187"/>
        <v>Thanks very much. Patrick.</v>
      </c>
      <c r="M601" t="str">
        <f t="shared" si="201"/>
        <v>27:26</v>
      </c>
      <c r="O601">
        <v>48</v>
      </c>
      <c r="Q601" t="s">
        <v>582</v>
      </c>
      <c r="R601" s="7">
        <f t="shared" si="188"/>
        <v>43944</v>
      </c>
      <c r="S601" t="s">
        <v>2538</v>
      </c>
      <c r="T601" s="6">
        <f t="shared" si="202"/>
        <v>1.9050925925925926E-2</v>
      </c>
      <c r="U601">
        <f t="shared" si="189"/>
        <v>1.9050925925925926E-2</v>
      </c>
      <c r="V601">
        <f t="shared" si="190"/>
        <v>3.394675925925926E-2</v>
      </c>
      <c r="W601">
        <f t="shared" si="191"/>
        <v>1.4895833333333334E-2</v>
      </c>
      <c r="X601">
        <f t="shared" si="192"/>
        <v>2.028935185185185E-2</v>
      </c>
      <c r="Y601">
        <f t="shared" si="193"/>
        <v>2.028935185185185E-2</v>
      </c>
      <c r="Z601" t="b">
        <f t="shared" si="194"/>
        <v>0</v>
      </c>
      <c r="AA601" s="6">
        <f t="shared" si="195"/>
        <v>2.3148148148147141E-5</v>
      </c>
      <c r="AB601" s="6" t="b">
        <f t="shared" si="196"/>
        <v>0</v>
      </c>
      <c r="AC601" s="9">
        <f t="shared" si="197"/>
        <v>4</v>
      </c>
      <c r="AD601" s="9">
        <f t="shared" si="204"/>
        <v>120.00000000000523</v>
      </c>
      <c r="AE601" s="10">
        <f t="shared" si="203"/>
        <v>1.1574074074074073E-5</v>
      </c>
      <c r="AF601">
        <f t="shared" si="198"/>
        <v>1.2384259259259241E-3</v>
      </c>
      <c r="AG601" t="b">
        <f t="shared" si="199"/>
        <v>0</v>
      </c>
      <c r="AH601">
        <f t="shared" si="200"/>
        <v>3.394675925925926E-2</v>
      </c>
    </row>
    <row r="602" spans="1:34" x14ac:dyDescent="0.2">
      <c r="A602">
        <v>639</v>
      </c>
      <c r="B602" t="s">
        <v>581</v>
      </c>
      <c r="C602" t="s">
        <v>628</v>
      </c>
      <c r="D602" t="s">
        <v>2156</v>
      </c>
      <c r="E602" t="str">
        <f t="shared" si="186"/>
        <v>Sir Patrick VallanceApr 23, 2020</v>
      </c>
      <c r="F602" t="str">
        <f>VLOOKUP(E602,'names lookup'!D:L,2,FALSE)</f>
        <v>Patrick Vallance</v>
      </c>
      <c r="G602" t="str">
        <f>VLOOKUP(F602,'names lookup'!E:H,3,FALSE)</f>
        <v>Government</v>
      </c>
      <c r="H602" t="str">
        <f>VLOOKUP(F602,'names lookup'!E:I,5,FALSE)</f>
        <v>Government</v>
      </c>
      <c r="I602" t="str">
        <f>VLOOKUP($F602,'names lookup'!$E:J,6,FALSE)</f>
        <v>Central govt</v>
      </c>
      <c r="J602" t="str">
        <f>VLOOKUP($F602,'names lookup'!$E:K,7,FALSE)</f>
        <v>N/A</v>
      </c>
      <c r="K602" t="str">
        <f>VLOOKUP($F602,'names lookup'!$E:L,8,FALSE)</f>
        <v>UK</v>
      </c>
      <c r="L602" t="str">
        <f t="shared" si="187"/>
        <v>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v>
      </c>
      <c r="M602" t="str">
        <f t="shared" si="201"/>
        <v>27:28</v>
      </c>
      <c r="O602">
        <v>454</v>
      </c>
      <c r="Q602" t="s">
        <v>582</v>
      </c>
      <c r="R602" s="7">
        <f t="shared" si="188"/>
        <v>43944</v>
      </c>
      <c r="S602" t="s">
        <v>2341</v>
      </c>
      <c r="T602" s="6">
        <f t="shared" si="202"/>
        <v>1.9074074074074073E-2</v>
      </c>
      <c r="U602">
        <f t="shared" si="189"/>
        <v>1.9074074074074073E-2</v>
      </c>
      <c r="V602">
        <f t="shared" si="190"/>
        <v>3.3449074074074069E-2</v>
      </c>
      <c r="W602">
        <f t="shared" si="191"/>
        <v>1.4374999999999995E-2</v>
      </c>
      <c r="X602">
        <f t="shared" si="192"/>
        <v>2.028935185185185E-2</v>
      </c>
      <c r="Y602">
        <f t="shared" si="193"/>
        <v>2.028935185185185E-2</v>
      </c>
      <c r="Z602" t="b">
        <f t="shared" si="194"/>
        <v>0</v>
      </c>
      <c r="AA602" s="6">
        <f t="shared" si="195"/>
        <v>2.4305555555555539E-4</v>
      </c>
      <c r="AB602" s="6" t="b">
        <f t="shared" si="196"/>
        <v>0</v>
      </c>
      <c r="AC602" s="9">
        <f t="shared" si="197"/>
        <v>80</v>
      </c>
      <c r="AD602" s="9">
        <f t="shared" si="204"/>
        <v>228.57142857142873</v>
      </c>
      <c r="AE602" s="10">
        <f t="shared" si="203"/>
        <v>3.2407407407407406E-4</v>
      </c>
      <c r="AF602">
        <f t="shared" si="198"/>
        <v>1.2152777777777769E-3</v>
      </c>
      <c r="AG602" t="b">
        <f t="shared" si="199"/>
        <v>0</v>
      </c>
      <c r="AH602">
        <f t="shared" si="200"/>
        <v>3.394675925925926E-2</v>
      </c>
    </row>
    <row r="603" spans="1:34" x14ac:dyDescent="0.2">
      <c r="A603">
        <v>640</v>
      </c>
      <c r="B603" t="s">
        <v>581</v>
      </c>
      <c r="C603" t="s">
        <v>629</v>
      </c>
      <c r="D603" t="s">
        <v>2156</v>
      </c>
      <c r="E603" t="str">
        <f t="shared" si="186"/>
        <v>Sir Patrick VallanceApr 23, 2020</v>
      </c>
      <c r="F603" t="str">
        <f>VLOOKUP(E603,'names lookup'!D:L,2,FALSE)</f>
        <v>Patrick Vallance</v>
      </c>
      <c r="G603" t="str">
        <f>VLOOKUP(F603,'names lookup'!E:H,3,FALSE)</f>
        <v>Government</v>
      </c>
      <c r="H603" t="str">
        <f>VLOOKUP(F603,'names lookup'!E:I,5,FALSE)</f>
        <v>Government</v>
      </c>
      <c r="I603" t="str">
        <f>VLOOKUP($F603,'names lookup'!$E:J,6,FALSE)</f>
        <v>Central govt</v>
      </c>
      <c r="J603" t="str">
        <f>VLOOKUP($F603,'names lookup'!$E:K,7,FALSE)</f>
        <v>N/A</v>
      </c>
      <c r="K603" t="str">
        <f>VLOOKUP($F603,'names lookup'!$E:L,8,FALSE)</f>
        <v>UK</v>
      </c>
      <c r="L603" t="str">
        <f t="shared" si="187"/>
        <v>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v>
      </c>
      <c r="M603" t="str">
        <f t="shared" si="201"/>
        <v>27:49</v>
      </c>
      <c r="O603">
        <v>625</v>
      </c>
      <c r="Q603" t="s">
        <v>582</v>
      </c>
      <c r="R603" s="7">
        <f t="shared" si="188"/>
        <v>43944</v>
      </c>
      <c r="S603" t="s">
        <v>2341</v>
      </c>
      <c r="T603" s="6">
        <f t="shared" si="202"/>
        <v>1.9317129629629629E-2</v>
      </c>
      <c r="U603">
        <f t="shared" si="189"/>
        <v>1.9074074074074073E-2</v>
      </c>
      <c r="V603">
        <f t="shared" si="190"/>
        <v>3.3449074074074069E-2</v>
      </c>
      <c r="W603">
        <f t="shared" si="191"/>
        <v>1.4374999999999995E-2</v>
      </c>
      <c r="X603">
        <f t="shared" si="192"/>
        <v>2.028935185185185E-2</v>
      </c>
      <c r="Y603">
        <f t="shared" si="193"/>
        <v>2.028935185185185E-2</v>
      </c>
      <c r="Z603" t="b">
        <f t="shared" si="194"/>
        <v>0</v>
      </c>
      <c r="AA603" s="6">
        <f t="shared" si="195"/>
        <v>4.3981481481481649E-4</v>
      </c>
      <c r="AB603" s="6" t="b">
        <f t="shared" si="196"/>
        <v>0</v>
      </c>
      <c r="AC603" s="9">
        <f t="shared" si="197"/>
        <v>113</v>
      </c>
      <c r="AD603" s="9">
        <f t="shared" si="204"/>
        <v>178.42105263157828</v>
      </c>
      <c r="AE603" s="10">
        <f t="shared" si="203"/>
        <v>4.6296296296296293E-4</v>
      </c>
      <c r="AF603">
        <f t="shared" si="198"/>
        <v>1.2152777777777769E-3</v>
      </c>
      <c r="AG603" t="b">
        <f t="shared" si="199"/>
        <v>0</v>
      </c>
      <c r="AH603">
        <f t="shared" si="200"/>
        <v>3.394675925925926E-2</v>
      </c>
    </row>
    <row r="604" spans="1:34" x14ac:dyDescent="0.2">
      <c r="A604">
        <v>641</v>
      </c>
      <c r="B604" t="s">
        <v>581</v>
      </c>
      <c r="C604" t="s">
        <v>630</v>
      </c>
      <c r="D604" t="s">
        <v>2121</v>
      </c>
      <c r="E604" t="str">
        <f t="shared" si="186"/>
        <v>Matt HancockApr 23, 2020</v>
      </c>
      <c r="F604" t="str">
        <f>VLOOKUP(D604,'names lookup'!A:L,5,FALSE)</f>
        <v>Matt Hancock</v>
      </c>
      <c r="G604" t="str">
        <f>VLOOKUP(F604,'names lookup'!E:H,3,FALSE)</f>
        <v>Government</v>
      </c>
      <c r="H604" t="str">
        <f>VLOOKUP(F604,'names lookup'!E:I,5,FALSE)</f>
        <v>Government</v>
      </c>
      <c r="I604" t="str">
        <f>VLOOKUP($F604,'names lookup'!$E:J,6,FALSE)</f>
        <v>Central govt</v>
      </c>
      <c r="J604" t="str">
        <f>VLOOKUP($F604,'names lookup'!$E:K,7,FALSE)</f>
        <v>N/A</v>
      </c>
      <c r="K604" t="str">
        <f>VLOOKUP($F604,'names lookup'!$E:L,8,FALSE)</f>
        <v>UK</v>
      </c>
      <c r="L604" t="str">
        <f t="shared" si="187"/>
        <v>Thanks very much. Beth Rigby at Sky.</v>
      </c>
      <c r="M604" t="str">
        <f t="shared" si="201"/>
        <v>28:27</v>
      </c>
      <c r="O604">
        <v>58</v>
      </c>
      <c r="Q604" t="s">
        <v>582</v>
      </c>
      <c r="R604" s="7">
        <f t="shared" si="188"/>
        <v>43944</v>
      </c>
      <c r="S604" t="s">
        <v>2539</v>
      </c>
      <c r="T604" s="6">
        <f t="shared" si="202"/>
        <v>1.9756944444444445E-2</v>
      </c>
      <c r="U604">
        <f t="shared" si="189"/>
        <v>1.9756944444444445E-2</v>
      </c>
      <c r="V604">
        <f t="shared" si="190"/>
        <v>3.394675925925926E-2</v>
      </c>
      <c r="W604">
        <f t="shared" si="191"/>
        <v>1.4189814814814815E-2</v>
      </c>
      <c r="X604">
        <f t="shared" si="192"/>
        <v>2.028935185185185E-2</v>
      </c>
      <c r="Y604">
        <f t="shared" si="193"/>
        <v>2.028935185185185E-2</v>
      </c>
      <c r="Z604" t="b">
        <f t="shared" si="194"/>
        <v>0</v>
      </c>
      <c r="AA604" s="6">
        <f t="shared" si="195"/>
        <v>4.6296296296294281E-5</v>
      </c>
      <c r="AB604" s="6" t="b">
        <f t="shared" si="196"/>
        <v>0</v>
      </c>
      <c r="AC604" s="9">
        <f t="shared" si="197"/>
        <v>7</v>
      </c>
      <c r="AD604" s="9">
        <f t="shared" si="204"/>
        <v>105.00000000000458</v>
      </c>
      <c r="AE604" s="10">
        <f t="shared" si="203"/>
        <v>2.3148148148148147E-5</v>
      </c>
      <c r="AF604">
        <f t="shared" si="198"/>
        <v>5.3240740740740505E-4</v>
      </c>
      <c r="AG604" t="b">
        <f t="shared" si="199"/>
        <v>0</v>
      </c>
      <c r="AH604">
        <f t="shared" si="200"/>
        <v>3.394675925925926E-2</v>
      </c>
    </row>
    <row r="605" spans="1:34" x14ac:dyDescent="0.2">
      <c r="A605">
        <v>642</v>
      </c>
      <c r="B605" t="s">
        <v>581</v>
      </c>
      <c r="C605" t="s">
        <v>631</v>
      </c>
      <c r="D605" t="s">
        <v>2035</v>
      </c>
      <c r="E605" t="str">
        <f t="shared" si="186"/>
        <v>Beth RigbyApr 23, 2020</v>
      </c>
      <c r="F605" t="str">
        <f>VLOOKUP(D605,'names lookup'!A:L,5,FALSE)</f>
        <v>Beth Rigby</v>
      </c>
      <c r="G605" t="str">
        <f>VLOOKUP(F605,'names lookup'!E:H,3,FALSE)</f>
        <v>Sky News</v>
      </c>
      <c r="H605" t="str">
        <f>VLOOKUP(F605,'names lookup'!E:I,5,FALSE)</f>
        <v>Media</v>
      </c>
      <c r="I605" t="str">
        <f>VLOOKUP($F605,'names lookup'!$E:J,6,FALSE)</f>
        <v>TV</v>
      </c>
      <c r="J605" t="str">
        <f>VLOOKUP($F605,'names lookup'!$E:K,7,FALSE)</f>
        <v>National</v>
      </c>
      <c r="K605" t="str">
        <f>VLOOKUP($F605,'names lookup'!$E:L,8,FALSE)</f>
        <v>UK</v>
      </c>
      <c r="L605" t="str">
        <f t="shared" si="187"/>
        <v>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v>
      </c>
      <c r="M605" t="str">
        <f t="shared" si="201"/>
        <v>28:31</v>
      </c>
      <c r="O605">
        <v>565</v>
      </c>
      <c r="Q605" t="s">
        <v>582</v>
      </c>
      <c r="R605" s="7">
        <f t="shared" si="188"/>
        <v>43944</v>
      </c>
      <c r="S605" t="s">
        <v>2540</v>
      </c>
      <c r="T605" s="6">
        <f t="shared" si="202"/>
        <v>1.9803240740740739E-2</v>
      </c>
      <c r="U605">
        <f t="shared" si="189"/>
        <v>1.9803240740740739E-2</v>
      </c>
      <c r="V605">
        <f t="shared" si="190"/>
        <v>1.9803240740740739E-2</v>
      </c>
      <c r="W605">
        <f t="shared" si="191"/>
        <v>0</v>
      </c>
      <c r="X605">
        <f t="shared" si="192"/>
        <v>2.028935185185185E-2</v>
      </c>
      <c r="Y605">
        <f t="shared" si="193"/>
        <v>2.028935185185185E-2</v>
      </c>
      <c r="Z605" t="b">
        <f t="shared" si="194"/>
        <v>0</v>
      </c>
      <c r="AA605" s="6">
        <f t="shared" si="195"/>
        <v>4.8611111111111077E-4</v>
      </c>
      <c r="AB605" s="6" t="b">
        <f t="shared" si="196"/>
        <v>0</v>
      </c>
      <c r="AC605" s="9">
        <f t="shared" si="197"/>
        <v>102</v>
      </c>
      <c r="AD605" s="9">
        <f t="shared" si="204"/>
        <v>145.71428571428581</v>
      </c>
      <c r="AE605" s="10">
        <f t="shared" si="203"/>
        <v>4.1666666666666669E-4</v>
      </c>
      <c r="AF605">
        <f t="shared" si="198"/>
        <v>4.8611111111111077E-4</v>
      </c>
      <c r="AG605" t="b">
        <f t="shared" si="199"/>
        <v>0</v>
      </c>
      <c r="AH605">
        <f t="shared" si="200"/>
        <v>3.394675925925926E-2</v>
      </c>
    </row>
    <row r="606" spans="1:34" x14ac:dyDescent="0.2">
      <c r="A606">
        <v>643</v>
      </c>
      <c r="B606" t="s">
        <v>581</v>
      </c>
      <c r="C606" t="s">
        <v>632</v>
      </c>
      <c r="D606" t="s">
        <v>2121</v>
      </c>
      <c r="E606" t="str">
        <f t="shared" si="186"/>
        <v>Matt HancockApr 23, 2020</v>
      </c>
      <c r="F606" t="str">
        <f>VLOOKUP(D606,'names lookup'!A:L,5,FALSE)</f>
        <v>Matt Hancock</v>
      </c>
      <c r="G606" t="str">
        <f>VLOOKUP(F606,'names lookup'!E:H,3,FALSE)</f>
        <v>Government</v>
      </c>
      <c r="H606" t="str">
        <f>VLOOKUP(F606,'names lookup'!E:I,5,FALSE)</f>
        <v>Government</v>
      </c>
      <c r="I606" t="str">
        <f>VLOOKUP($F606,'names lookup'!$E:J,6,FALSE)</f>
        <v>Central govt</v>
      </c>
      <c r="J606" t="str">
        <f>VLOOKUP($F606,'names lookup'!$E:K,7,FALSE)</f>
        <v>N/A</v>
      </c>
      <c r="K606" t="str">
        <f>VLOOKUP($F606,'names lookup'!$E:L,8,FALSE)</f>
        <v>UK</v>
      </c>
      <c r="L606" t="str">
        <f t="shared" si="187"/>
        <v>Well, thanks. Both of those questions are ultimately for politicians because they are the big judgments. I’ll ask Patrick to comment on the science of the latter, but ultimately the judgements are made by the Cabinet on the advice of the scientists.</v>
      </c>
      <c r="M606" t="str">
        <f t="shared" si="201"/>
        <v>29:13</v>
      </c>
      <c r="O606">
        <v>271</v>
      </c>
      <c r="Q606" t="s">
        <v>582</v>
      </c>
      <c r="R606" s="7">
        <f t="shared" si="188"/>
        <v>43944</v>
      </c>
      <c r="S606" t="s">
        <v>2541</v>
      </c>
      <c r="T606" s="6">
        <f t="shared" si="202"/>
        <v>2.028935185185185E-2</v>
      </c>
      <c r="U606">
        <f t="shared" si="189"/>
        <v>2.028935185185185E-2</v>
      </c>
      <c r="V606">
        <f t="shared" si="190"/>
        <v>3.394675925925926E-2</v>
      </c>
      <c r="W606">
        <f t="shared" si="191"/>
        <v>1.365740740740741E-2</v>
      </c>
      <c r="X606">
        <f t="shared" si="192"/>
        <v>2.3587962962962963E-2</v>
      </c>
      <c r="Y606">
        <f t="shared" si="193"/>
        <v>2.3587962962962963E-2</v>
      </c>
      <c r="Z606" t="b">
        <f t="shared" si="194"/>
        <v>0</v>
      </c>
      <c r="AA606" s="6">
        <f t="shared" si="195"/>
        <v>2.4305555555555539E-4</v>
      </c>
      <c r="AB606" s="6" t="b">
        <f t="shared" si="196"/>
        <v>0</v>
      </c>
      <c r="AC606" s="9">
        <f t="shared" si="197"/>
        <v>42</v>
      </c>
      <c r="AD606" s="9">
        <f t="shared" si="204"/>
        <v>120.00000000000009</v>
      </c>
      <c r="AE606" s="10">
        <f t="shared" si="203"/>
        <v>1.7361111111111112E-4</v>
      </c>
      <c r="AF606">
        <f t="shared" si="198"/>
        <v>3.2986111111111133E-3</v>
      </c>
      <c r="AG606" t="b">
        <f t="shared" si="199"/>
        <v>0</v>
      </c>
      <c r="AH606">
        <f t="shared" si="200"/>
        <v>3.394675925925926E-2</v>
      </c>
    </row>
    <row r="607" spans="1:34" x14ac:dyDescent="0.2">
      <c r="A607">
        <v>644</v>
      </c>
      <c r="B607" t="s">
        <v>581</v>
      </c>
      <c r="C607" t="s">
        <v>633</v>
      </c>
      <c r="D607" t="s">
        <v>2121</v>
      </c>
      <c r="E607" t="str">
        <f t="shared" si="186"/>
        <v>Matt HancockApr 23, 2020</v>
      </c>
      <c r="F607" t="str">
        <f>VLOOKUP(D607,'names lookup'!A:L,5,FALSE)</f>
        <v>Matt Hancock</v>
      </c>
      <c r="G607" t="str">
        <f>VLOOKUP(F607,'names lookup'!E:H,3,FALSE)</f>
        <v>Government</v>
      </c>
      <c r="H607" t="str">
        <f>VLOOKUP(F607,'names lookup'!E:I,5,FALSE)</f>
        <v>Government</v>
      </c>
      <c r="I607" t="str">
        <f>VLOOKUP($F607,'names lookup'!$E:J,6,FALSE)</f>
        <v>Central govt</v>
      </c>
      <c r="J607" t="str">
        <f>VLOOKUP($F607,'names lookup'!$E:K,7,FALSE)</f>
        <v>N/A</v>
      </c>
      <c r="K607" t="str">
        <f>VLOOKUP($F607,'names lookup'!$E:L,8,FALSE)</f>
        <v>UK</v>
      </c>
      <c r="L607" t="str">
        <f t="shared" si="187"/>
        <v>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v>
      </c>
      <c r="M607" t="str">
        <f t="shared" si="201"/>
        <v>29:34</v>
      </c>
      <c r="O607">
        <v>700</v>
      </c>
      <c r="Q607" t="s">
        <v>582</v>
      </c>
      <c r="R607" s="7">
        <f t="shared" si="188"/>
        <v>43944</v>
      </c>
      <c r="S607" t="s">
        <v>2541</v>
      </c>
      <c r="T607" s="6">
        <f t="shared" si="202"/>
        <v>2.0532407407407405E-2</v>
      </c>
      <c r="U607">
        <f t="shared" si="189"/>
        <v>2.028935185185185E-2</v>
      </c>
      <c r="V607">
        <f t="shared" si="190"/>
        <v>3.394675925925926E-2</v>
      </c>
      <c r="W607">
        <f t="shared" si="191"/>
        <v>1.365740740740741E-2</v>
      </c>
      <c r="X607">
        <f t="shared" si="192"/>
        <v>2.3587962962962963E-2</v>
      </c>
      <c r="Y607">
        <f t="shared" si="193"/>
        <v>2.3587962962962963E-2</v>
      </c>
      <c r="Z607" t="b">
        <f t="shared" si="194"/>
        <v>0</v>
      </c>
      <c r="AA607" s="6">
        <f t="shared" si="195"/>
        <v>6.7129629629630178E-4</v>
      </c>
      <c r="AB607" s="6" t="b">
        <f t="shared" si="196"/>
        <v>0</v>
      </c>
      <c r="AC607" s="9">
        <f t="shared" si="197"/>
        <v>124</v>
      </c>
      <c r="AD607" s="9">
        <f t="shared" si="204"/>
        <v>128.27586206896447</v>
      </c>
      <c r="AE607" s="10">
        <f t="shared" si="203"/>
        <v>5.0925925925925921E-4</v>
      </c>
      <c r="AF607">
        <f t="shared" si="198"/>
        <v>3.2986111111111133E-3</v>
      </c>
      <c r="AG607" t="b">
        <f t="shared" si="199"/>
        <v>0</v>
      </c>
      <c r="AH607">
        <f t="shared" si="200"/>
        <v>3.394675925925926E-2</v>
      </c>
    </row>
    <row r="608" spans="1:34" x14ac:dyDescent="0.2">
      <c r="A608">
        <v>645</v>
      </c>
      <c r="B608" t="s">
        <v>581</v>
      </c>
      <c r="C608" t="s">
        <v>634</v>
      </c>
      <c r="D608" t="s">
        <v>2121</v>
      </c>
      <c r="E608" t="str">
        <f t="shared" si="186"/>
        <v>Matt HancockApr 23, 2020</v>
      </c>
      <c r="F608" t="str">
        <f>VLOOKUP(D608,'names lookup'!A:L,5,FALSE)</f>
        <v>Matt Hancock</v>
      </c>
      <c r="G608" t="str">
        <f>VLOOKUP(F608,'names lookup'!E:H,3,FALSE)</f>
        <v>Government</v>
      </c>
      <c r="H608" t="str">
        <f>VLOOKUP(F608,'names lookup'!E:I,5,FALSE)</f>
        <v>Government</v>
      </c>
      <c r="I608" t="str">
        <f>VLOOKUP($F608,'names lookup'!$E:J,6,FALSE)</f>
        <v>Central govt</v>
      </c>
      <c r="J608" t="str">
        <f>VLOOKUP($F608,'names lookup'!$E:K,7,FALSE)</f>
        <v>N/A</v>
      </c>
      <c r="K608" t="str">
        <f>VLOOKUP($F608,'names lookup'!$E:L,8,FALSE)</f>
        <v>UK</v>
      </c>
      <c r="L608" t="str">
        <f t="shared" si="187"/>
        <v>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v>
      </c>
      <c r="M608" t="str">
        <f t="shared" si="201"/>
        <v>30:32</v>
      </c>
      <c r="O608">
        <v>354</v>
      </c>
      <c r="Q608" t="s">
        <v>582</v>
      </c>
      <c r="R608" s="7">
        <f t="shared" si="188"/>
        <v>43944</v>
      </c>
      <c r="S608" t="s">
        <v>2541</v>
      </c>
      <c r="T608" s="6">
        <f t="shared" si="202"/>
        <v>2.1203703703703707E-2</v>
      </c>
      <c r="U608">
        <f t="shared" si="189"/>
        <v>2.028935185185185E-2</v>
      </c>
      <c r="V608">
        <f t="shared" si="190"/>
        <v>3.394675925925926E-2</v>
      </c>
      <c r="W608">
        <f t="shared" si="191"/>
        <v>1.365740740740741E-2</v>
      </c>
      <c r="X608">
        <f t="shared" si="192"/>
        <v>2.3587962962962963E-2</v>
      </c>
      <c r="Y608">
        <f t="shared" si="193"/>
        <v>2.3587962962962963E-2</v>
      </c>
      <c r="Z608" t="b">
        <f t="shared" si="194"/>
        <v>0</v>
      </c>
      <c r="AA608" s="6">
        <f t="shared" si="195"/>
        <v>3.0092592592591977E-4</v>
      </c>
      <c r="AB608" s="6" t="b">
        <f t="shared" si="196"/>
        <v>0</v>
      </c>
      <c r="AC608" s="9">
        <f t="shared" si="197"/>
        <v>60</v>
      </c>
      <c r="AD608" s="9">
        <f t="shared" si="204"/>
        <v>138.46153846154129</v>
      </c>
      <c r="AE608" s="10">
        <f t="shared" si="203"/>
        <v>2.4305555555555552E-4</v>
      </c>
      <c r="AF608">
        <f t="shared" si="198"/>
        <v>3.2986111111111133E-3</v>
      </c>
      <c r="AG608" t="b">
        <f t="shared" si="199"/>
        <v>0</v>
      </c>
      <c r="AH608">
        <f t="shared" si="200"/>
        <v>3.394675925925926E-2</v>
      </c>
    </row>
    <row r="609" spans="1:34" x14ac:dyDescent="0.2">
      <c r="A609">
        <v>646</v>
      </c>
      <c r="B609" t="s">
        <v>581</v>
      </c>
      <c r="C609" t="s">
        <v>635</v>
      </c>
      <c r="D609" t="s">
        <v>2121</v>
      </c>
      <c r="E609" t="str">
        <f t="shared" si="186"/>
        <v>Matt HancockApr 23, 2020</v>
      </c>
      <c r="F609" t="str">
        <f>VLOOKUP(D609,'names lookup'!A:L,5,FALSE)</f>
        <v>Matt Hancock</v>
      </c>
      <c r="G609" t="str">
        <f>VLOOKUP(F609,'names lookup'!E:H,3,FALSE)</f>
        <v>Government</v>
      </c>
      <c r="H609" t="str">
        <f>VLOOKUP(F609,'names lookup'!E:I,5,FALSE)</f>
        <v>Government</v>
      </c>
      <c r="I609" t="str">
        <f>VLOOKUP($F609,'names lookup'!$E:J,6,FALSE)</f>
        <v>Central govt</v>
      </c>
      <c r="J609" t="str">
        <f>VLOOKUP($F609,'names lookup'!$E:K,7,FALSE)</f>
        <v>N/A</v>
      </c>
      <c r="K609" t="str">
        <f>VLOOKUP($F609,'names lookup'!$E:L,8,FALSE)</f>
        <v>UK</v>
      </c>
      <c r="L609" t="str">
        <f t="shared" si="187"/>
        <v>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v>
      </c>
      <c r="M609" t="str">
        <f t="shared" si="201"/>
        <v>30:58</v>
      </c>
      <c r="O609">
        <v>636</v>
      </c>
      <c r="Q609" t="s">
        <v>582</v>
      </c>
      <c r="R609" s="7">
        <f t="shared" si="188"/>
        <v>43944</v>
      </c>
      <c r="S609" t="s">
        <v>2541</v>
      </c>
      <c r="T609" s="6">
        <f t="shared" si="202"/>
        <v>2.1504629629629627E-2</v>
      </c>
      <c r="U609">
        <f t="shared" si="189"/>
        <v>2.028935185185185E-2</v>
      </c>
      <c r="V609">
        <f t="shared" si="190"/>
        <v>3.394675925925926E-2</v>
      </c>
      <c r="W609">
        <f t="shared" si="191"/>
        <v>1.365740740740741E-2</v>
      </c>
      <c r="X609">
        <f t="shared" si="192"/>
        <v>2.3587962962962963E-2</v>
      </c>
      <c r="Y609">
        <f t="shared" si="193"/>
        <v>2.3587962962962963E-2</v>
      </c>
      <c r="Z609" t="b">
        <f t="shared" si="194"/>
        <v>0</v>
      </c>
      <c r="AA609" s="6">
        <f t="shared" si="195"/>
        <v>4.9768518518519128E-4</v>
      </c>
      <c r="AB609" s="6" t="b">
        <f t="shared" si="196"/>
        <v>0</v>
      </c>
      <c r="AC609" s="9">
        <f t="shared" si="197"/>
        <v>119</v>
      </c>
      <c r="AD609" s="9">
        <f t="shared" si="204"/>
        <v>166.04651162790495</v>
      </c>
      <c r="AE609" s="10">
        <f t="shared" si="203"/>
        <v>4.8611111111111104E-4</v>
      </c>
      <c r="AF609">
        <f t="shared" si="198"/>
        <v>3.2986111111111133E-3</v>
      </c>
      <c r="AG609" t="b">
        <f t="shared" si="199"/>
        <v>0</v>
      </c>
      <c r="AH609">
        <f t="shared" si="200"/>
        <v>3.394675925925926E-2</v>
      </c>
    </row>
    <row r="610" spans="1:34" x14ac:dyDescent="0.2">
      <c r="A610">
        <v>647</v>
      </c>
      <c r="B610" t="s">
        <v>581</v>
      </c>
      <c r="C610" t="s">
        <v>636</v>
      </c>
      <c r="D610" t="s">
        <v>2121</v>
      </c>
      <c r="E610" t="str">
        <f t="shared" si="186"/>
        <v>Matt HancockApr 23, 2020</v>
      </c>
      <c r="F610" t="str">
        <f>VLOOKUP(D610,'names lookup'!A:L,5,FALSE)</f>
        <v>Matt Hancock</v>
      </c>
      <c r="G610" t="str">
        <f>VLOOKUP(F610,'names lookup'!E:H,3,FALSE)</f>
        <v>Government</v>
      </c>
      <c r="H610" t="str">
        <f>VLOOKUP(F610,'names lookup'!E:I,5,FALSE)</f>
        <v>Government</v>
      </c>
      <c r="I610" t="str">
        <f>VLOOKUP($F610,'names lookup'!$E:J,6,FALSE)</f>
        <v>Central govt</v>
      </c>
      <c r="J610" t="str">
        <f>VLOOKUP($F610,'names lookup'!$E:K,7,FALSE)</f>
        <v>N/A</v>
      </c>
      <c r="K610" t="str">
        <f>VLOOKUP($F610,'names lookup'!$E:L,8,FALSE)</f>
        <v>UK</v>
      </c>
      <c r="L610" t="str">
        <f t="shared" si="187"/>
        <v>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v>
      </c>
      <c r="M610" t="str">
        <f t="shared" si="201"/>
        <v>31:41</v>
      </c>
      <c r="O610">
        <v>322</v>
      </c>
      <c r="Q610" t="s">
        <v>582</v>
      </c>
      <c r="R610" s="7">
        <f t="shared" si="188"/>
        <v>43944</v>
      </c>
      <c r="S610" t="s">
        <v>2541</v>
      </c>
      <c r="T610" s="6">
        <f t="shared" si="202"/>
        <v>2.2002314814814818E-2</v>
      </c>
      <c r="U610">
        <f t="shared" si="189"/>
        <v>2.028935185185185E-2</v>
      </c>
      <c r="V610">
        <f t="shared" si="190"/>
        <v>3.394675925925926E-2</v>
      </c>
      <c r="W610">
        <f t="shared" si="191"/>
        <v>1.365740740740741E-2</v>
      </c>
      <c r="X610">
        <f t="shared" si="192"/>
        <v>2.3587962962962963E-2</v>
      </c>
      <c r="Y610">
        <f t="shared" si="193"/>
        <v>2.3587962962962963E-2</v>
      </c>
      <c r="Z610" t="b">
        <f t="shared" si="194"/>
        <v>0</v>
      </c>
      <c r="AA610" s="6">
        <f t="shared" si="195"/>
        <v>2.0833333333333121E-4</v>
      </c>
      <c r="AB610" s="6" t="b">
        <f t="shared" si="196"/>
        <v>0</v>
      </c>
      <c r="AC610" s="9">
        <f t="shared" si="197"/>
        <v>57</v>
      </c>
      <c r="AD610" s="9">
        <f t="shared" si="204"/>
        <v>190.00000000000193</v>
      </c>
      <c r="AE610" s="10">
        <f t="shared" si="203"/>
        <v>2.3148148148148146E-4</v>
      </c>
      <c r="AF610">
        <f t="shared" si="198"/>
        <v>3.2986111111111133E-3</v>
      </c>
      <c r="AG610" t="b">
        <f t="shared" si="199"/>
        <v>0</v>
      </c>
      <c r="AH610">
        <f t="shared" si="200"/>
        <v>3.394675925925926E-2</v>
      </c>
    </row>
    <row r="611" spans="1:34" x14ac:dyDescent="0.2">
      <c r="A611">
        <v>648</v>
      </c>
      <c r="B611" t="s">
        <v>581</v>
      </c>
      <c r="C611" t="s">
        <v>637</v>
      </c>
      <c r="D611" t="s">
        <v>2156</v>
      </c>
      <c r="E611" t="str">
        <f t="shared" si="186"/>
        <v>Sir Patrick VallanceApr 23, 2020</v>
      </c>
      <c r="F611" t="str">
        <f>VLOOKUP(E611,'names lookup'!D:L,2,FALSE)</f>
        <v>Patrick Vallance</v>
      </c>
      <c r="G611" t="str">
        <f>VLOOKUP(F611,'names lookup'!E:H,3,FALSE)</f>
        <v>Government</v>
      </c>
      <c r="H611" t="str">
        <f>VLOOKUP(F611,'names lookup'!E:I,5,FALSE)</f>
        <v>Government</v>
      </c>
      <c r="I611" t="str">
        <f>VLOOKUP($F611,'names lookup'!$E:J,6,FALSE)</f>
        <v>Central govt</v>
      </c>
      <c r="J611" t="str">
        <f>VLOOKUP($F611,'names lookup'!$E:K,7,FALSE)</f>
        <v>N/A</v>
      </c>
      <c r="K611" t="str">
        <f>VLOOKUP($F611,'names lookup'!$E:L,8,FALSE)</f>
        <v>UK</v>
      </c>
      <c r="L611" t="str">
        <f t="shared" si="187"/>
        <v>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v>
      </c>
      <c r="M611" t="str">
        <f t="shared" si="201"/>
        <v>31:59</v>
      </c>
      <c r="O611">
        <v>627</v>
      </c>
      <c r="Q611" t="s">
        <v>582</v>
      </c>
      <c r="R611" s="7">
        <f t="shared" si="188"/>
        <v>43944</v>
      </c>
      <c r="S611" t="s">
        <v>2543</v>
      </c>
      <c r="T611" s="6">
        <f t="shared" si="202"/>
        <v>2.2210648148148149E-2</v>
      </c>
      <c r="U611">
        <f t="shared" si="189"/>
        <v>2.2210648148148149E-2</v>
      </c>
      <c r="V611">
        <f t="shared" si="190"/>
        <v>3.3449074074074069E-2</v>
      </c>
      <c r="W611">
        <f t="shared" si="191"/>
        <v>1.1238425925925919E-2</v>
      </c>
      <c r="X611">
        <f t="shared" si="192"/>
        <v>2.3587962962962963E-2</v>
      </c>
      <c r="Y611">
        <f t="shared" si="193"/>
        <v>2.3587962962962963E-2</v>
      </c>
      <c r="Z611" t="b">
        <f t="shared" si="194"/>
        <v>0</v>
      </c>
      <c r="AA611" s="6">
        <f t="shared" si="195"/>
        <v>4.8611111111111077E-4</v>
      </c>
      <c r="AB611" s="6" t="b">
        <f t="shared" si="196"/>
        <v>0</v>
      </c>
      <c r="AC611" s="9">
        <f t="shared" si="197"/>
        <v>109</v>
      </c>
      <c r="AD611" s="9">
        <f t="shared" si="204"/>
        <v>155.71428571428584</v>
      </c>
      <c r="AE611" s="10">
        <f t="shared" si="203"/>
        <v>4.5138888888888892E-4</v>
      </c>
      <c r="AF611">
        <f t="shared" si="198"/>
        <v>1.3773148148148139E-3</v>
      </c>
      <c r="AG611" t="b">
        <f t="shared" si="199"/>
        <v>0</v>
      </c>
      <c r="AH611">
        <f t="shared" si="200"/>
        <v>3.394675925925926E-2</v>
      </c>
    </row>
    <row r="612" spans="1:34" x14ac:dyDescent="0.2">
      <c r="A612">
        <v>649</v>
      </c>
      <c r="B612" t="s">
        <v>581</v>
      </c>
      <c r="C612" t="s">
        <v>638</v>
      </c>
      <c r="D612" t="s">
        <v>2121</v>
      </c>
      <c r="E612" t="str">
        <f t="shared" si="186"/>
        <v>Matt HancockApr 23, 2020</v>
      </c>
      <c r="F612" t="str">
        <f>VLOOKUP(D612,'names lookup'!A:L,5,FALSE)</f>
        <v>Matt Hancock</v>
      </c>
      <c r="G612" t="str">
        <f>VLOOKUP(F612,'names lookup'!E:H,3,FALSE)</f>
        <v>Government</v>
      </c>
      <c r="H612" t="str">
        <f>VLOOKUP(F612,'names lookup'!E:I,5,FALSE)</f>
        <v>Government</v>
      </c>
      <c r="I612" t="str">
        <f>VLOOKUP($F612,'names lookup'!$E:J,6,FALSE)</f>
        <v>Central govt</v>
      </c>
      <c r="J612" t="str">
        <f>VLOOKUP($F612,'names lookup'!$E:K,7,FALSE)</f>
        <v>N/A</v>
      </c>
      <c r="K612" t="str">
        <f>VLOOKUP($F612,'names lookup'!$E:L,8,FALSE)</f>
        <v>UK</v>
      </c>
      <c r="L612" t="str">
        <f t="shared" si="187"/>
        <v>Thanks very much Beth. Ben Kentish from LBC.</v>
      </c>
      <c r="M612" t="str">
        <f t="shared" si="201"/>
        <v>32:41</v>
      </c>
      <c r="O612">
        <v>66</v>
      </c>
      <c r="Q612" t="s">
        <v>582</v>
      </c>
      <c r="R612" s="7">
        <f t="shared" si="188"/>
        <v>43944</v>
      </c>
      <c r="S612" t="s">
        <v>2544</v>
      </c>
      <c r="T612" s="6">
        <f t="shared" si="202"/>
        <v>2.269675925925926E-2</v>
      </c>
      <c r="U612">
        <f t="shared" si="189"/>
        <v>2.269675925925926E-2</v>
      </c>
      <c r="V612">
        <f t="shared" si="190"/>
        <v>3.394675925925926E-2</v>
      </c>
      <c r="W612">
        <f t="shared" si="191"/>
        <v>1.125E-2</v>
      </c>
      <c r="X612">
        <f t="shared" si="192"/>
        <v>2.3587962962962963E-2</v>
      </c>
      <c r="Y612">
        <f t="shared" si="193"/>
        <v>2.3587962962962963E-2</v>
      </c>
      <c r="Z612" t="b">
        <f t="shared" si="194"/>
        <v>0</v>
      </c>
      <c r="AA612" s="6">
        <f t="shared" si="195"/>
        <v>5.7870370370367852E-5</v>
      </c>
      <c r="AB612" s="6" t="b">
        <f t="shared" si="196"/>
        <v>0</v>
      </c>
      <c r="AC612" s="9">
        <f t="shared" si="197"/>
        <v>8</v>
      </c>
      <c r="AD612" s="9">
        <f t="shared" si="204"/>
        <v>96.000000000004178</v>
      </c>
      <c r="AE612" s="10">
        <f t="shared" si="203"/>
        <v>2.3148148148148147E-5</v>
      </c>
      <c r="AF612">
        <f t="shared" si="198"/>
        <v>8.9120370370370308E-4</v>
      </c>
      <c r="AG612" t="b">
        <f t="shared" si="199"/>
        <v>0</v>
      </c>
      <c r="AH612">
        <f t="shared" si="200"/>
        <v>3.394675925925926E-2</v>
      </c>
    </row>
    <row r="613" spans="1:34" x14ac:dyDescent="0.2">
      <c r="A613">
        <v>650</v>
      </c>
      <c r="B613" t="s">
        <v>581</v>
      </c>
      <c r="C613" t="s">
        <v>639</v>
      </c>
      <c r="D613" t="s">
        <v>2033</v>
      </c>
      <c r="E613" t="str">
        <f t="shared" si="186"/>
        <v>Ben KentishApr 23, 2020</v>
      </c>
      <c r="F613" t="str">
        <f>VLOOKUP(D613,'names lookup'!A:L,5,FALSE)</f>
        <v>Ben Kentish</v>
      </c>
      <c r="G613" t="str">
        <f>VLOOKUP(F613,'names lookup'!E:H,3,FALSE)</f>
        <v>LBC</v>
      </c>
      <c r="H613" t="str">
        <f>VLOOKUP(F613,'names lookup'!E:I,5,FALSE)</f>
        <v>Media</v>
      </c>
      <c r="I613" t="str">
        <f>VLOOKUP($F613,'names lookup'!$E:J,6,FALSE)</f>
        <v>Radio</v>
      </c>
      <c r="J613" t="str">
        <f>VLOOKUP($F613,'names lookup'!$E:K,7,FALSE)</f>
        <v>Regional</v>
      </c>
      <c r="K613" t="str">
        <f>VLOOKUP($F613,'names lookup'!$E:L,8,FALSE)</f>
        <v>London</v>
      </c>
      <c r="L613" t="str">
        <f t="shared" si="187"/>
        <v>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v>
      </c>
      <c r="M613" t="str">
        <f t="shared" si="201"/>
        <v>32:46</v>
      </c>
      <c r="O613">
        <v>456</v>
      </c>
      <c r="Q613" t="s">
        <v>582</v>
      </c>
      <c r="R613" s="7">
        <f t="shared" si="188"/>
        <v>43944</v>
      </c>
      <c r="S613" t="s">
        <v>2494</v>
      </c>
      <c r="T613" s="6">
        <f t="shared" si="202"/>
        <v>2.2754629629629628E-2</v>
      </c>
      <c r="U613">
        <f t="shared" si="189"/>
        <v>2.2754629629629628E-2</v>
      </c>
      <c r="V613">
        <f t="shared" si="190"/>
        <v>2.3055555555555555E-2</v>
      </c>
      <c r="W613">
        <f t="shared" si="191"/>
        <v>3.0092592592592671E-4</v>
      </c>
      <c r="X613">
        <f t="shared" si="192"/>
        <v>2.3587962962962963E-2</v>
      </c>
      <c r="Y613">
        <f t="shared" si="193"/>
        <v>2.3587962962962963E-2</v>
      </c>
      <c r="Z613" t="b">
        <f t="shared" si="194"/>
        <v>0</v>
      </c>
      <c r="AA613" s="6">
        <f t="shared" si="195"/>
        <v>3.0092592592592671E-4</v>
      </c>
      <c r="AB613" s="6" t="b">
        <f t="shared" si="196"/>
        <v>0</v>
      </c>
      <c r="AC613" s="9">
        <f t="shared" si="197"/>
        <v>85</v>
      </c>
      <c r="AD613" s="9">
        <f t="shared" si="204"/>
        <v>196.15384615384565</v>
      </c>
      <c r="AE613" s="10">
        <f t="shared" si="203"/>
        <v>3.4722222222222224E-4</v>
      </c>
      <c r="AF613">
        <f t="shared" si="198"/>
        <v>8.3333333333333523E-4</v>
      </c>
      <c r="AG613" t="b">
        <f t="shared" si="199"/>
        <v>0</v>
      </c>
      <c r="AH613">
        <f t="shared" si="200"/>
        <v>3.394675925925926E-2</v>
      </c>
    </row>
    <row r="614" spans="1:34" x14ac:dyDescent="0.2">
      <c r="A614">
        <v>651</v>
      </c>
      <c r="B614" t="s">
        <v>581</v>
      </c>
      <c r="C614" t="s">
        <v>640</v>
      </c>
      <c r="D614" t="s">
        <v>2033</v>
      </c>
      <c r="E614" t="str">
        <f t="shared" si="186"/>
        <v>Ben KentishApr 23, 2020</v>
      </c>
      <c r="F614" t="str">
        <f>VLOOKUP(D614,'names lookup'!A:L,5,FALSE)</f>
        <v>Ben Kentish</v>
      </c>
      <c r="G614" t="str">
        <f>VLOOKUP(F614,'names lookup'!E:H,3,FALSE)</f>
        <v>LBC</v>
      </c>
      <c r="H614" t="str">
        <f>VLOOKUP(F614,'names lookup'!E:I,5,FALSE)</f>
        <v>Media</v>
      </c>
      <c r="I614" t="str">
        <f>VLOOKUP($F614,'names lookup'!$E:J,6,FALSE)</f>
        <v>Radio</v>
      </c>
      <c r="J614" t="str">
        <f>VLOOKUP($F614,'names lookup'!$E:K,7,FALSE)</f>
        <v>Regional</v>
      </c>
      <c r="K614" t="str">
        <f>VLOOKUP($F614,'names lookup'!$E:L,8,FALSE)</f>
        <v>London</v>
      </c>
      <c r="L614" t="str">
        <f t="shared" si="187"/>
        <v>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v>
      </c>
      <c r="M614" t="str">
        <f t="shared" si="201"/>
        <v>33:12</v>
      </c>
      <c r="O614">
        <v>770</v>
      </c>
      <c r="Q614" t="s">
        <v>582</v>
      </c>
      <c r="R614" s="7">
        <f t="shared" si="188"/>
        <v>43944</v>
      </c>
      <c r="S614" t="s">
        <v>2494</v>
      </c>
      <c r="T614" s="6">
        <f t="shared" si="202"/>
        <v>2.3055555555555555E-2</v>
      </c>
      <c r="U614">
        <f t="shared" si="189"/>
        <v>2.2754629629629628E-2</v>
      </c>
      <c r="V614">
        <f t="shared" si="190"/>
        <v>2.3055555555555555E-2</v>
      </c>
      <c r="W614">
        <f t="shared" si="191"/>
        <v>3.0092592592592671E-4</v>
      </c>
      <c r="X614">
        <f t="shared" si="192"/>
        <v>2.3587962962962963E-2</v>
      </c>
      <c r="Y614">
        <f t="shared" si="193"/>
        <v>2.3587962962962963E-2</v>
      </c>
      <c r="Z614" t="b">
        <f t="shared" si="194"/>
        <v>0</v>
      </c>
      <c r="AA614" s="6">
        <f t="shared" si="195"/>
        <v>5.3240740740740852E-4</v>
      </c>
      <c r="AB614" s="6" t="b">
        <f t="shared" si="196"/>
        <v>0</v>
      </c>
      <c r="AC614" s="9">
        <f t="shared" si="197"/>
        <v>131</v>
      </c>
      <c r="AD614" s="9">
        <f t="shared" si="204"/>
        <v>170.86956521739094</v>
      </c>
      <c r="AE614" s="10">
        <f t="shared" si="203"/>
        <v>5.3240740740740744E-4</v>
      </c>
      <c r="AF614">
        <f t="shared" si="198"/>
        <v>8.3333333333333523E-4</v>
      </c>
      <c r="AG614" t="b">
        <f t="shared" si="199"/>
        <v>0</v>
      </c>
      <c r="AH614">
        <f t="shared" si="200"/>
        <v>3.394675925925926E-2</v>
      </c>
    </row>
    <row r="615" spans="1:34" x14ac:dyDescent="0.2">
      <c r="A615">
        <v>652</v>
      </c>
      <c r="B615" t="s">
        <v>581</v>
      </c>
      <c r="C615" t="s">
        <v>641</v>
      </c>
      <c r="D615" t="s">
        <v>2121</v>
      </c>
      <c r="E615" t="str">
        <f t="shared" si="186"/>
        <v>Matt HancockApr 23, 2020</v>
      </c>
      <c r="F615" t="str">
        <f>VLOOKUP(D615,'names lookup'!A:L,5,FALSE)</f>
        <v>Matt Hancock</v>
      </c>
      <c r="G615" t="str">
        <f>VLOOKUP(F615,'names lookup'!E:H,3,FALSE)</f>
        <v>Government</v>
      </c>
      <c r="H615" t="str">
        <f>VLOOKUP(F615,'names lookup'!E:I,5,FALSE)</f>
        <v>Government</v>
      </c>
      <c r="I615" t="str">
        <f>VLOOKUP($F615,'names lookup'!$E:J,6,FALSE)</f>
        <v>Central govt</v>
      </c>
      <c r="J615" t="str">
        <f>VLOOKUP($F615,'names lookup'!$E:K,7,FALSE)</f>
        <v>N/A</v>
      </c>
      <c r="K615" t="str">
        <f>VLOOKUP($F615,'names lookup'!$E:L,8,FALSE)</f>
        <v>UK</v>
      </c>
      <c r="L615" t="str">
        <f t="shared" si="187"/>
        <v>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v>
      </c>
      <c r="M615" t="str">
        <f t="shared" si="201"/>
        <v>33:58</v>
      </c>
      <c r="O615">
        <v>416</v>
      </c>
      <c r="Q615" t="s">
        <v>582</v>
      </c>
      <c r="R615" s="7">
        <f t="shared" si="188"/>
        <v>43944</v>
      </c>
      <c r="S615" t="s">
        <v>2545</v>
      </c>
      <c r="T615" s="6">
        <f t="shared" si="202"/>
        <v>2.3587962962962963E-2</v>
      </c>
      <c r="U615">
        <f t="shared" si="189"/>
        <v>2.3587962962962963E-2</v>
      </c>
      <c r="V615">
        <f t="shared" si="190"/>
        <v>3.394675925925926E-2</v>
      </c>
      <c r="W615">
        <f t="shared" si="191"/>
        <v>1.0358796296296297E-2</v>
      </c>
      <c r="X615">
        <f t="shared" si="192"/>
        <v>2.5555555555555554E-2</v>
      </c>
      <c r="Y615">
        <f t="shared" si="193"/>
        <v>2.5555555555555554E-2</v>
      </c>
      <c r="Z615" t="b">
        <f t="shared" si="194"/>
        <v>0</v>
      </c>
      <c r="AA615" s="6">
        <f t="shared" si="195"/>
        <v>3.8194444444444517E-4</v>
      </c>
      <c r="AB615" s="6" t="b">
        <f t="shared" si="196"/>
        <v>0</v>
      </c>
      <c r="AC615" s="9">
        <f t="shared" si="197"/>
        <v>72</v>
      </c>
      <c r="AD615" s="9">
        <f t="shared" si="204"/>
        <v>130.90909090909065</v>
      </c>
      <c r="AE615" s="10">
        <f t="shared" si="203"/>
        <v>2.8935185185185189E-4</v>
      </c>
      <c r="AF615">
        <f t="shared" si="198"/>
        <v>1.9675925925925902E-3</v>
      </c>
      <c r="AG615" t="b">
        <f t="shared" si="199"/>
        <v>0</v>
      </c>
      <c r="AH615">
        <f t="shared" si="200"/>
        <v>3.394675925925926E-2</v>
      </c>
    </row>
    <row r="616" spans="1:34" x14ac:dyDescent="0.2">
      <c r="A616">
        <v>653</v>
      </c>
      <c r="B616" t="s">
        <v>581</v>
      </c>
      <c r="C616" t="s">
        <v>642</v>
      </c>
      <c r="D616" t="s">
        <v>2121</v>
      </c>
      <c r="E616" t="str">
        <f t="shared" si="186"/>
        <v>Matt HancockApr 23, 2020</v>
      </c>
      <c r="F616" t="str">
        <f>VLOOKUP(D616,'names lookup'!A:L,5,FALSE)</f>
        <v>Matt Hancock</v>
      </c>
      <c r="G616" t="str">
        <f>VLOOKUP(F616,'names lookup'!E:H,3,FALSE)</f>
        <v>Government</v>
      </c>
      <c r="H616" t="str">
        <f>VLOOKUP(F616,'names lookup'!E:I,5,FALSE)</f>
        <v>Government</v>
      </c>
      <c r="I616" t="str">
        <f>VLOOKUP($F616,'names lookup'!$E:J,6,FALSE)</f>
        <v>Central govt</v>
      </c>
      <c r="J616" t="str">
        <f>VLOOKUP($F616,'names lookup'!$E:K,7,FALSE)</f>
        <v>N/A</v>
      </c>
      <c r="K616" t="str">
        <f>VLOOKUP($F616,'names lookup'!$E:L,8,FALSE)</f>
        <v>UK</v>
      </c>
      <c r="L616" t="str">
        <f t="shared" si="187"/>
        <v>On the second question, we’ve discussed the timings many times before. I don’t accept the premise of the question because we followed the science throughout this, building on that science. And the science develops as we learn more about the virus.</v>
      </c>
      <c r="M616" t="str">
        <f t="shared" si="201"/>
        <v>34:31</v>
      </c>
      <c r="O616">
        <v>269</v>
      </c>
      <c r="Q616" t="s">
        <v>582</v>
      </c>
      <c r="R616" s="7">
        <f t="shared" si="188"/>
        <v>43944</v>
      </c>
      <c r="S616" t="s">
        <v>2545</v>
      </c>
      <c r="T616" s="6">
        <f t="shared" si="202"/>
        <v>2.3969907407407409E-2</v>
      </c>
      <c r="U616">
        <f t="shared" si="189"/>
        <v>2.3587962962962963E-2</v>
      </c>
      <c r="V616">
        <f t="shared" si="190"/>
        <v>3.394675925925926E-2</v>
      </c>
      <c r="W616">
        <f t="shared" si="191"/>
        <v>1.0358796296296297E-2</v>
      </c>
      <c r="X616">
        <f t="shared" si="192"/>
        <v>2.5555555555555554E-2</v>
      </c>
      <c r="Y616">
        <f t="shared" si="193"/>
        <v>2.5555555555555554E-2</v>
      </c>
      <c r="Z616" t="b">
        <f t="shared" si="194"/>
        <v>0</v>
      </c>
      <c r="AA616" s="6">
        <f t="shared" si="195"/>
        <v>2.3148148148147835E-4</v>
      </c>
      <c r="AB616" s="6" t="b">
        <f t="shared" si="196"/>
        <v>0</v>
      </c>
      <c r="AC616" s="9">
        <f t="shared" si="197"/>
        <v>41</v>
      </c>
      <c r="AD616" s="9">
        <f t="shared" si="204"/>
        <v>123.00000000000166</v>
      </c>
      <c r="AE616" s="10">
        <f t="shared" si="203"/>
        <v>1.6203703703703703E-4</v>
      </c>
      <c r="AF616">
        <f t="shared" si="198"/>
        <v>1.9675925925925902E-3</v>
      </c>
      <c r="AG616" t="b">
        <f t="shared" si="199"/>
        <v>0</v>
      </c>
      <c r="AH616">
        <f t="shared" si="200"/>
        <v>3.394675925925926E-2</v>
      </c>
    </row>
    <row r="617" spans="1:34" x14ac:dyDescent="0.2">
      <c r="A617">
        <v>654</v>
      </c>
      <c r="B617" t="s">
        <v>581</v>
      </c>
      <c r="C617" t="s">
        <v>643</v>
      </c>
      <c r="D617" t="s">
        <v>2121</v>
      </c>
      <c r="E617" t="str">
        <f t="shared" si="186"/>
        <v>Matt HancockApr 23, 2020</v>
      </c>
      <c r="F617" t="str">
        <f>VLOOKUP(D617,'names lookup'!A:L,5,FALSE)</f>
        <v>Matt Hancock</v>
      </c>
      <c r="G617" t="str">
        <f>VLOOKUP(F617,'names lookup'!E:H,3,FALSE)</f>
        <v>Government</v>
      </c>
      <c r="H617" t="str">
        <f>VLOOKUP(F617,'names lookup'!E:I,5,FALSE)</f>
        <v>Government</v>
      </c>
      <c r="I617" t="str">
        <f>VLOOKUP($F617,'names lookup'!$E:J,6,FALSE)</f>
        <v>Central govt</v>
      </c>
      <c r="J617" t="str">
        <f>VLOOKUP($F617,'names lookup'!$E:K,7,FALSE)</f>
        <v>N/A</v>
      </c>
      <c r="K617" t="str">
        <f>VLOOKUP($F617,'names lookup'!$E:L,8,FALSE)</f>
        <v>UK</v>
      </c>
      <c r="L617" t="str">
        <f t="shared" si="187"/>
        <v>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v>
      </c>
      <c r="M617" t="str">
        <f t="shared" si="201"/>
        <v>34:51</v>
      </c>
      <c r="O617">
        <v>660</v>
      </c>
      <c r="Q617" t="s">
        <v>582</v>
      </c>
      <c r="R617" s="7">
        <f t="shared" si="188"/>
        <v>43944</v>
      </c>
      <c r="S617" t="s">
        <v>2545</v>
      </c>
      <c r="T617" s="6">
        <f t="shared" si="202"/>
        <v>2.4201388888888887E-2</v>
      </c>
      <c r="U617">
        <f t="shared" si="189"/>
        <v>2.3587962962962963E-2</v>
      </c>
      <c r="V617">
        <f t="shared" si="190"/>
        <v>3.394675925925926E-2</v>
      </c>
      <c r="W617">
        <f t="shared" si="191"/>
        <v>1.0358796296296297E-2</v>
      </c>
      <c r="X617">
        <f t="shared" si="192"/>
        <v>2.5555555555555554E-2</v>
      </c>
      <c r="Y617">
        <f t="shared" si="193"/>
        <v>2.5555555555555554E-2</v>
      </c>
      <c r="Z617" t="b">
        <f t="shared" si="194"/>
        <v>0</v>
      </c>
      <c r="AA617" s="6">
        <f t="shared" si="195"/>
        <v>5.0925925925926138E-4</v>
      </c>
      <c r="AB617" s="6" t="b">
        <f t="shared" si="196"/>
        <v>0</v>
      </c>
      <c r="AC617" s="9">
        <f t="shared" si="197"/>
        <v>117</v>
      </c>
      <c r="AD617" s="9">
        <f t="shared" si="204"/>
        <v>159.54545454545388</v>
      </c>
      <c r="AE617" s="10">
        <f t="shared" si="203"/>
        <v>4.7453703703703704E-4</v>
      </c>
      <c r="AF617">
        <f t="shared" si="198"/>
        <v>1.9675925925925902E-3</v>
      </c>
      <c r="AG617" t="b">
        <f t="shared" si="199"/>
        <v>0</v>
      </c>
      <c r="AH617">
        <f t="shared" si="200"/>
        <v>3.394675925925926E-2</v>
      </c>
    </row>
    <row r="618" spans="1:34" x14ac:dyDescent="0.2">
      <c r="A618">
        <v>655</v>
      </c>
      <c r="B618" t="s">
        <v>581</v>
      </c>
      <c r="C618" t="s">
        <v>644</v>
      </c>
      <c r="D618" t="s">
        <v>2121</v>
      </c>
      <c r="E618" t="str">
        <f t="shared" si="186"/>
        <v>Matt HancockApr 23, 2020</v>
      </c>
      <c r="F618" t="str">
        <f>VLOOKUP(D618,'names lookup'!A:L,5,FALSE)</f>
        <v>Matt Hancock</v>
      </c>
      <c r="G618" t="str">
        <f>VLOOKUP(F618,'names lookup'!E:H,3,FALSE)</f>
        <v>Government</v>
      </c>
      <c r="H618" t="str">
        <f>VLOOKUP(F618,'names lookup'!E:I,5,FALSE)</f>
        <v>Government</v>
      </c>
      <c r="I618" t="str">
        <f>VLOOKUP($F618,'names lookup'!$E:J,6,FALSE)</f>
        <v>Central govt</v>
      </c>
      <c r="J618" t="str">
        <f>VLOOKUP($F618,'names lookup'!$E:K,7,FALSE)</f>
        <v>N/A</v>
      </c>
      <c r="K618" t="str">
        <f>VLOOKUP($F618,'names lookup'!$E:L,8,FALSE)</f>
        <v>UK</v>
      </c>
      <c r="L618" t="str">
        <f t="shared" si="187"/>
        <v>Patrick, anything to add on that?</v>
      </c>
      <c r="M618" t="str">
        <f t="shared" si="201"/>
        <v>35:35</v>
      </c>
      <c r="O618">
        <v>55</v>
      </c>
      <c r="Q618" t="s">
        <v>582</v>
      </c>
      <c r="R618" s="7">
        <f t="shared" si="188"/>
        <v>43944</v>
      </c>
      <c r="S618" t="s">
        <v>2545</v>
      </c>
      <c r="T618" s="6">
        <f t="shared" si="202"/>
        <v>2.4710648148148148E-2</v>
      </c>
      <c r="U618">
        <f t="shared" si="189"/>
        <v>2.3587962962962963E-2</v>
      </c>
      <c r="V618">
        <f t="shared" si="190"/>
        <v>3.394675925925926E-2</v>
      </c>
      <c r="W618">
        <f t="shared" si="191"/>
        <v>1.0358796296296297E-2</v>
      </c>
      <c r="X618">
        <f t="shared" si="192"/>
        <v>2.5555555555555554E-2</v>
      </c>
      <c r="Y618">
        <f t="shared" si="193"/>
        <v>2.5555555555555554E-2</v>
      </c>
      <c r="Z618" t="b">
        <f t="shared" si="194"/>
        <v>0</v>
      </c>
      <c r="AA618" s="6">
        <f t="shared" si="195"/>
        <v>1.157407407407704E-5</v>
      </c>
      <c r="AB618" s="6" t="b">
        <f t="shared" si="196"/>
        <v>0</v>
      </c>
      <c r="AC618" s="9">
        <f t="shared" si="197"/>
        <v>6</v>
      </c>
      <c r="AD618" s="9">
        <f t="shared" si="204"/>
        <v>359.99999999990774</v>
      </c>
      <c r="AE618" s="10">
        <f t="shared" si="203"/>
        <v>2.3148148148148147E-5</v>
      </c>
      <c r="AF618">
        <f t="shared" si="198"/>
        <v>1.9675925925925902E-3</v>
      </c>
      <c r="AG618" t="b">
        <f t="shared" si="199"/>
        <v>0</v>
      </c>
      <c r="AH618">
        <f t="shared" si="200"/>
        <v>3.394675925925926E-2</v>
      </c>
    </row>
    <row r="619" spans="1:34" x14ac:dyDescent="0.2">
      <c r="A619">
        <v>656</v>
      </c>
      <c r="B619" t="s">
        <v>581</v>
      </c>
      <c r="C619" t="s">
        <v>645</v>
      </c>
      <c r="D619" t="s">
        <v>2156</v>
      </c>
      <c r="E619" t="str">
        <f t="shared" si="186"/>
        <v>Sir Patrick VallanceApr 23, 2020</v>
      </c>
      <c r="F619" t="str">
        <f>VLOOKUP(E619,'names lookup'!D:L,2,FALSE)</f>
        <v>Patrick Vallance</v>
      </c>
      <c r="G619" t="str">
        <f>VLOOKUP(F619,'names lookup'!E:H,3,FALSE)</f>
        <v>Government</v>
      </c>
      <c r="H619" t="str">
        <f>VLOOKUP(F619,'names lookup'!E:I,5,FALSE)</f>
        <v>Government</v>
      </c>
      <c r="I619" t="str">
        <f>VLOOKUP($F619,'names lookup'!$E:J,6,FALSE)</f>
        <v>Central govt</v>
      </c>
      <c r="J619" t="str">
        <f>VLOOKUP($F619,'names lookup'!$E:K,7,FALSE)</f>
        <v>N/A</v>
      </c>
      <c r="K619" t="str">
        <f>VLOOKUP($F619,'names lookup'!$E:L,8,FALSE)</f>
        <v>UK</v>
      </c>
      <c r="L619" t="str">
        <f t="shared" si="187"/>
        <v>I don’t think so. I mean, the evidence on face masks has always been quite variable, quite weak, quite difficult to know exactly. And there’s no real trials on it. And we’ve undertaken a review, we’ll give our advice to ministers and they’ll make decisions about what to do around that.</v>
      </c>
      <c r="M619" t="str">
        <f t="shared" si="201"/>
        <v>35:36</v>
      </c>
      <c r="O619">
        <v>316</v>
      </c>
      <c r="Q619" t="s">
        <v>582</v>
      </c>
      <c r="R619" s="7">
        <f t="shared" si="188"/>
        <v>43944</v>
      </c>
      <c r="S619" t="s">
        <v>2546</v>
      </c>
      <c r="T619" s="6">
        <f t="shared" si="202"/>
        <v>2.4722222222222225E-2</v>
      </c>
      <c r="U619">
        <f t="shared" si="189"/>
        <v>2.4722222222222225E-2</v>
      </c>
      <c r="V619">
        <f t="shared" si="190"/>
        <v>3.3449074074074069E-2</v>
      </c>
      <c r="W619">
        <f t="shared" si="191"/>
        <v>8.7268518518518433E-3</v>
      </c>
      <c r="X619">
        <f t="shared" si="192"/>
        <v>2.5555555555555554E-2</v>
      </c>
      <c r="Y619">
        <f t="shared" si="193"/>
        <v>2.5555555555555554E-2</v>
      </c>
      <c r="Z619" t="b">
        <f t="shared" si="194"/>
        <v>0</v>
      </c>
      <c r="AA619" s="6">
        <f t="shared" si="195"/>
        <v>1.851851851851806E-4</v>
      </c>
      <c r="AB619" s="6" t="b">
        <f t="shared" si="196"/>
        <v>0</v>
      </c>
      <c r="AC619" s="9">
        <f t="shared" si="197"/>
        <v>51</v>
      </c>
      <c r="AD619" s="9">
        <f t="shared" si="204"/>
        <v>191.25000000000475</v>
      </c>
      <c r="AE619" s="10">
        <f t="shared" si="203"/>
        <v>2.0833333333333335E-4</v>
      </c>
      <c r="AF619">
        <f t="shared" si="198"/>
        <v>8.3333333333332829E-4</v>
      </c>
      <c r="AG619" t="b">
        <f t="shared" si="199"/>
        <v>0</v>
      </c>
      <c r="AH619">
        <f t="shared" si="200"/>
        <v>3.394675925925926E-2</v>
      </c>
    </row>
    <row r="620" spans="1:34" x14ac:dyDescent="0.2">
      <c r="A620">
        <v>657</v>
      </c>
      <c r="B620" t="s">
        <v>581</v>
      </c>
      <c r="C620" t="s">
        <v>646</v>
      </c>
      <c r="D620" t="s">
        <v>2121</v>
      </c>
      <c r="E620" t="str">
        <f t="shared" si="186"/>
        <v>Matt HancockApr 23, 2020</v>
      </c>
      <c r="F620" t="str">
        <f>VLOOKUP(D620,'names lookup'!A:L,5,FALSE)</f>
        <v>Matt Hancock</v>
      </c>
      <c r="G620" t="str">
        <f>VLOOKUP(F620,'names lookup'!E:H,3,FALSE)</f>
        <v>Government</v>
      </c>
      <c r="H620" t="str">
        <f>VLOOKUP(F620,'names lookup'!E:I,5,FALSE)</f>
        <v>Government</v>
      </c>
      <c r="I620" t="str">
        <f>VLOOKUP($F620,'names lookup'!$E:J,6,FALSE)</f>
        <v>Central govt</v>
      </c>
      <c r="J620" t="str">
        <f>VLOOKUP($F620,'names lookup'!$E:K,7,FALSE)</f>
        <v>N/A</v>
      </c>
      <c r="K620" t="str">
        <f>VLOOKUP($F620,'names lookup'!$E:L,8,FALSE)</f>
        <v>UK</v>
      </c>
      <c r="L620" t="str">
        <f t="shared" si="187"/>
        <v>Thanks very much. Macer Hall from the Express.</v>
      </c>
      <c r="M620" t="str">
        <f t="shared" si="201"/>
        <v>35:52</v>
      </c>
      <c r="O620">
        <v>68</v>
      </c>
      <c r="Q620" t="s">
        <v>582</v>
      </c>
      <c r="R620" s="7">
        <f t="shared" si="188"/>
        <v>43944</v>
      </c>
      <c r="S620" t="s">
        <v>2547</v>
      </c>
      <c r="T620" s="6">
        <f t="shared" si="202"/>
        <v>2.4907407407407406E-2</v>
      </c>
      <c r="U620">
        <f t="shared" si="189"/>
        <v>2.4907407407407406E-2</v>
      </c>
      <c r="V620">
        <f t="shared" si="190"/>
        <v>3.394675925925926E-2</v>
      </c>
      <c r="W620">
        <f t="shared" si="191"/>
        <v>9.039351851851854E-3</v>
      </c>
      <c r="X620">
        <f t="shared" si="192"/>
        <v>2.5555555555555554E-2</v>
      </c>
      <c r="Y620">
        <f t="shared" si="193"/>
        <v>2.5555555555555554E-2</v>
      </c>
      <c r="Z620" t="b">
        <f t="shared" si="194"/>
        <v>0</v>
      </c>
      <c r="AA620" s="6">
        <f t="shared" si="195"/>
        <v>4.6296296296294281E-5</v>
      </c>
      <c r="AB620" s="6" t="b">
        <f t="shared" si="196"/>
        <v>0</v>
      </c>
      <c r="AC620" s="9">
        <f t="shared" si="197"/>
        <v>8</v>
      </c>
      <c r="AD620" s="9">
        <f t="shared" si="204"/>
        <v>120.00000000000523</v>
      </c>
      <c r="AE620" s="10">
        <f t="shared" si="203"/>
        <v>2.3148148148148147E-5</v>
      </c>
      <c r="AF620">
        <f t="shared" si="198"/>
        <v>6.481481481481477E-4</v>
      </c>
      <c r="AG620" t="b">
        <f t="shared" si="199"/>
        <v>0</v>
      </c>
      <c r="AH620">
        <f t="shared" si="200"/>
        <v>3.394675925925926E-2</v>
      </c>
    </row>
    <row r="621" spans="1:34" x14ac:dyDescent="0.2">
      <c r="A621">
        <v>658</v>
      </c>
      <c r="B621" t="s">
        <v>581</v>
      </c>
      <c r="C621" t="s">
        <v>647</v>
      </c>
      <c r="D621" t="s">
        <v>2115</v>
      </c>
      <c r="E621" t="str">
        <f t="shared" si="186"/>
        <v>Macer HallApr 23, 2020</v>
      </c>
      <c r="F621" t="str">
        <f>VLOOKUP(E621,'names lookup'!D:L,2,FALSE)</f>
        <v>Macer Hall</v>
      </c>
      <c r="G621" t="str">
        <f>VLOOKUP(F621,'names lookup'!E:H,3,FALSE)</f>
        <v>Daily Express</v>
      </c>
      <c r="H621" t="str">
        <f>VLOOKUP(F621,'names lookup'!E:I,5,FALSE)</f>
        <v>Media</v>
      </c>
      <c r="I621" t="str">
        <f>VLOOKUP($F621,'names lookup'!$E:J,6,FALSE)</f>
        <v>Newspaper</v>
      </c>
      <c r="J621" t="str">
        <f>VLOOKUP($F621,'names lookup'!$E:K,7,FALSE)</f>
        <v>National</v>
      </c>
      <c r="K621" t="str">
        <f>VLOOKUP($F621,'names lookup'!$E:L,8,FALSE)</f>
        <v>UK</v>
      </c>
      <c r="L621" t="str">
        <f t="shared" si="187"/>
        <v>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v>
      </c>
      <c r="M621" t="str">
        <f t="shared" si="201"/>
        <v>35:56</v>
      </c>
      <c r="O621">
        <v>527</v>
      </c>
      <c r="Q621" t="s">
        <v>582</v>
      </c>
      <c r="R621" s="7">
        <f t="shared" si="188"/>
        <v>43944</v>
      </c>
      <c r="S621" t="s">
        <v>2548</v>
      </c>
      <c r="T621" s="6">
        <f t="shared" si="202"/>
        <v>2.49537037037037E-2</v>
      </c>
      <c r="U621">
        <f t="shared" si="189"/>
        <v>2.49537037037037E-2</v>
      </c>
      <c r="V621">
        <f t="shared" si="190"/>
        <v>2.5277777777777777E-2</v>
      </c>
      <c r="W621">
        <f t="shared" si="191"/>
        <v>3.2407407407407732E-4</v>
      </c>
      <c r="X621">
        <f t="shared" si="192"/>
        <v>2.5555555555555554E-2</v>
      </c>
      <c r="Y621">
        <f t="shared" si="193"/>
        <v>2.5555555555555554E-2</v>
      </c>
      <c r="Z621" t="b">
        <f t="shared" si="194"/>
        <v>0</v>
      </c>
      <c r="AA621" s="6">
        <f t="shared" si="195"/>
        <v>3.2407407407407732E-4</v>
      </c>
      <c r="AB621" s="6" t="b">
        <f t="shared" si="196"/>
        <v>0</v>
      </c>
      <c r="AC621" s="9">
        <f t="shared" si="197"/>
        <v>83</v>
      </c>
      <c r="AD621" s="9">
        <f t="shared" si="204"/>
        <v>177.85714285714107</v>
      </c>
      <c r="AE621" s="10">
        <f t="shared" si="203"/>
        <v>3.3564814814814812E-4</v>
      </c>
      <c r="AF621">
        <f t="shared" si="198"/>
        <v>6.0185185185185341E-4</v>
      </c>
      <c r="AG621" t="b">
        <f t="shared" si="199"/>
        <v>0</v>
      </c>
      <c r="AH621">
        <f t="shared" si="200"/>
        <v>3.394675925925926E-2</v>
      </c>
    </row>
    <row r="622" spans="1:34" x14ac:dyDescent="0.2">
      <c r="A622">
        <v>659</v>
      </c>
      <c r="B622" t="s">
        <v>581</v>
      </c>
      <c r="C622" t="s">
        <v>648</v>
      </c>
      <c r="D622" t="s">
        <v>2115</v>
      </c>
      <c r="E622" t="str">
        <f t="shared" si="186"/>
        <v>Macer HallApr 23, 2020</v>
      </c>
      <c r="F622" t="str">
        <f>VLOOKUP(E622,'names lookup'!D:L,2,FALSE)</f>
        <v>Macer Hall</v>
      </c>
      <c r="G622" t="str">
        <f>VLOOKUP(F622,'names lookup'!E:H,3,FALSE)</f>
        <v>Daily Express</v>
      </c>
      <c r="H622" t="str">
        <f>VLOOKUP(F622,'names lookup'!E:I,5,FALSE)</f>
        <v>Media</v>
      </c>
      <c r="I622" t="str">
        <f>VLOOKUP($F622,'names lookup'!$E:J,6,FALSE)</f>
        <v>Newspaper</v>
      </c>
      <c r="J622" t="str">
        <f>VLOOKUP($F622,'names lookup'!$E:K,7,FALSE)</f>
        <v>National</v>
      </c>
      <c r="K622" t="str">
        <f>VLOOKUP($F622,'names lookup'!$E:L,8,FALSE)</f>
        <v>UK</v>
      </c>
      <c r="L622" t="str">
        <f t="shared" si="187"/>
        <v>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v>
      </c>
      <c r="M622" t="str">
        <f t="shared" si="201"/>
        <v>36:24</v>
      </c>
      <c r="O622">
        <v>445</v>
      </c>
      <c r="Q622" t="s">
        <v>582</v>
      </c>
      <c r="R622" s="7">
        <f t="shared" si="188"/>
        <v>43944</v>
      </c>
      <c r="S622" t="s">
        <v>2548</v>
      </c>
      <c r="T622" s="6">
        <f t="shared" si="202"/>
        <v>2.5277777777777777E-2</v>
      </c>
      <c r="U622">
        <f t="shared" si="189"/>
        <v>2.49537037037037E-2</v>
      </c>
      <c r="V622">
        <f t="shared" si="190"/>
        <v>2.5277777777777777E-2</v>
      </c>
      <c r="W622">
        <f t="shared" si="191"/>
        <v>3.2407407407407732E-4</v>
      </c>
      <c r="X622">
        <f t="shared" si="192"/>
        <v>2.5555555555555554E-2</v>
      </c>
      <c r="Y622">
        <f t="shared" si="193"/>
        <v>2.5555555555555554E-2</v>
      </c>
      <c r="Z622" t="b">
        <f t="shared" si="194"/>
        <v>0</v>
      </c>
      <c r="AA622" s="6">
        <f t="shared" si="195"/>
        <v>2.777777777777761E-4</v>
      </c>
      <c r="AB622" s="6" t="b">
        <f t="shared" si="196"/>
        <v>0</v>
      </c>
      <c r="AC622" s="9">
        <f t="shared" si="197"/>
        <v>72</v>
      </c>
      <c r="AD622" s="9">
        <f t="shared" si="204"/>
        <v>180.00000000000108</v>
      </c>
      <c r="AE622" s="10">
        <f t="shared" si="203"/>
        <v>2.8935185185185189E-4</v>
      </c>
      <c r="AF622">
        <f t="shared" si="198"/>
        <v>6.0185185185185341E-4</v>
      </c>
      <c r="AG622" t="b">
        <f t="shared" si="199"/>
        <v>0</v>
      </c>
      <c r="AH622">
        <f t="shared" si="200"/>
        <v>3.394675925925926E-2</v>
      </c>
    </row>
    <row r="623" spans="1:34" x14ac:dyDescent="0.2">
      <c r="A623">
        <v>660</v>
      </c>
      <c r="B623" t="s">
        <v>581</v>
      </c>
      <c r="C623" t="s">
        <v>649</v>
      </c>
      <c r="D623" t="s">
        <v>2121</v>
      </c>
      <c r="E623" t="str">
        <f t="shared" si="186"/>
        <v>Matt HancockApr 23, 2020</v>
      </c>
      <c r="F623" t="str">
        <f>VLOOKUP(D623,'names lookup'!A:L,5,FALSE)</f>
        <v>Matt Hancock</v>
      </c>
      <c r="G623" t="str">
        <f>VLOOKUP(F623,'names lookup'!E:H,3,FALSE)</f>
        <v>Government</v>
      </c>
      <c r="H623" t="str">
        <f>VLOOKUP(F623,'names lookup'!E:I,5,FALSE)</f>
        <v>Government</v>
      </c>
      <c r="I623" t="str">
        <f>VLOOKUP($F623,'names lookup'!$E:J,6,FALSE)</f>
        <v>Central govt</v>
      </c>
      <c r="J623" t="str">
        <f>VLOOKUP($F623,'names lookup'!$E:K,7,FALSE)</f>
        <v>N/A</v>
      </c>
      <c r="K623" t="str">
        <f>VLOOKUP($F623,'names lookup'!$E:L,8,FALSE)</f>
        <v>UK</v>
      </c>
      <c r="L623" t="str">
        <f t="shared" si="187"/>
        <v>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v>
      </c>
      <c r="M623" t="str">
        <f t="shared" si="201"/>
        <v>36:48</v>
      </c>
      <c r="O623">
        <v>406</v>
      </c>
      <c r="Q623" t="s">
        <v>582</v>
      </c>
      <c r="R623" s="7">
        <f t="shared" si="188"/>
        <v>43944</v>
      </c>
      <c r="S623" t="s">
        <v>2240</v>
      </c>
      <c r="T623" s="6">
        <f t="shared" si="202"/>
        <v>2.5555555555555554E-2</v>
      </c>
      <c r="U623">
        <f t="shared" si="189"/>
        <v>2.5555555555555554E-2</v>
      </c>
      <c r="V623">
        <f t="shared" si="190"/>
        <v>3.394675925925926E-2</v>
      </c>
      <c r="W623">
        <f t="shared" si="191"/>
        <v>8.3912037037037063E-3</v>
      </c>
      <c r="X623">
        <f t="shared" si="192"/>
        <v>2.7789351851851853E-2</v>
      </c>
      <c r="Y623">
        <f t="shared" si="193"/>
        <v>2.7789351851851853E-2</v>
      </c>
      <c r="Z623" t="b">
        <f t="shared" si="194"/>
        <v>0</v>
      </c>
      <c r="AA623" s="6">
        <f t="shared" si="195"/>
        <v>3.703703703703716E-4</v>
      </c>
      <c r="AB623" s="6" t="b">
        <f t="shared" si="196"/>
        <v>0</v>
      </c>
      <c r="AC623" s="9">
        <f t="shared" si="197"/>
        <v>68</v>
      </c>
      <c r="AD623" s="9">
        <f t="shared" si="204"/>
        <v>127.49999999999957</v>
      </c>
      <c r="AE623" s="10">
        <f t="shared" si="203"/>
        <v>2.7777777777777778E-4</v>
      </c>
      <c r="AF623">
        <f t="shared" si="198"/>
        <v>2.2337962962962997E-3</v>
      </c>
      <c r="AG623" t="b">
        <f t="shared" si="199"/>
        <v>0</v>
      </c>
      <c r="AH623">
        <f t="shared" si="200"/>
        <v>3.394675925925926E-2</v>
      </c>
    </row>
    <row r="624" spans="1:34" x14ac:dyDescent="0.2">
      <c r="A624">
        <v>661</v>
      </c>
      <c r="B624" t="s">
        <v>581</v>
      </c>
      <c r="C624" t="s">
        <v>650</v>
      </c>
      <c r="D624" t="s">
        <v>2121</v>
      </c>
      <c r="E624" t="str">
        <f t="shared" si="186"/>
        <v>Matt HancockApr 23, 2020</v>
      </c>
      <c r="F624" t="str">
        <f>VLOOKUP(D624,'names lookup'!A:L,5,FALSE)</f>
        <v>Matt Hancock</v>
      </c>
      <c r="G624" t="str">
        <f>VLOOKUP(F624,'names lookup'!E:H,3,FALSE)</f>
        <v>Government</v>
      </c>
      <c r="H624" t="str">
        <f>VLOOKUP(F624,'names lookup'!E:I,5,FALSE)</f>
        <v>Government</v>
      </c>
      <c r="I624" t="str">
        <f>VLOOKUP($F624,'names lookup'!$E:J,6,FALSE)</f>
        <v>Central govt</v>
      </c>
      <c r="J624" t="str">
        <f>VLOOKUP($F624,'names lookup'!$E:K,7,FALSE)</f>
        <v>N/A</v>
      </c>
      <c r="K624" t="str">
        <f>VLOOKUP($F624,'names lookup'!$E:L,8,FALSE)</f>
        <v>UK</v>
      </c>
      <c r="L624" t="str">
        <f t="shared" si="187"/>
        <v>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v>
      </c>
      <c r="M624" t="str">
        <f t="shared" si="201"/>
        <v>37:20</v>
      </c>
      <c r="O624">
        <v>348</v>
      </c>
      <c r="Q624" t="s">
        <v>582</v>
      </c>
      <c r="R624" s="7">
        <f t="shared" si="188"/>
        <v>43944</v>
      </c>
      <c r="S624" t="s">
        <v>2240</v>
      </c>
      <c r="T624" s="6">
        <f t="shared" si="202"/>
        <v>2.5925925925925925E-2</v>
      </c>
      <c r="U624">
        <f t="shared" si="189"/>
        <v>2.5555555555555554E-2</v>
      </c>
      <c r="V624">
        <f t="shared" si="190"/>
        <v>3.394675925925926E-2</v>
      </c>
      <c r="W624">
        <f t="shared" si="191"/>
        <v>8.3912037037037063E-3</v>
      </c>
      <c r="X624">
        <f t="shared" si="192"/>
        <v>2.7789351851851853E-2</v>
      </c>
      <c r="Y624">
        <f t="shared" si="193"/>
        <v>2.7789351851851853E-2</v>
      </c>
      <c r="Z624" t="b">
        <f t="shared" si="194"/>
        <v>0</v>
      </c>
      <c r="AA624" s="6">
        <f t="shared" si="195"/>
        <v>2.7777777777777957E-4</v>
      </c>
      <c r="AB624" s="6" t="b">
        <f t="shared" si="196"/>
        <v>0</v>
      </c>
      <c r="AC624" s="9">
        <f t="shared" si="197"/>
        <v>63</v>
      </c>
      <c r="AD624" s="9">
        <f t="shared" si="204"/>
        <v>157.49999999999898</v>
      </c>
      <c r="AE624" s="10">
        <f t="shared" si="203"/>
        <v>2.5462962962962961E-4</v>
      </c>
      <c r="AF624">
        <f t="shared" si="198"/>
        <v>2.2337962962962997E-3</v>
      </c>
      <c r="AG624" t="b">
        <f t="shared" si="199"/>
        <v>0</v>
      </c>
      <c r="AH624">
        <f t="shared" si="200"/>
        <v>3.394675925925926E-2</v>
      </c>
    </row>
    <row r="625" spans="1:34" x14ac:dyDescent="0.2">
      <c r="A625">
        <v>662</v>
      </c>
      <c r="B625" t="s">
        <v>581</v>
      </c>
      <c r="C625" t="s">
        <v>651</v>
      </c>
      <c r="D625" t="s">
        <v>2121</v>
      </c>
      <c r="E625" t="str">
        <f t="shared" si="186"/>
        <v>Matt HancockApr 23, 2020</v>
      </c>
      <c r="F625" t="str">
        <f>VLOOKUP(D625,'names lookup'!A:L,5,FALSE)</f>
        <v>Matt Hancock</v>
      </c>
      <c r="G625" t="str">
        <f>VLOOKUP(F625,'names lookup'!E:H,3,FALSE)</f>
        <v>Government</v>
      </c>
      <c r="H625" t="str">
        <f>VLOOKUP(F625,'names lookup'!E:I,5,FALSE)</f>
        <v>Government</v>
      </c>
      <c r="I625" t="str">
        <f>VLOOKUP($F625,'names lookup'!$E:J,6,FALSE)</f>
        <v>Central govt</v>
      </c>
      <c r="J625" t="str">
        <f>VLOOKUP($F625,'names lookup'!$E:K,7,FALSE)</f>
        <v>N/A</v>
      </c>
      <c r="K625" t="str">
        <f>VLOOKUP($F625,'names lookup'!$E:L,8,FALSE)</f>
        <v>UK</v>
      </c>
      <c r="L625" t="str">
        <f t="shared" si="187"/>
        <v>On the important question that you ask about support for the families of those who’ve lost their lives, of course is something that I’m looking into, and I hope to be able to say something more about it very soon. Patrick.</v>
      </c>
      <c r="M625" t="str">
        <f t="shared" si="201"/>
        <v>37:44</v>
      </c>
      <c r="O625">
        <v>244</v>
      </c>
      <c r="Q625" t="s">
        <v>582</v>
      </c>
      <c r="R625" s="7">
        <f t="shared" si="188"/>
        <v>43944</v>
      </c>
      <c r="S625" t="s">
        <v>2240</v>
      </c>
      <c r="T625" s="6">
        <f t="shared" si="202"/>
        <v>2.6203703703703705E-2</v>
      </c>
      <c r="U625">
        <f t="shared" si="189"/>
        <v>2.5555555555555554E-2</v>
      </c>
      <c r="V625">
        <f t="shared" si="190"/>
        <v>3.394675925925926E-2</v>
      </c>
      <c r="W625">
        <f t="shared" si="191"/>
        <v>8.3912037037037063E-3</v>
      </c>
      <c r="X625">
        <f t="shared" si="192"/>
        <v>2.7789351851851853E-2</v>
      </c>
      <c r="Y625">
        <f t="shared" si="193"/>
        <v>2.7789351851851853E-2</v>
      </c>
      <c r="Z625" t="b">
        <f t="shared" si="194"/>
        <v>0</v>
      </c>
      <c r="AA625" s="6">
        <f t="shared" si="195"/>
        <v>1.7361111111111049E-4</v>
      </c>
      <c r="AB625" s="6" t="b">
        <f t="shared" si="196"/>
        <v>0</v>
      </c>
      <c r="AC625" s="9">
        <f t="shared" si="197"/>
        <v>41</v>
      </c>
      <c r="AD625" s="9">
        <f t="shared" si="204"/>
        <v>164.00000000000057</v>
      </c>
      <c r="AE625" s="10">
        <f t="shared" si="203"/>
        <v>1.6203703703703703E-4</v>
      </c>
      <c r="AF625">
        <f t="shared" si="198"/>
        <v>2.2337962962962997E-3</v>
      </c>
      <c r="AG625" t="b">
        <f t="shared" si="199"/>
        <v>0</v>
      </c>
      <c r="AH625">
        <f t="shared" si="200"/>
        <v>3.394675925925926E-2</v>
      </c>
    </row>
    <row r="626" spans="1:34" x14ac:dyDescent="0.2">
      <c r="A626">
        <v>663</v>
      </c>
      <c r="B626" t="s">
        <v>581</v>
      </c>
      <c r="C626" t="s">
        <v>652</v>
      </c>
      <c r="D626" t="s">
        <v>2156</v>
      </c>
      <c r="E626" t="str">
        <f t="shared" si="186"/>
        <v>Sir Patrick VallanceApr 23, 2020</v>
      </c>
      <c r="F626" t="str">
        <f>VLOOKUP(E626,'names lookup'!D:L,2,FALSE)</f>
        <v>Patrick Vallance</v>
      </c>
      <c r="G626" t="str">
        <f>VLOOKUP(F626,'names lookup'!E:H,3,FALSE)</f>
        <v>Government</v>
      </c>
      <c r="H626" t="str">
        <f>VLOOKUP(F626,'names lookup'!E:I,5,FALSE)</f>
        <v>Government</v>
      </c>
      <c r="I626" t="str">
        <f>VLOOKUP($F626,'names lookup'!$E:J,6,FALSE)</f>
        <v>Central govt</v>
      </c>
      <c r="J626" t="str">
        <f>VLOOKUP($F626,'names lookup'!$E:K,7,FALSE)</f>
        <v>N/A</v>
      </c>
      <c r="K626" t="str">
        <f>VLOOKUP($F626,'names lookup'!$E:L,8,FALSE)</f>
        <v>UK</v>
      </c>
      <c r="L626" t="str">
        <f t="shared" si="187"/>
        <v>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v>
      </c>
      <c r="M626" t="str">
        <f t="shared" si="201"/>
        <v>37:59</v>
      </c>
      <c r="O626">
        <v>760</v>
      </c>
      <c r="Q626" t="s">
        <v>582</v>
      </c>
      <c r="R626" s="7">
        <f t="shared" si="188"/>
        <v>43944</v>
      </c>
      <c r="S626" t="s">
        <v>2550</v>
      </c>
      <c r="T626" s="6">
        <f t="shared" si="202"/>
        <v>2.6377314814814815E-2</v>
      </c>
      <c r="U626">
        <f t="shared" si="189"/>
        <v>2.6377314814814815E-2</v>
      </c>
      <c r="V626">
        <f t="shared" si="190"/>
        <v>3.3449074074074069E-2</v>
      </c>
      <c r="W626">
        <f t="shared" si="191"/>
        <v>7.0717592592592533E-3</v>
      </c>
      <c r="X626">
        <f t="shared" si="192"/>
        <v>2.7789351851851853E-2</v>
      </c>
      <c r="Y626">
        <f t="shared" si="193"/>
        <v>2.7789351851851853E-2</v>
      </c>
      <c r="Z626" t="b">
        <f t="shared" si="194"/>
        <v>0</v>
      </c>
      <c r="AA626" s="6">
        <f t="shared" si="195"/>
        <v>4.6296296296296363E-4</v>
      </c>
      <c r="AB626" s="6" t="b">
        <f t="shared" si="196"/>
        <v>0</v>
      </c>
      <c r="AC626" s="9">
        <f t="shared" si="197"/>
        <v>137</v>
      </c>
      <c r="AD626" s="9">
        <f t="shared" si="204"/>
        <v>205.49999999999972</v>
      </c>
      <c r="AE626" s="10">
        <f t="shared" si="203"/>
        <v>5.6712962962962956E-4</v>
      </c>
      <c r="AF626">
        <f t="shared" si="198"/>
        <v>1.412037037037038E-3</v>
      </c>
      <c r="AG626" t="b">
        <f t="shared" si="199"/>
        <v>0</v>
      </c>
      <c r="AH626">
        <f t="shared" si="200"/>
        <v>3.394675925925926E-2</v>
      </c>
    </row>
    <row r="627" spans="1:34" x14ac:dyDescent="0.2">
      <c r="A627">
        <v>664</v>
      </c>
      <c r="B627" t="s">
        <v>581</v>
      </c>
      <c r="C627" t="s">
        <v>653</v>
      </c>
      <c r="D627" t="s">
        <v>2121</v>
      </c>
      <c r="E627" t="str">
        <f t="shared" si="186"/>
        <v>Matt HancockApr 23, 2020</v>
      </c>
      <c r="F627" t="str">
        <f>VLOOKUP(D627,'names lookup'!A:L,5,FALSE)</f>
        <v>Matt Hancock</v>
      </c>
      <c r="G627" t="str">
        <f>VLOOKUP(F627,'names lookup'!E:H,3,FALSE)</f>
        <v>Government</v>
      </c>
      <c r="H627" t="str">
        <f>VLOOKUP(F627,'names lookup'!E:I,5,FALSE)</f>
        <v>Government</v>
      </c>
      <c r="I627" t="str">
        <f>VLOOKUP($F627,'names lookup'!$E:J,6,FALSE)</f>
        <v>Central govt</v>
      </c>
      <c r="J627" t="str">
        <f>VLOOKUP($F627,'names lookup'!$E:K,7,FALSE)</f>
        <v>N/A</v>
      </c>
      <c r="K627" t="str">
        <f>VLOOKUP($F627,'names lookup'!$E:L,8,FALSE)</f>
        <v>UK</v>
      </c>
      <c r="L627" t="str">
        <f t="shared" si="187"/>
        <v>Final thing I’d say Macer, is that I pay tribute to the support that the Daily Express has shown for our health and care staff throughout this crisis with constant messages of support, which I know that my colleagues appreciate. Joe Murphy from the Evening Standard.</v>
      </c>
      <c r="M627" t="str">
        <f t="shared" si="201"/>
        <v>38:39</v>
      </c>
      <c r="O627">
        <v>288</v>
      </c>
      <c r="Q627" t="s">
        <v>582</v>
      </c>
      <c r="R627" s="7">
        <f t="shared" si="188"/>
        <v>43944</v>
      </c>
      <c r="S627" t="s">
        <v>2551</v>
      </c>
      <c r="T627" s="6">
        <f t="shared" si="202"/>
        <v>2.6840277777777779E-2</v>
      </c>
      <c r="U627">
        <f t="shared" si="189"/>
        <v>2.6840277777777779E-2</v>
      </c>
      <c r="V627">
        <f t="shared" si="190"/>
        <v>3.394675925925926E-2</v>
      </c>
      <c r="W627">
        <f t="shared" si="191"/>
        <v>7.106481481481481E-3</v>
      </c>
      <c r="X627">
        <f t="shared" si="192"/>
        <v>2.7789351851851853E-2</v>
      </c>
      <c r="Y627">
        <f t="shared" si="193"/>
        <v>2.7789351851851853E-2</v>
      </c>
      <c r="Z627" t="b">
        <f t="shared" si="194"/>
        <v>0</v>
      </c>
      <c r="AA627" s="6">
        <f t="shared" si="195"/>
        <v>2.5462962962962549E-4</v>
      </c>
      <c r="AB627" s="6" t="b">
        <f t="shared" si="196"/>
        <v>0</v>
      </c>
      <c r="AC627" s="9">
        <f t="shared" si="197"/>
        <v>46</v>
      </c>
      <c r="AD627" s="9">
        <f t="shared" si="204"/>
        <v>125.4545454545475</v>
      </c>
      <c r="AE627" s="10">
        <f t="shared" si="203"/>
        <v>1.8518518518518518E-4</v>
      </c>
      <c r="AF627">
        <f t="shared" si="198"/>
        <v>9.490740740740744E-4</v>
      </c>
      <c r="AG627" t="b">
        <f t="shared" si="199"/>
        <v>0</v>
      </c>
      <c r="AH627">
        <f t="shared" si="200"/>
        <v>3.394675925925926E-2</v>
      </c>
    </row>
    <row r="628" spans="1:34" x14ac:dyDescent="0.2">
      <c r="A628">
        <v>665</v>
      </c>
      <c r="B628" t="s">
        <v>581</v>
      </c>
      <c r="C628" t="s">
        <v>654</v>
      </c>
      <c r="D628" t="s">
        <v>2096</v>
      </c>
      <c r="E628" t="str">
        <f t="shared" si="186"/>
        <v>Joe MurphyApr 23, 2020</v>
      </c>
      <c r="F628" t="str">
        <f>VLOOKUP(D628,'names lookup'!A:L,5,FALSE)</f>
        <v>Joe Murphy</v>
      </c>
      <c r="G628" t="str">
        <f>VLOOKUP(F628,'names lookup'!E:H,3,FALSE)</f>
        <v>London Evening Standard</v>
      </c>
      <c r="H628" t="str">
        <f>VLOOKUP(F628,'names lookup'!E:I,5,FALSE)</f>
        <v>Media</v>
      </c>
      <c r="I628" t="str">
        <f>VLOOKUP($F628,'names lookup'!$E:J,6,FALSE)</f>
        <v>Newspaper</v>
      </c>
      <c r="J628" t="str">
        <f>VLOOKUP($F628,'names lookup'!$E:K,7,FALSE)</f>
        <v>Regional</v>
      </c>
      <c r="K628" t="str">
        <f>VLOOKUP($F628,'names lookup'!$E:L,8,FALSE)</f>
        <v>London</v>
      </c>
      <c r="L628" t="str">
        <f t="shared" si="187"/>
        <v>Secretary of State-</v>
      </c>
      <c r="M628" t="str">
        <f t="shared" si="201"/>
        <v>39:01</v>
      </c>
      <c r="O628">
        <v>39</v>
      </c>
      <c r="Q628" t="s">
        <v>582</v>
      </c>
      <c r="R628" s="7">
        <f t="shared" si="188"/>
        <v>43944</v>
      </c>
      <c r="S628" t="s">
        <v>2552</v>
      </c>
      <c r="T628" s="6">
        <f t="shared" si="202"/>
        <v>2.7094907407407404E-2</v>
      </c>
      <c r="U628">
        <f t="shared" si="189"/>
        <v>2.7094907407407404E-2</v>
      </c>
      <c r="V628">
        <f t="shared" si="190"/>
        <v>2.7129629629629632E-2</v>
      </c>
      <c r="W628">
        <f t="shared" si="191"/>
        <v>3.472222222222765E-5</v>
      </c>
      <c r="X628">
        <f t="shared" si="192"/>
        <v>2.7789351851851853E-2</v>
      </c>
      <c r="Y628">
        <f t="shared" si="193"/>
        <v>2.7789351851851853E-2</v>
      </c>
      <c r="Z628" t="b">
        <f t="shared" si="194"/>
        <v>0</v>
      </c>
      <c r="AA628" s="6">
        <f t="shared" si="195"/>
        <v>3.472222222222765E-5</v>
      </c>
      <c r="AB628" s="6" t="b">
        <f t="shared" si="196"/>
        <v>0</v>
      </c>
      <c r="AC628" s="9">
        <f t="shared" si="197"/>
        <v>3</v>
      </c>
      <c r="AD628" s="9">
        <f t="shared" si="204"/>
        <v>59.999999999990621</v>
      </c>
      <c r="AE628" s="10">
        <f t="shared" si="203"/>
        <v>1.1574074074074073E-5</v>
      </c>
      <c r="AF628">
        <f t="shared" si="198"/>
        <v>6.9444444444444892E-4</v>
      </c>
      <c r="AG628" t="b">
        <f t="shared" si="199"/>
        <v>0</v>
      </c>
      <c r="AH628">
        <f t="shared" si="200"/>
        <v>3.394675925925926E-2</v>
      </c>
    </row>
    <row r="629" spans="1:34" x14ac:dyDescent="0.2">
      <c r="A629">
        <v>666</v>
      </c>
      <c r="B629" t="s">
        <v>581</v>
      </c>
      <c r="C629" t="s">
        <v>655</v>
      </c>
      <c r="D629" t="s">
        <v>2096</v>
      </c>
      <c r="E629" t="str">
        <f t="shared" si="186"/>
        <v>Joe MurphyApr 23, 2020</v>
      </c>
      <c r="F629" t="str">
        <f>VLOOKUP(D629,'names lookup'!A:L,5,FALSE)</f>
        <v>Joe Murphy</v>
      </c>
      <c r="G629" t="str">
        <f>VLOOKUP(F629,'names lookup'!E:H,3,FALSE)</f>
        <v>London Evening Standard</v>
      </c>
      <c r="H629" t="str">
        <f>VLOOKUP(F629,'names lookup'!E:I,5,FALSE)</f>
        <v>Media</v>
      </c>
      <c r="I629" t="str">
        <f>VLOOKUP($F629,'names lookup'!$E:J,6,FALSE)</f>
        <v>Newspaper</v>
      </c>
      <c r="J629" t="str">
        <f>VLOOKUP($F629,'names lookup'!$E:K,7,FALSE)</f>
        <v>Regional</v>
      </c>
      <c r="K629" t="str">
        <f>VLOOKUP($F629,'names lookup'!$E:L,8,FALSE)</f>
        <v>London</v>
      </c>
      <c r="L629" t="str">
        <f t="shared" si="187"/>
        <v>…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v>
      </c>
      <c r="M629" t="str">
        <f t="shared" si="201"/>
        <v>39:04</v>
      </c>
      <c r="O629">
        <v>876</v>
      </c>
      <c r="Q629" t="s">
        <v>582</v>
      </c>
      <c r="R629" s="7">
        <f t="shared" si="188"/>
        <v>43944</v>
      </c>
      <c r="S629" t="s">
        <v>2552</v>
      </c>
      <c r="T629" s="6">
        <f t="shared" si="202"/>
        <v>2.7129629629629632E-2</v>
      </c>
      <c r="U629">
        <f t="shared" si="189"/>
        <v>2.7094907407407404E-2</v>
      </c>
      <c r="V629">
        <f t="shared" si="190"/>
        <v>2.7129629629629632E-2</v>
      </c>
      <c r="W629">
        <f t="shared" si="191"/>
        <v>3.472222222222765E-5</v>
      </c>
      <c r="X629">
        <f t="shared" si="192"/>
        <v>2.7789351851851853E-2</v>
      </c>
      <c r="Y629">
        <f t="shared" si="193"/>
        <v>2.7789351851851853E-2</v>
      </c>
      <c r="Z629" t="b">
        <f t="shared" si="194"/>
        <v>0</v>
      </c>
      <c r="AA629" s="6">
        <f t="shared" si="195"/>
        <v>6.5972222222222127E-4</v>
      </c>
      <c r="AB629" s="6" t="b">
        <f t="shared" si="196"/>
        <v>0</v>
      </c>
      <c r="AC629" s="9">
        <f t="shared" si="197"/>
        <v>155</v>
      </c>
      <c r="AD629" s="9">
        <f t="shared" si="204"/>
        <v>163.15789473684234</v>
      </c>
      <c r="AE629" s="10">
        <f t="shared" si="203"/>
        <v>6.3657407407407402E-4</v>
      </c>
      <c r="AF629">
        <f t="shared" si="198"/>
        <v>6.9444444444444892E-4</v>
      </c>
      <c r="AG629" t="b">
        <f t="shared" si="199"/>
        <v>0</v>
      </c>
      <c r="AH629">
        <f t="shared" si="200"/>
        <v>3.394675925925926E-2</v>
      </c>
    </row>
    <row r="630" spans="1:34" x14ac:dyDescent="0.2">
      <c r="A630">
        <v>667</v>
      </c>
      <c r="B630" t="s">
        <v>581</v>
      </c>
      <c r="C630" t="s">
        <v>656</v>
      </c>
      <c r="D630" t="s">
        <v>2121</v>
      </c>
      <c r="E630" t="str">
        <f t="shared" si="186"/>
        <v>Matt HancockApr 23, 2020</v>
      </c>
      <c r="F630" t="str">
        <f>VLOOKUP(D630,'names lookup'!A:L,5,FALSE)</f>
        <v>Matt Hancock</v>
      </c>
      <c r="G630" t="str">
        <f>VLOOKUP(F630,'names lookup'!E:H,3,FALSE)</f>
        <v>Government</v>
      </c>
      <c r="H630" t="str">
        <f>VLOOKUP(F630,'names lookup'!E:I,5,FALSE)</f>
        <v>Government</v>
      </c>
      <c r="I630" t="str">
        <f>VLOOKUP($F630,'names lookup'!$E:J,6,FALSE)</f>
        <v>Central govt</v>
      </c>
      <c r="J630" t="str">
        <f>VLOOKUP($F630,'names lookup'!$E:K,7,FALSE)</f>
        <v>N/A</v>
      </c>
      <c r="K630" t="str">
        <f>VLOOKUP($F630,'names lookup'!$E:L,8,FALSE)</f>
        <v>UK</v>
      </c>
      <c r="L630" t="str">
        <f t="shared" si="187"/>
        <v>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v>
      </c>
      <c r="M630" t="str">
        <f t="shared" si="201"/>
        <v>40:01</v>
      </c>
      <c r="O630">
        <v>447</v>
      </c>
      <c r="Q630" t="s">
        <v>582</v>
      </c>
      <c r="R630" s="7">
        <f t="shared" si="188"/>
        <v>43944</v>
      </c>
      <c r="S630" t="s">
        <v>2553</v>
      </c>
      <c r="T630" s="6">
        <f t="shared" si="202"/>
        <v>2.7789351851851853E-2</v>
      </c>
      <c r="U630">
        <f t="shared" si="189"/>
        <v>2.7789351851851853E-2</v>
      </c>
      <c r="V630">
        <f t="shared" si="190"/>
        <v>3.394675925925926E-2</v>
      </c>
      <c r="W630">
        <f t="shared" si="191"/>
        <v>6.1574074074074066E-3</v>
      </c>
      <c r="X630">
        <f t="shared" si="192"/>
        <v>2.9699074074074072E-2</v>
      </c>
      <c r="Y630">
        <f t="shared" si="193"/>
        <v>2.9699074074074072E-2</v>
      </c>
      <c r="Z630" t="b">
        <f t="shared" si="194"/>
        <v>0</v>
      </c>
      <c r="AA630" s="6">
        <f t="shared" si="195"/>
        <v>4.2824074074073598E-4</v>
      </c>
      <c r="AB630" s="6" t="b">
        <f t="shared" si="196"/>
        <v>0</v>
      </c>
      <c r="AC630" s="9">
        <f t="shared" si="197"/>
        <v>74</v>
      </c>
      <c r="AD630" s="9">
        <f t="shared" si="204"/>
        <v>120.00000000000134</v>
      </c>
      <c r="AE630" s="10">
        <f t="shared" si="203"/>
        <v>3.0092592592592595E-4</v>
      </c>
      <c r="AF630">
        <f t="shared" si="198"/>
        <v>1.9097222222222189E-3</v>
      </c>
      <c r="AG630" t="b">
        <f t="shared" si="199"/>
        <v>0</v>
      </c>
      <c r="AH630">
        <f t="shared" si="200"/>
        <v>3.394675925925926E-2</v>
      </c>
    </row>
    <row r="631" spans="1:34" x14ac:dyDescent="0.2">
      <c r="A631">
        <v>668</v>
      </c>
      <c r="B631" t="s">
        <v>581</v>
      </c>
      <c r="C631" t="s">
        <v>657</v>
      </c>
      <c r="D631" t="s">
        <v>2156</v>
      </c>
      <c r="E631" t="str">
        <f t="shared" si="186"/>
        <v>Sir Patrick VallanceApr 23, 2020</v>
      </c>
      <c r="F631" t="str">
        <f>VLOOKUP(E631,'names lookup'!D:L,2,FALSE)</f>
        <v>Patrick Vallance</v>
      </c>
      <c r="G631" t="str">
        <f>VLOOKUP(F631,'names lookup'!E:H,3,FALSE)</f>
        <v>Government</v>
      </c>
      <c r="H631" t="str">
        <f>VLOOKUP(F631,'names lookup'!E:I,5,FALSE)</f>
        <v>Government</v>
      </c>
      <c r="I631" t="str">
        <f>VLOOKUP($F631,'names lookup'!$E:J,6,FALSE)</f>
        <v>Central govt</v>
      </c>
      <c r="J631" t="str">
        <f>VLOOKUP($F631,'names lookup'!$E:K,7,FALSE)</f>
        <v>N/A</v>
      </c>
      <c r="K631" t="str">
        <f>VLOOKUP($F631,'names lookup'!$E:L,8,FALSE)</f>
        <v>UK</v>
      </c>
      <c r="L631" t="str">
        <f t="shared" si="187"/>
        <v>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v>
      </c>
      <c r="M631" t="str">
        <f t="shared" si="201"/>
        <v>40:38</v>
      </c>
      <c r="O631">
        <v>521</v>
      </c>
      <c r="Q631" t="s">
        <v>582</v>
      </c>
      <c r="R631" s="7">
        <f t="shared" si="188"/>
        <v>43944</v>
      </c>
      <c r="S631" t="s">
        <v>2554</v>
      </c>
      <c r="T631" s="6">
        <f t="shared" si="202"/>
        <v>2.8217592592592589E-2</v>
      </c>
      <c r="U631">
        <f t="shared" si="189"/>
        <v>2.8217592592592589E-2</v>
      </c>
      <c r="V631">
        <f t="shared" si="190"/>
        <v>3.3449074074074069E-2</v>
      </c>
      <c r="W631">
        <f t="shared" si="191"/>
        <v>5.2314814814814793E-3</v>
      </c>
      <c r="X631">
        <f t="shared" si="192"/>
        <v>2.9699074074074072E-2</v>
      </c>
      <c r="Y631">
        <f t="shared" si="193"/>
        <v>2.9699074074074072E-2</v>
      </c>
      <c r="Z631" t="b">
        <f t="shared" si="194"/>
        <v>0</v>
      </c>
      <c r="AA631" s="6">
        <f t="shared" si="195"/>
        <v>3.0092592592593365E-4</v>
      </c>
      <c r="AB631" s="6" t="b">
        <f t="shared" si="196"/>
        <v>0</v>
      </c>
      <c r="AC631" s="9">
        <f t="shared" si="197"/>
        <v>91</v>
      </c>
      <c r="AD631" s="9">
        <f t="shared" si="204"/>
        <v>209.9999999999946</v>
      </c>
      <c r="AE631" s="10">
        <f t="shared" si="203"/>
        <v>3.7037037037037035E-4</v>
      </c>
      <c r="AF631">
        <f t="shared" si="198"/>
        <v>1.4814814814814829E-3</v>
      </c>
      <c r="AG631" t="b">
        <f t="shared" si="199"/>
        <v>0</v>
      </c>
      <c r="AH631">
        <f t="shared" si="200"/>
        <v>3.394675925925926E-2</v>
      </c>
    </row>
    <row r="632" spans="1:34" x14ac:dyDescent="0.2">
      <c r="A632">
        <v>669</v>
      </c>
      <c r="B632" t="s">
        <v>581</v>
      </c>
      <c r="C632" t="s">
        <v>658</v>
      </c>
      <c r="D632" t="s">
        <v>2156</v>
      </c>
      <c r="E632" t="str">
        <f t="shared" si="186"/>
        <v>Sir Patrick VallanceApr 23, 2020</v>
      </c>
      <c r="F632" t="str">
        <f>VLOOKUP(E632,'names lookup'!D:L,2,FALSE)</f>
        <v>Patrick Vallance</v>
      </c>
      <c r="G632" t="str">
        <f>VLOOKUP(F632,'names lookup'!E:H,3,FALSE)</f>
        <v>Government</v>
      </c>
      <c r="H632" t="str">
        <f>VLOOKUP(F632,'names lookup'!E:I,5,FALSE)</f>
        <v>Government</v>
      </c>
      <c r="I632" t="str">
        <f>VLOOKUP($F632,'names lookup'!$E:J,6,FALSE)</f>
        <v>Central govt</v>
      </c>
      <c r="J632" t="str">
        <f>VLOOKUP($F632,'names lookup'!$E:K,7,FALSE)</f>
        <v>N/A</v>
      </c>
      <c r="K632" t="str">
        <f>VLOOKUP($F632,'names lookup'!$E:L,8,FALSE)</f>
        <v>UK</v>
      </c>
      <c r="L632" t="str">
        <f t="shared" si="187"/>
        <v>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v>
      </c>
      <c r="M632" t="str">
        <f t="shared" si="201"/>
        <v>41:04</v>
      </c>
      <c r="O632">
        <v>684</v>
      </c>
      <c r="Q632" t="s">
        <v>582</v>
      </c>
      <c r="R632" s="7">
        <f t="shared" si="188"/>
        <v>43944</v>
      </c>
      <c r="S632" t="s">
        <v>2554</v>
      </c>
      <c r="T632" s="6">
        <f t="shared" si="202"/>
        <v>2.8518518518518523E-2</v>
      </c>
      <c r="U632">
        <f t="shared" si="189"/>
        <v>2.8217592592592589E-2</v>
      </c>
      <c r="V632">
        <f t="shared" si="190"/>
        <v>3.3449074074074069E-2</v>
      </c>
      <c r="W632">
        <f t="shared" si="191"/>
        <v>5.2314814814814793E-3</v>
      </c>
      <c r="X632">
        <f t="shared" si="192"/>
        <v>2.9699074074074072E-2</v>
      </c>
      <c r="Y632">
        <f t="shared" si="193"/>
        <v>2.9699074074074072E-2</v>
      </c>
      <c r="Z632" t="b">
        <f t="shared" si="194"/>
        <v>0</v>
      </c>
      <c r="AA632" s="6">
        <f t="shared" si="195"/>
        <v>4.1666666666666241E-4</v>
      </c>
      <c r="AB632" s="6" t="b">
        <f t="shared" si="196"/>
        <v>0</v>
      </c>
      <c r="AC632" s="9">
        <f t="shared" si="197"/>
        <v>124</v>
      </c>
      <c r="AD632" s="9">
        <f t="shared" si="204"/>
        <v>206.66666666666879</v>
      </c>
      <c r="AE632" s="10">
        <f t="shared" si="203"/>
        <v>5.0925925925925921E-4</v>
      </c>
      <c r="AF632">
        <f t="shared" si="198"/>
        <v>1.4814814814814829E-3</v>
      </c>
      <c r="AG632" t="b">
        <f t="shared" si="199"/>
        <v>0</v>
      </c>
      <c r="AH632">
        <f t="shared" si="200"/>
        <v>3.394675925925926E-2</v>
      </c>
    </row>
    <row r="633" spans="1:34" x14ac:dyDescent="0.2">
      <c r="A633">
        <v>670</v>
      </c>
      <c r="B633" t="s">
        <v>581</v>
      </c>
      <c r="C633" t="s">
        <v>659</v>
      </c>
      <c r="D633" t="s">
        <v>2121</v>
      </c>
      <c r="E633" t="str">
        <f t="shared" si="186"/>
        <v>Matt HancockApr 23, 2020</v>
      </c>
      <c r="F633" t="str">
        <f>VLOOKUP(D633,'names lookup'!A:L,5,FALSE)</f>
        <v>Matt Hancock</v>
      </c>
      <c r="G633" t="str">
        <f>VLOOKUP(F633,'names lookup'!E:H,3,FALSE)</f>
        <v>Government</v>
      </c>
      <c r="H633" t="str">
        <f>VLOOKUP(F633,'names lookup'!E:I,5,FALSE)</f>
        <v>Government</v>
      </c>
      <c r="I633" t="str">
        <f>VLOOKUP($F633,'names lookup'!$E:J,6,FALSE)</f>
        <v>Central govt</v>
      </c>
      <c r="J633" t="str">
        <f>VLOOKUP($F633,'names lookup'!$E:K,7,FALSE)</f>
        <v>N/A</v>
      </c>
      <c r="K633" t="str">
        <f>VLOOKUP($F633,'names lookup'!$E:L,8,FALSE)</f>
        <v>UK</v>
      </c>
      <c r="L633" t="str">
        <f t="shared" si="187"/>
        <v>Thanks Joe. Did you have another? Sorry? Of course.</v>
      </c>
      <c r="M633" t="str">
        <f t="shared" si="201"/>
        <v>41:40</v>
      </c>
      <c r="O633">
        <v>73</v>
      </c>
      <c r="Q633" t="s">
        <v>582</v>
      </c>
      <c r="R633" s="7">
        <f t="shared" si="188"/>
        <v>43944</v>
      </c>
      <c r="S633" t="s">
        <v>2555</v>
      </c>
      <c r="T633" s="6">
        <f t="shared" si="202"/>
        <v>2.8935185185185185E-2</v>
      </c>
      <c r="U633">
        <f t="shared" si="189"/>
        <v>2.8935185185185185E-2</v>
      </c>
      <c r="V633">
        <f t="shared" si="190"/>
        <v>3.394675925925926E-2</v>
      </c>
      <c r="W633">
        <f t="shared" si="191"/>
        <v>5.0115740740740745E-3</v>
      </c>
      <c r="X633">
        <f t="shared" si="192"/>
        <v>2.9699074074074072E-2</v>
      </c>
      <c r="Y633">
        <f t="shared" si="193"/>
        <v>2.9699074074074072E-2</v>
      </c>
      <c r="Z633" t="b">
        <f t="shared" si="194"/>
        <v>0</v>
      </c>
      <c r="AA633" s="6">
        <f t="shared" si="195"/>
        <v>4.6296296296297751E-5</v>
      </c>
      <c r="AB633" s="6" t="b">
        <f t="shared" si="196"/>
        <v>0</v>
      </c>
      <c r="AC633" s="9">
        <f t="shared" si="197"/>
        <v>9</v>
      </c>
      <c r="AD633" s="9">
        <f t="shared" si="204"/>
        <v>134.99999999999577</v>
      </c>
      <c r="AE633" s="10">
        <f t="shared" si="203"/>
        <v>3.4722222222222222E-5</v>
      </c>
      <c r="AF633">
        <f t="shared" si="198"/>
        <v>7.6388888888888687E-4</v>
      </c>
      <c r="AG633" t="b">
        <f t="shared" si="199"/>
        <v>0</v>
      </c>
      <c r="AH633">
        <f t="shared" si="200"/>
        <v>3.394675925925926E-2</v>
      </c>
    </row>
    <row r="634" spans="1:34" x14ac:dyDescent="0.2">
      <c r="A634">
        <v>671</v>
      </c>
      <c r="B634" t="s">
        <v>581</v>
      </c>
      <c r="C634" t="s">
        <v>660</v>
      </c>
      <c r="D634" t="s">
        <v>2098</v>
      </c>
      <c r="E634" t="str">
        <f t="shared" si="186"/>
        <v>John NewtonApr 23, 2020</v>
      </c>
      <c r="F634" t="str">
        <f>VLOOKUP(D634,'names lookup'!A:L,5,FALSE)</f>
        <v>John Newton</v>
      </c>
      <c r="G634" t="str">
        <f>VLOOKUP(F634,'names lookup'!E:H,3,FALSE)</f>
        <v>Public Health England</v>
      </c>
      <c r="H634" t="str">
        <f>VLOOKUP(F634,'names lookup'!E:I,5,FALSE)</f>
        <v>Government</v>
      </c>
      <c r="I634" t="str">
        <f>VLOOKUP($F634,'names lookup'!$E:J,6,FALSE)</f>
        <v>Health</v>
      </c>
      <c r="J634" t="str">
        <f>VLOOKUP($F634,'names lookup'!$E:K,7,FALSE)</f>
        <v>N/A</v>
      </c>
      <c r="K634" t="str">
        <f>VLOOKUP($F634,'names lookup'!$E:L,8,FALSE)</f>
        <v>England</v>
      </c>
      <c r="L634" t="str">
        <f t="shared" si="187"/>
        <v>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v>
      </c>
      <c r="M634" t="str">
        <f t="shared" si="201"/>
        <v>41:44</v>
      </c>
      <c r="O634">
        <v>505</v>
      </c>
      <c r="Q634" t="s">
        <v>582</v>
      </c>
      <c r="R634" s="7">
        <f t="shared" si="188"/>
        <v>43944</v>
      </c>
      <c r="S634" t="s">
        <v>2556</v>
      </c>
      <c r="T634" s="6">
        <f t="shared" si="202"/>
        <v>2.8981481481481483E-2</v>
      </c>
      <c r="U634">
        <f t="shared" si="189"/>
        <v>2.8981481481481483E-2</v>
      </c>
      <c r="V634">
        <f t="shared" si="190"/>
        <v>2.9259259259259259E-2</v>
      </c>
      <c r="W634">
        <f t="shared" si="191"/>
        <v>2.777777777777761E-4</v>
      </c>
      <c r="X634">
        <f t="shared" si="192"/>
        <v>2.9699074074074072E-2</v>
      </c>
      <c r="Y634">
        <f t="shared" si="193"/>
        <v>2.9699074074074072E-2</v>
      </c>
      <c r="Z634" t="b">
        <f t="shared" si="194"/>
        <v>0</v>
      </c>
      <c r="AA634" s="6">
        <f t="shared" si="195"/>
        <v>2.777777777777761E-4</v>
      </c>
      <c r="AB634" s="6" t="b">
        <f t="shared" si="196"/>
        <v>0</v>
      </c>
      <c r="AC634" s="9">
        <f t="shared" si="197"/>
        <v>84</v>
      </c>
      <c r="AD634" s="9">
        <f t="shared" si="204"/>
        <v>210.00000000000128</v>
      </c>
      <c r="AE634" s="10">
        <f t="shared" si="203"/>
        <v>3.4722222222222224E-4</v>
      </c>
      <c r="AF634">
        <f t="shared" si="198"/>
        <v>7.1759259259258912E-4</v>
      </c>
      <c r="AG634" t="b">
        <f t="shared" si="199"/>
        <v>0</v>
      </c>
      <c r="AH634">
        <f t="shared" si="200"/>
        <v>3.394675925925926E-2</v>
      </c>
    </row>
    <row r="635" spans="1:34" x14ac:dyDescent="0.2">
      <c r="A635">
        <v>672</v>
      </c>
      <c r="B635" t="s">
        <v>581</v>
      </c>
      <c r="C635" t="s">
        <v>661</v>
      </c>
      <c r="D635" t="s">
        <v>2098</v>
      </c>
      <c r="E635" t="str">
        <f t="shared" si="186"/>
        <v>John NewtonApr 23, 2020</v>
      </c>
      <c r="F635" t="str">
        <f>VLOOKUP(D635,'names lookup'!A:L,5,FALSE)</f>
        <v>John Newton</v>
      </c>
      <c r="G635" t="str">
        <f>VLOOKUP(F635,'names lookup'!E:H,3,FALSE)</f>
        <v>Public Health England</v>
      </c>
      <c r="H635" t="str">
        <f>VLOOKUP(F635,'names lookup'!E:I,5,FALSE)</f>
        <v>Government</v>
      </c>
      <c r="I635" t="str">
        <f>VLOOKUP($F635,'names lookup'!$E:J,6,FALSE)</f>
        <v>Health</v>
      </c>
      <c r="J635" t="str">
        <f>VLOOKUP($F635,'names lookup'!$E:K,7,FALSE)</f>
        <v>N/A</v>
      </c>
      <c r="K635" t="str">
        <f>VLOOKUP($F635,'names lookup'!$E:L,8,FALSE)</f>
        <v>England</v>
      </c>
      <c r="L635" t="str">
        <f t="shared" si="187"/>
        <v>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v>
      </c>
      <c r="M635" t="str">
        <f t="shared" si="201"/>
        <v>42:08</v>
      </c>
      <c r="O635">
        <v>597</v>
      </c>
      <c r="Q635" t="s">
        <v>582</v>
      </c>
      <c r="R635" s="7">
        <f t="shared" si="188"/>
        <v>43944</v>
      </c>
      <c r="S635" t="s">
        <v>2556</v>
      </c>
      <c r="T635" s="6">
        <f t="shared" si="202"/>
        <v>2.9259259259259259E-2</v>
      </c>
      <c r="U635">
        <f t="shared" si="189"/>
        <v>2.8981481481481483E-2</v>
      </c>
      <c r="V635">
        <f t="shared" si="190"/>
        <v>2.9259259259259259E-2</v>
      </c>
      <c r="W635">
        <f t="shared" si="191"/>
        <v>2.777777777777761E-4</v>
      </c>
      <c r="X635">
        <f t="shared" si="192"/>
        <v>2.9699074074074072E-2</v>
      </c>
      <c r="Y635">
        <f t="shared" si="193"/>
        <v>2.9699074074074072E-2</v>
      </c>
      <c r="Z635" t="b">
        <f t="shared" si="194"/>
        <v>0</v>
      </c>
      <c r="AA635" s="6">
        <f t="shared" si="195"/>
        <v>4.3981481481481302E-4</v>
      </c>
      <c r="AB635" s="6" t="b">
        <f t="shared" si="196"/>
        <v>0</v>
      </c>
      <c r="AC635" s="9">
        <f t="shared" si="197"/>
        <v>112</v>
      </c>
      <c r="AD635" s="9">
        <f t="shared" si="204"/>
        <v>176.84210526315863</v>
      </c>
      <c r="AE635" s="10">
        <f t="shared" si="203"/>
        <v>4.6296296296296293E-4</v>
      </c>
      <c r="AF635">
        <f t="shared" si="198"/>
        <v>7.1759259259258912E-4</v>
      </c>
      <c r="AG635" t="b">
        <f t="shared" si="199"/>
        <v>0</v>
      </c>
      <c r="AH635">
        <f t="shared" si="200"/>
        <v>3.394675925925926E-2</v>
      </c>
    </row>
    <row r="636" spans="1:34" x14ac:dyDescent="0.2">
      <c r="A636">
        <v>673</v>
      </c>
      <c r="B636" t="s">
        <v>581</v>
      </c>
      <c r="C636" t="s">
        <v>662</v>
      </c>
      <c r="D636" t="s">
        <v>2121</v>
      </c>
      <c r="E636" t="str">
        <f t="shared" si="186"/>
        <v>Matt HancockApr 23, 2020</v>
      </c>
      <c r="F636" t="str">
        <f>VLOOKUP(D636,'names lookup'!A:L,5,FALSE)</f>
        <v>Matt Hancock</v>
      </c>
      <c r="G636" t="str">
        <f>VLOOKUP(F636,'names lookup'!E:H,3,FALSE)</f>
        <v>Government</v>
      </c>
      <c r="H636" t="str">
        <f>VLOOKUP(F636,'names lookup'!E:I,5,FALSE)</f>
        <v>Government</v>
      </c>
      <c r="I636" t="str">
        <f>VLOOKUP($F636,'names lookup'!$E:J,6,FALSE)</f>
        <v>Central govt</v>
      </c>
      <c r="J636" t="str">
        <f>VLOOKUP($F636,'names lookup'!$E:K,7,FALSE)</f>
        <v>N/A</v>
      </c>
      <c r="K636" t="str">
        <f>VLOOKUP($F636,'names lookup'!$E:L,8,FALSE)</f>
        <v>UK</v>
      </c>
      <c r="L636" t="str">
        <f t="shared" si="187"/>
        <v>Okay. Thanks Joe. I’ve got Dr. Cove from the Brighton Argus.</v>
      </c>
      <c r="M636" t="str">
        <f t="shared" si="201"/>
        <v>42:46</v>
      </c>
      <c r="O636">
        <v>82</v>
      </c>
      <c r="Q636" t="s">
        <v>582</v>
      </c>
      <c r="R636" s="7">
        <f t="shared" si="188"/>
        <v>43944</v>
      </c>
      <c r="S636" t="s">
        <v>2557</v>
      </c>
      <c r="T636" s="6">
        <f t="shared" si="202"/>
        <v>2.9699074074074072E-2</v>
      </c>
      <c r="U636">
        <f t="shared" si="189"/>
        <v>2.9699074074074072E-2</v>
      </c>
      <c r="V636">
        <f t="shared" si="190"/>
        <v>3.394675925925926E-2</v>
      </c>
      <c r="W636">
        <f t="shared" si="191"/>
        <v>4.2476851851851877E-3</v>
      </c>
      <c r="X636">
        <f t="shared" si="192"/>
        <v>3.0208333333333334E-2</v>
      </c>
      <c r="Y636">
        <f t="shared" si="193"/>
        <v>3.0208333333333334E-2</v>
      </c>
      <c r="Z636" t="b">
        <f t="shared" si="194"/>
        <v>0</v>
      </c>
      <c r="AA636" s="6">
        <f t="shared" si="195"/>
        <v>1.0416666666666907E-4</v>
      </c>
      <c r="AB636" s="6" t="b">
        <f t="shared" si="196"/>
        <v>0</v>
      </c>
      <c r="AC636" s="9">
        <f t="shared" si="197"/>
        <v>11</v>
      </c>
      <c r="AD636" s="9">
        <f t="shared" si="204"/>
        <v>73.333333333331638</v>
      </c>
      <c r="AE636" s="10">
        <f t="shared" si="203"/>
        <v>3.4722222222222222E-5</v>
      </c>
      <c r="AF636">
        <f t="shared" si="198"/>
        <v>5.0925925925926138E-4</v>
      </c>
      <c r="AG636" t="b">
        <f t="shared" si="199"/>
        <v>0</v>
      </c>
      <c r="AH636">
        <f t="shared" si="200"/>
        <v>3.394675925925926E-2</v>
      </c>
    </row>
    <row r="637" spans="1:34" x14ac:dyDescent="0.2">
      <c r="A637">
        <v>674</v>
      </c>
      <c r="B637" t="s">
        <v>581</v>
      </c>
      <c r="C637" t="s">
        <v>663</v>
      </c>
      <c r="D637" t="s">
        <v>2061</v>
      </c>
      <c r="E637" t="str">
        <f t="shared" si="186"/>
        <v>Dr. CoveApr 23, 2020</v>
      </c>
      <c r="F637" t="str">
        <f>VLOOKUP(E637,'names lookup'!D:L,2,FALSE)</f>
        <v>Jody Doherty-Cove</v>
      </c>
      <c r="G637" t="str">
        <f>VLOOKUP(F637,'names lookup'!E:H,3,FALSE)</f>
        <v>Brighton Argus</v>
      </c>
      <c r="H637" t="str">
        <f>VLOOKUP(F637,'names lookup'!E:I,5,FALSE)</f>
        <v>Media</v>
      </c>
      <c r="I637" t="str">
        <f>VLOOKUP($F637,'names lookup'!$E:J,6,FALSE)</f>
        <v>Newspaper</v>
      </c>
      <c r="J637" t="str">
        <f>VLOOKUP($F637,'names lookup'!$E:K,7,FALSE)</f>
        <v>Regional</v>
      </c>
      <c r="K637" t="str">
        <f>VLOOKUP($F637,'names lookup'!$E:L,8,FALSE)</f>
        <v>Brighton</v>
      </c>
      <c r="L637" t="str">
        <f t="shared" si="187"/>
        <v>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v>
      </c>
      <c r="M637" t="str">
        <f t="shared" si="201"/>
        <v>42:55</v>
      </c>
      <c r="O637">
        <v>657</v>
      </c>
      <c r="Q637" t="s">
        <v>582</v>
      </c>
      <c r="R637" s="7">
        <f t="shared" si="188"/>
        <v>43944</v>
      </c>
      <c r="S637" t="s">
        <v>2558</v>
      </c>
      <c r="T637" s="6">
        <f t="shared" si="202"/>
        <v>2.9803240740740741E-2</v>
      </c>
      <c r="U637">
        <f t="shared" si="189"/>
        <v>2.9803240740740741E-2</v>
      </c>
      <c r="V637">
        <f t="shared" si="190"/>
        <v>2.9803240740740741E-2</v>
      </c>
      <c r="W637">
        <f t="shared" si="191"/>
        <v>0</v>
      </c>
      <c r="X637">
        <f t="shared" si="192"/>
        <v>3.0208333333333334E-2</v>
      </c>
      <c r="Y637">
        <f t="shared" si="193"/>
        <v>3.0208333333333334E-2</v>
      </c>
      <c r="Z637" t="b">
        <f t="shared" si="194"/>
        <v>0</v>
      </c>
      <c r="AA637" s="6">
        <f t="shared" si="195"/>
        <v>4.0509259259259231E-4</v>
      </c>
      <c r="AB637" s="6" t="b">
        <f t="shared" si="196"/>
        <v>0</v>
      </c>
      <c r="AC637" s="9">
        <f t="shared" si="197"/>
        <v>110</v>
      </c>
      <c r="AD637" s="9">
        <f t="shared" si="204"/>
        <v>188.5714285714287</v>
      </c>
      <c r="AE637" s="10">
        <f t="shared" si="203"/>
        <v>4.5138888888888892E-4</v>
      </c>
      <c r="AF637">
        <f t="shared" si="198"/>
        <v>4.0509259259259231E-4</v>
      </c>
      <c r="AG637" t="b">
        <f t="shared" si="199"/>
        <v>0</v>
      </c>
      <c r="AH637">
        <f t="shared" si="200"/>
        <v>3.394675925925926E-2</v>
      </c>
    </row>
    <row r="638" spans="1:34" x14ac:dyDescent="0.2">
      <c r="A638">
        <v>675</v>
      </c>
      <c r="B638" t="s">
        <v>581</v>
      </c>
      <c r="C638" t="s">
        <v>664</v>
      </c>
      <c r="D638" t="s">
        <v>2121</v>
      </c>
      <c r="E638" t="str">
        <f t="shared" si="186"/>
        <v>Matt HancockApr 23, 2020</v>
      </c>
      <c r="F638" t="str">
        <f>VLOOKUP(D638,'names lookup'!A:L,5,FALSE)</f>
        <v>Matt Hancock</v>
      </c>
      <c r="G638" t="str">
        <f>VLOOKUP(F638,'names lookup'!E:H,3,FALSE)</f>
        <v>Government</v>
      </c>
      <c r="H638" t="str">
        <f>VLOOKUP(F638,'names lookup'!E:I,5,FALSE)</f>
        <v>Government</v>
      </c>
      <c r="I638" t="str">
        <f>VLOOKUP($F638,'names lookup'!$E:J,6,FALSE)</f>
        <v>Central govt</v>
      </c>
      <c r="J638" t="str">
        <f>VLOOKUP($F638,'names lookup'!$E:K,7,FALSE)</f>
        <v>N/A</v>
      </c>
      <c r="K638" t="str">
        <f>VLOOKUP($F638,'names lookup'!$E:L,8,FALSE)</f>
        <v>UK</v>
      </c>
      <c r="L638" t="str">
        <f t="shared" si="187"/>
        <v>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v>
      </c>
      <c r="M638" t="str">
        <f t="shared" si="201"/>
        <v>43:30</v>
      </c>
      <c r="O638">
        <v>468</v>
      </c>
      <c r="Q638" t="s">
        <v>582</v>
      </c>
      <c r="R638" s="7">
        <f t="shared" si="188"/>
        <v>43944</v>
      </c>
      <c r="S638" t="s">
        <v>2559</v>
      </c>
      <c r="T638" s="6">
        <f t="shared" si="202"/>
        <v>3.0208333333333334E-2</v>
      </c>
      <c r="U638">
        <f t="shared" si="189"/>
        <v>3.0208333333333334E-2</v>
      </c>
      <c r="V638">
        <f t="shared" si="190"/>
        <v>3.394675925925926E-2</v>
      </c>
      <c r="W638">
        <f t="shared" si="191"/>
        <v>3.7384259259259263E-3</v>
      </c>
      <c r="X638">
        <f t="shared" si="192"/>
        <v>3.2627314814814817E-2</v>
      </c>
      <c r="Y638">
        <f t="shared" si="193"/>
        <v>3.2627314814814817E-2</v>
      </c>
      <c r="Z638" t="b">
        <f t="shared" si="194"/>
        <v>0</v>
      </c>
      <c r="AA638" s="6">
        <f t="shared" si="195"/>
        <v>4.2824074074074292E-4</v>
      </c>
      <c r="AB638" s="6" t="b">
        <f t="shared" si="196"/>
        <v>0</v>
      </c>
      <c r="AC638" s="9">
        <f t="shared" si="197"/>
        <v>83</v>
      </c>
      <c r="AD638" s="9">
        <f t="shared" si="204"/>
        <v>134.5945945945939</v>
      </c>
      <c r="AE638" s="10">
        <f t="shared" si="203"/>
        <v>3.3564814814814812E-4</v>
      </c>
      <c r="AF638">
        <f t="shared" si="198"/>
        <v>2.4189814814814838E-3</v>
      </c>
      <c r="AG638" t="b">
        <f t="shared" si="199"/>
        <v>0</v>
      </c>
      <c r="AH638">
        <f t="shared" si="200"/>
        <v>3.394675925925926E-2</v>
      </c>
    </row>
    <row r="639" spans="1:34" x14ac:dyDescent="0.2">
      <c r="A639">
        <v>676</v>
      </c>
      <c r="B639" t="s">
        <v>581</v>
      </c>
      <c r="C639" t="s">
        <v>665</v>
      </c>
      <c r="D639" t="s">
        <v>2121</v>
      </c>
      <c r="E639" t="str">
        <f t="shared" si="186"/>
        <v>Matt HancockApr 23, 2020</v>
      </c>
      <c r="F639" t="str">
        <f>VLOOKUP(D639,'names lookup'!A:L,5,FALSE)</f>
        <v>Matt Hancock</v>
      </c>
      <c r="G639" t="str">
        <f>VLOOKUP(F639,'names lookup'!E:H,3,FALSE)</f>
        <v>Government</v>
      </c>
      <c r="H639" t="str">
        <f>VLOOKUP(F639,'names lookup'!E:I,5,FALSE)</f>
        <v>Government</v>
      </c>
      <c r="I639" t="str">
        <f>VLOOKUP($F639,'names lookup'!$E:J,6,FALSE)</f>
        <v>Central govt</v>
      </c>
      <c r="J639" t="str">
        <f>VLOOKUP($F639,'names lookup'!$E:K,7,FALSE)</f>
        <v>N/A</v>
      </c>
      <c r="K639" t="str">
        <f>VLOOKUP($F639,'names lookup'!$E:L,8,FALSE)</f>
        <v>UK</v>
      </c>
      <c r="L639" t="str">
        <f t="shared" si="187"/>
        <v>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v>
      </c>
      <c r="M639" t="str">
        <f t="shared" si="201"/>
        <v>44:07</v>
      </c>
      <c r="O639">
        <v>522</v>
      </c>
      <c r="Q639" t="s">
        <v>582</v>
      </c>
      <c r="R639" s="7">
        <f t="shared" si="188"/>
        <v>43944</v>
      </c>
      <c r="S639" t="s">
        <v>2559</v>
      </c>
      <c r="T639" s="6">
        <f t="shared" si="202"/>
        <v>3.0636574074074076E-2</v>
      </c>
      <c r="U639">
        <f t="shared" si="189"/>
        <v>3.0208333333333334E-2</v>
      </c>
      <c r="V639">
        <f t="shared" si="190"/>
        <v>3.394675925925926E-2</v>
      </c>
      <c r="W639">
        <f t="shared" si="191"/>
        <v>3.7384259259259263E-3</v>
      </c>
      <c r="X639">
        <f t="shared" si="192"/>
        <v>3.2627314814814817E-2</v>
      </c>
      <c r="Y639">
        <f t="shared" si="193"/>
        <v>3.2627314814814817E-2</v>
      </c>
      <c r="Z639" t="b">
        <f t="shared" si="194"/>
        <v>0</v>
      </c>
      <c r="AA639" s="6">
        <f t="shared" si="195"/>
        <v>4.8611111111111077E-4</v>
      </c>
      <c r="AB639" s="6" t="b">
        <f t="shared" si="196"/>
        <v>0</v>
      </c>
      <c r="AC639" s="9">
        <f t="shared" si="197"/>
        <v>94</v>
      </c>
      <c r="AD639" s="9">
        <f t="shared" si="204"/>
        <v>134.28571428571439</v>
      </c>
      <c r="AE639" s="10">
        <f t="shared" si="203"/>
        <v>3.8194444444444446E-4</v>
      </c>
      <c r="AF639">
        <f t="shared" si="198"/>
        <v>2.4189814814814838E-3</v>
      </c>
      <c r="AG639" t="b">
        <f t="shared" si="199"/>
        <v>0</v>
      </c>
      <c r="AH639">
        <f t="shared" si="200"/>
        <v>3.394675925925926E-2</v>
      </c>
    </row>
    <row r="640" spans="1:34" x14ac:dyDescent="0.2">
      <c r="A640">
        <v>677</v>
      </c>
      <c r="B640" t="s">
        <v>581</v>
      </c>
      <c r="C640" t="s">
        <v>666</v>
      </c>
      <c r="D640" t="s">
        <v>2121</v>
      </c>
      <c r="E640" t="str">
        <f t="shared" si="186"/>
        <v>Matt HancockApr 23, 2020</v>
      </c>
      <c r="F640" t="str">
        <f>VLOOKUP(D640,'names lookup'!A:L,5,FALSE)</f>
        <v>Matt Hancock</v>
      </c>
      <c r="G640" t="str">
        <f>VLOOKUP(F640,'names lookup'!E:H,3,FALSE)</f>
        <v>Government</v>
      </c>
      <c r="H640" t="str">
        <f>VLOOKUP(F640,'names lookup'!E:I,5,FALSE)</f>
        <v>Government</v>
      </c>
      <c r="I640" t="str">
        <f>VLOOKUP($F640,'names lookup'!$E:J,6,FALSE)</f>
        <v>Central govt</v>
      </c>
      <c r="J640" t="str">
        <f>VLOOKUP($F640,'names lookup'!$E:K,7,FALSE)</f>
        <v>N/A</v>
      </c>
      <c r="K640" t="str">
        <f>VLOOKUP($F640,'names lookup'!$E:L,8,FALSE)</f>
        <v>UK</v>
      </c>
      <c r="L640" t="str">
        <f t="shared" si="187"/>
        <v>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v>
      </c>
      <c r="M640" t="str">
        <f t="shared" si="201"/>
        <v>44:49</v>
      </c>
      <c r="O640">
        <v>721</v>
      </c>
      <c r="Q640" t="s">
        <v>582</v>
      </c>
      <c r="R640" s="7">
        <f t="shared" si="188"/>
        <v>43944</v>
      </c>
      <c r="S640" t="s">
        <v>2559</v>
      </c>
      <c r="T640" s="6">
        <f t="shared" si="202"/>
        <v>3.1122685185185187E-2</v>
      </c>
      <c r="U640">
        <f t="shared" si="189"/>
        <v>3.0208333333333334E-2</v>
      </c>
      <c r="V640">
        <f t="shared" si="190"/>
        <v>3.394675925925926E-2</v>
      </c>
      <c r="W640">
        <f t="shared" si="191"/>
        <v>3.7384259259259263E-3</v>
      </c>
      <c r="X640">
        <f t="shared" si="192"/>
        <v>3.2627314814814817E-2</v>
      </c>
      <c r="Y640">
        <f t="shared" si="193"/>
        <v>3.2627314814814817E-2</v>
      </c>
      <c r="Z640" t="b">
        <f t="shared" si="194"/>
        <v>0</v>
      </c>
      <c r="AA640" s="6">
        <f t="shared" si="195"/>
        <v>5.5555555555555566E-4</v>
      </c>
      <c r="AB640" s="6" t="b">
        <f t="shared" si="196"/>
        <v>0</v>
      </c>
      <c r="AC640" s="9">
        <f t="shared" si="197"/>
        <v>130</v>
      </c>
      <c r="AD640" s="9">
        <f t="shared" si="204"/>
        <v>162.49999999999997</v>
      </c>
      <c r="AE640" s="10">
        <f t="shared" si="203"/>
        <v>5.3240740740740744E-4</v>
      </c>
      <c r="AF640">
        <f t="shared" si="198"/>
        <v>2.4189814814814838E-3</v>
      </c>
      <c r="AG640" t="b">
        <f t="shared" si="199"/>
        <v>0</v>
      </c>
      <c r="AH640">
        <f t="shared" si="200"/>
        <v>3.394675925925926E-2</v>
      </c>
    </row>
    <row r="641" spans="1:34" x14ac:dyDescent="0.2">
      <c r="A641">
        <v>678</v>
      </c>
      <c r="B641" t="s">
        <v>581</v>
      </c>
      <c r="C641" t="s">
        <v>667</v>
      </c>
      <c r="D641" t="s">
        <v>2121</v>
      </c>
      <c r="E641" t="str">
        <f t="shared" si="186"/>
        <v>Matt HancockApr 23, 2020</v>
      </c>
      <c r="F641" t="str">
        <f>VLOOKUP(D641,'names lookup'!A:L,5,FALSE)</f>
        <v>Matt Hancock</v>
      </c>
      <c r="G641" t="str">
        <f>VLOOKUP(F641,'names lookup'!E:H,3,FALSE)</f>
        <v>Government</v>
      </c>
      <c r="H641" t="str">
        <f>VLOOKUP(F641,'names lookup'!E:I,5,FALSE)</f>
        <v>Government</v>
      </c>
      <c r="I641" t="str">
        <f>VLOOKUP($F641,'names lookup'!$E:J,6,FALSE)</f>
        <v>Central govt</v>
      </c>
      <c r="J641" t="str">
        <f>VLOOKUP($F641,'names lookup'!$E:K,7,FALSE)</f>
        <v>N/A</v>
      </c>
      <c r="K641" t="str">
        <f>VLOOKUP($F641,'names lookup'!$E:L,8,FALSE)</f>
        <v>UK</v>
      </c>
      <c r="L641" t="str">
        <f t="shared" si="187"/>
        <v>Finally, Hannah Rodger from the Herald.</v>
      </c>
      <c r="M641" t="str">
        <f t="shared" si="201"/>
        <v>45:37</v>
      </c>
      <c r="O641">
        <v>61</v>
      </c>
      <c r="Q641" t="s">
        <v>582</v>
      </c>
      <c r="R641" s="7">
        <f t="shared" si="188"/>
        <v>43944</v>
      </c>
      <c r="S641" t="s">
        <v>2559</v>
      </c>
      <c r="T641" s="6">
        <f t="shared" si="202"/>
        <v>3.1678240740740743E-2</v>
      </c>
      <c r="U641">
        <f t="shared" si="189"/>
        <v>3.0208333333333334E-2</v>
      </c>
      <c r="V641">
        <f t="shared" si="190"/>
        <v>3.394675925925926E-2</v>
      </c>
      <c r="W641">
        <f t="shared" si="191"/>
        <v>3.7384259259259263E-3</v>
      </c>
      <c r="X641">
        <f t="shared" si="192"/>
        <v>3.2627314814814817E-2</v>
      </c>
      <c r="Y641">
        <f t="shared" si="193"/>
        <v>3.2627314814814817E-2</v>
      </c>
      <c r="Z641" t="b">
        <f t="shared" si="194"/>
        <v>0</v>
      </c>
      <c r="AA641" s="6">
        <f t="shared" si="195"/>
        <v>1.0416666666666213E-4</v>
      </c>
      <c r="AB641" s="6" t="b">
        <f t="shared" si="196"/>
        <v>0</v>
      </c>
      <c r="AC641" s="9">
        <f t="shared" si="197"/>
        <v>6</v>
      </c>
      <c r="AD641" s="9">
        <f t="shared" si="204"/>
        <v>40.000000000001741</v>
      </c>
      <c r="AE641" s="10">
        <f t="shared" si="203"/>
        <v>2.3148148148148147E-5</v>
      </c>
      <c r="AF641">
        <f t="shared" si="198"/>
        <v>2.4189814814814838E-3</v>
      </c>
      <c r="AG641" t="b">
        <f t="shared" si="199"/>
        <v>0</v>
      </c>
      <c r="AH641">
        <f t="shared" si="200"/>
        <v>3.394675925925926E-2</v>
      </c>
    </row>
    <row r="642" spans="1:34" x14ac:dyDescent="0.2">
      <c r="A642">
        <v>679</v>
      </c>
      <c r="B642" t="s">
        <v>581</v>
      </c>
      <c r="C642" t="s">
        <v>668</v>
      </c>
      <c r="D642" t="s">
        <v>2075</v>
      </c>
      <c r="E642" t="str">
        <f t="shared" ref="E642:E705" si="205">D642&amp;Q642</f>
        <v>Hannah RodgerApr 23, 2020</v>
      </c>
      <c r="F642" t="str">
        <f>VLOOKUP(E642,'names lookup'!D:L,2,FALSE)</f>
        <v>Hannah Rodger</v>
      </c>
      <c r="G642" t="str">
        <f>VLOOKUP(F642,'names lookup'!E:H,3,FALSE)</f>
        <v>The Herald Scotland</v>
      </c>
      <c r="H642" t="str">
        <f>VLOOKUP(F642,'names lookup'!E:I,5,FALSE)</f>
        <v>Media</v>
      </c>
      <c r="I642" t="str">
        <f>VLOOKUP($F642,'names lookup'!$E:J,6,FALSE)</f>
        <v>Newspaper</v>
      </c>
      <c r="J642" t="str">
        <f>VLOOKUP($F642,'names lookup'!$E:K,7,FALSE)</f>
        <v>National</v>
      </c>
      <c r="K642" t="str">
        <f>VLOOKUP($F642,'names lookup'!$E:L,8,FALSE)</f>
        <v>Scotland</v>
      </c>
      <c r="L642" t="str">
        <f t="shared" ref="L642:L705" si="206">TRIM(SUBSTITUTE(SUBSTITUTE(SUBSTITUTE(SUBSTITUTE(C642,D642,""),M642,""),"();",""),":",""))</f>
        <v>Hello.</v>
      </c>
      <c r="M642" t="str">
        <f t="shared" si="201"/>
        <v>45:46</v>
      </c>
      <c r="O642">
        <v>29</v>
      </c>
      <c r="Q642" t="s">
        <v>582</v>
      </c>
      <c r="R642" s="7">
        <f t="shared" ref="R642:R705" si="207">DATE(2020,IF(LEFT(Q642,3)="Apr",4,3),SUBSTITUTE(SUBSTITUTE(SUBSTITUTE(Q642,", 2020",""),"Apr ",""),"Mar ",""))</f>
        <v>43944</v>
      </c>
      <c r="S642" t="s">
        <v>2560</v>
      </c>
      <c r="T642" s="6">
        <f t="shared" si="202"/>
        <v>3.1782407407407405E-2</v>
      </c>
      <c r="U642">
        <f t="shared" ref="U642:U705" si="208">IF(D642=D641,U641,T642)</f>
        <v>3.1782407407407405E-2</v>
      </c>
      <c r="V642">
        <f t="shared" ref="V642:V705" si="209">_xlfn.MAXIFS(T:T,D:D,D642,B:B,B642)</f>
        <v>3.2268518518518523E-2</v>
      </c>
      <c r="W642">
        <f t="shared" ref="W642:W705" si="210">V642-U642</f>
        <v>4.8611111111111771E-4</v>
      </c>
      <c r="X642">
        <f t="shared" ref="X642:X705" si="211">IF(V642=T642,T643,X643)</f>
        <v>3.2627314814814817E-2</v>
      </c>
      <c r="Y642">
        <f t="shared" ref="Y642:Y705" si="212">IF(ISBLANK(X642),V642,X642)</f>
        <v>3.2627314814814817E-2</v>
      </c>
      <c r="Z642" t="b">
        <f t="shared" ref="Z642:Z705" si="213">IF(ISBLANK(X642),TRUE,FALSE)</f>
        <v>0</v>
      </c>
      <c r="AA642" s="6">
        <f t="shared" ref="AA642:AA705" si="214">T643-T642</f>
        <v>1.157407407407357E-5</v>
      </c>
      <c r="AB642" s="6" t="b">
        <f t="shared" ref="AB642:AB705" si="215">AA642&lt;0</f>
        <v>0</v>
      </c>
      <c r="AC642" s="9">
        <f t="shared" ref="AC642:AC705" si="216">LEN(TRIM(L642))-LEN(SUBSTITUTE(L642," ",""))+1</f>
        <v>1</v>
      </c>
      <c r="AD642" s="9">
        <f t="shared" si="204"/>
        <v>60.000000000002615</v>
      </c>
      <c r="AE642" s="10">
        <f t="shared" si="203"/>
        <v>0</v>
      </c>
      <c r="AF642">
        <f t="shared" ref="AF642:AF705" si="217">Y642-U642</f>
        <v>8.4490740740741227E-4</v>
      </c>
      <c r="AG642" t="b">
        <f t="shared" ref="AG642:AG705" si="218">AF642&lt;0</f>
        <v>0</v>
      </c>
      <c r="AH642">
        <f t="shared" ref="AH642:AH705" si="219">_xlfn.MAXIFS(T:T,B:B,B642)</f>
        <v>3.394675925925926E-2</v>
      </c>
    </row>
    <row r="643" spans="1:34" x14ac:dyDescent="0.2">
      <c r="A643">
        <v>680</v>
      </c>
      <c r="B643" t="s">
        <v>581</v>
      </c>
      <c r="C643" t="s">
        <v>669</v>
      </c>
      <c r="D643" t="s">
        <v>2121</v>
      </c>
      <c r="E643" t="str">
        <f t="shared" si="205"/>
        <v>Matt HancockApr 23, 2020</v>
      </c>
      <c r="F643" t="str">
        <f>VLOOKUP(D643,'names lookup'!A:L,5,FALSE)</f>
        <v>Matt Hancock</v>
      </c>
      <c r="G643" t="str">
        <f>VLOOKUP(F643,'names lookup'!E:H,3,FALSE)</f>
        <v>Government</v>
      </c>
      <c r="H643" t="str">
        <f>VLOOKUP(F643,'names lookup'!E:I,5,FALSE)</f>
        <v>Government</v>
      </c>
      <c r="I643" t="str">
        <f>VLOOKUP($F643,'names lookup'!$E:J,6,FALSE)</f>
        <v>Central govt</v>
      </c>
      <c r="J643" t="str">
        <f>VLOOKUP($F643,'names lookup'!$E:K,7,FALSE)</f>
        <v>N/A</v>
      </c>
      <c r="K643" t="str">
        <f>VLOOKUP($F643,'names lookup'!$E:L,8,FALSE)</f>
        <v>UK</v>
      </c>
      <c r="L643" t="str">
        <f t="shared" si="206"/>
        <v>Hello.</v>
      </c>
      <c r="M643" t="str">
        <f t="shared" ref="M643:M706" si="220">MID(C643,FIND("(",C643)+1,FIND(")",C643)-FIND("(",C643)-1)</f>
        <v>45:47</v>
      </c>
      <c r="O643">
        <v>28</v>
      </c>
      <c r="Q643" t="s">
        <v>582</v>
      </c>
      <c r="R643" s="7">
        <f t="shared" si="207"/>
        <v>43944</v>
      </c>
      <c r="S643" t="s">
        <v>2561</v>
      </c>
      <c r="T643" s="6">
        <f t="shared" ref="T643:T706" si="221">IF(LEN(N643)&gt;5,TIME(LEFT(M643,2),MID(M643,4,2),RIGHT(M643,2)),TIME(N643,LEFT(M643,2),RIGHT(M643,2)))</f>
        <v>3.1793981481481479E-2</v>
      </c>
      <c r="U643">
        <f t="shared" si="208"/>
        <v>3.1793981481481479E-2</v>
      </c>
      <c r="V643">
        <f t="shared" si="209"/>
        <v>3.394675925925926E-2</v>
      </c>
      <c r="W643">
        <f t="shared" si="210"/>
        <v>2.1527777777777812E-3</v>
      </c>
      <c r="X643">
        <f t="shared" si="211"/>
        <v>3.2627314814814817E-2</v>
      </c>
      <c r="Y643">
        <f t="shared" si="212"/>
        <v>3.2627314814814817E-2</v>
      </c>
      <c r="Z643" t="b">
        <f t="shared" si="213"/>
        <v>0</v>
      </c>
      <c r="AA643" s="6">
        <f t="shared" si="214"/>
        <v>1.157407407407357E-5</v>
      </c>
      <c r="AB643" s="6" t="b">
        <f t="shared" si="215"/>
        <v>0</v>
      </c>
      <c r="AC643" s="9">
        <f t="shared" si="216"/>
        <v>1</v>
      </c>
      <c r="AD643" s="9">
        <f t="shared" si="204"/>
        <v>60.000000000002615</v>
      </c>
      <c r="AE643" s="10">
        <f t="shared" ref="AE643:AE706" si="222">TIME(0,0,(AC643/AVERAGE(AD:AD))*60)</f>
        <v>0</v>
      </c>
      <c r="AF643">
        <f t="shared" si="217"/>
        <v>8.333333333333387E-4</v>
      </c>
      <c r="AG643" t="b">
        <f t="shared" si="218"/>
        <v>0</v>
      </c>
      <c r="AH643">
        <f t="shared" si="219"/>
        <v>3.394675925925926E-2</v>
      </c>
    </row>
    <row r="644" spans="1:34" x14ac:dyDescent="0.2">
      <c r="A644">
        <v>681</v>
      </c>
      <c r="B644" t="s">
        <v>581</v>
      </c>
      <c r="C644" t="s">
        <v>670</v>
      </c>
      <c r="D644" t="s">
        <v>2075</v>
      </c>
      <c r="E644" t="str">
        <f t="shared" si="205"/>
        <v>Hannah RodgerApr 23, 2020</v>
      </c>
      <c r="F644" t="str">
        <f>VLOOKUP(E644,'names lookup'!D:L,2,FALSE)</f>
        <v>Hannah Rodger</v>
      </c>
      <c r="G644" t="str">
        <f>VLOOKUP(F644,'names lookup'!E:H,3,FALSE)</f>
        <v>The Herald Scotland</v>
      </c>
      <c r="H644" t="str">
        <f>VLOOKUP(F644,'names lookup'!E:I,5,FALSE)</f>
        <v>Media</v>
      </c>
      <c r="I644" t="str">
        <f>VLOOKUP($F644,'names lookup'!$E:J,6,FALSE)</f>
        <v>Newspaper</v>
      </c>
      <c r="J644" t="str">
        <f>VLOOKUP($F644,'names lookup'!$E:K,7,FALSE)</f>
        <v>National</v>
      </c>
      <c r="K644" t="str">
        <f>VLOOKUP($F644,'names lookup'!$E:L,8,FALSE)</f>
        <v>Scotland</v>
      </c>
      <c r="L644" t="str">
        <f t="shared" si="206"/>
        <v>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v>
      </c>
      <c r="M644" t="str">
        <f t="shared" si="220"/>
        <v>45:48</v>
      </c>
      <c r="O644">
        <v>596</v>
      </c>
      <c r="Q644" t="s">
        <v>582</v>
      </c>
      <c r="R644" s="7">
        <f t="shared" si="207"/>
        <v>43944</v>
      </c>
      <c r="S644" t="s">
        <v>2562</v>
      </c>
      <c r="T644" s="6">
        <f t="shared" si="221"/>
        <v>3.1805555555555552E-2</v>
      </c>
      <c r="U644">
        <f t="shared" si="208"/>
        <v>3.1805555555555552E-2</v>
      </c>
      <c r="V644">
        <f t="shared" si="209"/>
        <v>3.2268518518518523E-2</v>
      </c>
      <c r="W644">
        <f t="shared" si="210"/>
        <v>4.6296296296297057E-4</v>
      </c>
      <c r="X644">
        <f t="shared" si="211"/>
        <v>3.2627314814814817E-2</v>
      </c>
      <c r="Y644">
        <f t="shared" si="212"/>
        <v>3.2627314814814817E-2</v>
      </c>
      <c r="Z644" t="b">
        <f t="shared" si="213"/>
        <v>0</v>
      </c>
      <c r="AA644" s="6">
        <f t="shared" si="214"/>
        <v>4.6296296296297057E-4</v>
      </c>
      <c r="AB644" s="6" t="b">
        <f t="shared" si="215"/>
        <v>0</v>
      </c>
      <c r="AC644" s="9">
        <f t="shared" si="216"/>
        <v>105</v>
      </c>
      <c r="AD644" s="9">
        <f t="shared" si="204"/>
        <v>157.49999999999741</v>
      </c>
      <c r="AE644" s="10">
        <f t="shared" si="222"/>
        <v>4.2824074074074075E-4</v>
      </c>
      <c r="AF644">
        <f t="shared" si="217"/>
        <v>8.2175925925926513E-4</v>
      </c>
      <c r="AG644" t="b">
        <f t="shared" si="218"/>
        <v>0</v>
      </c>
      <c r="AH644">
        <f t="shared" si="219"/>
        <v>3.394675925925926E-2</v>
      </c>
    </row>
    <row r="645" spans="1:34" x14ac:dyDescent="0.2">
      <c r="A645">
        <v>682</v>
      </c>
      <c r="B645" t="s">
        <v>581</v>
      </c>
      <c r="C645" t="s">
        <v>671</v>
      </c>
      <c r="D645" t="s">
        <v>2075</v>
      </c>
      <c r="E645" t="str">
        <f t="shared" si="205"/>
        <v>Hannah RodgerApr 23, 2020</v>
      </c>
      <c r="F645" t="str">
        <f>VLOOKUP(E645,'names lookup'!D:L,2,FALSE)</f>
        <v>Hannah Rodger</v>
      </c>
      <c r="G645" t="str">
        <f>VLOOKUP(F645,'names lookup'!E:H,3,FALSE)</f>
        <v>The Herald Scotland</v>
      </c>
      <c r="H645" t="str">
        <f>VLOOKUP(F645,'names lookup'!E:I,5,FALSE)</f>
        <v>Media</v>
      </c>
      <c r="I645" t="str">
        <f>VLOOKUP($F645,'names lookup'!$E:J,6,FALSE)</f>
        <v>Newspaper</v>
      </c>
      <c r="J645" t="str">
        <f>VLOOKUP($F645,'names lookup'!$E:K,7,FALSE)</f>
        <v>National</v>
      </c>
      <c r="K645" t="str">
        <f>VLOOKUP($F645,'names lookup'!$E:L,8,FALSE)</f>
        <v>Scotland</v>
      </c>
      <c r="L645" t="str">
        <f t="shared" si="206"/>
        <v>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v>
      </c>
      <c r="M645" t="str">
        <f t="shared" si="220"/>
        <v>46:28</v>
      </c>
      <c r="O645">
        <v>449</v>
      </c>
      <c r="Q645" t="s">
        <v>582</v>
      </c>
      <c r="R645" s="7">
        <f t="shared" si="207"/>
        <v>43944</v>
      </c>
      <c r="S645" t="s">
        <v>2562</v>
      </c>
      <c r="T645" s="6">
        <f t="shared" si="221"/>
        <v>3.2268518518518523E-2</v>
      </c>
      <c r="U645">
        <f t="shared" si="208"/>
        <v>3.1805555555555552E-2</v>
      </c>
      <c r="V645">
        <f t="shared" si="209"/>
        <v>3.2268518518518523E-2</v>
      </c>
      <c r="W645">
        <f t="shared" si="210"/>
        <v>4.6296296296297057E-4</v>
      </c>
      <c r="X645">
        <f t="shared" si="211"/>
        <v>3.2627314814814817E-2</v>
      </c>
      <c r="Y645">
        <f t="shared" si="212"/>
        <v>3.2627314814814817E-2</v>
      </c>
      <c r="Z645" t="b">
        <f t="shared" si="213"/>
        <v>0</v>
      </c>
      <c r="AA645" s="6">
        <f t="shared" si="214"/>
        <v>3.5879629629629456E-4</v>
      </c>
      <c r="AB645" s="6" t="b">
        <f t="shared" si="215"/>
        <v>0</v>
      </c>
      <c r="AC645" s="9">
        <f t="shared" si="216"/>
        <v>71</v>
      </c>
      <c r="AD645" s="9">
        <f t="shared" si="204"/>
        <v>137.41935483871035</v>
      </c>
      <c r="AE645" s="10">
        <f t="shared" si="222"/>
        <v>2.8935185185185189E-4</v>
      </c>
      <c r="AF645">
        <f t="shared" si="217"/>
        <v>8.2175925925926513E-4</v>
      </c>
      <c r="AG645" t="b">
        <f t="shared" si="218"/>
        <v>0</v>
      </c>
      <c r="AH645">
        <f t="shared" si="219"/>
        <v>3.394675925925926E-2</v>
      </c>
    </row>
    <row r="646" spans="1:34" x14ac:dyDescent="0.2">
      <c r="A646">
        <v>683</v>
      </c>
      <c r="B646" t="s">
        <v>581</v>
      </c>
      <c r="C646" t="s">
        <v>672</v>
      </c>
      <c r="D646" t="s">
        <v>2121</v>
      </c>
      <c r="E646" t="str">
        <f t="shared" si="205"/>
        <v>Matt HancockApr 23, 2020</v>
      </c>
      <c r="F646" t="str">
        <f>VLOOKUP(D646,'names lookup'!A:L,5,FALSE)</f>
        <v>Matt Hancock</v>
      </c>
      <c r="G646" t="str">
        <f>VLOOKUP(F646,'names lookup'!E:H,3,FALSE)</f>
        <v>Government</v>
      </c>
      <c r="H646" t="str">
        <f>VLOOKUP(F646,'names lookup'!E:I,5,FALSE)</f>
        <v>Government</v>
      </c>
      <c r="I646" t="str">
        <f>VLOOKUP($F646,'names lookup'!$E:J,6,FALSE)</f>
        <v>Central govt</v>
      </c>
      <c r="J646" t="str">
        <f>VLOOKUP($F646,'names lookup'!$E:K,7,FALSE)</f>
        <v>N/A</v>
      </c>
      <c r="K646" t="str">
        <f>VLOOKUP($F646,'names lookup'!$E:L,8,FALSE)</f>
        <v>UK</v>
      </c>
      <c r="L646" t="str">
        <f t="shared" si="206"/>
        <v>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v>
      </c>
      <c r="M646" t="str">
        <f t="shared" si="220"/>
        <v>46:59</v>
      </c>
      <c r="O646">
        <v>817</v>
      </c>
      <c r="Q646" t="s">
        <v>582</v>
      </c>
      <c r="R646" s="7">
        <f t="shared" si="207"/>
        <v>43944</v>
      </c>
      <c r="S646" t="s">
        <v>2563</v>
      </c>
      <c r="T646" s="6">
        <f t="shared" si="221"/>
        <v>3.2627314814814817E-2</v>
      </c>
      <c r="U646">
        <f t="shared" si="208"/>
        <v>3.2627314814814817E-2</v>
      </c>
      <c r="V646">
        <f t="shared" si="209"/>
        <v>3.394675925925926E-2</v>
      </c>
      <c r="W646">
        <f t="shared" si="210"/>
        <v>1.3194444444444425E-3</v>
      </c>
      <c r="X646">
        <f t="shared" si="211"/>
        <v>3.394675925925926E-2</v>
      </c>
      <c r="Y646">
        <f t="shared" si="212"/>
        <v>3.394675925925926E-2</v>
      </c>
      <c r="Z646" t="b">
        <f t="shared" si="213"/>
        <v>0</v>
      </c>
      <c r="AA646" s="6">
        <f t="shared" si="214"/>
        <v>8.2175925925925125E-4</v>
      </c>
      <c r="AB646" s="6" t="b">
        <f t="shared" si="215"/>
        <v>0</v>
      </c>
      <c r="AC646" s="9">
        <f t="shared" si="216"/>
        <v>145</v>
      </c>
      <c r="AD646" s="9">
        <f t="shared" si="204"/>
        <v>122.53521126760683</v>
      </c>
      <c r="AE646" s="10">
        <f t="shared" si="222"/>
        <v>5.9027777777777778E-4</v>
      </c>
      <c r="AF646">
        <f t="shared" si="217"/>
        <v>1.3194444444444425E-3</v>
      </c>
      <c r="AG646" t="b">
        <f t="shared" si="218"/>
        <v>0</v>
      </c>
      <c r="AH646">
        <f t="shared" si="219"/>
        <v>3.394675925925926E-2</v>
      </c>
    </row>
    <row r="647" spans="1:34" x14ac:dyDescent="0.2">
      <c r="A647">
        <v>684</v>
      </c>
      <c r="B647" t="s">
        <v>581</v>
      </c>
      <c r="C647" t="s">
        <v>673</v>
      </c>
      <c r="D647" t="s">
        <v>2156</v>
      </c>
      <c r="E647" t="str">
        <f t="shared" si="205"/>
        <v>Sir Patrick VallanceApr 23, 2020</v>
      </c>
      <c r="F647" t="str">
        <f>VLOOKUP(E647,'names lookup'!D:L,2,FALSE)</f>
        <v>Patrick Vallance</v>
      </c>
      <c r="G647" t="str">
        <f>VLOOKUP(F647,'names lookup'!E:H,3,FALSE)</f>
        <v>Government</v>
      </c>
      <c r="H647" t="str">
        <f>VLOOKUP(F647,'names lookup'!E:I,5,FALSE)</f>
        <v>Government</v>
      </c>
      <c r="I647" t="str">
        <f>VLOOKUP($F647,'names lookup'!$E:J,6,FALSE)</f>
        <v>Central govt</v>
      </c>
      <c r="J647" t="str">
        <f>VLOOKUP($F647,'names lookup'!$E:K,7,FALSE)</f>
        <v>N/A</v>
      </c>
      <c r="K647" t="str">
        <f>VLOOKUP($F647,'names lookup'!$E:L,8,FALSE)</f>
        <v>UK</v>
      </c>
      <c r="L647" t="str">
        <f t="shared" si="206"/>
        <v>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v>
      </c>
      <c r="M647" t="str">
        <f t="shared" si="220"/>
        <v>48:10</v>
      </c>
      <c r="O647">
        <v>689</v>
      </c>
      <c r="Q647" t="s">
        <v>582</v>
      </c>
      <c r="R647" s="7">
        <f t="shared" si="207"/>
        <v>43944</v>
      </c>
      <c r="S647" t="s">
        <v>2564</v>
      </c>
      <c r="T647" s="6">
        <f t="shared" si="221"/>
        <v>3.3449074074074069E-2</v>
      </c>
      <c r="U647">
        <f t="shared" si="208"/>
        <v>3.3449074074074069E-2</v>
      </c>
      <c r="V647">
        <f t="shared" si="209"/>
        <v>3.3449074074074069E-2</v>
      </c>
      <c r="W647">
        <f t="shared" si="210"/>
        <v>0</v>
      </c>
      <c r="X647">
        <f t="shared" si="211"/>
        <v>3.394675925925926E-2</v>
      </c>
      <c r="Y647">
        <f t="shared" si="212"/>
        <v>3.394675925925926E-2</v>
      </c>
      <c r="Z647" t="b">
        <f t="shared" si="213"/>
        <v>0</v>
      </c>
      <c r="AA647" s="6">
        <f t="shared" si="214"/>
        <v>4.9768518518519128E-4</v>
      </c>
      <c r="AB647" s="6" t="b">
        <f t="shared" si="215"/>
        <v>0</v>
      </c>
      <c r="AC647" s="9">
        <f t="shared" si="216"/>
        <v>124</v>
      </c>
      <c r="AD647" s="9">
        <f t="shared" si="204"/>
        <v>173.02325581395138</v>
      </c>
      <c r="AE647" s="10">
        <f t="shared" si="222"/>
        <v>5.0925925925925921E-4</v>
      </c>
      <c r="AF647">
        <f t="shared" si="217"/>
        <v>4.9768518518519128E-4</v>
      </c>
      <c r="AG647" t="b">
        <f t="shared" si="218"/>
        <v>0</v>
      </c>
      <c r="AH647">
        <f t="shared" si="219"/>
        <v>3.394675925925926E-2</v>
      </c>
    </row>
    <row r="648" spans="1:34" x14ac:dyDescent="0.2">
      <c r="A648">
        <v>685</v>
      </c>
      <c r="B648" t="s">
        <v>581</v>
      </c>
      <c r="C648" t="s">
        <v>674</v>
      </c>
      <c r="D648" t="s">
        <v>2121</v>
      </c>
      <c r="E648" t="str">
        <f t="shared" si="205"/>
        <v>Matt HancockApr 23, 2020</v>
      </c>
      <c r="F648" t="str">
        <f>VLOOKUP(D648,'names lookup'!A:L,5,FALSE)</f>
        <v>Matt Hancock</v>
      </c>
      <c r="G648" t="str">
        <f>VLOOKUP(F648,'names lookup'!E:H,3,FALSE)</f>
        <v>Government</v>
      </c>
      <c r="H648" t="str">
        <f>VLOOKUP(F648,'names lookup'!E:I,5,FALSE)</f>
        <v>Government</v>
      </c>
      <c r="I648" t="str">
        <f>VLOOKUP($F648,'names lookup'!$E:J,6,FALSE)</f>
        <v>Central govt</v>
      </c>
      <c r="J648" t="str">
        <f>VLOOKUP($F648,'names lookup'!$E:K,7,FALSE)</f>
        <v>N/A</v>
      </c>
      <c r="K648" t="str">
        <f>VLOOKUP($F648,'names lookup'!$E:L,8,FALSE)</f>
        <v>UK</v>
      </c>
      <c r="L648" t="str">
        <f t="shared" si="206"/>
        <v>Thanks very much indeed. That concludes the Downing Street coronavirus briefing for today, and I’ll no doubt see you again soon. Thank you.</v>
      </c>
      <c r="M648" t="str">
        <f t="shared" si="220"/>
        <v>48:53</v>
      </c>
      <c r="O648">
        <v>161</v>
      </c>
      <c r="Q648" t="s">
        <v>582</v>
      </c>
      <c r="R648" s="7">
        <f t="shared" si="207"/>
        <v>43944</v>
      </c>
      <c r="S648" t="s">
        <v>2565</v>
      </c>
      <c r="T648" s="6">
        <f t="shared" si="221"/>
        <v>3.394675925925926E-2</v>
      </c>
      <c r="U648" s="6">
        <f t="shared" si="208"/>
        <v>3.394675925925926E-2</v>
      </c>
      <c r="V648" s="6">
        <f t="shared" si="209"/>
        <v>3.394675925925926E-2</v>
      </c>
      <c r="W648" s="6">
        <f t="shared" si="210"/>
        <v>0</v>
      </c>
      <c r="X648" s="6">
        <f t="shared" si="211"/>
        <v>0</v>
      </c>
      <c r="Y648" s="6">
        <f t="shared" si="212"/>
        <v>0</v>
      </c>
      <c r="Z648" t="b">
        <f t="shared" si="213"/>
        <v>0</v>
      </c>
      <c r="AA648" s="6">
        <f t="shared" si="214"/>
        <v>-3.394675925925926E-2</v>
      </c>
      <c r="AB648" s="6" t="b">
        <f t="shared" si="215"/>
        <v>1</v>
      </c>
      <c r="AC648" s="9">
        <f t="shared" si="216"/>
        <v>23</v>
      </c>
      <c r="AD648" s="9" t="str">
        <f t="shared" si="204"/>
        <v/>
      </c>
      <c r="AE648" s="10">
        <f t="shared" si="222"/>
        <v>9.2592592592592588E-5</v>
      </c>
      <c r="AF648">
        <f t="shared" si="217"/>
        <v>-3.394675925925926E-2</v>
      </c>
      <c r="AG648" t="b">
        <f t="shared" si="218"/>
        <v>1</v>
      </c>
      <c r="AH648">
        <f t="shared" si="219"/>
        <v>3.394675925925926E-2</v>
      </c>
    </row>
    <row r="649" spans="1:34" x14ac:dyDescent="0.2">
      <c r="A649">
        <v>691</v>
      </c>
      <c r="B649" t="s">
        <v>675</v>
      </c>
      <c r="C649" t="s">
        <v>678</v>
      </c>
      <c r="D649" t="s">
        <v>2121</v>
      </c>
      <c r="E649" t="str">
        <f t="shared" si="205"/>
        <v>Matt HancockApr 27, 2020</v>
      </c>
      <c r="F649" t="str">
        <f>VLOOKUP(D649,'names lookup'!A:L,5,FALSE)</f>
        <v>Matt Hancock</v>
      </c>
      <c r="G649" t="str">
        <f>VLOOKUP(F649,'names lookup'!E:H,3,FALSE)</f>
        <v>Government</v>
      </c>
      <c r="H649" t="str">
        <f>VLOOKUP(F649,'names lookup'!E:I,5,FALSE)</f>
        <v>Government</v>
      </c>
      <c r="I649" t="str">
        <f>VLOOKUP($F649,'names lookup'!$E:J,6,FALSE)</f>
        <v>Central govt</v>
      </c>
      <c r="J649" t="str">
        <f>VLOOKUP($F649,'names lookup'!$E:K,7,FALSE)</f>
        <v>N/A</v>
      </c>
      <c r="K649" t="str">
        <f>VLOOKUP($F649,'names lookup'!$E:L,8,FALSE)</f>
        <v>UK</v>
      </c>
      <c r="L649" t="str">
        <f t="shared" si="206"/>
        <v>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v>
      </c>
      <c r="M649" t="str">
        <f t="shared" si="220"/>
        <v>00:00</v>
      </c>
      <c r="O649">
        <v>1038</v>
      </c>
      <c r="Q649" t="s">
        <v>676</v>
      </c>
      <c r="R649" s="7">
        <f t="shared" si="207"/>
        <v>43948</v>
      </c>
      <c r="S649" t="s">
        <v>2185</v>
      </c>
      <c r="T649" s="6">
        <f t="shared" si="221"/>
        <v>0</v>
      </c>
      <c r="U649" s="6">
        <f t="shared" si="208"/>
        <v>3.394675925925926E-2</v>
      </c>
      <c r="V649" s="6">
        <f t="shared" si="209"/>
        <v>4.071759259259259E-2</v>
      </c>
      <c r="W649" s="6">
        <f t="shared" si="210"/>
        <v>6.7708333333333301E-3</v>
      </c>
      <c r="X649" s="6">
        <f t="shared" si="211"/>
        <v>1.0601851851851854E-2</v>
      </c>
      <c r="Y649" s="6">
        <f t="shared" si="212"/>
        <v>1.0601851851851854E-2</v>
      </c>
      <c r="Z649" t="b">
        <f t="shared" si="213"/>
        <v>0</v>
      </c>
      <c r="AA649" s="6">
        <f t="shared" si="214"/>
        <v>9.0277777777777784E-4</v>
      </c>
      <c r="AB649" s="6" t="b">
        <f t="shared" si="215"/>
        <v>0</v>
      </c>
      <c r="AC649" s="9">
        <f t="shared" si="216"/>
        <v>180</v>
      </c>
      <c r="AD649" s="9">
        <f t="shared" si="204"/>
        <v>138.46153846153845</v>
      </c>
      <c r="AE649" s="10">
        <f t="shared" si="222"/>
        <v>7.407407407407407E-4</v>
      </c>
      <c r="AF649">
        <f t="shared" si="217"/>
        <v>-2.3344907407407404E-2</v>
      </c>
      <c r="AG649" t="b">
        <f t="shared" si="218"/>
        <v>1</v>
      </c>
      <c r="AH649">
        <f t="shared" si="219"/>
        <v>4.071759259259259E-2</v>
      </c>
    </row>
    <row r="650" spans="1:34" x14ac:dyDescent="0.2">
      <c r="A650">
        <v>692</v>
      </c>
      <c r="B650" t="s">
        <v>675</v>
      </c>
      <c r="C650" t="s">
        <v>679</v>
      </c>
      <c r="D650" t="s">
        <v>2121</v>
      </c>
      <c r="E650" t="str">
        <f t="shared" si="205"/>
        <v>Matt HancockApr 27, 2020</v>
      </c>
      <c r="F650" t="str">
        <f>VLOOKUP(D650,'names lookup'!A:L,5,FALSE)</f>
        <v>Matt Hancock</v>
      </c>
      <c r="G650" t="str">
        <f>VLOOKUP(F650,'names lookup'!E:H,3,FALSE)</f>
        <v>Government</v>
      </c>
      <c r="H650" t="str">
        <f>VLOOKUP(F650,'names lookup'!E:I,5,FALSE)</f>
        <v>Government</v>
      </c>
      <c r="I650" t="str">
        <f>VLOOKUP($F650,'names lookup'!$E:J,6,FALSE)</f>
        <v>Central govt</v>
      </c>
      <c r="J650" t="str">
        <f>VLOOKUP($F650,'names lookup'!$E:K,7,FALSE)</f>
        <v>N/A</v>
      </c>
      <c r="K650" t="str">
        <f>VLOOKUP($F650,'names lookup'!$E:L,8,FALSE)</f>
        <v>UK</v>
      </c>
      <c r="L650" t="str">
        <f t="shared" si="206"/>
        <v>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v>
      </c>
      <c r="M650" t="str">
        <f t="shared" si="220"/>
        <v>01:18</v>
      </c>
      <c r="O650">
        <v>971</v>
      </c>
      <c r="Q650" t="s">
        <v>676</v>
      </c>
      <c r="R650" s="7">
        <f t="shared" si="207"/>
        <v>43948</v>
      </c>
      <c r="S650" t="s">
        <v>2185</v>
      </c>
      <c r="T650" s="6">
        <f t="shared" si="221"/>
        <v>9.0277777777777784E-4</v>
      </c>
      <c r="U650" s="6">
        <f t="shared" si="208"/>
        <v>3.394675925925926E-2</v>
      </c>
      <c r="V650" s="6">
        <f t="shared" si="209"/>
        <v>4.071759259259259E-2</v>
      </c>
      <c r="W650" s="6">
        <f t="shared" si="210"/>
        <v>6.7708333333333301E-3</v>
      </c>
      <c r="X650" s="6">
        <f t="shared" si="211"/>
        <v>1.0601851851851854E-2</v>
      </c>
      <c r="Y650" s="6">
        <f t="shared" si="212"/>
        <v>1.0601851851851854E-2</v>
      </c>
      <c r="Z650" t="b">
        <f t="shared" si="213"/>
        <v>0</v>
      </c>
      <c r="AA650" s="6">
        <f t="shared" si="214"/>
        <v>1.1111111111111109E-3</v>
      </c>
      <c r="AB650" s="6" t="b">
        <f t="shared" si="215"/>
        <v>0</v>
      </c>
      <c r="AC650" s="9">
        <f t="shared" si="216"/>
        <v>163</v>
      </c>
      <c r="AD650" s="9">
        <f t="shared" si="204"/>
        <v>101.87500000000003</v>
      </c>
      <c r="AE650" s="10">
        <f t="shared" si="222"/>
        <v>6.7129629629629625E-4</v>
      </c>
      <c r="AF650">
        <f t="shared" si="217"/>
        <v>-2.3344907407407404E-2</v>
      </c>
      <c r="AG650" t="b">
        <f t="shared" si="218"/>
        <v>1</v>
      </c>
      <c r="AH650">
        <f t="shared" si="219"/>
        <v>4.071759259259259E-2</v>
      </c>
    </row>
    <row r="651" spans="1:34" x14ac:dyDescent="0.2">
      <c r="A651">
        <v>693</v>
      </c>
      <c r="B651" t="s">
        <v>675</v>
      </c>
      <c r="C651" t="s">
        <v>680</v>
      </c>
      <c r="D651" t="s">
        <v>2121</v>
      </c>
      <c r="E651" t="str">
        <f t="shared" si="205"/>
        <v>Matt HancockApr 27, 2020</v>
      </c>
      <c r="F651" t="str">
        <f>VLOOKUP(D651,'names lookup'!A:L,5,FALSE)</f>
        <v>Matt Hancock</v>
      </c>
      <c r="G651" t="str">
        <f>VLOOKUP(F651,'names lookup'!E:H,3,FALSE)</f>
        <v>Government</v>
      </c>
      <c r="H651" t="str">
        <f>VLOOKUP(F651,'names lookup'!E:I,5,FALSE)</f>
        <v>Government</v>
      </c>
      <c r="I651" t="str">
        <f>VLOOKUP($F651,'names lookup'!$E:J,6,FALSE)</f>
        <v>Central govt</v>
      </c>
      <c r="J651" t="str">
        <f>VLOOKUP($F651,'names lookup'!$E:K,7,FALSE)</f>
        <v>N/A</v>
      </c>
      <c r="K651" t="str">
        <f>VLOOKUP($F651,'names lookup'!$E:L,8,FALSE)</f>
        <v>UK</v>
      </c>
      <c r="L651" t="str">
        <f t="shared" si="206"/>
        <v>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v>
      </c>
      <c r="M651" t="str">
        <f t="shared" si="220"/>
        <v>02:54</v>
      </c>
      <c r="O651">
        <v>907</v>
      </c>
      <c r="Q651" t="s">
        <v>676</v>
      </c>
      <c r="R651" s="7">
        <f t="shared" si="207"/>
        <v>43948</v>
      </c>
      <c r="S651" t="s">
        <v>2185</v>
      </c>
      <c r="T651" s="6">
        <f t="shared" si="221"/>
        <v>2.0138888888888888E-3</v>
      </c>
      <c r="U651" s="6">
        <f t="shared" si="208"/>
        <v>3.394675925925926E-2</v>
      </c>
      <c r="V651" s="6">
        <f t="shared" si="209"/>
        <v>4.071759259259259E-2</v>
      </c>
      <c r="W651" s="6">
        <f t="shared" si="210"/>
        <v>6.7708333333333301E-3</v>
      </c>
      <c r="X651" s="6">
        <f t="shared" si="211"/>
        <v>1.0601851851851854E-2</v>
      </c>
      <c r="Y651" s="6">
        <f t="shared" si="212"/>
        <v>1.0601851851851854E-2</v>
      </c>
      <c r="Z651" t="b">
        <f t="shared" si="213"/>
        <v>0</v>
      </c>
      <c r="AA651" s="6">
        <f t="shared" si="214"/>
        <v>8.6805555555555551E-4</v>
      </c>
      <c r="AB651" s="6" t="b">
        <f t="shared" si="215"/>
        <v>0</v>
      </c>
      <c r="AC651" s="9">
        <f t="shared" si="216"/>
        <v>161</v>
      </c>
      <c r="AD651" s="9">
        <f t="shared" si="204"/>
        <v>128.80000000000001</v>
      </c>
      <c r="AE651" s="10">
        <f t="shared" si="222"/>
        <v>6.5972222222222213E-4</v>
      </c>
      <c r="AF651">
        <f t="shared" si="217"/>
        <v>-2.3344907407407404E-2</v>
      </c>
      <c r="AG651" t="b">
        <f t="shared" si="218"/>
        <v>1</v>
      </c>
      <c r="AH651">
        <f t="shared" si="219"/>
        <v>4.071759259259259E-2</v>
      </c>
    </row>
    <row r="652" spans="1:34" x14ac:dyDescent="0.2">
      <c r="A652">
        <v>694</v>
      </c>
      <c r="B652" t="s">
        <v>675</v>
      </c>
      <c r="C652" t="s">
        <v>681</v>
      </c>
      <c r="D652" t="s">
        <v>2121</v>
      </c>
      <c r="E652" t="str">
        <f t="shared" si="205"/>
        <v>Matt HancockApr 27, 2020</v>
      </c>
      <c r="F652" t="str">
        <f>VLOOKUP(D652,'names lookup'!A:L,5,FALSE)</f>
        <v>Matt Hancock</v>
      </c>
      <c r="G652" t="str">
        <f>VLOOKUP(F652,'names lookup'!E:H,3,FALSE)</f>
        <v>Government</v>
      </c>
      <c r="H652" t="str">
        <f>VLOOKUP(F652,'names lookup'!E:I,5,FALSE)</f>
        <v>Government</v>
      </c>
      <c r="I652" t="str">
        <f>VLOOKUP($F652,'names lookup'!$E:J,6,FALSE)</f>
        <v>Central govt</v>
      </c>
      <c r="J652" t="str">
        <f>VLOOKUP($F652,'names lookup'!$E:K,7,FALSE)</f>
        <v>N/A</v>
      </c>
      <c r="K652" t="str">
        <f>VLOOKUP($F652,'names lookup'!$E:L,8,FALSE)</f>
        <v>UK</v>
      </c>
      <c r="L652" t="str">
        <f t="shared" si="206"/>
        <v>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v>
      </c>
      <c r="M652" t="str">
        <f t="shared" si="220"/>
        <v>04:09</v>
      </c>
      <c r="O652">
        <v>871</v>
      </c>
      <c r="Q652" t="s">
        <v>676</v>
      </c>
      <c r="R652" s="7">
        <f t="shared" si="207"/>
        <v>43948</v>
      </c>
      <c r="S652" t="s">
        <v>2185</v>
      </c>
      <c r="T652" s="6">
        <f t="shared" si="221"/>
        <v>2.8819444444444444E-3</v>
      </c>
      <c r="U652" s="6">
        <f t="shared" si="208"/>
        <v>3.394675925925926E-2</v>
      </c>
      <c r="V652" s="6">
        <f t="shared" si="209"/>
        <v>4.071759259259259E-2</v>
      </c>
      <c r="W652" s="6">
        <f t="shared" si="210"/>
        <v>6.7708333333333301E-3</v>
      </c>
      <c r="X652" s="6">
        <f t="shared" si="211"/>
        <v>1.0601851851851854E-2</v>
      </c>
      <c r="Y652" s="6">
        <f t="shared" si="212"/>
        <v>1.0601851851851854E-2</v>
      </c>
      <c r="Z652" t="b">
        <f t="shared" si="213"/>
        <v>0</v>
      </c>
      <c r="AA652" s="6">
        <f t="shared" si="214"/>
        <v>7.2916666666666703E-4</v>
      </c>
      <c r="AB652" s="6" t="b">
        <f t="shared" si="215"/>
        <v>0</v>
      </c>
      <c r="AC652" s="9">
        <f t="shared" si="216"/>
        <v>155</v>
      </c>
      <c r="AD652" s="9">
        <f t="shared" si="204"/>
        <v>147.61904761904756</v>
      </c>
      <c r="AE652" s="10">
        <f t="shared" si="222"/>
        <v>6.3657407407407402E-4</v>
      </c>
      <c r="AF652">
        <f t="shared" si="217"/>
        <v>-2.3344907407407404E-2</v>
      </c>
      <c r="AG652" t="b">
        <f t="shared" si="218"/>
        <v>1</v>
      </c>
      <c r="AH652">
        <f t="shared" si="219"/>
        <v>4.071759259259259E-2</v>
      </c>
    </row>
    <row r="653" spans="1:34" x14ac:dyDescent="0.2">
      <c r="A653">
        <v>695</v>
      </c>
      <c r="B653" t="s">
        <v>675</v>
      </c>
      <c r="C653" t="s">
        <v>682</v>
      </c>
      <c r="D653" t="s">
        <v>2121</v>
      </c>
      <c r="E653" t="str">
        <f t="shared" si="205"/>
        <v>Matt HancockApr 27, 2020</v>
      </c>
      <c r="F653" t="str">
        <f>VLOOKUP(D653,'names lookup'!A:L,5,FALSE)</f>
        <v>Matt Hancock</v>
      </c>
      <c r="G653" t="str">
        <f>VLOOKUP(F653,'names lookup'!E:H,3,FALSE)</f>
        <v>Government</v>
      </c>
      <c r="H653" t="str">
        <f>VLOOKUP(F653,'names lookup'!E:I,5,FALSE)</f>
        <v>Government</v>
      </c>
      <c r="I653" t="str">
        <f>VLOOKUP($F653,'names lookup'!$E:J,6,FALSE)</f>
        <v>Central govt</v>
      </c>
      <c r="J653" t="str">
        <f>VLOOKUP($F653,'names lookup'!$E:K,7,FALSE)</f>
        <v>N/A</v>
      </c>
      <c r="K653" t="str">
        <f>VLOOKUP($F653,'names lookup'!$E:L,8,FALSE)</f>
        <v>UK</v>
      </c>
      <c r="L653" t="str">
        <f t="shared" si="206"/>
        <v>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v>
      </c>
      <c r="M653" t="str">
        <f t="shared" si="220"/>
        <v>05:12</v>
      </c>
      <c r="O653">
        <v>931</v>
      </c>
      <c r="Q653" t="s">
        <v>676</v>
      </c>
      <c r="R653" s="7">
        <f t="shared" si="207"/>
        <v>43948</v>
      </c>
      <c r="S653" t="s">
        <v>2185</v>
      </c>
      <c r="T653" s="6">
        <f t="shared" si="221"/>
        <v>3.6111111111111114E-3</v>
      </c>
      <c r="U653" s="6">
        <f t="shared" si="208"/>
        <v>3.394675925925926E-2</v>
      </c>
      <c r="V653" s="6">
        <f t="shared" si="209"/>
        <v>4.071759259259259E-2</v>
      </c>
      <c r="W653" s="6">
        <f t="shared" si="210"/>
        <v>6.7708333333333301E-3</v>
      </c>
      <c r="X653" s="6">
        <f t="shared" si="211"/>
        <v>1.0601851851851854E-2</v>
      </c>
      <c r="Y653" s="6">
        <f t="shared" si="212"/>
        <v>1.0601851851851854E-2</v>
      </c>
      <c r="Z653" t="b">
        <f t="shared" si="213"/>
        <v>0</v>
      </c>
      <c r="AA653" s="6">
        <f t="shared" si="214"/>
        <v>7.8703703703703705E-4</v>
      </c>
      <c r="AB653" s="6" t="b">
        <f t="shared" si="215"/>
        <v>0</v>
      </c>
      <c r="AC653" s="9">
        <f t="shared" si="216"/>
        <v>155</v>
      </c>
      <c r="AD653" s="9">
        <f t="shared" si="204"/>
        <v>136.76470588235296</v>
      </c>
      <c r="AE653" s="10">
        <f t="shared" si="222"/>
        <v>6.3657407407407402E-4</v>
      </c>
      <c r="AF653">
        <f t="shared" si="217"/>
        <v>-2.3344907407407404E-2</v>
      </c>
      <c r="AG653" t="b">
        <f t="shared" si="218"/>
        <v>1</v>
      </c>
      <c r="AH653">
        <f t="shared" si="219"/>
        <v>4.071759259259259E-2</v>
      </c>
    </row>
    <row r="654" spans="1:34" x14ac:dyDescent="0.2">
      <c r="A654">
        <v>696</v>
      </c>
      <c r="B654" t="s">
        <v>675</v>
      </c>
      <c r="C654" t="s">
        <v>683</v>
      </c>
      <c r="D654" t="s">
        <v>2121</v>
      </c>
      <c r="E654" t="str">
        <f t="shared" si="205"/>
        <v>Matt HancockApr 27, 2020</v>
      </c>
      <c r="F654" t="str">
        <f>VLOOKUP(D654,'names lookup'!A:L,5,FALSE)</f>
        <v>Matt Hancock</v>
      </c>
      <c r="G654" t="str">
        <f>VLOOKUP(F654,'names lookup'!E:H,3,FALSE)</f>
        <v>Government</v>
      </c>
      <c r="H654" t="str">
        <f>VLOOKUP(F654,'names lookup'!E:I,5,FALSE)</f>
        <v>Government</v>
      </c>
      <c r="I654" t="str">
        <f>VLOOKUP($F654,'names lookup'!$E:J,6,FALSE)</f>
        <v>Central govt</v>
      </c>
      <c r="J654" t="str">
        <f>VLOOKUP($F654,'names lookup'!$E:K,7,FALSE)</f>
        <v>N/A</v>
      </c>
      <c r="K654" t="str">
        <f>VLOOKUP($F654,'names lookup'!$E:L,8,FALSE)</f>
        <v>UK</v>
      </c>
      <c r="L654" t="str">
        <f t="shared" si="206"/>
        <v>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v>
      </c>
      <c r="M654" t="str">
        <f t="shared" si="220"/>
        <v>06:20</v>
      </c>
      <c r="O654">
        <v>937</v>
      </c>
      <c r="Q654" t="s">
        <v>676</v>
      </c>
      <c r="R654" s="7">
        <f t="shared" si="207"/>
        <v>43948</v>
      </c>
      <c r="S654" t="s">
        <v>2185</v>
      </c>
      <c r="T654" s="6">
        <f t="shared" si="221"/>
        <v>4.3981481481481484E-3</v>
      </c>
      <c r="U654" s="6">
        <f t="shared" si="208"/>
        <v>3.394675925925926E-2</v>
      </c>
      <c r="V654" s="6">
        <f t="shared" si="209"/>
        <v>4.071759259259259E-2</v>
      </c>
      <c r="W654" s="6">
        <f t="shared" si="210"/>
        <v>6.7708333333333301E-3</v>
      </c>
      <c r="X654" s="6">
        <f t="shared" si="211"/>
        <v>1.0601851851851854E-2</v>
      </c>
      <c r="Y654" s="6">
        <f t="shared" si="212"/>
        <v>1.0601851851851854E-2</v>
      </c>
      <c r="Z654" t="b">
        <f t="shared" si="213"/>
        <v>0</v>
      </c>
      <c r="AA654" s="6">
        <f t="shared" si="214"/>
        <v>7.7546296296296304E-4</v>
      </c>
      <c r="AB654" s="6" t="b">
        <f t="shared" si="215"/>
        <v>0</v>
      </c>
      <c r="AC654" s="9">
        <f t="shared" si="216"/>
        <v>174</v>
      </c>
      <c r="AD654" s="9">
        <f t="shared" si="204"/>
        <v>155.82089552238804</v>
      </c>
      <c r="AE654" s="10">
        <f t="shared" si="222"/>
        <v>7.175925925925927E-4</v>
      </c>
      <c r="AF654">
        <f t="shared" si="217"/>
        <v>-2.3344907407407404E-2</v>
      </c>
      <c r="AG654" t="b">
        <f t="shared" si="218"/>
        <v>1</v>
      </c>
      <c r="AH654">
        <f t="shared" si="219"/>
        <v>4.071759259259259E-2</v>
      </c>
    </row>
    <row r="655" spans="1:34" x14ac:dyDescent="0.2">
      <c r="A655">
        <v>697</v>
      </c>
      <c r="B655" t="s">
        <v>675</v>
      </c>
      <c r="C655" t="s">
        <v>684</v>
      </c>
      <c r="D655" t="s">
        <v>2121</v>
      </c>
      <c r="E655" t="str">
        <f t="shared" si="205"/>
        <v>Matt HancockApr 27, 2020</v>
      </c>
      <c r="F655" t="str">
        <f>VLOOKUP(D655,'names lookup'!A:L,5,FALSE)</f>
        <v>Matt Hancock</v>
      </c>
      <c r="G655" t="str">
        <f>VLOOKUP(F655,'names lookup'!E:H,3,FALSE)</f>
        <v>Government</v>
      </c>
      <c r="H655" t="str">
        <f>VLOOKUP(F655,'names lookup'!E:I,5,FALSE)</f>
        <v>Government</v>
      </c>
      <c r="I655" t="str">
        <f>VLOOKUP($F655,'names lookup'!$E:J,6,FALSE)</f>
        <v>Central govt</v>
      </c>
      <c r="J655" t="str">
        <f>VLOOKUP($F655,'names lookup'!$E:K,7,FALSE)</f>
        <v>N/A</v>
      </c>
      <c r="K655" t="str">
        <f>VLOOKUP($F655,'names lookup'!$E:L,8,FALSE)</f>
        <v>UK</v>
      </c>
      <c r="L655" t="str">
        <f t="shared" si="206"/>
        <v>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v>
      </c>
      <c r="M655" t="str">
        <f t="shared" si="220"/>
        <v>07:27</v>
      </c>
      <c r="O655">
        <v>1204</v>
      </c>
      <c r="Q655" t="s">
        <v>676</v>
      </c>
      <c r="R655" s="7">
        <f t="shared" si="207"/>
        <v>43948</v>
      </c>
      <c r="S655" t="s">
        <v>2185</v>
      </c>
      <c r="T655" s="6">
        <f t="shared" si="221"/>
        <v>5.1736111111111115E-3</v>
      </c>
      <c r="U655" s="6">
        <f t="shared" si="208"/>
        <v>3.394675925925926E-2</v>
      </c>
      <c r="V655" s="6">
        <f t="shared" si="209"/>
        <v>4.071759259259259E-2</v>
      </c>
      <c r="W655" s="6">
        <f t="shared" si="210"/>
        <v>6.7708333333333301E-3</v>
      </c>
      <c r="X655" s="6">
        <f t="shared" si="211"/>
        <v>1.0601851851851854E-2</v>
      </c>
      <c r="Y655" s="6">
        <f t="shared" si="212"/>
        <v>1.0601851851851854E-2</v>
      </c>
      <c r="Z655" t="b">
        <f t="shared" si="213"/>
        <v>0</v>
      </c>
      <c r="AA655" s="6">
        <f t="shared" si="214"/>
        <v>1.0300925925925929E-3</v>
      </c>
      <c r="AB655" s="6" t="b">
        <f t="shared" si="215"/>
        <v>0</v>
      </c>
      <c r="AC655" s="9">
        <f t="shared" si="216"/>
        <v>212</v>
      </c>
      <c r="AD655" s="9">
        <f t="shared" si="204"/>
        <v>142.92134831460669</v>
      </c>
      <c r="AE655" s="10">
        <f t="shared" si="222"/>
        <v>8.7962962962962962E-4</v>
      </c>
      <c r="AF655">
        <f t="shared" si="217"/>
        <v>-2.3344907407407404E-2</v>
      </c>
      <c r="AG655" t="b">
        <f t="shared" si="218"/>
        <v>1</v>
      </c>
      <c r="AH655">
        <f t="shared" si="219"/>
        <v>4.071759259259259E-2</v>
      </c>
    </row>
    <row r="656" spans="1:34" x14ac:dyDescent="0.2">
      <c r="A656">
        <v>698</v>
      </c>
      <c r="B656" t="s">
        <v>675</v>
      </c>
      <c r="C656" t="s">
        <v>685</v>
      </c>
      <c r="D656" t="s">
        <v>2137</v>
      </c>
      <c r="E656" t="str">
        <f t="shared" si="205"/>
        <v>Professor Chris WhittyApr 27, 2020</v>
      </c>
      <c r="F656" t="str">
        <f>VLOOKUP(E656,'names lookup'!D:L,2,FALSE)</f>
        <v>Chris Whitty</v>
      </c>
      <c r="G656" t="str">
        <f>VLOOKUP(F656,'names lookup'!E:H,3,FALSE)</f>
        <v>Department of Health and Social Care (DHSC)</v>
      </c>
      <c r="H656" t="str">
        <f>VLOOKUP(F656,'names lookup'!E:I,5,FALSE)</f>
        <v>Government</v>
      </c>
      <c r="I656" t="str">
        <f>VLOOKUP($F656,'names lookup'!$E:J,6,FALSE)</f>
        <v>Health</v>
      </c>
      <c r="J656" t="str">
        <f>VLOOKUP($F656,'names lookup'!$E:K,7,FALSE)</f>
        <v>N/A</v>
      </c>
      <c r="K656" t="str">
        <f>VLOOKUP($F656,'names lookup'!$E:L,8,FALSE)</f>
        <v>England</v>
      </c>
      <c r="L656" t="str">
        <f t="shared" si="206"/>
        <v>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v>
      </c>
      <c r="M656" t="str">
        <f t="shared" si="220"/>
        <v>08:56</v>
      </c>
      <c r="O656">
        <v>722</v>
      </c>
      <c r="Q656" t="s">
        <v>676</v>
      </c>
      <c r="R656" s="7">
        <f t="shared" si="207"/>
        <v>43948</v>
      </c>
      <c r="S656" t="s">
        <v>2567</v>
      </c>
      <c r="T656" s="6">
        <f t="shared" si="221"/>
        <v>6.2037037037037043E-3</v>
      </c>
      <c r="U656">
        <f t="shared" si="208"/>
        <v>6.2037037037037043E-3</v>
      </c>
      <c r="V656">
        <f t="shared" si="209"/>
        <v>9.7106481481481471E-3</v>
      </c>
      <c r="W656">
        <f t="shared" si="210"/>
        <v>3.5069444444444427E-3</v>
      </c>
      <c r="X656">
        <f t="shared" si="211"/>
        <v>1.0601851851851854E-2</v>
      </c>
      <c r="Y656">
        <f t="shared" si="212"/>
        <v>1.0601851851851854E-2</v>
      </c>
      <c r="Z656" t="b">
        <f t="shared" si="213"/>
        <v>0</v>
      </c>
      <c r="AA656" s="6">
        <f t="shared" si="214"/>
        <v>5.555555555555548E-4</v>
      </c>
      <c r="AB656" s="6" t="b">
        <f t="shared" si="215"/>
        <v>0</v>
      </c>
      <c r="AC656" s="9">
        <f t="shared" si="216"/>
        <v>115</v>
      </c>
      <c r="AD656" s="9">
        <f t="shared" si="204"/>
        <v>143.7500000000002</v>
      </c>
      <c r="AE656" s="10">
        <f t="shared" si="222"/>
        <v>4.7453703703703704E-4</v>
      </c>
      <c r="AF656">
        <f t="shared" si="217"/>
        <v>4.3981481481481493E-3</v>
      </c>
      <c r="AG656" t="b">
        <f t="shared" si="218"/>
        <v>0</v>
      </c>
      <c r="AH656">
        <f t="shared" si="219"/>
        <v>4.071759259259259E-2</v>
      </c>
    </row>
    <row r="657" spans="1:34" x14ac:dyDescent="0.2">
      <c r="A657">
        <v>699</v>
      </c>
      <c r="B657" t="s">
        <v>675</v>
      </c>
      <c r="C657" t="s">
        <v>686</v>
      </c>
      <c r="D657" t="s">
        <v>2137</v>
      </c>
      <c r="E657" t="str">
        <f t="shared" si="205"/>
        <v>Professor Chris WhittyApr 27, 2020</v>
      </c>
      <c r="F657" t="str">
        <f>VLOOKUP(E657,'names lookup'!D:L,2,FALSE)</f>
        <v>Chris Whitty</v>
      </c>
      <c r="G657" t="str">
        <f>VLOOKUP(F657,'names lookup'!E:H,3,FALSE)</f>
        <v>Department of Health and Social Care (DHSC)</v>
      </c>
      <c r="H657" t="str">
        <f>VLOOKUP(F657,'names lookup'!E:I,5,FALSE)</f>
        <v>Government</v>
      </c>
      <c r="I657" t="str">
        <f>VLOOKUP($F657,'names lookup'!$E:J,6,FALSE)</f>
        <v>Health</v>
      </c>
      <c r="J657" t="str">
        <f>VLOOKUP($F657,'names lookup'!$E:K,7,FALSE)</f>
        <v>N/A</v>
      </c>
      <c r="K657" t="str">
        <f>VLOOKUP($F657,'names lookup'!$E:L,8,FALSE)</f>
        <v>England</v>
      </c>
      <c r="L657" t="str">
        <f t="shared" si="206"/>
        <v>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v>
      </c>
      <c r="M657" t="str">
        <f t="shared" si="220"/>
        <v>09:44</v>
      </c>
      <c r="O657">
        <v>520</v>
      </c>
      <c r="Q657" t="s">
        <v>676</v>
      </c>
      <c r="R657" s="7">
        <f t="shared" si="207"/>
        <v>43948</v>
      </c>
      <c r="S657" t="s">
        <v>2567</v>
      </c>
      <c r="T657" s="6">
        <f t="shared" si="221"/>
        <v>6.7592592592592591E-3</v>
      </c>
      <c r="U657">
        <f t="shared" si="208"/>
        <v>6.2037037037037043E-3</v>
      </c>
      <c r="V657">
        <f t="shared" si="209"/>
        <v>9.7106481481481471E-3</v>
      </c>
      <c r="W657">
        <f t="shared" si="210"/>
        <v>3.5069444444444427E-3</v>
      </c>
      <c r="X657">
        <f t="shared" si="211"/>
        <v>1.0601851851851854E-2</v>
      </c>
      <c r="Y657">
        <f t="shared" si="212"/>
        <v>1.0601851851851854E-2</v>
      </c>
      <c r="Z657" t="b">
        <f t="shared" si="213"/>
        <v>0</v>
      </c>
      <c r="AA657" s="6">
        <f t="shared" si="214"/>
        <v>3.9351851851851961E-4</v>
      </c>
      <c r="AB657" s="6" t="b">
        <f t="shared" si="215"/>
        <v>0</v>
      </c>
      <c r="AC657" s="9">
        <f t="shared" si="216"/>
        <v>84</v>
      </c>
      <c r="AD657" s="9">
        <f t="shared" si="204"/>
        <v>148.23529411764665</v>
      </c>
      <c r="AE657" s="10">
        <f t="shared" si="222"/>
        <v>3.4722222222222224E-4</v>
      </c>
      <c r="AF657">
        <f t="shared" si="217"/>
        <v>4.3981481481481493E-3</v>
      </c>
      <c r="AG657" t="b">
        <f t="shared" si="218"/>
        <v>0</v>
      </c>
      <c r="AH657">
        <f t="shared" si="219"/>
        <v>4.071759259259259E-2</v>
      </c>
    </row>
    <row r="658" spans="1:34" x14ac:dyDescent="0.2">
      <c r="A658">
        <v>700</v>
      </c>
      <c r="B658" t="s">
        <v>675</v>
      </c>
      <c r="C658" t="s">
        <v>687</v>
      </c>
      <c r="D658" t="s">
        <v>2137</v>
      </c>
      <c r="E658" t="str">
        <f t="shared" si="205"/>
        <v>Professor Chris WhittyApr 27, 2020</v>
      </c>
      <c r="F658" t="str">
        <f>VLOOKUP(E658,'names lookup'!D:L,2,FALSE)</f>
        <v>Chris Whitty</v>
      </c>
      <c r="G658" t="str">
        <f>VLOOKUP(F658,'names lookup'!E:H,3,FALSE)</f>
        <v>Department of Health and Social Care (DHSC)</v>
      </c>
      <c r="H658" t="str">
        <f>VLOOKUP(F658,'names lookup'!E:I,5,FALSE)</f>
        <v>Government</v>
      </c>
      <c r="I658" t="str">
        <f>VLOOKUP($F658,'names lookup'!$E:J,6,FALSE)</f>
        <v>Health</v>
      </c>
      <c r="J658" t="str">
        <f>VLOOKUP($F658,'names lookup'!$E:K,7,FALSE)</f>
        <v>N/A</v>
      </c>
      <c r="K658" t="str">
        <f>VLOOKUP($F658,'names lookup'!$E:L,8,FALSE)</f>
        <v>England</v>
      </c>
      <c r="L658" t="str">
        <f t="shared" si="206"/>
        <v>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v>
      </c>
      <c r="M658" t="str">
        <f t="shared" si="220"/>
        <v>10:18</v>
      </c>
      <c r="O658">
        <v>404</v>
      </c>
      <c r="Q658" t="s">
        <v>676</v>
      </c>
      <c r="R658" s="7">
        <f t="shared" si="207"/>
        <v>43948</v>
      </c>
      <c r="S658" t="s">
        <v>2567</v>
      </c>
      <c r="T658" s="6">
        <f t="shared" si="221"/>
        <v>7.1527777777777787E-3</v>
      </c>
      <c r="U658">
        <f t="shared" si="208"/>
        <v>6.2037037037037043E-3</v>
      </c>
      <c r="V658">
        <f t="shared" si="209"/>
        <v>9.7106481481481471E-3</v>
      </c>
      <c r="W658">
        <f t="shared" si="210"/>
        <v>3.5069444444444427E-3</v>
      </c>
      <c r="X658">
        <f t="shared" si="211"/>
        <v>1.0601851851851854E-2</v>
      </c>
      <c r="Y658">
        <f t="shared" si="212"/>
        <v>1.0601851851851854E-2</v>
      </c>
      <c r="Z658" t="b">
        <f t="shared" si="213"/>
        <v>0</v>
      </c>
      <c r="AA658" s="6">
        <f t="shared" si="214"/>
        <v>3.0092592592592411E-4</v>
      </c>
      <c r="AB658" s="6" t="b">
        <f t="shared" si="215"/>
        <v>0</v>
      </c>
      <c r="AC658" s="9">
        <f t="shared" si="216"/>
        <v>63</v>
      </c>
      <c r="AD658" s="9">
        <f t="shared" si="204"/>
        <v>145.38461538461627</v>
      </c>
      <c r="AE658" s="10">
        <f t="shared" si="222"/>
        <v>2.5462962962962961E-4</v>
      </c>
      <c r="AF658">
        <f t="shared" si="217"/>
        <v>4.3981481481481493E-3</v>
      </c>
      <c r="AG658" t="b">
        <f t="shared" si="218"/>
        <v>0</v>
      </c>
      <c r="AH658">
        <f t="shared" si="219"/>
        <v>4.071759259259259E-2</v>
      </c>
    </row>
    <row r="659" spans="1:34" x14ac:dyDescent="0.2">
      <c r="A659">
        <v>701</v>
      </c>
      <c r="B659" t="s">
        <v>675</v>
      </c>
      <c r="C659" t="s">
        <v>688</v>
      </c>
      <c r="D659" t="s">
        <v>2137</v>
      </c>
      <c r="E659" t="str">
        <f t="shared" si="205"/>
        <v>Professor Chris WhittyApr 27, 2020</v>
      </c>
      <c r="F659" t="str">
        <f>VLOOKUP(E659,'names lookup'!D:L,2,FALSE)</f>
        <v>Chris Whitty</v>
      </c>
      <c r="G659" t="str">
        <f>VLOOKUP(F659,'names lookup'!E:H,3,FALSE)</f>
        <v>Department of Health and Social Care (DHSC)</v>
      </c>
      <c r="H659" t="str">
        <f>VLOOKUP(F659,'names lookup'!E:I,5,FALSE)</f>
        <v>Government</v>
      </c>
      <c r="I659" t="str">
        <f>VLOOKUP($F659,'names lookup'!$E:J,6,FALSE)</f>
        <v>Health</v>
      </c>
      <c r="J659" t="str">
        <f>VLOOKUP($F659,'names lookup'!$E:K,7,FALSE)</f>
        <v>N/A</v>
      </c>
      <c r="K659" t="str">
        <f>VLOOKUP($F659,'names lookup'!$E:L,8,FALSE)</f>
        <v>England</v>
      </c>
      <c r="L659" t="str">
        <f t="shared" si="206"/>
        <v>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v>
      </c>
      <c r="M659" t="str">
        <f t="shared" si="220"/>
        <v>10:44</v>
      </c>
      <c r="O659">
        <v>1046</v>
      </c>
      <c r="Q659" t="s">
        <v>676</v>
      </c>
      <c r="R659" s="7">
        <f t="shared" si="207"/>
        <v>43948</v>
      </c>
      <c r="S659" t="s">
        <v>2567</v>
      </c>
      <c r="T659" s="6">
        <f t="shared" si="221"/>
        <v>7.4537037037037028E-3</v>
      </c>
      <c r="U659">
        <f t="shared" si="208"/>
        <v>6.2037037037037043E-3</v>
      </c>
      <c r="V659">
        <f t="shared" si="209"/>
        <v>9.7106481481481471E-3</v>
      </c>
      <c r="W659">
        <f t="shared" si="210"/>
        <v>3.5069444444444427E-3</v>
      </c>
      <c r="X659">
        <f t="shared" si="211"/>
        <v>1.0601851851851854E-2</v>
      </c>
      <c r="Y659">
        <f t="shared" si="212"/>
        <v>1.0601851851851854E-2</v>
      </c>
      <c r="Z659" t="b">
        <f t="shared" si="213"/>
        <v>0</v>
      </c>
      <c r="AA659" s="6">
        <f t="shared" si="214"/>
        <v>8.2175925925925906E-4</v>
      </c>
      <c r="AB659" s="6" t="b">
        <f t="shared" si="215"/>
        <v>0</v>
      </c>
      <c r="AC659" s="9">
        <f t="shared" si="216"/>
        <v>184</v>
      </c>
      <c r="AD659" s="9">
        <f t="shared" si="204"/>
        <v>155.49295774647891</v>
      </c>
      <c r="AE659" s="10">
        <f t="shared" si="222"/>
        <v>7.5231481481481471E-4</v>
      </c>
      <c r="AF659">
        <f t="shared" si="217"/>
        <v>4.3981481481481493E-3</v>
      </c>
      <c r="AG659" t="b">
        <f t="shared" si="218"/>
        <v>0</v>
      </c>
      <c r="AH659">
        <f t="shared" si="219"/>
        <v>4.071759259259259E-2</v>
      </c>
    </row>
    <row r="660" spans="1:34" x14ac:dyDescent="0.2">
      <c r="A660">
        <v>702</v>
      </c>
      <c r="B660" t="s">
        <v>675</v>
      </c>
      <c r="C660" t="s">
        <v>689</v>
      </c>
      <c r="D660" t="s">
        <v>2137</v>
      </c>
      <c r="E660" t="str">
        <f t="shared" si="205"/>
        <v>Professor Chris WhittyApr 27, 2020</v>
      </c>
      <c r="F660" t="str">
        <f>VLOOKUP(E660,'names lookup'!D:L,2,FALSE)</f>
        <v>Chris Whitty</v>
      </c>
      <c r="G660" t="str">
        <f>VLOOKUP(F660,'names lookup'!E:H,3,FALSE)</f>
        <v>Department of Health and Social Care (DHSC)</v>
      </c>
      <c r="H660" t="str">
        <f>VLOOKUP(F660,'names lookup'!E:I,5,FALSE)</f>
        <v>Government</v>
      </c>
      <c r="I660" t="str">
        <f>VLOOKUP($F660,'names lookup'!$E:J,6,FALSE)</f>
        <v>Health</v>
      </c>
      <c r="J660" t="str">
        <f>VLOOKUP($F660,'names lookup'!$E:K,7,FALSE)</f>
        <v>N/A</v>
      </c>
      <c r="K660" t="str">
        <f>VLOOKUP($F660,'names lookup'!$E:L,8,FALSE)</f>
        <v>England</v>
      </c>
      <c r="L660" t="str">
        <f t="shared" si="206"/>
        <v>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v>
      </c>
      <c r="M660" t="str">
        <f t="shared" si="220"/>
        <v>11:55</v>
      </c>
      <c r="O660">
        <v>1155</v>
      </c>
      <c r="Q660" t="s">
        <v>676</v>
      </c>
      <c r="R660" s="7">
        <f t="shared" si="207"/>
        <v>43948</v>
      </c>
      <c r="S660" t="s">
        <v>2567</v>
      </c>
      <c r="T660" s="6">
        <f t="shared" si="221"/>
        <v>8.2754629629629619E-3</v>
      </c>
      <c r="U660">
        <f t="shared" si="208"/>
        <v>6.2037037037037043E-3</v>
      </c>
      <c r="V660">
        <f t="shared" si="209"/>
        <v>9.7106481481481471E-3</v>
      </c>
      <c r="W660">
        <f t="shared" si="210"/>
        <v>3.5069444444444427E-3</v>
      </c>
      <c r="X660">
        <f t="shared" si="211"/>
        <v>1.0601851851851854E-2</v>
      </c>
      <c r="Y660">
        <f t="shared" si="212"/>
        <v>1.0601851851851854E-2</v>
      </c>
      <c r="Z660" t="b">
        <f t="shared" si="213"/>
        <v>0</v>
      </c>
      <c r="AA660" s="6">
        <f t="shared" si="214"/>
        <v>9.1435185185185196E-4</v>
      </c>
      <c r="AB660" s="6" t="b">
        <f t="shared" si="215"/>
        <v>0</v>
      </c>
      <c r="AC660" s="9">
        <f t="shared" si="216"/>
        <v>199</v>
      </c>
      <c r="AD660" s="9">
        <f t="shared" si="204"/>
        <v>151.13924050632909</v>
      </c>
      <c r="AE660" s="10">
        <f t="shared" si="222"/>
        <v>8.2175925925925917E-4</v>
      </c>
      <c r="AF660">
        <f t="shared" si="217"/>
        <v>4.3981481481481493E-3</v>
      </c>
      <c r="AG660" t="b">
        <f t="shared" si="218"/>
        <v>0</v>
      </c>
      <c r="AH660">
        <f t="shared" si="219"/>
        <v>4.071759259259259E-2</v>
      </c>
    </row>
    <row r="661" spans="1:34" x14ac:dyDescent="0.2">
      <c r="A661">
        <v>703</v>
      </c>
      <c r="B661" t="s">
        <v>675</v>
      </c>
      <c r="C661" t="s">
        <v>690</v>
      </c>
      <c r="D661" t="s">
        <v>2121</v>
      </c>
      <c r="E661" t="str">
        <f t="shared" si="205"/>
        <v>Matt HancockApr 27, 2020</v>
      </c>
      <c r="F661" t="str">
        <f>VLOOKUP(D661,'names lookup'!A:L,5,FALSE)</f>
        <v>Matt Hancock</v>
      </c>
      <c r="G661" t="str">
        <f>VLOOKUP(F661,'names lookup'!E:H,3,FALSE)</f>
        <v>Government</v>
      </c>
      <c r="H661" t="str">
        <f>VLOOKUP(F661,'names lookup'!E:I,5,FALSE)</f>
        <v>Government</v>
      </c>
      <c r="I661" t="str">
        <f>VLOOKUP($F661,'names lookup'!$E:J,6,FALSE)</f>
        <v>Central govt</v>
      </c>
      <c r="J661" t="str">
        <f>VLOOKUP($F661,'names lookup'!$E:K,7,FALSE)</f>
        <v>N/A</v>
      </c>
      <c r="K661" t="str">
        <f>VLOOKUP($F661,'names lookup'!$E:L,8,FALSE)</f>
        <v>UK</v>
      </c>
      <c r="L661" t="str">
        <f t="shared" si="206"/>
        <v>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v>
      </c>
      <c r="M661" t="str">
        <f t="shared" si="220"/>
        <v>13:14</v>
      </c>
      <c r="O661">
        <v>641</v>
      </c>
      <c r="Q661" t="s">
        <v>676</v>
      </c>
      <c r="R661" s="7">
        <f t="shared" si="207"/>
        <v>43948</v>
      </c>
      <c r="S661" t="s">
        <v>2569</v>
      </c>
      <c r="T661" s="6">
        <f t="shared" si="221"/>
        <v>9.1898148148148139E-3</v>
      </c>
      <c r="U661">
        <f t="shared" si="208"/>
        <v>9.1898148148148139E-3</v>
      </c>
      <c r="V661">
        <f t="shared" si="209"/>
        <v>4.071759259259259E-2</v>
      </c>
      <c r="W661">
        <f t="shared" si="210"/>
        <v>3.152777777777778E-2</v>
      </c>
      <c r="X661">
        <f t="shared" si="211"/>
        <v>1.0601851851851854E-2</v>
      </c>
      <c r="Y661">
        <f t="shared" si="212"/>
        <v>1.0601851851851854E-2</v>
      </c>
      <c r="Z661" t="b">
        <f t="shared" si="213"/>
        <v>0</v>
      </c>
      <c r="AA661" s="6">
        <f t="shared" si="214"/>
        <v>5.2083333333333322E-4</v>
      </c>
      <c r="AB661" s="6" t="b">
        <f t="shared" si="215"/>
        <v>0</v>
      </c>
      <c r="AC661" s="9">
        <f t="shared" si="216"/>
        <v>115</v>
      </c>
      <c r="AD661" s="9">
        <f t="shared" ref="AD661:AD724" si="223">IF(AB661=FALSE,AC661/(AA661*(24*60)),"")</f>
        <v>153.33333333333337</v>
      </c>
      <c r="AE661" s="10">
        <f t="shared" si="222"/>
        <v>4.7453703703703704E-4</v>
      </c>
      <c r="AF661">
        <f t="shared" si="217"/>
        <v>1.4120370370370398E-3</v>
      </c>
      <c r="AG661" t="b">
        <f t="shared" si="218"/>
        <v>0</v>
      </c>
      <c r="AH661">
        <f t="shared" si="219"/>
        <v>4.071759259259259E-2</v>
      </c>
    </row>
    <row r="662" spans="1:34" x14ac:dyDescent="0.2">
      <c r="A662">
        <v>704</v>
      </c>
      <c r="B662" t="s">
        <v>675</v>
      </c>
      <c r="C662" t="s">
        <v>691</v>
      </c>
      <c r="D662" t="s">
        <v>2137</v>
      </c>
      <c r="E662" t="str">
        <f t="shared" si="205"/>
        <v>Professor Chris WhittyApr 27, 2020</v>
      </c>
      <c r="F662" t="str">
        <f>VLOOKUP(E662,'names lookup'!D:L,2,FALSE)</f>
        <v>Chris Whitty</v>
      </c>
      <c r="G662" t="str">
        <f>VLOOKUP(F662,'names lookup'!E:H,3,FALSE)</f>
        <v>Department of Health and Social Care (DHSC)</v>
      </c>
      <c r="H662" t="str">
        <f>VLOOKUP(F662,'names lookup'!E:I,5,FALSE)</f>
        <v>Government</v>
      </c>
      <c r="I662" t="str">
        <f>VLOOKUP($F662,'names lookup'!$E:J,6,FALSE)</f>
        <v>Health</v>
      </c>
      <c r="J662" t="str">
        <f>VLOOKUP($F662,'names lookup'!$E:K,7,FALSE)</f>
        <v>N/A</v>
      </c>
      <c r="K662" t="str">
        <f>VLOOKUP($F662,'names lookup'!$E:L,8,FALSE)</f>
        <v>England</v>
      </c>
      <c r="L662" t="str">
        <f t="shared" si="206"/>
        <v>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v>
      </c>
      <c r="M662" t="str">
        <f t="shared" si="220"/>
        <v>13:59</v>
      </c>
      <c r="O662">
        <v>1162</v>
      </c>
      <c r="Q662" t="s">
        <v>676</v>
      </c>
      <c r="R662" s="7">
        <f t="shared" si="207"/>
        <v>43948</v>
      </c>
      <c r="S662" t="s">
        <v>2467</v>
      </c>
      <c r="T662" s="6">
        <f t="shared" si="221"/>
        <v>9.7106481481481471E-3</v>
      </c>
      <c r="U662">
        <f t="shared" si="208"/>
        <v>9.7106481481481471E-3</v>
      </c>
      <c r="V662">
        <f t="shared" si="209"/>
        <v>9.7106481481481471E-3</v>
      </c>
      <c r="W662">
        <f t="shared" si="210"/>
        <v>0</v>
      </c>
      <c r="X662">
        <f t="shared" si="211"/>
        <v>1.0601851851851854E-2</v>
      </c>
      <c r="Y662">
        <f t="shared" si="212"/>
        <v>1.0601851851851854E-2</v>
      </c>
      <c r="Z662" t="b">
        <f t="shared" si="213"/>
        <v>0</v>
      </c>
      <c r="AA662" s="6">
        <f t="shared" si="214"/>
        <v>8.9120370370370655E-4</v>
      </c>
      <c r="AB662" s="6" t="b">
        <f t="shared" si="215"/>
        <v>0</v>
      </c>
      <c r="AC662" s="9">
        <f t="shared" si="216"/>
        <v>197</v>
      </c>
      <c r="AD662" s="9">
        <f t="shared" si="223"/>
        <v>153.50649350649303</v>
      </c>
      <c r="AE662" s="10">
        <f t="shared" si="222"/>
        <v>8.1018518518518516E-4</v>
      </c>
      <c r="AF662">
        <f t="shared" si="217"/>
        <v>8.9120370370370655E-4</v>
      </c>
      <c r="AG662" t="b">
        <f t="shared" si="218"/>
        <v>0</v>
      </c>
      <c r="AH662">
        <f t="shared" si="219"/>
        <v>4.071759259259259E-2</v>
      </c>
    </row>
    <row r="663" spans="1:34" x14ac:dyDescent="0.2">
      <c r="A663">
        <v>705</v>
      </c>
      <c r="B663" t="s">
        <v>675</v>
      </c>
      <c r="C663" t="s">
        <v>692</v>
      </c>
      <c r="D663" t="s">
        <v>2121</v>
      </c>
      <c r="E663" t="str">
        <f t="shared" si="205"/>
        <v>Matt HancockApr 27, 2020</v>
      </c>
      <c r="F663" t="str">
        <f>VLOOKUP(D663,'names lookup'!A:L,5,FALSE)</f>
        <v>Matt Hancock</v>
      </c>
      <c r="G663" t="str">
        <f>VLOOKUP(F663,'names lookup'!E:H,3,FALSE)</f>
        <v>Government</v>
      </c>
      <c r="H663" t="str">
        <f>VLOOKUP(F663,'names lookup'!E:I,5,FALSE)</f>
        <v>Government</v>
      </c>
      <c r="I663" t="str">
        <f>VLOOKUP($F663,'names lookup'!$E:J,6,FALSE)</f>
        <v>Central govt</v>
      </c>
      <c r="J663" t="str">
        <f>VLOOKUP($F663,'names lookup'!$E:K,7,FALSE)</f>
        <v>N/A</v>
      </c>
      <c r="K663" t="str">
        <f>VLOOKUP($F663,'names lookup'!$E:L,8,FALSE)</f>
        <v>UK</v>
      </c>
      <c r="L663" t="str">
        <f t="shared" si="206"/>
        <v>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v>
      </c>
      <c r="M663" t="str">
        <f t="shared" si="220"/>
        <v>15:16</v>
      </c>
      <c r="O663">
        <v>663</v>
      </c>
      <c r="Q663" t="s">
        <v>676</v>
      </c>
      <c r="R663" s="7">
        <f t="shared" si="207"/>
        <v>43948</v>
      </c>
      <c r="S663" t="s">
        <v>2380</v>
      </c>
      <c r="T663" s="6">
        <f t="shared" si="221"/>
        <v>1.0601851851851854E-2</v>
      </c>
      <c r="U663">
        <f t="shared" si="208"/>
        <v>1.0601851851851854E-2</v>
      </c>
      <c r="V663">
        <f t="shared" si="209"/>
        <v>4.071759259259259E-2</v>
      </c>
      <c r="W663">
        <f t="shared" si="210"/>
        <v>3.0115740740740735E-2</v>
      </c>
      <c r="X663">
        <f t="shared" si="211"/>
        <v>1.1608796296296296E-2</v>
      </c>
      <c r="Y663">
        <f t="shared" si="212"/>
        <v>1.1608796296296296E-2</v>
      </c>
      <c r="Z663" t="b">
        <f t="shared" si="213"/>
        <v>0</v>
      </c>
      <c r="AA663" s="6">
        <f t="shared" si="214"/>
        <v>5.4398148148148036E-4</v>
      </c>
      <c r="AB663" s="6" t="b">
        <f t="shared" si="215"/>
        <v>0</v>
      </c>
      <c r="AC663" s="9">
        <f t="shared" si="216"/>
        <v>125</v>
      </c>
      <c r="AD663" s="9">
        <f t="shared" si="223"/>
        <v>159.57446808510673</v>
      </c>
      <c r="AE663" s="10">
        <f t="shared" si="222"/>
        <v>5.0925925925925921E-4</v>
      </c>
      <c r="AF663">
        <f t="shared" si="217"/>
        <v>1.0069444444444423E-3</v>
      </c>
      <c r="AG663" t="b">
        <f t="shared" si="218"/>
        <v>0</v>
      </c>
      <c r="AH663">
        <f t="shared" si="219"/>
        <v>4.071759259259259E-2</v>
      </c>
    </row>
    <row r="664" spans="1:34" x14ac:dyDescent="0.2">
      <c r="A664">
        <v>706</v>
      </c>
      <c r="B664" t="s">
        <v>675</v>
      </c>
      <c r="C664" t="s">
        <v>693</v>
      </c>
      <c r="D664" t="s">
        <v>2121</v>
      </c>
      <c r="E664" t="str">
        <f t="shared" si="205"/>
        <v>Matt HancockApr 27, 2020</v>
      </c>
      <c r="F664" t="str">
        <f>VLOOKUP(D664,'names lookup'!A:L,5,FALSE)</f>
        <v>Matt Hancock</v>
      </c>
      <c r="G664" t="str">
        <f>VLOOKUP(F664,'names lookup'!E:H,3,FALSE)</f>
        <v>Government</v>
      </c>
      <c r="H664" t="str">
        <f>VLOOKUP(F664,'names lookup'!E:I,5,FALSE)</f>
        <v>Government</v>
      </c>
      <c r="I664" t="str">
        <f>VLOOKUP($F664,'names lookup'!$E:J,6,FALSE)</f>
        <v>Central govt</v>
      </c>
      <c r="J664" t="str">
        <f>VLOOKUP($F664,'names lookup'!$E:K,7,FALSE)</f>
        <v>N/A</v>
      </c>
      <c r="K664" t="str">
        <f>VLOOKUP($F664,'names lookup'!$E:L,8,FALSE)</f>
        <v>UK</v>
      </c>
      <c r="L664" t="str">
        <f t="shared" si="206"/>
        <v>… is for people to follow the rules so we can get those five criteria met as soon as possible. I don’t know if you wanted to add anything.</v>
      </c>
      <c r="M664" t="str">
        <f t="shared" si="220"/>
        <v>16:03</v>
      </c>
      <c r="O664">
        <v>160</v>
      </c>
      <c r="Q664" t="s">
        <v>676</v>
      </c>
      <c r="R664" s="7">
        <f t="shared" si="207"/>
        <v>43948</v>
      </c>
      <c r="S664" t="s">
        <v>2380</v>
      </c>
      <c r="T664" s="6">
        <f t="shared" si="221"/>
        <v>1.1145833333333334E-2</v>
      </c>
      <c r="U664">
        <f t="shared" si="208"/>
        <v>1.0601851851851854E-2</v>
      </c>
      <c r="V664">
        <f t="shared" si="209"/>
        <v>4.071759259259259E-2</v>
      </c>
      <c r="W664">
        <f t="shared" si="210"/>
        <v>3.0115740740740735E-2</v>
      </c>
      <c r="X664">
        <f t="shared" si="211"/>
        <v>1.1608796296296296E-2</v>
      </c>
      <c r="Y664">
        <f t="shared" si="212"/>
        <v>1.1608796296296296E-2</v>
      </c>
      <c r="Z664" t="b">
        <f t="shared" si="213"/>
        <v>0</v>
      </c>
      <c r="AA664" s="6">
        <f t="shared" si="214"/>
        <v>4.6296296296296016E-5</v>
      </c>
      <c r="AB664" s="6" t="b">
        <f t="shared" si="215"/>
        <v>0</v>
      </c>
      <c r="AC664" s="9">
        <f t="shared" si="216"/>
        <v>29</v>
      </c>
      <c r="AD664" s="9">
        <f t="shared" si="223"/>
        <v>435.00000000000261</v>
      </c>
      <c r="AE664" s="10">
        <f t="shared" si="222"/>
        <v>1.1574074074074073E-4</v>
      </c>
      <c r="AF664">
        <f t="shared" si="217"/>
        <v>1.0069444444444423E-3</v>
      </c>
      <c r="AG664" t="b">
        <f t="shared" si="218"/>
        <v>0</v>
      </c>
      <c r="AH664">
        <f t="shared" si="219"/>
        <v>4.071759259259259E-2</v>
      </c>
    </row>
    <row r="665" spans="1:34" x14ac:dyDescent="0.2">
      <c r="A665">
        <v>707</v>
      </c>
      <c r="B665" t="s">
        <v>675</v>
      </c>
      <c r="C665" t="s">
        <v>694</v>
      </c>
      <c r="D665" t="s">
        <v>2158</v>
      </c>
      <c r="E665" t="str">
        <f t="shared" si="205"/>
        <v>Speaker 2Apr 27, 2020</v>
      </c>
      <c r="F665" t="str">
        <f>VLOOKUP(E665,'names lookup'!D:L,2,FALSE)</f>
        <v>Chris Whitty</v>
      </c>
      <c r="G665" t="str">
        <f>VLOOKUP(F665,'names lookup'!E:H,3,FALSE)</f>
        <v>Department of Health and Social Care (DHSC)</v>
      </c>
      <c r="H665" t="str">
        <f>VLOOKUP(F665,'names lookup'!E:I,5,FALSE)</f>
        <v>Government</v>
      </c>
      <c r="I665" t="str">
        <f>VLOOKUP($F665,'names lookup'!$E:J,6,FALSE)</f>
        <v>Health</v>
      </c>
      <c r="J665" t="str">
        <f>VLOOKUP($F665,'names lookup'!$E:K,7,FALSE)</f>
        <v>N/A</v>
      </c>
      <c r="K665" t="str">
        <f>VLOOKUP($F665,'names lookup'!$E:L,8,FALSE)</f>
        <v>England</v>
      </c>
      <c r="L665" t="str">
        <f t="shared" si="206"/>
        <v>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v>
      </c>
      <c r="M665" t="str">
        <f t="shared" si="220"/>
        <v>16:07</v>
      </c>
      <c r="O665">
        <v>640</v>
      </c>
      <c r="Q665" t="s">
        <v>676</v>
      </c>
      <c r="R665" s="7">
        <f t="shared" si="207"/>
        <v>43948</v>
      </c>
      <c r="S665" t="s">
        <v>2267</v>
      </c>
      <c r="T665" s="6">
        <f t="shared" si="221"/>
        <v>1.119212962962963E-2</v>
      </c>
      <c r="U665">
        <f t="shared" si="208"/>
        <v>1.119212962962963E-2</v>
      </c>
      <c r="V665">
        <f t="shared" si="209"/>
        <v>1.119212962962963E-2</v>
      </c>
      <c r="W665">
        <f t="shared" si="210"/>
        <v>0</v>
      </c>
      <c r="X665">
        <f t="shared" si="211"/>
        <v>1.1608796296296296E-2</v>
      </c>
      <c r="Y665">
        <f t="shared" si="212"/>
        <v>1.1608796296296296E-2</v>
      </c>
      <c r="Z665" t="b">
        <f t="shared" si="213"/>
        <v>0</v>
      </c>
      <c r="AA665" s="6">
        <f t="shared" si="214"/>
        <v>4.1666666666666588E-4</v>
      </c>
      <c r="AB665" s="6" t="b">
        <f t="shared" si="215"/>
        <v>0</v>
      </c>
      <c r="AC665" s="9">
        <f t="shared" si="216"/>
        <v>118</v>
      </c>
      <c r="AD665" s="9">
        <f t="shared" si="223"/>
        <v>196.66666666666703</v>
      </c>
      <c r="AE665" s="10">
        <f t="shared" si="222"/>
        <v>4.8611111111111104E-4</v>
      </c>
      <c r="AF665">
        <f t="shared" si="217"/>
        <v>4.1666666666666588E-4</v>
      </c>
      <c r="AG665" t="b">
        <f t="shared" si="218"/>
        <v>0</v>
      </c>
      <c r="AH665">
        <f t="shared" si="219"/>
        <v>4.071759259259259E-2</v>
      </c>
    </row>
    <row r="666" spans="1:34" x14ac:dyDescent="0.2">
      <c r="A666">
        <v>708</v>
      </c>
      <c r="B666" t="s">
        <v>675</v>
      </c>
      <c r="C666" t="s">
        <v>695</v>
      </c>
      <c r="D666" t="s">
        <v>2121</v>
      </c>
      <c r="E666" t="str">
        <f t="shared" si="205"/>
        <v>Matt HancockApr 27, 2020</v>
      </c>
      <c r="F666" t="str">
        <f>VLOOKUP(D666,'names lookup'!A:L,5,FALSE)</f>
        <v>Matt Hancock</v>
      </c>
      <c r="G666" t="str">
        <f>VLOOKUP(F666,'names lookup'!E:H,3,FALSE)</f>
        <v>Government</v>
      </c>
      <c r="H666" t="str">
        <f>VLOOKUP(F666,'names lookup'!E:I,5,FALSE)</f>
        <v>Government</v>
      </c>
      <c r="I666" t="str">
        <f>VLOOKUP($F666,'names lookup'!$E:J,6,FALSE)</f>
        <v>Central govt</v>
      </c>
      <c r="J666" t="str">
        <f>VLOOKUP($F666,'names lookup'!$E:K,7,FALSE)</f>
        <v>N/A</v>
      </c>
      <c r="K666" t="str">
        <f>VLOOKUP($F666,'names lookup'!$E:L,8,FALSE)</f>
        <v>UK</v>
      </c>
      <c r="L666" t="str">
        <f t="shared" si="206"/>
        <v>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v>
      </c>
      <c r="M666" t="str">
        <f t="shared" si="220"/>
        <v>16:43</v>
      </c>
      <c r="O666">
        <v>342</v>
      </c>
      <c r="Q666" t="s">
        <v>676</v>
      </c>
      <c r="R666" s="7">
        <f t="shared" si="207"/>
        <v>43948</v>
      </c>
      <c r="S666" t="s">
        <v>2570</v>
      </c>
      <c r="T666" s="6">
        <f t="shared" si="221"/>
        <v>1.1608796296296296E-2</v>
      </c>
      <c r="U666">
        <f t="shared" si="208"/>
        <v>1.1608796296296296E-2</v>
      </c>
      <c r="V666">
        <f t="shared" si="209"/>
        <v>4.071759259259259E-2</v>
      </c>
      <c r="W666">
        <f t="shared" si="210"/>
        <v>2.9108796296296292E-2</v>
      </c>
      <c r="X666">
        <f t="shared" si="211"/>
        <v>1.3206018518518518E-2</v>
      </c>
      <c r="Y666">
        <f t="shared" si="212"/>
        <v>1.3206018518518518E-2</v>
      </c>
      <c r="Z666" t="b">
        <f t="shared" si="213"/>
        <v>0</v>
      </c>
      <c r="AA666" s="6">
        <f t="shared" si="214"/>
        <v>3.2407407407407558E-4</v>
      </c>
      <c r="AB666" s="6" t="b">
        <f t="shared" si="215"/>
        <v>0</v>
      </c>
      <c r="AC666" s="9">
        <f t="shared" si="216"/>
        <v>60</v>
      </c>
      <c r="AD666" s="9">
        <f t="shared" si="223"/>
        <v>128.57142857142799</v>
      </c>
      <c r="AE666" s="10">
        <f t="shared" si="222"/>
        <v>2.4305555555555552E-4</v>
      </c>
      <c r="AF666">
        <f t="shared" si="217"/>
        <v>1.5972222222222221E-3</v>
      </c>
      <c r="AG666" t="b">
        <f t="shared" si="218"/>
        <v>0</v>
      </c>
      <c r="AH666">
        <f t="shared" si="219"/>
        <v>4.071759259259259E-2</v>
      </c>
    </row>
    <row r="667" spans="1:34" x14ac:dyDescent="0.2">
      <c r="A667">
        <v>709</v>
      </c>
      <c r="B667" t="s">
        <v>675</v>
      </c>
      <c r="C667" t="s">
        <v>696</v>
      </c>
      <c r="D667" t="s">
        <v>2079</v>
      </c>
      <c r="E667" t="str">
        <f t="shared" si="205"/>
        <v>Hugh PymApr 27, 2020</v>
      </c>
      <c r="F667" t="str">
        <f>VLOOKUP(D667,'names lookup'!A:L,5,FALSE)</f>
        <v>Hugh Pym</v>
      </c>
      <c r="G667" t="str">
        <f>VLOOKUP(F667,'names lookup'!E:H,3,FALSE)</f>
        <v>BBC News</v>
      </c>
      <c r="H667" t="str">
        <f>VLOOKUP(F667,'names lookup'!E:I,5,FALSE)</f>
        <v>Media</v>
      </c>
      <c r="I667" t="str">
        <f>VLOOKUP($F667,'names lookup'!$E:J,6,FALSE)</f>
        <v>TV</v>
      </c>
      <c r="J667" t="str">
        <f>VLOOKUP($F667,'names lookup'!$E:K,7,FALSE)</f>
        <v>National</v>
      </c>
      <c r="K667" t="str">
        <f>VLOOKUP($F667,'names lookup'!$E:L,8,FALSE)</f>
        <v>UK</v>
      </c>
      <c r="L667" t="str">
        <f t="shared" si="206"/>
        <v>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v>
      </c>
      <c r="M667" t="str">
        <f t="shared" si="220"/>
        <v>17:11</v>
      </c>
      <c r="O667">
        <v>431</v>
      </c>
      <c r="Q667" t="s">
        <v>676</v>
      </c>
      <c r="R667" s="7">
        <f t="shared" si="207"/>
        <v>43948</v>
      </c>
      <c r="S667" t="s">
        <v>2571</v>
      </c>
      <c r="T667" s="6">
        <f t="shared" si="221"/>
        <v>1.1932870370370371E-2</v>
      </c>
      <c r="U667">
        <f t="shared" si="208"/>
        <v>1.1932870370370371E-2</v>
      </c>
      <c r="V667">
        <f t="shared" si="209"/>
        <v>1.3020833333333334E-2</v>
      </c>
      <c r="W667">
        <f t="shared" si="210"/>
        <v>1.0879629629629625E-3</v>
      </c>
      <c r="X667">
        <f t="shared" si="211"/>
        <v>1.3206018518518518E-2</v>
      </c>
      <c r="Y667">
        <f t="shared" si="212"/>
        <v>1.3206018518518518E-2</v>
      </c>
      <c r="Z667" t="b">
        <f t="shared" si="213"/>
        <v>0</v>
      </c>
      <c r="AA667" s="6">
        <f t="shared" si="214"/>
        <v>2.7777777777777436E-4</v>
      </c>
      <c r="AB667" s="6" t="b">
        <f t="shared" si="215"/>
        <v>0</v>
      </c>
      <c r="AC667" s="9">
        <f t="shared" si="216"/>
        <v>79</v>
      </c>
      <c r="AD667" s="9">
        <f t="shared" si="223"/>
        <v>197.50000000000242</v>
      </c>
      <c r="AE667" s="10">
        <f t="shared" si="222"/>
        <v>3.2407407407407406E-4</v>
      </c>
      <c r="AF667">
        <f t="shared" si="217"/>
        <v>1.2731481481481465E-3</v>
      </c>
      <c r="AG667" t="b">
        <f t="shared" si="218"/>
        <v>0</v>
      </c>
      <c r="AH667">
        <f t="shared" si="219"/>
        <v>4.071759259259259E-2</v>
      </c>
    </row>
    <row r="668" spans="1:34" x14ac:dyDescent="0.2">
      <c r="A668">
        <v>710</v>
      </c>
      <c r="B668" t="s">
        <v>675</v>
      </c>
      <c r="C668" t="s">
        <v>697</v>
      </c>
      <c r="D668" t="s">
        <v>2121</v>
      </c>
      <c r="E668" t="str">
        <f t="shared" si="205"/>
        <v>Matt HancockApr 27, 2020</v>
      </c>
      <c r="F668" t="str">
        <f>VLOOKUP(D668,'names lookup'!A:L,5,FALSE)</f>
        <v>Matt Hancock</v>
      </c>
      <c r="G668" t="str">
        <f>VLOOKUP(F668,'names lookup'!E:H,3,FALSE)</f>
        <v>Government</v>
      </c>
      <c r="H668" t="str">
        <f>VLOOKUP(F668,'names lookup'!E:I,5,FALSE)</f>
        <v>Government</v>
      </c>
      <c r="I668" t="str">
        <f>VLOOKUP($F668,'names lookup'!$E:J,6,FALSE)</f>
        <v>Central govt</v>
      </c>
      <c r="J668" t="str">
        <f>VLOOKUP($F668,'names lookup'!$E:K,7,FALSE)</f>
        <v>N/A</v>
      </c>
      <c r="K668" t="str">
        <f>VLOOKUP($F668,'names lookup'!$E:L,8,FALSE)</f>
        <v>UK</v>
      </c>
      <c r="L668" t="str">
        <f t="shared" si="206"/>
        <v>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v>
      </c>
      <c r="M668" t="str">
        <f t="shared" si="220"/>
        <v>17:35</v>
      </c>
      <c r="O668">
        <v>849</v>
      </c>
      <c r="Q668" t="s">
        <v>676</v>
      </c>
      <c r="R668" s="7">
        <f t="shared" si="207"/>
        <v>43948</v>
      </c>
      <c r="S668" t="s">
        <v>2572</v>
      </c>
      <c r="T668" s="6">
        <f t="shared" si="221"/>
        <v>1.2210648148148146E-2</v>
      </c>
      <c r="U668">
        <f t="shared" si="208"/>
        <v>1.2210648148148146E-2</v>
      </c>
      <c r="V668">
        <f t="shared" si="209"/>
        <v>4.071759259259259E-2</v>
      </c>
      <c r="W668">
        <f t="shared" si="210"/>
        <v>2.8506944444444446E-2</v>
      </c>
      <c r="X668">
        <f t="shared" si="211"/>
        <v>1.3206018518518518E-2</v>
      </c>
      <c r="Y668">
        <f t="shared" si="212"/>
        <v>1.3206018518518518E-2</v>
      </c>
      <c r="Z668" t="b">
        <f t="shared" si="213"/>
        <v>0</v>
      </c>
      <c r="AA668" s="6">
        <f t="shared" si="214"/>
        <v>7.8703703703703748E-4</v>
      </c>
      <c r="AB668" s="6" t="b">
        <f t="shared" si="215"/>
        <v>0</v>
      </c>
      <c r="AC668" s="9">
        <f t="shared" si="216"/>
        <v>160</v>
      </c>
      <c r="AD668" s="9">
        <f t="shared" si="223"/>
        <v>141.17647058823522</v>
      </c>
      <c r="AE668" s="10">
        <f t="shared" si="222"/>
        <v>6.5972222222222213E-4</v>
      </c>
      <c r="AF668">
        <f t="shared" si="217"/>
        <v>9.9537037037037215E-4</v>
      </c>
      <c r="AG668" t="b">
        <f t="shared" si="218"/>
        <v>0</v>
      </c>
      <c r="AH668">
        <f t="shared" si="219"/>
        <v>4.071759259259259E-2</v>
      </c>
    </row>
    <row r="669" spans="1:34" x14ac:dyDescent="0.2">
      <c r="A669">
        <v>711</v>
      </c>
      <c r="B669" t="s">
        <v>675</v>
      </c>
      <c r="C669" t="s">
        <v>698</v>
      </c>
      <c r="D669" t="s">
        <v>2079</v>
      </c>
      <c r="E669" t="str">
        <f t="shared" si="205"/>
        <v>Hugh PymApr 27, 2020</v>
      </c>
      <c r="F669" t="str">
        <f>VLOOKUP(D669,'names lookup'!A:L,5,FALSE)</f>
        <v>Hugh Pym</v>
      </c>
      <c r="G669" t="str">
        <f>VLOOKUP(F669,'names lookup'!E:H,3,FALSE)</f>
        <v>BBC News</v>
      </c>
      <c r="H669" t="str">
        <f>VLOOKUP(F669,'names lookup'!E:I,5,FALSE)</f>
        <v>Media</v>
      </c>
      <c r="I669" t="str">
        <f>VLOOKUP($F669,'names lookup'!$E:J,6,FALSE)</f>
        <v>TV</v>
      </c>
      <c r="J669" t="str">
        <f>VLOOKUP($F669,'names lookup'!$E:K,7,FALSE)</f>
        <v>National</v>
      </c>
      <c r="K669" t="str">
        <f>VLOOKUP($F669,'names lookup'!$E:L,8,FALSE)</f>
        <v>UK</v>
      </c>
      <c r="L669" t="str">
        <f t="shared" si="206"/>
        <v>Can I ask a follow up?</v>
      </c>
      <c r="M669" t="str">
        <f t="shared" si="220"/>
        <v>18:43</v>
      </c>
      <c r="O669">
        <v>40</v>
      </c>
      <c r="Q669" t="s">
        <v>676</v>
      </c>
      <c r="R669" s="7">
        <f t="shared" si="207"/>
        <v>43948</v>
      </c>
      <c r="S669" t="s">
        <v>2573</v>
      </c>
      <c r="T669" s="6">
        <f t="shared" si="221"/>
        <v>1.2997685185185183E-2</v>
      </c>
      <c r="U669">
        <f t="shared" si="208"/>
        <v>1.2997685185185183E-2</v>
      </c>
      <c r="V669">
        <f t="shared" si="209"/>
        <v>1.3020833333333334E-2</v>
      </c>
      <c r="W669">
        <f t="shared" si="210"/>
        <v>2.314814814815061E-5</v>
      </c>
      <c r="X669">
        <f t="shared" si="211"/>
        <v>1.3206018518518518E-2</v>
      </c>
      <c r="Y669">
        <f t="shared" si="212"/>
        <v>1.3206018518518518E-2</v>
      </c>
      <c r="Z669" t="b">
        <f t="shared" si="213"/>
        <v>0</v>
      </c>
      <c r="AA669" s="6">
        <f t="shared" si="214"/>
        <v>1.157407407407704E-5</v>
      </c>
      <c r="AB669" s="6" t="b">
        <f t="shared" si="215"/>
        <v>0</v>
      </c>
      <c r="AC669" s="9">
        <f t="shared" si="216"/>
        <v>6</v>
      </c>
      <c r="AD669" s="9">
        <f t="shared" si="223"/>
        <v>359.99999999990774</v>
      </c>
      <c r="AE669" s="10">
        <f t="shared" si="222"/>
        <v>2.3148148148148147E-5</v>
      </c>
      <c r="AF669">
        <f t="shared" si="217"/>
        <v>2.0833333333333467E-4</v>
      </c>
      <c r="AG669" t="b">
        <f t="shared" si="218"/>
        <v>0</v>
      </c>
      <c r="AH669">
        <f t="shared" si="219"/>
        <v>4.071759259259259E-2</v>
      </c>
    </row>
    <row r="670" spans="1:34" x14ac:dyDescent="0.2">
      <c r="A670">
        <v>712</v>
      </c>
      <c r="B670" t="s">
        <v>675</v>
      </c>
      <c r="C670" t="s">
        <v>699</v>
      </c>
      <c r="D670" t="s">
        <v>2121</v>
      </c>
      <c r="E670" t="str">
        <f t="shared" si="205"/>
        <v>Matt HancockApr 27, 2020</v>
      </c>
      <c r="F670" t="str">
        <f>VLOOKUP(D670,'names lookup'!A:L,5,FALSE)</f>
        <v>Matt Hancock</v>
      </c>
      <c r="G670" t="str">
        <f>VLOOKUP(F670,'names lookup'!E:H,3,FALSE)</f>
        <v>Government</v>
      </c>
      <c r="H670" t="str">
        <f>VLOOKUP(F670,'names lookup'!E:I,5,FALSE)</f>
        <v>Government</v>
      </c>
      <c r="I670" t="str">
        <f>VLOOKUP($F670,'names lookup'!$E:J,6,FALSE)</f>
        <v>Central govt</v>
      </c>
      <c r="J670" t="str">
        <f>VLOOKUP($F670,'names lookup'!$E:K,7,FALSE)</f>
        <v>N/A</v>
      </c>
      <c r="K670" t="str">
        <f>VLOOKUP($F670,'names lookup'!$E:L,8,FALSE)</f>
        <v>UK</v>
      </c>
      <c r="L670" t="str">
        <f t="shared" si="206"/>
        <v>Yes, of course.</v>
      </c>
      <c r="M670" t="str">
        <f t="shared" si="220"/>
        <v>18:44</v>
      </c>
      <c r="O670">
        <v>37</v>
      </c>
      <c r="Q670" t="s">
        <v>676</v>
      </c>
      <c r="R670" s="7">
        <f t="shared" si="207"/>
        <v>43948</v>
      </c>
      <c r="S670" t="s">
        <v>2574</v>
      </c>
      <c r="T670" s="6">
        <f t="shared" si="221"/>
        <v>1.300925925925926E-2</v>
      </c>
      <c r="U670">
        <f t="shared" si="208"/>
        <v>1.300925925925926E-2</v>
      </c>
      <c r="V670">
        <f t="shared" si="209"/>
        <v>4.071759259259259E-2</v>
      </c>
      <c r="W670">
        <f t="shared" si="210"/>
        <v>2.7708333333333328E-2</v>
      </c>
      <c r="X670">
        <f t="shared" si="211"/>
        <v>1.3206018518518518E-2</v>
      </c>
      <c r="Y670">
        <f t="shared" si="212"/>
        <v>1.3206018518518518E-2</v>
      </c>
      <c r="Z670" t="b">
        <f t="shared" si="213"/>
        <v>0</v>
      </c>
      <c r="AA670" s="6">
        <f t="shared" si="214"/>
        <v>1.157407407407357E-5</v>
      </c>
      <c r="AB670" s="6" t="b">
        <f t="shared" si="215"/>
        <v>0</v>
      </c>
      <c r="AC670" s="9">
        <f t="shared" si="216"/>
        <v>3</v>
      </c>
      <c r="AD670" s="9">
        <f t="shared" si="223"/>
        <v>180.00000000000784</v>
      </c>
      <c r="AE670" s="10">
        <f t="shared" si="222"/>
        <v>1.1574074074074073E-5</v>
      </c>
      <c r="AF670">
        <f t="shared" si="217"/>
        <v>1.9675925925925764E-4</v>
      </c>
      <c r="AG670" t="b">
        <f t="shared" si="218"/>
        <v>0</v>
      </c>
      <c r="AH670">
        <f t="shared" si="219"/>
        <v>4.071759259259259E-2</v>
      </c>
    </row>
    <row r="671" spans="1:34" x14ac:dyDescent="0.2">
      <c r="A671">
        <v>713</v>
      </c>
      <c r="B671" t="s">
        <v>675</v>
      </c>
      <c r="C671" t="s">
        <v>700</v>
      </c>
      <c r="D671" t="s">
        <v>2079</v>
      </c>
      <c r="E671" t="str">
        <f t="shared" si="205"/>
        <v>Hugh PymApr 27, 2020</v>
      </c>
      <c r="F671" t="str">
        <f>VLOOKUP(D671,'names lookup'!A:L,5,FALSE)</f>
        <v>Hugh Pym</v>
      </c>
      <c r="G671" t="str">
        <f>VLOOKUP(F671,'names lookup'!E:H,3,FALSE)</f>
        <v>BBC News</v>
      </c>
      <c r="H671" t="str">
        <f>VLOOKUP(F671,'names lookup'!E:I,5,FALSE)</f>
        <v>Media</v>
      </c>
      <c r="I671" t="str">
        <f>VLOOKUP($F671,'names lookup'!$E:J,6,FALSE)</f>
        <v>TV</v>
      </c>
      <c r="J671" t="str">
        <f>VLOOKUP($F671,'names lookup'!$E:K,7,FALSE)</f>
        <v>National</v>
      </c>
      <c r="K671" t="str">
        <f>VLOOKUP($F671,'names lookup'!$E:L,8,FALSE)</f>
        <v>UK</v>
      </c>
      <c r="L671" t="str">
        <f t="shared" si="206"/>
        <v>Beyond this it’s very important to escalate testing capacity significantly to prevent or help prevent a second spike. Where do you want to be with capacity and testing ability in a few months time? How many hundred of thousands a day?</v>
      </c>
      <c r="M671" t="str">
        <f t="shared" si="220"/>
        <v>18:45</v>
      </c>
      <c r="O671">
        <v>252</v>
      </c>
      <c r="Q671" t="s">
        <v>676</v>
      </c>
      <c r="R671" s="7">
        <f t="shared" si="207"/>
        <v>43948</v>
      </c>
      <c r="S671" t="s">
        <v>2575</v>
      </c>
      <c r="T671" s="6">
        <f t="shared" si="221"/>
        <v>1.3020833333333334E-2</v>
      </c>
      <c r="U671">
        <f t="shared" si="208"/>
        <v>1.3020833333333334E-2</v>
      </c>
      <c r="V671">
        <f t="shared" si="209"/>
        <v>1.3020833333333334E-2</v>
      </c>
      <c r="W671">
        <f t="shared" si="210"/>
        <v>0</v>
      </c>
      <c r="X671">
        <f t="shared" si="211"/>
        <v>1.3206018518518518E-2</v>
      </c>
      <c r="Y671">
        <f t="shared" si="212"/>
        <v>1.3206018518518518E-2</v>
      </c>
      <c r="Z671" t="b">
        <f t="shared" si="213"/>
        <v>0</v>
      </c>
      <c r="AA671" s="6">
        <f t="shared" si="214"/>
        <v>1.8518518518518406E-4</v>
      </c>
      <c r="AB671" s="6" t="b">
        <f t="shared" si="215"/>
        <v>0</v>
      </c>
      <c r="AC671" s="9">
        <f t="shared" si="216"/>
        <v>41</v>
      </c>
      <c r="AD671" s="9">
        <f t="shared" si="223"/>
        <v>153.75000000000094</v>
      </c>
      <c r="AE671" s="10">
        <f t="shared" si="222"/>
        <v>1.6203703703703703E-4</v>
      </c>
      <c r="AF671">
        <f t="shared" si="217"/>
        <v>1.8518518518518406E-4</v>
      </c>
      <c r="AG671" t="b">
        <f t="shared" si="218"/>
        <v>0</v>
      </c>
      <c r="AH671">
        <f t="shared" si="219"/>
        <v>4.071759259259259E-2</v>
      </c>
    </row>
    <row r="672" spans="1:34" x14ac:dyDescent="0.2">
      <c r="A672">
        <v>714</v>
      </c>
      <c r="B672" t="s">
        <v>675</v>
      </c>
      <c r="C672" t="s">
        <v>701</v>
      </c>
      <c r="D672" t="s">
        <v>2121</v>
      </c>
      <c r="E672" t="str">
        <f t="shared" si="205"/>
        <v>Matt HancockApr 27, 2020</v>
      </c>
      <c r="F672" t="str">
        <f>VLOOKUP(D672,'names lookup'!A:L,5,FALSE)</f>
        <v>Matt Hancock</v>
      </c>
      <c r="G672" t="str">
        <f>VLOOKUP(F672,'names lookup'!E:H,3,FALSE)</f>
        <v>Government</v>
      </c>
      <c r="H672" t="str">
        <f>VLOOKUP(F672,'names lookup'!E:I,5,FALSE)</f>
        <v>Government</v>
      </c>
      <c r="I672" t="str">
        <f>VLOOKUP($F672,'names lookup'!$E:J,6,FALSE)</f>
        <v>Central govt</v>
      </c>
      <c r="J672" t="str">
        <f>VLOOKUP($F672,'names lookup'!$E:K,7,FALSE)</f>
        <v>N/A</v>
      </c>
      <c r="K672" t="str">
        <f>VLOOKUP($F672,'names lookup'!$E:L,8,FALSE)</f>
        <v>UK</v>
      </c>
      <c r="L672" t="str">
        <f t="shared" si="206"/>
        <v>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v>
      </c>
      <c r="M672" t="str">
        <f t="shared" si="220"/>
        <v>19:01</v>
      </c>
      <c r="O672">
        <v>812</v>
      </c>
      <c r="Q672" t="s">
        <v>676</v>
      </c>
      <c r="R672" s="7">
        <f t="shared" si="207"/>
        <v>43948</v>
      </c>
      <c r="S672" t="s">
        <v>2576</v>
      </c>
      <c r="T672" s="6">
        <f t="shared" si="221"/>
        <v>1.3206018518518518E-2</v>
      </c>
      <c r="U672">
        <f t="shared" si="208"/>
        <v>1.3206018518518518E-2</v>
      </c>
      <c r="V672">
        <f t="shared" si="209"/>
        <v>4.071759259259259E-2</v>
      </c>
      <c r="W672">
        <f t="shared" si="210"/>
        <v>2.751157407407407E-2</v>
      </c>
      <c r="X672">
        <f t="shared" si="211"/>
        <v>1.7025462962962961E-2</v>
      </c>
      <c r="Y672">
        <f t="shared" si="212"/>
        <v>1.7025462962962961E-2</v>
      </c>
      <c r="Z672" t="b">
        <f t="shared" si="213"/>
        <v>0</v>
      </c>
      <c r="AA672" s="6">
        <f t="shared" si="214"/>
        <v>7.5231481481481677E-4</v>
      </c>
      <c r="AB672" s="6" t="b">
        <f t="shared" si="215"/>
        <v>0</v>
      </c>
      <c r="AC672" s="9">
        <f t="shared" si="216"/>
        <v>142</v>
      </c>
      <c r="AD672" s="9">
        <f t="shared" si="223"/>
        <v>131.07692307692272</v>
      </c>
      <c r="AE672" s="10">
        <f t="shared" si="222"/>
        <v>5.7870370370370378E-4</v>
      </c>
      <c r="AF672">
        <f t="shared" si="217"/>
        <v>3.819444444444443E-3</v>
      </c>
      <c r="AG672" t="b">
        <f t="shared" si="218"/>
        <v>0</v>
      </c>
      <c r="AH672">
        <f t="shared" si="219"/>
        <v>4.071759259259259E-2</v>
      </c>
    </row>
    <row r="673" spans="1:34" x14ac:dyDescent="0.2">
      <c r="A673">
        <v>715</v>
      </c>
      <c r="B673" t="s">
        <v>675</v>
      </c>
      <c r="C673" t="s">
        <v>702</v>
      </c>
      <c r="D673" t="s">
        <v>2121</v>
      </c>
      <c r="E673" t="str">
        <f t="shared" si="205"/>
        <v>Matt HancockApr 27, 2020</v>
      </c>
      <c r="F673" t="str">
        <f>VLOOKUP(D673,'names lookup'!A:L,5,FALSE)</f>
        <v>Matt Hancock</v>
      </c>
      <c r="G673" t="str">
        <f>VLOOKUP(F673,'names lookup'!E:H,3,FALSE)</f>
        <v>Government</v>
      </c>
      <c r="H673" t="str">
        <f>VLOOKUP(F673,'names lookup'!E:I,5,FALSE)</f>
        <v>Government</v>
      </c>
      <c r="I673" t="str">
        <f>VLOOKUP($F673,'names lookup'!$E:J,6,FALSE)</f>
        <v>Central govt</v>
      </c>
      <c r="J673" t="str">
        <f>VLOOKUP($F673,'names lookup'!$E:K,7,FALSE)</f>
        <v>N/A</v>
      </c>
      <c r="K673" t="str">
        <f>VLOOKUP($F673,'names lookup'!$E:L,8,FALSE)</f>
        <v>UK</v>
      </c>
      <c r="L673" t="str">
        <f t="shared" si="206"/>
        <v>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v>
      </c>
      <c r="M673" t="str">
        <f t="shared" si="220"/>
        <v>20:06</v>
      </c>
      <c r="O673">
        <v>849</v>
      </c>
      <c r="Q673" t="s">
        <v>676</v>
      </c>
      <c r="R673" s="7">
        <f t="shared" si="207"/>
        <v>43948</v>
      </c>
      <c r="S673" t="s">
        <v>2576</v>
      </c>
      <c r="T673" s="6">
        <f t="shared" si="221"/>
        <v>1.3958333333333335E-2</v>
      </c>
      <c r="U673">
        <f t="shared" si="208"/>
        <v>1.3206018518518518E-2</v>
      </c>
      <c r="V673">
        <f t="shared" si="209"/>
        <v>4.071759259259259E-2</v>
      </c>
      <c r="W673">
        <f t="shared" si="210"/>
        <v>2.751157407407407E-2</v>
      </c>
      <c r="X673">
        <f t="shared" si="211"/>
        <v>1.7025462962962961E-2</v>
      </c>
      <c r="Y673">
        <f t="shared" si="212"/>
        <v>1.7025462962962961E-2</v>
      </c>
      <c r="Z673" t="b">
        <f t="shared" si="213"/>
        <v>0</v>
      </c>
      <c r="AA673" s="6">
        <f t="shared" si="214"/>
        <v>7.0601851851851728E-4</v>
      </c>
      <c r="AB673" s="6" t="b">
        <f t="shared" si="215"/>
        <v>0</v>
      </c>
      <c r="AC673" s="9">
        <f t="shared" si="216"/>
        <v>153</v>
      </c>
      <c r="AD673" s="9">
        <f t="shared" si="223"/>
        <v>150.49180327868879</v>
      </c>
      <c r="AE673" s="10">
        <f t="shared" si="222"/>
        <v>6.2500000000000001E-4</v>
      </c>
      <c r="AF673">
        <f t="shared" si="217"/>
        <v>3.819444444444443E-3</v>
      </c>
      <c r="AG673" t="b">
        <f t="shared" si="218"/>
        <v>0</v>
      </c>
      <c r="AH673">
        <f t="shared" si="219"/>
        <v>4.071759259259259E-2</v>
      </c>
    </row>
    <row r="674" spans="1:34" x14ac:dyDescent="0.2">
      <c r="A674">
        <v>716</v>
      </c>
      <c r="B674" t="s">
        <v>675</v>
      </c>
      <c r="C674" t="s">
        <v>703</v>
      </c>
      <c r="D674" t="s">
        <v>2047</v>
      </c>
      <c r="E674" t="str">
        <f t="shared" si="205"/>
        <v>Chris WhittyApr 27, 2020</v>
      </c>
      <c r="F674" t="str">
        <f>VLOOKUP(D674,'names lookup'!A:L,5,FALSE)</f>
        <v>Chris Whitty</v>
      </c>
      <c r="G674" t="str">
        <f>VLOOKUP(F674,'names lookup'!E:H,3,FALSE)</f>
        <v>Department of Health and Social Care (DHSC)</v>
      </c>
      <c r="H674" t="str">
        <f>VLOOKUP(F674,'names lookup'!E:I,5,FALSE)</f>
        <v>Government</v>
      </c>
      <c r="I674" t="str">
        <f>VLOOKUP($F674,'names lookup'!$E:J,6,FALSE)</f>
        <v>Health</v>
      </c>
      <c r="J674" t="str">
        <f>VLOOKUP($F674,'names lookup'!$E:K,7,FALSE)</f>
        <v>N/A</v>
      </c>
      <c r="K674" t="str">
        <f>VLOOKUP($F674,'names lookup'!$E:L,8,FALSE)</f>
        <v>England</v>
      </c>
      <c r="L674" t="str">
        <f t="shared" si="206"/>
        <v>Only thing to add is that the more testing capacity you’ve got them, the more flexibility you have to do different things, with both the patients and in terms of things like care homes as the Secretary of State was saying.</v>
      </c>
      <c r="M674" t="str">
        <f t="shared" si="220"/>
        <v>21:07</v>
      </c>
      <c r="O674">
        <v>244</v>
      </c>
      <c r="Q674" t="s">
        <v>676</v>
      </c>
      <c r="R674" s="7">
        <f t="shared" si="207"/>
        <v>43948</v>
      </c>
      <c r="S674" t="s">
        <v>2577</v>
      </c>
      <c r="T674" s="6">
        <f t="shared" si="221"/>
        <v>1.4664351851851852E-2</v>
      </c>
      <c r="U674">
        <f t="shared" si="208"/>
        <v>1.4664351851851852E-2</v>
      </c>
      <c r="V674">
        <f t="shared" si="209"/>
        <v>3.7465277777777778E-2</v>
      </c>
      <c r="W674">
        <f t="shared" si="210"/>
        <v>2.2800925925925926E-2</v>
      </c>
      <c r="X674">
        <f t="shared" si="211"/>
        <v>1.7025462962962961E-2</v>
      </c>
      <c r="Y674">
        <f t="shared" si="212"/>
        <v>1.7025462962962961E-2</v>
      </c>
      <c r="Z674" t="b">
        <f t="shared" si="213"/>
        <v>0</v>
      </c>
      <c r="AA674" s="6">
        <f t="shared" si="214"/>
        <v>1.3888888888888805E-4</v>
      </c>
      <c r="AB674" s="6" t="b">
        <f t="shared" si="215"/>
        <v>0</v>
      </c>
      <c r="AC674" s="9">
        <f t="shared" si="216"/>
        <v>41</v>
      </c>
      <c r="AD674" s="9">
        <f t="shared" si="223"/>
        <v>205.00000000000125</v>
      </c>
      <c r="AE674" s="10">
        <f t="shared" si="222"/>
        <v>1.6203703703703703E-4</v>
      </c>
      <c r="AF674">
        <f t="shared" si="217"/>
        <v>2.361111111111109E-3</v>
      </c>
      <c r="AG674" t="b">
        <f t="shared" si="218"/>
        <v>0</v>
      </c>
      <c r="AH674">
        <f t="shared" si="219"/>
        <v>4.071759259259259E-2</v>
      </c>
    </row>
    <row r="675" spans="1:34" x14ac:dyDescent="0.2">
      <c r="A675">
        <v>717</v>
      </c>
      <c r="B675" t="s">
        <v>675</v>
      </c>
      <c r="C675" t="s">
        <v>704</v>
      </c>
      <c r="D675" t="s">
        <v>2121</v>
      </c>
      <c r="E675" t="str">
        <f t="shared" si="205"/>
        <v>Matt HancockApr 27, 2020</v>
      </c>
      <c r="F675" t="str">
        <f>VLOOKUP(D675,'names lookup'!A:L,5,FALSE)</f>
        <v>Matt Hancock</v>
      </c>
      <c r="G675" t="str">
        <f>VLOOKUP(F675,'names lookup'!E:H,3,FALSE)</f>
        <v>Government</v>
      </c>
      <c r="H675" t="str">
        <f>VLOOKUP(F675,'names lookup'!E:I,5,FALSE)</f>
        <v>Government</v>
      </c>
      <c r="I675" t="str">
        <f>VLOOKUP($F675,'names lookup'!$E:J,6,FALSE)</f>
        <v>Central govt</v>
      </c>
      <c r="J675" t="str">
        <f>VLOOKUP($F675,'names lookup'!$E:K,7,FALSE)</f>
        <v>N/A</v>
      </c>
      <c r="K675" t="str">
        <f>VLOOKUP($F675,'names lookup'!$E:L,8,FALSE)</f>
        <v>UK</v>
      </c>
      <c r="L675" t="str">
        <f t="shared" si="206"/>
        <v>Thanks, Hugh. Robert Peston ITV.</v>
      </c>
      <c r="M675" t="str">
        <f t="shared" si="220"/>
        <v>21:19</v>
      </c>
      <c r="O675">
        <v>54</v>
      </c>
      <c r="Q675" t="s">
        <v>676</v>
      </c>
      <c r="R675" s="7">
        <f t="shared" si="207"/>
        <v>43948</v>
      </c>
      <c r="S675" t="s">
        <v>2529</v>
      </c>
      <c r="T675" s="6">
        <f t="shared" si="221"/>
        <v>1.480324074074074E-2</v>
      </c>
      <c r="U675">
        <f t="shared" si="208"/>
        <v>1.480324074074074E-2</v>
      </c>
      <c r="V675">
        <f t="shared" si="209"/>
        <v>4.071759259259259E-2</v>
      </c>
      <c r="W675">
        <f t="shared" si="210"/>
        <v>2.5914351851851848E-2</v>
      </c>
      <c r="X675">
        <f t="shared" si="211"/>
        <v>1.7025462962962961E-2</v>
      </c>
      <c r="Y675">
        <f t="shared" si="212"/>
        <v>1.7025462962962961E-2</v>
      </c>
      <c r="Z675" t="b">
        <f t="shared" si="213"/>
        <v>0</v>
      </c>
      <c r="AA675" s="6">
        <f t="shared" si="214"/>
        <v>4.6296296296296016E-5</v>
      </c>
      <c r="AB675" s="6" t="b">
        <f t="shared" si="215"/>
        <v>0</v>
      </c>
      <c r="AC675" s="9">
        <f t="shared" si="216"/>
        <v>5</v>
      </c>
      <c r="AD675" s="9">
        <f t="shared" si="223"/>
        <v>75.000000000000455</v>
      </c>
      <c r="AE675" s="10">
        <f t="shared" si="222"/>
        <v>1.1574074074074073E-5</v>
      </c>
      <c r="AF675">
        <f t="shared" si="217"/>
        <v>2.2222222222222209E-3</v>
      </c>
      <c r="AG675" t="b">
        <f t="shared" si="218"/>
        <v>0</v>
      </c>
      <c r="AH675">
        <f t="shared" si="219"/>
        <v>4.071759259259259E-2</v>
      </c>
    </row>
    <row r="676" spans="1:34" x14ac:dyDescent="0.2">
      <c r="A676">
        <v>718</v>
      </c>
      <c r="B676" t="s">
        <v>675</v>
      </c>
      <c r="C676" t="s">
        <v>705</v>
      </c>
      <c r="D676" t="s">
        <v>2145</v>
      </c>
      <c r="E676" t="str">
        <f t="shared" si="205"/>
        <v>Robert PestonApr 27, 2020</v>
      </c>
      <c r="F676" t="str">
        <f>VLOOKUP(D676,'names lookup'!A:L,5,FALSE)</f>
        <v>Robert Peston</v>
      </c>
      <c r="G676" t="str">
        <f>VLOOKUP(F676,'names lookup'!E:H,3,FALSE)</f>
        <v>ITV News</v>
      </c>
      <c r="H676" t="str">
        <f>VLOOKUP(F676,'names lookup'!E:I,5,FALSE)</f>
        <v>Media</v>
      </c>
      <c r="I676" t="str">
        <f>VLOOKUP($F676,'names lookup'!$E:J,6,FALSE)</f>
        <v>TV</v>
      </c>
      <c r="J676" t="str">
        <f>VLOOKUP($F676,'names lookup'!$E:K,7,FALSE)</f>
        <v>National</v>
      </c>
      <c r="K676" t="str">
        <f>VLOOKUP($F676,'names lookup'!$E:L,8,FALSE)</f>
        <v>UK</v>
      </c>
      <c r="L676" t="str">
        <f t="shared" si="206"/>
        <v>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v>
      </c>
      <c r="M676" t="str">
        <f t="shared" si="220"/>
        <v>21:23</v>
      </c>
      <c r="O676">
        <v>930</v>
      </c>
      <c r="Q676" t="s">
        <v>676</v>
      </c>
      <c r="R676" s="7">
        <f t="shared" si="207"/>
        <v>43948</v>
      </c>
      <c r="S676" t="s">
        <v>2578</v>
      </c>
      <c r="T676" s="6">
        <f t="shared" si="221"/>
        <v>1.4849537037037036E-2</v>
      </c>
      <c r="U676">
        <f t="shared" si="208"/>
        <v>1.4849537037037036E-2</v>
      </c>
      <c r="V676">
        <f t="shared" si="209"/>
        <v>1.6655092592592593E-2</v>
      </c>
      <c r="W676">
        <f t="shared" si="210"/>
        <v>1.8055555555555568E-3</v>
      </c>
      <c r="X676">
        <f t="shared" si="211"/>
        <v>1.7025462962962961E-2</v>
      </c>
      <c r="Y676">
        <f t="shared" si="212"/>
        <v>1.7025462962962961E-2</v>
      </c>
      <c r="Z676" t="b">
        <f t="shared" si="213"/>
        <v>0</v>
      </c>
      <c r="AA676" s="6">
        <f t="shared" si="214"/>
        <v>7.0601851851851728E-4</v>
      </c>
      <c r="AB676" s="6" t="b">
        <f t="shared" si="215"/>
        <v>0</v>
      </c>
      <c r="AC676" s="9">
        <f t="shared" si="216"/>
        <v>166</v>
      </c>
      <c r="AD676" s="9">
        <f t="shared" si="223"/>
        <v>163.27868852459045</v>
      </c>
      <c r="AE676" s="10">
        <f t="shared" si="222"/>
        <v>6.8287037037037025E-4</v>
      </c>
      <c r="AF676">
        <f t="shared" si="217"/>
        <v>2.1759259259259249E-3</v>
      </c>
      <c r="AG676" t="b">
        <f t="shared" si="218"/>
        <v>0</v>
      </c>
      <c r="AH676">
        <f t="shared" si="219"/>
        <v>4.071759259259259E-2</v>
      </c>
    </row>
    <row r="677" spans="1:34" x14ac:dyDescent="0.2">
      <c r="A677">
        <v>719</v>
      </c>
      <c r="B677" t="s">
        <v>675</v>
      </c>
      <c r="C677" t="s">
        <v>706</v>
      </c>
      <c r="D677" t="s">
        <v>2121</v>
      </c>
      <c r="E677" t="str">
        <f t="shared" si="205"/>
        <v>Matt HancockApr 27, 2020</v>
      </c>
      <c r="F677" t="str">
        <f>VLOOKUP(D677,'names lookup'!A:L,5,FALSE)</f>
        <v>Matt Hancock</v>
      </c>
      <c r="G677" t="str">
        <f>VLOOKUP(F677,'names lookup'!E:H,3,FALSE)</f>
        <v>Government</v>
      </c>
      <c r="H677" t="str">
        <f>VLOOKUP(F677,'names lookup'!E:I,5,FALSE)</f>
        <v>Government</v>
      </c>
      <c r="I677" t="str">
        <f>VLOOKUP($F677,'names lookup'!$E:J,6,FALSE)</f>
        <v>Central govt</v>
      </c>
      <c r="J677" t="str">
        <f>VLOOKUP($F677,'names lookup'!$E:K,7,FALSE)</f>
        <v>N/A</v>
      </c>
      <c r="K677" t="str">
        <f>VLOOKUP($F677,'names lookup'!$E:L,8,FALSE)</f>
        <v>UK</v>
      </c>
      <c r="L677" t="str">
        <f t="shared" si="206"/>
        <v>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v>
      </c>
      <c r="M677" t="str">
        <f t="shared" si="220"/>
        <v>22:24</v>
      </c>
      <c r="O677">
        <v>338</v>
      </c>
      <c r="Q677" t="s">
        <v>676</v>
      </c>
      <c r="R677" s="7">
        <f t="shared" si="207"/>
        <v>43948</v>
      </c>
      <c r="S677" t="s">
        <v>2579</v>
      </c>
      <c r="T677" s="6">
        <f t="shared" si="221"/>
        <v>1.5555555555555553E-2</v>
      </c>
      <c r="U677">
        <f t="shared" si="208"/>
        <v>1.5555555555555553E-2</v>
      </c>
      <c r="V677">
        <f t="shared" si="209"/>
        <v>4.071759259259259E-2</v>
      </c>
      <c r="W677">
        <f t="shared" si="210"/>
        <v>2.5162037037037038E-2</v>
      </c>
      <c r="X677">
        <f t="shared" si="211"/>
        <v>1.7025462962962961E-2</v>
      </c>
      <c r="Y677">
        <f t="shared" si="212"/>
        <v>1.7025462962962961E-2</v>
      </c>
      <c r="Z677" t="b">
        <f t="shared" si="213"/>
        <v>0</v>
      </c>
      <c r="AA677" s="6">
        <f t="shared" si="214"/>
        <v>3.2407407407407558E-4</v>
      </c>
      <c r="AB677" s="6" t="b">
        <f t="shared" si="215"/>
        <v>0</v>
      </c>
      <c r="AC677" s="9">
        <f t="shared" si="216"/>
        <v>60</v>
      </c>
      <c r="AD677" s="9">
        <f t="shared" si="223"/>
        <v>128.57142857142799</v>
      </c>
      <c r="AE677" s="10">
        <f t="shared" si="222"/>
        <v>2.4305555555555552E-4</v>
      </c>
      <c r="AF677">
        <f t="shared" si="217"/>
        <v>1.4699074074074076E-3</v>
      </c>
      <c r="AG677" t="b">
        <f t="shared" si="218"/>
        <v>0</v>
      </c>
      <c r="AH677">
        <f t="shared" si="219"/>
        <v>4.071759259259259E-2</v>
      </c>
    </row>
    <row r="678" spans="1:34" x14ac:dyDescent="0.2">
      <c r="A678">
        <v>720</v>
      </c>
      <c r="B678" t="s">
        <v>675</v>
      </c>
      <c r="C678" t="s">
        <v>707</v>
      </c>
      <c r="D678" t="s">
        <v>2047</v>
      </c>
      <c r="E678" t="str">
        <f t="shared" si="205"/>
        <v>Chris WhittyApr 27, 2020</v>
      </c>
      <c r="F678" t="str">
        <f>VLOOKUP(D678,'names lookup'!A:L,5,FALSE)</f>
        <v>Chris Whitty</v>
      </c>
      <c r="G678" t="str">
        <f>VLOOKUP(F678,'names lookup'!E:H,3,FALSE)</f>
        <v>Department of Health and Social Care (DHSC)</v>
      </c>
      <c r="H678" t="str">
        <f>VLOOKUP(F678,'names lookup'!E:I,5,FALSE)</f>
        <v>Government</v>
      </c>
      <c r="I678" t="str">
        <f>VLOOKUP($F678,'names lookup'!$E:J,6,FALSE)</f>
        <v>Health</v>
      </c>
      <c r="J678" t="str">
        <f>VLOOKUP($F678,'names lookup'!$E:K,7,FALSE)</f>
        <v>N/A</v>
      </c>
      <c r="K678" t="str">
        <f>VLOOKUP($F678,'names lookup'!$E:L,8,FALSE)</f>
        <v>England</v>
      </c>
      <c r="L678" t="str">
        <f t="shared" si="206"/>
        <v>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v>
      </c>
      <c r="M678" t="str">
        <f t="shared" si="220"/>
        <v>22:52</v>
      </c>
      <c r="O678">
        <v>758</v>
      </c>
      <c r="Q678" t="s">
        <v>676</v>
      </c>
      <c r="R678" s="7">
        <f t="shared" si="207"/>
        <v>43948</v>
      </c>
      <c r="S678" t="s">
        <v>2580</v>
      </c>
      <c r="T678" s="6">
        <f t="shared" si="221"/>
        <v>1.5879629629629629E-2</v>
      </c>
      <c r="U678">
        <f t="shared" si="208"/>
        <v>1.5879629629629629E-2</v>
      </c>
      <c r="V678">
        <f t="shared" si="209"/>
        <v>3.7465277777777778E-2</v>
      </c>
      <c r="W678">
        <f t="shared" si="210"/>
        <v>2.1585648148148149E-2</v>
      </c>
      <c r="X678">
        <f t="shared" si="211"/>
        <v>1.7025462962962961E-2</v>
      </c>
      <c r="Y678">
        <f t="shared" si="212"/>
        <v>1.7025462962962961E-2</v>
      </c>
      <c r="Z678" t="b">
        <f t="shared" si="213"/>
        <v>0</v>
      </c>
      <c r="AA678" s="6">
        <f t="shared" si="214"/>
        <v>4.745370370370372E-4</v>
      </c>
      <c r="AB678" s="6" t="b">
        <f t="shared" si="215"/>
        <v>0</v>
      </c>
      <c r="AC678" s="9">
        <f t="shared" si="216"/>
        <v>144</v>
      </c>
      <c r="AD678" s="9">
        <f t="shared" si="223"/>
        <v>210.7317073170731</v>
      </c>
      <c r="AE678" s="10">
        <f t="shared" si="222"/>
        <v>5.9027777777777778E-4</v>
      </c>
      <c r="AF678">
        <f t="shared" si="217"/>
        <v>1.145833333333332E-3</v>
      </c>
      <c r="AG678" t="b">
        <f t="shared" si="218"/>
        <v>0</v>
      </c>
      <c r="AH678">
        <f t="shared" si="219"/>
        <v>4.071759259259259E-2</v>
      </c>
    </row>
    <row r="679" spans="1:34" x14ac:dyDescent="0.2">
      <c r="A679">
        <v>721</v>
      </c>
      <c r="B679" t="s">
        <v>675</v>
      </c>
      <c r="C679" t="s">
        <v>708</v>
      </c>
      <c r="D679" t="s">
        <v>2047</v>
      </c>
      <c r="E679" t="str">
        <f t="shared" si="205"/>
        <v>Chris WhittyApr 27, 2020</v>
      </c>
      <c r="F679" t="str">
        <f>VLOOKUP(D679,'names lookup'!A:L,5,FALSE)</f>
        <v>Chris Whitty</v>
      </c>
      <c r="G679" t="str">
        <f>VLOOKUP(F679,'names lookup'!E:H,3,FALSE)</f>
        <v>Department of Health and Social Care (DHSC)</v>
      </c>
      <c r="H679" t="str">
        <f>VLOOKUP(F679,'names lookup'!E:I,5,FALSE)</f>
        <v>Government</v>
      </c>
      <c r="I679" t="str">
        <f>VLOOKUP($F679,'names lookup'!$E:J,6,FALSE)</f>
        <v>Health</v>
      </c>
      <c r="J679" t="str">
        <f>VLOOKUP($F679,'names lookup'!$E:K,7,FALSE)</f>
        <v>N/A</v>
      </c>
      <c r="K679" t="str">
        <f>VLOOKUP($F679,'names lookup'!$E:L,8,FALSE)</f>
        <v>England</v>
      </c>
      <c r="L679" t="str">
        <f t="shared" si="206"/>
        <v>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v>
      </c>
      <c r="M679" t="str">
        <f t="shared" si="220"/>
        <v>23:33</v>
      </c>
      <c r="O679">
        <v>392</v>
      </c>
      <c r="Q679" t="s">
        <v>676</v>
      </c>
      <c r="R679" s="7">
        <f t="shared" si="207"/>
        <v>43948</v>
      </c>
      <c r="S679" t="s">
        <v>2580</v>
      </c>
      <c r="T679" s="6">
        <f t="shared" si="221"/>
        <v>1.6354166666666666E-2</v>
      </c>
      <c r="U679">
        <f t="shared" si="208"/>
        <v>1.5879629629629629E-2</v>
      </c>
      <c r="V679">
        <f t="shared" si="209"/>
        <v>3.7465277777777778E-2</v>
      </c>
      <c r="W679">
        <f t="shared" si="210"/>
        <v>2.1585648148148149E-2</v>
      </c>
      <c r="X679">
        <f t="shared" si="211"/>
        <v>1.7025462962962961E-2</v>
      </c>
      <c r="Y679">
        <f t="shared" si="212"/>
        <v>1.7025462962962961E-2</v>
      </c>
      <c r="Z679" t="b">
        <f t="shared" si="213"/>
        <v>0</v>
      </c>
      <c r="AA679" s="6">
        <f t="shared" si="214"/>
        <v>2.66203703703706E-4</v>
      </c>
      <c r="AB679" s="6" t="b">
        <f t="shared" si="215"/>
        <v>0</v>
      </c>
      <c r="AC679" s="9">
        <f t="shared" si="216"/>
        <v>75</v>
      </c>
      <c r="AD679" s="9">
        <f t="shared" si="223"/>
        <v>195.65217391304179</v>
      </c>
      <c r="AE679" s="10">
        <f t="shared" si="222"/>
        <v>3.0092592592592595E-4</v>
      </c>
      <c r="AF679">
        <f t="shared" si="217"/>
        <v>1.145833333333332E-3</v>
      </c>
      <c r="AG679" t="b">
        <f t="shared" si="218"/>
        <v>0</v>
      </c>
      <c r="AH679">
        <f t="shared" si="219"/>
        <v>4.071759259259259E-2</v>
      </c>
    </row>
    <row r="680" spans="1:34" x14ac:dyDescent="0.2">
      <c r="A680">
        <v>722</v>
      </c>
      <c r="B680" t="s">
        <v>675</v>
      </c>
      <c r="C680" t="s">
        <v>709</v>
      </c>
      <c r="D680" t="s">
        <v>2121</v>
      </c>
      <c r="E680" t="str">
        <f t="shared" si="205"/>
        <v>Matt HancockApr 27, 2020</v>
      </c>
      <c r="F680" t="str">
        <f>VLOOKUP(D680,'names lookup'!A:L,5,FALSE)</f>
        <v>Matt Hancock</v>
      </c>
      <c r="G680" t="str">
        <f>VLOOKUP(F680,'names lookup'!E:H,3,FALSE)</f>
        <v>Government</v>
      </c>
      <c r="H680" t="str">
        <f>VLOOKUP(F680,'names lookup'!E:I,5,FALSE)</f>
        <v>Government</v>
      </c>
      <c r="I680" t="str">
        <f>VLOOKUP($F680,'names lookup'!$E:J,6,FALSE)</f>
        <v>Central govt</v>
      </c>
      <c r="J680" t="str">
        <f>VLOOKUP($F680,'names lookup'!$E:K,7,FALSE)</f>
        <v>N/A</v>
      </c>
      <c r="K680" t="str">
        <f>VLOOKUP($F680,'names lookup'!$E:L,8,FALSE)</f>
        <v>UK</v>
      </c>
      <c r="L680" t="str">
        <f t="shared" si="206"/>
        <v>Thanks very much. Yeah, or course.</v>
      </c>
      <c r="M680" t="str">
        <f t="shared" si="220"/>
        <v>23:56</v>
      </c>
      <c r="O680">
        <v>56</v>
      </c>
      <c r="Q680" t="s">
        <v>676</v>
      </c>
      <c r="R680" s="7">
        <f t="shared" si="207"/>
        <v>43948</v>
      </c>
      <c r="S680" t="s">
        <v>2283</v>
      </c>
      <c r="T680" s="6">
        <f t="shared" si="221"/>
        <v>1.6620370370370372E-2</v>
      </c>
      <c r="U680">
        <f t="shared" si="208"/>
        <v>1.6620370370370372E-2</v>
      </c>
      <c r="V680">
        <f t="shared" si="209"/>
        <v>4.071759259259259E-2</v>
      </c>
      <c r="W680">
        <f t="shared" si="210"/>
        <v>2.4097222222222218E-2</v>
      </c>
      <c r="X680">
        <f t="shared" si="211"/>
        <v>1.7025462962962961E-2</v>
      </c>
      <c r="Y680">
        <f t="shared" si="212"/>
        <v>1.7025462962962961E-2</v>
      </c>
      <c r="Z680" t="b">
        <f t="shared" si="213"/>
        <v>0</v>
      </c>
      <c r="AA680" s="6">
        <f t="shared" si="214"/>
        <v>3.4722222222220711E-5</v>
      </c>
      <c r="AB680" s="6" t="b">
        <f t="shared" si="215"/>
        <v>0</v>
      </c>
      <c r="AC680" s="9">
        <f t="shared" si="216"/>
        <v>6</v>
      </c>
      <c r="AD680" s="9">
        <f t="shared" si="223"/>
        <v>120.00000000000523</v>
      </c>
      <c r="AE680" s="10">
        <f t="shared" si="222"/>
        <v>2.3148148148148147E-5</v>
      </c>
      <c r="AF680">
        <f t="shared" si="217"/>
        <v>4.0509259259258884E-4</v>
      </c>
      <c r="AG680" t="b">
        <f t="shared" si="218"/>
        <v>0</v>
      </c>
      <c r="AH680">
        <f t="shared" si="219"/>
        <v>4.071759259259259E-2</v>
      </c>
    </row>
    <row r="681" spans="1:34" x14ac:dyDescent="0.2">
      <c r="A681">
        <v>723</v>
      </c>
      <c r="B681" t="s">
        <v>675</v>
      </c>
      <c r="C681" t="s">
        <v>710</v>
      </c>
      <c r="D681" t="s">
        <v>2145</v>
      </c>
      <c r="E681" t="str">
        <f t="shared" si="205"/>
        <v>Robert PestonApr 27, 2020</v>
      </c>
      <c r="F681" t="str">
        <f>VLOOKUP(D681,'names lookup'!A:L,5,FALSE)</f>
        <v>Robert Peston</v>
      </c>
      <c r="G681" t="str">
        <f>VLOOKUP(F681,'names lookup'!E:H,3,FALSE)</f>
        <v>ITV News</v>
      </c>
      <c r="H681" t="str">
        <f>VLOOKUP(F681,'names lookup'!E:I,5,FALSE)</f>
        <v>Media</v>
      </c>
      <c r="I681" t="str">
        <f>VLOOKUP($F681,'names lookup'!$E:J,6,FALSE)</f>
        <v>TV</v>
      </c>
      <c r="J681" t="str">
        <f>VLOOKUP($F681,'names lookup'!$E:K,7,FALSE)</f>
        <v>National</v>
      </c>
      <c r="K681" t="str">
        <f>VLOOKUP($F681,'names lookup'!$E:L,8,FALSE)</f>
        <v>UK</v>
      </c>
      <c r="L681" t="str">
        <f t="shared" si="206"/>
        <v>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v>
      </c>
      <c r="M681" t="str">
        <f t="shared" si="220"/>
        <v>23:59</v>
      </c>
      <c r="O681">
        <v>501</v>
      </c>
      <c r="Q681" t="s">
        <v>676</v>
      </c>
      <c r="R681" s="7">
        <f t="shared" si="207"/>
        <v>43948</v>
      </c>
      <c r="S681" t="s">
        <v>2284</v>
      </c>
      <c r="T681" s="6">
        <f t="shared" si="221"/>
        <v>1.6655092592592593E-2</v>
      </c>
      <c r="U681">
        <f t="shared" si="208"/>
        <v>1.6655092592592593E-2</v>
      </c>
      <c r="V681">
        <f t="shared" si="209"/>
        <v>1.6655092592592593E-2</v>
      </c>
      <c r="W681">
        <f t="shared" si="210"/>
        <v>0</v>
      </c>
      <c r="X681">
        <f t="shared" si="211"/>
        <v>1.7025462962962961E-2</v>
      </c>
      <c r="Y681">
        <f t="shared" si="212"/>
        <v>1.7025462962962961E-2</v>
      </c>
      <c r="Z681" t="b">
        <f t="shared" si="213"/>
        <v>0</v>
      </c>
      <c r="AA681" s="6">
        <f t="shared" si="214"/>
        <v>3.7037037037036813E-4</v>
      </c>
      <c r="AB681" s="6" t="b">
        <f t="shared" si="215"/>
        <v>0</v>
      </c>
      <c r="AC681" s="9">
        <f t="shared" si="216"/>
        <v>81</v>
      </c>
      <c r="AD681" s="9">
        <f t="shared" si="223"/>
        <v>151.87500000000091</v>
      </c>
      <c r="AE681" s="10">
        <f t="shared" si="222"/>
        <v>3.3564814814814812E-4</v>
      </c>
      <c r="AF681">
        <f t="shared" si="217"/>
        <v>3.7037037037036813E-4</v>
      </c>
      <c r="AG681" t="b">
        <f t="shared" si="218"/>
        <v>0</v>
      </c>
      <c r="AH681">
        <f t="shared" si="219"/>
        <v>4.071759259259259E-2</v>
      </c>
    </row>
    <row r="682" spans="1:34" x14ac:dyDescent="0.2">
      <c r="A682">
        <v>724</v>
      </c>
      <c r="B682" t="s">
        <v>675</v>
      </c>
      <c r="C682" t="s">
        <v>711</v>
      </c>
      <c r="D682" t="s">
        <v>2121</v>
      </c>
      <c r="E682" t="str">
        <f t="shared" si="205"/>
        <v>Matt HancockApr 27, 2020</v>
      </c>
      <c r="F682" t="str">
        <f>VLOOKUP(D682,'names lookup'!A:L,5,FALSE)</f>
        <v>Matt Hancock</v>
      </c>
      <c r="G682" t="str">
        <f>VLOOKUP(F682,'names lookup'!E:H,3,FALSE)</f>
        <v>Government</v>
      </c>
      <c r="H682" t="str">
        <f>VLOOKUP(F682,'names lookup'!E:I,5,FALSE)</f>
        <v>Government</v>
      </c>
      <c r="I682" t="str">
        <f>VLOOKUP($F682,'names lookup'!$E:J,6,FALSE)</f>
        <v>Central govt</v>
      </c>
      <c r="J682" t="str">
        <f>VLOOKUP($F682,'names lookup'!$E:K,7,FALSE)</f>
        <v>N/A</v>
      </c>
      <c r="K682" t="str">
        <f>VLOOKUP($F682,'names lookup'!$E:L,8,FALSE)</f>
        <v>UK</v>
      </c>
      <c r="L682" t="str">
        <f t="shared" si="206"/>
        <v>No. Beth Rigby from SKY.</v>
      </c>
      <c r="M682" t="str">
        <f t="shared" si="220"/>
        <v>24:31</v>
      </c>
      <c r="O682">
        <v>46</v>
      </c>
      <c r="Q682" t="s">
        <v>676</v>
      </c>
      <c r="R682" s="7">
        <f t="shared" si="207"/>
        <v>43948</v>
      </c>
      <c r="S682" t="s">
        <v>2581</v>
      </c>
      <c r="T682" s="6">
        <f t="shared" si="221"/>
        <v>1.7025462962962961E-2</v>
      </c>
      <c r="U682">
        <f t="shared" si="208"/>
        <v>1.7025462962962961E-2</v>
      </c>
      <c r="V682">
        <f t="shared" si="209"/>
        <v>4.071759259259259E-2</v>
      </c>
      <c r="W682">
        <f t="shared" si="210"/>
        <v>2.3692129629629629E-2</v>
      </c>
      <c r="X682">
        <f t="shared" si="211"/>
        <v>1.9942129629629629E-2</v>
      </c>
      <c r="Y682">
        <f t="shared" si="212"/>
        <v>1.9942129629629629E-2</v>
      </c>
      <c r="Z682" t="b">
        <f t="shared" si="213"/>
        <v>0</v>
      </c>
      <c r="AA682" s="6">
        <f t="shared" si="214"/>
        <v>5.7870370370374791E-5</v>
      </c>
      <c r="AB682" s="6" t="b">
        <f t="shared" si="215"/>
        <v>0</v>
      </c>
      <c r="AC682" s="9">
        <f t="shared" si="216"/>
        <v>5</v>
      </c>
      <c r="AD682" s="9">
        <f t="shared" si="223"/>
        <v>59.999999999995417</v>
      </c>
      <c r="AE682" s="10">
        <f t="shared" si="222"/>
        <v>1.1574074074074073E-5</v>
      </c>
      <c r="AF682">
        <f t="shared" si="217"/>
        <v>2.9166666666666681E-3</v>
      </c>
      <c r="AG682" t="b">
        <f t="shared" si="218"/>
        <v>0</v>
      </c>
      <c r="AH682">
        <f t="shared" si="219"/>
        <v>4.071759259259259E-2</v>
      </c>
    </row>
    <row r="683" spans="1:34" x14ac:dyDescent="0.2">
      <c r="A683">
        <v>725</v>
      </c>
      <c r="B683" t="s">
        <v>675</v>
      </c>
      <c r="C683" t="s">
        <v>712</v>
      </c>
      <c r="D683" t="s">
        <v>2035</v>
      </c>
      <c r="E683" t="str">
        <f t="shared" si="205"/>
        <v>Beth RigbyApr 27, 2020</v>
      </c>
      <c r="F683" t="str">
        <f>VLOOKUP(D683,'names lookup'!A:L,5,FALSE)</f>
        <v>Beth Rigby</v>
      </c>
      <c r="G683" t="str">
        <f>VLOOKUP(F683,'names lookup'!E:H,3,FALSE)</f>
        <v>Sky News</v>
      </c>
      <c r="H683" t="str">
        <f>VLOOKUP(F683,'names lookup'!E:I,5,FALSE)</f>
        <v>Media</v>
      </c>
      <c r="I683" t="str">
        <f>VLOOKUP($F683,'names lookup'!$E:J,6,FALSE)</f>
        <v>TV</v>
      </c>
      <c r="J683" t="str">
        <f>VLOOKUP($F683,'names lookup'!$E:K,7,FALSE)</f>
        <v>National</v>
      </c>
      <c r="K683" t="str">
        <f>VLOOKUP($F683,'names lookup'!$E:L,8,FALSE)</f>
        <v>UK</v>
      </c>
      <c r="L683" t="str">
        <f t="shared" si="206"/>
        <v>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v>
      </c>
      <c r="M683" t="str">
        <f t="shared" si="220"/>
        <v>24:36</v>
      </c>
      <c r="O683">
        <v>698</v>
      </c>
      <c r="Q683" t="s">
        <v>676</v>
      </c>
      <c r="R683" s="7">
        <f t="shared" si="207"/>
        <v>43948</v>
      </c>
      <c r="S683" t="s">
        <v>2582</v>
      </c>
      <c r="T683" s="6">
        <f t="shared" si="221"/>
        <v>1.7083333333333336E-2</v>
      </c>
      <c r="U683">
        <f t="shared" si="208"/>
        <v>1.7083333333333336E-2</v>
      </c>
      <c r="V683">
        <f t="shared" si="209"/>
        <v>1.9733796296296298E-2</v>
      </c>
      <c r="W683">
        <f t="shared" si="210"/>
        <v>2.6504629629629621E-3</v>
      </c>
      <c r="X683">
        <f t="shared" si="211"/>
        <v>1.9942129629629629E-2</v>
      </c>
      <c r="Y683">
        <f t="shared" si="212"/>
        <v>1.9942129629629629E-2</v>
      </c>
      <c r="Z683" t="b">
        <f t="shared" si="213"/>
        <v>0</v>
      </c>
      <c r="AA683" s="6">
        <f t="shared" si="214"/>
        <v>5.5555555555555219E-4</v>
      </c>
      <c r="AB683" s="6" t="b">
        <f t="shared" si="215"/>
        <v>0</v>
      </c>
      <c r="AC683" s="9">
        <f t="shared" si="216"/>
        <v>118</v>
      </c>
      <c r="AD683" s="9">
        <f t="shared" si="223"/>
        <v>147.50000000000088</v>
      </c>
      <c r="AE683" s="10">
        <f t="shared" si="222"/>
        <v>4.8611111111111104E-4</v>
      </c>
      <c r="AF683">
        <f t="shared" si="217"/>
        <v>2.8587962962962933E-3</v>
      </c>
      <c r="AG683" t="b">
        <f t="shared" si="218"/>
        <v>0</v>
      </c>
      <c r="AH683">
        <f t="shared" si="219"/>
        <v>4.071759259259259E-2</v>
      </c>
    </row>
    <row r="684" spans="1:34" x14ac:dyDescent="0.2">
      <c r="A684">
        <v>726</v>
      </c>
      <c r="B684" t="s">
        <v>675</v>
      </c>
      <c r="C684" t="s">
        <v>713</v>
      </c>
      <c r="D684" t="s">
        <v>2121</v>
      </c>
      <c r="E684" t="str">
        <f t="shared" si="205"/>
        <v>Matt HancockApr 27, 2020</v>
      </c>
      <c r="F684" t="str">
        <f>VLOOKUP(D684,'names lookup'!A:L,5,FALSE)</f>
        <v>Matt Hancock</v>
      </c>
      <c r="G684" t="str">
        <f>VLOOKUP(F684,'names lookup'!E:H,3,FALSE)</f>
        <v>Government</v>
      </c>
      <c r="H684" t="str">
        <f>VLOOKUP(F684,'names lookup'!E:I,5,FALSE)</f>
        <v>Government</v>
      </c>
      <c r="I684" t="str">
        <f>VLOOKUP($F684,'names lookup'!$E:J,6,FALSE)</f>
        <v>Central govt</v>
      </c>
      <c r="J684" t="str">
        <f>VLOOKUP($F684,'names lookup'!$E:K,7,FALSE)</f>
        <v>N/A</v>
      </c>
      <c r="K684" t="str">
        <f>VLOOKUP($F684,'names lookup'!$E:L,8,FALSE)</f>
        <v>UK</v>
      </c>
      <c r="L684" t="str">
        <f t="shared" si="206"/>
        <v>Yeah, go ahead.</v>
      </c>
      <c r="M684" t="str">
        <f t="shared" si="220"/>
        <v>25:24</v>
      </c>
      <c r="O684">
        <v>37</v>
      </c>
      <c r="Q684" t="s">
        <v>676</v>
      </c>
      <c r="R684" s="7">
        <f t="shared" si="207"/>
        <v>43948</v>
      </c>
      <c r="S684" t="s">
        <v>2482</v>
      </c>
      <c r="T684" s="6">
        <f t="shared" si="221"/>
        <v>1.7638888888888888E-2</v>
      </c>
      <c r="U684">
        <f t="shared" si="208"/>
        <v>1.7638888888888888E-2</v>
      </c>
      <c r="V684">
        <f t="shared" si="209"/>
        <v>4.071759259259259E-2</v>
      </c>
      <c r="W684">
        <f t="shared" si="210"/>
        <v>2.3078703703703702E-2</v>
      </c>
      <c r="X684">
        <f t="shared" si="211"/>
        <v>1.9942129629629629E-2</v>
      </c>
      <c r="Y684">
        <f t="shared" si="212"/>
        <v>1.9942129629629629E-2</v>
      </c>
      <c r="Z684" t="b">
        <f t="shared" si="213"/>
        <v>0</v>
      </c>
      <c r="AA684" s="6">
        <f t="shared" si="214"/>
        <v>3.4722222222220711E-5</v>
      </c>
      <c r="AB684" s="6" t="b">
        <f t="shared" si="215"/>
        <v>0</v>
      </c>
      <c r="AC684" s="9">
        <f t="shared" si="216"/>
        <v>3</v>
      </c>
      <c r="AD684" s="9">
        <f t="shared" si="223"/>
        <v>60.000000000002615</v>
      </c>
      <c r="AE684" s="10">
        <f t="shared" si="222"/>
        <v>1.1574074074074073E-5</v>
      </c>
      <c r="AF684">
        <f t="shared" si="217"/>
        <v>2.3032407407407411E-3</v>
      </c>
      <c r="AG684" t="b">
        <f t="shared" si="218"/>
        <v>0</v>
      </c>
      <c r="AH684">
        <f t="shared" si="219"/>
        <v>4.071759259259259E-2</v>
      </c>
    </row>
    <row r="685" spans="1:34" x14ac:dyDescent="0.2">
      <c r="A685">
        <v>727</v>
      </c>
      <c r="B685" t="s">
        <v>675</v>
      </c>
      <c r="C685" t="s">
        <v>714</v>
      </c>
      <c r="D685" t="s">
        <v>2047</v>
      </c>
      <c r="E685" t="str">
        <f t="shared" si="205"/>
        <v>Chris WhittyApr 27, 2020</v>
      </c>
      <c r="F685" t="str">
        <f>VLOOKUP(D685,'names lookup'!A:L,5,FALSE)</f>
        <v>Chris Whitty</v>
      </c>
      <c r="G685" t="str">
        <f>VLOOKUP(F685,'names lookup'!E:H,3,FALSE)</f>
        <v>Department of Health and Social Care (DHSC)</v>
      </c>
      <c r="H685" t="str">
        <f>VLOOKUP(F685,'names lookup'!E:I,5,FALSE)</f>
        <v>Government</v>
      </c>
      <c r="I685" t="str">
        <f>VLOOKUP($F685,'names lookup'!$E:J,6,FALSE)</f>
        <v>Health</v>
      </c>
      <c r="J685" t="str">
        <f>VLOOKUP($F685,'names lookup'!$E:K,7,FALSE)</f>
        <v>N/A</v>
      </c>
      <c r="K685" t="str">
        <f>VLOOKUP($F685,'names lookup'!$E:L,8,FALSE)</f>
        <v>England</v>
      </c>
      <c r="L685" t="str">
        <f t="shared" si="206"/>
        <v>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v>
      </c>
      <c r="M685" t="str">
        <f t="shared" si="220"/>
        <v>25:27</v>
      </c>
      <c r="O685">
        <v>345</v>
      </c>
      <c r="Q685" t="s">
        <v>676</v>
      </c>
      <c r="R685" s="7">
        <f t="shared" si="207"/>
        <v>43948</v>
      </c>
      <c r="S685" t="s">
        <v>2583</v>
      </c>
      <c r="T685" s="6">
        <f t="shared" si="221"/>
        <v>1.7673611111111109E-2</v>
      </c>
      <c r="U685">
        <f t="shared" si="208"/>
        <v>1.7673611111111109E-2</v>
      </c>
      <c r="V685">
        <f t="shared" si="209"/>
        <v>3.7465277777777778E-2</v>
      </c>
      <c r="W685">
        <f t="shared" si="210"/>
        <v>1.9791666666666669E-2</v>
      </c>
      <c r="X685">
        <f t="shared" si="211"/>
        <v>1.9942129629629629E-2</v>
      </c>
      <c r="Y685">
        <f t="shared" si="212"/>
        <v>1.9942129629629629E-2</v>
      </c>
      <c r="Z685" t="b">
        <f t="shared" si="213"/>
        <v>0</v>
      </c>
      <c r="AA685" s="6">
        <f t="shared" si="214"/>
        <v>2.7777777777777957E-4</v>
      </c>
      <c r="AB685" s="6" t="b">
        <f t="shared" si="215"/>
        <v>0</v>
      </c>
      <c r="AC685" s="9">
        <f t="shared" si="216"/>
        <v>58</v>
      </c>
      <c r="AD685" s="9">
        <f t="shared" si="223"/>
        <v>144.99999999999906</v>
      </c>
      <c r="AE685" s="10">
        <f t="shared" si="222"/>
        <v>2.3148148148148146E-4</v>
      </c>
      <c r="AF685">
        <f t="shared" si="217"/>
        <v>2.2685185185185204E-3</v>
      </c>
      <c r="AG685" t="b">
        <f t="shared" si="218"/>
        <v>0</v>
      </c>
      <c r="AH685">
        <f t="shared" si="219"/>
        <v>4.071759259259259E-2</v>
      </c>
    </row>
    <row r="686" spans="1:34" x14ac:dyDescent="0.2">
      <c r="A686">
        <v>728</v>
      </c>
      <c r="B686" t="s">
        <v>675</v>
      </c>
      <c r="C686" t="s">
        <v>715</v>
      </c>
      <c r="D686" t="s">
        <v>2047</v>
      </c>
      <c r="E686" t="str">
        <f t="shared" si="205"/>
        <v>Chris WhittyApr 27, 2020</v>
      </c>
      <c r="F686" t="str">
        <f>VLOOKUP(D686,'names lookup'!A:L,5,FALSE)</f>
        <v>Chris Whitty</v>
      </c>
      <c r="G686" t="str">
        <f>VLOOKUP(F686,'names lookup'!E:H,3,FALSE)</f>
        <v>Department of Health and Social Care (DHSC)</v>
      </c>
      <c r="H686" t="str">
        <f>VLOOKUP(F686,'names lookup'!E:I,5,FALSE)</f>
        <v>Government</v>
      </c>
      <c r="I686" t="str">
        <f>VLOOKUP($F686,'names lookup'!$E:J,6,FALSE)</f>
        <v>Health</v>
      </c>
      <c r="J686" t="str">
        <f>VLOOKUP($F686,'names lookup'!$E:K,7,FALSE)</f>
        <v>N/A</v>
      </c>
      <c r="K686" t="str">
        <f>VLOOKUP($F686,'names lookup'!$E:L,8,FALSE)</f>
        <v>England</v>
      </c>
      <c r="L686" t="str">
        <f t="shared" si="206"/>
        <v>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v>
      </c>
      <c r="M686" t="str">
        <f t="shared" si="220"/>
        <v>25:51</v>
      </c>
      <c r="O686">
        <v>798</v>
      </c>
      <c r="Q686" t="s">
        <v>676</v>
      </c>
      <c r="R686" s="7">
        <f t="shared" si="207"/>
        <v>43948</v>
      </c>
      <c r="S686" t="s">
        <v>2583</v>
      </c>
      <c r="T686" s="6">
        <f t="shared" si="221"/>
        <v>1.7951388888888888E-2</v>
      </c>
      <c r="U686">
        <f t="shared" si="208"/>
        <v>1.7673611111111109E-2</v>
      </c>
      <c r="V686">
        <f t="shared" si="209"/>
        <v>3.7465277777777778E-2</v>
      </c>
      <c r="W686">
        <f t="shared" si="210"/>
        <v>1.9791666666666669E-2</v>
      </c>
      <c r="X686">
        <f t="shared" si="211"/>
        <v>1.9942129629629629E-2</v>
      </c>
      <c r="Y686">
        <f t="shared" si="212"/>
        <v>1.9942129629629629E-2</v>
      </c>
      <c r="Z686" t="b">
        <f t="shared" si="213"/>
        <v>0</v>
      </c>
      <c r="AA686" s="6">
        <f t="shared" si="214"/>
        <v>5.5555555555555566E-4</v>
      </c>
      <c r="AB686" s="6" t="b">
        <f t="shared" si="215"/>
        <v>0</v>
      </c>
      <c r="AC686" s="9">
        <f t="shared" si="216"/>
        <v>152</v>
      </c>
      <c r="AD686" s="9">
        <f t="shared" si="223"/>
        <v>189.99999999999997</v>
      </c>
      <c r="AE686" s="10">
        <f t="shared" si="222"/>
        <v>6.2500000000000001E-4</v>
      </c>
      <c r="AF686">
        <f t="shared" si="217"/>
        <v>2.2685185185185204E-3</v>
      </c>
      <c r="AG686" t="b">
        <f t="shared" si="218"/>
        <v>0</v>
      </c>
      <c r="AH686">
        <f t="shared" si="219"/>
        <v>4.071759259259259E-2</v>
      </c>
    </row>
    <row r="687" spans="1:34" x14ac:dyDescent="0.2">
      <c r="A687">
        <v>729</v>
      </c>
      <c r="B687" t="s">
        <v>675</v>
      </c>
      <c r="C687" t="s">
        <v>716</v>
      </c>
      <c r="D687" t="s">
        <v>2121</v>
      </c>
      <c r="E687" t="str">
        <f t="shared" si="205"/>
        <v>Matt HancockApr 27, 2020</v>
      </c>
      <c r="F687" t="str">
        <f>VLOOKUP(D687,'names lookup'!A:L,5,FALSE)</f>
        <v>Matt Hancock</v>
      </c>
      <c r="G687" t="str">
        <f>VLOOKUP(F687,'names lookup'!E:H,3,FALSE)</f>
        <v>Government</v>
      </c>
      <c r="H687" t="str">
        <f>VLOOKUP(F687,'names lookup'!E:I,5,FALSE)</f>
        <v>Government</v>
      </c>
      <c r="I687" t="str">
        <f>VLOOKUP($F687,'names lookup'!$E:J,6,FALSE)</f>
        <v>Central govt</v>
      </c>
      <c r="J687" t="str">
        <f>VLOOKUP($F687,'names lookup'!$E:K,7,FALSE)</f>
        <v>N/A</v>
      </c>
      <c r="K687" t="str">
        <f>VLOOKUP($F687,'names lookup'!$E:L,8,FALSE)</f>
        <v>UK</v>
      </c>
      <c r="L687" t="str">
        <f t="shared" si="206"/>
        <v>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v>
      </c>
      <c r="M687" t="str">
        <f t="shared" si="220"/>
        <v>26:39</v>
      </c>
      <c r="O687">
        <v>711</v>
      </c>
      <c r="Q687" t="s">
        <v>676</v>
      </c>
      <c r="R687" s="7">
        <f t="shared" si="207"/>
        <v>43948</v>
      </c>
      <c r="S687" t="s">
        <v>2584</v>
      </c>
      <c r="T687" s="6">
        <f t="shared" si="221"/>
        <v>1.8506944444444444E-2</v>
      </c>
      <c r="U687">
        <f t="shared" si="208"/>
        <v>1.8506944444444444E-2</v>
      </c>
      <c r="V687">
        <f t="shared" si="209"/>
        <v>4.071759259259259E-2</v>
      </c>
      <c r="W687">
        <f t="shared" si="210"/>
        <v>2.2210648148148146E-2</v>
      </c>
      <c r="X687">
        <f t="shared" si="211"/>
        <v>1.9942129629629629E-2</v>
      </c>
      <c r="Y687">
        <f t="shared" si="212"/>
        <v>1.9942129629629629E-2</v>
      </c>
      <c r="Z687" t="b">
        <f t="shared" si="213"/>
        <v>0</v>
      </c>
      <c r="AA687" s="6">
        <f t="shared" si="214"/>
        <v>6.0185185185184994E-4</v>
      </c>
      <c r="AB687" s="6" t="b">
        <f t="shared" si="215"/>
        <v>0</v>
      </c>
      <c r="AC687" s="9">
        <f t="shared" si="216"/>
        <v>134</v>
      </c>
      <c r="AD687" s="9">
        <f t="shared" si="223"/>
        <v>154.6153846153851</v>
      </c>
      <c r="AE687" s="10">
        <f t="shared" si="222"/>
        <v>5.5555555555555556E-4</v>
      </c>
      <c r="AF687">
        <f t="shared" si="217"/>
        <v>1.4351851851851852E-3</v>
      </c>
      <c r="AG687" t="b">
        <f t="shared" si="218"/>
        <v>0</v>
      </c>
      <c r="AH687">
        <f t="shared" si="219"/>
        <v>4.071759259259259E-2</v>
      </c>
    </row>
    <row r="688" spans="1:34" x14ac:dyDescent="0.2">
      <c r="A688">
        <v>730</v>
      </c>
      <c r="B688" t="s">
        <v>675</v>
      </c>
      <c r="C688" t="s">
        <v>717</v>
      </c>
      <c r="D688" t="s">
        <v>2121</v>
      </c>
      <c r="E688" t="str">
        <f t="shared" si="205"/>
        <v>Matt HancockApr 27, 2020</v>
      </c>
      <c r="F688" t="str">
        <f>VLOOKUP(D688,'names lookup'!A:L,5,FALSE)</f>
        <v>Matt Hancock</v>
      </c>
      <c r="G688" t="str">
        <f>VLOOKUP(F688,'names lookup'!E:H,3,FALSE)</f>
        <v>Government</v>
      </c>
      <c r="H688" t="str">
        <f>VLOOKUP(F688,'names lookup'!E:I,5,FALSE)</f>
        <v>Government</v>
      </c>
      <c r="I688" t="str">
        <f>VLOOKUP($F688,'names lookup'!$E:J,6,FALSE)</f>
        <v>Central govt</v>
      </c>
      <c r="J688" t="str">
        <f>VLOOKUP($F688,'names lookup'!$E:K,7,FALSE)</f>
        <v>N/A</v>
      </c>
      <c r="K688" t="str">
        <f>VLOOKUP($F688,'names lookup'!$E:L,8,FALSE)</f>
        <v>UK</v>
      </c>
      <c r="L688" t="str">
        <f t="shared" si="206"/>
        <v>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v>
      </c>
      <c r="M688" t="str">
        <f t="shared" si="220"/>
        <v>27:31</v>
      </c>
      <c r="O688">
        <v>500</v>
      </c>
      <c r="Q688" t="s">
        <v>676</v>
      </c>
      <c r="R688" s="7">
        <f t="shared" si="207"/>
        <v>43948</v>
      </c>
      <c r="S688" t="s">
        <v>2584</v>
      </c>
      <c r="T688" s="6">
        <f t="shared" si="221"/>
        <v>1.9108796296296294E-2</v>
      </c>
      <c r="U688">
        <f t="shared" si="208"/>
        <v>1.8506944444444444E-2</v>
      </c>
      <c r="V688">
        <f t="shared" si="209"/>
        <v>4.071759259259259E-2</v>
      </c>
      <c r="W688">
        <f t="shared" si="210"/>
        <v>2.2210648148148146E-2</v>
      </c>
      <c r="X688">
        <f t="shared" si="211"/>
        <v>1.9942129629629629E-2</v>
      </c>
      <c r="Y688">
        <f t="shared" si="212"/>
        <v>1.9942129629629629E-2</v>
      </c>
      <c r="Z688" t="b">
        <f t="shared" si="213"/>
        <v>0</v>
      </c>
      <c r="AA688" s="6">
        <f t="shared" si="214"/>
        <v>4.745370370370372E-4</v>
      </c>
      <c r="AB688" s="6" t="b">
        <f t="shared" si="215"/>
        <v>0</v>
      </c>
      <c r="AC688" s="9">
        <f t="shared" si="216"/>
        <v>90</v>
      </c>
      <c r="AD688" s="9">
        <f t="shared" si="223"/>
        <v>131.70731707317069</v>
      </c>
      <c r="AE688" s="10">
        <f t="shared" si="222"/>
        <v>3.7037037037037035E-4</v>
      </c>
      <c r="AF688">
        <f t="shared" si="217"/>
        <v>1.4351851851851852E-3</v>
      </c>
      <c r="AG688" t="b">
        <f t="shared" si="218"/>
        <v>0</v>
      </c>
      <c r="AH688">
        <f t="shared" si="219"/>
        <v>4.071759259259259E-2</v>
      </c>
    </row>
    <row r="689" spans="1:34" x14ac:dyDescent="0.2">
      <c r="A689">
        <v>731</v>
      </c>
      <c r="B689" t="s">
        <v>675</v>
      </c>
      <c r="C689" t="s">
        <v>718</v>
      </c>
      <c r="D689" t="s">
        <v>2121</v>
      </c>
      <c r="E689" t="str">
        <f t="shared" si="205"/>
        <v>Matt HancockApr 27, 2020</v>
      </c>
      <c r="F689" t="str">
        <f>VLOOKUP(D689,'names lookup'!A:L,5,FALSE)</f>
        <v>Matt Hancock</v>
      </c>
      <c r="G689" t="str">
        <f>VLOOKUP(F689,'names lookup'!E:H,3,FALSE)</f>
        <v>Government</v>
      </c>
      <c r="H689" t="str">
        <f>VLOOKUP(F689,'names lookup'!E:I,5,FALSE)</f>
        <v>Government</v>
      </c>
      <c r="I689" t="str">
        <f>VLOOKUP($F689,'names lookup'!$E:J,6,FALSE)</f>
        <v>Central govt</v>
      </c>
      <c r="J689" t="str">
        <f>VLOOKUP($F689,'names lookup'!$E:K,7,FALSE)</f>
        <v>N/A</v>
      </c>
      <c r="K689" t="str">
        <f>VLOOKUP($F689,'names lookup'!$E:L,8,FALSE)</f>
        <v>UK</v>
      </c>
      <c r="L689" t="str">
        <f t="shared" si="206"/>
        <v>We need to get the track and the trace part of that up and running so that they can be effective as we bring the number of new cases down.</v>
      </c>
      <c r="M689" t="str">
        <f t="shared" si="220"/>
        <v>28:12</v>
      </c>
      <c r="O689">
        <v>160</v>
      </c>
      <c r="Q689" t="s">
        <v>676</v>
      </c>
      <c r="R689" s="7">
        <f t="shared" si="207"/>
        <v>43948</v>
      </c>
      <c r="S689" t="s">
        <v>2584</v>
      </c>
      <c r="T689" s="6">
        <f t="shared" si="221"/>
        <v>1.9583333333333331E-2</v>
      </c>
      <c r="U689">
        <f t="shared" si="208"/>
        <v>1.8506944444444444E-2</v>
      </c>
      <c r="V689">
        <f t="shared" si="209"/>
        <v>4.071759259259259E-2</v>
      </c>
      <c r="W689">
        <f t="shared" si="210"/>
        <v>2.2210648148148146E-2</v>
      </c>
      <c r="X689">
        <f t="shared" si="211"/>
        <v>1.9942129629629629E-2</v>
      </c>
      <c r="Y689">
        <f t="shared" si="212"/>
        <v>1.9942129629629629E-2</v>
      </c>
      <c r="Z689" t="b">
        <f t="shared" si="213"/>
        <v>0</v>
      </c>
      <c r="AA689" s="6">
        <f t="shared" si="214"/>
        <v>1.5046296296296682E-4</v>
      </c>
      <c r="AB689" s="6" t="b">
        <f t="shared" si="215"/>
        <v>0</v>
      </c>
      <c r="AC689" s="9">
        <f t="shared" si="216"/>
        <v>30</v>
      </c>
      <c r="AD689" s="9">
        <f t="shared" si="223"/>
        <v>138.4615384615349</v>
      </c>
      <c r="AE689" s="10">
        <f t="shared" si="222"/>
        <v>1.1574074074074073E-4</v>
      </c>
      <c r="AF689">
        <f t="shared" si="217"/>
        <v>1.4351851851851852E-3</v>
      </c>
      <c r="AG689" t="b">
        <f t="shared" si="218"/>
        <v>0</v>
      </c>
      <c r="AH689">
        <f t="shared" si="219"/>
        <v>4.071759259259259E-2</v>
      </c>
    </row>
    <row r="690" spans="1:34" x14ac:dyDescent="0.2">
      <c r="A690">
        <v>732</v>
      </c>
      <c r="B690" t="s">
        <v>675</v>
      </c>
      <c r="C690" t="s">
        <v>719</v>
      </c>
      <c r="D690" t="s">
        <v>2035</v>
      </c>
      <c r="E690" t="str">
        <f t="shared" si="205"/>
        <v>Beth RigbyApr 27, 2020</v>
      </c>
      <c r="F690" t="str">
        <f>VLOOKUP(D690,'names lookup'!A:L,5,FALSE)</f>
        <v>Beth Rigby</v>
      </c>
      <c r="G690" t="str">
        <f>VLOOKUP(F690,'names lookup'!E:H,3,FALSE)</f>
        <v>Sky News</v>
      </c>
      <c r="H690" t="str">
        <f>VLOOKUP(F690,'names lookup'!E:I,5,FALSE)</f>
        <v>Media</v>
      </c>
      <c r="I690" t="str">
        <f>VLOOKUP($F690,'names lookup'!$E:J,6,FALSE)</f>
        <v>TV</v>
      </c>
      <c r="J690" t="str">
        <f>VLOOKUP($F690,'names lookup'!$E:K,7,FALSE)</f>
        <v>National</v>
      </c>
      <c r="K690" t="str">
        <f>VLOOKUP($F690,'names lookup'!$E:L,8,FALSE)</f>
        <v>UK</v>
      </c>
      <c r="L690" t="str">
        <f t="shared" si="206"/>
        <v>Can I just follow up just on one thing. Professor Whitty, what explains the mismatch between where you thought the death toll would be at the beginning of the lockdown and where we are ending up a month in? What changed over the course of the past few weeks?</v>
      </c>
      <c r="M690" t="str">
        <f t="shared" si="220"/>
        <v>28:25</v>
      </c>
      <c r="O690">
        <v>278</v>
      </c>
      <c r="Q690" t="s">
        <v>676</v>
      </c>
      <c r="R690" s="7">
        <f t="shared" si="207"/>
        <v>43948</v>
      </c>
      <c r="S690" t="s">
        <v>2585</v>
      </c>
      <c r="T690" s="6">
        <f t="shared" si="221"/>
        <v>1.9733796296296298E-2</v>
      </c>
      <c r="U690">
        <f t="shared" si="208"/>
        <v>1.9733796296296298E-2</v>
      </c>
      <c r="V690">
        <f t="shared" si="209"/>
        <v>1.9733796296296298E-2</v>
      </c>
      <c r="W690">
        <f t="shared" si="210"/>
        <v>0</v>
      </c>
      <c r="X690">
        <f t="shared" si="211"/>
        <v>1.9942129629629629E-2</v>
      </c>
      <c r="Y690">
        <f t="shared" si="212"/>
        <v>1.9942129629629629E-2</v>
      </c>
      <c r="Z690" t="b">
        <f t="shared" si="213"/>
        <v>0</v>
      </c>
      <c r="AA690" s="6">
        <f t="shared" si="214"/>
        <v>2.0833333333333121E-4</v>
      </c>
      <c r="AB690" s="6" t="b">
        <f t="shared" si="215"/>
        <v>0</v>
      </c>
      <c r="AC690" s="9">
        <f t="shared" si="216"/>
        <v>49</v>
      </c>
      <c r="AD690" s="9">
        <f t="shared" si="223"/>
        <v>163.33333333333499</v>
      </c>
      <c r="AE690" s="10">
        <f t="shared" si="222"/>
        <v>1.9675925925925926E-4</v>
      </c>
      <c r="AF690">
        <f t="shared" si="217"/>
        <v>2.0833333333333121E-4</v>
      </c>
      <c r="AG690" t="b">
        <f t="shared" si="218"/>
        <v>0</v>
      </c>
      <c r="AH690">
        <f t="shared" si="219"/>
        <v>4.071759259259259E-2</v>
      </c>
    </row>
    <row r="691" spans="1:34" x14ac:dyDescent="0.2">
      <c r="A691">
        <v>733</v>
      </c>
      <c r="B691" t="s">
        <v>675</v>
      </c>
      <c r="C691" t="s">
        <v>720</v>
      </c>
      <c r="D691" t="s">
        <v>2047</v>
      </c>
      <c r="E691" t="str">
        <f t="shared" si="205"/>
        <v>Chris WhittyApr 27, 2020</v>
      </c>
      <c r="F691" t="str">
        <f>VLOOKUP(D691,'names lookup'!A:L,5,FALSE)</f>
        <v>Chris Whitty</v>
      </c>
      <c r="G691" t="str">
        <f>VLOOKUP(F691,'names lookup'!E:H,3,FALSE)</f>
        <v>Department of Health and Social Care (DHSC)</v>
      </c>
      <c r="H691" t="str">
        <f>VLOOKUP(F691,'names lookup'!E:I,5,FALSE)</f>
        <v>Government</v>
      </c>
      <c r="I691" t="str">
        <f>VLOOKUP($F691,'names lookup'!$E:J,6,FALSE)</f>
        <v>Health</v>
      </c>
      <c r="J691" t="str">
        <f>VLOOKUP($F691,'names lookup'!$E:K,7,FALSE)</f>
        <v>N/A</v>
      </c>
      <c r="K691" t="str">
        <f>VLOOKUP($F691,'names lookup'!$E:L,8,FALSE)</f>
        <v>England</v>
      </c>
      <c r="L691" t="str">
        <f t="shared" si="206"/>
        <v>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v>
      </c>
      <c r="M691" t="str">
        <f t="shared" si="220"/>
        <v>28:43</v>
      </c>
      <c r="O691">
        <v>648</v>
      </c>
      <c r="Q691" t="s">
        <v>676</v>
      </c>
      <c r="R691" s="7">
        <f t="shared" si="207"/>
        <v>43948</v>
      </c>
      <c r="S691" t="s">
        <v>2586</v>
      </c>
      <c r="T691" s="6">
        <f t="shared" si="221"/>
        <v>1.9942129629629629E-2</v>
      </c>
      <c r="U691">
        <f t="shared" si="208"/>
        <v>1.9942129629629629E-2</v>
      </c>
      <c r="V691">
        <f t="shared" si="209"/>
        <v>3.7465277777777778E-2</v>
      </c>
      <c r="W691">
        <f t="shared" si="210"/>
        <v>1.7523148148148149E-2</v>
      </c>
      <c r="X691">
        <f t="shared" si="211"/>
        <v>2.2013888888888888E-2</v>
      </c>
      <c r="Y691">
        <f t="shared" si="212"/>
        <v>2.2013888888888888E-2</v>
      </c>
      <c r="Z691" t="b">
        <f t="shared" si="213"/>
        <v>0</v>
      </c>
      <c r="AA691" s="6">
        <f t="shared" si="214"/>
        <v>4.0509259259259231E-4</v>
      </c>
      <c r="AB691" s="6" t="b">
        <f t="shared" si="215"/>
        <v>0</v>
      </c>
      <c r="AC691" s="9">
        <f t="shared" si="216"/>
        <v>129</v>
      </c>
      <c r="AD691" s="9">
        <f t="shared" si="223"/>
        <v>221.14285714285731</v>
      </c>
      <c r="AE691" s="10">
        <f t="shared" si="222"/>
        <v>5.3240740740740744E-4</v>
      </c>
      <c r="AF691">
        <f t="shared" si="217"/>
        <v>2.0717592592592593E-3</v>
      </c>
      <c r="AG691" t="b">
        <f t="shared" si="218"/>
        <v>0</v>
      </c>
      <c r="AH691">
        <f t="shared" si="219"/>
        <v>4.071759259259259E-2</v>
      </c>
    </row>
    <row r="692" spans="1:34" x14ac:dyDescent="0.2">
      <c r="A692">
        <v>734</v>
      </c>
      <c r="B692" t="s">
        <v>675</v>
      </c>
      <c r="C692" t="s">
        <v>721</v>
      </c>
      <c r="D692" t="s">
        <v>2121</v>
      </c>
      <c r="E692" t="str">
        <f t="shared" si="205"/>
        <v>Matt HancockApr 27, 2020</v>
      </c>
      <c r="F692" t="str">
        <f>VLOOKUP(D692,'names lookup'!A:L,5,FALSE)</f>
        <v>Matt Hancock</v>
      </c>
      <c r="G692" t="str">
        <f>VLOOKUP(F692,'names lookup'!E:H,3,FALSE)</f>
        <v>Government</v>
      </c>
      <c r="H692" t="str">
        <f>VLOOKUP(F692,'names lookup'!E:I,5,FALSE)</f>
        <v>Government</v>
      </c>
      <c r="I692" t="str">
        <f>VLOOKUP($F692,'names lookup'!$E:J,6,FALSE)</f>
        <v>Central govt</v>
      </c>
      <c r="J692" t="str">
        <f>VLOOKUP($F692,'names lookup'!$E:K,7,FALSE)</f>
        <v>N/A</v>
      </c>
      <c r="K692" t="str">
        <f>VLOOKUP($F692,'names lookup'!$E:L,8,FALSE)</f>
        <v>UK</v>
      </c>
      <c r="L692" t="str">
        <f t="shared" si="206"/>
        <v>Thanks very much, Beth. Gary Gibbon from Channel 4.</v>
      </c>
      <c r="M692" t="str">
        <f t="shared" si="220"/>
        <v>29:18</v>
      </c>
      <c r="O692">
        <v>73</v>
      </c>
      <c r="Q692" t="s">
        <v>676</v>
      </c>
      <c r="R692" s="7">
        <f t="shared" si="207"/>
        <v>43948</v>
      </c>
      <c r="S692" t="s">
        <v>2226</v>
      </c>
      <c r="T692" s="6">
        <f t="shared" si="221"/>
        <v>2.0347222222222221E-2</v>
      </c>
      <c r="U692">
        <f t="shared" si="208"/>
        <v>2.0347222222222221E-2</v>
      </c>
      <c r="V692">
        <f t="shared" si="209"/>
        <v>4.071759259259259E-2</v>
      </c>
      <c r="W692">
        <f t="shared" si="210"/>
        <v>2.0370370370370369E-2</v>
      </c>
      <c r="X692">
        <f t="shared" si="211"/>
        <v>2.2013888888888888E-2</v>
      </c>
      <c r="Y692">
        <f t="shared" si="212"/>
        <v>2.2013888888888888E-2</v>
      </c>
      <c r="Z692" t="b">
        <f t="shared" si="213"/>
        <v>0</v>
      </c>
      <c r="AA692" s="6">
        <f t="shared" si="214"/>
        <v>5.7870370370371321E-5</v>
      </c>
      <c r="AB692" s="6" t="b">
        <f t="shared" si="215"/>
        <v>0</v>
      </c>
      <c r="AC692" s="9">
        <f t="shared" si="216"/>
        <v>9</v>
      </c>
      <c r="AD692" s="9">
        <f t="shared" si="223"/>
        <v>107.99999999999822</v>
      </c>
      <c r="AE692" s="10">
        <f t="shared" si="222"/>
        <v>3.4722222222222222E-5</v>
      </c>
      <c r="AF692">
        <f t="shared" si="217"/>
        <v>1.666666666666667E-3</v>
      </c>
      <c r="AG692" t="b">
        <f t="shared" si="218"/>
        <v>0</v>
      </c>
      <c r="AH692">
        <f t="shared" si="219"/>
        <v>4.071759259259259E-2</v>
      </c>
    </row>
    <row r="693" spans="1:34" x14ac:dyDescent="0.2">
      <c r="A693">
        <v>735</v>
      </c>
      <c r="B693" t="s">
        <v>675</v>
      </c>
      <c r="C693" t="s">
        <v>722</v>
      </c>
      <c r="D693" t="s">
        <v>2069</v>
      </c>
      <c r="E693" t="str">
        <f t="shared" si="205"/>
        <v>Gary GibbonApr 27, 2020</v>
      </c>
      <c r="F693" t="str">
        <f>VLOOKUP(E693,'names lookup'!D:L,2,FALSE)</f>
        <v>Gary Gibbon</v>
      </c>
      <c r="G693" t="str">
        <f>VLOOKUP(F693,'names lookup'!E:H,3,FALSE)</f>
        <v>Channel 4 News</v>
      </c>
      <c r="H693" t="str">
        <f>VLOOKUP(F693,'names lookup'!E:I,5,FALSE)</f>
        <v>Media</v>
      </c>
      <c r="I693" t="str">
        <f>VLOOKUP($F693,'names lookup'!$E:J,6,FALSE)</f>
        <v>TV</v>
      </c>
      <c r="J693" t="str">
        <f>VLOOKUP($F693,'names lookup'!$E:K,7,FALSE)</f>
        <v>National</v>
      </c>
      <c r="K693" t="str">
        <f>VLOOKUP($F693,'names lookup'!$E:L,8,FALSE)</f>
        <v>UK</v>
      </c>
      <c r="L693" t="str">
        <f t="shared" si="206"/>
        <v>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v>
      </c>
      <c r="M693" t="str">
        <f t="shared" si="220"/>
        <v>29:23</v>
      </c>
      <c r="O693">
        <v>330</v>
      </c>
      <c r="Q693" t="s">
        <v>676</v>
      </c>
      <c r="R693" s="7">
        <f t="shared" si="207"/>
        <v>43948</v>
      </c>
      <c r="S693" t="s">
        <v>2587</v>
      </c>
      <c r="T693" s="6">
        <f t="shared" si="221"/>
        <v>2.0405092592592593E-2</v>
      </c>
      <c r="U693">
        <f t="shared" si="208"/>
        <v>2.0405092592592593E-2</v>
      </c>
      <c r="V693">
        <f t="shared" si="209"/>
        <v>2.1909722222222223E-2</v>
      </c>
      <c r="W693">
        <f t="shared" si="210"/>
        <v>1.5046296296296301E-3</v>
      </c>
      <c r="X693">
        <f t="shared" si="211"/>
        <v>2.2013888888888888E-2</v>
      </c>
      <c r="Y693">
        <f t="shared" si="212"/>
        <v>2.2013888888888888E-2</v>
      </c>
      <c r="Z693" t="b">
        <f t="shared" si="213"/>
        <v>0</v>
      </c>
      <c r="AA693" s="6">
        <f t="shared" si="214"/>
        <v>3.0092592592592671E-4</v>
      </c>
      <c r="AB693" s="6" t="b">
        <f t="shared" si="215"/>
        <v>0</v>
      </c>
      <c r="AC693" s="9">
        <f t="shared" si="216"/>
        <v>61</v>
      </c>
      <c r="AD693" s="9">
        <f t="shared" si="223"/>
        <v>140.7692307692304</v>
      </c>
      <c r="AE693" s="10">
        <f t="shared" si="222"/>
        <v>2.4305555555555552E-4</v>
      </c>
      <c r="AF693">
        <f t="shared" si="217"/>
        <v>1.6087962962962957E-3</v>
      </c>
      <c r="AG693" t="b">
        <f t="shared" si="218"/>
        <v>0</v>
      </c>
      <c r="AH693">
        <f t="shared" si="219"/>
        <v>4.071759259259259E-2</v>
      </c>
    </row>
    <row r="694" spans="1:34" x14ac:dyDescent="0.2">
      <c r="A694">
        <v>736</v>
      </c>
      <c r="B694" t="s">
        <v>675</v>
      </c>
      <c r="C694" t="s">
        <v>723</v>
      </c>
      <c r="D694" t="s">
        <v>2047</v>
      </c>
      <c r="E694" t="str">
        <f t="shared" si="205"/>
        <v>Chris WhittyApr 27, 2020</v>
      </c>
      <c r="F694" t="str">
        <f>VLOOKUP(D694,'names lookup'!A:L,5,FALSE)</f>
        <v>Chris Whitty</v>
      </c>
      <c r="G694" t="str">
        <f>VLOOKUP(F694,'names lookup'!E:H,3,FALSE)</f>
        <v>Department of Health and Social Care (DHSC)</v>
      </c>
      <c r="H694" t="str">
        <f>VLOOKUP(F694,'names lookup'!E:I,5,FALSE)</f>
        <v>Government</v>
      </c>
      <c r="I694" t="str">
        <f>VLOOKUP($F694,'names lookup'!$E:J,6,FALSE)</f>
        <v>Health</v>
      </c>
      <c r="J694" t="str">
        <f>VLOOKUP($F694,'names lookup'!$E:K,7,FALSE)</f>
        <v>N/A</v>
      </c>
      <c r="K694" t="str">
        <f>VLOOKUP($F694,'names lookup'!$E:L,8,FALSE)</f>
        <v>England</v>
      </c>
      <c r="L694" t="str">
        <f t="shared" si="206"/>
        <v>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v>
      </c>
      <c r="M694" t="str">
        <f t="shared" si="220"/>
        <v>29:49</v>
      </c>
      <c r="O694">
        <v>671</v>
      </c>
      <c r="Q694" t="s">
        <v>676</v>
      </c>
      <c r="R694" s="7">
        <f t="shared" si="207"/>
        <v>43948</v>
      </c>
      <c r="S694" t="s">
        <v>2588</v>
      </c>
      <c r="T694" s="6">
        <f t="shared" si="221"/>
        <v>2.0706018518518519E-2</v>
      </c>
      <c r="U694">
        <f t="shared" si="208"/>
        <v>2.0706018518518519E-2</v>
      </c>
      <c r="V694">
        <f t="shared" si="209"/>
        <v>3.7465277777777778E-2</v>
      </c>
      <c r="W694">
        <f t="shared" si="210"/>
        <v>1.6759259259259258E-2</v>
      </c>
      <c r="X694">
        <f t="shared" si="211"/>
        <v>2.2013888888888888E-2</v>
      </c>
      <c r="Y694">
        <f t="shared" si="212"/>
        <v>2.2013888888888888E-2</v>
      </c>
      <c r="Z694" t="b">
        <f t="shared" si="213"/>
        <v>0</v>
      </c>
      <c r="AA694" s="6">
        <f t="shared" si="214"/>
        <v>5.0925925925925791E-4</v>
      </c>
      <c r="AB694" s="6" t="b">
        <f t="shared" si="215"/>
        <v>0</v>
      </c>
      <c r="AC694" s="9">
        <f t="shared" si="216"/>
        <v>135</v>
      </c>
      <c r="AD694" s="9">
        <f t="shared" si="223"/>
        <v>184.09090909090958</v>
      </c>
      <c r="AE694" s="10">
        <f t="shared" si="222"/>
        <v>5.5555555555555556E-4</v>
      </c>
      <c r="AF694">
        <f t="shared" si="217"/>
        <v>1.307870370370369E-3</v>
      </c>
      <c r="AG694" t="b">
        <f t="shared" si="218"/>
        <v>0</v>
      </c>
      <c r="AH694">
        <f t="shared" si="219"/>
        <v>4.071759259259259E-2</v>
      </c>
    </row>
    <row r="695" spans="1:34" x14ac:dyDescent="0.2">
      <c r="A695">
        <v>737</v>
      </c>
      <c r="B695" t="s">
        <v>675</v>
      </c>
      <c r="C695" t="s">
        <v>724</v>
      </c>
      <c r="D695" t="s">
        <v>2047</v>
      </c>
      <c r="E695" t="str">
        <f t="shared" si="205"/>
        <v>Chris WhittyApr 27, 2020</v>
      </c>
      <c r="F695" t="str">
        <f>VLOOKUP(D695,'names lookup'!A:L,5,FALSE)</f>
        <v>Chris Whitty</v>
      </c>
      <c r="G695" t="str">
        <f>VLOOKUP(F695,'names lookup'!E:H,3,FALSE)</f>
        <v>Department of Health and Social Care (DHSC)</v>
      </c>
      <c r="H695" t="str">
        <f>VLOOKUP(F695,'names lookup'!E:I,5,FALSE)</f>
        <v>Government</v>
      </c>
      <c r="I695" t="str">
        <f>VLOOKUP($F695,'names lookup'!$E:J,6,FALSE)</f>
        <v>Health</v>
      </c>
      <c r="J695" t="str">
        <f>VLOOKUP($F695,'names lookup'!$E:K,7,FALSE)</f>
        <v>N/A</v>
      </c>
      <c r="K695" t="str">
        <f>VLOOKUP($F695,'names lookup'!$E:L,8,FALSE)</f>
        <v>England</v>
      </c>
      <c r="L695" t="str">
        <f t="shared" si="206"/>
        <v>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v>
      </c>
      <c r="M695" t="str">
        <f t="shared" si="220"/>
        <v>30:33</v>
      </c>
      <c r="O695">
        <v>392</v>
      </c>
      <c r="Q695" t="s">
        <v>676</v>
      </c>
      <c r="R695" s="7">
        <f t="shared" si="207"/>
        <v>43948</v>
      </c>
      <c r="S695" t="s">
        <v>2588</v>
      </c>
      <c r="T695" s="6">
        <f t="shared" si="221"/>
        <v>2.1215277777777777E-2</v>
      </c>
      <c r="U695">
        <f t="shared" si="208"/>
        <v>2.0706018518518519E-2</v>
      </c>
      <c r="V695">
        <f t="shared" si="209"/>
        <v>3.7465277777777778E-2</v>
      </c>
      <c r="W695">
        <f t="shared" si="210"/>
        <v>1.6759259259259258E-2</v>
      </c>
      <c r="X695">
        <f t="shared" si="211"/>
        <v>2.2013888888888888E-2</v>
      </c>
      <c r="Y695">
        <f t="shared" si="212"/>
        <v>2.2013888888888888E-2</v>
      </c>
      <c r="Z695" t="b">
        <f t="shared" si="213"/>
        <v>0</v>
      </c>
      <c r="AA695" s="6">
        <f t="shared" si="214"/>
        <v>2.5462962962963243E-4</v>
      </c>
      <c r="AB695" s="6" t="b">
        <f t="shared" si="215"/>
        <v>0</v>
      </c>
      <c r="AC695" s="9">
        <f t="shared" si="216"/>
        <v>66</v>
      </c>
      <c r="AD695" s="9">
        <f t="shared" si="223"/>
        <v>179.99999999999801</v>
      </c>
      <c r="AE695" s="10">
        <f t="shared" si="222"/>
        <v>2.6620370370370372E-4</v>
      </c>
      <c r="AF695">
        <f t="shared" si="217"/>
        <v>1.307870370370369E-3</v>
      </c>
      <c r="AG695" t="b">
        <f t="shared" si="218"/>
        <v>0</v>
      </c>
      <c r="AH695">
        <f t="shared" si="219"/>
        <v>4.071759259259259E-2</v>
      </c>
    </row>
    <row r="696" spans="1:34" x14ac:dyDescent="0.2">
      <c r="A696">
        <v>738</v>
      </c>
      <c r="B696" t="s">
        <v>675</v>
      </c>
      <c r="C696" t="s">
        <v>725</v>
      </c>
      <c r="D696" t="s">
        <v>2047</v>
      </c>
      <c r="E696" t="str">
        <f t="shared" si="205"/>
        <v>Chris WhittyApr 27, 2020</v>
      </c>
      <c r="F696" t="str">
        <f>VLOOKUP(D696,'names lookup'!A:L,5,FALSE)</f>
        <v>Chris Whitty</v>
      </c>
      <c r="G696" t="str">
        <f>VLOOKUP(F696,'names lookup'!E:H,3,FALSE)</f>
        <v>Department of Health and Social Care (DHSC)</v>
      </c>
      <c r="H696" t="str">
        <f>VLOOKUP(F696,'names lookup'!E:I,5,FALSE)</f>
        <v>Government</v>
      </c>
      <c r="I696" t="str">
        <f>VLOOKUP($F696,'names lookup'!$E:J,6,FALSE)</f>
        <v>Health</v>
      </c>
      <c r="J696" t="str">
        <f>VLOOKUP($F696,'names lookup'!$E:K,7,FALSE)</f>
        <v>N/A</v>
      </c>
      <c r="K696" t="str">
        <f>VLOOKUP($F696,'names lookup'!$E:L,8,FALSE)</f>
        <v>England</v>
      </c>
      <c r="L696" t="str">
        <f t="shared" si="206"/>
        <v>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v>
      </c>
      <c r="M696" t="str">
        <f t="shared" si="220"/>
        <v>30:55</v>
      </c>
      <c r="O696">
        <v>754</v>
      </c>
      <c r="Q696" t="s">
        <v>676</v>
      </c>
      <c r="R696" s="7">
        <f t="shared" si="207"/>
        <v>43948</v>
      </c>
      <c r="S696" t="s">
        <v>2588</v>
      </c>
      <c r="T696" s="6">
        <f t="shared" si="221"/>
        <v>2.146990740740741E-2</v>
      </c>
      <c r="U696">
        <f t="shared" si="208"/>
        <v>2.0706018518518519E-2</v>
      </c>
      <c r="V696">
        <f t="shared" si="209"/>
        <v>3.7465277777777778E-2</v>
      </c>
      <c r="W696">
        <f t="shared" si="210"/>
        <v>1.6759259259259258E-2</v>
      </c>
      <c r="X696">
        <f t="shared" si="211"/>
        <v>2.2013888888888888E-2</v>
      </c>
      <c r="Y696">
        <f t="shared" si="212"/>
        <v>2.2013888888888888E-2</v>
      </c>
      <c r="Z696" t="b">
        <f t="shared" si="213"/>
        <v>0</v>
      </c>
      <c r="AA696" s="6">
        <f t="shared" si="214"/>
        <v>4.3981481481481302E-4</v>
      </c>
      <c r="AB696" s="6" t="b">
        <f t="shared" si="215"/>
        <v>0</v>
      </c>
      <c r="AC696" s="9">
        <f t="shared" si="216"/>
        <v>141</v>
      </c>
      <c r="AD696" s="9">
        <f t="shared" si="223"/>
        <v>222.63157894736932</v>
      </c>
      <c r="AE696" s="10">
        <f t="shared" si="222"/>
        <v>5.7870370370370378E-4</v>
      </c>
      <c r="AF696">
        <f t="shared" si="217"/>
        <v>1.307870370370369E-3</v>
      </c>
      <c r="AG696" t="b">
        <f t="shared" si="218"/>
        <v>0</v>
      </c>
      <c r="AH696">
        <f t="shared" si="219"/>
        <v>4.071759259259259E-2</v>
      </c>
    </row>
    <row r="697" spans="1:34" x14ac:dyDescent="0.2">
      <c r="A697">
        <v>739</v>
      </c>
      <c r="B697" t="s">
        <v>675</v>
      </c>
      <c r="C697" t="s">
        <v>726</v>
      </c>
      <c r="D697" t="s">
        <v>2069</v>
      </c>
      <c r="E697" t="str">
        <f t="shared" si="205"/>
        <v>Gary GibbonApr 27, 2020</v>
      </c>
      <c r="F697" t="str">
        <f>VLOOKUP(E697,'names lookup'!D:L,2,FALSE)</f>
        <v>Gary Gibbon</v>
      </c>
      <c r="G697" t="str">
        <f>VLOOKUP(F697,'names lookup'!E:H,3,FALSE)</f>
        <v>Channel 4 News</v>
      </c>
      <c r="H697" t="str">
        <f>VLOOKUP(F697,'names lookup'!E:I,5,FALSE)</f>
        <v>Media</v>
      </c>
      <c r="I697" t="str">
        <f>VLOOKUP($F697,'names lookup'!$E:J,6,FALSE)</f>
        <v>TV</v>
      </c>
      <c r="J697" t="str">
        <f>VLOOKUP($F697,'names lookup'!$E:K,7,FALSE)</f>
        <v>National</v>
      </c>
      <c r="K697" t="str">
        <f>VLOOKUP($F697,'names lookup'!$E:L,8,FALSE)</f>
        <v>UK</v>
      </c>
      <c r="L697" t="str">
        <f t="shared" si="206"/>
        <v>May I ask a quick second? What’s your current estimate of what R naught is measuring in hospitals and care homes?</v>
      </c>
      <c r="M697" t="str">
        <f t="shared" si="220"/>
        <v>31:33</v>
      </c>
      <c r="O697">
        <v>134</v>
      </c>
      <c r="Q697" t="s">
        <v>676</v>
      </c>
      <c r="R697" s="7">
        <f t="shared" si="207"/>
        <v>43948</v>
      </c>
      <c r="S697" t="s">
        <v>2589</v>
      </c>
      <c r="T697" s="6">
        <f t="shared" si="221"/>
        <v>2.1909722222222223E-2</v>
      </c>
      <c r="U697">
        <f t="shared" si="208"/>
        <v>2.1909722222222223E-2</v>
      </c>
      <c r="V697">
        <f t="shared" si="209"/>
        <v>2.1909722222222223E-2</v>
      </c>
      <c r="W697">
        <f t="shared" si="210"/>
        <v>0</v>
      </c>
      <c r="X697">
        <f t="shared" si="211"/>
        <v>2.2013888888888888E-2</v>
      </c>
      <c r="Y697">
        <f t="shared" si="212"/>
        <v>2.2013888888888888E-2</v>
      </c>
      <c r="Z697" t="b">
        <f t="shared" si="213"/>
        <v>0</v>
      </c>
      <c r="AA697" s="6">
        <f t="shared" si="214"/>
        <v>1.041666666666656E-4</v>
      </c>
      <c r="AB697" s="6" t="b">
        <f t="shared" si="215"/>
        <v>0</v>
      </c>
      <c r="AC697" s="9">
        <f t="shared" si="216"/>
        <v>21</v>
      </c>
      <c r="AD697" s="9">
        <f t="shared" si="223"/>
        <v>140.00000000000142</v>
      </c>
      <c r="AE697" s="10">
        <f t="shared" si="222"/>
        <v>8.1018518518518516E-5</v>
      </c>
      <c r="AF697">
        <f t="shared" si="217"/>
        <v>1.041666666666656E-4</v>
      </c>
      <c r="AG697" t="b">
        <f t="shared" si="218"/>
        <v>0</v>
      </c>
      <c r="AH697">
        <f t="shared" si="219"/>
        <v>4.071759259259259E-2</v>
      </c>
    </row>
    <row r="698" spans="1:34" x14ac:dyDescent="0.2">
      <c r="A698">
        <v>740</v>
      </c>
      <c r="B698" t="s">
        <v>675</v>
      </c>
      <c r="C698" t="s">
        <v>727</v>
      </c>
      <c r="D698" t="s">
        <v>2047</v>
      </c>
      <c r="E698" t="str">
        <f t="shared" si="205"/>
        <v>Chris WhittyApr 27, 2020</v>
      </c>
      <c r="F698" t="str">
        <f>VLOOKUP(D698,'names lookup'!A:L,5,FALSE)</f>
        <v>Chris Whitty</v>
      </c>
      <c r="G698" t="str">
        <f>VLOOKUP(F698,'names lookup'!E:H,3,FALSE)</f>
        <v>Department of Health and Social Care (DHSC)</v>
      </c>
      <c r="H698" t="str">
        <f>VLOOKUP(F698,'names lookup'!E:I,5,FALSE)</f>
        <v>Government</v>
      </c>
      <c r="I698" t="str">
        <f>VLOOKUP($F698,'names lookup'!$E:J,6,FALSE)</f>
        <v>Health</v>
      </c>
      <c r="J698" t="str">
        <f>VLOOKUP($F698,'names lookup'!$E:K,7,FALSE)</f>
        <v>N/A</v>
      </c>
      <c r="K698" t="str">
        <f>VLOOKUP($F698,'names lookup'!$E:L,8,FALSE)</f>
        <v>England</v>
      </c>
      <c r="L698" t="str">
        <f t="shared" si="206"/>
        <v>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v>
      </c>
      <c r="M698" t="str">
        <f t="shared" si="220"/>
        <v>31:42</v>
      </c>
      <c r="O698">
        <v>339</v>
      </c>
      <c r="Q698" t="s">
        <v>676</v>
      </c>
      <c r="R698" s="7">
        <f t="shared" si="207"/>
        <v>43948</v>
      </c>
      <c r="S698" t="s">
        <v>2590</v>
      </c>
      <c r="T698" s="6">
        <f t="shared" si="221"/>
        <v>2.2013888888888888E-2</v>
      </c>
      <c r="U698">
        <f t="shared" si="208"/>
        <v>2.2013888888888888E-2</v>
      </c>
      <c r="V698">
        <f t="shared" si="209"/>
        <v>3.7465277777777778E-2</v>
      </c>
      <c r="W698">
        <f t="shared" si="210"/>
        <v>1.545138888888889E-2</v>
      </c>
      <c r="X698">
        <f t="shared" si="211"/>
        <v>2.5231481481481483E-2</v>
      </c>
      <c r="Y698">
        <f t="shared" si="212"/>
        <v>2.5231481481481483E-2</v>
      </c>
      <c r="Z698" t="b">
        <f t="shared" si="213"/>
        <v>0</v>
      </c>
      <c r="AA698" s="6">
        <f t="shared" si="214"/>
        <v>2.4305555555555192E-4</v>
      </c>
      <c r="AB698" s="6" t="b">
        <f t="shared" si="215"/>
        <v>0</v>
      </c>
      <c r="AC698" s="9">
        <f t="shared" si="216"/>
        <v>64</v>
      </c>
      <c r="AD698" s="9">
        <f t="shared" si="223"/>
        <v>182.85714285714559</v>
      </c>
      <c r="AE698" s="10">
        <f t="shared" si="222"/>
        <v>2.5462962962962961E-4</v>
      </c>
      <c r="AF698">
        <f t="shared" si="217"/>
        <v>3.2175925925925948E-3</v>
      </c>
      <c r="AG698" t="b">
        <f t="shared" si="218"/>
        <v>0</v>
      </c>
      <c r="AH698">
        <f t="shared" si="219"/>
        <v>4.071759259259259E-2</v>
      </c>
    </row>
    <row r="699" spans="1:34" x14ac:dyDescent="0.2">
      <c r="A699">
        <v>741</v>
      </c>
      <c r="B699" t="s">
        <v>675</v>
      </c>
      <c r="C699" t="s">
        <v>728</v>
      </c>
      <c r="D699" t="s">
        <v>2047</v>
      </c>
      <c r="E699" t="str">
        <f t="shared" si="205"/>
        <v>Chris WhittyApr 27, 2020</v>
      </c>
      <c r="F699" t="str">
        <f>VLOOKUP(D699,'names lookup'!A:L,5,FALSE)</f>
        <v>Chris Whitty</v>
      </c>
      <c r="G699" t="str">
        <f>VLOOKUP(F699,'names lookup'!E:H,3,FALSE)</f>
        <v>Department of Health and Social Care (DHSC)</v>
      </c>
      <c r="H699" t="str">
        <f>VLOOKUP(F699,'names lookup'!E:I,5,FALSE)</f>
        <v>Government</v>
      </c>
      <c r="I699" t="str">
        <f>VLOOKUP($F699,'names lookup'!$E:J,6,FALSE)</f>
        <v>Health</v>
      </c>
      <c r="J699" t="str">
        <f>VLOOKUP($F699,'names lookup'!$E:K,7,FALSE)</f>
        <v>N/A</v>
      </c>
      <c r="K699" t="str">
        <f>VLOOKUP($F699,'names lookup'!$E:L,8,FALSE)</f>
        <v>England</v>
      </c>
      <c r="L699" t="str">
        <f t="shared" si="206"/>
        <v>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v>
      </c>
      <c r="M699" t="str">
        <f t="shared" si="220"/>
        <v>32:03</v>
      </c>
      <c r="O699">
        <v>409</v>
      </c>
      <c r="Q699" t="s">
        <v>676</v>
      </c>
      <c r="R699" s="7">
        <f t="shared" si="207"/>
        <v>43948</v>
      </c>
      <c r="S699" t="s">
        <v>2590</v>
      </c>
      <c r="T699" s="6">
        <f t="shared" si="221"/>
        <v>2.225694444444444E-2</v>
      </c>
      <c r="U699">
        <f t="shared" si="208"/>
        <v>2.2013888888888888E-2</v>
      </c>
      <c r="V699">
        <f t="shared" si="209"/>
        <v>3.7465277777777778E-2</v>
      </c>
      <c r="W699">
        <f t="shared" si="210"/>
        <v>1.545138888888889E-2</v>
      </c>
      <c r="X699">
        <f t="shared" si="211"/>
        <v>2.5231481481481483E-2</v>
      </c>
      <c r="Y699">
        <f t="shared" si="212"/>
        <v>2.5231481481481483E-2</v>
      </c>
      <c r="Z699" t="b">
        <f t="shared" si="213"/>
        <v>0</v>
      </c>
      <c r="AA699" s="6">
        <f t="shared" si="214"/>
        <v>2.1990740740741518E-4</v>
      </c>
      <c r="AB699" s="6" t="b">
        <f t="shared" si="215"/>
        <v>0</v>
      </c>
      <c r="AC699" s="9">
        <f t="shared" si="216"/>
        <v>67</v>
      </c>
      <c r="AD699" s="9">
        <f t="shared" si="223"/>
        <v>211.57894736841357</v>
      </c>
      <c r="AE699" s="10">
        <f t="shared" si="222"/>
        <v>2.7777777777777778E-4</v>
      </c>
      <c r="AF699">
        <f t="shared" si="217"/>
        <v>3.2175925925925948E-3</v>
      </c>
      <c r="AG699" t="b">
        <f t="shared" si="218"/>
        <v>0</v>
      </c>
      <c r="AH699">
        <f t="shared" si="219"/>
        <v>4.071759259259259E-2</v>
      </c>
    </row>
    <row r="700" spans="1:34" x14ac:dyDescent="0.2">
      <c r="A700">
        <v>742</v>
      </c>
      <c r="B700" t="s">
        <v>675</v>
      </c>
      <c r="C700" t="s">
        <v>729</v>
      </c>
      <c r="D700" t="s">
        <v>2121</v>
      </c>
      <c r="E700" t="str">
        <f t="shared" si="205"/>
        <v>Matt HancockApr 27, 2020</v>
      </c>
      <c r="F700" t="str">
        <f>VLOOKUP(D700,'names lookup'!A:L,5,FALSE)</f>
        <v>Matt Hancock</v>
      </c>
      <c r="G700" t="str">
        <f>VLOOKUP(F700,'names lookup'!E:H,3,FALSE)</f>
        <v>Government</v>
      </c>
      <c r="H700" t="str">
        <f>VLOOKUP(F700,'names lookup'!E:I,5,FALSE)</f>
        <v>Government</v>
      </c>
      <c r="I700" t="str">
        <f>VLOOKUP($F700,'names lookup'!$E:J,6,FALSE)</f>
        <v>Central govt</v>
      </c>
      <c r="J700" t="str">
        <f>VLOOKUP($F700,'names lookup'!$E:K,7,FALSE)</f>
        <v>N/A</v>
      </c>
      <c r="K700" t="str">
        <f>VLOOKUP($F700,'names lookup'!$E:L,8,FALSE)</f>
        <v>UK</v>
      </c>
      <c r="L700" t="str">
        <f t="shared" si="206"/>
        <v>And maybe Steve could answer on the NHS point.</v>
      </c>
      <c r="M700" t="str">
        <f t="shared" si="220"/>
        <v>32:22</v>
      </c>
      <c r="O700">
        <v>68</v>
      </c>
      <c r="Q700" t="s">
        <v>676</v>
      </c>
      <c r="R700" s="7">
        <f t="shared" si="207"/>
        <v>43948</v>
      </c>
      <c r="S700" t="s">
        <v>2591</v>
      </c>
      <c r="T700" s="6">
        <f t="shared" si="221"/>
        <v>2.2476851851851855E-2</v>
      </c>
      <c r="U700">
        <f t="shared" si="208"/>
        <v>2.2476851851851855E-2</v>
      </c>
      <c r="V700">
        <f t="shared" si="209"/>
        <v>4.071759259259259E-2</v>
      </c>
      <c r="W700">
        <f t="shared" si="210"/>
        <v>1.8240740740740734E-2</v>
      </c>
      <c r="X700">
        <f t="shared" si="211"/>
        <v>2.5231481481481483E-2</v>
      </c>
      <c r="Y700">
        <f t="shared" si="212"/>
        <v>2.5231481481481483E-2</v>
      </c>
      <c r="Z700" t="b">
        <f t="shared" si="213"/>
        <v>0</v>
      </c>
      <c r="AA700" s="6">
        <f t="shared" si="214"/>
        <v>2.3148148148140202E-5</v>
      </c>
      <c r="AB700" s="6" t="b">
        <f t="shared" si="215"/>
        <v>0</v>
      </c>
      <c r="AC700" s="9">
        <f t="shared" si="216"/>
        <v>9</v>
      </c>
      <c r="AD700" s="9">
        <f t="shared" si="223"/>
        <v>270.00000000009271</v>
      </c>
      <c r="AE700" s="10">
        <f t="shared" si="222"/>
        <v>3.4722222222222222E-5</v>
      </c>
      <c r="AF700">
        <f t="shared" si="217"/>
        <v>2.7546296296296277E-3</v>
      </c>
      <c r="AG700" t="b">
        <f t="shared" si="218"/>
        <v>0</v>
      </c>
      <c r="AH700">
        <f t="shared" si="219"/>
        <v>4.071759259259259E-2</v>
      </c>
    </row>
    <row r="701" spans="1:34" x14ac:dyDescent="0.2">
      <c r="A701">
        <v>743</v>
      </c>
      <c r="B701" t="s">
        <v>675</v>
      </c>
      <c r="C701" t="s">
        <v>730</v>
      </c>
      <c r="D701" t="s">
        <v>2160</v>
      </c>
      <c r="E701" t="str">
        <f t="shared" si="205"/>
        <v>Speaker 4Apr 27, 2020</v>
      </c>
      <c r="F701" t="str">
        <f>VLOOKUP(E701,'names lookup'!D:L,2,FALSE)</f>
        <v>Stephen Powis</v>
      </c>
      <c r="G701" t="str">
        <f>VLOOKUP(F701,'names lookup'!E:H,3,FALSE)</f>
        <v>NHS England</v>
      </c>
      <c r="H701" t="str">
        <f>VLOOKUP(F701,'names lookup'!E:I,5,FALSE)</f>
        <v>Government</v>
      </c>
      <c r="I701" t="str">
        <f>VLOOKUP($F701,'names lookup'!$E:J,6,FALSE)</f>
        <v>Health</v>
      </c>
      <c r="J701" t="str">
        <f>VLOOKUP($F701,'names lookup'!$E:K,7,FALSE)</f>
        <v>N/A</v>
      </c>
      <c r="K701" t="str">
        <f>VLOOKUP($F701,'names lookup'!$E:L,8,FALSE)</f>
        <v>England</v>
      </c>
      <c r="L701" t="str">
        <f t="shared" si="206"/>
        <v>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v>
      </c>
      <c r="M701" t="str">
        <f t="shared" si="220"/>
        <v>32:24</v>
      </c>
      <c r="O701">
        <v>535</v>
      </c>
      <c r="Q701" t="s">
        <v>676</v>
      </c>
      <c r="R701" s="7">
        <f t="shared" si="207"/>
        <v>43948</v>
      </c>
      <c r="S701" t="s">
        <v>2592</v>
      </c>
      <c r="T701" s="6">
        <f t="shared" si="221"/>
        <v>2.2499999999999996E-2</v>
      </c>
      <c r="U701">
        <f t="shared" si="208"/>
        <v>2.2499999999999996E-2</v>
      </c>
      <c r="V701">
        <f t="shared" si="209"/>
        <v>3.0659722222222224E-2</v>
      </c>
      <c r="W701">
        <f t="shared" si="210"/>
        <v>8.1597222222222279E-3</v>
      </c>
      <c r="X701">
        <f t="shared" si="211"/>
        <v>2.5231481481481483E-2</v>
      </c>
      <c r="Y701">
        <f t="shared" si="212"/>
        <v>2.5231481481481483E-2</v>
      </c>
      <c r="Z701" t="b">
        <f t="shared" si="213"/>
        <v>0</v>
      </c>
      <c r="AA701" s="6">
        <f t="shared" si="214"/>
        <v>3.5879629629629803E-4</v>
      </c>
      <c r="AB701" s="6" t="b">
        <f t="shared" si="215"/>
        <v>0</v>
      </c>
      <c r="AC701" s="9">
        <f t="shared" si="216"/>
        <v>89</v>
      </c>
      <c r="AD701" s="9">
        <f t="shared" si="223"/>
        <v>172.2580645161282</v>
      </c>
      <c r="AE701" s="10">
        <f t="shared" si="222"/>
        <v>3.5879629629629635E-4</v>
      </c>
      <c r="AF701">
        <f t="shared" si="217"/>
        <v>2.7314814814814875E-3</v>
      </c>
      <c r="AG701" t="b">
        <f t="shared" si="218"/>
        <v>0</v>
      </c>
      <c r="AH701">
        <f t="shared" si="219"/>
        <v>4.071759259259259E-2</v>
      </c>
    </row>
    <row r="702" spans="1:34" x14ac:dyDescent="0.2">
      <c r="A702">
        <v>744</v>
      </c>
      <c r="B702" t="s">
        <v>675</v>
      </c>
      <c r="C702" t="s">
        <v>731</v>
      </c>
      <c r="D702" t="s">
        <v>2121</v>
      </c>
      <c r="E702" t="str">
        <f t="shared" si="205"/>
        <v>Matt HancockApr 27, 2020</v>
      </c>
      <c r="F702" t="str">
        <f>VLOOKUP(D702,'names lookup'!A:L,5,FALSE)</f>
        <v>Matt Hancock</v>
      </c>
      <c r="G702" t="str">
        <f>VLOOKUP(F702,'names lookup'!E:H,3,FALSE)</f>
        <v>Government</v>
      </c>
      <c r="H702" t="str">
        <f>VLOOKUP(F702,'names lookup'!E:I,5,FALSE)</f>
        <v>Government</v>
      </c>
      <c r="I702" t="str">
        <f>VLOOKUP($F702,'names lookup'!$E:J,6,FALSE)</f>
        <v>Central govt</v>
      </c>
      <c r="J702" t="str">
        <f>VLOOKUP($F702,'names lookup'!$E:K,7,FALSE)</f>
        <v>N/A</v>
      </c>
      <c r="K702" t="str">
        <f>VLOOKUP($F702,'names lookup'!$E:L,8,FALSE)</f>
        <v>UK</v>
      </c>
      <c r="L702" t="str">
        <f t="shared" si="206"/>
        <v>Thanks very much Garry. Sebastian Payne of the FT.</v>
      </c>
      <c r="M702" t="str">
        <f t="shared" si="220"/>
        <v>32:55</v>
      </c>
      <c r="O702">
        <v>72</v>
      </c>
      <c r="Q702" t="s">
        <v>676</v>
      </c>
      <c r="R702" s="7">
        <f t="shared" si="207"/>
        <v>43948</v>
      </c>
      <c r="S702" t="s">
        <v>2406</v>
      </c>
      <c r="T702" s="6">
        <f t="shared" si="221"/>
        <v>2.2858796296296294E-2</v>
      </c>
      <c r="U702">
        <f t="shared" si="208"/>
        <v>2.2858796296296294E-2</v>
      </c>
      <c r="V702">
        <f t="shared" si="209"/>
        <v>4.071759259259259E-2</v>
      </c>
      <c r="W702">
        <f t="shared" si="210"/>
        <v>1.7858796296296296E-2</v>
      </c>
      <c r="X702">
        <f t="shared" si="211"/>
        <v>2.5231481481481483E-2</v>
      </c>
      <c r="Y702">
        <f t="shared" si="212"/>
        <v>2.5231481481481483E-2</v>
      </c>
      <c r="Z702" t="b">
        <f t="shared" si="213"/>
        <v>0</v>
      </c>
      <c r="AA702" s="6">
        <f t="shared" si="214"/>
        <v>5.7870370370374791E-5</v>
      </c>
      <c r="AB702" s="6" t="b">
        <f t="shared" si="215"/>
        <v>0</v>
      </c>
      <c r="AC702" s="9">
        <f t="shared" si="216"/>
        <v>9</v>
      </c>
      <c r="AD702" s="9">
        <f t="shared" si="223"/>
        <v>107.99999999999176</v>
      </c>
      <c r="AE702" s="10">
        <f t="shared" si="222"/>
        <v>3.4722222222222222E-5</v>
      </c>
      <c r="AF702">
        <f t="shared" si="217"/>
        <v>2.3726851851851895E-3</v>
      </c>
      <c r="AG702" t="b">
        <f t="shared" si="218"/>
        <v>0</v>
      </c>
      <c r="AH702">
        <f t="shared" si="219"/>
        <v>4.071759259259259E-2</v>
      </c>
    </row>
    <row r="703" spans="1:34" x14ac:dyDescent="0.2">
      <c r="A703">
        <v>745</v>
      </c>
      <c r="B703" t="s">
        <v>675</v>
      </c>
      <c r="C703" t="s">
        <v>732</v>
      </c>
      <c r="D703" t="s">
        <v>2150</v>
      </c>
      <c r="E703" t="str">
        <f t="shared" si="205"/>
        <v>Sebastian PayneApr 27, 2020</v>
      </c>
      <c r="F703" t="str">
        <f>VLOOKUP(E703,'names lookup'!D:L,2,FALSE)</f>
        <v>Sebastian Payne</v>
      </c>
      <c r="G703" t="str">
        <f>VLOOKUP(F703,'names lookup'!E:H,3,FALSE)</f>
        <v>Financial Times</v>
      </c>
      <c r="H703" t="str">
        <f>VLOOKUP(F703,'names lookup'!E:I,5,FALSE)</f>
        <v>Media</v>
      </c>
      <c r="I703" t="str">
        <f>VLOOKUP($F703,'names lookup'!$E:J,6,FALSE)</f>
        <v>Specialist</v>
      </c>
      <c r="J703" t="str">
        <f>VLOOKUP($F703,'names lookup'!$E:K,7,FALSE)</f>
        <v>National</v>
      </c>
      <c r="K703" t="str">
        <f>VLOOKUP($F703,'names lookup'!$E:L,8,FALSE)</f>
        <v>UK</v>
      </c>
      <c r="L703" t="str">
        <f t="shared" si="206"/>
        <v>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v>
      </c>
      <c r="M703" t="str">
        <f t="shared" si="220"/>
        <v>33:00</v>
      </c>
      <c r="O703">
        <v>589</v>
      </c>
      <c r="Q703" t="s">
        <v>676</v>
      </c>
      <c r="R703" s="7">
        <f t="shared" si="207"/>
        <v>43948</v>
      </c>
      <c r="S703" t="s">
        <v>2593</v>
      </c>
      <c r="T703" s="6">
        <f t="shared" si="221"/>
        <v>2.2916666666666669E-2</v>
      </c>
      <c r="U703">
        <f t="shared" si="208"/>
        <v>2.2916666666666669E-2</v>
      </c>
      <c r="V703">
        <f t="shared" si="209"/>
        <v>2.4988425925925928E-2</v>
      </c>
      <c r="W703">
        <f t="shared" si="210"/>
        <v>2.0717592592592593E-3</v>
      </c>
      <c r="X703">
        <f t="shared" si="211"/>
        <v>2.5231481481481483E-2</v>
      </c>
      <c r="Y703">
        <f t="shared" si="212"/>
        <v>2.5231481481481483E-2</v>
      </c>
      <c r="Z703" t="b">
        <f t="shared" si="213"/>
        <v>0</v>
      </c>
      <c r="AA703" s="6">
        <f t="shared" si="214"/>
        <v>3.4722222222222099E-4</v>
      </c>
      <c r="AB703" s="6" t="b">
        <f t="shared" si="215"/>
        <v>0</v>
      </c>
      <c r="AC703" s="9">
        <f t="shared" si="216"/>
        <v>97</v>
      </c>
      <c r="AD703" s="9">
        <f t="shared" si="223"/>
        <v>194.00000000000068</v>
      </c>
      <c r="AE703" s="10">
        <f t="shared" si="222"/>
        <v>3.9351851851851852E-4</v>
      </c>
      <c r="AF703">
        <f t="shared" si="217"/>
        <v>2.3148148148148147E-3</v>
      </c>
      <c r="AG703" t="b">
        <f t="shared" si="218"/>
        <v>0</v>
      </c>
      <c r="AH703">
        <f t="shared" si="219"/>
        <v>4.071759259259259E-2</v>
      </c>
    </row>
    <row r="704" spans="1:34" x14ac:dyDescent="0.2">
      <c r="A704">
        <v>746</v>
      </c>
      <c r="B704" t="s">
        <v>675</v>
      </c>
      <c r="C704" t="s">
        <v>733</v>
      </c>
      <c r="D704" t="s">
        <v>2121</v>
      </c>
      <c r="E704" t="str">
        <f t="shared" si="205"/>
        <v>Matt HancockApr 27, 2020</v>
      </c>
      <c r="F704" t="str">
        <f>VLOOKUP(D704,'names lookup'!A:L,5,FALSE)</f>
        <v>Matt Hancock</v>
      </c>
      <c r="G704" t="str">
        <f>VLOOKUP(F704,'names lookup'!E:H,3,FALSE)</f>
        <v>Government</v>
      </c>
      <c r="H704" t="str">
        <f>VLOOKUP(F704,'names lookup'!E:I,5,FALSE)</f>
        <v>Government</v>
      </c>
      <c r="I704" t="str">
        <f>VLOOKUP($F704,'names lookup'!$E:J,6,FALSE)</f>
        <v>Central govt</v>
      </c>
      <c r="J704" t="str">
        <f>VLOOKUP($F704,'names lookup'!$E:K,7,FALSE)</f>
        <v>N/A</v>
      </c>
      <c r="K704" t="str">
        <f>VLOOKUP($F704,'names lookup'!$E:L,8,FALSE)</f>
        <v>UK</v>
      </c>
      <c r="L704" t="str">
        <f t="shared" si="206"/>
        <v>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v>
      </c>
      <c r="M704" t="str">
        <f t="shared" si="220"/>
        <v>33:30</v>
      </c>
      <c r="O704">
        <v>717</v>
      </c>
      <c r="Q704" t="s">
        <v>676</v>
      </c>
      <c r="R704" s="7">
        <f t="shared" si="207"/>
        <v>43948</v>
      </c>
      <c r="S704" t="s">
        <v>2594</v>
      </c>
      <c r="T704" s="6">
        <f t="shared" si="221"/>
        <v>2.326388888888889E-2</v>
      </c>
      <c r="U704">
        <f t="shared" si="208"/>
        <v>2.326388888888889E-2</v>
      </c>
      <c r="V704">
        <f t="shared" si="209"/>
        <v>4.071759259259259E-2</v>
      </c>
      <c r="W704">
        <f t="shared" si="210"/>
        <v>1.74537037037037E-2</v>
      </c>
      <c r="X704">
        <f t="shared" si="211"/>
        <v>2.5231481481481483E-2</v>
      </c>
      <c r="Y704">
        <f t="shared" si="212"/>
        <v>2.5231481481481483E-2</v>
      </c>
      <c r="Z704" t="b">
        <f t="shared" si="213"/>
        <v>0</v>
      </c>
      <c r="AA704" s="6">
        <f t="shared" si="214"/>
        <v>6.4814814814814423E-4</v>
      </c>
      <c r="AB704" s="6" t="b">
        <f t="shared" si="215"/>
        <v>0</v>
      </c>
      <c r="AC704" s="9">
        <f t="shared" si="216"/>
        <v>131</v>
      </c>
      <c r="AD704" s="9">
        <f t="shared" si="223"/>
        <v>140.35714285714371</v>
      </c>
      <c r="AE704" s="10">
        <f t="shared" si="222"/>
        <v>5.3240740740740744E-4</v>
      </c>
      <c r="AF704">
        <f t="shared" si="217"/>
        <v>1.9675925925925937E-3</v>
      </c>
      <c r="AG704" t="b">
        <f t="shared" si="218"/>
        <v>0</v>
      </c>
      <c r="AH704">
        <f t="shared" si="219"/>
        <v>4.071759259259259E-2</v>
      </c>
    </row>
    <row r="705" spans="1:34" x14ac:dyDescent="0.2">
      <c r="A705">
        <v>747</v>
      </c>
      <c r="B705" t="s">
        <v>675</v>
      </c>
      <c r="C705" t="s">
        <v>734</v>
      </c>
      <c r="D705" t="s">
        <v>2121</v>
      </c>
      <c r="E705" t="str">
        <f t="shared" si="205"/>
        <v>Matt HancockApr 27, 2020</v>
      </c>
      <c r="F705" t="str">
        <f>VLOOKUP(D705,'names lookup'!A:L,5,FALSE)</f>
        <v>Matt Hancock</v>
      </c>
      <c r="G705" t="str">
        <f>VLOOKUP(F705,'names lookup'!E:H,3,FALSE)</f>
        <v>Government</v>
      </c>
      <c r="H705" t="str">
        <f>VLOOKUP(F705,'names lookup'!E:I,5,FALSE)</f>
        <v>Government</v>
      </c>
      <c r="I705" t="str">
        <f>VLOOKUP($F705,'names lookup'!$E:J,6,FALSE)</f>
        <v>Central govt</v>
      </c>
      <c r="J705" t="str">
        <f>VLOOKUP($F705,'names lookup'!$E:K,7,FALSE)</f>
        <v>N/A</v>
      </c>
      <c r="K705" t="str">
        <f>VLOOKUP($F705,'names lookup'!$E:L,8,FALSE)</f>
        <v>UK</v>
      </c>
      <c r="L705" t="str">
        <f t="shared" si="206"/>
        <v>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v>
      </c>
      <c r="M705" t="str">
        <f t="shared" si="220"/>
        <v>34:26</v>
      </c>
      <c r="O705">
        <v>546</v>
      </c>
      <c r="Q705" t="s">
        <v>676</v>
      </c>
      <c r="R705" s="7">
        <f t="shared" si="207"/>
        <v>43948</v>
      </c>
      <c r="S705" t="s">
        <v>2594</v>
      </c>
      <c r="T705" s="6">
        <f t="shared" si="221"/>
        <v>2.3912037037037034E-2</v>
      </c>
      <c r="U705">
        <f t="shared" si="208"/>
        <v>2.326388888888889E-2</v>
      </c>
      <c r="V705">
        <f t="shared" si="209"/>
        <v>4.071759259259259E-2</v>
      </c>
      <c r="W705">
        <f t="shared" si="210"/>
        <v>1.74537037037037E-2</v>
      </c>
      <c r="X705">
        <f t="shared" si="211"/>
        <v>2.5231481481481483E-2</v>
      </c>
      <c r="Y705">
        <f t="shared" si="212"/>
        <v>2.5231481481481483E-2</v>
      </c>
      <c r="Z705" t="b">
        <f t="shared" si="213"/>
        <v>0</v>
      </c>
      <c r="AA705" s="6">
        <f t="shared" si="214"/>
        <v>4.6296296296297057E-4</v>
      </c>
      <c r="AB705" s="6" t="b">
        <f t="shared" si="215"/>
        <v>0</v>
      </c>
      <c r="AC705" s="9">
        <f t="shared" si="216"/>
        <v>103</v>
      </c>
      <c r="AD705" s="9">
        <f t="shared" si="223"/>
        <v>154.49999999999747</v>
      </c>
      <c r="AE705" s="10">
        <f t="shared" si="222"/>
        <v>4.1666666666666669E-4</v>
      </c>
      <c r="AF705">
        <f t="shared" si="217"/>
        <v>1.9675925925925937E-3</v>
      </c>
      <c r="AG705" t="b">
        <f t="shared" si="218"/>
        <v>0</v>
      </c>
      <c r="AH705">
        <f t="shared" si="219"/>
        <v>4.071759259259259E-2</v>
      </c>
    </row>
    <row r="706" spans="1:34" x14ac:dyDescent="0.2">
      <c r="A706">
        <v>748</v>
      </c>
      <c r="B706" t="s">
        <v>675</v>
      </c>
      <c r="C706" t="s">
        <v>735</v>
      </c>
      <c r="D706" t="s">
        <v>2047</v>
      </c>
      <c r="E706" t="str">
        <f t="shared" ref="E706:E769" si="224">D706&amp;Q706</f>
        <v>Chris WhittyApr 27, 2020</v>
      </c>
      <c r="F706" t="str">
        <f>VLOOKUP(D706,'names lookup'!A:L,5,FALSE)</f>
        <v>Chris Whitty</v>
      </c>
      <c r="G706" t="str">
        <f>VLOOKUP(F706,'names lookup'!E:H,3,FALSE)</f>
        <v>Department of Health and Social Care (DHSC)</v>
      </c>
      <c r="H706" t="str">
        <f>VLOOKUP(F706,'names lookup'!E:I,5,FALSE)</f>
        <v>Government</v>
      </c>
      <c r="I706" t="str">
        <f>VLOOKUP($F706,'names lookup'!$E:J,6,FALSE)</f>
        <v>Health</v>
      </c>
      <c r="J706" t="str">
        <f>VLOOKUP($F706,'names lookup'!$E:K,7,FALSE)</f>
        <v>N/A</v>
      </c>
      <c r="K706" t="str">
        <f>VLOOKUP($F706,'names lookup'!$E:L,8,FALSE)</f>
        <v>England</v>
      </c>
      <c r="L706" t="str">
        <f t="shared" ref="L706:L769" si="225">TRIM(SUBSTITUTE(SUBSTITUTE(SUBSTITUTE(SUBSTITUTE(C706,D706,""),M706,""),"();",""),":",""))</f>
        <v>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v>
      </c>
      <c r="M706" t="str">
        <f t="shared" si="220"/>
        <v>35:06</v>
      </c>
      <c r="O706">
        <v>927</v>
      </c>
      <c r="Q706" t="s">
        <v>676</v>
      </c>
      <c r="R706" s="7">
        <f t="shared" ref="R706:R769" si="226">DATE(2020,IF(LEFT(Q706,3)="Apr",4,3),SUBSTITUTE(SUBSTITUTE(SUBSTITUTE(Q706,", 2020",""),"Apr ",""),"Mar ",""))</f>
        <v>43948</v>
      </c>
      <c r="S706" t="s">
        <v>2595</v>
      </c>
      <c r="T706" s="6">
        <f t="shared" si="221"/>
        <v>2.4375000000000004E-2</v>
      </c>
      <c r="U706">
        <f t="shared" ref="U706:U769" si="227">IF(D706=D705,U705,T706)</f>
        <v>2.4375000000000004E-2</v>
      </c>
      <c r="V706">
        <f t="shared" ref="V706:V769" si="228">_xlfn.MAXIFS(T:T,D:D,D706,B:B,B706)</f>
        <v>3.7465277777777778E-2</v>
      </c>
      <c r="W706">
        <f t="shared" ref="W706:W769" si="229">V706-U706</f>
        <v>1.3090277777777774E-2</v>
      </c>
      <c r="X706">
        <f t="shared" ref="X706:X769" si="230">IF(V706=T706,T707,X707)</f>
        <v>2.5231481481481483E-2</v>
      </c>
      <c r="Y706">
        <f t="shared" ref="Y706:Y769" si="231">IF(ISBLANK(X706),V706,X706)</f>
        <v>2.5231481481481483E-2</v>
      </c>
      <c r="Z706" t="b">
        <f t="shared" ref="Z706:Z769" si="232">IF(ISBLANK(X706),TRUE,FALSE)</f>
        <v>0</v>
      </c>
      <c r="AA706" s="6">
        <f t="shared" ref="AA706:AA769" si="233">T707-T706</f>
        <v>5.7870370370369587E-4</v>
      </c>
      <c r="AB706" s="6" t="b">
        <f t="shared" ref="AB706:AB769" si="234">AA706&lt;0</f>
        <v>0</v>
      </c>
      <c r="AC706" s="9">
        <f t="shared" ref="AC706:AC769" si="235">LEN(TRIM(L706))-LEN(SUBSTITUTE(L706," ",""))+1</f>
        <v>164</v>
      </c>
      <c r="AD706" s="9">
        <f t="shared" si="223"/>
        <v>196.80000000000265</v>
      </c>
      <c r="AE706" s="10">
        <f t="shared" si="222"/>
        <v>6.7129629629629625E-4</v>
      </c>
      <c r="AF706">
        <f t="shared" ref="AF706:AF769" si="236">Y706-U706</f>
        <v>8.564814814814789E-4</v>
      </c>
      <c r="AG706" t="b">
        <f t="shared" ref="AG706:AG769" si="237">AF706&lt;0</f>
        <v>0</v>
      </c>
      <c r="AH706">
        <f t="shared" ref="AH706:AH769" si="238">_xlfn.MAXIFS(T:T,B:B,B706)</f>
        <v>4.071759259259259E-2</v>
      </c>
    </row>
    <row r="707" spans="1:34" x14ac:dyDescent="0.2">
      <c r="A707">
        <v>749</v>
      </c>
      <c r="B707" t="s">
        <v>675</v>
      </c>
      <c r="C707" t="s">
        <v>736</v>
      </c>
      <c r="D707" t="s">
        <v>2150</v>
      </c>
      <c r="E707" t="str">
        <f t="shared" si="224"/>
        <v>Sebastian PayneApr 27, 2020</v>
      </c>
      <c r="F707" t="str">
        <f>VLOOKUP(E707,'names lookup'!D:L,2,FALSE)</f>
        <v>Sebastian Payne</v>
      </c>
      <c r="G707" t="str">
        <f>VLOOKUP(F707,'names lookup'!E:H,3,FALSE)</f>
        <v>Financial Times</v>
      </c>
      <c r="H707" t="str">
        <f>VLOOKUP(F707,'names lookup'!E:I,5,FALSE)</f>
        <v>Media</v>
      </c>
      <c r="I707" t="str">
        <f>VLOOKUP($F707,'names lookup'!$E:J,6,FALSE)</f>
        <v>Specialist</v>
      </c>
      <c r="J707" t="str">
        <f>VLOOKUP($F707,'names lookup'!$E:K,7,FALSE)</f>
        <v>National</v>
      </c>
      <c r="K707" t="str">
        <f>VLOOKUP($F707,'names lookup'!$E:L,8,FALSE)</f>
        <v>UK</v>
      </c>
      <c r="L707" t="str">
        <f t="shared" si="225"/>
        <v>Thank you. Mr. Hancock, could I just ask a follow up please?</v>
      </c>
      <c r="M707" t="str">
        <f t="shared" ref="M707:M770" si="239">MID(C707,FIND("(",C707)+1,FIND(")",C707)-FIND("(",C707)-1)</f>
        <v>35:56</v>
      </c>
      <c r="O707">
        <v>85</v>
      </c>
      <c r="Q707" t="s">
        <v>676</v>
      </c>
      <c r="R707" s="7">
        <f t="shared" si="226"/>
        <v>43948</v>
      </c>
      <c r="S707" t="s">
        <v>2548</v>
      </c>
      <c r="T707" s="6">
        <f t="shared" ref="T707:T770" si="240">IF(LEN(N707)&gt;5,TIME(LEFT(M707,2),MID(M707,4,2),RIGHT(M707,2)),TIME(N707,LEFT(M707,2),RIGHT(M707,2)))</f>
        <v>2.49537037037037E-2</v>
      </c>
      <c r="U707">
        <f t="shared" si="227"/>
        <v>2.49537037037037E-2</v>
      </c>
      <c r="V707">
        <f t="shared" si="228"/>
        <v>2.4988425925925928E-2</v>
      </c>
      <c r="W707">
        <f t="shared" si="229"/>
        <v>3.472222222222765E-5</v>
      </c>
      <c r="X707">
        <f t="shared" si="230"/>
        <v>2.5231481481481483E-2</v>
      </c>
      <c r="Y707">
        <f t="shared" si="231"/>
        <v>2.5231481481481483E-2</v>
      </c>
      <c r="Z707" t="b">
        <f t="shared" si="232"/>
        <v>0</v>
      </c>
      <c r="AA707" s="6">
        <f t="shared" si="233"/>
        <v>2.314814814815061E-5</v>
      </c>
      <c r="AB707" s="6" t="b">
        <f t="shared" si="234"/>
        <v>0</v>
      </c>
      <c r="AC707" s="9">
        <f t="shared" si="235"/>
        <v>12</v>
      </c>
      <c r="AD707" s="9">
        <f t="shared" si="223"/>
        <v>359.99999999996169</v>
      </c>
      <c r="AE707" s="10">
        <f t="shared" ref="AE707:AE770" si="241">TIME(0,0,(AC707/AVERAGE(AD:AD))*60)</f>
        <v>4.6296296296296294E-5</v>
      </c>
      <c r="AF707">
        <f t="shared" si="236"/>
        <v>2.7777777777778304E-4</v>
      </c>
      <c r="AG707" t="b">
        <f t="shared" si="237"/>
        <v>0</v>
      </c>
      <c r="AH707">
        <f t="shared" si="238"/>
        <v>4.071759259259259E-2</v>
      </c>
    </row>
    <row r="708" spans="1:34" x14ac:dyDescent="0.2">
      <c r="A708">
        <v>750</v>
      </c>
      <c r="B708" t="s">
        <v>675</v>
      </c>
      <c r="C708" t="s">
        <v>737</v>
      </c>
      <c r="D708" t="s">
        <v>2121</v>
      </c>
      <c r="E708" t="str">
        <f t="shared" si="224"/>
        <v>Matt HancockApr 27, 2020</v>
      </c>
      <c r="F708" t="str">
        <f>VLOOKUP(D708,'names lookup'!A:L,5,FALSE)</f>
        <v>Matt Hancock</v>
      </c>
      <c r="G708" t="str">
        <f>VLOOKUP(F708,'names lookup'!E:H,3,FALSE)</f>
        <v>Government</v>
      </c>
      <c r="H708" t="str">
        <f>VLOOKUP(F708,'names lookup'!E:I,5,FALSE)</f>
        <v>Government</v>
      </c>
      <c r="I708" t="str">
        <f>VLOOKUP($F708,'names lookup'!$E:J,6,FALSE)</f>
        <v>Central govt</v>
      </c>
      <c r="J708" t="str">
        <f>VLOOKUP($F708,'names lookup'!$E:K,7,FALSE)</f>
        <v>N/A</v>
      </c>
      <c r="K708" t="str">
        <f>VLOOKUP($F708,'names lookup'!$E:L,8,FALSE)</f>
        <v>UK</v>
      </c>
      <c r="L708" t="str">
        <f t="shared" si="225"/>
        <v>Sure.</v>
      </c>
      <c r="M708" t="str">
        <f t="shared" si="239"/>
        <v>35:58</v>
      </c>
      <c r="O708">
        <v>27</v>
      </c>
      <c r="Q708" t="s">
        <v>676</v>
      </c>
      <c r="R708" s="7">
        <f t="shared" si="226"/>
        <v>43948</v>
      </c>
      <c r="S708" t="s">
        <v>2437</v>
      </c>
      <c r="T708" s="6">
        <f t="shared" si="240"/>
        <v>2.4976851851851851E-2</v>
      </c>
      <c r="U708">
        <f t="shared" si="227"/>
        <v>2.4976851851851851E-2</v>
      </c>
      <c r="V708">
        <f t="shared" si="228"/>
        <v>4.071759259259259E-2</v>
      </c>
      <c r="W708">
        <f t="shared" si="229"/>
        <v>1.5740740740740739E-2</v>
      </c>
      <c r="X708">
        <f t="shared" si="230"/>
        <v>2.5231481481481483E-2</v>
      </c>
      <c r="Y708">
        <f t="shared" si="231"/>
        <v>2.5231481481481483E-2</v>
      </c>
      <c r="Z708" t="b">
        <f t="shared" si="232"/>
        <v>0</v>
      </c>
      <c r="AA708" s="6">
        <f t="shared" si="233"/>
        <v>1.157407407407704E-5</v>
      </c>
      <c r="AB708" s="6" t="b">
        <f t="shared" si="234"/>
        <v>0</v>
      </c>
      <c r="AC708" s="9">
        <f t="shared" si="235"/>
        <v>1</v>
      </c>
      <c r="AD708" s="9">
        <f t="shared" si="223"/>
        <v>59.999999999984624</v>
      </c>
      <c r="AE708" s="10">
        <f t="shared" si="241"/>
        <v>0</v>
      </c>
      <c r="AF708">
        <f t="shared" si="236"/>
        <v>2.5462962962963243E-4</v>
      </c>
      <c r="AG708" t="b">
        <f t="shared" si="237"/>
        <v>0</v>
      </c>
      <c r="AH708">
        <f t="shared" si="238"/>
        <v>4.071759259259259E-2</v>
      </c>
    </row>
    <row r="709" spans="1:34" x14ac:dyDescent="0.2">
      <c r="A709">
        <v>751</v>
      </c>
      <c r="B709" t="s">
        <v>675</v>
      </c>
      <c r="C709" t="s">
        <v>738</v>
      </c>
      <c r="D709" t="s">
        <v>2150</v>
      </c>
      <c r="E709" t="str">
        <f t="shared" si="224"/>
        <v>Sebastian PayneApr 27, 2020</v>
      </c>
      <c r="F709" t="str">
        <f>VLOOKUP(E709,'names lookup'!D:L,2,FALSE)</f>
        <v>Sebastian Payne</v>
      </c>
      <c r="G709" t="str">
        <f>VLOOKUP(F709,'names lookup'!E:H,3,FALSE)</f>
        <v>Financial Times</v>
      </c>
      <c r="H709" t="str">
        <f>VLOOKUP(F709,'names lookup'!E:I,5,FALSE)</f>
        <v>Media</v>
      </c>
      <c r="I709" t="str">
        <f>VLOOKUP($F709,'names lookup'!$E:J,6,FALSE)</f>
        <v>Specialist</v>
      </c>
      <c r="J709" t="str">
        <f>VLOOKUP($F709,'names lookup'!$E:K,7,FALSE)</f>
        <v>National</v>
      </c>
      <c r="K709" t="str">
        <f>VLOOKUP($F709,'names lookup'!$E:L,8,FALSE)</f>
        <v>UK</v>
      </c>
      <c r="L709" t="str">
        <f t="shared" si="225"/>
        <v>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v>
      </c>
      <c r="M709" t="str">
        <f t="shared" si="239"/>
        <v>35:59</v>
      </c>
      <c r="O709">
        <v>402</v>
      </c>
      <c r="Q709" t="s">
        <v>676</v>
      </c>
      <c r="R709" s="7">
        <f t="shared" si="226"/>
        <v>43948</v>
      </c>
      <c r="S709" t="s">
        <v>2596</v>
      </c>
      <c r="T709" s="6">
        <f t="shared" si="240"/>
        <v>2.4988425925925928E-2</v>
      </c>
      <c r="U709">
        <f t="shared" si="227"/>
        <v>2.4988425925925928E-2</v>
      </c>
      <c r="V709">
        <f t="shared" si="228"/>
        <v>2.4988425925925928E-2</v>
      </c>
      <c r="W709">
        <f t="shared" si="229"/>
        <v>0</v>
      </c>
      <c r="X709">
        <f t="shared" si="230"/>
        <v>2.5231481481481483E-2</v>
      </c>
      <c r="Y709">
        <f t="shared" si="231"/>
        <v>2.5231481481481483E-2</v>
      </c>
      <c r="Z709" t="b">
        <f t="shared" si="232"/>
        <v>0</v>
      </c>
      <c r="AA709" s="6">
        <f t="shared" si="233"/>
        <v>2.4305555555555539E-4</v>
      </c>
      <c r="AB709" s="6" t="b">
        <f t="shared" si="234"/>
        <v>0</v>
      </c>
      <c r="AC709" s="9">
        <f t="shared" si="235"/>
        <v>67</v>
      </c>
      <c r="AD709" s="9">
        <f t="shared" si="223"/>
        <v>191.42857142857156</v>
      </c>
      <c r="AE709" s="10">
        <f t="shared" si="241"/>
        <v>2.7777777777777778E-4</v>
      </c>
      <c r="AF709">
        <f t="shared" si="236"/>
        <v>2.4305555555555539E-4</v>
      </c>
      <c r="AG709" t="b">
        <f t="shared" si="237"/>
        <v>0</v>
      </c>
      <c r="AH709">
        <f t="shared" si="238"/>
        <v>4.071759259259259E-2</v>
      </c>
    </row>
    <row r="710" spans="1:34" x14ac:dyDescent="0.2">
      <c r="A710">
        <v>752</v>
      </c>
      <c r="B710" t="s">
        <v>675</v>
      </c>
      <c r="C710" t="s">
        <v>739</v>
      </c>
      <c r="D710" t="s">
        <v>2121</v>
      </c>
      <c r="E710" t="str">
        <f t="shared" si="224"/>
        <v>Matt HancockApr 27, 2020</v>
      </c>
      <c r="F710" t="str">
        <f>VLOOKUP(D710,'names lookup'!A:L,5,FALSE)</f>
        <v>Matt Hancock</v>
      </c>
      <c r="G710" t="str">
        <f>VLOOKUP(F710,'names lookup'!E:H,3,FALSE)</f>
        <v>Government</v>
      </c>
      <c r="H710" t="str">
        <f>VLOOKUP(F710,'names lookup'!E:I,5,FALSE)</f>
        <v>Government</v>
      </c>
      <c r="I710" t="str">
        <f>VLOOKUP($F710,'names lookup'!$E:J,6,FALSE)</f>
        <v>Central govt</v>
      </c>
      <c r="J710" t="str">
        <f>VLOOKUP($F710,'names lookup'!$E:K,7,FALSE)</f>
        <v>N/A</v>
      </c>
      <c r="K710" t="str">
        <f>VLOOKUP($F710,'names lookup'!$E:L,8,FALSE)</f>
        <v>UK</v>
      </c>
      <c r="L710" t="str">
        <f t="shared" si="225"/>
        <v>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v>
      </c>
      <c r="M710" t="str">
        <f t="shared" si="239"/>
        <v>36:20</v>
      </c>
      <c r="O710">
        <v>327</v>
      </c>
      <c r="Q710" t="s">
        <v>676</v>
      </c>
      <c r="R710" s="7">
        <f t="shared" si="226"/>
        <v>43948</v>
      </c>
      <c r="S710" t="s">
        <v>2597</v>
      </c>
      <c r="T710" s="6">
        <f t="shared" si="240"/>
        <v>2.5231481481481483E-2</v>
      </c>
      <c r="U710">
        <f t="shared" si="227"/>
        <v>2.5231481481481483E-2</v>
      </c>
      <c r="V710">
        <f t="shared" si="228"/>
        <v>4.071759259259259E-2</v>
      </c>
      <c r="W710">
        <f t="shared" si="229"/>
        <v>1.5486111111111107E-2</v>
      </c>
      <c r="X710">
        <f t="shared" si="230"/>
        <v>3.0937499999999996E-2</v>
      </c>
      <c r="Y710">
        <f t="shared" si="231"/>
        <v>3.0937499999999996E-2</v>
      </c>
      <c r="Z710" t="b">
        <f t="shared" si="232"/>
        <v>0</v>
      </c>
      <c r="AA710" s="6">
        <f t="shared" si="233"/>
        <v>3.0092592592592324E-4</v>
      </c>
      <c r="AB710" s="6" t="b">
        <f t="shared" si="234"/>
        <v>0</v>
      </c>
      <c r="AC710" s="9">
        <f t="shared" si="235"/>
        <v>56</v>
      </c>
      <c r="AD710" s="9">
        <f t="shared" si="223"/>
        <v>129.23076923077039</v>
      </c>
      <c r="AE710" s="10">
        <f t="shared" si="241"/>
        <v>2.3148148148148146E-4</v>
      </c>
      <c r="AF710">
        <f t="shared" si="236"/>
        <v>5.706018518518513E-3</v>
      </c>
      <c r="AG710" t="b">
        <f t="shared" si="237"/>
        <v>0</v>
      </c>
      <c r="AH710">
        <f t="shared" si="238"/>
        <v>4.071759259259259E-2</v>
      </c>
    </row>
    <row r="711" spans="1:34" x14ac:dyDescent="0.2">
      <c r="A711">
        <v>753</v>
      </c>
      <c r="B711" t="s">
        <v>675</v>
      </c>
      <c r="C711" t="s">
        <v>740</v>
      </c>
      <c r="D711" t="s">
        <v>2160</v>
      </c>
      <c r="E711" t="str">
        <f t="shared" si="224"/>
        <v>Speaker 4Apr 27, 2020</v>
      </c>
      <c r="F711" t="str">
        <f>VLOOKUP(E711,'names lookup'!D:L,2,FALSE)</f>
        <v>Stephen Powis</v>
      </c>
      <c r="G711" t="str">
        <f>VLOOKUP(F711,'names lookup'!E:H,3,FALSE)</f>
        <v>NHS England</v>
      </c>
      <c r="H711" t="str">
        <f>VLOOKUP(F711,'names lookup'!E:I,5,FALSE)</f>
        <v>Government</v>
      </c>
      <c r="I711" t="str">
        <f>VLOOKUP($F711,'names lookup'!$E:J,6,FALSE)</f>
        <v>Health</v>
      </c>
      <c r="J711" t="str">
        <f>VLOOKUP($F711,'names lookup'!$E:K,7,FALSE)</f>
        <v>N/A</v>
      </c>
      <c r="K711" t="str">
        <f>VLOOKUP($F711,'names lookup'!$E:L,8,FALSE)</f>
        <v>England</v>
      </c>
      <c r="L711" t="str">
        <f t="shared" si="225"/>
        <v>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v>
      </c>
      <c r="M711" t="str">
        <f t="shared" si="239"/>
        <v>36:46</v>
      </c>
      <c r="O711">
        <v>980</v>
      </c>
      <c r="Q711" t="s">
        <v>676</v>
      </c>
      <c r="R711" s="7">
        <f t="shared" si="226"/>
        <v>43948</v>
      </c>
      <c r="S711" t="s">
        <v>2598</v>
      </c>
      <c r="T711" s="6">
        <f t="shared" si="240"/>
        <v>2.5532407407407406E-2</v>
      </c>
      <c r="U711">
        <f t="shared" si="227"/>
        <v>2.5532407407407406E-2</v>
      </c>
      <c r="V711">
        <f t="shared" si="228"/>
        <v>3.0659722222222224E-2</v>
      </c>
      <c r="W711">
        <f t="shared" si="229"/>
        <v>5.1273148148148172E-3</v>
      </c>
      <c r="X711">
        <f t="shared" si="230"/>
        <v>3.0937499999999996E-2</v>
      </c>
      <c r="Y711">
        <f t="shared" si="231"/>
        <v>3.0937499999999996E-2</v>
      </c>
      <c r="Z711" t="b">
        <f t="shared" si="232"/>
        <v>0</v>
      </c>
      <c r="AA711" s="6">
        <f t="shared" si="233"/>
        <v>7.0601851851851902E-4</v>
      </c>
      <c r="AB711" s="6" t="b">
        <f t="shared" si="234"/>
        <v>0</v>
      </c>
      <c r="AC711" s="9">
        <f t="shared" si="235"/>
        <v>179</v>
      </c>
      <c r="AD711" s="9">
        <f t="shared" si="223"/>
        <v>176.06557377049165</v>
      </c>
      <c r="AE711" s="10">
        <f t="shared" si="241"/>
        <v>7.407407407407407E-4</v>
      </c>
      <c r="AF711">
        <f t="shared" si="236"/>
        <v>5.4050925925925898E-3</v>
      </c>
      <c r="AG711" t="b">
        <f t="shared" si="237"/>
        <v>0</v>
      </c>
      <c r="AH711">
        <f t="shared" si="238"/>
        <v>4.071759259259259E-2</v>
      </c>
    </row>
    <row r="712" spans="1:34" x14ac:dyDescent="0.2">
      <c r="A712">
        <v>754</v>
      </c>
      <c r="B712" t="s">
        <v>675</v>
      </c>
      <c r="C712" t="s">
        <v>741</v>
      </c>
      <c r="D712" t="s">
        <v>2160</v>
      </c>
      <c r="E712" t="str">
        <f t="shared" si="224"/>
        <v>Speaker 4Apr 27, 2020</v>
      </c>
      <c r="F712" t="str">
        <f>VLOOKUP(E712,'names lookup'!D:L,2,FALSE)</f>
        <v>Stephen Powis</v>
      </c>
      <c r="G712" t="str">
        <f>VLOOKUP(F712,'names lookup'!E:H,3,FALSE)</f>
        <v>NHS England</v>
      </c>
      <c r="H712" t="str">
        <f>VLOOKUP(F712,'names lookup'!E:I,5,FALSE)</f>
        <v>Government</v>
      </c>
      <c r="I712" t="str">
        <f>VLOOKUP($F712,'names lookup'!$E:J,6,FALSE)</f>
        <v>Health</v>
      </c>
      <c r="J712" t="str">
        <f>VLOOKUP($F712,'names lookup'!$E:K,7,FALSE)</f>
        <v>N/A</v>
      </c>
      <c r="K712" t="str">
        <f>VLOOKUP($F712,'names lookup'!$E:L,8,FALSE)</f>
        <v>England</v>
      </c>
      <c r="L712" t="str">
        <f t="shared" si="225"/>
        <v>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v>
      </c>
      <c r="M712" t="str">
        <f t="shared" si="239"/>
        <v>37:47</v>
      </c>
      <c r="O712">
        <v>664</v>
      </c>
      <c r="Q712" t="s">
        <v>676</v>
      </c>
      <c r="R712" s="7">
        <f t="shared" si="226"/>
        <v>43948</v>
      </c>
      <c r="S712" t="s">
        <v>2598</v>
      </c>
      <c r="T712" s="6">
        <f t="shared" si="240"/>
        <v>2.6238425925925925E-2</v>
      </c>
      <c r="U712">
        <f t="shared" si="227"/>
        <v>2.5532407407407406E-2</v>
      </c>
      <c r="V712">
        <f t="shared" si="228"/>
        <v>3.0659722222222224E-2</v>
      </c>
      <c r="W712">
        <f t="shared" si="229"/>
        <v>5.1273148148148172E-3</v>
      </c>
      <c r="X712">
        <f t="shared" si="230"/>
        <v>3.0937499999999996E-2</v>
      </c>
      <c r="Y712">
        <f t="shared" si="231"/>
        <v>3.0937499999999996E-2</v>
      </c>
      <c r="Z712" t="b">
        <f t="shared" si="232"/>
        <v>0</v>
      </c>
      <c r="AA712" s="6">
        <f t="shared" si="233"/>
        <v>4.5138888888889006E-4</v>
      </c>
      <c r="AB712" s="6" t="b">
        <f t="shared" si="234"/>
        <v>0</v>
      </c>
      <c r="AC712" s="9">
        <f t="shared" si="235"/>
        <v>113</v>
      </c>
      <c r="AD712" s="9">
        <f t="shared" si="223"/>
        <v>173.84615384615338</v>
      </c>
      <c r="AE712" s="10">
        <f t="shared" si="241"/>
        <v>4.6296296296296293E-4</v>
      </c>
      <c r="AF712">
        <f t="shared" si="236"/>
        <v>5.4050925925925898E-3</v>
      </c>
      <c r="AG712" t="b">
        <f t="shared" si="237"/>
        <v>0</v>
      </c>
      <c r="AH712">
        <f t="shared" si="238"/>
        <v>4.071759259259259E-2</v>
      </c>
    </row>
    <row r="713" spans="1:34" x14ac:dyDescent="0.2">
      <c r="A713">
        <v>755</v>
      </c>
      <c r="B713" t="s">
        <v>675</v>
      </c>
      <c r="C713" t="s">
        <v>742</v>
      </c>
      <c r="D713" t="s">
        <v>2121</v>
      </c>
      <c r="E713" t="str">
        <f t="shared" si="224"/>
        <v>Matt HancockApr 27, 2020</v>
      </c>
      <c r="F713" t="str">
        <f>VLOOKUP(D713,'names lookup'!A:L,5,FALSE)</f>
        <v>Matt Hancock</v>
      </c>
      <c r="G713" t="str">
        <f>VLOOKUP(F713,'names lookup'!E:H,3,FALSE)</f>
        <v>Government</v>
      </c>
      <c r="H713" t="str">
        <f>VLOOKUP(F713,'names lookup'!E:I,5,FALSE)</f>
        <v>Government</v>
      </c>
      <c r="I713" t="str">
        <f>VLOOKUP($F713,'names lookup'!$E:J,6,FALSE)</f>
        <v>Central govt</v>
      </c>
      <c r="J713" t="str">
        <f>VLOOKUP($F713,'names lookup'!$E:K,7,FALSE)</f>
        <v>N/A</v>
      </c>
      <c r="K713" t="str">
        <f>VLOOKUP($F713,'names lookup'!$E:L,8,FALSE)</f>
        <v>UK</v>
      </c>
      <c r="L713" t="str">
        <f t="shared" si="225"/>
        <v>Thanks very much. So Gordon Rayner from The Telegraph.</v>
      </c>
      <c r="M713" t="str">
        <f t="shared" si="239"/>
        <v>38:26</v>
      </c>
      <c r="O713">
        <v>76</v>
      </c>
      <c r="Q713" t="s">
        <v>676</v>
      </c>
      <c r="R713" s="7">
        <f t="shared" si="226"/>
        <v>43948</v>
      </c>
      <c r="S713" t="s">
        <v>2599</v>
      </c>
      <c r="T713" s="6">
        <f t="shared" si="240"/>
        <v>2.6689814814814816E-2</v>
      </c>
      <c r="U713">
        <f t="shared" si="227"/>
        <v>2.6689814814814816E-2</v>
      </c>
      <c r="V713">
        <f t="shared" si="228"/>
        <v>4.071759259259259E-2</v>
      </c>
      <c r="W713">
        <f t="shared" si="229"/>
        <v>1.4027777777777774E-2</v>
      </c>
      <c r="X713">
        <f t="shared" si="230"/>
        <v>3.0937499999999996E-2</v>
      </c>
      <c r="Y713">
        <f t="shared" si="231"/>
        <v>3.0937499999999996E-2</v>
      </c>
      <c r="Z713" t="b">
        <f t="shared" si="232"/>
        <v>0</v>
      </c>
      <c r="AA713" s="6">
        <f t="shared" si="233"/>
        <v>5.7870370370367852E-5</v>
      </c>
      <c r="AB713" s="6" t="b">
        <f t="shared" si="234"/>
        <v>0</v>
      </c>
      <c r="AC713" s="9">
        <f t="shared" si="235"/>
        <v>9</v>
      </c>
      <c r="AD713" s="9">
        <f t="shared" si="223"/>
        <v>108.0000000000047</v>
      </c>
      <c r="AE713" s="10">
        <f t="shared" si="241"/>
        <v>3.4722222222222222E-5</v>
      </c>
      <c r="AF713">
        <f t="shared" si="236"/>
        <v>4.2476851851851807E-3</v>
      </c>
      <c r="AG713" t="b">
        <f t="shared" si="237"/>
        <v>0</v>
      </c>
      <c r="AH713">
        <f t="shared" si="238"/>
        <v>4.071759259259259E-2</v>
      </c>
    </row>
    <row r="714" spans="1:34" x14ac:dyDescent="0.2">
      <c r="A714">
        <v>756</v>
      </c>
      <c r="B714" t="s">
        <v>675</v>
      </c>
      <c r="C714" t="s">
        <v>743</v>
      </c>
      <c r="D714" t="s">
        <v>2072</v>
      </c>
      <c r="E714" t="str">
        <f t="shared" si="224"/>
        <v>Gordon RaynerApr 27, 2020</v>
      </c>
      <c r="F714" t="str">
        <f>VLOOKUP(D714,'names lookup'!A:L,5,FALSE)</f>
        <v>Gordon Rayner</v>
      </c>
      <c r="G714" t="str">
        <f>VLOOKUP(F714,'names lookup'!E:H,3,FALSE)</f>
        <v>The Telegraph</v>
      </c>
      <c r="H714" t="str">
        <f>VLOOKUP(F714,'names lookup'!E:I,5,FALSE)</f>
        <v>Media</v>
      </c>
      <c r="I714" t="str">
        <f>VLOOKUP($F714,'names lookup'!$E:J,6,FALSE)</f>
        <v>Newspaper</v>
      </c>
      <c r="J714" t="str">
        <f>VLOOKUP($F714,'names lookup'!$E:K,7,FALSE)</f>
        <v>National</v>
      </c>
      <c r="K714" t="str">
        <f>VLOOKUP($F714,'names lookup'!$E:L,8,FALSE)</f>
        <v>UK</v>
      </c>
      <c r="L714" t="str">
        <f t="shared" si="225"/>
        <v>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v>
      </c>
      <c r="M714" t="str">
        <f t="shared" si="239"/>
        <v>38:31</v>
      </c>
      <c r="O714">
        <v>1025</v>
      </c>
      <c r="Q714" t="s">
        <v>676</v>
      </c>
      <c r="R714" s="7">
        <f t="shared" si="226"/>
        <v>43948</v>
      </c>
      <c r="S714" t="s">
        <v>2600</v>
      </c>
      <c r="T714" s="6">
        <f t="shared" si="240"/>
        <v>2.6747685185185183E-2</v>
      </c>
      <c r="U714">
        <f t="shared" si="227"/>
        <v>2.6747685185185183E-2</v>
      </c>
      <c r="V714">
        <f t="shared" si="228"/>
        <v>3.2835648148148149E-2</v>
      </c>
      <c r="W714">
        <f t="shared" si="229"/>
        <v>6.0879629629629652E-3</v>
      </c>
      <c r="X714">
        <f t="shared" si="230"/>
        <v>3.0937499999999996E-2</v>
      </c>
      <c r="Y714">
        <f t="shared" si="231"/>
        <v>3.0937499999999996E-2</v>
      </c>
      <c r="Z714" t="b">
        <f t="shared" si="232"/>
        <v>0</v>
      </c>
      <c r="AA714" s="6">
        <f t="shared" si="233"/>
        <v>6.4814814814815463E-4</v>
      </c>
      <c r="AB714" s="6" t="b">
        <f t="shared" si="234"/>
        <v>0</v>
      </c>
      <c r="AC714" s="9">
        <f t="shared" si="235"/>
        <v>176</v>
      </c>
      <c r="AD714" s="9">
        <f t="shared" si="223"/>
        <v>188.57142857142668</v>
      </c>
      <c r="AE714" s="10">
        <f t="shared" si="241"/>
        <v>7.291666666666667E-4</v>
      </c>
      <c r="AF714">
        <f t="shared" si="236"/>
        <v>4.1898148148148129E-3</v>
      </c>
      <c r="AG714" t="b">
        <f t="shared" si="237"/>
        <v>0</v>
      </c>
      <c r="AH714">
        <f t="shared" si="238"/>
        <v>4.071759259259259E-2</v>
      </c>
    </row>
    <row r="715" spans="1:34" x14ac:dyDescent="0.2">
      <c r="A715">
        <v>757</v>
      </c>
      <c r="B715" t="s">
        <v>675</v>
      </c>
      <c r="C715" t="s">
        <v>744</v>
      </c>
      <c r="D715" t="s">
        <v>2121</v>
      </c>
      <c r="E715" t="str">
        <f t="shared" si="224"/>
        <v>Matt HancockApr 27, 2020</v>
      </c>
      <c r="F715" t="str">
        <f>VLOOKUP(D715,'names lookup'!A:L,5,FALSE)</f>
        <v>Matt Hancock</v>
      </c>
      <c r="G715" t="str">
        <f>VLOOKUP(F715,'names lookup'!E:H,3,FALSE)</f>
        <v>Government</v>
      </c>
      <c r="H715" t="str">
        <f>VLOOKUP(F715,'names lookup'!E:I,5,FALSE)</f>
        <v>Government</v>
      </c>
      <c r="I715" t="str">
        <f>VLOOKUP($F715,'names lookup'!$E:J,6,FALSE)</f>
        <v>Central govt</v>
      </c>
      <c r="J715" t="str">
        <f>VLOOKUP($F715,'names lookup'!$E:K,7,FALSE)</f>
        <v>N/A</v>
      </c>
      <c r="K715" t="str">
        <f>VLOOKUP($F715,'names lookup'!$E:L,8,FALSE)</f>
        <v>UK</v>
      </c>
      <c r="L715" t="str">
        <f t="shared" si="225"/>
        <v>Great, do you want to take the first one and then I’ll ask Steve to comment on it.</v>
      </c>
      <c r="M715" t="str">
        <f t="shared" si="239"/>
        <v>39:27</v>
      </c>
      <c r="O715">
        <v>104</v>
      </c>
      <c r="Q715" t="s">
        <v>676</v>
      </c>
      <c r="R715" s="7">
        <f t="shared" si="226"/>
        <v>43948</v>
      </c>
      <c r="S715" t="s">
        <v>2601</v>
      </c>
      <c r="T715" s="6">
        <f t="shared" si="240"/>
        <v>2.7395833333333338E-2</v>
      </c>
      <c r="U715">
        <f t="shared" si="227"/>
        <v>2.7395833333333338E-2</v>
      </c>
      <c r="V715">
        <f t="shared" si="228"/>
        <v>4.071759259259259E-2</v>
      </c>
      <c r="W715">
        <f t="shared" si="229"/>
        <v>1.3321759259259252E-2</v>
      </c>
      <c r="X715">
        <f t="shared" si="230"/>
        <v>3.0937499999999996E-2</v>
      </c>
      <c r="Y715">
        <f t="shared" si="231"/>
        <v>3.0937499999999996E-2</v>
      </c>
      <c r="Z715" t="b">
        <f t="shared" si="232"/>
        <v>0</v>
      </c>
      <c r="AA715" s="6">
        <f t="shared" si="233"/>
        <v>5.7870370370364382E-5</v>
      </c>
      <c r="AB715" s="6" t="b">
        <f t="shared" si="234"/>
        <v>0</v>
      </c>
      <c r="AC715" s="9">
        <f t="shared" si="235"/>
        <v>18</v>
      </c>
      <c r="AD715" s="9">
        <f t="shared" si="223"/>
        <v>216.00000000002234</v>
      </c>
      <c r="AE715" s="10">
        <f t="shared" si="241"/>
        <v>6.9444444444444444E-5</v>
      </c>
      <c r="AF715">
        <f t="shared" si="236"/>
        <v>3.5416666666666582E-3</v>
      </c>
      <c r="AG715" t="b">
        <f t="shared" si="237"/>
        <v>0</v>
      </c>
      <c r="AH715">
        <f t="shared" si="238"/>
        <v>4.071759259259259E-2</v>
      </c>
    </row>
    <row r="716" spans="1:34" x14ac:dyDescent="0.2">
      <c r="A716">
        <v>758</v>
      </c>
      <c r="B716" t="s">
        <v>675</v>
      </c>
      <c r="C716" t="s">
        <v>745</v>
      </c>
      <c r="D716" t="s">
        <v>2047</v>
      </c>
      <c r="E716" t="str">
        <f t="shared" si="224"/>
        <v>Chris WhittyApr 27, 2020</v>
      </c>
      <c r="F716" t="str">
        <f>VLOOKUP(D716,'names lookup'!A:L,5,FALSE)</f>
        <v>Chris Whitty</v>
      </c>
      <c r="G716" t="str">
        <f>VLOOKUP(F716,'names lookup'!E:H,3,FALSE)</f>
        <v>Department of Health and Social Care (DHSC)</v>
      </c>
      <c r="H716" t="str">
        <f>VLOOKUP(F716,'names lookup'!E:I,5,FALSE)</f>
        <v>Government</v>
      </c>
      <c r="I716" t="str">
        <f>VLOOKUP($F716,'names lookup'!$E:J,6,FALSE)</f>
        <v>Health</v>
      </c>
      <c r="J716" t="str">
        <f>VLOOKUP($F716,'names lookup'!$E:K,7,FALSE)</f>
        <v>N/A</v>
      </c>
      <c r="K716" t="str">
        <f>VLOOKUP($F716,'names lookup'!$E:L,8,FALSE)</f>
        <v>England</v>
      </c>
      <c r="L716" t="str">
        <f t="shared" si="225"/>
        <v>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v>
      </c>
      <c r="M716" t="str">
        <f t="shared" si="239"/>
        <v>39:32</v>
      </c>
      <c r="O716">
        <v>828</v>
      </c>
      <c r="Q716" t="s">
        <v>676</v>
      </c>
      <c r="R716" s="7">
        <f t="shared" si="226"/>
        <v>43948</v>
      </c>
      <c r="S716" t="s">
        <v>2602</v>
      </c>
      <c r="T716" s="6">
        <f t="shared" si="240"/>
        <v>2.7453703703703702E-2</v>
      </c>
      <c r="U716">
        <f t="shared" si="227"/>
        <v>2.7453703703703702E-2</v>
      </c>
      <c r="V716">
        <f t="shared" si="228"/>
        <v>3.7465277777777778E-2</v>
      </c>
      <c r="W716">
        <f t="shared" si="229"/>
        <v>1.0011574074074076E-2</v>
      </c>
      <c r="X716">
        <f t="shared" si="230"/>
        <v>3.0937499999999996E-2</v>
      </c>
      <c r="Y716">
        <f t="shared" si="231"/>
        <v>3.0937499999999996E-2</v>
      </c>
      <c r="Z716" t="b">
        <f t="shared" si="232"/>
        <v>0</v>
      </c>
      <c r="AA716" s="6">
        <f t="shared" si="233"/>
        <v>6.4814814814815117E-4</v>
      </c>
      <c r="AB716" s="6" t="b">
        <f t="shared" si="234"/>
        <v>0</v>
      </c>
      <c r="AC716" s="9">
        <f t="shared" si="235"/>
        <v>148</v>
      </c>
      <c r="AD716" s="9">
        <f t="shared" si="223"/>
        <v>158.57142857142784</v>
      </c>
      <c r="AE716" s="10">
        <f t="shared" si="241"/>
        <v>6.134259259259259E-4</v>
      </c>
      <c r="AF716">
        <f t="shared" si="236"/>
        <v>3.4837962962962939E-3</v>
      </c>
      <c r="AG716" t="b">
        <f t="shared" si="237"/>
        <v>0</v>
      </c>
      <c r="AH716">
        <f t="shared" si="238"/>
        <v>4.071759259259259E-2</v>
      </c>
    </row>
    <row r="717" spans="1:34" x14ac:dyDescent="0.2">
      <c r="A717">
        <v>759</v>
      </c>
      <c r="B717" t="s">
        <v>675</v>
      </c>
      <c r="C717" t="s">
        <v>746</v>
      </c>
      <c r="D717" t="s">
        <v>2047</v>
      </c>
      <c r="E717" t="str">
        <f t="shared" si="224"/>
        <v>Chris WhittyApr 27, 2020</v>
      </c>
      <c r="F717" t="str">
        <f>VLOOKUP(D717,'names lookup'!A:L,5,FALSE)</f>
        <v>Chris Whitty</v>
      </c>
      <c r="G717" t="str">
        <f>VLOOKUP(F717,'names lookup'!E:H,3,FALSE)</f>
        <v>Department of Health and Social Care (DHSC)</v>
      </c>
      <c r="H717" t="str">
        <f>VLOOKUP(F717,'names lookup'!E:I,5,FALSE)</f>
        <v>Government</v>
      </c>
      <c r="I717" t="str">
        <f>VLOOKUP($F717,'names lookup'!$E:J,6,FALSE)</f>
        <v>Health</v>
      </c>
      <c r="J717" t="str">
        <f>VLOOKUP($F717,'names lookup'!$E:K,7,FALSE)</f>
        <v>N/A</v>
      </c>
      <c r="K717" t="str">
        <f>VLOOKUP($F717,'names lookup'!$E:L,8,FALSE)</f>
        <v>England</v>
      </c>
      <c r="L717" t="str">
        <f t="shared" si="225"/>
        <v>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v>
      </c>
      <c r="M717" t="str">
        <f t="shared" si="239"/>
        <v>40:28</v>
      </c>
      <c r="O717">
        <v>935</v>
      </c>
      <c r="Q717" t="s">
        <v>676</v>
      </c>
      <c r="R717" s="7">
        <f t="shared" si="226"/>
        <v>43948</v>
      </c>
      <c r="S717" t="s">
        <v>2602</v>
      </c>
      <c r="T717" s="6">
        <f t="shared" si="240"/>
        <v>2.8101851851851854E-2</v>
      </c>
      <c r="U717">
        <f t="shared" si="227"/>
        <v>2.7453703703703702E-2</v>
      </c>
      <c r="V717">
        <f t="shared" si="228"/>
        <v>3.7465277777777778E-2</v>
      </c>
      <c r="W717">
        <f t="shared" si="229"/>
        <v>1.0011574074074076E-2</v>
      </c>
      <c r="X717">
        <f t="shared" si="230"/>
        <v>3.0937499999999996E-2</v>
      </c>
      <c r="Y717">
        <f t="shared" si="231"/>
        <v>3.0937499999999996E-2</v>
      </c>
      <c r="Z717" t="b">
        <f t="shared" si="232"/>
        <v>0</v>
      </c>
      <c r="AA717" s="6">
        <f t="shared" si="233"/>
        <v>6.5972222222222127E-4</v>
      </c>
      <c r="AB717" s="6" t="b">
        <f t="shared" si="234"/>
        <v>0</v>
      </c>
      <c r="AC717" s="9">
        <f t="shared" si="235"/>
        <v>165</v>
      </c>
      <c r="AD717" s="9">
        <f t="shared" si="223"/>
        <v>173.68421052631604</v>
      </c>
      <c r="AE717" s="10">
        <f t="shared" si="241"/>
        <v>6.8287037037037025E-4</v>
      </c>
      <c r="AF717">
        <f t="shared" si="236"/>
        <v>3.4837962962962939E-3</v>
      </c>
      <c r="AG717" t="b">
        <f t="shared" si="237"/>
        <v>0</v>
      </c>
      <c r="AH717">
        <f t="shared" si="238"/>
        <v>4.071759259259259E-2</v>
      </c>
    </row>
    <row r="718" spans="1:34" x14ac:dyDescent="0.2">
      <c r="A718">
        <v>760</v>
      </c>
      <c r="B718" t="s">
        <v>675</v>
      </c>
      <c r="C718" t="s">
        <v>747</v>
      </c>
      <c r="D718" t="s">
        <v>2047</v>
      </c>
      <c r="E718" t="str">
        <f t="shared" si="224"/>
        <v>Chris WhittyApr 27, 2020</v>
      </c>
      <c r="F718" t="str">
        <f>VLOOKUP(D718,'names lookup'!A:L,5,FALSE)</f>
        <v>Chris Whitty</v>
      </c>
      <c r="G718" t="str">
        <f>VLOOKUP(F718,'names lookup'!E:H,3,FALSE)</f>
        <v>Department of Health and Social Care (DHSC)</v>
      </c>
      <c r="H718" t="str">
        <f>VLOOKUP(F718,'names lookup'!E:I,5,FALSE)</f>
        <v>Government</v>
      </c>
      <c r="I718" t="str">
        <f>VLOOKUP($F718,'names lookup'!$E:J,6,FALSE)</f>
        <v>Health</v>
      </c>
      <c r="J718" t="str">
        <f>VLOOKUP($F718,'names lookup'!$E:K,7,FALSE)</f>
        <v>N/A</v>
      </c>
      <c r="K718" t="str">
        <f>VLOOKUP($F718,'names lookup'!$E:L,8,FALSE)</f>
        <v>England</v>
      </c>
      <c r="L718" t="str">
        <f t="shared" si="225"/>
        <v>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v>
      </c>
      <c r="M718" t="str">
        <f t="shared" si="239"/>
        <v>41:25</v>
      </c>
      <c r="O718">
        <v>514</v>
      </c>
      <c r="Q718" t="s">
        <v>676</v>
      </c>
      <c r="R718" s="7">
        <f t="shared" si="226"/>
        <v>43948</v>
      </c>
      <c r="S718" t="s">
        <v>2602</v>
      </c>
      <c r="T718" s="6">
        <f t="shared" si="240"/>
        <v>2.8761574074074075E-2</v>
      </c>
      <c r="U718">
        <f t="shared" si="227"/>
        <v>2.7453703703703702E-2</v>
      </c>
      <c r="V718">
        <f t="shared" si="228"/>
        <v>3.7465277777777778E-2</v>
      </c>
      <c r="W718">
        <f t="shared" si="229"/>
        <v>1.0011574074074076E-2</v>
      </c>
      <c r="X718">
        <f t="shared" si="230"/>
        <v>3.0937499999999996E-2</v>
      </c>
      <c r="Y718">
        <f t="shared" si="231"/>
        <v>3.0937499999999996E-2</v>
      </c>
      <c r="Z718" t="b">
        <f t="shared" si="232"/>
        <v>0</v>
      </c>
      <c r="AA718" s="6">
        <f t="shared" si="233"/>
        <v>3.4722222222222099E-4</v>
      </c>
      <c r="AB718" s="6" t="b">
        <f t="shared" si="234"/>
        <v>0</v>
      </c>
      <c r="AC718" s="9">
        <f t="shared" si="235"/>
        <v>96</v>
      </c>
      <c r="AD718" s="9">
        <f t="shared" si="223"/>
        <v>192.00000000000068</v>
      </c>
      <c r="AE718" s="10">
        <f t="shared" si="241"/>
        <v>3.9351851851851852E-4</v>
      </c>
      <c r="AF718">
        <f t="shared" si="236"/>
        <v>3.4837962962962939E-3</v>
      </c>
      <c r="AG718" t="b">
        <f t="shared" si="237"/>
        <v>0</v>
      </c>
      <c r="AH718">
        <f t="shared" si="238"/>
        <v>4.071759259259259E-2</v>
      </c>
    </row>
    <row r="719" spans="1:34" x14ac:dyDescent="0.2">
      <c r="A719">
        <v>761</v>
      </c>
      <c r="B719" t="s">
        <v>675</v>
      </c>
      <c r="C719" t="s">
        <v>748</v>
      </c>
      <c r="D719" t="s">
        <v>2121</v>
      </c>
      <c r="E719" t="str">
        <f t="shared" si="224"/>
        <v>Matt HancockApr 27, 2020</v>
      </c>
      <c r="F719" t="str">
        <f>VLOOKUP(D719,'names lookup'!A:L,5,FALSE)</f>
        <v>Matt Hancock</v>
      </c>
      <c r="G719" t="str">
        <f>VLOOKUP(F719,'names lookup'!E:H,3,FALSE)</f>
        <v>Government</v>
      </c>
      <c r="H719" t="str">
        <f>VLOOKUP(F719,'names lookup'!E:I,5,FALSE)</f>
        <v>Government</v>
      </c>
      <c r="I719" t="str">
        <f>VLOOKUP($F719,'names lookup'!$E:J,6,FALSE)</f>
        <v>Central govt</v>
      </c>
      <c r="J719" t="str">
        <f>VLOOKUP($F719,'names lookup'!$E:K,7,FALSE)</f>
        <v>N/A</v>
      </c>
      <c r="K719" t="str">
        <f>VLOOKUP($F719,'names lookup'!$E:L,8,FALSE)</f>
        <v>UK</v>
      </c>
      <c r="L719" t="str">
        <f t="shared" si="225"/>
        <v>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v>
      </c>
      <c r="M719" t="str">
        <f t="shared" si="239"/>
        <v>41:55</v>
      </c>
      <c r="O719">
        <v>929</v>
      </c>
      <c r="Q719" t="s">
        <v>676</v>
      </c>
      <c r="R719" s="7">
        <f t="shared" si="226"/>
        <v>43948</v>
      </c>
      <c r="S719" t="s">
        <v>2447</v>
      </c>
      <c r="T719" s="6">
        <f t="shared" si="240"/>
        <v>2.9108796296296296E-2</v>
      </c>
      <c r="U719">
        <f t="shared" si="227"/>
        <v>2.9108796296296296E-2</v>
      </c>
      <c r="V719">
        <f t="shared" si="228"/>
        <v>4.071759259259259E-2</v>
      </c>
      <c r="W719">
        <f t="shared" si="229"/>
        <v>1.1608796296296294E-2</v>
      </c>
      <c r="X719">
        <f t="shared" si="230"/>
        <v>3.0937499999999996E-2</v>
      </c>
      <c r="Y719">
        <f t="shared" si="231"/>
        <v>3.0937499999999996E-2</v>
      </c>
      <c r="Z719" t="b">
        <f t="shared" si="232"/>
        <v>0</v>
      </c>
      <c r="AA719" s="6">
        <f t="shared" si="233"/>
        <v>7.7546296296296391E-4</v>
      </c>
      <c r="AB719" s="6" t="b">
        <f t="shared" si="234"/>
        <v>0</v>
      </c>
      <c r="AC719" s="9">
        <f t="shared" si="235"/>
        <v>169</v>
      </c>
      <c r="AD719" s="9">
        <f t="shared" si="223"/>
        <v>151.34328358208936</v>
      </c>
      <c r="AE719" s="10">
        <f t="shared" si="241"/>
        <v>6.9444444444444447E-4</v>
      </c>
      <c r="AF719">
        <f t="shared" si="236"/>
        <v>1.8287037037037004E-3</v>
      </c>
      <c r="AG719" t="b">
        <f t="shared" si="237"/>
        <v>0</v>
      </c>
      <c r="AH719">
        <f t="shared" si="238"/>
        <v>4.071759259259259E-2</v>
      </c>
    </row>
    <row r="720" spans="1:34" x14ac:dyDescent="0.2">
      <c r="A720">
        <v>762</v>
      </c>
      <c r="B720" t="s">
        <v>675</v>
      </c>
      <c r="C720" t="s">
        <v>749</v>
      </c>
      <c r="D720" t="s">
        <v>2160</v>
      </c>
      <c r="E720" t="str">
        <f t="shared" si="224"/>
        <v>Speaker 4Apr 27, 2020</v>
      </c>
      <c r="F720" t="str">
        <f>VLOOKUP(E720,'names lookup'!D:L,2,FALSE)</f>
        <v>Stephen Powis</v>
      </c>
      <c r="G720" t="str">
        <f>VLOOKUP(F720,'names lookup'!E:H,3,FALSE)</f>
        <v>NHS England</v>
      </c>
      <c r="H720" t="str">
        <f>VLOOKUP(F720,'names lookup'!E:I,5,FALSE)</f>
        <v>Government</v>
      </c>
      <c r="I720" t="str">
        <f>VLOOKUP($F720,'names lookup'!$E:J,6,FALSE)</f>
        <v>Health</v>
      </c>
      <c r="J720" t="str">
        <f>VLOOKUP($F720,'names lookup'!$E:K,7,FALSE)</f>
        <v>N/A</v>
      </c>
      <c r="K720" t="str">
        <f>VLOOKUP($F720,'names lookup'!$E:L,8,FALSE)</f>
        <v>England</v>
      </c>
      <c r="L720" t="str">
        <f t="shared" si="225"/>
        <v>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v>
      </c>
      <c r="M720" t="str">
        <f t="shared" si="239"/>
        <v>43:02</v>
      </c>
      <c r="O720">
        <v>1047</v>
      </c>
      <c r="Q720" t="s">
        <v>676</v>
      </c>
      <c r="R720" s="7">
        <f t="shared" si="226"/>
        <v>43948</v>
      </c>
      <c r="S720" t="s">
        <v>2603</v>
      </c>
      <c r="T720" s="6">
        <f t="shared" si="240"/>
        <v>2.988425925925926E-2</v>
      </c>
      <c r="U720">
        <f t="shared" si="227"/>
        <v>2.988425925925926E-2</v>
      </c>
      <c r="V720">
        <f t="shared" si="228"/>
        <v>3.0659722222222224E-2</v>
      </c>
      <c r="W720">
        <f t="shared" si="229"/>
        <v>7.7546296296296391E-4</v>
      </c>
      <c r="X720">
        <f t="shared" si="230"/>
        <v>3.0937499999999996E-2</v>
      </c>
      <c r="Y720">
        <f t="shared" si="231"/>
        <v>3.0937499999999996E-2</v>
      </c>
      <c r="Z720" t="b">
        <f t="shared" si="232"/>
        <v>0</v>
      </c>
      <c r="AA720" s="6">
        <f t="shared" si="233"/>
        <v>7.7546296296296391E-4</v>
      </c>
      <c r="AB720" s="6" t="b">
        <f t="shared" si="234"/>
        <v>0</v>
      </c>
      <c r="AC720" s="9">
        <f t="shared" si="235"/>
        <v>184</v>
      </c>
      <c r="AD720" s="9">
        <f t="shared" si="223"/>
        <v>164.77611940298488</v>
      </c>
      <c r="AE720" s="10">
        <f t="shared" si="241"/>
        <v>7.5231481481481471E-4</v>
      </c>
      <c r="AF720">
        <f t="shared" si="236"/>
        <v>1.0532407407407365E-3</v>
      </c>
      <c r="AG720" t="b">
        <f t="shared" si="237"/>
        <v>0</v>
      </c>
      <c r="AH720">
        <f t="shared" si="238"/>
        <v>4.071759259259259E-2</v>
      </c>
    </row>
    <row r="721" spans="1:34" x14ac:dyDescent="0.2">
      <c r="A721">
        <v>763</v>
      </c>
      <c r="B721" t="s">
        <v>675</v>
      </c>
      <c r="C721" t="s">
        <v>750</v>
      </c>
      <c r="D721" t="s">
        <v>2160</v>
      </c>
      <c r="E721" t="str">
        <f t="shared" si="224"/>
        <v>Speaker 4Apr 27, 2020</v>
      </c>
      <c r="F721" t="str">
        <f>VLOOKUP(E721,'names lookup'!D:L,2,FALSE)</f>
        <v>Stephen Powis</v>
      </c>
      <c r="G721" t="str">
        <f>VLOOKUP(F721,'names lookup'!E:H,3,FALSE)</f>
        <v>NHS England</v>
      </c>
      <c r="H721" t="str">
        <f>VLOOKUP(F721,'names lookup'!E:I,5,FALSE)</f>
        <v>Government</v>
      </c>
      <c r="I721" t="str">
        <f>VLOOKUP($F721,'names lookup'!$E:J,6,FALSE)</f>
        <v>Health</v>
      </c>
      <c r="J721" t="str">
        <f>VLOOKUP($F721,'names lookup'!$E:K,7,FALSE)</f>
        <v>N/A</v>
      </c>
      <c r="K721" t="str">
        <f>VLOOKUP($F721,'names lookup'!$E:L,8,FALSE)</f>
        <v>England</v>
      </c>
      <c r="L721" t="str">
        <f t="shared" si="225"/>
        <v>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v>
      </c>
      <c r="M721" t="str">
        <f t="shared" si="239"/>
        <v>44:09</v>
      </c>
      <c r="O721">
        <v>389</v>
      </c>
      <c r="Q721" t="s">
        <v>676</v>
      </c>
      <c r="R721" s="7">
        <f t="shared" si="226"/>
        <v>43948</v>
      </c>
      <c r="S721" t="s">
        <v>2603</v>
      </c>
      <c r="T721" s="6">
        <f t="shared" si="240"/>
        <v>3.0659722222222224E-2</v>
      </c>
      <c r="U721">
        <f t="shared" si="227"/>
        <v>2.988425925925926E-2</v>
      </c>
      <c r="V721">
        <f t="shared" si="228"/>
        <v>3.0659722222222224E-2</v>
      </c>
      <c r="W721">
        <f t="shared" si="229"/>
        <v>7.7546296296296391E-4</v>
      </c>
      <c r="X721">
        <f t="shared" si="230"/>
        <v>3.0937499999999996E-2</v>
      </c>
      <c r="Y721">
        <f t="shared" si="231"/>
        <v>3.0937499999999996E-2</v>
      </c>
      <c r="Z721" t="b">
        <f t="shared" si="232"/>
        <v>0</v>
      </c>
      <c r="AA721" s="6">
        <f t="shared" si="233"/>
        <v>2.7777777777777263E-4</v>
      </c>
      <c r="AB721" s="6" t="b">
        <f t="shared" si="234"/>
        <v>0</v>
      </c>
      <c r="AC721" s="9">
        <f t="shared" si="235"/>
        <v>72</v>
      </c>
      <c r="AD721" s="9">
        <f t="shared" si="223"/>
        <v>180.00000000000333</v>
      </c>
      <c r="AE721" s="10">
        <f t="shared" si="241"/>
        <v>2.8935185185185189E-4</v>
      </c>
      <c r="AF721">
        <f t="shared" si="236"/>
        <v>1.0532407407407365E-3</v>
      </c>
      <c r="AG721" t="b">
        <f t="shared" si="237"/>
        <v>0</v>
      </c>
      <c r="AH721">
        <f t="shared" si="238"/>
        <v>4.071759259259259E-2</v>
      </c>
    </row>
    <row r="722" spans="1:34" x14ac:dyDescent="0.2">
      <c r="A722">
        <v>764</v>
      </c>
      <c r="B722" t="s">
        <v>675</v>
      </c>
      <c r="C722" t="s">
        <v>751</v>
      </c>
      <c r="D722" t="s">
        <v>2072</v>
      </c>
      <c r="E722" t="str">
        <f t="shared" si="224"/>
        <v>Gordon RaynerApr 27, 2020</v>
      </c>
      <c r="F722" t="str">
        <f>VLOOKUP(D722,'names lookup'!A:L,5,FALSE)</f>
        <v>Gordon Rayner</v>
      </c>
      <c r="G722" t="str">
        <f>VLOOKUP(F722,'names lookup'!E:H,3,FALSE)</f>
        <v>The Telegraph</v>
      </c>
      <c r="H722" t="str">
        <f>VLOOKUP(F722,'names lookup'!E:I,5,FALSE)</f>
        <v>Media</v>
      </c>
      <c r="I722" t="str">
        <f>VLOOKUP($F722,'names lookup'!$E:J,6,FALSE)</f>
        <v>Newspaper</v>
      </c>
      <c r="J722" t="str">
        <f>VLOOKUP($F722,'names lookup'!$E:K,7,FALSE)</f>
        <v>National</v>
      </c>
      <c r="K722" t="str">
        <f>VLOOKUP($F722,'names lookup'!$E:L,8,FALSE)</f>
        <v>UK</v>
      </c>
      <c r="L722" t="str">
        <f t="shared" si="225"/>
        <v>And can I just ask you a quick follow up?</v>
      </c>
      <c r="M722" t="str">
        <f t="shared" si="239"/>
        <v>44:33</v>
      </c>
      <c r="O722">
        <v>64</v>
      </c>
      <c r="Q722" t="s">
        <v>676</v>
      </c>
      <c r="R722" s="7">
        <f t="shared" si="226"/>
        <v>43948</v>
      </c>
      <c r="S722" t="s">
        <v>2605</v>
      </c>
      <c r="T722" s="6">
        <f t="shared" si="240"/>
        <v>3.0937499999999996E-2</v>
      </c>
      <c r="U722">
        <f t="shared" si="227"/>
        <v>3.0937499999999996E-2</v>
      </c>
      <c r="V722">
        <f t="shared" si="228"/>
        <v>3.2835648148148149E-2</v>
      </c>
      <c r="W722">
        <f t="shared" si="229"/>
        <v>1.8981481481481523E-3</v>
      </c>
      <c r="X722">
        <f t="shared" si="230"/>
        <v>3.2858796296296296E-2</v>
      </c>
      <c r="Y722">
        <f t="shared" si="231"/>
        <v>3.2858796296296296E-2</v>
      </c>
      <c r="Z722" t="b">
        <f t="shared" si="232"/>
        <v>0</v>
      </c>
      <c r="AA722" s="6">
        <f t="shared" si="233"/>
        <v>1.1574074074080509E-5</v>
      </c>
      <c r="AB722" s="6" t="b">
        <f t="shared" si="234"/>
        <v>0</v>
      </c>
      <c r="AC722" s="9">
        <f t="shared" si="235"/>
        <v>10</v>
      </c>
      <c r="AD722" s="9">
        <f t="shared" si="223"/>
        <v>599.99999999966644</v>
      </c>
      <c r="AE722" s="10">
        <f t="shared" si="241"/>
        <v>3.4722222222222222E-5</v>
      </c>
      <c r="AF722">
        <f t="shared" si="236"/>
        <v>1.9212962962962994E-3</v>
      </c>
      <c r="AG722" t="b">
        <f t="shared" si="237"/>
        <v>0</v>
      </c>
      <c r="AH722">
        <f t="shared" si="238"/>
        <v>4.071759259259259E-2</v>
      </c>
    </row>
    <row r="723" spans="1:34" x14ac:dyDescent="0.2">
      <c r="A723">
        <v>765</v>
      </c>
      <c r="B723" t="s">
        <v>675</v>
      </c>
      <c r="C723" t="s">
        <v>752</v>
      </c>
      <c r="D723" t="s">
        <v>2121</v>
      </c>
      <c r="E723" t="str">
        <f t="shared" si="224"/>
        <v>Matt HancockApr 27, 2020</v>
      </c>
      <c r="F723" t="str">
        <f>VLOOKUP(D723,'names lookup'!A:L,5,FALSE)</f>
        <v>Matt Hancock</v>
      </c>
      <c r="G723" t="str">
        <f>VLOOKUP(F723,'names lookup'!E:H,3,FALSE)</f>
        <v>Government</v>
      </c>
      <c r="H723" t="str">
        <f>VLOOKUP(F723,'names lookup'!E:I,5,FALSE)</f>
        <v>Government</v>
      </c>
      <c r="I723" t="str">
        <f>VLOOKUP($F723,'names lookup'!$E:J,6,FALSE)</f>
        <v>Central govt</v>
      </c>
      <c r="J723" t="str">
        <f>VLOOKUP($F723,'names lookup'!$E:K,7,FALSE)</f>
        <v>N/A</v>
      </c>
      <c r="K723" t="str">
        <f>VLOOKUP($F723,'names lookup'!$E:L,8,FALSE)</f>
        <v>UK</v>
      </c>
      <c r="L723" t="str">
        <f t="shared" si="225"/>
        <v>Of course yeah.</v>
      </c>
      <c r="M723" t="str">
        <f t="shared" si="239"/>
        <v>44:34</v>
      </c>
      <c r="O723">
        <v>37</v>
      </c>
      <c r="Q723" t="s">
        <v>676</v>
      </c>
      <c r="R723" s="7">
        <f t="shared" si="226"/>
        <v>43948</v>
      </c>
      <c r="S723" t="s">
        <v>2606</v>
      </c>
      <c r="T723" s="6">
        <f t="shared" si="240"/>
        <v>3.0949074074074077E-2</v>
      </c>
      <c r="U723">
        <f t="shared" si="227"/>
        <v>3.0949074074074077E-2</v>
      </c>
      <c r="V723">
        <f t="shared" si="228"/>
        <v>4.071759259259259E-2</v>
      </c>
      <c r="W723">
        <f t="shared" si="229"/>
        <v>9.7685185185185132E-3</v>
      </c>
      <c r="X723">
        <f t="shared" si="230"/>
        <v>3.2858796296296296E-2</v>
      </c>
      <c r="Y723">
        <f t="shared" si="231"/>
        <v>3.2858796296296296E-2</v>
      </c>
      <c r="Z723" t="b">
        <f t="shared" si="232"/>
        <v>0</v>
      </c>
      <c r="AA723" s="6">
        <f t="shared" si="233"/>
        <v>2.3148148148147141E-5</v>
      </c>
      <c r="AB723" s="6" t="b">
        <f t="shared" si="234"/>
        <v>0</v>
      </c>
      <c r="AC723" s="9">
        <f t="shared" si="235"/>
        <v>3</v>
      </c>
      <c r="AD723" s="9">
        <f t="shared" si="223"/>
        <v>90.000000000003922</v>
      </c>
      <c r="AE723" s="10">
        <f t="shared" si="241"/>
        <v>1.1574074074074073E-5</v>
      </c>
      <c r="AF723">
        <f t="shared" si="236"/>
        <v>1.9097222222222189E-3</v>
      </c>
      <c r="AG723" t="b">
        <f t="shared" si="237"/>
        <v>0</v>
      </c>
      <c r="AH723">
        <f t="shared" si="238"/>
        <v>4.071759259259259E-2</v>
      </c>
    </row>
    <row r="724" spans="1:34" x14ac:dyDescent="0.2">
      <c r="A724">
        <v>766</v>
      </c>
      <c r="B724" t="s">
        <v>675</v>
      </c>
      <c r="C724" t="s">
        <v>753</v>
      </c>
      <c r="D724" t="s">
        <v>2072</v>
      </c>
      <c r="E724" t="str">
        <f t="shared" si="224"/>
        <v>Gordon RaynerApr 27, 2020</v>
      </c>
      <c r="F724" t="str">
        <f>VLOOKUP(D724,'names lookup'!A:L,5,FALSE)</f>
        <v>Gordon Rayner</v>
      </c>
      <c r="G724" t="str">
        <f>VLOOKUP(F724,'names lookup'!E:H,3,FALSE)</f>
        <v>The Telegraph</v>
      </c>
      <c r="H724" t="str">
        <f>VLOOKUP(F724,'names lookup'!E:I,5,FALSE)</f>
        <v>Media</v>
      </c>
      <c r="I724" t="str">
        <f>VLOOKUP($F724,'names lookup'!$E:J,6,FALSE)</f>
        <v>Newspaper</v>
      </c>
      <c r="J724" t="str">
        <f>VLOOKUP($F724,'names lookup'!$E:K,7,FALSE)</f>
        <v>National</v>
      </c>
      <c r="K724" t="str">
        <f>VLOOKUP($F724,'names lookup'!$E:L,8,FALSE)</f>
        <v>UK</v>
      </c>
      <c r="L724" t="str">
        <f t="shared" si="225"/>
        <v>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v>
      </c>
      <c r="M724" t="str">
        <f t="shared" si="239"/>
        <v>44:36</v>
      </c>
      <c r="O724">
        <v>327</v>
      </c>
      <c r="Q724" t="s">
        <v>676</v>
      </c>
      <c r="R724" s="7">
        <f t="shared" si="226"/>
        <v>43948</v>
      </c>
      <c r="S724" t="s">
        <v>2607</v>
      </c>
      <c r="T724" s="6">
        <f t="shared" si="240"/>
        <v>3.0972222222222224E-2</v>
      </c>
      <c r="U724">
        <f t="shared" si="227"/>
        <v>3.0972222222222224E-2</v>
      </c>
      <c r="V724">
        <f t="shared" si="228"/>
        <v>3.2835648148148149E-2</v>
      </c>
      <c r="W724">
        <f t="shared" si="229"/>
        <v>1.8634259259259246E-3</v>
      </c>
      <c r="X724">
        <f t="shared" si="230"/>
        <v>3.2858796296296296E-2</v>
      </c>
      <c r="Y724">
        <f t="shared" si="231"/>
        <v>3.2858796296296296E-2</v>
      </c>
      <c r="Z724" t="b">
        <f t="shared" si="232"/>
        <v>0</v>
      </c>
      <c r="AA724" s="6">
        <f t="shared" si="233"/>
        <v>2.1990740740740478E-4</v>
      </c>
      <c r="AB724" s="6" t="b">
        <f t="shared" si="234"/>
        <v>0</v>
      </c>
      <c r="AC724" s="9">
        <f t="shared" si="235"/>
        <v>58</v>
      </c>
      <c r="AD724" s="9">
        <f t="shared" si="223"/>
        <v>183.1578947368443</v>
      </c>
      <c r="AE724" s="10">
        <f t="shared" si="241"/>
        <v>2.3148148148148146E-4</v>
      </c>
      <c r="AF724">
        <f t="shared" si="236"/>
        <v>1.8865740740740718E-3</v>
      </c>
      <c r="AG724" t="b">
        <f t="shared" si="237"/>
        <v>0</v>
      </c>
      <c r="AH724">
        <f t="shared" si="238"/>
        <v>4.071759259259259E-2</v>
      </c>
    </row>
    <row r="725" spans="1:34" x14ac:dyDescent="0.2">
      <c r="A725">
        <v>767</v>
      </c>
      <c r="B725" t="s">
        <v>675</v>
      </c>
      <c r="C725" t="s">
        <v>754</v>
      </c>
      <c r="D725" t="s">
        <v>2121</v>
      </c>
      <c r="E725" t="str">
        <f t="shared" si="224"/>
        <v>Matt HancockApr 27, 2020</v>
      </c>
      <c r="F725" t="str">
        <f>VLOOKUP(D725,'names lookup'!A:L,5,FALSE)</f>
        <v>Matt Hancock</v>
      </c>
      <c r="G725" t="str">
        <f>VLOOKUP(F725,'names lookup'!E:H,3,FALSE)</f>
        <v>Government</v>
      </c>
      <c r="H725" t="str">
        <f>VLOOKUP(F725,'names lookup'!E:I,5,FALSE)</f>
        <v>Government</v>
      </c>
      <c r="I725" t="str">
        <f>VLOOKUP($F725,'names lookup'!$E:J,6,FALSE)</f>
        <v>Central govt</v>
      </c>
      <c r="J725" t="str">
        <f>VLOOKUP($F725,'names lookup'!$E:K,7,FALSE)</f>
        <v>N/A</v>
      </c>
      <c r="K725" t="str">
        <f>VLOOKUP($F725,'names lookup'!$E:L,8,FALSE)</f>
        <v>UK</v>
      </c>
      <c r="L725" t="str">
        <f t="shared" si="225"/>
        <v>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v>
      </c>
      <c r="M725" t="str">
        <f t="shared" si="239"/>
        <v>44:55</v>
      </c>
      <c r="O725">
        <v>722</v>
      </c>
      <c r="Q725" t="s">
        <v>676</v>
      </c>
      <c r="R725" s="7">
        <f t="shared" si="226"/>
        <v>43948</v>
      </c>
      <c r="S725" t="s">
        <v>2608</v>
      </c>
      <c r="T725" s="6">
        <f t="shared" si="240"/>
        <v>3.1192129629629629E-2</v>
      </c>
      <c r="U725">
        <f t="shared" si="227"/>
        <v>3.1192129629629629E-2</v>
      </c>
      <c r="V725">
        <f t="shared" si="228"/>
        <v>4.071759259259259E-2</v>
      </c>
      <c r="W725">
        <f t="shared" si="229"/>
        <v>9.5254629629629613E-3</v>
      </c>
      <c r="X725">
        <f t="shared" si="230"/>
        <v>3.2858796296296296E-2</v>
      </c>
      <c r="Y725">
        <f t="shared" si="231"/>
        <v>3.2858796296296296E-2</v>
      </c>
      <c r="Z725" t="b">
        <f t="shared" si="232"/>
        <v>0</v>
      </c>
      <c r="AA725" s="6">
        <f t="shared" si="233"/>
        <v>6.0185185185184994E-4</v>
      </c>
      <c r="AB725" s="6" t="b">
        <f t="shared" si="234"/>
        <v>0</v>
      </c>
      <c r="AC725" s="9">
        <f t="shared" si="235"/>
        <v>124</v>
      </c>
      <c r="AD725" s="9">
        <f t="shared" ref="AD725:AD788" si="242">IF(AB725=FALSE,AC725/(AA725*(24*60)),"")</f>
        <v>143.07692307692352</v>
      </c>
      <c r="AE725" s="10">
        <f t="shared" si="241"/>
        <v>5.0925925925925921E-4</v>
      </c>
      <c r="AF725">
        <f t="shared" si="236"/>
        <v>1.666666666666667E-3</v>
      </c>
      <c r="AG725" t="b">
        <f t="shared" si="237"/>
        <v>0</v>
      </c>
      <c r="AH725">
        <f t="shared" si="238"/>
        <v>4.071759259259259E-2</v>
      </c>
    </row>
    <row r="726" spans="1:34" x14ac:dyDescent="0.2">
      <c r="A726">
        <v>768</v>
      </c>
      <c r="B726" t="s">
        <v>675</v>
      </c>
      <c r="C726" t="s">
        <v>755</v>
      </c>
      <c r="D726" t="s">
        <v>2047</v>
      </c>
      <c r="E726" t="str">
        <f t="shared" si="224"/>
        <v>Chris WhittyApr 27, 2020</v>
      </c>
      <c r="F726" t="str">
        <f>VLOOKUP(D726,'names lookup'!A:L,5,FALSE)</f>
        <v>Chris Whitty</v>
      </c>
      <c r="G726" t="str">
        <f>VLOOKUP(F726,'names lookup'!E:H,3,FALSE)</f>
        <v>Department of Health and Social Care (DHSC)</v>
      </c>
      <c r="H726" t="str">
        <f>VLOOKUP(F726,'names lookup'!E:I,5,FALSE)</f>
        <v>Government</v>
      </c>
      <c r="I726" t="str">
        <f>VLOOKUP($F726,'names lookup'!$E:J,6,FALSE)</f>
        <v>Health</v>
      </c>
      <c r="J726" t="str">
        <f>VLOOKUP($F726,'names lookup'!$E:K,7,FALSE)</f>
        <v>N/A</v>
      </c>
      <c r="K726" t="str">
        <f>VLOOKUP($F726,'names lookup'!$E:L,8,FALSE)</f>
        <v>England</v>
      </c>
      <c r="L726" t="str">
        <f t="shared" si="225"/>
        <v>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v>
      </c>
      <c r="M726" t="str">
        <f t="shared" si="239"/>
        <v>45:47</v>
      </c>
      <c r="O726">
        <v>790</v>
      </c>
      <c r="Q726" t="s">
        <v>676</v>
      </c>
      <c r="R726" s="7">
        <f t="shared" si="226"/>
        <v>43948</v>
      </c>
      <c r="S726" t="s">
        <v>2561</v>
      </c>
      <c r="T726" s="6">
        <f t="shared" si="240"/>
        <v>3.1793981481481479E-2</v>
      </c>
      <c r="U726">
        <f t="shared" si="227"/>
        <v>3.1793981481481479E-2</v>
      </c>
      <c r="V726">
        <f t="shared" si="228"/>
        <v>3.7465277777777778E-2</v>
      </c>
      <c r="W726">
        <f t="shared" si="229"/>
        <v>5.6712962962962993E-3</v>
      </c>
      <c r="X726">
        <f t="shared" si="230"/>
        <v>3.2858796296296296E-2</v>
      </c>
      <c r="Y726">
        <f t="shared" si="231"/>
        <v>3.2858796296296296E-2</v>
      </c>
      <c r="Z726" t="b">
        <f t="shared" si="232"/>
        <v>0</v>
      </c>
      <c r="AA726" s="6">
        <f t="shared" si="233"/>
        <v>5.5555555555555913E-4</v>
      </c>
      <c r="AB726" s="6" t="b">
        <f t="shared" si="234"/>
        <v>0</v>
      </c>
      <c r="AC726" s="9">
        <f t="shared" si="235"/>
        <v>140</v>
      </c>
      <c r="AD726" s="9">
        <f t="shared" si="242"/>
        <v>174.99999999999886</v>
      </c>
      <c r="AE726" s="10">
        <f t="shared" si="241"/>
        <v>5.7870370370370378E-4</v>
      </c>
      <c r="AF726">
        <f t="shared" si="236"/>
        <v>1.064814814814817E-3</v>
      </c>
      <c r="AG726" t="b">
        <f t="shared" si="237"/>
        <v>0</v>
      </c>
      <c r="AH726">
        <f t="shared" si="238"/>
        <v>4.071759259259259E-2</v>
      </c>
    </row>
    <row r="727" spans="1:34" x14ac:dyDescent="0.2">
      <c r="A727">
        <v>769</v>
      </c>
      <c r="B727" t="s">
        <v>675</v>
      </c>
      <c r="C727" t="s">
        <v>756</v>
      </c>
      <c r="D727" t="s">
        <v>2047</v>
      </c>
      <c r="E727" t="str">
        <f t="shared" si="224"/>
        <v>Chris WhittyApr 27, 2020</v>
      </c>
      <c r="F727" t="str">
        <f>VLOOKUP(D727,'names lookup'!A:L,5,FALSE)</f>
        <v>Chris Whitty</v>
      </c>
      <c r="G727" t="str">
        <f>VLOOKUP(F727,'names lookup'!E:H,3,FALSE)</f>
        <v>Department of Health and Social Care (DHSC)</v>
      </c>
      <c r="H727" t="str">
        <f>VLOOKUP(F727,'names lookup'!E:I,5,FALSE)</f>
        <v>Government</v>
      </c>
      <c r="I727" t="str">
        <f>VLOOKUP($F727,'names lookup'!$E:J,6,FALSE)</f>
        <v>Health</v>
      </c>
      <c r="J727" t="str">
        <f>VLOOKUP($F727,'names lookup'!$E:K,7,FALSE)</f>
        <v>N/A</v>
      </c>
      <c r="K727" t="str">
        <f>VLOOKUP($F727,'names lookup'!$E:L,8,FALSE)</f>
        <v>England</v>
      </c>
      <c r="L727" t="str">
        <f t="shared" si="225"/>
        <v>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v>
      </c>
      <c r="M727" t="str">
        <f t="shared" si="239"/>
        <v>46:35</v>
      </c>
      <c r="O727">
        <v>777</v>
      </c>
      <c r="Q727" t="s">
        <v>676</v>
      </c>
      <c r="R727" s="7">
        <f t="shared" si="226"/>
        <v>43948</v>
      </c>
      <c r="S727" t="s">
        <v>2561</v>
      </c>
      <c r="T727" s="6">
        <f t="shared" si="240"/>
        <v>3.2349537037037038E-2</v>
      </c>
      <c r="U727">
        <f t="shared" si="227"/>
        <v>3.1793981481481479E-2</v>
      </c>
      <c r="V727">
        <f t="shared" si="228"/>
        <v>3.7465277777777778E-2</v>
      </c>
      <c r="W727">
        <f t="shared" si="229"/>
        <v>5.6712962962962993E-3</v>
      </c>
      <c r="X727">
        <f t="shared" si="230"/>
        <v>3.2858796296296296E-2</v>
      </c>
      <c r="Y727">
        <f t="shared" si="231"/>
        <v>3.2858796296296296E-2</v>
      </c>
      <c r="Z727" t="b">
        <f t="shared" si="232"/>
        <v>0</v>
      </c>
      <c r="AA727" s="6">
        <f t="shared" si="233"/>
        <v>4.6296296296296363E-4</v>
      </c>
      <c r="AB727" s="6" t="b">
        <f t="shared" si="234"/>
        <v>0</v>
      </c>
      <c r="AC727" s="9">
        <f t="shared" si="235"/>
        <v>145</v>
      </c>
      <c r="AD727" s="9">
        <f t="shared" si="242"/>
        <v>217.49999999999969</v>
      </c>
      <c r="AE727" s="10">
        <f t="shared" si="241"/>
        <v>5.9027777777777778E-4</v>
      </c>
      <c r="AF727">
        <f t="shared" si="236"/>
        <v>1.064814814814817E-3</v>
      </c>
      <c r="AG727" t="b">
        <f t="shared" si="237"/>
        <v>0</v>
      </c>
      <c r="AH727">
        <f t="shared" si="238"/>
        <v>4.071759259259259E-2</v>
      </c>
    </row>
    <row r="728" spans="1:34" x14ac:dyDescent="0.2">
      <c r="A728">
        <v>770</v>
      </c>
      <c r="B728" t="s">
        <v>675</v>
      </c>
      <c r="C728" t="s">
        <v>757</v>
      </c>
      <c r="D728" t="s">
        <v>2121</v>
      </c>
      <c r="E728" t="str">
        <f t="shared" si="224"/>
        <v>Matt HancockApr 27, 2020</v>
      </c>
      <c r="F728" t="str">
        <f>VLOOKUP(D728,'names lookup'!A:L,5,FALSE)</f>
        <v>Matt Hancock</v>
      </c>
      <c r="G728" t="str">
        <f>VLOOKUP(F728,'names lookup'!E:H,3,FALSE)</f>
        <v>Government</v>
      </c>
      <c r="H728" t="str">
        <f>VLOOKUP(F728,'names lookup'!E:I,5,FALSE)</f>
        <v>Government</v>
      </c>
      <c r="I728" t="str">
        <f>VLOOKUP($F728,'names lookup'!$E:J,6,FALSE)</f>
        <v>Central govt</v>
      </c>
      <c r="J728" t="str">
        <f>VLOOKUP($F728,'names lookup'!$E:K,7,FALSE)</f>
        <v>N/A</v>
      </c>
      <c r="K728" t="str">
        <f>VLOOKUP($F728,'names lookup'!$E:L,8,FALSE)</f>
        <v>UK</v>
      </c>
      <c r="L728" t="str">
        <f t="shared" si="225"/>
        <v>Is that okay, Gordon?</v>
      </c>
      <c r="M728" t="str">
        <f t="shared" si="239"/>
        <v>47:15</v>
      </c>
      <c r="O728">
        <v>43</v>
      </c>
      <c r="Q728" t="s">
        <v>676</v>
      </c>
      <c r="R728" s="7">
        <f t="shared" si="226"/>
        <v>43948</v>
      </c>
      <c r="S728" t="s">
        <v>2609</v>
      </c>
      <c r="T728" s="6">
        <f t="shared" si="240"/>
        <v>3.2812500000000001E-2</v>
      </c>
      <c r="U728">
        <f t="shared" si="227"/>
        <v>3.2812500000000001E-2</v>
      </c>
      <c r="V728">
        <f t="shared" si="228"/>
        <v>4.071759259259259E-2</v>
      </c>
      <c r="W728">
        <f t="shared" si="229"/>
        <v>7.9050925925925886E-3</v>
      </c>
      <c r="X728">
        <f t="shared" si="230"/>
        <v>3.2858796296296296E-2</v>
      </c>
      <c r="Y728">
        <f t="shared" si="231"/>
        <v>3.2858796296296296E-2</v>
      </c>
      <c r="Z728" t="b">
        <f t="shared" si="232"/>
        <v>0</v>
      </c>
      <c r="AA728" s="6">
        <f t="shared" si="233"/>
        <v>2.3148148148147141E-5</v>
      </c>
      <c r="AB728" s="6" t="b">
        <f t="shared" si="234"/>
        <v>0</v>
      </c>
      <c r="AC728" s="9">
        <f t="shared" si="235"/>
        <v>4</v>
      </c>
      <c r="AD728" s="9">
        <f t="shared" si="242"/>
        <v>120.00000000000523</v>
      </c>
      <c r="AE728" s="10">
        <f t="shared" si="241"/>
        <v>1.1574074074074073E-5</v>
      </c>
      <c r="AF728">
        <f t="shared" si="236"/>
        <v>4.6296296296294281E-5</v>
      </c>
      <c r="AG728" t="b">
        <f t="shared" si="237"/>
        <v>0</v>
      </c>
      <c r="AH728">
        <f t="shared" si="238"/>
        <v>4.071759259259259E-2</v>
      </c>
    </row>
    <row r="729" spans="1:34" x14ac:dyDescent="0.2">
      <c r="A729">
        <v>771</v>
      </c>
      <c r="B729" t="s">
        <v>675</v>
      </c>
      <c r="C729" t="s">
        <v>758</v>
      </c>
      <c r="D729" t="s">
        <v>2072</v>
      </c>
      <c r="E729" t="str">
        <f t="shared" si="224"/>
        <v>Gordon RaynerApr 27, 2020</v>
      </c>
      <c r="F729" t="str">
        <f>VLOOKUP(D729,'names lookup'!A:L,5,FALSE)</f>
        <v>Gordon Rayner</v>
      </c>
      <c r="G729" t="str">
        <f>VLOOKUP(F729,'names lookup'!E:H,3,FALSE)</f>
        <v>The Telegraph</v>
      </c>
      <c r="H729" t="str">
        <f>VLOOKUP(F729,'names lookup'!E:I,5,FALSE)</f>
        <v>Media</v>
      </c>
      <c r="I729" t="str">
        <f>VLOOKUP($F729,'names lookup'!$E:J,6,FALSE)</f>
        <v>Newspaper</v>
      </c>
      <c r="J729" t="str">
        <f>VLOOKUP($F729,'names lookup'!$E:K,7,FALSE)</f>
        <v>National</v>
      </c>
      <c r="K729" t="str">
        <f>VLOOKUP($F729,'names lookup'!$E:L,8,FALSE)</f>
        <v>UK</v>
      </c>
      <c r="L729" t="str">
        <f t="shared" si="225"/>
        <v>Yes thank you.</v>
      </c>
      <c r="M729" t="str">
        <f t="shared" si="239"/>
        <v>47:17</v>
      </c>
      <c r="O729">
        <v>37</v>
      </c>
      <c r="Q729" t="s">
        <v>676</v>
      </c>
      <c r="R729" s="7">
        <f t="shared" si="226"/>
        <v>43948</v>
      </c>
      <c r="S729" t="s">
        <v>2610</v>
      </c>
      <c r="T729" s="6">
        <f t="shared" si="240"/>
        <v>3.2835648148148149E-2</v>
      </c>
      <c r="U729">
        <f t="shared" si="227"/>
        <v>3.2835648148148149E-2</v>
      </c>
      <c r="V729">
        <f t="shared" si="228"/>
        <v>3.2835648148148149E-2</v>
      </c>
      <c r="W729">
        <f t="shared" si="229"/>
        <v>0</v>
      </c>
      <c r="X729">
        <f t="shared" si="230"/>
        <v>3.2858796296296296E-2</v>
      </c>
      <c r="Y729">
        <f t="shared" si="231"/>
        <v>3.2858796296296296E-2</v>
      </c>
      <c r="Z729" t="b">
        <f t="shared" si="232"/>
        <v>0</v>
      </c>
      <c r="AA729" s="6">
        <f t="shared" si="233"/>
        <v>2.3148148148147141E-5</v>
      </c>
      <c r="AB729" s="6" t="b">
        <f t="shared" si="234"/>
        <v>0</v>
      </c>
      <c r="AC729" s="9">
        <f t="shared" si="235"/>
        <v>3</v>
      </c>
      <c r="AD729" s="9">
        <f t="shared" si="242"/>
        <v>90.000000000003922</v>
      </c>
      <c r="AE729" s="10">
        <f t="shared" si="241"/>
        <v>1.1574074074074073E-5</v>
      </c>
      <c r="AF729">
        <f t="shared" si="236"/>
        <v>2.3148148148147141E-5</v>
      </c>
      <c r="AG729" t="b">
        <f t="shared" si="237"/>
        <v>0</v>
      </c>
      <c r="AH729">
        <f t="shared" si="238"/>
        <v>4.071759259259259E-2</v>
      </c>
    </row>
    <row r="730" spans="1:34" x14ac:dyDescent="0.2">
      <c r="A730">
        <v>772</v>
      </c>
      <c r="B730" t="s">
        <v>675</v>
      </c>
      <c r="C730" t="s">
        <v>759</v>
      </c>
      <c r="D730" t="s">
        <v>2121</v>
      </c>
      <c r="E730" t="str">
        <f t="shared" si="224"/>
        <v>Matt HancockApr 27, 2020</v>
      </c>
      <c r="F730" t="str">
        <f>VLOOKUP(D730,'names lookup'!A:L,5,FALSE)</f>
        <v>Matt Hancock</v>
      </c>
      <c r="G730" t="str">
        <f>VLOOKUP(F730,'names lookup'!E:H,3,FALSE)</f>
        <v>Government</v>
      </c>
      <c r="H730" t="str">
        <f>VLOOKUP(F730,'names lookup'!E:I,5,FALSE)</f>
        <v>Government</v>
      </c>
      <c r="I730" t="str">
        <f>VLOOKUP($F730,'names lookup'!$E:J,6,FALSE)</f>
        <v>Central govt</v>
      </c>
      <c r="J730" t="str">
        <f>VLOOKUP($F730,'names lookup'!$E:K,7,FALSE)</f>
        <v>N/A</v>
      </c>
      <c r="K730" t="str">
        <f>VLOOKUP($F730,'names lookup'!$E:L,8,FALSE)</f>
        <v>UK</v>
      </c>
      <c r="L730" t="str">
        <f t="shared" si="225"/>
        <v>Great. We’ve got David Walsh from the Sheffield Star</v>
      </c>
      <c r="M730" t="str">
        <f t="shared" si="239"/>
        <v>47:19</v>
      </c>
      <c r="O730">
        <v>74</v>
      </c>
      <c r="Q730" t="s">
        <v>676</v>
      </c>
      <c r="R730" s="7">
        <f t="shared" si="226"/>
        <v>43948</v>
      </c>
      <c r="S730" t="s">
        <v>2611</v>
      </c>
      <c r="T730" s="6">
        <f t="shared" si="240"/>
        <v>3.2858796296296296E-2</v>
      </c>
      <c r="U730">
        <f t="shared" si="227"/>
        <v>3.2858796296296296E-2</v>
      </c>
      <c r="V730">
        <f t="shared" si="228"/>
        <v>4.071759259259259E-2</v>
      </c>
      <c r="W730">
        <f t="shared" si="229"/>
        <v>7.8587962962962943E-3</v>
      </c>
      <c r="X730">
        <f t="shared" si="230"/>
        <v>3.3657407407407407E-2</v>
      </c>
      <c r="Y730">
        <f t="shared" si="231"/>
        <v>3.3657407407407407E-2</v>
      </c>
      <c r="Z730" t="b">
        <f t="shared" si="232"/>
        <v>0</v>
      </c>
      <c r="AA730" s="6">
        <f t="shared" si="233"/>
        <v>4.6296296296294281E-5</v>
      </c>
      <c r="AB730" s="6" t="b">
        <f t="shared" si="234"/>
        <v>0</v>
      </c>
      <c r="AC730" s="9">
        <f t="shared" si="235"/>
        <v>9</v>
      </c>
      <c r="AD730" s="9">
        <f t="shared" si="242"/>
        <v>135.00000000000588</v>
      </c>
      <c r="AE730" s="10">
        <f t="shared" si="241"/>
        <v>3.4722222222222222E-5</v>
      </c>
      <c r="AF730">
        <f t="shared" si="236"/>
        <v>7.9861111111111105E-4</v>
      </c>
      <c r="AG730" t="b">
        <f t="shared" si="237"/>
        <v>0</v>
      </c>
      <c r="AH730">
        <f t="shared" si="238"/>
        <v>4.071759259259259E-2</v>
      </c>
    </row>
    <row r="731" spans="1:34" x14ac:dyDescent="0.2">
      <c r="A731">
        <v>773</v>
      </c>
      <c r="B731" t="s">
        <v>675</v>
      </c>
      <c r="C731" t="s">
        <v>760</v>
      </c>
      <c r="D731" t="s">
        <v>2057</v>
      </c>
      <c r="E731" t="str">
        <f t="shared" si="224"/>
        <v>David WalshApr 27, 2020</v>
      </c>
      <c r="F731" t="str">
        <f>VLOOKUP(E731,'names lookup'!D:L,2,FALSE)</f>
        <v>David Walsh</v>
      </c>
      <c r="G731" t="str">
        <f>VLOOKUP(F731,'names lookup'!E:H,3,FALSE)</f>
        <v>Sheffield Star</v>
      </c>
      <c r="H731" t="str">
        <f>VLOOKUP(F731,'names lookup'!E:I,5,FALSE)</f>
        <v>Media</v>
      </c>
      <c r="I731" t="str">
        <f>VLOOKUP($F731,'names lookup'!$E:J,6,FALSE)</f>
        <v>Newspaper</v>
      </c>
      <c r="J731" t="str">
        <f>VLOOKUP($F731,'names lookup'!$E:K,7,FALSE)</f>
        <v>Regional</v>
      </c>
      <c r="K731" t="str">
        <f>VLOOKUP($F731,'names lookup'!$E:L,8,FALSE)</f>
        <v>Sheffield</v>
      </c>
      <c r="L731" t="str">
        <f t="shared" si="225"/>
        <v>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v>
      </c>
      <c r="M731" t="str">
        <f t="shared" si="239"/>
        <v>47:23</v>
      </c>
      <c r="O731">
        <v>503</v>
      </c>
      <c r="Q731" t="s">
        <v>676</v>
      </c>
      <c r="R731" s="7">
        <f t="shared" si="226"/>
        <v>43948</v>
      </c>
      <c r="S731" t="s">
        <v>2612</v>
      </c>
      <c r="T731" s="6">
        <f t="shared" si="240"/>
        <v>3.290509259259259E-2</v>
      </c>
      <c r="U731">
        <f t="shared" si="227"/>
        <v>3.290509259259259E-2</v>
      </c>
      <c r="V731">
        <f t="shared" si="228"/>
        <v>3.335648148148148E-2</v>
      </c>
      <c r="W731">
        <f t="shared" si="229"/>
        <v>4.5138888888889006E-4</v>
      </c>
      <c r="X731">
        <f t="shared" si="230"/>
        <v>3.3657407407407407E-2</v>
      </c>
      <c r="Y731">
        <f t="shared" si="231"/>
        <v>3.3657407407407407E-2</v>
      </c>
      <c r="Z731" t="b">
        <f t="shared" si="232"/>
        <v>0</v>
      </c>
      <c r="AA731" s="6">
        <f t="shared" si="233"/>
        <v>4.5138888888889006E-4</v>
      </c>
      <c r="AB731" s="6" t="b">
        <f t="shared" si="234"/>
        <v>0</v>
      </c>
      <c r="AC731" s="9">
        <f t="shared" si="235"/>
        <v>75</v>
      </c>
      <c r="AD731" s="9">
        <f t="shared" si="242"/>
        <v>115.38461538461509</v>
      </c>
      <c r="AE731" s="10">
        <f t="shared" si="241"/>
        <v>3.0092592592592595E-4</v>
      </c>
      <c r="AF731">
        <f t="shared" si="236"/>
        <v>7.5231481481481677E-4</v>
      </c>
      <c r="AG731" t="b">
        <f t="shared" si="237"/>
        <v>0</v>
      </c>
      <c r="AH731">
        <f t="shared" si="238"/>
        <v>4.071759259259259E-2</v>
      </c>
    </row>
    <row r="732" spans="1:34" x14ac:dyDescent="0.2">
      <c r="A732">
        <v>774</v>
      </c>
      <c r="B732" t="s">
        <v>675</v>
      </c>
      <c r="C732" t="s">
        <v>761</v>
      </c>
      <c r="D732" t="s">
        <v>2057</v>
      </c>
      <c r="E732" t="str">
        <f t="shared" si="224"/>
        <v>David WalshApr 27, 2020</v>
      </c>
      <c r="F732" t="str">
        <f>VLOOKUP(E732,'names lookup'!D:L,2,FALSE)</f>
        <v>David Walsh</v>
      </c>
      <c r="G732" t="str">
        <f>VLOOKUP(F732,'names lookup'!E:H,3,FALSE)</f>
        <v>Sheffield Star</v>
      </c>
      <c r="H732" t="str">
        <f>VLOOKUP(F732,'names lookup'!E:I,5,FALSE)</f>
        <v>Media</v>
      </c>
      <c r="I732" t="str">
        <f>VLOOKUP($F732,'names lookup'!$E:J,6,FALSE)</f>
        <v>Newspaper</v>
      </c>
      <c r="J732" t="str">
        <f>VLOOKUP($F732,'names lookup'!$E:K,7,FALSE)</f>
        <v>Regional</v>
      </c>
      <c r="K732" t="str">
        <f>VLOOKUP($F732,'names lookup'!$E:L,8,FALSE)</f>
        <v>Sheffield</v>
      </c>
      <c r="L732" t="str">
        <f t="shared" si="225"/>
        <v>David 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v>
      </c>
      <c r="M732" t="str">
        <f t="shared" si="239"/>
        <v>48:02</v>
      </c>
      <c r="O732">
        <v>436</v>
      </c>
      <c r="Q732" t="s">
        <v>676</v>
      </c>
      <c r="R732" s="7">
        <f t="shared" si="226"/>
        <v>43948</v>
      </c>
      <c r="S732" t="s">
        <v>2613</v>
      </c>
      <c r="T732" s="6">
        <f t="shared" si="240"/>
        <v>3.335648148148148E-2</v>
      </c>
      <c r="U732">
        <f t="shared" si="227"/>
        <v>3.290509259259259E-2</v>
      </c>
      <c r="V732">
        <f t="shared" si="228"/>
        <v>3.335648148148148E-2</v>
      </c>
      <c r="W732">
        <f t="shared" si="229"/>
        <v>4.5138888888889006E-4</v>
      </c>
      <c r="X732">
        <f t="shared" si="230"/>
        <v>3.3657407407407407E-2</v>
      </c>
      <c r="Y732">
        <f t="shared" si="231"/>
        <v>3.3657407407407407E-2</v>
      </c>
      <c r="Z732" t="b">
        <f t="shared" si="232"/>
        <v>0</v>
      </c>
      <c r="AA732" s="6">
        <f t="shared" si="233"/>
        <v>3.0092592592592671E-4</v>
      </c>
      <c r="AB732" s="6" t="b">
        <f t="shared" si="234"/>
        <v>0</v>
      </c>
      <c r="AC732" s="9">
        <f t="shared" si="235"/>
        <v>72</v>
      </c>
      <c r="AD732" s="9">
        <f t="shared" si="242"/>
        <v>166.15384615384573</v>
      </c>
      <c r="AE732" s="10">
        <f t="shared" si="241"/>
        <v>2.8935185185185189E-4</v>
      </c>
      <c r="AF732">
        <f t="shared" si="236"/>
        <v>7.5231481481481677E-4</v>
      </c>
      <c r="AG732" t="b">
        <f t="shared" si="237"/>
        <v>0</v>
      </c>
      <c r="AH732">
        <f t="shared" si="238"/>
        <v>4.071759259259259E-2</v>
      </c>
    </row>
    <row r="733" spans="1:34" x14ac:dyDescent="0.2">
      <c r="A733">
        <v>775</v>
      </c>
      <c r="B733" t="s">
        <v>675</v>
      </c>
      <c r="C733" t="s">
        <v>762</v>
      </c>
      <c r="D733" t="s">
        <v>2121</v>
      </c>
      <c r="E733" t="str">
        <f t="shared" si="224"/>
        <v>Matt HancockApr 27, 2020</v>
      </c>
      <c r="F733" t="str">
        <f>VLOOKUP(D733,'names lookup'!A:L,5,FALSE)</f>
        <v>Matt Hancock</v>
      </c>
      <c r="G733" t="str">
        <f>VLOOKUP(F733,'names lookup'!E:H,3,FALSE)</f>
        <v>Government</v>
      </c>
      <c r="H733" t="str">
        <f>VLOOKUP(F733,'names lookup'!E:I,5,FALSE)</f>
        <v>Government</v>
      </c>
      <c r="I733" t="str">
        <f>VLOOKUP($F733,'names lookup'!$E:J,6,FALSE)</f>
        <v>Central govt</v>
      </c>
      <c r="J733" t="str">
        <f>VLOOKUP($F733,'names lookup'!$E:K,7,FALSE)</f>
        <v>N/A</v>
      </c>
      <c r="K733" t="str">
        <f>VLOOKUP($F733,'names lookup'!$E:L,8,FALSE)</f>
        <v>UK</v>
      </c>
      <c r="L733" t="str">
        <f t="shared" si="225"/>
        <v>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v>
      </c>
      <c r="M733" t="str">
        <f t="shared" si="239"/>
        <v>48:28</v>
      </c>
      <c r="O733">
        <v>1150</v>
      </c>
      <c r="Q733" t="s">
        <v>676</v>
      </c>
      <c r="R733" s="7">
        <f t="shared" si="226"/>
        <v>43948</v>
      </c>
      <c r="S733" t="s">
        <v>2614</v>
      </c>
      <c r="T733" s="6">
        <f t="shared" si="240"/>
        <v>3.3657407407407407E-2</v>
      </c>
      <c r="U733">
        <f t="shared" si="227"/>
        <v>3.3657407407407407E-2</v>
      </c>
      <c r="V733">
        <f t="shared" si="228"/>
        <v>4.071759259259259E-2</v>
      </c>
      <c r="W733">
        <f t="shared" si="229"/>
        <v>7.0601851851851832E-3</v>
      </c>
      <c r="X733">
        <f t="shared" si="230"/>
        <v>3.5648148148148151E-2</v>
      </c>
      <c r="Y733">
        <f t="shared" si="231"/>
        <v>3.5648148148148151E-2</v>
      </c>
      <c r="Z733" t="b">
        <f t="shared" si="232"/>
        <v>0</v>
      </c>
      <c r="AA733" s="6">
        <f t="shared" si="233"/>
        <v>1.0185185185185158E-3</v>
      </c>
      <c r="AB733" s="6" t="b">
        <f t="shared" si="234"/>
        <v>0</v>
      </c>
      <c r="AC733" s="9">
        <f t="shared" si="235"/>
        <v>192</v>
      </c>
      <c r="AD733" s="9">
        <f t="shared" si="242"/>
        <v>130.90909090909125</v>
      </c>
      <c r="AE733" s="10">
        <f t="shared" si="241"/>
        <v>7.8703703703703705E-4</v>
      </c>
      <c r="AF733">
        <f t="shared" si="236"/>
        <v>1.9907407407407443E-3</v>
      </c>
      <c r="AG733" t="b">
        <f t="shared" si="237"/>
        <v>0</v>
      </c>
      <c r="AH733">
        <f t="shared" si="238"/>
        <v>4.071759259259259E-2</v>
      </c>
    </row>
    <row r="734" spans="1:34" x14ac:dyDescent="0.2">
      <c r="A734">
        <v>776</v>
      </c>
      <c r="B734" t="s">
        <v>675</v>
      </c>
      <c r="C734" t="s">
        <v>763</v>
      </c>
      <c r="D734" t="s">
        <v>2121</v>
      </c>
      <c r="E734" t="str">
        <f t="shared" si="224"/>
        <v>Matt HancockApr 27, 2020</v>
      </c>
      <c r="F734" t="str">
        <f>VLOOKUP(D734,'names lookup'!A:L,5,FALSE)</f>
        <v>Matt Hancock</v>
      </c>
      <c r="G734" t="str">
        <f>VLOOKUP(F734,'names lookup'!E:H,3,FALSE)</f>
        <v>Government</v>
      </c>
      <c r="H734" t="str">
        <f>VLOOKUP(F734,'names lookup'!E:I,5,FALSE)</f>
        <v>Government</v>
      </c>
      <c r="I734" t="str">
        <f>VLOOKUP($F734,'names lookup'!$E:J,6,FALSE)</f>
        <v>Central govt</v>
      </c>
      <c r="J734" t="str">
        <f>VLOOKUP($F734,'names lookup'!$E:K,7,FALSE)</f>
        <v>N/A</v>
      </c>
      <c r="K734" t="str">
        <f>VLOOKUP($F734,'names lookup'!$E:L,8,FALSE)</f>
        <v>UK</v>
      </c>
      <c r="L734" t="str">
        <f t="shared" si="225"/>
        <v>So we want to get through it as soon as possible and we want to support businesses on the way through and those two specific ideas, it’s tempting to say yes to as health secretary, but I think that I need to talk to the chancellor. Thanks very much. Dave West from the HSJ.</v>
      </c>
      <c r="M734" t="str">
        <f t="shared" si="239"/>
        <v>49:56</v>
      </c>
      <c r="O734">
        <v>295</v>
      </c>
      <c r="Q734" t="s">
        <v>676</v>
      </c>
      <c r="R734" s="7">
        <f t="shared" si="226"/>
        <v>43948</v>
      </c>
      <c r="S734" t="s">
        <v>2614</v>
      </c>
      <c r="T734" s="6">
        <f t="shared" si="240"/>
        <v>3.4675925925925923E-2</v>
      </c>
      <c r="U734">
        <f t="shared" si="227"/>
        <v>3.3657407407407407E-2</v>
      </c>
      <c r="V734">
        <f t="shared" si="228"/>
        <v>4.071759259259259E-2</v>
      </c>
      <c r="W734">
        <f t="shared" si="229"/>
        <v>7.0601851851851832E-3</v>
      </c>
      <c r="X734">
        <f t="shared" si="230"/>
        <v>3.5648148148148151E-2</v>
      </c>
      <c r="Y734">
        <f t="shared" si="231"/>
        <v>3.5648148148148151E-2</v>
      </c>
      <c r="Z734" t="b">
        <f t="shared" si="232"/>
        <v>0</v>
      </c>
      <c r="AA734" s="6">
        <f t="shared" si="233"/>
        <v>2.4305555555555886E-4</v>
      </c>
      <c r="AB734" s="6" t="b">
        <f t="shared" si="234"/>
        <v>0</v>
      </c>
      <c r="AC734" s="9">
        <f t="shared" si="235"/>
        <v>54</v>
      </c>
      <c r="AD734" s="9">
        <f t="shared" si="242"/>
        <v>154.2857142857122</v>
      </c>
      <c r="AE734" s="10">
        <f t="shared" si="241"/>
        <v>2.199074074074074E-4</v>
      </c>
      <c r="AF734">
        <f t="shared" si="236"/>
        <v>1.9907407407407443E-3</v>
      </c>
      <c r="AG734" t="b">
        <f t="shared" si="237"/>
        <v>0</v>
      </c>
      <c r="AH734">
        <f t="shared" si="238"/>
        <v>4.071759259259259E-2</v>
      </c>
    </row>
    <row r="735" spans="1:34" x14ac:dyDescent="0.2">
      <c r="A735">
        <v>777</v>
      </c>
      <c r="B735" t="s">
        <v>675</v>
      </c>
      <c r="C735" t="s">
        <v>764</v>
      </c>
      <c r="D735" t="s">
        <v>2053</v>
      </c>
      <c r="E735" t="str">
        <f t="shared" si="224"/>
        <v>Dave WestApr 27, 2020</v>
      </c>
      <c r="F735" t="str">
        <f>VLOOKUP(D735,'names lookup'!A:L,5,FALSE)</f>
        <v>Dave West</v>
      </c>
      <c r="G735" t="str">
        <f>VLOOKUP(F735,'names lookup'!E:H,3,FALSE)</f>
        <v>Health Service Journal</v>
      </c>
      <c r="H735" t="str">
        <f>VLOOKUP(F735,'names lookup'!E:I,5,FALSE)</f>
        <v>Media</v>
      </c>
      <c r="I735" t="str">
        <f>VLOOKUP($F735,'names lookup'!$E:J,6,FALSE)</f>
        <v>Specialist</v>
      </c>
      <c r="J735" t="str">
        <f>VLOOKUP($F735,'names lookup'!$E:K,7,FALSE)</f>
        <v>National</v>
      </c>
      <c r="K735" t="str">
        <f>VLOOKUP($F735,'names lookup'!$E:L,8,FALSE)</f>
        <v>UK</v>
      </c>
      <c r="L735" t="str">
        <f t="shared" si="225"/>
        <v>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v>
      </c>
      <c r="M735" t="str">
        <f t="shared" si="239"/>
        <v>50:17</v>
      </c>
      <c r="O735">
        <v>976</v>
      </c>
      <c r="Q735" t="s">
        <v>676</v>
      </c>
      <c r="R735" s="7">
        <f t="shared" si="226"/>
        <v>43948</v>
      </c>
      <c r="S735" t="s">
        <v>2615</v>
      </c>
      <c r="T735" s="6">
        <f t="shared" si="240"/>
        <v>3.4918981481481481E-2</v>
      </c>
      <c r="U735">
        <f t="shared" si="227"/>
        <v>3.4918981481481481E-2</v>
      </c>
      <c r="V735">
        <f t="shared" si="228"/>
        <v>3.4918981481481481E-2</v>
      </c>
      <c r="W735">
        <f t="shared" si="229"/>
        <v>0</v>
      </c>
      <c r="X735">
        <f t="shared" si="230"/>
        <v>3.5648148148148151E-2</v>
      </c>
      <c r="Y735">
        <f t="shared" si="231"/>
        <v>3.5648148148148151E-2</v>
      </c>
      <c r="Z735" t="b">
        <f t="shared" si="232"/>
        <v>0</v>
      </c>
      <c r="AA735" s="6">
        <f t="shared" si="233"/>
        <v>7.2916666666666963E-4</v>
      </c>
      <c r="AB735" s="6" t="b">
        <f t="shared" si="234"/>
        <v>0</v>
      </c>
      <c r="AC735" s="9">
        <f t="shared" si="235"/>
        <v>169</v>
      </c>
      <c r="AD735" s="9">
        <f t="shared" si="242"/>
        <v>160.95238095238031</v>
      </c>
      <c r="AE735" s="10">
        <f t="shared" si="241"/>
        <v>6.9444444444444447E-4</v>
      </c>
      <c r="AF735">
        <f t="shared" si="236"/>
        <v>7.2916666666666963E-4</v>
      </c>
      <c r="AG735" t="b">
        <f t="shared" si="237"/>
        <v>0</v>
      </c>
      <c r="AH735">
        <f t="shared" si="238"/>
        <v>4.071759259259259E-2</v>
      </c>
    </row>
    <row r="736" spans="1:34" x14ac:dyDescent="0.2">
      <c r="A736">
        <v>778</v>
      </c>
      <c r="B736" t="s">
        <v>675</v>
      </c>
      <c r="C736" t="s">
        <v>765</v>
      </c>
      <c r="D736" t="s">
        <v>2121</v>
      </c>
      <c r="E736" t="str">
        <f t="shared" si="224"/>
        <v>Matt HancockApr 27, 2020</v>
      </c>
      <c r="F736" t="str">
        <f>VLOOKUP(D736,'names lookup'!A:L,5,FALSE)</f>
        <v>Matt Hancock</v>
      </c>
      <c r="G736" t="str">
        <f>VLOOKUP(F736,'names lookup'!E:H,3,FALSE)</f>
        <v>Government</v>
      </c>
      <c r="H736" t="str">
        <f>VLOOKUP(F736,'names lookup'!E:I,5,FALSE)</f>
        <v>Government</v>
      </c>
      <c r="I736" t="str">
        <f>VLOOKUP($F736,'names lookup'!$E:J,6,FALSE)</f>
        <v>Central govt</v>
      </c>
      <c r="J736" t="str">
        <f>VLOOKUP($F736,'names lookup'!$E:K,7,FALSE)</f>
        <v>N/A</v>
      </c>
      <c r="K736" t="str">
        <f>VLOOKUP($F736,'names lookup'!$E:L,8,FALSE)</f>
        <v>UK</v>
      </c>
      <c r="L736" t="str">
        <f t="shared" si="225"/>
        <v>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v>
      </c>
      <c r="M736" t="str">
        <f t="shared" si="239"/>
        <v>51:20</v>
      </c>
      <c r="O736">
        <v>676</v>
      </c>
      <c r="Q736" t="s">
        <v>676</v>
      </c>
      <c r="R736" s="7">
        <f t="shared" si="226"/>
        <v>43948</v>
      </c>
      <c r="S736" t="s">
        <v>2616</v>
      </c>
      <c r="T736" s="6">
        <f t="shared" si="240"/>
        <v>3.5648148148148151E-2</v>
      </c>
      <c r="U736">
        <f t="shared" si="227"/>
        <v>3.5648148148148151E-2</v>
      </c>
      <c r="V736">
        <f t="shared" si="228"/>
        <v>4.071759259259259E-2</v>
      </c>
      <c r="W736">
        <f t="shared" si="229"/>
        <v>5.0694444444444389E-3</v>
      </c>
      <c r="X736">
        <f t="shared" si="230"/>
        <v>3.7962962962962962E-2</v>
      </c>
      <c r="Y736">
        <f t="shared" si="231"/>
        <v>3.7962962962962962E-2</v>
      </c>
      <c r="Z736" t="b">
        <f t="shared" si="232"/>
        <v>0</v>
      </c>
      <c r="AA736" s="6">
        <f t="shared" si="233"/>
        <v>5.7870370370369933E-4</v>
      </c>
      <c r="AB736" s="6" t="b">
        <f t="shared" si="234"/>
        <v>0</v>
      </c>
      <c r="AC736" s="9">
        <f t="shared" si="235"/>
        <v>119</v>
      </c>
      <c r="AD736" s="9">
        <f t="shared" si="242"/>
        <v>142.80000000000109</v>
      </c>
      <c r="AE736" s="10">
        <f t="shared" si="241"/>
        <v>4.8611111111111104E-4</v>
      </c>
      <c r="AF736">
        <f t="shared" si="236"/>
        <v>2.3148148148148112E-3</v>
      </c>
      <c r="AG736" t="b">
        <f t="shared" si="237"/>
        <v>0</v>
      </c>
      <c r="AH736">
        <f t="shared" si="238"/>
        <v>4.071759259259259E-2</v>
      </c>
    </row>
    <row r="737" spans="1:34" x14ac:dyDescent="0.2">
      <c r="A737">
        <v>779</v>
      </c>
      <c r="B737" t="s">
        <v>675</v>
      </c>
      <c r="C737" t="s">
        <v>766</v>
      </c>
      <c r="D737" t="s">
        <v>2164</v>
      </c>
      <c r="E737" t="str">
        <f t="shared" si="224"/>
        <v>SteveApr 27, 2020</v>
      </c>
      <c r="F737" t="str">
        <f>VLOOKUP(E737,'names lookup'!D:L,2,FALSE)</f>
        <v>Stephen Powis</v>
      </c>
      <c r="G737" t="str">
        <f>VLOOKUP(F737,'names lookup'!E:H,3,FALSE)</f>
        <v>NHS England</v>
      </c>
      <c r="H737" t="str">
        <f>VLOOKUP(F737,'names lookup'!E:I,5,FALSE)</f>
        <v>Government</v>
      </c>
      <c r="I737" t="str">
        <f>VLOOKUP($F737,'names lookup'!$E:J,6,FALSE)</f>
        <v>Health</v>
      </c>
      <c r="J737" t="str">
        <f>VLOOKUP($F737,'names lookup'!$E:K,7,FALSE)</f>
        <v>N/A</v>
      </c>
      <c r="K737" t="str">
        <f>VLOOKUP($F737,'names lookup'!$E:L,8,FALSE)</f>
        <v>England</v>
      </c>
      <c r="L737" t="str">
        <f t="shared" si="225"/>
        <v>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v>
      </c>
      <c r="M737" t="str">
        <f t="shared" si="239"/>
        <v>52:10</v>
      </c>
      <c r="O737">
        <v>780</v>
      </c>
      <c r="Q737" t="s">
        <v>676</v>
      </c>
      <c r="R737" s="7">
        <f t="shared" si="226"/>
        <v>43948</v>
      </c>
      <c r="S737" t="s">
        <v>2617</v>
      </c>
      <c r="T737" s="6">
        <f t="shared" si="240"/>
        <v>3.622685185185185E-2</v>
      </c>
      <c r="U737">
        <f t="shared" si="227"/>
        <v>3.622685185185185E-2</v>
      </c>
      <c r="V737">
        <f t="shared" si="228"/>
        <v>4.0219907407407406E-2</v>
      </c>
      <c r="W737">
        <f t="shared" si="229"/>
        <v>3.9930555555555552E-3</v>
      </c>
      <c r="X737">
        <f t="shared" si="230"/>
        <v>3.7962962962962962E-2</v>
      </c>
      <c r="Y737">
        <f t="shared" si="231"/>
        <v>3.7962962962962962E-2</v>
      </c>
      <c r="Z737" t="b">
        <f t="shared" si="232"/>
        <v>0</v>
      </c>
      <c r="AA737" s="6">
        <f t="shared" si="233"/>
        <v>5.2083333333333148E-4</v>
      </c>
      <c r="AB737" s="6" t="b">
        <f t="shared" si="234"/>
        <v>0</v>
      </c>
      <c r="AC737" s="9">
        <f t="shared" si="235"/>
        <v>142</v>
      </c>
      <c r="AD737" s="9">
        <f t="shared" si="242"/>
        <v>189.333333333334</v>
      </c>
      <c r="AE737" s="10">
        <f t="shared" si="241"/>
        <v>5.7870370370370378E-4</v>
      </c>
      <c r="AF737">
        <f t="shared" si="236"/>
        <v>1.7361111111111119E-3</v>
      </c>
      <c r="AG737" t="b">
        <f t="shared" si="237"/>
        <v>0</v>
      </c>
      <c r="AH737">
        <f t="shared" si="238"/>
        <v>4.071759259259259E-2</v>
      </c>
    </row>
    <row r="738" spans="1:34" x14ac:dyDescent="0.2">
      <c r="A738">
        <v>780</v>
      </c>
      <c r="B738" t="s">
        <v>675</v>
      </c>
      <c r="C738" t="s">
        <v>767</v>
      </c>
      <c r="D738" t="s">
        <v>2164</v>
      </c>
      <c r="E738" t="str">
        <f t="shared" si="224"/>
        <v>SteveApr 27, 2020</v>
      </c>
      <c r="F738" t="str">
        <f>VLOOKUP(E738,'names lookup'!D:L,2,FALSE)</f>
        <v>Stephen Powis</v>
      </c>
      <c r="G738" t="str">
        <f>VLOOKUP(F738,'names lookup'!E:H,3,FALSE)</f>
        <v>NHS England</v>
      </c>
      <c r="H738" t="str">
        <f>VLOOKUP(F738,'names lookup'!E:I,5,FALSE)</f>
        <v>Government</v>
      </c>
      <c r="I738" t="str">
        <f>VLOOKUP($F738,'names lookup'!$E:J,6,FALSE)</f>
        <v>Health</v>
      </c>
      <c r="J738" t="str">
        <f>VLOOKUP($F738,'names lookup'!$E:K,7,FALSE)</f>
        <v>N/A</v>
      </c>
      <c r="K738" t="str">
        <f>VLOOKUP($F738,'names lookup'!$E:L,8,FALSE)</f>
        <v>England</v>
      </c>
      <c r="L738" t="str">
        <f t="shared" si="225"/>
        <v>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v>
      </c>
      <c r="M738" t="str">
        <f t="shared" si="239"/>
        <v>52:55</v>
      </c>
      <c r="O738">
        <v>338</v>
      </c>
      <c r="Q738" t="s">
        <v>676</v>
      </c>
      <c r="R738" s="7">
        <f t="shared" si="226"/>
        <v>43948</v>
      </c>
      <c r="S738" t="s">
        <v>2617</v>
      </c>
      <c r="T738" s="6">
        <f t="shared" si="240"/>
        <v>3.6747685185185182E-2</v>
      </c>
      <c r="U738">
        <f t="shared" si="227"/>
        <v>3.622685185185185E-2</v>
      </c>
      <c r="V738">
        <f t="shared" si="228"/>
        <v>4.0219907407407406E-2</v>
      </c>
      <c r="W738">
        <f t="shared" si="229"/>
        <v>3.9930555555555552E-3</v>
      </c>
      <c r="X738">
        <f t="shared" si="230"/>
        <v>3.7962962962962962E-2</v>
      </c>
      <c r="Y738">
        <f t="shared" si="231"/>
        <v>3.7962962962962962E-2</v>
      </c>
      <c r="Z738" t="b">
        <f t="shared" si="232"/>
        <v>0</v>
      </c>
      <c r="AA738" s="6">
        <f t="shared" si="233"/>
        <v>2.4305555555555886E-4</v>
      </c>
      <c r="AB738" s="6" t="b">
        <f t="shared" si="234"/>
        <v>0</v>
      </c>
      <c r="AC738" s="9">
        <f t="shared" si="235"/>
        <v>57</v>
      </c>
      <c r="AD738" s="9">
        <f t="shared" si="242"/>
        <v>162.85714285714064</v>
      </c>
      <c r="AE738" s="10">
        <f t="shared" si="241"/>
        <v>2.3148148148148146E-4</v>
      </c>
      <c r="AF738">
        <f t="shared" si="236"/>
        <v>1.7361111111111119E-3</v>
      </c>
      <c r="AG738" t="b">
        <f t="shared" si="237"/>
        <v>0</v>
      </c>
      <c r="AH738">
        <f t="shared" si="238"/>
        <v>4.071759259259259E-2</v>
      </c>
    </row>
    <row r="739" spans="1:34" x14ac:dyDescent="0.2">
      <c r="A739">
        <v>781</v>
      </c>
      <c r="B739" t="s">
        <v>675</v>
      </c>
      <c r="C739" t="s">
        <v>768</v>
      </c>
      <c r="D739" t="s">
        <v>2164</v>
      </c>
      <c r="E739" t="str">
        <f t="shared" si="224"/>
        <v>SteveApr 27, 2020</v>
      </c>
      <c r="F739" t="str">
        <f>VLOOKUP(E739,'names lookup'!D:L,2,FALSE)</f>
        <v>Stephen Powis</v>
      </c>
      <c r="G739" t="str">
        <f>VLOOKUP(F739,'names lookup'!E:H,3,FALSE)</f>
        <v>NHS England</v>
      </c>
      <c r="H739" t="str">
        <f>VLOOKUP(F739,'names lookup'!E:I,5,FALSE)</f>
        <v>Government</v>
      </c>
      <c r="I739" t="str">
        <f>VLOOKUP($F739,'names lookup'!$E:J,6,FALSE)</f>
        <v>Health</v>
      </c>
      <c r="J739" t="str">
        <f>VLOOKUP($F739,'names lookup'!$E:K,7,FALSE)</f>
        <v>N/A</v>
      </c>
      <c r="K739" t="str">
        <f>VLOOKUP($F739,'names lookup'!$E:L,8,FALSE)</f>
        <v>England</v>
      </c>
      <c r="L739" t="str">
        <f t="shared" si="225"/>
        <v>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v>
      </c>
      <c r="M739" t="str">
        <f t="shared" si="239"/>
        <v>53:16</v>
      </c>
      <c r="O739">
        <v>623</v>
      </c>
      <c r="Q739" t="s">
        <v>676</v>
      </c>
      <c r="R739" s="7">
        <f t="shared" si="226"/>
        <v>43948</v>
      </c>
      <c r="S739" t="s">
        <v>2617</v>
      </c>
      <c r="T739" s="6">
        <f t="shared" si="240"/>
        <v>3.6990740740740741E-2</v>
      </c>
      <c r="U739">
        <f t="shared" si="227"/>
        <v>3.622685185185185E-2</v>
      </c>
      <c r="V739">
        <f t="shared" si="228"/>
        <v>4.0219907407407406E-2</v>
      </c>
      <c r="W739">
        <f t="shared" si="229"/>
        <v>3.9930555555555552E-3</v>
      </c>
      <c r="X739">
        <f t="shared" si="230"/>
        <v>3.7962962962962962E-2</v>
      </c>
      <c r="Y739">
        <f t="shared" si="231"/>
        <v>3.7962962962962962E-2</v>
      </c>
      <c r="Z739" t="b">
        <f t="shared" si="232"/>
        <v>0</v>
      </c>
      <c r="AA739" s="6">
        <f t="shared" si="233"/>
        <v>4.5138888888888312E-4</v>
      </c>
      <c r="AB739" s="6" t="b">
        <f t="shared" si="234"/>
        <v>0</v>
      </c>
      <c r="AC739" s="9">
        <f t="shared" si="235"/>
        <v>112</v>
      </c>
      <c r="AD739" s="9">
        <f t="shared" si="242"/>
        <v>172.30769230769451</v>
      </c>
      <c r="AE739" s="10">
        <f t="shared" si="241"/>
        <v>4.6296296296296293E-4</v>
      </c>
      <c r="AF739">
        <f t="shared" si="236"/>
        <v>1.7361111111111119E-3</v>
      </c>
      <c r="AG739" t="b">
        <f t="shared" si="237"/>
        <v>0</v>
      </c>
      <c r="AH739">
        <f t="shared" si="238"/>
        <v>4.071759259259259E-2</v>
      </c>
    </row>
    <row r="740" spans="1:34" x14ac:dyDescent="0.2">
      <c r="A740">
        <v>782</v>
      </c>
      <c r="B740" t="s">
        <v>675</v>
      </c>
      <c r="C740" t="s">
        <v>769</v>
      </c>
      <c r="D740" t="s">
        <v>2121</v>
      </c>
      <c r="E740" t="str">
        <f t="shared" si="224"/>
        <v>Matt HancockApr 27, 2020</v>
      </c>
      <c r="F740" t="str">
        <f>VLOOKUP(D740,'names lookup'!A:L,5,FALSE)</f>
        <v>Matt Hancock</v>
      </c>
      <c r="G740" t="str">
        <f>VLOOKUP(F740,'names lookup'!E:H,3,FALSE)</f>
        <v>Government</v>
      </c>
      <c r="H740" t="str">
        <f>VLOOKUP(F740,'names lookup'!E:I,5,FALSE)</f>
        <v>Government</v>
      </c>
      <c r="I740" t="str">
        <f>VLOOKUP($F740,'names lookup'!$E:J,6,FALSE)</f>
        <v>Central govt</v>
      </c>
      <c r="J740" t="str">
        <f>VLOOKUP($F740,'names lookup'!$E:K,7,FALSE)</f>
        <v>N/A</v>
      </c>
      <c r="K740" t="str">
        <f>VLOOKUP($F740,'names lookup'!$E:L,8,FALSE)</f>
        <v>UK</v>
      </c>
      <c r="L740" t="str">
        <f t="shared" si="225"/>
        <v>Thanks Steve. Chris Whitty.</v>
      </c>
      <c r="M740" t="str">
        <f t="shared" si="239"/>
        <v>53:55</v>
      </c>
      <c r="O740">
        <v>49</v>
      </c>
      <c r="Q740" t="s">
        <v>676</v>
      </c>
      <c r="R740" s="7">
        <f t="shared" si="226"/>
        <v>43948</v>
      </c>
      <c r="S740" t="s">
        <v>2619</v>
      </c>
      <c r="T740" s="6">
        <f t="shared" si="240"/>
        <v>3.7442129629629624E-2</v>
      </c>
      <c r="U740">
        <f t="shared" si="227"/>
        <v>3.7442129629629624E-2</v>
      </c>
      <c r="V740">
        <f t="shared" si="228"/>
        <v>4.071759259259259E-2</v>
      </c>
      <c r="W740">
        <f t="shared" si="229"/>
        <v>3.2754629629629661E-3</v>
      </c>
      <c r="X740">
        <f t="shared" si="230"/>
        <v>3.7962962962962962E-2</v>
      </c>
      <c r="Y740">
        <f t="shared" si="231"/>
        <v>3.7962962962962962E-2</v>
      </c>
      <c r="Z740" t="b">
        <f t="shared" si="232"/>
        <v>0</v>
      </c>
      <c r="AA740" s="6">
        <f t="shared" si="233"/>
        <v>2.314814814815408E-5</v>
      </c>
      <c r="AB740" s="6" t="b">
        <f t="shared" si="234"/>
        <v>0</v>
      </c>
      <c r="AC740" s="9">
        <f t="shared" si="235"/>
        <v>4</v>
      </c>
      <c r="AD740" s="9">
        <f t="shared" si="242"/>
        <v>119.99999999996925</v>
      </c>
      <c r="AE740" s="10">
        <f t="shared" si="241"/>
        <v>1.1574074074074073E-5</v>
      </c>
      <c r="AF740">
        <f t="shared" si="236"/>
        <v>5.2083333333333842E-4</v>
      </c>
      <c r="AG740" t="b">
        <f t="shared" si="237"/>
        <v>0</v>
      </c>
      <c r="AH740">
        <f t="shared" si="238"/>
        <v>4.071759259259259E-2</v>
      </c>
    </row>
    <row r="741" spans="1:34" x14ac:dyDescent="0.2">
      <c r="A741">
        <v>783</v>
      </c>
      <c r="B741" t="s">
        <v>675</v>
      </c>
      <c r="C741" t="s">
        <v>770</v>
      </c>
      <c r="D741" t="s">
        <v>2047</v>
      </c>
      <c r="E741" t="str">
        <f t="shared" si="224"/>
        <v>Chris WhittyApr 27, 2020</v>
      </c>
      <c r="F741" t="str">
        <f>VLOOKUP(D741,'names lookup'!A:L,5,FALSE)</f>
        <v>Chris Whitty</v>
      </c>
      <c r="G741" t="str">
        <f>VLOOKUP(F741,'names lookup'!E:H,3,FALSE)</f>
        <v>Department of Health and Social Care (DHSC)</v>
      </c>
      <c r="H741" t="str">
        <f>VLOOKUP(F741,'names lookup'!E:I,5,FALSE)</f>
        <v>Government</v>
      </c>
      <c r="I741" t="str">
        <f>VLOOKUP($F741,'names lookup'!$E:J,6,FALSE)</f>
        <v>Health</v>
      </c>
      <c r="J741" t="str">
        <f>VLOOKUP($F741,'names lookup'!$E:K,7,FALSE)</f>
        <v>N/A</v>
      </c>
      <c r="K741" t="str">
        <f>VLOOKUP($F741,'names lookup'!$E:L,8,FALSE)</f>
        <v>England</v>
      </c>
      <c r="L741" t="str">
        <f t="shared" si="225"/>
        <v>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v>
      </c>
      <c r="M741" t="str">
        <f t="shared" si="239"/>
        <v>53:57</v>
      </c>
      <c r="O741">
        <v>778</v>
      </c>
      <c r="Q741" t="s">
        <v>676</v>
      </c>
      <c r="R741" s="7">
        <f t="shared" si="226"/>
        <v>43948</v>
      </c>
      <c r="S741" t="s">
        <v>2620</v>
      </c>
      <c r="T741" s="6">
        <f t="shared" si="240"/>
        <v>3.7465277777777778E-2</v>
      </c>
      <c r="U741">
        <f t="shared" si="227"/>
        <v>3.7465277777777778E-2</v>
      </c>
      <c r="V741">
        <f t="shared" si="228"/>
        <v>3.7465277777777778E-2</v>
      </c>
      <c r="W741">
        <f t="shared" si="229"/>
        <v>0</v>
      </c>
      <c r="X741">
        <f t="shared" si="230"/>
        <v>3.7962962962962962E-2</v>
      </c>
      <c r="Y741">
        <f t="shared" si="231"/>
        <v>3.7962962962962962E-2</v>
      </c>
      <c r="Z741" t="b">
        <f t="shared" si="232"/>
        <v>0</v>
      </c>
      <c r="AA741" s="6">
        <f t="shared" si="233"/>
        <v>4.9768518518518434E-4</v>
      </c>
      <c r="AB741" s="6" t="b">
        <f t="shared" si="234"/>
        <v>0</v>
      </c>
      <c r="AC741" s="9">
        <f t="shared" si="235"/>
        <v>137</v>
      </c>
      <c r="AD741" s="9">
        <f t="shared" si="242"/>
        <v>191.16279069767475</v>
      </c>
      <c r="AE741" s="10">
        <f t="shared" si="241"/>
        <v>5.6712962962962956E-4</v>
      </c>
      <c r="AF741">
        <f t="shared" si="236"/>
        <v>4.9768518518518434E-4</v>
      </c>
      <c r="AG741" t="b">
        <f t="shared" si="237"/>
        <v>0</v>
      </c>
      <c r="AH741">
        <f t="shared" si="238"/>
        <v>4.071759259259259E-2</v>
      </c>
    </row>
    <row r="742" spans="1:34" x14ac:dyDescent="0.2">
      <c r="A742">
        <v>784</v>
      </c>
      <c r="B742" t="s">
        <v>675</v>
      </c>
      <c r="C742" t="s">
        <v>771</v>
      </c>
      <c r="D742" t="s">
        <v>2161</v>
      </c>
      <c r="E742" t="str">
        <f t="shared" si="224"/>
        <v>Speaker 6Apr 27, 2020</v>
      </c>
      <c r="F742" t="str">
        <f>VLOOKUP(E742,'names lookup'!D:L,2,FALSE)</f>
        <v>Dave West</v>
      </c>
      <c r="G742" t="str">
        <f>VLOOKUP(F742,'names lookup'!E:H,3,FALSE)</f>
        <v>Health Service Journal</v>
      </c>
      <c r="H742" t="str">
        <f>VLOOKUP(F742,'names lookup'!E:I,5,FALSE)</f>
        <v>Media</v>
      </c>
      <c r="I742" t="str">
        <f>VLOOKUP($F742,'names lookup'!$E:J,6,FALSE)</f>
        <v>Specialist</v>
      </c>
      <c r="J742" t="str">
        <f>VLOOKUP($F742,'names lookup'!$E:K,7,FALSE)</f>
        <v>National</v>
      </c>
      <c r="K742" t="str">
        <f>VLOOKUP($F742,'names lookup'!$E:L,8,FALSE)</f>
        <v>UK</v>
      </c>
      <c r="L742" t="str">
        <f t="shared" si="225"/>
        <v>Ask a very quick follow up on the restoration.</v>
      </c>
      <c r="M742" t="str">
        <f t="shared" si="239"/>
        <v>54:40</v>
      </c>
      <c r="O742">
        <v>65</v>
      </c>
      <c r="Q742" t="s">
        <v>676</v>
      </c>
      <c r="R742" s="7">
        <f t="shared" si="226"/>
        <v>43948</v>
      </c>
      <c r="S742" t="s">
        <v>2621</v>
      </c>
      <c r="T742" s="6">
        <f t="shared" si="240"/>
        <v>3.7962962962962962E-2</v>
      </c>
      <c r="U742">
        <f t="shared" si="227"/>
        <v>3.7962962962962962E-2</v>
      </c>
      <c r="V742">
        <f t="shared" si="228"/>
        <v>3.9421296296296295E-2</v>
      </c>
      <c r="W742">
        <f t="shared" si="229"/>
        <v>1.4583333333333323E-3</v>
      </c>
      <c r="X742">
        <f t="shared" si="230"/>
        <v>3.9525462962962964E-2</v>
      </c>
      <c r="Y742">
        <f t="shared" si="231"/>
        <v>3.9525462962962964E-2</v>
      </c>
      <c r="Z742" t="b">
        <f t="shared" si="232"/>
        <v>0</v>
      </c>
      <c r="AA742" s="6">
        <f t="shared" si="233"/>
        <v>2.314814814815408E-5</v>
      </c>
      <c r="AB742" s="6" t="b">
        <f t="shared" si="234"/>
        <v>0</v>
      </c>
      <c r="AC742" s="9">
        <f t="shared" si="235"/>
        <v>9</v>
      </c>
      <c r="AD742" s="9">
        <f t="shared" si="242"/>
        <v>269.99999999993082</v>
      </c>
      <c r="AE742" s="10">
        <f t="shared" si="241"/>
        <v>3.4722222222222222E-5</v>
      </c>
      <c r="AF742">
        <f t="shared" si="236"/>
        <v>1.5625000000000014E-3</v>
      </c>
      <c r="AG742" t="b">
        <f t="shared" si="237"/>
        <v>0</v>
      </c>
      <c r="AH742">
        <f t="shared" si="238"/>
        <v>4.071759259259259E-2</v>
      </c>
    </row>
    <row r="743" spans="1:34" x14ac:dyDescent="0.2">
      <c r="A743">
        <v>785</v>
      </c>
      <c r="B743" t="s">
        <v>675</v>
      </c>
      <c r="C743" t="s">
        <v>772</v>
      </c>
      <c r="D743" t="s">
        <v>2121</v>
      </c>
      <c r="E743" t="str">
        <f t="shared" si="224"/>
        <v>Matt HancockApr 27, 2020</v>
      </c>
      <c r="F743" t="str">
        <f>VLOOKUP(D743,'names lookup'!A:L,5,FALSE)</f>
        <v>Matt Hancock</v>
      </c>
      <c r="G743" t="str">
        <f>VLOOKUP(F743,'names lookup'!E:H,3,FALSE)</f>
        <v>Government</v>
      </c>
      <c r="H743" t="str">
        <f>VLOOKUP(F743,'names lookup'!E:I,5,FALSE)</f>
        <v>Government</v>
      </c>
      <c r="I743" t="str">
        <f>VLOOKUP($F743,'names lookup'!$E:J,6,FALSE)</f>
        <v>Central govt</v>
      </c>
      <c r="J743" t="str">
        <f>VLOOKUP($F743,'names lookup'!$E:K,7,FALSE)</f>
        <v>N/A</v>
      </c>
      <c r="K743" t="str">
        <f>VLOOKUP($F743,'names lookup'!$E:L,8,FALSE)</f>
        <v>UK</v>
      </c>
      <c r="L743" t="str">
        <f t="shared" si="225"/>
        <v>Yes.</v>
      </c>
      <c r="M743" t="str">
        <f t="shared" si="239"/>
        <v>54:42</v>
      </c>
      <c r="O743">
        <v>26</v>
      </c>
      <c r="Q743" t="s">
        <v>676</v>
      </c>
      <c r="R743" s="7">
        <f t="shared" si="226"/>
        <v>43948</v>
      </c>
      <c r="S743" t="s">
        <v>2622</v>
      </c>
      <c r="T743" s="6">
        <f t="shared" si="240"/>
        <v>3.7986111111111116E-2</v>
      </c>
      <c r="U743">
        <f t="shared" si="227"/>
        <v>3.7986111111111116E-2</v>
      </c>
      <c r="V743">
        <f t="shared" si="228"/>
        <v>4.071759259259259E-2</v>
      </c>
      <c r="W743">
        <f t="shared" si="229"/>
        <v>2.7314814814814736E-3</v>
      </c>
      <c r="X743">
        <f t="shared" si="230"/>
        <v>3.9525462962962964E-2</v>
      </c>
      <c r="Y743">
        <f t="shared" si="231"/>
        <v>3.9525462962962964E-2</v>
      </c>
      <c r="Z743" t="b">
        <f t="shared" si="232"/>
        <v>0</v>
      </c>
      <c r="AA743" s="6">
        <f t="shared" si="233"/>
        <v>2.3148148148147141E-5</v>
      </c>
      <c r="AB743" s="6" t="b">
        <f t="shared" si="234"/>
        <v>0</v>
      </c>
      <c r="AC743" s="9">
        <f t="shared" si="235"/>
        <v>1</v>
      </c>
      <c r="AD743" s="9">
        <f t="shared" si="242"/>
        <v>30.000000000001307</v>
      </c>
      <c r="AE743" s="10">
        <f t="shared" si="241"/>
        <v>0</v>
      </c>
      <c r="AF743">
        <f t="shared" si="236"/>
        <v>1.5393518518518473E-3</v>
      </c>
      <c r="AG743" t="b">
        <f t="shared" si="237"/>
        <v>0</v>
      </c>
      <c r="AH743">
        <f t="shared" si="238"/>
        <v>4.071759259259259E-2</v>
      </c>
    </row>
    <row r="744" spans="1:34" x14ac:dyDescent="0.2">
      <c r="A744">
        <v>786</v>
      </c>
      <c r="B744" t="s">
        <v>675</v>
      </c>
      <c r="C744" t="s">
        <v>773</v>
      </c>
      <c r="D744" t="s">
        <v>2161</v>
      </c>
      <c r="E744" t="str">
        <f t="shared" si="224"/>
        <v>Speaker 6Apr 27, 2020</v>
      </c>
      <c r="F744" t="str">
        <f>VLOOKUP(E744,'names lookup'!D:L,2,FALSE)</f>
        <v>Dave West</v>
      </c>
      <c r="G744" t="str">
        <f>VLOOKUP(F744,'names lookup'!E:H,3,FALSE)</f>
        <v>Health Service Journal</v>
      </c>
      <c r="H744" t="str">
        <f>VLOOKUP(F744,'names lookup'!E:I,5,FALSE)</f>
        <v>Media</v>
      </c>
      <c r="I744" t="str">
        <f>VLOOKUP($F744,'names lookup'!$E:J,6,FALSE)</f>
        <v>Specialist</v>
      </c>
      <c r="J744" t="str">
        <f>VLOOKUP($F744,'names lookup'!$E:K,7,FALSE)</f>
        <v>National</v>
      </c>
      <c r="K744" t="str">
        <f>VLOOKUP($F744,'names lookup'!$E:L,8,FALSE)</f>
        <v>UK</v>
      </c>
      <c r="L744" t="str">
        <f t="shared" si="225"/>
        <v>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v>
      </c>
      <c r="M744" t="str">
        <f t="shared" si="239"/>
        <v>54:44</v>
      </c>
      <c r="O744">
        <v>454</v>
      </c>
      <c r="Q744" t="s">
        <v>676</v>
      </c>
      <c r="R744" s="7">
        <f t="shared" si="226"/>
        <v>43948</v>
      </c>
      <c r="S744" t="s">
        <v>2623</v>
      </c>
      <c r="T744" s="6">
        <f t="shared" si="240"/>
        <v>3.8009259259259263E-2</v>
      </c>
      <c r="U744">
        <f t="shared" si="227"/>
        <v>3.8009259259259263E-2</v>
      </c>
      <c r="V744">
        <f t="shared" si="228"/>
        <v>3.9421296296296295E-2</v>
      </c>
      <c r="W744">
        <f t="shared" si="229"/>
        <v>1.4120370370370311E-3</v>
      </c>
      <c r="X744">
        <f t="shared" si="230"/>
        <v>3.9525462962962964E-2</v>
      </c>
      <c r="Y744">
        <f t="shared" si="231"/>
        <v>3.9525462962962964E-2</v>
      </c>
      <c r="Z744" t="b">
        <f t="shared" si="232"/>
        <v>0</v>
      </c>
      <c r="AA744" s="6">
        <f t="shared" si="233"/>
        <v>2.893518518518462E-4</v>
      </c>
      <c r="AB744" s="6" t="b">
        <f t="shared" si="234"/>
        <v>0</v>
      </c>
      <c r="AC744" s="9">
        <f t="shared" si="235"/>
        <v>91</v>
      </c>
      <c r="AD744" s="9">
        <f t="shared" si="242"/>
        <v>218.40000000000427</v>
      </c>
      <c r="AE744" s="10">
        <f t="shared" si="241"/>
        <v>3.7037037037037035E-4</v>
      </c>
      <c r="AF744">
        <f t="shared" si="236"/>
        <v>1.5162037037037002E-3</v>
      </c>
      <c r="AG744" t="b">
        <f t="shared" si="237"/>
        <v>0</v>
      </c>
      <c r="AH744">
        <f t="shared" si="238"/>
        <v>4.071759259259259E-2</v>
      </c>
    </row>
    <row r="745" spans="1:34" x14ac:dyDescent="0.2">
      <c r="A745">
        <v>787</v>
      </c>
      <c r="B745" t="s">
        <v>675</v>
      </c>
      <c r="C745" t="s">
        <v>774</v>
      </c>
      <c r="D745" t="s">
        <v>2121</v>
      </c>
      <c r="E745" t="str">
        <f t="shared" si="224"/>
        <v>Matt HancockApr 27, 2020</v>
      </c>
      <c r="F745" t="str">
        <f>VLOOKUP(D745,'names lookup'!A:L,5,FALSE)</f>
        <v>Matt Hancock</v>
      </c>
      <c r="G745" t="str">
        <f>VLOOKUP(F745,'names lookup'!E:H,3,FALSE)</f>
        <v>Government</v>
      </c>
      <c r="H745" t="str">
        <f>VLOOKUP(F745,'names lookup'!E:I,5,FALSE)</f>
        <v>Government</v>
      </c>
      <c r="I745" t="str">
        <f>VLOOKUP($F745,'names lookup'!$E:J,6,FALSE)</f>
        <v>Central govt</v>
      </c>
      <c r="J745" t="str">
        <f>VLOOKUP($F745,'names lookup'!$E:K,7,FALSE)</f>
        <v>N/A</v>
      </c>
      <c r="K745" t="str">
        <f>VLOOKUP($F745,'names lookup'!$E:L,8,FALSE)</f>
        <v>UK</v>
      </c>
      <c r="L745" t="str">
        <f t="shared" si="225"/>
        <v>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v>
      </c>
      <c r="M745" t="str">
        <f t="shared" si="239"/>
        <v>55:09</v>
      </c>
      <c r="O745">
        <v>757</v>
      </c>
      <c r="Q745" t="s">
        <v>676</v>
      </c>
      <c r="R745" s="7">
        <f t="shared" si="226"/>
        <v>43948</v>
      </c>
      <c r="S745" t="s">
        <v>2624</v>
      </c>
      <c r="T745" s="6">
        <f t="shared" si="240"/>
        <v>3.829861111111111E-2</v>
      </c>
      <c r="U745">
        <f t="shared" si="227"/>
        <v>3.829861111111111E-2</v>
      </c>
      <c r="V745">
        <f t="shared" si="228"/>
        <v>4.071759259259259E-2</v>
      </c>
      <c r="W745">
        <f t="shared" si="229"/>
        <v>2.4189814814814803E-3</v>
      </c>
      <c r="X745">
        <f t="shared" si="230"/>
        <v>3.9525462962962964E-2</v>
      </c>
      <c r="Y745">
        <f t="shared" si="231"/>
        <v>3.9525462962962964E-2</v>
      </c>
      <c r="Z745" t="b">
        <f t="shared" si="232"/>
        <v>0</v>
      </c>
      <c r="AA745" s="6">
        <f t="shared" si="233"/>
        <v>6.8287037037037535E-4</v>
      </c>
      <c r="AB745" s="6" t="b">
        <f t="shared" si="234"/>
        <v>0</v>
      </c>
      <c r="AC745" s="9">
        <f t="shared" si="235"/>
        <v>135</v>
      </c>
      <c r="AD745" s="9">
        <f t="shared" si="242"/>
        <v>137.28813559321935</v>
      </c>
      <c r="AE745" s="10">
        <f t="shared" si="241"/>
        <v>5.5555555555555556E-4</v>
      </c>
      <c r="AF745">
        <f t="shared" si="236"/>
        <v>1.226851851851854E-3</v>
      </c>
      <c r="AG745" t="b">
        <f t="shared" si="237"/>
        <v>0</v>
      </c>
      <c r="AH745">
        <f t="shared" si="238"/>
        <v>4.071759259259259E-2</v>
      </c>
    </row>
    <row r="746" spans="1:34" x14ac:dyDescent="0.2">
      <c r="A746">
        <v>788</v>
      </c>
      <c r="B746" t="s">
        <v>675</v>
      </c>
      <c r="C746" t="s">
        <v>775</v>
      </c>
      <c r="D746" t="s">
        <v>2121</v>
      </c>
      <c r="E746" t="str">
        <f t="shared" si="224"/>
        <v>Matt HancockApr 27, 2020</v>
      </c>
      <c r="F746" t="str">
        <f>VLOOKUP(D746,'names lookup'!A:L,5,FALSE)</f>
        <v>Matt Hancock</v>
      </c>
      <c r="G746" t="str">
        <f>VLOOKUP(F746,'names lookup'!E:H,3,FALSE)</f>
        <v>Government</v>
      </c>
      <c r="H746" t="str">
        <f>VLOOKUP(F746,'names lookup'!E:I,5,FALSE)</f>
        <v>Government</v>
      </c>
      <c r="I746" t="str">
        <f>VLOOKUP($F746,'names lookup'!$E:J,6,FALSE)</f>
        <v>Central govt</v>
      </c>
      <c r="J746" t="str">
        <f>VLOOKUP($F746,'names lookup'!$E:K,7,FALSE)</f>
        <v>N/A</v>
      </c>
      <c r="K746" t="str">
        <f>VLOOKUP($F746,'names lookup'!$E:L,8,FALSE)</f>
        <v>UK</v>
      </c>
      <c r="L746" t="str">
        <f t="shared" si="225"/>
        <v>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v>
      </c>
      <c r="M746" t="str">
        <f t="shared" si="239"/>
        <v>56:08</v>
      </c>
      <c r="O746">
        <v>462</v>
      </c>
      <c r="Q746" t="s">
        <v>676</v>
      </c>
      <c r="R746" s="7">
        <f t="shared" si="226"/>
        <v>43948</v>
      </c>
      <c r="S746" t="s">
        <v>2624</v>
      </c>
      <c r="T746" s="6">
        <f t="shared" si="240"/>
        <v>3.8981481481481485E-2</v>
      </c>
      <c r="U746">
        <f t="shared" si="227"/>
        <v>3.829861111111111E-2</v>
      </c>
      <c r="V746">
        <f t="shared" si="228"/>
        <v>4.071759259259259E-2</v>
      </c>
      <c r="W746">
        <f t="shared" si="229"/>
        <v>2.4189814814814803E-3</v>
      </c>
      <c r="X746">
        <f t="shared" si="230"/>
        <v>3.9525462962962964E-2</v>
      </c>
      <c r="Y746">
        <f t="shared" si="231"/>
        <v>3.9525462962962964E-2</v>
      </c>
      <c r="Z746" t="b">
        <f t="shared" si="232"/>
        <v>0</v>
      </c>
      <c r="AA746" s="6">
        <f t="shared" si="233"/>
        <v>4.3981481481480955E-4</v>
      </c>
      <c r="AB746" s="6" t="b">
        <f t="shared" si="234"/>
        <v>0</v>
      </c>
      <c r="AC746" s="9">
        <f t="shared" si="235"/>
        <v>83</v>
      </c>
      <c r="AD746" s="9">
        <f t="shared" si="242"/>
        <v>131.05263157894893</v>
      </c>
      <c r="AE746" s="10">
        <f t="shared" si="241"/>
        <v>3.3564814814814812E-4</v>
      </c>
      <c r="AF746">
        <f t="shared" si="236"/>
        <v>1.226851851851854E-3</v>
      </c>
      <c r="AG746" t="b">
        <f t="shared" si="237"/>
        <v>0</v>
      </c>
      <c r="AH746">
        <f t="shared" si="238"/>
        <v>4.071759259259259E-2</v>
      </c>
    </row>
    <row r="747" spans="1:34" x14ac:dyDescent="0.2">
      <c r="A747">
        <v>789</v>
      </c>
      <c r="B747" t="s">
        <v>675</v>
      </c>
      <c r="C747" t="s">
        <v>776</v>
      </c>
      <c r="D747" t="s">
        <v>2161</v>
      </c>
      <c r="E747" t="str">
        <f t="shared" si="224"/>
        <v>Speaker 6Apr 27, 2020</v>
      </c>
      <c r="F747" t="str">
        <f>VLOOKUP(E747,'names lookup'!D:L,2,FALSE)</f>
        <v>Dave West</v>
      </c>
      <c r="G747" t="str">
        <f>VLOOKUP(F747,'names lookup'!E:H,3,FALSE)</f>
        <v>Health Service Journal</v>
      </c>
      <c r="H747" t="str">
        <f>VLOOKUP(F747,'names lookup'!E:I,5,FALSE)</f>
        <v>Media</v>
      </c>
      <c r="I747" t="str">
        <f>VLOOKUP($F747,'names lookup'!$E:J,6,FALSE)</f>
        <v>Specialist</v>
      </c>
      <c r="J747" t="str">
        <f>VLOOKUP($F747,'names lookup'!$E:K,7,FALSE)</f>
        <v>National</v>
      </c>
      <c r="K747" t="str">
        <f>VLOOKUP($F747,'names lookup'!$E:L,8,FALSE)</f>
        <v>UK</v>
      </c>
      <c r="L747" t="str">
        <f t="shared" si="225"/>
        <v>I was just going to say very funnily would you see them all the Nightingale hospitals, all seven or I think it’s seven or eight now to be used in that way?</v>
      </c>
      <c r="M747" t="str">
        <f t="shared" si="239"/>
        <v>56:46</v>
      </c>
      <c r="O747">
        <v>174</v>
      </c>
      <c r="Q747" t="s">
        <v>676</v>
      </c>
      <c r="R747" s="7">
        <f t="shared" si="226"/>
        <v>43948</v>
      </c>
      <c r="S747" t="s">
        <v>2625</v>
      </c>
      <c r="T747" s="6">
        <f t="shared" si="240"/>
        <v>3.9421296296296295E-2</v>
      </c>
      <c r="U747">
        <f t="shared" si="227"/>
        <v>3.9421296296296295E-2</v>
      </c>
      <c r="V747">
        <f t="shared" si="228"/>
        <v>3.9421296296296295E-2</v>
      </c>
      <c r="W747">
        <f t="shared" si="229"/>
        <v>0</v>
      </c>
      <c r="X747">
        <f t="shared" si="230"/>
        <v>3.9525462962962964E-2</v>
      </c>
      <c r="Y747">
        <f t="shared" si="231"/>
        <v>3.9525462962962964E-2</v>
      </c>
      <c r="Z747" t="b">
        <f t="shared" si="232"/>
        <v>0</v>
      </c>
      <c r="AA747" s="6">
        <f t="shared" si="233"/>
        <v>1.0416666666666907E-4</v>
      </c>
      <c r="AB747" s="6" t="b">
        <f t="shared" si="234"/>
        <v>0</v>
      </c>
      <c r="AC747" s="9">
        <f t="shared" si="235"/>
        <v>32</v>
      </c>
      <c r="AD747" s="9">
        <f t="shared" si="242"/>
        <v>213.3333333333284</v>
      </c>
      <c r="AE747" s="10">
        <f t="shared" si="241"/>
        <v>1.273148148148148E-4</v>
      </c>
      <c r="AF747">
        <f t="shared" si="236"/>
        <v>1.0416666666666907E-4</v>
      </c>
      <c r="AG747" t="b">
        <f t="shared" si="237"/>
        <v>0</v>
      </c>
      <c r="AH747">
        <f t="shared" si="238"/>
        <v>4.071759259259259E-2</v>
      </c>
    </row>
    <row r="748" spans="1:34" x14ac:dyDescent="0.2">
      <c r="A748">
        <v>790</v>
      </c>
      <c r="B748" t="s">
        <v>675</v>
      </c>
      <c r="C748" t="s">
        <v>777</v>
      </c>
      <c r="D748" t="s">
        <v>2121</v>
      </c>
      <c r="E748" t="str">
        <f t="shared" si="224"/>
        <v>Matt HancockApr 27, 2020</v>
      </c>
      <c r="F748" t="str">
        <f>VLOOKUP(D748,'names lookup'!A:L,5,FALSE)</f>
        <v>Matt Hancock</v>
      </c>
      <c r="G748" t="str">
        <f>VLOOKUP(F748,'names lookup'!E:H,3,FALSE)</f>
        <v>Government</v>
      </c>
      <c r="H748" t="str">
        <f>VLOOKUP(F748,'names lookup'!E:I,5,FALSE)</f>
        <v>Government</v>
      </c>
      <c r="I748" t="str">
        <f>VLOOKUP($F748,'names lookup'!$E:J,6,FALSE)</f>
        <v>Central govt</v>
      </c>
      <c r="J748" t="str">
        <f>VLOOKUP($F748,'names lookup'!$E:K,7,FALSE)</f>
        <v>N/A</v>
      </c>
      <c r="K748" t="str">
        <f>VLOOKUP($F748,'names lookup'!$E:L,8,FALSE)</f>
        <v>UK</v>
      </c>
      <c r="L748" t="str">
        <f t="shared" si="225"/>
        <v>In the first instance, yes, but as we go through this we always keep things like this open to review to work out what’s the best way to use the resources at the nation’s disposal. Steve.</v>
      </c>
      <c r="M748" t="str">
        <f t="shared" si="239"/>
        <v>56:55</v>
      </c>
      <c r="O748">
        <v>208</v>
      </c>
      <c r="Q748" t="s">
        <v>676</v>
      </c>
      <c r="R748" s="7">
        <f t="shared" si="226"/>
        <v>43948</v>
      </c>
      <c r="S748" t="s">
        <v>2626</v>
      </c>
      <c r="T748" s="6">
        <f t="shared" si="240"/>
        <v>3.9525462962962964E-2</v>
      </c>
      <c r="U748">
        <f t="shared" si="227"/>
        <v>3.9525462962962964E-2</v>
      </c>
      <c r="V748">
        <f t="shared" si="228"/>
        <v>4.071759259259259E-2</v>
      </c>
      <c r="W748">
        <f t="shared" si="229"/>
        <v>1.1921296296296263E-3</v>
      </c>
      <c r="X748">
        <f t="shared" si="230"/>
        <v>4.071759259259259E-2</v>
      </c>
      <c r="Y748">
        <f t="shared" si="231"/>
        <v>4.071759259259259E-2</v>
      </c>
      <c r="Z748" t="b">
        <f t="shared" si="232"/>
        <v>0</v>
      </c>
      <c r="AA748" s="6">
        <f t="shared" si="233"/>
        <v>1.5046296296296335E-4</v>
      </c>
      <c r="AB748" s="6" t="b">
        <f t="shared" si="234"/>
        <v>0</v>
      </c>
      <c r="AC748" s="9">
        <f t="shared" si="235"/>
        <v>36</v>
      </c>
      <c r="AD748" s="9">
        <f t="shared" si="242"/>
        <v>166.15384615384573</v>
      </c>
      <c r="AE748" s="10">
        <f t="shared" si="241"/>
        <v>1.3888888888888889E-4</v>
      </c>
      <c r="AF748">
        <f t="shared" si="236"/>
        <v>1.1921296296296263E-3</v>
      </c>
      <c r="AG748" t="b">
        <f t="shared" si="237"/>
        <v>0</v>
      </c>
      <c r="AH748">
        <f t="shared" si="238"/>
        <v>4.071759259259259E-2</v>
      </c>
    </row>
    <row r="749" spans="1:34" x14ac:dyDescent="0.2">
      <c r="A749">
        <v>791</v>
      </c>
      <c r="B749" t="s">
        <v>675</v>
      </c>
      <c r="C749" t="s">
        <v>778</v>
      </c>
      <c r="D749" t="s">
        <v>2164</v>
      </c>
      <c r="E749" t="str">
        <f t="shared" si="224"/>
        <v>SteveApr 27, 2020</v>
      </c>
      <c r="F749" t="str">
        <f>VLOOKUP(E749,'names lookup'!D:L,2,FALSE)</f>
        <v>Stephen Powis</v>
      </c>
      <c r="G749" t="str">
        <f>VLOOKUP(F749,'names lookup'!E:H,3,FALSE)</f>
        <v>NHS England</v>
      </c>
      <c r="H749" t="str">
        <f>VLOOKUP(F749,'names lookup'!E:I,5,FALSE)</f>
        <v>Government</v>
      </c>
      <c r="I749" t="str">
        <f>VLOOKUP($F749,'names lookup'!$E:J,6,FALSE)</f>
        <v>Health</v>
      </c>
      <c r="J749" t="str">
        <f>VLOOKUP($F749,'names lookup'!$E:K,7,FALSE)</f>
        <v>N/A</v>
      </c>
      <c r="K749" t="str">
        <f>VLOOKUP($F749,'names lookup'!$E:L,8,FALSE)</f>
        <v>England</v>
      </c>
      <c r="L749" t="str">
        <f t="shared" si="225"/>
        <v>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v>
      </c>
      <c r="M749" t="str">
        <f t="shared" si="239"/>
        <v>57:08</v>
      </c>
      <c r="O749">
        <v>783</v>
      </c>
      <c r="Q749" t="s">
        <v>676</v>
      </c>
      <c r="R749" s="7">
        <f t="shared" si="226"/>
        <v>43948</v>
      </c>
      <c r="S749" t="s">
        <v>2627</v>
      </c>
      <c r="T749" s="6">
        <f t="shared" si="240"/>
        <v>3.9675925925925927E-2</v>
      </c>
      <c r="U749">
        <f t="shared" si="227"/>
        <v>3.9675925925925927E-2</v>
      </c>
      <c r="V749">
        <f t="shared" si="228"/>
        <v>4.0219907407407406E-2</v>
      </c>
      <c r="W749">
        <f t="shared" si="229"/>
        <v>5.4398148148147862E-4</v>
      </c>
      <c r="X749">
        <f t="shared" si="230"/>
        <v>4.071759259259259E-2</v>
      </c>
      <c r="Y749">
        <f t="shared" si="231"/>
        <v>4.071759259259259E-2</v>
      </c>
      <c r="Z749" t="b">
        <f t="shared" si="232"/>
        <v>0</v>
      </c>
      <c r="AA749" s="6">
        <f t="shared" si="233"/>
        <v>5.4398148148147862E-4</v>
      </c>
      <c r="AB749" s="6" t="b">
        <f t="shared" si="234"/>
        <v>0</v>
      </c>
      <c r="AC749" s="9">
        <f t="shared" si="235"/>
        <v>140</v>
      </c>
      <c r="AD749" s="9">
        <f t="shared" si="242"/>
        <v>178.72340425532008</v>
      </c>
      <c r="AE749" s="10">
        <f t="shared" si="241"/>
        <v>5.7870370370370378E-4</v>
      </c>
      <c r="AF749">
        <f t="shared" si="236"/>
        <v>1.041666666666663E-3</v>
      </c>
      <c r="AG749" t="b">
        <f t="shared" si="237"/>
        <v>0</v>
      </c>
      <c r="AH749">
        <f t="shared" si="238"/>
        <v>4.071759259259259E-2</v>
      </c>
    </row>
    <row r="750" spans="1:34" x14ac:dyDescent="0.2">
      <c r="A750">
        <v>792</v>
      </c>
      <c r="B750" t="s">
        <v>675</v>
      </c>
      <c r="C750" t="s">
        <v>779</v>
      </c>
      <c r="D750" t="s">
        <v>2164</v>
      </c>
      <c r="E750" t="str">
        <f t="shared" si="224"/>
        <v>SteveApr 27, 2020</v>
      </c>
      <c r="F750" t="str">
        <f>VLOOKUP(E750,'names lookup'!D:L,2,FALSE)</f>
        <v>Stephen Powis</v>
      </c>
      <c r="G750" t="str">
        <f>VLOOKUP(F750,'names lookup'!E:H,3,FALSE)</f>
        <v>NHS England</v>
      </c>
      <c r="H750" t="str">
        <f>VLOOKUP(F750,'names lookup'!E:I,5,FALSE)</f>
        <v>Government</v>
      </c>
      <c r="I750" t="str">
        <f>VLOOKUP($F750,'names lookup'!$E:J,6,FALSE)</f>
        <v>Health</v>
      </c>
      <c r="J750" t="str">
        <f>VLOOKUP($F750,'names lookup'!$E:K,7,FALSE)</f>
        <v>N/A</v>
      </c>
      <c r="K750" t="str">
        <f>VLOOKUP($F750,'names lookup'!$E:L,8,FALSE)</f>
        <v>England</v>
      </c>
      <c r="L750" t="str">
        <f t="shared" si="225"/>
        <v>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v>
      </c>
      <c r="M750" t="str">
        <f t="shared" si="239"/>
        <v>57:55</v>
      </c>
      <c r="O750">
        <v>747</v>
      </c>
      <c r="Q750" t="s">
        <v>676</v>
      </c>
      <c r="R750" s="7">
        <f t="shared" si="226"/>
        <v>43948</v>
      </c>
      <c r="S750" t="s">
        <v>2627</v>
      </c>
      <c r="T750" s="6">
        <f t="shared" si="240"/>
        <v>4.0219907407407406E-2</v>
      </c>
      <c r="U750">
        <f t="shared" si="227"/>
        <v>3.9675925925925927E-2</v>
      </c>
      <c r="V750">
        <f t="shared" si="228"/>
        <v>4.0219907407407406E-2</v>
      </c>
      <c r="W750">
        <f t="shared" si="229"/>
        <v>5.4398148148147862E-4</v>
      </c>
      <c r="X750">
        <f t="shared" si="230"/>
        <v>4.071759259259259E-2</v>
      </c>
      <c r="Y750">
        <f t="shared" si="231"/>
        <v>4.071759259259259E-2</v>
      </c>
      <c r="Z750" t="b">
        <f t="shared" si="232"/>
        <v>0</v>
      </c>
      <c r="AA750" s="6">
        <f t="shared" si="233"/>
        <v>4.9768518518518434E-4</v>
      </c>
      <c r="AB750" s="6" t="b">
        <f t="shared" si="234"/>
        <v>0</v>
      </c>
      <c r="AC750" s="9">
        <f t="shared" si="235"/>
        <v>133</v>
      </c>
      <c r="AD750" s="9">
        <f t="shared" si="242"/>
        <v>185.58139534883753</v>
      </c>
      <c r="AE750" s="10">
        <f t="shared" si="241"/>
        <v>5.4398148148148144E-4</v>
      </c>
      <c r="AF750">
        <f t="shared" si="236"/>
        <v>1.041666666666663E-3</v>
      </c>
      <c r="AG750" t="b">
        <f t="shared" si="237"/>
        <v>0</v>
      </c>
      <c r="AH750">
        <f t="shared" si="238"/>
        <v>4.071759259259259E-2</v>
      </c>
    </row>
    <row r="751" spans="1:34" x14ac:dyDescent="0.2">
      <c r="A751">
        <v>793</v>
      </c>
      <c r="B751" t="s">
        <v>675</v>
      </c>
      <c r="C751" t="s">
        <v>780</v>
      </c>
      <c r="D751" t="s">
        <v>2121</v>
      </c>
      <c r="E751" t="str">
        <f t="shared" si="224"/>
        <v>Matt HancockApr 27, 2020</v>
      </c>
      <c r="F751" t="str">
        <f>VLOOKUP(D751,'names lookup'!A:L,5,FALSE)</f>
        <v>Matt Hancock</v>
      </c>
      <c r="G751" t="str">
        <f>VLOOKUP(F751,'names lookup'!E:H,3,FALSE)</f>
        <v>Government</v>
      </c>
      <c r="H751" t="str">
        <f>VLOOKUP(F751,'names lookup'!E:I,5,FALSE)</f>
        <v>Government</v>
      </c>
      <c r="I751" t="str">
        <f>VLOOKUP($F751,'names lookup'!$E:J,6,FALSE)</f>
        <v>Central govt</v>
      </c>
      <c r="J751" t="str">
        <f>VLOOKUP($F751,'names lookup'!$E:K,7,FALSE)</f>
        <v>N/A</v>
      </c>
      <c r="K751" t="str">
        <f>VLOOKUP($F751,'names lookup'!$E:L,8,FALSE)</f>
        <v>UK</v>
      </c>
      <c r="L751" t="str">
        <f t="shared" si="225"/>
        <v>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v>
      </c>
      <c r="M751" t="str">
        <f t="shared" si="239"/>
        <v>58:38</v>
      </c>
      <c r="O751">
        <v>856</v>
      </c>
      <c r="Q751" t="s">
        <v>676</v>
      </c>
      <c r="R751" s="7">
        <f t="shared" si="226"/>
        <v>43948</v>
      </c>
      <c r="S751" t="s">
        <v>2628</v>
      </c>
      <c r="T751" s="6">
        <f t="shared" si="240"/>
        <v>4.071759259259259E-2</v>
      </c>
      <c r="U751" s="6">
        <f t="shared" si="227"/>
        <v>4.071759259259259E-2</v>
      </c>
      <c r="V751" s="6">
        <f t="shared" si="228"/>
        <v>4.071759259259259E-2</v>
      </c>
      <c r="W751" s="6">
        <f t="shared" si="229"/>
        <v>0</v>
      </c>
      <c r="X751" s="6">
        <f t="shared" si="230"/>
        <v>0</v>
      </c>
      <c r="Y751" s="6">
        <f t="shared" si="231"/>
        <v>0</v>
      </c>
      <c r="Z751" t="b">
        <f t="shared" si="232"/>
        <v>0</v>
      </c>
      <c r="AA751" s="6">
        <f t="shared" si="233"/>
        <v>-4.071759259259259E-2</v>
      </c>
      <c r="AB751" s="6" t="b">
        <f t="shared" si="234"/>
        <v>1</v>
      </c>
      <c r="AC751" s="9">
        <f t="shared" si="235"/>
        <v>158</v>
      </c>
      <c r="AD751" s="9" t="str">
        <f t="shared" si="242"/>
        <v/>
      </c>
      <c r="AE751" s="10">
        <f t="shared" si="241"/>
        <v>6.4814814814814813E-4</v>
      </c>
      <c r="AF751">
        <f t="shared" si="236"/>
        <v>-4.071759259259259E-2</v>
      </c>
      <c r="AG751" t="b">
        <f t="shared" si="237"/>
        <v>1</v>
      </c>
      <c r="AH751">
        <f t="shared" si="238"/>
        <v>4.071759259259259E-2</v>
      </c>
    </row>
    <row r="752" spans="1:34" x14ac:dyDescent="0.2">
      <c r="A752">
        <v>799</v>
      </c>
      <c r="B752" t="s">
        <v>781</v>
      </c>
      <c r="C752" t="s">
        <v>784</v>
      </c>
      <c r="D752" t="s">
        <v>2147</v>
      </c>
      <c r="E752" t="str">
        <f t="shared" si="224"/>
        <v>Ruth MayApr 10, 2020</v>
      </c>
      <c r="F752" t="str">
        <f>VLOOKUP(E752,'names lookup'!D:L,2,FALSE)</f>
        <v>Ruth May</v>
      </c>
      <c r="G752" t="str">
        <f>VLOOKUP(F752,'names lookup'!E:H,3,FALSE)</f>
        <v>NHS England</v>
      </c>
      <c r="H752" t="str">
        <f>VLOOKUP(F752,'names lookup'!E:I,5,FALSE)</f>
        <v>Government</v>
      </c>
      <c r="I752" t="str">
        <f>VLOOKUP($F752,'names lookup'!$E:J,6,FALSE)</f>
        <v>Health</v>
      </c>
      <c r="J752" t="str">
        <f>VLOOKUP($F752,'names lookup'!$E:K,7,FALSE)</f>
        <v>N/A</v>
      </c>
      <c r="K752" t="str">
        <f>VLOOKUP($F752,'names lookup'!$E:L,8,FALSE)</f>
        <v>England</v>
      </c>
      <c r="L752" t="str">
        <f t="shared" si="225"/>
        <v>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v>
      </c>
      <c r="M752" t="str">
        <f t="shared" si="239"/>
        <v>00:00</v>
      </c>
      <c r="O752">
        <v>767</v>
      </c>
      <c r="Q752" t="s">
        <v>782</v>
      </c>
      <c r="R752" s="7">
        <f t="shared" si="226"/>
        <v>43931</v>
      </c>
      <c r="S752" t="s">
        <v>2185</v>
      </c>
      <c r="T752" s="6">
        <f t="shared" si="240"/>
        <v>0</v>
      </c>
      <c r="U752">
        <f t="shared" si="227"/>
        <v>0</v>
      </c>
      <c r="V752">
        <f t="shared" si="228"/>
        <v>3.2245370370370369E-2</v>
      </c>
      <c r="W752">
        <f t="shared" si="229"/>
        <v>3.2245370370370369E-2</v>
      </c>
      <c r="X752">
        <f t="shared" si="230"/>
        <v>7.3263888888888892E-3</v>
      </c>
      <c r="Y752">
        <f t="shared" si="231"/>
        <v>7.3263888888888892E-3</v>
      </c>
      <c r="Z752" t="b">
        <f t="shared" si="232"/>
        <v>0</v>
      </c>
      <c r="AA752" s="6">
        <f t="shared" si="233"/>
        <v>6.7129629629629625E-4</v>
      </c>
      <c r="AB752" s="6" t="b">
        <f t="shared" si="234"/>
        <v>0</v>
      </c>
      <c r="AC752" s="9">
        <f t="shared" si="235"/>
        <v>128</v>
      </c>
      <c r="AD752" s="9">
        <f t="shared" si="242"/>
        <v>132.41379310344828</v>
      </c>
      <c r="AE752" s="10">
        <f t="shared" si="241"/>
        <v>5.2083333333333333E-4</v>
      </c>
      <c r="AF752">
        <f t="shared" si="236"/>
        <v>7.3263888888888892E-3</v>
      </c>
      <c r="AG752" t="b">
        <f t="shared" si="237"/>
        <v>0</v>
      </c>
      <c r="AH752">
        <f t="shared" si="238"/>
        <v>3.2743055555555553E-2</v>
      </c>
    </row>
    <row r="753" spans="1:34" x14ac:dyDescent="0.2">
      <c r="A753">
        <v>800</v>
      </c>
      <c r="B753" t="s">
        <v>781</v>
      </c>
      <c r="C753" t="s">
        <v>785</v>
      </c>
      <c r="D753" t="s">
        <v>2147</v>
      </c>
      <c r="E753" t="str">
        <f t="shared" si="224"/>
        <v>Ruth MayApr 10, 2020</v>
      </c>
      <c r="F753" t="str">
        <f>VLOOKUP(E753,'names lookup'!D:L,2,FALSE)</f>
        <v>Ruth May</v>
      </c>
      <c r="G753" t="str">
        <f>VLOOKUP(F753,'names lookup'!E:H,3,FALSE)</f>
        <v>NHS England</v>
      </c>
      <c r="H753" t="str">
        <f>VLOOKUP(F753,'names lookup'!E:I,5,FALSE)</f>
        <v>Government</v>
      </c>
      <c r="I753" t="str">
        <f>VLOOKUP($F753,'names lookup'!$E:J,6,FALSE)</f>
        <v>Health</v>
      </c>
      <c r="J753" t="str">
        <f>VLOOKUP($F753,'names lookup'!$E:K,7,FALSE)</f>
        <v>N/A</v>
      </c>
      <c r="K753" t="str">
        <f>VLOOKUP($F753,'names lookup'!$E:L,8,FALSE)</f>
        <v>England</v>
      </c>
      <c r="L753" t="str">
        <f t="shared" si="225"/>
        <v>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v>
      </c>
      <c r="M753" t="str">
        <f t="shared" si="239"/>
        <v>00:58</v>
      </c>
      <c r="O753">
        <v>335</v>
      </c>
      <c r="Q753" t="s">
        <v>782</v>
      </c>
      <c r="R753" s="7">
        <f t="shared" si="226"/>
        <v>43931</v>
      </c>
      <c r="S753" t="s">
        <v>2185</v>
      </c>
      <c r="T753" s="6">
        <f t="shared" si="240"/>
        <v>6.7129629629629625E-4</v>
      </c>
      <c r="U753">
        <f t="shared" si="227"/>
        <v>0</v>
      </c>
      <c r="V753">
        <f t="shared" si="228"/>
        <v>3.2245370370370369E-2</v>
      </c>
      <c r="W753">
        <f t="shared" si="229"/>
        <v>3.2245370370370369E-2</v>
      </c>
      <c r="X753">
        <f t="shared" si="230"/>
        <v>7.3263888888888892E-3</v>
      </c>
      <c r="Y753">
        <f t="shared" si="231"/>
        <v>7.3263888888888892E-3</v>
      </c>
      <c r="Z753" t="b">
        <f t="shared" si="232"/>
        <v>0</v>
      </c>
      <c r="AA753" s="6">
        <f t="shared" si="233"/>
        <v>3.0092592592592584E-4</v>
      </c>
      <c r="AB753" s="6" t="b">
        <f t="shared" si="234"/>
        <v>0</v>
      </c>
      <c r="AC753" s="9">
        <f t="shared" si="235"/>
        <v>54</v>
      </c>
      <c r="AD753" s="9">
        <f t="shared" si="242"/>
        <v>124.61538461538464</v>
      </c>
      <c r="AE753" s="10">
        <f t="shared" si="241"/>
        <v>2.199074074074074E-4</v>
      </c>
      <c r="AF753">
        <f t="shared" si="236"/>
        <v>7.3263888888888892E-3</v>
      </c>
      <c r="AG753" t="b">
        <f t="shared" si="237"/>
        <v>0</v>
      </c>
      <c r="AH753">
        <f t="shared" si="238"/>
        <v>3.2743055555555553E-2</v>
      </c>
    </row>
    <row r="754" spans="1:34" x14ac:dyDescent="0.2">
      <c r="A754">
        <v>801</v>
      </c>
      <c r="B754" t="s">
        <v>781</v>
      </c>
      <c r="C754" t="s">
        <v>786</v>
      </c>
      <c r="D754" t="s">
        <v>2147</v>
      </c>
      <c r="E754" t="str">
        <f t="shared" si="224"/>
        <v>Ruth MayApr 10, 2020</v>
      </c>
      <c r="F754" t="str">
        <f>VLOOKUP(E754,'names lookup'!D:L,2,FALSE)</f>
        <v>Ruth May</v>
      </c>
      <c r="G754" t="str">
        <f>VLOOKUP(F754,'names lookup'!E:H,3,FALSE)</f>
        <v>NHS England</v>
      </c>
      <c r="H754" t="str">
        <f>VLOOKUP(F754,'names lookup'!E:I,5,FALSE)</f>
        <v>Government</v>
      </c>
      <c r="I754" t="str">
        <f>VLOOKUP($F754,'names lookup'!$E:J,6,FALSE)</f>
        <v>Health</v>
      </c>
      <c r="J754" t="str">
        <f>VLOOKUP($F754,'names lookup'!$E:K,7,FALSE)</f>
        <v>N/A</v>
      </c>
      <c r="K754" t="str">
        <f>VLOOKUP($F754,'names lookup'!$E:L,8,FALSE)</f>
        <v>England</v>
      </c>
      <c r="L754" t="str">
        <f t="shared" si="225"/>
        <v>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v>
      </c>
      <c r="M754" t="str">
        <f t="shared" si="239"/>
        <v>01:24</v>
      </c>
      <c r="O754">
        <v>697</v>
      </c>
      <c r="Q754" t="s">
        <v>782</v>
      </c>
      <c r="R754" s="7">
        <f t="shared" si="226"/>
        <v>43931</v>
      </c>
      <c r="S754" t="s">
        <v>2185</v>
      </c>
      <c r="T754" s="6">
        <f t="shared" si="240"/>
        <v>9.7222222222222209E-4</v>
      </c>
      <c r="U754">
        <f t="shared" si="227"/>
        <v>0</v>
      </c>
      <c r="V754">
        <f t="shared" si="228"/>
        <v>3.2245370370370369E-2</v>
      </c>
      <c r="W754">
        <f t="shared" si="229"/>
        <v>3.2245370370370369E-2</v>
      </c>
      <c r="X754">
        <f t="shared" si="230"/>
        <v>7.3263888888888892E-3</v>
      </c>
      <c r="Y754">
        <f t="shared" si="231"/>
        <v>7.3263888888888892E-3</v>
      </c>
      <c r="Z754" t="b">
        <f t="shared" si="232"/>
        <v>0</v>
      </c>
      <c r="AA754" s="6">
        <f t="shared" si="233"/>
        <v>6.5972222222222246E-4</v>
      </c>
      <c r="AB754" s="6" t="b">
        <f t="shared" si="234"/>
        <v>0</v>
      </c>
      <c r="AC754" s="9">
        <f t="shared" si="235"/>
        <v>130</v>
      </c>
      <c r="AD754" s="9">
        <f t="shared" si="242"/>
        <v>136.84210526315786</v>
      </c>
      <c r="AE754" s="10">
        <f t="shared" si="241"/>
        <v>5.3240740740740744E-4</v>
      </c>
      <c r="AF754">
        <f t="shared" si="236"/>
        <v>7.3263888888888892E-3</v>
      </c>
      <c r="AG754" t="b">
        <f t="shared" si="237"/>
        <v>0</v>
      </c>
      <c r="AH754">
        <f t="shared" si="238"/>
        <v>3.2743055555555553E-2</v>
      </c>
    </row>
    <row r="755" spans="1:34" x14ac:dyDescent="0.2">
      <c r="A755">
        <v>802</v>
      </c>
      <c r="B755" t="s">
        <v>781</v>
      </c>
      <c r="C755" t="s">
        <v>787</v>
      </c>
      <c r="D755" t="s">
        <v>2121</v>
      </c>
      <c r="E755" t="str">
        <f t="shared" si="224"/>
        <v>Matt HancockApr 10, 2020</v>
      </c>
      <c r="F755" t="str">
        <f>VLOOKUP(E755,'names lookup'!D:L,2,FALSE)</f>
        <v>Matt Hancock</v>
      </c>
      <c r="G755" t="str">
        <f>VLOOKUP(F755,'names lookup'!E:H,3,FALSE)</f>
        <v>Government</v>
      </c>
      <c r="H755" t="str">
        <f>VLOOKUP(F755,'names lookup'!E:I,5,FALSE)</f>
        <v>Government</v>
      </c>
      <c r="I755" t="str">
        <f>VLOOKUP($F755,'names lookup'!$E:J,6,FALSE)</f>
        <v>Central govt</v>
      </c>
      <c r="J755" t="str">
        <f>VLOOKUP($F755,'names lookup'!$E:K,7,FALSE)</f>
        <v>N/A</v>
      </c>
      <c r="K755" t="str">
        <f>VLOOKUP($F755,'names lookup'!$E:L,8,FALSE)</f>
        <v>UK</v>
      </c>
      <c r="L755" t="str">
        <f t="shared" si="225"/>
        <v>I’ll now ask a Professor Van-Tam to take us through the slides and the data that we publish every day.</v>
      </c>
      <c r="M755" t="str">
        <f t="shared" si="239"/>
        <v>02:21</v>
      </c>
      <c r="O755">
        <v>124</v>
      </c>
      <c r="Q755" t="s">
        <v>782</v>
      </c>
      <c r="R755" s="7">
        <f t="shared" si="226"/>
        <v>43931</v>
      </c>
      <c r="S755" t="s">
        <v>2629</v>
      </c>
      <c r="T755" s="6">
        <f t="shared" si="240"/>
        <v>1.6319444444444445E-3</v>
      </c>
      <c r="U755">
        <f t="shared" si="227"/>
        <v>1.6319444444444445E-3</v>
      </c>
      <c r="V755">
        <f t="shared" si="228"/>
        <v>3.2743055555555553E-2</v>
      </c>
      <c r="W755">
        <f t="shared" si="229"/>
        <v>3.111111111111111E-2</v>
      </c>
      <c r="X755">
        <f t="shared" si="230"/>
        <v>7.3263888888888892E-3</v>
      </c>
      <c r="Y755">
        <f t="shared" si="231"/>
        <v>7.3263888888888892E-3</v>
      </c>
      <c r="Z755" t="b">
        <f t="shared" si="232"/>
        <v>0</v>
      </c>
      <c r="AA755" s="6">
        <f t="shared" si="233"/>
        <v>9.2592592592592683E-5</v>
      </c>
      <c r="AB755" s="6" t="b">
        <f t="shared" si="234"/>
        <v>0</v>
      </c>
      <c r="AC755" s="9">
        <f t="shared" si="235"/>
        <v>20</v>
      </c>
      <c r="AD755" s="9">
        <f t="shared" si="242"/>
        <v>149.99999999999986</v>
      </c>
      <c r="AE755" s="10">
        <f t="shared" si="241"/>
        <v>8.1018518518518516E-5</v>
      </c>
      <c r="AF755">
        <f t="shared" si="236"/>
        <v>5.6944444444444447E-3</v>
      </c>
      <c r="AG755" t="b">
        <f t="shared" si="237"/>
        <v>0</v>
      </c>
      <c r="AH755">
        <f t="shared" si="238"/>
        <v>3.2743055555555553E-2</v>
      </c>
    </row>
    <row r="756" spans="1:34" x14ac:dyDescent="0.2">
      <c r="A756">
        <v>803</v>
      </c>
      <c r="B756" t="s">
        <v>781</v>
      </c>
      <c r="C756" t="s">
        <v>788</v>
      </c>
      <c r="D756" t="s">
        <v>2101</v>
      </c>
      <c r="E756" t="str">
        <f t="shared" si="224"/>
        <v>Jonathan Van-TamApr 10, 2020</v>
      </c>
      <c r="F756" t="str">
        <f>VLOOKUP(E756,'names lookup'!D:L,2,FALSE)</f>
        <v>Professor Jonathan Van-Tam</v>
      </c>
      <c r="G756" t="str">
        <f>VLOOKUP(F756,'names lookup'!E:H,3,FALSE)</f>
        <v>Government</v>
      </c>
      <c r="H756" t="str">
        <f>VLOOKUP(F756,'names lookup'!E:I,5,FALSE)</f>
        <v>Government</v>
      </c>
      <c r="I756" t="str">
        <f>VLOOKUP($F756,'names lookup'!$E:J,6,FALSE)</f>
        <v>Central govt</v>
      </c>
      <c r="J756" t="str">
        <f>VLOOKUP($F756,'names lookup'!$E:K,7,FALSE)</f>
        <v>N/A</v>
      </c>
      <c r="K756" t="str">
        <f>VLOOKUP($F756,'names lookup'!$E:L,8,FALSE)</f>
        <v>UK</v>
      </c>
      <c r="L756" t="str">
        <f t="shared" si="225"/>
        <v>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v>
      </c>
      <c r="M756" t="str">
        <f t="shared" si="239"/>
        <v>02:29</v>
      </c>
      <c r="O756">
        <v>808</v>
      </c>
      <c r="Q756" t="s">
        <v>782</v>
      </c>
      <c r="R756" s="7">
        <f t="shared" si="226"/>
        <v>43931</v>
      </c>
      <c r="S756" t="s">
        <v>2630</v>
      </c>
      <c r="T756" s="6">
        <f t="shared" si="240"/>
        <v>1.7245370370370372E-3</v>
      </c>
      <c r="U756">
        <f t="shared" si="227"/>
        <v>1.7245370370370372E-3</v>
      </c>
      <c r="V756">
        <f t="shared" si="228"/>
        <v>3.0578703703703702E-2</v>
      </c>
      <c r="W756">
        <f t="shared" si="229"/>
        <v>2.8854166666666663E-2</v>
      </c>
      <c r="X756">
        <f t="shared" si="230"/>
        <v>7.3263888888888892E-3</v>
      </c>
      <c r="Y756">
        <f t="shared" si="231"/>
        <v>7.3263888888888892E-3</v>
      </c>
      <c r="Z756" t="b">
        <f t="shared" si="232"/>
        <v>0</v>
      </c>
      <c r="AA756" s="6">
        <f t="shared" si="233"/>
        <v>7.6388888888888882E-4</v>
      </c>
      <c r="AB756" s="6" t="b">
        <f t="shared" si="234"/>
        <v>0</v>
      </c>
      <c r="AC756" s="9">
        <f t="shared" si="235"/>
        <v>153</v>
      </c>
      <c r="AD756" s="9">
        <f t="shared" si="242"/>
        <v>139.09090909090912</v>
      </c>
      <c r="AE756" s="10">
        <f t="shared" si="241"/>
        <v>6.2500000000000001E-4</v>
      </c>
      <c r="AF756">
        <f t="shared" si="236"/>
        <v>5.6018518518518518E-3</v>
      </c>
      <c r="AG756" t="b">
        <f t="shared" si="237"/>
        <v>0</v>
      </c>
      <c r="AH756">
        <f t="shared" si="238"/>
        <v>3.2743055555555553E-2</v>
      </c>
    </row>
    <row r="757" spans="1:34" x14ac:dyDescent="0.2">
      <c r="A757">
        <v>804</v>
      </c>
      <c r="B757" t="s">
        <v>781</v>
      </c>
      <c r="C757" t="s">
        <v>789</v>
      </c>
      <c r="D757" t="s">
        <v>2101</v>
      </c>
      <c r="E757" t="str">
        <f t="shared" si="224"/>
        <v>Jonathan Van-TamApr 10, 2020</v>
      </c>
      <c r="F757" t="str">
        <f>VLOOKUP(E757,'names lookup'!D:L,2,FALSE)</f>
        <v>Professor Jonathan Van-Tam</v>
      </c>
      <c r="G757" t="str">
        <f>VLOOKUP(F757,'names lookup'!E:H,3,FALSE)</f>
        <v>Government</v>
      </c>
      <c r="H757" t="str">
        <f>VLOOKUP(F757,'names lookup'!E:I,5,FALSE)</f>
        <v>Government</v>
      </c>
      <c r="I757" t="str">
        <f>VLOOKUP($F757,'names lookup'!$E:J,6,FALSE)</f>
        <v>Central govt</v>
      </c>
      <c r="J757" t="str">
        <f>VLOOKUP($F757,'names lookup'!$E:K,7,FALSE)</f>
        <v>N/A</v>
      </c>
      <c r="K757" t="str">
        <f>VLOOKUP($F757,'names lookup'!$E:L,8,FALSE)</f>
        <v>UK</v>
      </c>
      <c r="L757" t="str">
        <f t="shared" si="225"/>
        <v>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v>
      </c>
      <c r="M757" t="str">
        <f t="shared" si="239"/>
        <v>03:35</v>
      </c>
      <c r="O757">
        <v>668</v>
      </c>
      <c r="Q757" t="s">
        <v>782</v>
      </c>
      <c r="R757" s="7">
        <f t="shared" si="226"/>
        <v>43931</v>
      </c>
      <c r="S757" t="s">
        <v>2630</v>
      </c>
      <c r="T757" s="6">
        <f t="shared" si="240"/>
        <v>2.488425925925926E-3</v>
      </c>
      <c r="U757">
        <f t="shared" si="227"/>
        <v>1.7245370370370372E-3</v>
      </c>
      <c r="V757">
        <f t="shared" si="228"/>
        <v>3.0578703703703702E-2</v>
      </c>
      <c r="W757">
        <f t="shared" si="229"/>
        <v>2.8854166666666663E-2</v>
      </c>
      <c r="X757">
        <f t="shared" si="230"/>
        <v>7.3263888888888892E-3</v>
      </c>
      <c r="Y757">
        <f t="shared" si="231"/>
        <v>7.3263888888888892E-3</v>
      </c>
      <c r="Z757" t="b">
        <f t="shared" si="232"/>
        <v>0</v>
      </c>
      <c r="AA757" s="6">
        <f t="shared" si="233"/>
        <v>6.1342592592592612E-4</v>
      </c>
      <c r="AB757" s="6" t="b">
        <f t="shared" si="234"/>
        <v>0</v>
      </c>
      <c r="AC757" s="9">
        <f t="shared" si="235"/>
        <v>129</v>
      </c>
      <c r="AD757" s="9">
        <f t="shared" si="242"/>
        <v>146.03773584905656</v>
      </c>
      <c r="AE757" s="10">
        <f t="shared" si="241"/>
        <v>5.3240740740740744E-4</v>
      </c>
      <c r="AF757">
        <f t="shared" si="236"/>
        <v>5.6018518518518518E-3</v>
      </c>
      <c r="AG757" t="b">
        <f t="shared" si="237"/>
        <v>0</v>
      </c>
      <c r="AH757">
        <f t="shared" si="238"/>
        <v>3.2743055555555553E-2</v>
      </c>
    </row>
    <row r="758" spans="1:34" x14ac:dyDescent="0.2">
      <c r="A758">
        <v>805</v>
      </c>
      <c r="B758" t="s">
        <v>781</v>
      </c>
      <c r="C758" t="s">
        <v>790</v>
      </c>
      <c r="D758" t="s">
        <v>2101</v>
      </c>
      <c r="E758" t="str">
        <f t="shared" si="224"/>
        <v>Jonathan Van-TamApr 10, 2020</v>
      </c>
      <c r="F758" t="str">
        <f>VLOOKUP(E758,'names lookup'!D:L,2,FALSE)</f>
        <v>Professor Jonathan Van-Tam</v>
      </c>
      <c r="G758" t="str">
        <f>VLOOKUP(F758,'names lookup'!E:H,3,FALSE)</f>
        <v>Government</v>
      </c>
      <c r="H758" t="str">
        <f>VLOOKUP(F758,'names lookup'!E:I,5,FALSE)</f>
        <v>Government</v>
      </c>
      <c r="I758" t="str">
        <f>VLOOKUP($F758,'names lookup'!$E:J,6,FALSE)</f>
        <v>Central govt</v>
      </c>
      <c r="J758" t="str">
        <f>VLOOKUP($F758,'names lookup'!$E:K,7,FALSE)</f>
        <v>N/A</v>
      </c>
      <c r="K758" t="str">
        <f>VLOOKUP($F758,'names lookup'!$E:L,8,FALSE)</f>
        <v>UK</v>
      </c>
      <c r="L758" t="str">
        <f t="shared" si="225"/>
        <v>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v>
      </c>
      <c r="M758" t="str">
        <f t="shared" si="239"/>
        <v>04:28</v>
      </c>
      <c r="O758">
        <v>633</v>
      </c>
      <c r="Q758" t="s">
        <v>782</v>
      </c>
      <c r="R758" s="7">
        <f t="shared" si="226"/>
        <v>43931</v>
      </c>
      <c r="S758" t="s">
        <v>2630</v>
      </c>
      <c r="T758" s="6">
        <f t="shared" si="240"/>
        <v>3.1018518518518522E-3</v>
      </c>
      <c r="U758">
        <f t="shared" si="227"/>
        <v>1.7245370370370372E-3</v>
      </c>
      <c r="V758">
        <f t="shared" si="228"/>
        <v>3.0578703703703702E-2</v>
      </c>
      <c r="W758">
        <f t="shared" si="229"/>
        <v>2.8854166666666663E-2</v>
      </c>
      <c r="X758">
        <f t="shared" si="230"/>
        <v>7.3263888888888892E-3</v>
      </c>
      <c r="Y758">
        <f t="shared" si="231"/>
        <v>7.3263888888888892E-3</v>
      </c>
      <c r="Z758" t="b">
        <f t="shared" si="232"/>
        <v>0</v>
      </c>
      <c r="AA758" s="6">
        <f t="shared" si="233"/>
        <v>5.7870370370370324E-4</v>
      </c>
      <c r="AB758" s="6" t="b">
        <f t="shared" si="234"/>
        <v>0</v>
      </c>
      <c r="AC758" s="9">
        <f t="shared" si="235"/>
        <v>116</v>
      </c>
      <c r="AD758" s="9">
        <f t="shared" si="242"/>
        <v>139.2000000000001</v>
      </c>
      <c r="AE758" s="10">
        <f t="shared" si="241"/>
        <v>4.7453703703703704E-4</v>
      </c>
      <c r="AF758">
        <f t="shared" si="236"/>
        <v>5.6018518518518518E-3</v>
      </c>
      <c r="AG758" t="b">
        <f t="shared" si="237"/>
        <v>0</v>
      </c>
      <c r="AH758">
        <f t="shared" si="238"/>
        <v>3.2743055555555553E-2</v>
      </c>
    </row>
    <row r="759" spans="1:34" x14ac:dyDescent="0.2">
      <c r="A759">
        <v>806</v>
      </c>
      <c r="B759" t="s">
        <v>781</v>
      </c>
      <c r="C759" t="s">
        <v>791</v>
      </c>
      <c r="D759" t="s">
        <v>2101</v>
      </c>
      <c r="E759" t="str">
        <f t="shared" si="224"/>
        <v>Jonathan Van-TamApr 10, 2020</v>
      </c>
      <c r="F759" t="str">
        <f>VLOOKUP(E759,'names lookup'!D:L,2,FALSE)</f>
        <v>Professor Jonathan Van-Tam</v>
      </c>
      <c r="G759" t="str">
        <f>VLOOKUP(F759,'names lookup'!E:H,3,FALSE)</f>
        <v>Government</v>
      </c>
      <c r="H759" t="str">
        <f>VLOOKUP(F759,'names lookup'!E:I,5,FALSE)</f>
        <v>Government</v>
      </c>
      <c r="I759" t="str">
        <f>VLOOKUP($F759,'names lookup'!$E:J,6,FALSE)</f>
        <v>Central govt</v>
      </c>
      <c r="J759" t="str">
        <f>VLOOKUP($F759,'names lookup'!$E:K,7,FALSE)</f>
        <v>N/A</v>
      </c>
      <c r="K759" t="str">
        <f>VLOOKUP($F759,'names lookup'!$E:L,8,FALSE)</f>
        <v>UK</v>
      </c>
      <c r="L759" t="str">
        <f t="shared" si="225"/>
        <v>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v>
      </c>
      <c r="M759" t="str">
        <f t="shared" si="239"/>
        <v>05:18</v>
      </c>
      <c r="O759">
        <v>511</v>
      </c>
      <c r="Q759" t="s">
        <v>782</v>
      </c>
      <c r="R759" s="7">
        <f t="shared" si="226"/>
        <v>43931</v>
      </c>
      <c r="S759" t="s">
        <v>2630</v>
      </c>
      <c r="T759" s="6">
        <f t="shared" si="240"/>
        <v>3.6805555555555554E-3</v>
      </c>
      <c r="U759">
        <f t="shared" si="227"/>
        <v>1.7245370370370372E-3</v>
      </c>
      <c r="V759">
        <f t="shared" si="228"/>
        <v>3.0578703703703702E-2</v>
      </c>
      <c r="W759">
        <f t="shared" si="229"/>
        <v>2.8854166666666663E-2</v>
      </c>
      <c r="X759">
        <f t="shared" si="230"/>
        <v>7.3263888888888892E-3</v>
      </c>
      <c r="Y759">
        <f t="shared" si="231"/>
        <v>7.3263888888888892E-3</v>
      </c>
      <c r="Z759" t="b">
        <f t="shared" si="232"/>
        <v>0</v>
      </c>
      <c r="AA759" s="6">
        <f t="shared" si="233"/>
        <v>4.5138888888888876E-4</v>
      </c>
      <c r="AB759" s="6" t="b">
        <f t="shared" si="234"/>
        <v>0</v>
      </c>
      <c r="AC759" s="9">
        <f t="shared" si="235"/>
        <v>93</v>
      </c>
      <c r="AD759" s="9">
        <f t="shared" si="242"/>
        <v>143.07692307692312</v>
      </c>
      <c r="AE759" s="10">
        <f t="shared" si="241"/>
        <v>3.8194444444444446E-4</v>
      </c>
      <c r="AF759">
        <f t="shared" si="236"/>
        <v>5.6018518518518518E-3</v>
      </c>
      <c r="AG759" t="b">
        <f t="shared" si="237"/>
        <v>0</v>
      </c>
      <c r="AH759">
        <f t="shared" si="238"/>
        <v>3.2743055555555553E-2</v>
      </c>
    </row>
    <row r="760" spans="1:34" x14ac:dyDescent="0.2">
      <c r="A760">
        <v>807</v>
      </c>
      <c r="B760" t="s">
        <v>781</v>
      </c>
      <c r="C760" t="s">
        <v>792</v>
      </c>
      <c r="D760" t="s">
        <v>2101</v>
      </c>
      <c r="E760" t="str">
        <f t="shared" si="224"/>
        <v>Jonathan Van-TamApr 10, 2020</v>
      </c>
      <c r="F760" t="str">
        <f>VLOOKUP(E760,'names lookup'!D:L,2,FALSE)</f>
        <v>Professor Jonathan Van-Tam</v>
      </c>
      <c r="G760" t="str">
        <f>VLOOKUP(F760,'names lookup'!E:H,3,FALSE)</f>
        <v>Government</v>
      </c>
      <c r="H760" t="str">
        <f>VLOOKUP(F760,'names lookup'!E:I,5,FALSE)</f>
        <v>Government</v>
      </c>
      <c r="I760" t="str">
        <f>VLOOKUP($F760,'names lookup'!$E:J,6,FALSE)</f>
        <v>Central govt</v>
      </c>
      <c r="J760" t="str">
        <f>VLOOKUP($F760,'names lookup'!$E:K,7,FALSE)</f>
        <v>N/A</v>
      </c>
      <c r="K760" t="str">
        <f>VLOOKUP($F760,'names lookup'!$E:L,8,FALSE)</f>
        <v>UK</v>
      </c>
      <c r="L760" t="str">
        <f t="shared" si="225"/>
        <v>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v>
      </c>
      <c r="M760" t="str">
        <f t="shared" si="239"/>
        <v>05:57</v>
      </c>
      <c r="O760">
        <v>363</v>
      </c>
      <c r="Q760" t="s">
        <v>782</v>
      </c>
      <c r="R760" s="7">
        <f t="shared" si="226"/>
        <v>43931</v>
      </c>
      <c r="S760" t="s">
        <v>2630</v>
      </c>
      <c r="T760" s="6">
        <f t="shared" si="240"/>
        <v>4.1319444444444442E-3</v>
      </c>
      <c r="U760">
        <f t="shared" si="227"/>
        <v>1.7245370370370372E-3</v>
      </c>
      <c r="V760">
        <f t="shared" si="228"/>
        <v>3.0578703703703702E-2</v>
      </c>
      <c r="W760">
        <f t="shared" si="229"/>
        <v>2.8854166666666663E-2</v>
      </c>
      <c r="X760">
        <f t="shared" si="230"/>
        <v>7.3263888888888892E-3</v>
      </c>
      <c r="Y760">
        <f t="shared" si="231"/>
        <v>7.3263888888888892E-3</v>
      </c>
      <c r="Z760" t="b">
        <f t="shared" si="232"/>
        <v>0</v>
      </c>
      <c r="AA760" s="6">
        <f t="shared" si="233"/>
        <v>3.5879629629629629E-4</v>
      </c>
      <c r="AB760" s="6" t="b">
        <f t="shared" si="234"/>
        <v>0</v>
      </c>
      <c r="AC760" s="9">
        <f t="shared" si="235"/>
        <v>59</v>
      </c>
      <c r="AD760" s="9">
        <f t="shared" si="242"/>
        <v>114.19354838709678</v>
      </c>
      <c r="AE760" s="10">
        <f t="shared" si="241"/>
        <v>2.4305555555555552E-4</v>
      </c>
      <c r="AF760">
        <f t="shared" si="236"/>
        <v>5.6018518518518518E-3</v>
      </c>
      <c r="AG760" t="b">
        <f t="shared" si="237"/>
        <v>0</v>
      </c>
      <c r="AH760">
        <f t="shared" si="238"/>
        <v>3.2743055555555553E-2</v>
      </c>
    </row>
    <row r="761" spans="1:34" x14ac:dyDescent="0.2">
      <c r="A761">
        <v>808</v>
      </c>
      <c r="B761" t="s">
        <v>781</v>
      </c>
      <c r="C761" t="s">
        <v>793</v>
      </c>
      <c r="D761" t="s">
        <v>2101</v>
      </c>
      <c r="E761" t="str">
        <f t="shared" si="224"/>
        <v>Jonathan Van-TamApr 10, 2020</v>
      </c>
      <c r="F761" t="str">
        <f>VLOOKUP(E761,'names lookup'!D:L,2,FALSE)</f>
        <v>Professor Jonathan Van-Tam</v>
      </c>
      <c r="G761" t="str">
        <f>VLOOKUP(F761,'names lookup'!E:H,3,FALSE)</f>
        <v>Government</v>
      </c>
      <c r="H761" t="str">
        <f>VLOOKUP(F761,'names lookup'!E:I,5,FALSE)</f>
        <v>Government</v>
      </c>
      <c r="I761" t="str">
        <f>VLOOKUP($F761,'names lookup'!$E:J,6,FALSE)</f>
        <v>Central govt</v>
      </c>
      <c r="J761" t="str">
        <f>VLOOKUP($F761,'names lookup'!$E:K,7,FALSE)</f>
        <v>N/A</v>
      </c>
      <c r="K761" t="str">
        <f>VLOOKUP($F761,'names lookup'!$E:L,8,FALSE)</f>
        <v>UK</v>
      </c>
      <c r="L761" t="str">
        <f t="shared" si="225"/>
        <v>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v>
      </c>
      <c r="M761" t="str">
        <f t="shared" si="239"/>
        <v>06:28</v>
      </c>
      <c r="O761">
        <v>538</v>
      </c>
      <c r="Q761" t="s">
        <v>782</v>
      </c>
      <c r="R761" s="7">
        <f t="shared" si="226"/>
        <v>43931</v>
      </c>
      <c r="S761" t="s">
        <v>2630</v>
      </c>
      <c r="T761" s="6">
        <f t="shared" si="240"/>
        <v>4.4907407407407405E-3</v>
      </c>
      <c r="U761">
        <f t="shared" si="227"/>
        <v>1.7245370370370372E-3</v>
      </c>
      <c r="V761">
        <f t="shared" si="228"/>
        <v>3.0578703703703702E-2</v>
      </c>
      <c r="W761">
        <f t="shared" si="229"/>
        <v>2.8854166666666663E-2</v>
      </c>
      <c r="X761">
        <f t="shared" si="230"/>
        <v>7.3263888888888892E-3</v>
      </c>
      <c r="Y761">
        <f t="shared" si="231"/>
        <v>7.3263888888888892E-3</v>
      </c>
      <c r="Z761" t="b">
        <f t="shared" si="232"/>
        <v>0</v>
      </c>
      <c r="AA761" s="6">
        <f t="shared" si="233"/>
        <v>4.5138888888888833E-4</v>
      </c>
      <c r="AB761" s="6" t="b">
        <f t="shared" si="234"/>
        <v>0</v>
      </c>
      <c r="AC761" s="9">
        <f t="shared" si="235"/>
        <v>91</v>
      </c>
      <c r="AD761" s="9">
        <f t="shared" si="242"/>
        <v>140.00000000000017</v>
      </c>
      <c r="AE761" s="10">
        <f t="shared" si="241"/>
        <v>3.7037037037037035E-4</v>
      </c>
      <c r="AF761">
        <f t="shared" si="236"/>
        <v>5.6018518518518518E-3</v>
      </c>
      <c r="AG761" t="b">
        <f t="shared" si="237"/>
        <v>0</v>
      </c>
      <c r="AH761">
        <f t="shared" si="238"/>
        <v>3.2743055555555553E-2</v>
      </c>
    </row>
    <row r="762" spans="1:34" x14ac:dyDescent="0.2">
      <c r="A762">
        <v>809</v>
      </c>
      <c r="B762" t="s">
        <v>781</v>
      </c>
      <c r="C762" t="s">
        <v>794</v>
      </c>
      <c r="D762" t="s">
        <v>2121</v>
      </c>
      <c r="E762" t="str">
        <f t="shared" si="224"/>
        <v>Matt HancockApr 10, 2020</v>
      </c>
      <c r="F762" t="str">
        <f>VLOOKUP(E762,'names lookup'!D:L,2,FALSE)</f>
        <v>Matt Hancock</v>
      </c>
      <c r="G762" t="str">
        <f>VLOOKUP(F762,'names lookup'!E:H,3,FALSE)</f>
        <v>Government</v>
      </c>
      <c r="H762" t="str">
        <f>VLOOKUP(F762,'names lookup'!E:I,5,FALSE)</f>
        <v>Government</v>
      </c>
      <c r="I762" t="str">
        <f>VLOOKUP($F762,'names lookup'!$E:J,6,FALSE)</f>
        <v>Central govt</v>
      </c>
      <c r="J762" t="str">
        <f>VLOOKUP($F762,'names lookup'!$E:K,7,FALSE)</f>
        <v>N/A</v>
      </c>
      <c r="K762" t="str">
        <f>VLOOKUP($F762,'names lookup'!$E:L,8,FALSE)</f>
        <v>UK</v>
      </c>
      <c r="L762" t="str">
        <f t="shared" si="225"/>
        <v>Thank you very much. So if we now go to questions. The first question we’ve got is from Hugh Pym at the BBC.</v>
      </c>
      <c r="M762" t="str">
        <f t="shared" si="239"/>
        <v>07:07</v>
      </c>
      <c r="O762">
        <v>130</v>
      </c>
      <c r="Q762" t="s">
        <v>782</v>
      </c>
      <c r="R762" s="7">
        <f t="shared" si="226"/>
        <v>43931</v>
      </c>
      <c r="S762" t="s">
        <v>2631</v>
      </c>
      <c r="T762" s="6">
        <f t="shared" si="240"/>
        <v>4.9421296296296288E-3</v>
      </c>
      <c r="U762">
        <f t="shared" si="227"/>
        <v>4.9421296296296288E-3</v>
      </c>
      <c r="V762">
        <f t="shared" si="228"/>
        <v>3.2743055555555553E-2</v>
      </c>
      <c r="W762">
        <f t="shared" si="229"/>
        <v>2.7800925925925923E-2</v>
      </c>
      <c r="X762">
        <f t="shared" si="230"/>
        <v>7.3263888888888892E-3</v>
      </c>
      <c r="Y762">
        <f t="shared" si="231"/>
        <v>7.3263888888888892E-3</v>
      </c>
      <c r="Z762" t="b">
        <f t="shared" si="232"/>
        <v>0</v>
      </c>
      <c r="AA762" s="6">
        <f t="shared" si="233"/>
        <v>1.0416666666666734E-4</v>
      </c>
      <c r="AB762" s="6" t="b">
        <f t="shared" si="234"/>
        <v>0</v>
      </c>
      <c r="AC762" s="9">
        <f t="shared" si="235"/>
        <v>23</v>
      </c>
      <c r="AD762" s="9">
        <f t="shared" si="242"/>
        <v>153.33333333333235</v>
      </c>
      <c r="AE762" s="10">
        <f t="shared" si="241"/>
        <v>9.2592592592592588E-5</v>
      </c>
      <c r="AF762">
        <f t="shared" si="236"/>
        <v>2.3842592592592604E-3</v>
      </c>
      <c r="AG762" t="b">
        <f t="shared" si="237"/>
        <v>0</v>
      </c>
      <c r="AH762">
        <f t="shared" si="238"/>
        <v>3.2743055555555553E-2</v>
      </c>
    </row>
    <row r="763" spans="1:34" x14ac:dyDescent="0.2">
      <c r="A763">
        <v>810</v>
      </c>
      <c r="B763" t="s">
        <v>781</v>
      </c>
      <c r="C763" t="s">
        <v>795</v>
      </c>
      <c r="D763" t="s">
        <v>2079</v>
      </c>
      <c r="E763" t="str">
        <f t="shared" si="224"/>
        <v>Hugh PymApr 10, 2020</v>
      </c>
      <c r="F763" t="str">
        <f>VLOOKUP(E763,'names lookup'!D:L,2,FALSE)</f>
        <v>Hugh Pym</v>
      </c>
      <c r="G763" t="str">
        <f>VLOOKUP(F763,'names lookup'!E:H,3,FALSE)</f>
        <v>BBC News</v>
      </c>
      <c r="H763" t="str">
        <f>VLOOKUP(F763,'names lookup'!E:I,5,FALSE)</f>
        <v>Media</v>
      </c>
      <c r="I763" t="str">
        <f>VLOOKUP($F763,'names lookup'!$E:J,6,FALSE)</f>
        <v>TV</v>
      </c>
      <c r="J763" t="str">
        <f>VLOOKUP($F763,'names lookup'!$E:K,7,FALSE)</f>
        <v>National</v>
      </c>
      <c r="K763" t="str">
        <f>VLOOKUP($F763,'names lookup'!$E:L,8,FALSE)</f>
        <v>UK</v>
      </c>
      <c r="L763" t="str">
        <f t="shared" si="225"/>
        <v>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v>
      </c>
      <c r="M763" t="str">
        <f t="shared" si="239"/>
        <v>07:16</v>
      </c>
      <c r="O763">
        <v>409</v>
      </c>
      <c r="Q763" t="s">
        <v>782</v>
      </c>
      <c r="R763" s="7">
        <f t="shared" si="226"/>
        <v>43931</v>
      </c>
      <c r="S763" t="s">
        <v>2632</v>
      </c>
      <c r="T763" s="6">
        <f t="shared" si="240"/>
        <v>5.0462962962962961E-3</v>
      </c>
      <c r="U763">
        <f t="shared" si="227"/>
        <v>5.0462962962962961E-3</v>
      </c>
      <c r="V763">
        <f t="shared" si="228"/>
        <v>7.1180555555555554E-3</v>
      </c>
      <c r="W763">
        <f t="shared" si="229"/>
        <v>2.0717592592592593E-3</v>
      </c>
      <c r="X763">
        <f t="shared" si="230"/>
        <v>7.3263888888888892E-3</v>
      </c>
      <c r="Y763">
        <f t="shared" si="231"/>
        <v>7.3263888888888892E-3</v>
      </c>
      <c r="Z763" t="b">
        <f t="shared" si="232"/>
        <v>0</v>
      </c>
      <c r="AA763" s="6">
        <f t="shared" si="233"/>
        <v>2.6620370370370426E-4</v>
      </c>
      <c r="AB763" s="6" t="b">
        <f t="shared" si="234"/>
        <v>0</v>
      </c>
      <c r="AC763" s="9">
        <f t="shared" si="235"/>
        <v>67</v>
      </c>
      <c r="AD763" s="9">
        <f t="shared" si="242"/>
        <v>174.78260869565182</v>
      </c>
      <c r="AE763" s="10">
        <f t="shared" si="241"/>
        <v>2.7777777777777778E-4</v>
      </c>
      <c r="AF763">
        <f t="shared" si="236"/>
        <v>2.2800925925925931E-3</v>
      </c>
      <c r="AG763" t="b">
        <f t="shared" si="237"/>
        <v>0</v>
      </c>
      <c r="AH763">
        <f t="shared" si="238"/>
        <v>3.2743055555555553E-2</v>
      </c>
    </row>
    <row r="764" spans="1:34" x14ac:dyDescent="0.2">
      <c r="A764">
        <v>811</v>
      </c>
      <c r="B764" t="s">
        <v>781</v>
      </c>
      <c r="C764" t="s">
        <v>796</v>
      </c>
      <c r="D764" t="s">
        <v>2121</v>
      </c>
      <c r="E764" t="str">
        <f t="shared" si="224"/>
        <v>Matt HancockApr 10, 2020</v>
      </c>
      <c r="F764" t="str">
        <f>VLOOKUP(E764,'names lookup'!D:L,2,FALSE)</f>
        <v>Matt Hancock</v>
      </c>
      <c r="G764" t="str">
        <f>VLOOKUP(F764,'names lookup'!E:H,3,FALSE)</f>
        <v>Government</v>
      </c>
      <c r="H764" t="str">
        <f>VLOOKUP(F764,'names lookup'!E:I,5,FALSE)</f>
        <v>Government</v>
      </c>
      <c r="I764" t="str">
        <f>VLOOKUP($F764,'names lookup'!$E:J,6,FALSE)</f>
        <v>Central govt</v>
      </c>
      <c r="J764" t="str">
        <f>VLOOKUP($F764,'names lookup'!$E:K,7,FALSE)</f>
        <v>N/A</v>
      </c>
      <c r="K764" t="str">
        <f>VLOOKUP($F764,'names lookup'!$E:L,8,FALSE)</f>
        <v>UK</v>
      </c>
      <c r="L764" t="str">
        <f t="shared" si="225"/>
        <v>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v>
      </c>
      <c r="M764" t="str">
        <f t="shared" si="239"/>
        <v>07:39</v>
      </c>
      <c r="O764">
        <v>621</v>
      </c>
      <c r="Q764" t="s">
        <v>782</v>
      </c>
      <c r="R764" s="7">
        <f t="shared" si="226"/>
        <v>43931</v>
      </c>
      <c r="S764" t="s">
        <v>2633</v>
      </c>
      <c r="T764" s="6">
        <f t="shared" si="240"/>
        <v>5.3125000000000004E-3</v>
      </c>
      <c r="U764">
        <f t="shared" si="227"/>
        <v>5.3125000000000004E-3</v>
      </c>
      <c r="V764">
        <f t="shared" si="228"/>
        <v>3.2743055555555553E-2</v>
      </c>
      <c r="W764">
        <f t="shared" si="229"/>
        <v>2.7430555555555552E-2</v>
      </c>
      <c r="X764">
        <f t="shared" si="230"/>
        <v>7.3263888888888892E-3</v>
      </c>
      <c r="Y764">
        <f t="shared" si="231"/>
        <v>7.3263888888888892E-3</v>
      </c>
      <c r="Z764" t="b">
        <f t="shared" si="232"/>
        <v>0</v>
      </c>
      <c r="AA764" s="6">
        <f t="shared" si="233"/>
        <v>5.787037037037028E-4</v>
      </c>
      <c r="AB764" s="6" t="b">
        <f t="shared" si="234"/>
        <v>0</v>
      </c>
      <c r="AC764" s="9">
        <f t="shared" si="235"/>
        <v>110</v>
      </c>
      <c r="AD764" s="9">
        <f t="shared" si="242"/>
        <v>132.0000000000002</v>
      </c>
      <c r="AE764" s="10">
        <f t="shared" si="241"/>
        <v>4.5138888888888892E-4</v>
      </c>
      <c r="AF764">
        <f t="shared" si="236"/>
        <v>2.0138888888888888E-3</v>
      </c>
      <c r="AG764" t="b">
        <f t="shared" si="237"/>
        <v>0</v>
      </c>
      <c r="AH764">
        <f t="shared" si="238"/>
        <v>3.2743055555555553E-2</v>
      </c>
    </row>
    <row r="765" spans="1:34" x14ac:dyDescent="0.2">
      <c r="A765">
        <v>812</v>
      </c>
      <c r="B765" t="s">
        <v>781</v>
      </c>
      <c r="C765" t="s">
        <v>797</v>
      </c>
      <c r="D765" t="s">
        <v>2121</v>
      </c>
      <c r="E765" t="str">
        <f t="shared" si="224"/>
        <v>Matt HancockApr 10, 2020</v>
      </c>
      <c r="F765" t="str">
        <f>VLOOKUP(E765,'names lookup'!D:L,2,FALSE)</f>
        <v>Matt Hancock</v>
      </c>
      <c r="G765" t="str">
        <f>VLOOKUP(F765,'names lookup'!E:H,3,FALSE)</f>
        <v>Government</v>
      </c>
      <c r="H765" t="str">
        <f>VLOOKUP(F765,'names lookup'!E:I,5,FALSE)</f>
        <v>Government</v>
      </c>
      <c r="I765" t="str">
        <f>VLOOKUP($F765,'names lookup'!$E:J,6,FALSE)</f>
        <v>Central govt</v>
      </c>
      <c r="J765" t="str">
        <f>VLOOKUP($F765,'names lookup'!$E:K,7,FALSE)</f>
        <v>N/A</v>
      </c>
      <c r="K765" t="str">
        <f>VLOOKUP($F765,'names lookup'!$E:L,8,FALSE)</f>
        <v>UK</v>
      </c>
      <c r="L765" t="str">
        <f t="shared" si="225"/>
        <v>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v>
      </c>
      <c r="M765" t="str">
        <f t="shared" si="239"/>
        <v>08:29</v>
      </c>
      <c r="O765">
        <v>444</v>
      </c>
      <c r="Q765" t="s">
        <v>782</v>
      </c>
      <c r="R765" s="7">
        <f t="shared" si="226"/>
        <v>43931</v>
      </c>
      <c r="S765" t="s">
        <v>2633</v>
      </c>
      <c r="T765" s="6">
        <f t="shared" si="240"/>
        <v>5.8912037037037032E-3</v>
      </c>
      <c r="U765">
        <f t="shared" si="227"/>
        <v>5.3125000000000004E-3</v>
      </c>
      <c r="V765">
        <f t="shared" si="228"/>
        <v>3.2743055555555553E-2</v>
      </c>
      <c r="W765">
        <f t="shared" si="229"/>
        <v>2.7430555555555552E-2</v>
      </c>
      <c r="X765">
        <f t="shared" si="230"/>
        <v>7.3263888888888892E-3</v>
      </c>
      <c r="Y765">
        <f t="shared" si="231"/>
        <v>7.3263888888888892E-3</v>
      </c>
      <c r="Z765" t="b">
        <f t="shared" si="232"/>
        <v>0</v>
      </c>
      <c r="AA765" s="6">
        <f t="shared" si="233"/>
        <v>4.3981481481481649E-4</v>
      </c>
      <c r="AB765" s="6" t="b">
        <f t="shared" si="234"/>
        <v>0</v>
      </c>
      <c r="AC765" s="9">
        <f t="shared" si="235"/>
        <v>87</v>
      </c>
      <c r="AD765" s="9">
        <f t="shared" si="242"/>
        <v>137.36842105263105</v>
      </c>
      <c r="AE765" s="10">
        <f t="shared" si="241"/>
        <v>3.5879629629629635E-4</v>
      </c>
      <c r="AF765">
        <f t="shared" si="236"/>
        <v>2.0138888888888888E-3</v>
      </c>
      <c r="AG765" t="b">
        <f t="shared" si="237"/>
        <v>0</v>
      </c>
      <c r="AH765">
        <f t="shared" si="238"/>
        <v>3.2743055555555553E-2</v>
      </c>
    </row>
    <row r="766" spans="1:34" x14ac:dyDescent="0.2">
      <c r="A766">
        <v>813</v>
      </c>
      <c r="B766" t="s">
        <v>781</v>
      </c>
      <c r="C766" t="s">
        <v>798</v>
      </c>
      <c r="D766" t="s">
        <v>2147</v>
      </c>
      <c r="E766" t="str">
        <f t="shared" si="224"/>
        <v>Ruth MayApr 10, 2020</v>
      </c>
      <c r="F766" t="str">
        <f>VLOOKUP(E766,'names lookup'!D:L,2,FALSE)</f>
        <v>Ruth May</v>
      </c>
      <c r="G766" t="str">
        <f>VLOOKUP(F766,'names lookup'!E:H,3,FALSE)</f>
        <v>NHS England</v>
      </c>
      <c r="H766" t="str">
        <f>VLOOKUP(F766,'names lookup'!E:I,5,FALSE)</f>
        <v>Government</v>
      </c>
      <c r="I766" t="str">
        <f>VLOOKUP($F766,'names lookup'!$E:J,6,FALSE)</f>
        <v>Health</v>
      </c>
      <c r="J766" t="str">
        <f>VLOOKUP($F766,'names lookup'!$E:K,7,FALSE)</f>
        <v>N/A</v>
      </c>
      <c r="K766" t="str">
        <f>VLOOKUP($F766,'names lookup'!$E:L,8,FALSE)</f>
        <v>England</v>
      </c>
      <c r="L766" t="str">
        <f t="shared" si="225"/>
        <v>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v>
      </c>
      <c r="M766" t="str">
        <f t="shared" si="239"/>
        <v>09:07</v>
      </c>
      <c r="O766">
        <v>673</v>
      </c>
      <c r="Q766" t="s">
        <v>782</v>
      </c>
      <c r="R766" s="7">
        <f t="shared" si="226"/>
        <v>43931</v>
      </c>
      <c r="S766" t="s">
        <v>2635</v>
      </c>
      <c r="T766" s="6">
        <f t="shared" si="240"/>
        <v>6.3310185185185197E-3</v>
      </c>
      <c r="U766">
        <f t="shared" si="227"/>
        <v>6.3310185185185197E-3</v>
      </c>
      <c r="V766">
        <f t="shared" si="228"/>
        <v>3.2245370370370369E-2</v>
      </c>
      <c r="W766">
        <f t="shared" si="229"/>
        <v>2.5914351851851848E-2</v>
      </c>
      <c r="X766">
        <f t="shared" si="230"/>
        <v>7.3263888888888892E-3</v>
      </c>
      <c r="Y766">
        <f t="shared" si="231"/>
        <v>7.3263888888888892E-3</v>
      </c>
      <c r="Z766" t="b">
        <f t="shared" si="232"/>
        <v>0</v>
      </c>
      <c r="AA766" s="6">
        <f t="shared" si="233"/>
        <v>4.629629629629619E-4</v>
      </c>
      <c r="AB766" s="6" t="b">
        <f t="shared" si="234"/>
        <v>0</v>
      </c>
      <c r="AC766" s="9">
        <f t="shared" si="235"/>
        <v>123</v>
      </c>
      <c r="AD766" s="9">
        <f t="shared" si="242"/>
        <v>184.5000000000004</v>
      </c>
      <c r="AE766" s="10">
        <f t="shared" si="241"/>
        <v>5.0925925925925921E-4</v>
      </c>
      <c r="AF766">
        <f t="shared" si="236"/>
        <v>9.9537037037036955E-4</v>
      </c>
      <c r="AG766" t="b">
        <f t="shared" si="237"/>
        <v>0</v>
      </c>
      <c r="AH766">
        <f t="shared" si="238"/>
        <v>3.2743055555555553E-2</v>
      </c>
    </row>
    <row r="767" spans="1:34" x14ac:dyDescent="0.2">
      <c r="A767">
        <v>814</v>
      </c>
      <c r="B767" t="s">
        <v>781</v>
      </c>
      <c r="C767" t="s">
        <v>799</v>
      </c>
      <c r="D767" t="s">
        <v>2147</v>
      </c>
      <c r="E767" t="str">
        <f t="shared" si="224"/>
        <v>Ruth MayApr 10, 2020</v>
      </c>
      <c r="F767" t="str">
        <f>VLOOKUP(E767,'names lookup'!D:L,2,FALSE)</f>
        <v>Ruth May</v>
      </c>
      <c r="G767" t="str">
        <f>VLOOKUP(F767,'names lookup'!E:H,3,FALSE)</f>
        <v>NHS England</v>
      </c>
      <c r="H767" t="str">
        <f>VLOOKUP(F767,'names lookup'!E:I,5,FALSE)</f>
        <v>Government</v>
      </c>
      <c r="I767" t="str">
        <f>VLOOKUP($F767,'names lookup'!$E:J,6,FALSE)</f>
        <v>Health</v>
      </c>
      <c r="J767" t="str">
        <f>VLOOKUP($F767,'names lookup'!$E:K,7,FALSE)</f>
        <v>N/A</v>
      </c>
      <c r="K767" t="str">
        <f>VLOOKUP($F767,'names lookup'!$E:L,8,FALSE)</f>
        <v>England</v>
      </c>
      <c r="L767" t="str">
        <f t="shared" si="225"/>
        <v>I know also I was yesterday, at the London XL Nightingale Hospital receiving my refresher training about how to put my PPE on and off and it’s a challenge. It’s tough wearing PPE. So I want to also recognize that for all of our staff right now.</v>
      </c>
      <c r="M767" t="str">
        <f t="shared" si="239"/>
        <v>09:47</v>
      </c>
      <c r="O767">
        <v>262</v>
      </c>
      <c r="Q767" t="s">
        <v>782</v>
      </c>
      <c r="R767" s="7">
        <f t="shared" si="226"/>
        <v>43931</v>
      </c>
      <c r="S767" t="s">
        <v>2635</v>
      </c>
      <c r="T767" s="6">
        <f t="shared" si="240"/>
        <v>6.7939814814814816E-3</v>
      </c>
      <c r="U767">
        <f t="shared" si="227"/>
        <v>6.3310185185185197E-3</v>
      </c>
      <c r="V767">
        <f t="shared" si="228"/>
        <v>3.2245370370370369E-2</v>
      </c>
      <c r="W767">
        <f t="shared" si="229"/>
        <v>2.5914351851851848E-2</v>
      </c>
      <c r="X767">
        <f t="shared" si="230"/>
        <v>7.3263888888888892E-3</v>
      </c>
      <c r="Y767">
        <f t="shared" si="231"/>
        <v>7.3263888888888892E-3</v>
      </c>
      <c r="Z767" t="b">
        <f t="shared" si="232"/>
        <v>0</v>
      </c>
      <c r="AA767" s="6">
        <f t="shared" si="233"/>
        <v>2.1990740740740738E-4</v>
      </c>
      <c r="AB767" s="6" t="b">
        <f t="shared" si="234"/>
        <v>0</v>
      </c>
      <c r="AC767" s="9">
        <f t="shared" si="235"/>
        <v>47</v>
      </c>
      <c r="AD767" s="9">
        <f t="shared" si="242"/>
        <v>148.42105263157896</v>
      </c>
      <c r="AE767" s="10">
        <f t="shared" si="241"/>
        <v>1.8518518518518518E-4</v>
      </c>
      <c r="AF767">
        <f t="shared" si="236"/>
        <v>9.9537037037036955E-4</v>
      </c>
      <c r="AG767" t="b">
        <f t="shared" si="237"/>
        <v>0</v>
      </c>
      <c r="AH767">
        <f t="shared" si="238"/>
        <v>3.2743055555555553E-2</v>
      </c>
    </row>
    <row r="768" spans="1:34" x14ac:dyDescent="0.2">
      <c r="A768">
        <v>815</v>
      </c>
      <c r="B768" t="s">
        <v>781</v>
      </c>
      <c r="C768" t="s">
        <v>800</v>
      </c>
      <c r="D768" t="s">
        <v>2121</v>
      </c>
      <c r="E768" t="str">
        <f t="shared" si="224"/>
        <v>Matt HancockApr 10, 2020</v>
      </c>
      <c r="F768" t="str">
        <f>VLOOKUP(E768,'names lookup'!D:L,2,FALSE)</f>
        <v>Matt Hancock</v>
      </c>
      <c r="G768" t="str">
        <f>VLOOKUP(F768,'names lookup'!E:H,3,FALSE)</f>
        <v>Government</v>
      </c>
      <c r="H768" t="str">
        <f>VLOOKUP(F768,'names lookup'!E:I,5,FALSE)</f>
        <v>Government</v>
      </c>
      <c r="I768" t="str">
        <f>VLOOKUP($F768,'names lookup'!$E:J,6,FALSE)</f>
        <v>Central govt</v>
      </c>
      <c r="J768" t="str">
        <f>VLOOKUP($F768,'names lookup'!$E:K,7,FALSE)</f>
        <v>N/A</v>
      </c>
      <c r="K768" t="str">
        <f>VLOOKUP($F768,'names lookup'!$E:L,8,FALSE)</f>
        <v>UK</v>
      </c>
      <c r="L768" t="str">
        <f t="shared" si="225"/>
        <v>Thanks very much. [Sejal Maria 001007] from ITV.</v>
      </c>
      <c r="M768" t="str">
        <f t="shared" si="239"/>
        <v>10:06</v>
      </c>
      <c r="O768">
        <v>72</v>
      </c>
      <c r="Q768" t="s">
        <v>782</v>
      </c>
      <c r="R768" s="7">
        <f t="shared" si="226"/>
        <v>43931</v>
      </c>
      <c r="S768" t="s">
        <v>2637</v>
      </c>
      <c r="T768" s="6">
        <f t="shared" si="240"/>
        <v>7.013888888888889E-3</v>
      </c>
      <c r="U768">
        <f t="shared" si="227"/>
        <v>7.013888888888889E-3</v>
      </c>
      <c r="V768">
        <f t="shared" si="228"/>
        <v>3.2743055555555553E-2</v>
      </c>
      <c r="W768">
        <f t="shared" si="229"/>
        <v>2.5729166666666664E-2</v>
      </c>
      <c r="X768">
        <f t="shared" si="230"/>
        <v>7.3263888888888892E-3</v>
      </c>
      <c r="Y768">
        <f t="shared" si="231"/>
        <v>7.3263888888888892E-3</v>
      </c>
      <c r="Z768" t="b">
        <f t="shared" si="232"/>
        <v>0</v>
      </c>
      <c r="AA768" s="6">
        <f t="shared" si="233"/>
        <v>4.6296296296295149E-5</v>
      </c>
      <c r="AB768" s="6" t="b">
        <f t="shared" si="234"/>
        <v>0</v>
      </c>
      <c r="AC768" s="9">
        <f t="shared" si="235"/>
        <v>8</v>
      </c>
      <c r="AD768" s="9">
        <f t="shared" si="242"/>
        <v>120.00000000000297</v>
      </c>
      <c r="AE768" s="10">
        <f t="shared" si="241"/>
        <v>2.3148148148148147E-5</v>
      </c>
      <c r="AF768">
        <f t="shared" si="236"/>
        <v>3.1250000000000028E-4</v>
      </c>
      <c r="AG768" t="b">
        <f t="shared" si="237"/>
        <v>0</v>
      </c>
      <c r="AH768">
        <f t="shared" si="238"/>
        <v>3.2743055555555553E-2</v>
      </c>
    </row>
    <row r="769" spans="1:34" x14ac:dyDescent="0.2">
      <c r="A769">
        <v>816</v>
      </c>
      <c r="B769" t="s">
        <v>781</v>
      </c>
      <c r="C769" t="s">
        <v>801</v>
      </c>
      <c r="D769" t="s">
        <v>2079</v>
      </c>
      <c r="E769" t="str">
        <f t="shared" si="224"/>
        <v>Hugh PymApr 10, 2020</v>
      </c>
      <c r="F769" t="str">
        <f>VLOOKUP(E769,'names lookup'!D:L,2,FALSE)</f>
        <v>Hugh Pym</v>
      </c>
      <c r="G769" t="str">
        <f>VLOOKUP(F769,'names lookup'!E:H,3,FALSE)</f>
        <v>BBC News</v>
      </c>
      <c r="H769" t="str">
        <f>VLOOKUP(F769,'names lookup'!E:I,5,FALSE)</f>
        <v>Media</v>
      </c>
      <c r="I769" t="str">
        <f>VLOOKUP($F769,'names lookup'!$E:J,6,FALSE)</f>
        <v>TV</v>
      </c>
      <c r="J769" t="str">
        <f>VLOOKUP($F769,'names lookup'!$E:K,7,FALSE)</f>
        <v>National</v>
      </c>
      <c r="K769" t="str">
        <f>VLOOKUP($F769,'names lookup'!$E:L,8,FALSE)</f>
        <v>UK</v>
      </c>
      <c r="L769" t="str">
        <f t="shared" si="225"/>
        <v>Can I come back?</v>
      </c>
      <c r="M769" t="str">
        <f t="shared" si="239"/>
        <v>10:10</v>
      </c>
      <c r="O769">
        <v>34</v>
      </c>
      <c r="Q769" t="s">
        <v>782</v>
      </c>
      <c r="R769" s="7">
        <f t="shared" si="226"/>
        <v>43931</v>
      </c>
      <c r="S769" t="s">
        <v>2638</v>
      </c>
      <c r="T769" s="6">
        <f t="shared" si="240"/>
        <v>7.0601851851851841E-3</v>
      </c>
      <c r="U769">
        <f t="shared" si="227"/>
        <v>7.0601851851851841E-3</v>
      </c>
      <c r="V769">
        <f t="shared" si="228"/>
        <v>7.1180555555555554E-3</v>
      </c>
      <c r="W769">
        <f t="shared" si="229"/>
        <v>5.7870370370371321E-5</v>
      </c>
      <c r="X769">
        <f t="shared" si="230"/>
        <v>7.3263888888888892E-3</v>
      </c>
      <c r="Y769">
        <f t="shared" si="231"/>
        <v>7.3263888888888892E-3</v>
      </c>
      <c r="Z769" t="b">
        <f t="shared" si="232"/>
        <v>0</v>
      </c>
      <c r="AA769" s="6">
        <f t="shared" si="233"/>
        <v>1.1574074074075305E-5</v>
      </c>
      <c r="AB769" s="6" t="b">
        <f t="shared" si="234"/>
        <v>0</v>
      </c>
      <c r="AC769" s="9">
        <f t="shared" si="235"/>
        <v>4</v>
      </c>
      <c r="AD769" s="9">
        <f t="shared" si="242"/>
        <v>239.99999999997448</v>
      </c>
      <c r="AE769" s="10">
        <f t="shared" si="241"/>
        <v>1.1574074074074073E-5</v>
      </c>
      <c r="AF769">
        <f t="shared" si="236"/>
        <v>2.6620370370370513E-4</v>
      </c>
      <c r="AG769" t="b">
        <f t="shared" si="237"/>
        <v>0</v>
      </c>
      <c r="AH769">
        <f t="shared" si="238"/>
        <v>3.2743055555555553E-2</v>
      </c>
    </row>
    <row r="770" spans="1:34" x14ac:dyDescent="0.2">
      <c r="A770">
        <v>817</v>
      </c>
      <c r="B770" t="s">
        <v>781</v>
      </c>
      <c r="C770" t="s">
        <v>802</v>
      </c>
      <c r="D770" t="s">
        <v>2121</v>
      </c>
      <c r="E770" t="str">
        <f t="shared" ref="E770:E833" si="243">D770&amp;Q770</f>
        <v>Matt HancockApr 10, 2020</v>
      </c>
      <c r="F770" t="str">
        <f>VLOOKUP(E770,'names lookup'!D:L,2,FALSE)</f>
        <v>Matt Hancock</v>
      </c>
      <c r="G770" t="str">
        <f>VLOOKUP(F770,'names lookup'!E:H,3,FALSE)</f>
        <v>Government</v>
      </c>
      <c r="H770" t="str">
        <f>VLOOKUP(F770,'names lookup'!E:I,5,FALSE)</f>
        <v>Government</v>
      </c>
      <c r="I770" t="str">
        <f>VLOOKUP($F770,'names lookup'!$E:J,6,FALSE)</f>
        <v>Central govt</v>
      </c>
      <c r="J770" t="str">
        <f>VLOOKUP($F770,'names lookup'!$E:K,7,FALSE)</f>
        <v>N/A</v>
      </c>
      <c r="K770" t="str">
        <f>VLOOKUP($F770,'names lookup'!$E:L,8,FALSE)</f>
        <v>UK</v>
      </c>
      <c r="L770" t="str">
        <f t="shared" ref="L770:L833" si="244">TRIM(SUBSTITUTE(SUBSTITUTE(SUBSTITUTE(SUBSTITUTE(C770,D770,""),M770,""),"();",""),":",""))</f>
        <v>Sure. Yes, Hugh. Sorry. We’ll go back to Hugh and come back to you Sejal.</v>
      </c>
      <c r="M770" t="str">
        <f t="shared" si="239"/>
        <v>10:11</v>
      </c>
      <c r="O770">
        <v>95</v>
      </c>
      <c r="Q770" t="s">
        <v>782</v>
      </c>
      <c r="R770" s="7">
        <f t="shared" ref="R770:R833" si="245">DATE(2020,IF(LEFT(Q770,3)="Apr",4,3),SUBSTITUTE(SUBSTITUTE(SUBSTITUTE(Q770,", 2020",""),"Apr ",""),"Mar ",""))</f>
        <v>43931</v>
      </c>
      <c r="S770" t="s">
        <v>2639</v>
      </c>
      <c r="T770" s="6">
        <f t="shared" si="240"/>
        <v>7.0717592592592594E-3</v>
      </c>
      <c r="U770">
        <f t="shared" ref="U770:U833" si="246">IF(D770=D769,U769,T770)</f>
        <v>7.0717592592592594E-3</v>
      </c>
      <c r="V770">
        <f t="shared" ref="V770:V833" si="247">_xlfn.MAXIFS(T:T,D:D,D770,B:B,B770)</f>
        <v>3.2743055555555553E-2</v>
      </c>
      <c r="W770">
        <f t="shared" ref="W770:W833" si="248">V770-U770</f>
        <v>2.5671296296296293E-2</v>
      </c>
      <c r="X770">
        <f t="shared" ref="X770:X833" si="249">IF(V770=T770,T771,X771)</f>
        <v>7.3263888888888892E-3</v>
      </c>
      <c r="Y770">
        <f t="shared" ref="Y770:Y833" si="250">IF(ISBLANK(X770),V770,X770)</f>
        <v>7.3263888888888892E-3</v>
      </c>
      <c r="Z770" t="b">
        <f t="shared" ref="Z770:Z833" si="251">IF(ISBLANK(X770),TRUE,FALSE)</f>
        <v>0</v>
      </c>
      <c r="AA770" s="6">
        <f t="shared" ref="AA770:AA833" si="252">T771-T770</f>
        <v>4.6296296296296016E-5</v>
      </c>
      <c r="AB770" s="6" t="b">
        <f t="shared" ref="AB770:AB833" si="253">AA770&lt;0</f>
        <v>0</v>
      </c>
      <c r="AC770" s="9">
        <f t="shared" ref="AC770:AC833" si="254">LEN(TRIM(L770))-LEN(SUBSTITUTE(L770," ",""))+1</f>
        <v>15</v>
      </c>
      <c r="AD770" s="9">
        <f t="shared" si="242"/>
        <v>225.00000000000136</v>
      </c>
      <c r="AE770" s="10">
        <f t="shared" si="241"/>
        <v>5.7870370370370366E-5</v>
      </c>
      <c r="AF770">
        <f t="shared" ref="AF770:AF833" si="255">Y770-U770</f>
        <v>2.5462962962962982E-4</v>
      </c>
      <c r="AG770" t="b">
        <f t="shared" ref="AG770:AG833" si="256">AF770&lt;0</f>
        <v>0</v>
      </c>
      <c r="AH770">
        <f t="shared" ref="AH770:AH833" si="257">_xlfn.MAXIFS(T:T,B:B,B770)</f>
        <v>3.2743055555555553E-2</v>
      </c>
    </row>
    <row r="771" spans="1:34" x14ac:dyDescent="0.2">
      <c r="A771">
        <v>818</v>
      </c>
      <c r="B771" t="s">
        <v>781</v>
      </c>
      <c r="C771" t="s">
        <v>803</v>
      </c>
      <c r="D771" t="s">
        <v>2079</v>
      </c>
      <c r="E771" t="str">
        <f t="shared" si="243"/>
        <v>Hugh PymApr 10, 2020</v>
      </c>
      <c r="F771" t="str">
        <f>VLOOKUP(E771,'names lookup'!D:L,2,FALSE)</f>
        <v>Hugh Pym</v>
      </c>
      <c r="G771" t="str">
        <f>VLOOKUP(F771,'names lookup'!E:H,3,FALSE)</f>
        <v>BBC News</v>
      </c>
      <c r="H771" t="str">
        <f>VLOOKUP(F771,'names lookup'!E:I,5,FALSE)</f>
        <v>Media</v>
      </c>
      <c r="I771" t="str">
        <f>VLOOKUP($F771,'names lookup'!$E:J,6,FALSE)</f>
        <v>TV</v>
      </c>
      <c r="J771" t="str">
        <f>VLOOKUP($F771,'names lookup'!$E:K,7,FALSE)</f>
        <v>National</v>
      </c>
      <c r="K771" t="str">
        <f>VLOOKUP($F771,'names lookup'!$E:L,8,FALSE)</f>
        <v>UK</v>
      </c>
      <c r="L771" t="str">
        <f t="shared" si="244"/>
        <v>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v>
      </c>
      <c r="M771" t="str">
        <f t="shared" ref="M771:M834" si="258">MID(C771,FIND("(",C771)+1,FIND(")",C771)-FIND("(",C771)-1)</f>
        <v>10:15</v>
      </c>
      <c r="O771">
        <v>318</v>
      </c>
      <c r="Q771" t="s">
        <v>782</v>
      </c>
      <c r="R771" s="7">
        <f t="shared" si="245"/>
        <v>43931</v>
      </c>
      <c r="S771" t="s">
        <v>2524</v>
      </c>
      <c r="T771" s="6">
        <f t="shared" ref="T771:T834" si="259">IF(LEN(N771)&gt;5,TIME(LEFT(M771,2),MID(M771,4,2),RIGHT(M771,2)),TIME(N771,LEFT(M771,2),RIGHT(M771,2)))</f>
        <v>7.1180555555555554E-3</v>
      </c>
      <c r="U771">
        <f t="shared" si="246"/>
        <v>7.1180555555555554E-3</v>
      </c>
      <c r="V771">
        <f t="shared" si="247"/>
        <v>7.1180555555555554E-3</v>
      </c>
      <c r="W771">
        <f t="shared" si="248"/>
        <v>0</v>
      </c>
      <c r="X771">
        <f t="shared" si="249"/>
        <v>7.3263888888888892E-3</v>
      </c>
      <c r="Y771">
        <f t="shared" si="250"/>
        <v>7.3263888888888892E-3</v>
      </c>
      <c r="Z771" t="b">
        <f t="shared" si="251"/>
        <v>0</v>
      </c>
      <c r="AA771" s="6">
        <f t="shared" si="252"/>
        <v>2.0833333333333381E-4</v>
      </c>
      <c r="AB771" s="6" t="b">
        <f t="shared" si="253"/>
        <v>0</v>
      </c>
      <c r="AC771" s="9">
        <f t="shared" si="254"/>
        <v>50</v>
      </c>
      <c r="AD771" s="9">
        <f t="shared" si="242"/>
        <v>166.66666666666626</v>
      </c>
      <c r="AE771" s="10">
        <f t="shared" ref="AE771:AE834" si="260">TIME(0,0,(AC771/AVERAGE(AD:AD))*60)</f>
        <v>1.9675925925925926E-4</v>
      </c>
      <c r="AF771">
        <f t="shared" si="255"/>
        <v>2.0833333333333381E-4</v>
      </c>
      <c r="AG771" t="b">
        <f t="shared" si="256"/>
        <v>0</v>
      </c>
      <c r="AH771">
        <f t="shared" si="257"/>
        <v>3.2743055555555553E-2</v>
      </c>
    </row>
    <row r="772" spans="1:34" x14ac:dyDescent="0.2">
      <c r="A772">
        <v>819</v>
      </c>
      <c r="B772" t="s">
        <v>781</v>
      </c>
      <c r="C772" t="s">
        <v>804</v>
      </c>
      <c r="D772" t="s">
        <v>2121</v>
      </c>
      <c r="E772" t="str">
        <f t="shared" si="243"/>
        <v>Matt HancockApr 10, 2020</v>
      </c>
      <c r="F772" t="str">
        <f>VLOOKUP(E772,'names lookup'!D:L,2,FALSE)</f>
        <v>Matt Hancock</v>
      </c>
      <c r="G772" t="str">
        <f>VLOOKUP(F772,'names lookup'!E:H,3,FALSE)</f>
        <v>Government</v>
      </c>
      <c r="H772" t="str">
        <f>VLOOKUP(F772,'names lookup'!E:I,5,FALSE)</f>
        <v>Government</v>
      </c>
      <c r="I772" t="str">
        <f>VLOOKUP($F772,'names lookup'!$E:J,6,FALSE)</f>
        <v>Central govt</v>
      </c>
      <c r="J772" t="str">
        <f>VLOOKUP($F772,'names lookup'!$E:K,7,FALSE)</f>
        <v>N/A</v>
      </c>
      <c r="K772" t="str">
        <f>VLOOKUP($F772,'names lookup'!$E:L,8,FALSE)</f>
        <v>UK</v>
      </c>
      <c r="L772" t="str">
        <f t="shared" si="244"/>
        <v>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v>
      </c>
      <c r="M772" t="str">
        <f t="shared" si="258"/>
        <v>10:33</v>
      </c>
      <c r="O772">
        <v>686</v>
      </c>
      <c r="Q772" t="s">
        <v>782</v>
      </c>
      <c r="R772" s="7">
        <f t="shared" si="245"/>
        <v>43931</v>
      </c>
      <c r="S772" t="s">
        <v>2640</v>
      </c>
      <c r="T772" s="6">
        <f t="shared" si="259"/>
        <v>7.3263888888888892E-3</v>
      </c>
      <c r="U772">
        <f t="shared" si="246"/>
        <v>7.3263888888888892E-3</v>
      </c>
      <c r="V772">
        <f t="shared" si="247"/>
        <v>3.2743055555555553E-2</v>
      </c>
      <c r="W772">
        <f t="shared" si="248"/>
        <v>2.5416666666666664E-2</v>
      </c>
      <c r="X772">
        <f t="shared" si="249"/>
        <v>8.7384259259259255E-3</v>
      </c>
      <c r="Y772">
        <f t="shared" si="250"/>
        <v>8.7384259259259255E-3</v>
      </c>
      <c r="Z772" t="b">
        <f t="shared" si="251"/>
        <v>0</v>
      </c>
      <c r="AA772" s="6">
        <f t="shared" si="252"/>
        <v>5.3240740740740679E-4</v>
      </c>
      <c r="AB772" s="6" t="b">
        <f t="shared" si="253"/>
        <v>0</v>
      </c>
      <c r="AC772" s="9">
        <f t="shared" si="254"/>
        <v>119</v>
      </c>
      <c r="AD772" s="9">
        <f t="shared" si="242"/>
        <v>155.21739130434801</v>
      </c>
      <c r="AE772" s="10">
        <f t="shared" si="260"/>
        <v>4.8611111111111104E-4</v>
      </c>
      <c r="AF772">
        <f t="shared" si="255"/>
        <v>1.4120370370370363E-3</v>
      </c>
      <c r="AG772" t="b">
        <f t="shared" si="256"/>
        <v>0</v>
      </c>
      <c r="AH772">
        <f t="shared" si="257"/>
        <v>3.2743055555555553E-2</v>
      </c>
    </row>
    <row r="773" spans="1:34" x14ac:dyDescent="0.2">
      <c r="A773">
        <v>820</v>
      </c>
      <c r="B773" t="s">
        <v>781</v>
      </c>
      <c r="C773" t="s">
        <v>805</v>
      </c>
      <c r="D773" t="s">
        <v>2121</v>
      </c>
      <c r="E773" t="str">
        <f t="shared" si="243"/>
        <v>Matt HancockApr 10, 2020</v>
      </c>
      <c r="F773" t="str">
        <f>VLOOKUP(E773,'names lookup'!D:L,2,FALSE)</f>
        <v>Matt Hancock</v>
      </c>
      <c r="G773" t="str">
        <f>VLOOKUP(F773,'names lookup'!E:H,3,FALSE)</f>
        <v>Government</v>
      </c>
      <c r="H773" t="str">
        <f>VLOOKUP(F773,'names lookup'!E:I,5,FALSE)</f>
        <v>Government</v>
      </c>
      <c r="I773" t="str">
        <f>VLOOKUP($F773,'names lookup'!$E:J,6,FALSE)</f>
        <v>Central govt</v>
      </c>
      <c r="J773" t="str">
        <f>VLOOKUP($F773,'names lookup'!$E:K,7,FALSE)</f>
        <v>N/A</v>
      </c>
      <c r="K773" t="str">
        <f>VLOOKUP($F773,'names lookup'!$E:L,8,FALSE)</f>
        <v>UK</v>
      </c>
      <c r="L773" t="str">
        <f t="shared" si="244"/>
        <v>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v>
      </c>
      <c r="M773" t="str">
        <f t="shared" si="258"/>
        <v>11:19</v>
      </c>
      <c r="O773">
        <v>570</v>
      </c>
      <c r="Q773" t="s">
        <v>782</v>
      </c>
      <c r="R773" s="7">
        <f t="shared" si="245"/>
        <v>43931</v>
      </c>
      <c r="S773" t="s">
        <v>2640</v>
      </c>
      <c r="T773" s="6">
        <f t="shared" si="259"/>
        <v>7.858796296296296E-3</v>
      </c>
      <c r="U773">
        <f t="shared" si="246"/>
        <v>7.3263888888888892E-3</v>
      </c>
      <c r="V773">
        <f t="shared" si="247"/>
        <v>3.2743055555555553E-2</v>
      </c>
      <c r="W773">
        <f t="shared" si="248"/>
        <v>2.5416666666666664E-2</v>
      </c>
      <c r="X773">
        <f t="shared" si="249"/>
        <v>8.7384259259259255E-3</v>
      </c>
      <c r="Y773">
        <f t="shared" si="250"/>
        <v>8.7384259259259255E-3</v>
      </c>
      <c r="Z773" t="b">
        <f t="shared" si="251"/>
        <v>0</v>
      </c>
      <c r="AA773" s="6">
        <f t="shared" si="252"/>
        <v>4.9768518518518434E-4</v>
      </c>
      <c r="AB773" s="6" t="b">
        <f t="shared" si="253"/>
        <v>0</v>
      </c>
      <c r="AC773" s="9">
        <f t="shared" si="254"/>
        <v>105</v>
      </c>
      <c r="AD773" s="9">
        <f t="shared" si="242"/>
        <v>146.511627906977</v>
      </c>
      <c r="AE773" s="10">
        <f t="shared" si="260"/>
        <v>4.2824074074074075E-4</v>
      </c>
      <c r="AF773">
        <f t="shared" si="255"/>
        <v>1.4120370370370363E-3</v>
      </c>
      <c r="AG773" t="b">
        <f t="shared" si="256"/>
        <v>0</v>
      </c>
      <c r="AH773">
        <f t="shared" si="257"/>
        <v>3.2743055555555553E-2</v>
      </c>
    </row>
    <row r="774" spans="1:34" x14ac:dyDescent="0.2">
      <c r="A774">
        <v>821</v>
      </c>
      <c r="B774" t="s">
        <v>781</v>
      </c>
      <c r="C774" t="s">
        <v>806</v>
      </c>
      <c r="D774" t="s">
        <v>2151</v>
      </c>
      <c r="E774" t="str">
        <f t="shared" si="243"/>
        <v>Sejal MariaApr 10, 2020</v>
      </c>
      <c r="F774" t="str">
        <f>VLOOKUP(E774,'names lookup'!D:L,2,FALSE)</f>
        <v>Sejal Karia</v>
      </c>
      <c r="G774" t="str">
        <f>VLOOKUP(F774,'names lookup'!E:H,3,FALSE)</f>
        <v>ITV News</v>
      </c>
      <c r="H774" t="str">
        <f>VLOOKUP(F774,'names lookup'!E:I,5,FALSE)</f>
        <v>Media</v>
      </c>
      <c r="I774" t="str">
        <f>VLOOKUP($F774,'names lookup'!$E:J,6,FALSE)</f>
        <v>TV</v>
      </c>
      <c r="J774" t="str">
        <f>VLOOKUP($F774,'names lookup'!$E:K,7,FALSE)</f>
        <v>National</v>
      </c>
      <c r="K774" t="str">
        <f>VLOOKUP($F774,'names lookup'!$E:L,8,FALSE)</f>
        <v>UK</v>
      </c>
      <c r="L774" t="str">
        <f t="shared" si="244"/>
        <v>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v>
      </c>
      <c r="M774" t="str">
        <f t="shared" si="258"/>
        <v>12:02</v>
      </c>
      <c r="O774">
        <v>502</v>
      </c>
      <c r="Q774" t="s">
        <v>782</v>
      </c>
      <c r="R774" s="7">
        <f t="shared" si="245"/>
        <v>43931</v>
      </c>
      <c r="S774" t="s">
        <v>2641</v>
      </c>
      <c r="T774" s="6">
        <f t="shared" si="259"/>
        <v>8.3564814814814804E-3</v>
      </c>
      <c r="U774">
        <f t="shared" si="246"/>
        <v>8.3564814814814804E-3</v>
      </c>
      <c r="V774">
        <f t="shared" si="247"/>
        <v>8.3564814814814804E-3</v>
      </c>
      <c r="W774">
        <f t="shared" si="248"/>
        <v>0</v>
      </c>
      <c r="X774">
        <f t="shared" si="249"/>
        <v>8.7384259259259255E-3</v>
      </c>
      <c r="Y774">
        <f t="shared" si="250"/>
        <v>8.7384259259259255E-3</v>
      </c>
      <c r="Z774" t="b">
        <f t="shared" si="251"/>
        <v>0</v>
      </c>
      <c r="AA774" s="6">
        <f t="shared" si="252"/>
        <v>3.8194444444444517E-4</v>
      </c>
      <c r="AB774" s="6" t="b">
        <f t="shared" si="253"/>
        <v>0</v>
      </c>
      <c r="AC774" s="9">
        <f t="shared" si="254"/>
        <v>85</v>
      </c>
      <c r="AD774" s="9">
        <f t="shared" si="242"/>
        <v>154.54545454545425</v>
      </c>
      <c r="AE774" s="10">
        <f t="shared" si="260"/>
        <v>3.4722222222222224E-4</v>
      </c>
      <c r="AF774">
        <f t="shared" si="255"/>
        <v>3.8194444444444517E-4</v>
      </c>
      <c r="AG774" t="b">
        <f t="shared" si="256"/>
        <v>0</v>
      </c>
      <c r="AH774">
        <f t="shared" si="257"/>
        <v>3.2743055555555553E-2</v>
      </c>
    </row>
    <row r="775" spans="1:34" x14ac:dyDescent="0.2">
      <c r="A775">
        <v>822</v>
      </c>
      <c r="B775" t="s">
        <v>781</v>
      </c>
      <c r="C775" t="s">
        <v>807</v>
      </c>
      <c r="D775" t="s">
        <v>2121</v>
      </c>
      <c r="E775" t="str">
        <f t="shared" si="243"/>
        <v>Matt HancockApr 10, 2020</v>
      </c>
      <c r="F775" t="str">
        <f>VLOOKUP(E775,'names lookup'!D:L,2,FALSE)</f>
        <v>Matt Hancock</v>
      </c>
      <c r="G775" t="str">
        <f>VLOOKUP(F775,'names lookup'!E:H,3,FALSE)</f>
        <v>Government</v>
      </c>
      <c r="H775" t="str">
        <f>VLOOKUP(F775,'names lookup'!E:I,5,FALSE)</f>
        <v>Government</v>
      </c>
      <c r="I775" t="str">
        <f>VLOOKUP($F775,'names lookup'!$E:J,6,FALSE)</f>
        <v>Central govt</v>
      </c>
      <c r="J775" t="str">
        <f>VLOOKUP($F775,'names lookup'!$E:K,7,FALSE)</f>
        <v>N/A</v>
      </c>
      <c r="K775" t="str">
        <f>VLOOKUP($F775,'names lookup'!$E:L,8,FALSE)</f>
        <v>UK</v>
      </c>
      <c r="L775" t="str">
        <f t="shared" si="244"/>
        <v>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v>
      </c>
      <c r="M775" t="str">
        <f t="shared" si="258"/>
        <v>12:35</v>
      </c>
      <c r="O775">
        <v>354</v>
      </c>
      <c r="Q775" t="s">
        <v>782</v>
      </c>
      <c r="R775" s="7">
        <f t="shared" si="245"/>
        <v>43931</v>
      </c>
      <c r="S775" t="s">
        <v>2642</v>
      </c>
      <c r="T775" s="6">
        <f t="shared" si="259"/>
        <v>8.7384259259259255E-3</v>
      </c>
      <c r="U775">
        <f t="shared" si="246"/>
        <v>8.7384259259259255E-3</v>
      </c>
      <c r="V775">
        <f t="shared" si="247"/>
        <v>3.2743055555555553E-2</v>
      </c>
      <c r="W775">
        <f t="shared" si="248"/>
        <v>2.4004629629629626E-2</v>
      </c>
      <c r="X775">
        <f t="shared" si="249"/>
        <v>1.0578703703703703E-2</v>
      </c>
      <c r="Y775">
        <f t="shared" si="250"/>
        <v>1.0578703703703703E-2</v>
      </c>
      <c r="Z775" t="b">
        <f t="shared" si="251"/>
        <v>0</v>
      </c>
      <c r="AA775" s="6">
        <f t="shared" si="252"/>
        <v>3.2407407407407385E-4</v>
      </c>
      <c r="AB775" s="6" t="b">
        <f t="shared" si="253"/>
        <v>0</v>
      </c>
      <c r="AC775" s="9">
        <f t="shared" si="254"/>
        <v>58</v>
      </c>
      <c r="AD775" s="9">
        <f t="shared" si="242"/>
        <v>124.28571428571438</v>
      </c>
      <c r="AE775" s="10">
        <f t="shared" si="260"/>
        <v>2.3148148148148146E-4</v>
      </c>
      <c r="AF775">
        <f t="shared" si="255"/>
        <v>1.8402777777777775E-3</v>
      </c>
      <c r="AG775" t="b">
        <f t="shared" si="256"/>
        <v>0</v>
      </c>
      <c r="AH775">
        <f t="shared" si="257"/>
        <v>3.2743055555555553E-2</v>
      </c>
    </row>
    <row r="776" spans="1:34" x14ac:dyDescent="0.2">
      <c r="A776">
        <v>823</v>
      </c>
      <c r="B776" t="s">
        <v>781</v>
      </c>
      <c r="C776" t="s">
        <v>808</v>
      </c>
      <c r="D776" t="s">
        <v>2121</v>
      </c>
      <c r="E776" t="str">
        <f t="shared" si="243"/>
        <v>Matt HancockApr 10, 2020</v>
      </c>
      <c r="F776" t="str">
        <f>VLOOKUP(E776,'names lookup'!D:L,2,FALSE)</f>
        <v>Matt Hancock</v>
      </c>
      <c r="G776" t="str">
        <f>VLOOKUP(F776,'names lookup'!E:H,3,FALSE)</f>
        <v>Government</v>
      </c>
      <c r="H776" t="str">
        <f>VLOOKUP(F776,'names lookup'!E:I,5,FALSE)</f>
        <v>Government</v>
      </c>
      <c r="I776" t="str">
        <f>VLOOKUP($F776,'names lookup'!$E:J,6,FALSE)</f>
        <v>Central govt</v>
      </c>
      <c r="J776" t="str">
        <f>VLOOKUP($F776,'names lookup'!$E:K,7,FALSE)</f>
        <v>N/A</v>
      </c>
      <c r="K776" t="str">
        <f>VLOOKUP($F776,'names lookup'!$E:L,8,FALSE)</f>
        <v>UK</v>
      </c>
      <c r="L776" t="str">
        <f t="shared" si="244"/>
        <v>…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v>
      </c>
      <c r="M776" t="str">
        <f t="shared" si="258"/>
        <v>13:03</v>
      </c>
      <c r="O776">
        <v>826</v>
      </c>
      <c r="Q776" t="s">
        <v>782</v>
      </c>
      <c r="R776" s="7">
        <f t="shared" si="245"/>
        <v>43931</v>
      </c>
      <c r="S776" t="s">
        <v>2642</v>
      </c>
      <c r="T776" s="6">
        <f t="shared" si="259"/>
        <v>9.0624999999999994E-3</v>
      </c>
      <c r="U776">
        <f t="shared" si="246"/>
        <v>8.7384259259259255E-3</v>
      </c>
      <c r="V776">
        <f t="shared" si="247"/>
        <v>3.2743055555555553E-2</v>
      </c>
      <c r="W776">
        <f t="shared" si="248"/>
        <v>2.4004629629629626E-2</v>
      </c>
      <c r="X776">
        <f t="shared" si="249"/>
        <v>1.0578703703703703E-2</v>
      </c>
      <c r="Y776">
        <f t="shared" si="250"/>
        <v>1.0578703703703703E-2</v>
      </c>
      <c r="Z776" t="b">
        <f t="shared" si="251"/>
        <v>0</v>
      </c>
      <c r="AA776" s="6">
        <f t="shared" si="252"/>
        <v>7.1759259259259259E-4</v>
      </c>
      <c r="AB776" s="6" t="b">
        <f t="shared" si="253"/>
        <v>0</v>
      </c>
      <c r="AC776" s="9">
        <f t="shared" si="254"/>
        <v>144</v>
      </c>
      <c r="AD776" s="9">
        <f t="shared" si="242"/>
        <v>139.35483870967744</v>
      </c>
      <c r="AE776" s="10">
        <f t="shared" si="260"/>
        <v>5.9027777777777778E-4</v>
      </c>
      <c r="AF776">
        <f t="shared" si="255"/>
        <v>1.8402777777777775E-3</v>
      </c>
      <c r="AG776" t="b">
        <f t="shared" si="256"/>
        <v>0</v>
      </c>
      <c r="AH776">
        <f t="shared" si="257"/>
        <v>3.2743055555555553E-2</v>
      </c>
    </row>
    <row r="777" spans="1:34" x14ac:dyDescent="0.2">
      <c r="A777">
        <v>824</v>
      </c>
      <c r="B777" t="s">
        <v>781</v>
      </c>
      <c r="C777" t="s">
        <v>809</v>
      </c>
      <c r="D777" t="s">
        <v>2033</v>
      </c>
      <c r="E777" t="str">
        <f t="shared" si="243"/>
        <v>Ben KentishApr 10, 2020</v>
      </c>
      <c r="F777" t="str">
        <f>VLOOKUP(E777,'names lookup'!D:L,2,FALSE)</f>
        <v>Ben Kentish</v>
      </c>
      <c r="G777" t="str">
        <f>VLOOKUP(F777,'names lookup'!E:H,3,FALSE)</f>
        <v>LBC</v>
      </c>
      <c r="H777" t="str">
        <f>VLOOKUP(F777,'names lookup'!E:I,5,FALSE)</f>
        <v>Media</v>
      </c>
      <c r="I777" t="str">
        <f>VLOOKUP($F777,'names lookup'!$E:J,6,FALSE)</f>
        <v>Radio</v>
      </c>
      <c r="J777" t="str">
        <f>VLOOKUP($F777,'names lookup'!$E:K,7,FALSE)</f>
        <v>Regional</v>
      </c>
      <c r="K777" t="str">
        <f>VLOOKUP($F777,'names lookup'!$E:L,8,FALSE)</f>
        <v>London</v>
      </c>
      <c r="L777" t="str">
        <f t="shared" si="244"/>
        <v>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v>
      </c>
      <c r="M777" t="str">
        <f t="shared" si="258"/>
        <v>14:05</v>
      </c>
      <c r="O777">
        <v>960</v>
      </c>
      <c r="Q777" t="s">
        <v>782</v>
      </c>
      <c r="R777" s="7">
        <f t="shared" si="245"/>
        <v>43931</v>
      </c>
      <c r="S777" t="s">
        <v>2643</v>
      </c>
      <c r="T777" s="6">
        <f t="shared" si="259"/>
        <v>9.780092592592592E-3</v>
      </c>
      <c r="U777">
        <f t="shared" si="246"/>
        <v>9.780092592592592E-3</v>
      </c>
      <c r="V777">
        <f t="shared" si="247"/>
        <v>1.037037037037037E-2</v>
      </c>
      <c r="W777">
        <f t="shared" si="248"/>
        <v>5.9027777777777811E-4</v>
      </c>
      <c r="X777">
        <f t="shared" si="249"/>
        <v>1.0578703703703703E-2</v>
      </c>
      <c r="Y777">
        <f t="shared" si="250"/>
        <v>1.0578703703703703E-2</v>
      </c>
      <c r="Z777" t="b">
        <f t="shared" si="251"/>
        <v>0</v>
      </c>
      <c r="AA777" s="6">
        <f t="shared" si="252"/>
        <v>5.9027777777777811E-4</v>
      </c>
      <c r="AB777" s="6" t="b">
        <f t="shared" si="253"/>
        <v>0</v>
      </c>
      <c r="AC777" s="9">
        <f t="shared" si="254"/>
        <v>173</v>
      </c>
      <c r="AD777" s="9">
        <f t="shared" si="242"/>
        <v>203.52941176470574</v>
      </c>
      <c r="AE777" s="10">
        <f t="shared" si="260"/>
        <v>7.175925925925927E-4</v>
      </c>
      <c r="AF777">
        <f t="shared" si="255"/>
        <v>7.9861111111111105E-4</v>
      </c>
      <c r="AG777" t="b">
        <f t="shared" si="256"/>
        <v>0</v>
      </c>
      <c r="AH777">
        <f t="shared" si="257"/>
        <v>3.2743055555555553E-2</v>
      </c>
    </row>
    <row r="778" spans="1:34" x14ac:dyDescent="0.2">
      <c r="A778">
        <v>825</v>
      </c>
      <c r="B778" t="s">
        <v>781</v>
      </c>
      <c r="C778" t="s">
        <v>810</v>
      </c>
      <c r="D778" t="s">
        <v>2033</v>
      </c>
      <c r="E778" t="str">
        <f t="shared" si="243"/>
        <v>Ben KentishApr 10, 2020</v>
      </c>
      <c r="F778" t="str">
        <f>VLOOKUP(E778,'names lookup'!D:L,2,FALSE)</f>
        <v>Ben Kentish</v>
      </c>
      <c r="G778" t="str">
        <f>VLOOKUP(F778,'names lookup'!E:H,3,FALSE)</f>
        <v>LBC</v>
      </c>
      <c r="H778" t="str">
        <f>VLOOKUP(F778,'names lookup'!E:I,5,FALSE)</f>
        <v>Media</v>
      </c>
      <c r="I778" t="str">
        <f>VLOOKUP($F778,'names lookup'!$E:J,6,FALSE)</f>
        <v>Radio</v>
      </c>
      <c r="J778" t="str">
        <f>VLOOKUP($F778,'names lookup'!$E:K,7,FALSE)</f>
        <v>Regional</v>
      </c>
      <c r="K778" t="str">
        <f>VLOOKUP($F778,'names lookup'!$E:L,8,FALSE)</f>
        <v>London</v>
      </c>
      <c r="L778" t="str">
        <f t="shared" si="244"/>
        <v>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v>
      </c>
      <c r="M778" t="str">
        <f t="shared" si="258"/>
        <v>14:56</v>
      </c>
      <c r="O778">
        <v>355</v>
      </c>
      <c r="Q778" t="s">
        <v>782</v>
      </c>
      <c r="R778" s="7">
        <f t="shared" si="245"/>
        <v>43931</v>
      </c>
      <c r="S778" t="s">
        <v>2643</v>
      </c>
      <c r="T778" s="6">
        <f t="shared" si="259"/>
        <v>1.037037037037037E-2</v>
      </c>
      <c r="U778">
        <f t="shared" si="246"/>
        <v>9.780092592592592E-3</v>
      </c>
      <c r="V778">
        <f t="shared" si="247"/>
        <v>1.037037037037037E-2</v>
      </c>
      <c r="W778">
        <f t="shared" si="248"/>
        <v>5.9027777777777811E-4</v>
      </c>
      <c r="X778">
        <f t="shared" si="249"/>
        <v>1.0578703703703703E-2</v>
      </c>
      <c r="Y778">
        <f t="shared" si="250"/>
        <v>1.0578703703703703E-2</v>
      </c>
      <c r="Z778" t="b">
        <f t="shared" si="251"/>
        <v>0</v>
      </c>
      <c r="AA778" s="6">
        <f t="shared" si="252"/>
        <v>2.0833333333333294E-4</v>
      </c>
      <c r="AB778" s="6" t="b">
        <f t="shared" si="253"/>
        <v>0</v>
      </c>
      <c r="AC778" s="9">
        <f t="shared" si="254"/>
        <v>59</v>
      </c>
      <c r="AD778" s="9">
        <f t="shared" si="242"/>
        <v>196.66666666666703</v>
      </c>
      <c r="AE778" s="10">
        <f t="shared" si="260"/>
        <v>2.4305555555555552E-4</v>
      </c>
      <c r="AF778">
        <f t="shared" si="255"/>
        <v>7.9861111111111105E-4</v>
      </c>
      <c r="AG778" t="b">
        <f t="shared" si="256"/>
        <v>0</v>
      </c>
      <c r="AH778">
        <f t="shared" si="257"/>
        <v>3.2743055555555553E-2</v>
      </c>
    </row>
    <row r="779" spans="1:34" x14ac:dyDescent="0.2">
      <c r="A779">
        <v>826</v>
      </c>
      <c r="B779" t="s">
        <v>781</v>
      </c>
      <c r="C779" t="s">
        <v>811</v>
      </c>
      <c r="D779" t="s">
        <v>2121</v>
      </c>
      <c r="E779" t="str">
        <f t="shared" si="243"/>
        <v>Matt HancockApr 10, 2020</v>
      </c>
      <c r="F779" t="str">
        <f>VLOOKUP(E779,'names lookup'!D:L,2,FALSE)</f>
        <v>Matt Hancock</v>
      </c>
      <c r="G779" t="str">
        <f>VLOOKUP(F779,'names lookup'!E:H,3,FALSE)</f>
        <v>Government</v>
      </c>
      <c r="H779" t="str">
        <f>VLOOKUP(F779,'names lookup'!E:I,5,FALSE)</f>
        <v>Government</v>
      </c>
      <c r="I779" t="str">
        <f>VLOOKUP($F779,'names lookup'!$E:J,6,FALSE)</f>
        <v>Central govt</v>
      </c>
      <c r="J779" t="str">
        <f>VLOOKUP($F779,'names lookup'!$E:K,7,FALSE)</f>
        <v>N/A</v>
      </c>
      <c r="K779" t="str">
        <f>VLOOKUP($F779,'names lookup'!$E:L,8,FALSE)</f>
        <v>UK</v>
      </c>
      <c r="L779" t="str">
        <f t="shared" si="244"/>
        <v>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v>
      </c>
      <c r="M779" t="str">
        <f t="shared" si="258"/>
        <v>15:14</v>
      </c>
      <c r="O779">
        <v>534</v>
      </c>
      <c r="Q779" t="s">
        <v>782</v>
      </c>
      <c r="R779" s="7">
        <f t="shared" si="245"/>
        <v>43931</v>
      </c>
      <c r="S779" t="s">
        <v>2644</v>
      </c>
      <c r="T779" s="6">
        <f t="shared" si="259"/>
        <v>1.0578703703703703E-2</v>
      </c>
      <c r="U779">
        <f t="shared" si="246"/>
        <v>1.0578703703703703E-2</v>
      </c>
      <c r="V779">
        <f t="shared" si="247"/>
        <v>3.2743055555555553E-2</v>
      </c>
      <c r="W779">
        <f t="shared" si="248"/>
        <v>2.2164351851851852E-2</v>
      </c>
      <c r="X779">
        <f t="shared" si="249"/>
        <v>1.4988425925925926E-2</v>
      </c>
      <c r="Y779">
        <f t="shared" si="250"/>
        <v>1.4988425925925926E-2</v>
      </c>
      <c r="Z779" t="b">
        <f t="shared" si="251"/>
        <v>0</v>
      </c>
      <c r="AA779" s="6">
        <f t="shared" si="252"/>
        <v>4.3981481481481476E-4</v>
      </c>
      <c r="AB779" s="6" t="b">
        <f t="shared" si="253"/>
        <v>0</v>
      </c>
      <c r="AC779" s="9">
        <f t="shared" si="254"/>
        <v>89</v>
      </c>
      <c r="AD779" s="9">
        <f t="shared" si="242"/>
        <v>140.5263157894737</v>
      </c>
      <c r="AE779" s="10">
        <f t="shared" si="260"/>
        <v>3.5879629629629635E-4</v>
      </c>
      <c r="AF779">
        <f t="shared" si="255"/>
        <v>4.4097222222222229E-3</v>
      </c>
      <c r="AG779" t="b">
        <f t="shared" si="256"/>
        <v>0</v>
      </c>
      <c r="AH779">
        <f t="shared" si="257"/>
        <v>3.2743055555555553E-2</v>
      </c>
    </row>
    <row r="780" spans="1:34" x14ac:dyDescent="0.2">
      <c r="A780">
        <v>827</v>
      </c>
      <c r="B780" t="s">
        <v>781</v>
      </c>
      <c r="C780" t="s">
        <v>812</v>
      </c>
      <c r="D780" t="s">
        <v>2121</v>
      </c>
      <c r="E780" t="str">
        <f t="shared" si="243"/>
        <v>Matt HancockApr 10, 2020</v>
      </c>
      <c r="F780" t="str">
        <f>VLOOKUP(E780,'names lookup'!D:L,2,FALSE)</f>
        <v>Matt Hancock</v>
      </c>
      <c r="G780" t="str">
        <f>VLOOKUP(F780,'names lookup'!E:H,3,FALSE)</f>
        <v>Government</v>
      </c>
      <c r="H780" t="str">
        <f>VLOOKUP(F780,'names lookup'!E:I,5,FALSE)</f>
        <v>Government</v>
      </c>
      <c r="I780" t="str">
        <f>VLOOKUP($F780,'names lookup'!$E:J,6,FALSE)</f>
        <v>Central govt</v>
      </c>
      <c r="J780" t="str">
        <f>VLOOKUP($F780,'names lookup'!$E:K,7,FALSE)</f>
        <v>N/A</v>
      </c>
      <c r="K780" t="str">
        <f>VLOOKUP($F780,'names lookup'!$E:L,8,FALSE)</f>
        <v>UK</v>
      </c>
      <c r="L780" t="str">
        <f t="shared" si="244"/>
        <v>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v>
      </c>
      <c r="M780" t="str">
        <f t="shared" si="258"/>
        <v>15:52</v>
      </c>
      <c r="O780">
        <v>787</v>
      </c>
      <c r="Q780" t="s">
        <v>782</v>
      </c>
      <c r="R780" s="7">
        <f t="shared" si="245"/>
        <v>43931</v>
      </c>
      <c r="S780" t="s">
        <v>2644</v>
      </c>
      <c r="T780" s="6">
        <f t="shared" si="259"/>
        <v>1.1018518518518518E-2</v>
      </c>
      <c r="U780">
        <f t="shared" si="246"/>
        <v>1.0578703703703703E-2</v>
      </c>
      <c r="V780">
        <f t="shared" si="247"/>
        <v>3.2743055555555553E-2</v>
      </c>
      <c r="W780">
        <f t="shared" si="248"/>
        <v>2.2164351851851852E-2</v>
      </c>
      <c r="X780">
        <f t="shared" si="249"/>
        <v>1.4988425925925926E-2</v>
      </c>
      <c r="Y780">
        <f t="shared" si="250"/>
        <v>1.4988425925925926E-2</v>
      </c>
      <c r="Z780" t="b">
        <f t="shared" si="251"/>
        <v>0</v>
      </c>
      <c r="AA780" s="6">
        <f t="shared" si="252"/>
        <v>6.3657407407407586E-4</v>
      </c>
      <c r="AB780" s="6" t="b">
        <f t="shared" si="253"/>
        <v>0</v>
      </c>
      <c r="AC780" s="9">
        <f t="shared" si="254"/>
        <v>139</v>
      </c>
      <c r="AD780" s="9">
        <f t="shared" si="242"/>
        <v>151.63636363636323</v>
      </c>
      <c r="AE780" s="10">
        <f t="shared" si="260"/>
        <v>5.6712962962962956E-4</v>
      </c>
      <c r="AF780">
        <f t="shared" si="255"/>
        <v>4.4097222222222229E-3</v>
      </c>
      <c r="AG780" t="b">
        <f t="shared" si="256"/>
        <v>0</v>
      </c>
      <c r="AH780">
        <f t="shared" si="257"/>
        <v>3.2743055555555553E-2</v>
      </c>
    </row>
    <row r="781" spans="1:34" x14ac:dyDescent="0.2">
      <c r="A781">
        <v>828</v>
      </c>
      <c r="B781" t="s">
        <v>781</v>
      </c>
      <c r="C781" t="s">
        <v>813</v>
      </c>
      <c r="D781" t="s">
        <v>2101</v>
      </c>
      <c r="E781" t="str">
        <f t="shared" si="243"/>
        <v>Jonathan Van-TamApr 10, 2020</v>
      </c>
      <c r="F781" t="str">
        <f>VLOOKUP(E781,'names lookup'!D:L,2,FALSE)</f>
        <v>Professor Jonathan Van-Tam</v>
      </c>
      <c r="G781" t="str">
        <f>VLOOKUP(F781,'names lookup'!E:H,3,FALSE)</f>
        <v>Government</v>
      </c>
      <c r="H781" t="str">
        <f>VLOOKUP(F781,'names lookup'!E:I,5,FALSE)</f>
        <v>Government</v>
      </c>
      <c r="I781" t="str">
        <f>VLOOKUP($F781,'names lookup'!$E:J,6,FALSE)</f>
        <v>Central govt</v>
      </c>
      <c r="J781" t="str">
        <f>VLOOKUP($F781,'names lookup'!$E:K,7,FALSE)</f>
        <v>N/A</v>
      </c>
      <c r="K781" t="str">
        <f>VLOOKUP($F781,'names lookup'!$E:L,8,FALSE)</f>
        <v>UK</v>
      </c>
      <c r="L781" t="str">
        <f t="shared" si="244"/>
        <v>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v>
      </c>
      <c r="M781" t="str">
        <f t="shared" si="258"/>
        <v>16:47</v>
      </c>
      <c r="O781">
        <v>866</v>
      </c>
      <c r="Q781" t="s">
        <v>782</v>
      </c>
      <c r="R781" s="7">
        <f t="shared" si="245"/>
        <v>43931</v>
      </c>
      <c r="S781" t="s">
        <v>2645</v>
      </c>
      <c r="T781" s="6">
        <f t="shared" si="259"/>
        <v>1.1655092592592594E-2</v>
      </c>
      <c r="U781">
        <f t="shared" si="246"/>
        <v>1.1655092592592594E-2</v>
      </c>
      <c r="V781">
        <f t="shared" si="247"/>
        <v>3.0578703703703702E-2</v>
      </c>
      <c r="W781">
        <f t="shared" si="248"/>
        <v>1.8923611111111106E-2</v>
      </c>
      <c r="X781">
        <f t="shared" si="249"/>
        <v>1.4988425925925926E-2</v>
      </c>
      <c r="Y781">
        <f t="shared" si="250"/>
        <v>1.4988425925925926E-2</v>
      </c>
      <c r="Z781" t="b">
        <f t="shared" si="251"/>
        <v>0</v>
      </c>
      <c r="AA781" s="6">
        <f t="shared" si="252"/>
        <v>7.8703703703703574E-4</v>
      </c>
      <c r="AB781" s="6" t="b">
        <f t="shared" si="253"/>
        <v>0</v>
      </c>
      <c r="AC781" s="9">
        <f t="shared" si="254"/>
        <v>153</v>
      </c>
      <c r="AD781" s="9">
        <f t="shared" si="242"/>
        <v>135.00000000000023</v>
      </c>
      <c r="AE781" s="10">
        <f t="shared" si="260"/>
        <v>6.2500000000000001E-4</v>
      </c>
      <c r="AF781">
        <f t="shared" si="255"/>
        <v>3.3333333333333322E-3</v>
      </c>
      <c r="AG781" t="b">
        <f t="shared" si="256"/>
        <v>0</v>
      </c>
      <c r="AH781">
        <f t="shared" si="257"/>
        <v>3.2743055555555553E-2</v>
      </c>
    </row>
    <row r="782" spans="1:34" x14ac:dyDescent="0.2">
      <c r="A782">
        <v>829</v>
      </c>
      <c r="B782" t="s">
        <v>781</v>
      </c>
      <c r="C782" t="s">
        <v>814</v>
      </c>
      <c r="D782" t="s">
        <v>2101</v>
      </c>
      <c r="E782" t="str">
        <f t="shared" si="243"/>
        <v>Jonathan Van-TamApr 10, 2020</v>
      </c>
      <c r="F782" t="str">
        <f>VLOOKUP(E782,'names lookup'!D:L,2,FALSE)</f>
        <v>Professor Jonathan Van-Tam</v>
      </c>
      <c r="G782" t="str">
        <f>VLOOKUP(F782,'names lookup'!E:H,3,FALSE)</f>
        <v>Government</v>
      </c>
      <c r="H782" t="str">
        <f>VLOOKUP(F782,'names lookup'!E:I,5,FALSE)</f>
        <v>Government</v>
      </c>
      <c r="I782" t="str">
        <f>VLOOKUP($F782,'names lookup'!$E:J,6,FALSE)</f>
        <v>Central govt</v>
      </c>
      <c r="J782" t="str">
        <f>VLOOKUP($F782,'names lookup'!$E:K,7,FALSE)</f>
        <v>N/A</v>
      </c>
      <c r="K782" t="str">
        <f>VLOOKUP($F782,'names lookup'!$E:L,8,FALSE)</f>
        <v>UK</v>
      </c>
      <c r="L782" t="str">
        <f t="shared" si="244"/>
        <v>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v>
      </c>
      <c r="M782" t="str">
        <f t="shared" si="258"/>
        <v>17:55</v>
      </c>
      <c r="O782">
        <v>770</v>
      </c>
      <c r="Q782" t="s">
        <v>782</v>
      </c>
      <c r="R782" s="7">
        <f t="shared" si="245"/>
        <v>43931</v>
      </c>
      <c r="S782" t="s">
        <v>2645</v>
      </c>
      <c r="T782" s="6">
        <f t="shared" si="259"/>
        <v>1.2442129629629629E-2</v>
      </c>
      <c r="U782">
        <f t="shared" si="246"/>
        <v>1.1655092592592594E-2</v>
      </c>
      <c r="V782">
        <f t="shared" si="247"/>
        <v>3.0578703703703702E-2</v>
      </c>
      <c r="W782">
        <f t="shared" si="248"/>
        <v>1.8923611111111106E-2</v>
      </c>
      <c r="X782">
        <f t="shared" si="249"/>
        <v>1.4988425925925926E-2</v>
      </c>
      <c r="Y782">
        <f t="shared" si="250"/>
        <v>1.4988425925925926E-2</v>
      </c>
      <c r="Z782" t="b">
        <f t="shared" si="251"/>
        <v>0</v>
      </c>
      <c r="AA782" s="6">
        <f t="shared" si="252"/>
        <v>7.8703703703703748E-4</v>
      </c>
      <c r="AB782" s="6" t="b">
        <f t="shared" si="253"/>
        <v>0</v>
      </c>
      <c r="AC782" s="9">
        <f t="shared" si="254"/>
        <v>135</v>
      </c>
      <c r="AD782" s="9">
        <f t="shared" si="242"/>
        <v>119.11764705882347</v>
      </c>
      <c r="AE782" s="10">
        <f t="shared" si="260"/>
        <v>5.5555555555555556E-4</v>
      </c>
      <c r="AF782">
        <f t="shared" si="255"/>
        <v>3.3333333333333322E-3</v>
      </c>
      <c r="AG782" t="b">
        <f t="shared" si="256"/>
        <v>0</v>
      </c>
      <c r="AH782">
        <f t="shared" si="257"/>
        <v>3.2743055555555553E-2</v>
      </c>
    </row>
    <row r="783" spans="1:34" x14ac:dyDescent="0.2">
      <c r="A783">
        <v>830</v>
      </c>
      <c r="B783" t="s">
        <v>781</v>
      </c>
      <c r="C783" t="s">
        <v>815</v>
      </c>
      <c r="D783" t="s">
        <v>2101</v>
      </c>
      <c r="E783" t="str">
        <f t="shared" si="243"/>
        <v>Jonathan Van-TamApr 10, 2020</v>
      </c>
      <c r="F783" t="str">
        <f>VLOOKUP(E783,'names lookup'!D:L,2,FALSE)</f>
        <v>Professor Jonathan Van-Tam</v>
      </c>
      <c r="G783" t="str">
        <f>VLOOKUP(F783,'names lookup'!E:H,3,FALSE)</f>
        <v>Government</v>
      </c>
      <c r="H783" t="str">
        <f>VLOOKUP(F783,'names lookup'!E:I,5,FALSE)</f>
        <v>Government</v>
      </c>
      <c r="I783" t="str">
        <f>VLOOKUP($F783,'names lookup'!$E:J,6,FALSE)</f>
        <v>Central govt</v>
      </c>
      <c r="J783" t="str">
        <f>VLOOKUP($F783,'names lookup'!$E:K,7,FALSE)</f>
        <v>N/A</v>
      </c>
      <c r="K783" t="str">
        <f>VLOOKUP($F783,'names lookup'!$E:L,8,FALSE)</f>
        <v>UK</v>
      </c>
      <c r="L783" t="str">
        <f t="shared" si="244"/>
        <v>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v>
      </c>
      <c r="M783" t="str">
        <f t="shared" si="258"/>
        <v>19:03</v>
      </c>
      <c r="O783">
        <v>434</v>
      </c>
      <c r="Q783" t="s">
        <v>782</v>
      </c>
      <c r="R783" s="7">
        <f t="shared" si="245"/>
        <v>43931</v>
      </c>
      <c r="S783" t="s">
        <v>2645</v>
      </c>
      <c r="T783" s="6">
        <f t="shared" si="259"/>
        <v>1.3229166666666667E-2</v>
      </c>
      <c r="U783">
        <f t="shared" si="246"/>
        <v>1.1655092592592594E-2</v>
      </c>
      <c r="V783">
        <f t="shared" si="247"/>
        <v>3.0578703703703702E-2</v>
      </c>
      <c r="W783">
        <f t="shared" si="248"/>
        <v>1.8923611111111106E-2</v>
      </c>
      <c r="X783">
        <f t="shared" si="249"/>
        <v>1.4988425925925926E-2</v>
      </c>
      <c r="Y783">
        <f t="shared" si="250"/>
        <v>1.4988425925925926E-2</v>
      </c>
      <c r="Z783" t="b">
        <f t="shared" si="251"/>
        <v>0</v>
      </c>
      <c r="AA783" s="6">
        <f t="shared" si="252"/>
        <v>3.5879629629629629E-4</v>
      </c>
      <c r="AB783" s="6" t="b">
        <f t="shared" si="253"/>
        <v>0</v>
      </c>
      <c r="AC783" s="9">
        <f t="shared" si="254"/>
        <v>79</v>
      </c>
      <c r="AD783" s="9">
        <f t="shared" si="242"/>
        <v>152.90322580645164</v>
      </c>
      <c r="AE783" s="10">
        <f t="shared" si="260"/>
        <v>3.2407407407407406E-4</v>
      </c>
      <c r="AF783">
        <f t="shared" si="255"/>
        <v>3.3333333333333322E-3</v>
      </c>
      <c r="AG783" t="b">
        <f t="shared" si="256"/>
        <v>0</v>
      </c>
      <c r="AH783">
        <f t="shared" si="257"/>
        <v>3.2743055555555553E-2</v>
      </c>
    </row>
    <row r="784" spans="1:34" x14ac:dyDescent="0.2">
      <c r="A784">
        <v>831</v>
      </c>
      <c r="B784" t="s">
        <v>781</v>
      </c>
      <c r="C784" t="s">
        <v>816</v>
      </c>
      <c r="D784" t="s">
        <v>2121</v>
      </c>
      <c r="E784" t="str">
        <f t="shared" si="243"/>
        <v>Matt HancockApr 10, 2020</v>
      </c>
      <c r="F784" t="str">
        <f>VLOOKUP(E784,'names lookup'!D:L,2,FALSE)</f>
        <v>Matt Hancock</v>
      </c>
      <c r="G784" t="str">
        <f>VLOOKUP(F784,'names lookup'!E:H,3,FALSE)</f>
        <v>Government</v>
      </c>
      <c r="H784" t="str">
        <f>VLOOKUP(F784,'names lookup'!E:I,5,FALSE)</f>
        <v>Government</v>
      </c>
      <c r="I784" t="str">
        <f>VLOOKUP($F784,'names lookup'!$E:J,6,FALSE)</f>
        <v>Central govt</v>
      </c>
      <c r="J784" t="str">
        <f>VLOOKUP($F784,'names lookup'!$E:K,7,FALSE)</f>
        <v>N/A</v>
      </c>
      <c r="K784" t="str">
        <f>VLOOKUP($F784,'names lookup'!$E:L,8,FALSE)</f>
        <v>UK</v>
      </c>
      <c r="L784" t="str">
        <f t="shared" si="244"/>
        <v>Thanks very much. Charlotte at talk radio.</v>
      </c>
      <c r="M784" t="str">
        <f t="shared" si="258"/>
        <v>19:34</v>
      </c>
      <c r="O784">
        <v>64</v>
      </c>
      <c r="Q784" t="s">
        <v>782</v>
      </c>
      <c r="R784" s="7">
        <f t="shared" si="245"/>
        <v>43931</v>
      </c>
      <c r="S784" t="s">
        <v>2646</v>
      </c>
      <c r="T784" s="6">
        <f t="shared" si="259"/>
        <v>1.3587962962962963E-2</v>
      </c>
      <c r="U784">
        <f t="shared" si="246"/>
        <v>1.3587962962962963E-2</v>
      </c>
      <c r="V784">
        <f t="shared" si="247"/>
        <v>3.2743055555555553E-2</v>
      </c>
      <c r="W784">
        <f t="shared" si="248"/>
        <v>1.9155092592592592E-2</v>
      </c>
      <c r="X784">
        <f t="shared" si="249"/>
        <v>1.4988425925925926E-2</v>
      </c>
      <c r="Y784">
        <f t="shared" si="250"/>
        <v>1.4988425925925926E-2</v>
      </c>
      <c r="Z784" t="b">
        <f t="shared" si="251"/>
        <v>0</v>
      </c>
      <c r="AA784" s="6">
        <f t="shared" si="252"/>
        <v>5.7870370370367852E-5</v>
      </c>
      <c r="AB784" s="6" t="b">
        <f t="shared" si="253"/>
        <v>0</v>
      </c>
      <c r="AC784" s="9">
        <f t="shared" si="254"/>
        <v>7</v>
      </c>
      <c r="AD784" s="9">
        <f t="shared" si="242"/>
        <v>84.000000000003652</v>
      </c>
      <c r="AE784" s="10">
        <f t="shared" si="260"/>
        <v>2.3148148148148147E-5</v>
      </c>
      <c r="AF784">
        <f t="shared" si="255"/>
        <v>1.4004629629629627E-3</v>
      </c>
      <c r="AG784" t="b">
        <f t="shared" si="256"/>
        <v>0</v>
      </c>
      <c r="AH784">
        <f t="shared" si="257"/>
        <v>3.2743055555555553E-2</v>
      </c>
    </row>
    <row r="785" spans="1:34" x14ac:dyDescent="0.2">
      <c r="A785">
        <v>832</v>
      </c>
      <c r="B785" t="s">
        <v>781</v>
      </c>
      <c r="C785" t="s">
        <v>817</v>
      </c>
      <c r="D785" t="s">
        <v>2040</v>
      </c>
      <c r="E785" t="str">
        <f t="shared" si="243"/>
        <v>CharlotteApr 10, 2020</v>
      </c>
      <c r="F785" t="str">
        <f>VLOOKUP(E785,'names lookup'!D:L,2,FALSE)</f>
        <v>Charlotte Ivers</v>
      </c>
      <c r="G785" t="str">
        <f>VLOOKUP(F785,'names lookup'!E:H,3,FALSE)</f>
        <v>talkRADIO</v>
      </c>
      <c r="H785" t="str">
        <f>VLOOKUP(F785,'names lookup'!E:I,5,FALSE)</f>
        <v>Media</v>
      </c>
      <c r="I785" t="str">
        <f>VLOOKUP($F785,'names lookup'!$E:J,6,FALSE)</f>
        <v>Radio</v>
      </c>
      <c r="J785" t="str">
        <f>VLOOKUP($F785,'names lookup'!$E:K,7,FALSE)</f>
        <v>National</v>
      </c>
      <c r="K785" t="str">
        <f>VLOOKUP($F785,'names lookup'!$E:L,8,FALSE)</f>
        <v>UK</v>
      </c>
      <c r="L785" t="str">
        <f t="shared" si="244"/>
        <v>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v>
      </c>
      <c r="M785" t="str">
        <f t="shared" si="258"/>
        <v>19:39</v>
      </c>
      <c r="O785">
        <v>361</v>
      </c>
      <c r="Q785" t="s">
        <v>782</v>
      </c>
      <c r="R785" s="7">
        <f t="shared" si="245"/>
        <v>43931</v>
      </c>
      <c r="S785" t="s">
        <v>2647</v>
      </c>
      <c r="T785" s="6">
        <f t="shared" si="259"/>
        <v>1.3645833333333331E-2</v>
      </c>
      <c r="U785">
        <f t="shared" si="246"/>
        <v>1.3645833333333331E-2</v>
      </c>
      <c r="V785">
        <f t="shared" si="247"/>
        <v>1.7233796296296296E-2</v>
      </c>
      <c r="W785">
        <f t="shared" si="248"/>
        <v>3.5879629629629647E-3</v>
      </c>
      <c r="X785">
        <f t="shared" si="249"/>
        <v>1.4988425925925926E-2</v>
      </c>
      <c r="Y785">
        <f t="shared" si="250"/>
        <v>1.4988425925925926E-2</v>
      </c>
      <c r="Z785" t="b">
        <f t="shared" si="251"/>
        <v>0</v>
      </c>
      <c r="AA785" s="6">
        <f t="shared" si="252"/>
        <v>2.5462962962963069E-4</v>
      </c>
      <c r="AB785" s="6" t="b">
        <f t="shared" si="253"/>
        <v>0</v>
      </c>
      <c r="AC785" s="9">
        <f t="shared" si="254"/>
        <v>62</v>
      </c>
      <c r="AD785" s="9">
        <f t="shared" si="242"/>
        <v>169.09090909090838</v>
      </c>
      <c r="AE785" s="10">
        <f t="shared" si="260"/>
        <v>2.5462962962962961E-4</v>
      </c>
      <c r="AF785">
        <f t="shared" si="255"/>
        <v>1.3425925925925949E-3</v>
      </c>
      <c r="AG785" t="b">
        <f t="shared" si="256"/>
        <v>0</v>
      </c>
      <c r="AH785">
        <f t="shared" si="257"/>
        <v>3.2743055555555553E-2</v>
      </c>
    </row>
    <row r="786" spans="1:34" x14ac:dyDescent="0.2">
      <c r="A786">
        <v>833</v>
      </c>
      <c r="B786" t="s">
        <v>781</v>
      </c>
      <c r="C786" t="s">
        <v>818</v>
      </c>
      <c r="D786" t="s">
        <v>2121</v>
      </c>
      <c r="E786" t="str">
        <f t="shared" si="243"/>
        <v>Matt HancockApr 10, 2020</v>
      </c>
      <c r="F786" t="str">
        <f>VLOOKUP(E786,'names lookup'!D:L,2,FALSE)</f>
        <v>Matt Hancock</v>
      </c>
      <c r="G786" t="str">
        <f>VLOOKUP(F786,'names lookup'!E:H,3,FALSE)</f>
        <v>Government</v>
      </c>
      <c r="H786" t="str">
        <f>VLOOKUP(F786,'names lookup'!E:I,5,FALSE)</f>
        <v>Government</v>
      </c>
      <c r="I786" t="str">
        <f>VLOOKUP($F786,'names lookup'!$E:J,6,FALSE)</f>
        <v>Central govt</v>
      </c>
      <c r="J786" t="str">
        <f>VLOOKUP($F786,'names lookup'!$E:K,7,FALSE)</f>
        <v>N/A</v>
      </c>
      <c r="K786" t="str">
        <f>VLOOKUP($F786,'names lookup'!$E:L,8,FALSE)</f>
        <v>UK</v>
      </c>
      <c r="L786" t="str">
        <f t="shared" si="244"/>
        <v>Yes. I think this is a question for you Ruth.</v>
      </c>
      <c r="M786" t="str">
        <f t="shared" si="258"/>
        <v>20:01</v>
      </c>
      <c r="O786">
        <v>67</v>
      </c>
      <c r="Q786" t="s">
        <v>782</v>
      </c>
      <c r="R786" s="7">
        <f t="shared" si="245"/>
        <v>43931</v>
      </c>
      <c r="S786" t="s">
        <v>2648</v>
      </c>
      <c r="T786" s="6">
        <f t="shared" si="259"/>
        <v>1.3900462962962962E-2</v>
      </c>
      <c r="U786">
        <f t="shared" si="246"/>
        <v>1.3900462962962962E-2</v>
      </c>
      <c r="V786">
        <f t="shared" si="247"/>
        <v>3.2743055555555553E-2</v>
      </c>
      <c r="W786">
        <f t="shared" si="248"/>
        <v>1.8842592592592591E-2</v>
      </c>
      <c r="X786">
        <f t="shared" si="249"/>
        <v>1.4988425925925926E-2</v>
      </c>
      <c r="Y786">
        <f t="shared" si="250"/>
        <v>1.4988425925925926E-2</v>
      </c>
      <c r="Z786" t="b">
        <f t="shared" si="251"/>
        <v>0</v>
      </c>
      <c r="AA786" s="6">
        <f t="shared" si="252"/>
        <v>4.6296296296296016E-5</v>
      </c>
      <c r="AB786" s="6" t="b">
        <f t="shared" si="253"/>
        <v>0</v>
      </c>
      <c r="AC786" s="9">
        <f t="shared" si="254"/>
        <v>10</v>
      </c>
      <c r="AD786" s="9">
        <f t="shared" si="242"/>
        <v>150.00000000000091</v>
      </c>
      <c r="AE786" s="10">
        <f t="shared" si="260"/>
        <v>3.4722222222222222E-5</v>
      </c>
      <c r="AF786">
        <f t="shared" si="255"/>
        <v>1.0879629629629642E-3</v>
      </c>
      <c r="AG786" t="b">
        <f t="shared" si="256"/>
        <v>0</v>
      </c>
      <c r="AH786">
        <f t="shared" si="257"/>
        <v>3.2743055555555553E-2</v>
      </c>
    </row>
    <row r="787" spans="1:34" x14ac:dyDescent="0.2">
      <c r="A787">
        <v>834</v>
      </c>
      <c r="B787" t="s">
        <v>781</v>
      </c>
      <c r="C787" t="s">
        <v>819</v>
      </c>
      <c r="D787" t="s">
        <v>2147</v>
      </c>
      <c r="E787" t="str">
        <f t="shared" si="243"/>
        <v>Ruth MayApr 10, 2020</v>
      </c>
      <c r="F787" t="str">
        <f>VLOOKUP(E787,'names lookup'!D:L,2,FALSE)</f>
        <v>Ruth May</v>
      </c>
      <c r="G787" t="str">
        <f>VLOOKUP(F787,'names lookup'!E:H,3,FALSE)</f>
        <v>NHS England</v>
      </c>
      <c r="H787" t="str">
        <f>VLOOKUP(F787,'names lookup'!E:I,5,FALSE)</f>
        <v>Government</v>
      </c>
      <c r="I787" t="str">
        <f>VLOOKUP($F787,'names lookup'!$E:J,6,FALSE)</f>
        <v>Health</v>
      </c>
      <c r="J787" t="str">
        <f>VLOOKUP($F787,'names lookup'!$E:K,7,FALSE)</f>
        <v>N/A</v>
      </c>
      <c r="K787" t="str">
        <f>VLOOKUP($F787,'names lookup'!$E:L,8,FALSE)</f>
        <v>England</v>
      </c>
      <c r="L787" t="str">
        <f t="shared" si="244"/>
        <v>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v>
      </c>
      <c r="M787" t="str">
        <f t="shared" si="258"/>
        <v>20:05</v>
      </c>
      <c r="O787">
        <v>788</v>
      </c>
      <c r="Q787" t="s">
        <v>782</v>
      </c>
      <c r="R787" s="7">
        <f t="shared" si="245"/>
        <v>43931</v>
      </c>
      <c r="S787" t="s">
        <v>2649</v>
      </c>
      <c r="T787" s="6">
        <f t="shared" si="259"/>
        <v>1.3946759259259258E-2</v>
      </c>
      <c r="U787">
        <f t="shared" si="246"/>
        <v>1.3946759259259258E-2</v>
      </c>
      <c r="V787">
        <f t="shared" si="247"/>
        <v>3.2245370370370369E-2</v>
      </c>
      <c r="W787">
        <f t="shared" si="248"/>
        <v>1.8298611111111113E-2</v>
      </c>
      <c r="X787">
        <f t="shared" si="249"/>
        <v>1.4988425925925926E-2</v>
      </c>
      <c r="Y787">
        <f t="shared" si="250"/>
        <v>1.4988425925925926E-2</v>
      </c>
      <c r="Z787" t="b">
        <f t="shared" si="251"/>
        <v>0</v>
      </c>
      <c r="AA787" s="6">
        <f t="shared" si="252"/>
        <v>7.0601851851852075E-4</v>
      </c>
      <c r="AB787" s="6" t="b">
        <f t="shared" si="253"/>
        <v>0</v>
      </c>
      <c r="AC787" s="9">
        <f t="shared" si="254"/>
        <v>141</v>
      </c>
      <c r="AD787" s="9">
        <f t="shared" si="242"/>
        <v>138.6885245901635</v>
      </c>
      <c r="AE787" s="10">
        <f t="shared" si="260"/>
        <v>5.7870370370370378E-4</v>
      </c>
      <c r="AF787">
        <f t="shared" si="255"/>
        <v>1.0416666666666682E-3</v>
      </c>
      <c r="AG787" t="b">
        <f t="shared" si="256"/>
        <v>0</v>
      </c>
      <c r="AH787">
        <f t="shared" si="257"/>
        <v>3.2743055555555553E-2</v>
      </c>
    </row>
    <row r="788" spans="1:34" x14ac:dyDescent="0.2">
      <c r="A788">
        <v>835</v>
      </c>
      <c r="B788" t="s">
        <v>781</v>
      </c>
      <c r="C788" t="s">
        <v>820</v>
      </c>
      <c r="D788" t="s">
        <v>2121</v>
      </c>
      <c r="E788" t="str">
        <f t="shared" si="243"/>
        <v>Matt HancockApr 10, 2020</v>
      </c>
      <c r="F788" t="str">
        <f>VLOOKUP(E788,'names lookup'!D:L,2,FALSE)</f>
        <v>Matt Hancock</v>
      </c>
      <c r="G788" t="str">
        <f>VLOOKUP(F788,'names lookup'!E:H,3,FALSE)</f>
        <v>Government</v>
      </c>
      <c r="H788" t="str">
        <f>VLOOKUP(F788,'names lookup'!E:I,5,FALSE)</f>
        <v>Government</v>
      </c>
      <c r="I788" t="str">
        <f>VLOOKUP($F788,'names lookup'!$E:J,6,FALSE)</f>
        <v>Central govt</v>
      </c>
      <c r="J788" t="str">
        <f>VLOOKUP($F788,'names lookup'!$E:K,7,FALSE)</f>
        <v>N/A</v>
      </c>
      <c r="K788" t="str">
        <f>VLOOKUP($F788,'names lookup'!$E:L,8,FALSE)</f>
        <v>UK</v>
      </c>
      <c r="L788" t="str">
        <f t="shared" si="244"/>
        <v>Thanks very much Charlotte. Anna Mikhailova from The Telegraph.</v>
      </c>
      <c r="M788" t="str">
        <f t="shared" si="258"/>
        <v>21:06</v>
      </c>
      <c r="O788">
        <v>85</v>
      </c>
      <c r="Q788" t="s">
        <v>782</v>
      </c>
      <c r="R788" s="7">
        <f t="shared" si="245"/>
        <v>43931</v>
      </c>
      <c r="S788" t="s">
        <v>2650</v>
      </c>
      <c r="T788" s="6">
        <f t="shared" si="259"/>
        <v>1.4652777777777778E-2</v>
      </c>
      <c r="U788">
        <f t="shared" si="246"/>
        <v>1.4652777777777778E-2</v>
      </c>
      <c r="V788">
        <f t="shared" si="247"/>
        <v>3.2743055555555553E-2</v>
      </c>
      <c r="W788">
        <f t="shared" si="248"/>
        <v>1.8090277777777775E-2</v>
      </c>
      <c r="X788">
        <f t="shared" si="249"/>
        <v>1.4988425925925926E-2</v>
      </c>
      <c r="Y788">
        <f t="shared" si="250"/>
        <v>1.4988425925925926E-2</v>
      </c>
      <c r="Z788" t="b">
        <f t="shared" si="251"/>
        <v>0</v>
      </c>
      <c r="AA788" s="6">
        <f t="shared" si="252"/>
        <v>9.2592592592593767E-5</v>
      </c>
      <c r="AB788" s="6" t="b">
        <f t="shared" si="253"/>
        <v>0</v>
      </c>
      <c r="AC788" s="9">
        <f t="shared" si="254"/>
        <v>9</v>
      </c>
      <c r="AD788" s="9">
        <f t="shared" si="242"/>
        <v>67.499999999999147</v>
      </c>
      <c r="AE788" s="10">
        <f t="shared" si="260"/>
        <v>3.4722222222222222E-5</v>
      </c>
      <c r="AF788">
        <f t="shared" si="255"/>
        <v>3.3564814814814742E-4</v>
      </c>
      <c r="AG788" t="b">
        <f t="shared" si="256"/>
        <v>0</v>
      </c>
      <c r="AH788">
        <f t="shared" si="257"/>
        <v>3.2743055555555553E-2</v>
      </c>
    </row>
    <row r="789" spans="1:34" x14ac:dyDescent="0.2">
      <c r="A789">
        <v>836</v>
      </c>
      <c r="B789" t="s">
        <v>781</v>
      </c>
      <c r="C789" t="s">
        <v>821</v>
      </c>
      <c r="D789" t="s">
        <v>2031</v>
      </c>
      <c r="E789" t="str">
        <f t="shared" si="243"/>
        <v>Anna MikhailovaApr 10, 2020</v>
      </c>
      <c r="F789" t="str">
        <f>VLOOKUP(E789,'names lookup'!D:L,2,FALSE)</f>
        <v>Anna Mikhailova</v>
      </c>
      <c r="G789" t="str">
        <f>VLOOKUP(F789,'names lookup'!E:H,3,FALSE)</f>
        <v>The Telegraph</v>
      </c>
      <c r="H789" t="str">
        <f>VLOOKUP(F789,'names lookup'!E:I,5,FALSE)</f>
        <v>Media</v>
      </c>
      <c r="I789" t="str">
        <f>VLOOKUP($F789,'names lookup'!$E:J,6,FALSE)</f>
        <v>Newspaper</v>
      </c>
      <c r="J789" t="str">
        <f>VLOOKUP($F789,'names lookup'!$E:K,7,FALSE)</f>
        <v>National</v>
      </c>
      <c r="K789" t="str">
        <f>VLOOKUP($F789,'names lookup'!$E:L,8,FALSE)</f>
        <v>UK</v>
      </c>
      <c r="L789" t="str">
        <f t="shared" si="244"/>
        <v>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v>
      </c>
      <c r="M789" t="str">
        <f t="shared" si="258"/>
        <v>21:14</v>
      </c>
      <c r="O789">
        <v>348</v>
      </c>
      <c r="Q789" t="s">
        <v>782</v>
      </c>
      <c r="R789" s="7">
        <f t="shared" si="245"/>
        <v>43931</v>
      </c>
      <c r="S789" t="s">
        <v>2651</v>
      </c>
      <c r="T789" s="6">
        <f t="shared" si="259"/>
        <v>1.4745370370370372E-2</v>
      </c>
      <c r="U789">
        <f t="shared" si="246"/>
        <v>1.4745370370370372E-2</v>
      </c>
      <c r="V789">
        <f t="shared" si="247"/>
        <v>1.4745370370370372E-2</v>
      </c>
      <c r="W789">
        <f t="shared" si="248"/>
        <v>0</v>
      </c>
      <c r="X789">
        <f t="shared" si="249"/>
        <v>1.4988425925925926E-2</v>
      </c>
      <c r="Y789">
        <f t="shared" si="250"/>
        <v>1.4988425925925926E-2</v>
      </c>
      <c r="Z789" t="b">
        <f t="shared" si="251"/>
        <v>0</v>
      </c>
      <c r="AA789" s="6">
        <f t="shared" si="252"/>
        <v>2.4305555555555365E-4</v>
      </c>
      <c r="AB789" s="6" t="b">
        <f t="shared" si="253"/>
        <v>0</v>
      </c>
      <c r="AC789" s="9">
        <f t="shared" si="254"/>
        <v>59</v>
      </c>
      <c r="AD789" s="9">
        <f t="shared" ref="AD789:AD852" si="261">IF(AB789=FALSE,AC789/(AA789*(24*60)),"")</f>
        <v>168.57142857142989</v>
      </c>
      <c r="AE789" s="10">
        <f t="shared" si="260"/>
        <v>2.4305555555555552E-4</v>
      </c>
      <c r="AF789">
        <f t="shared" si="255"/>
        <v>2.4305555555555365E-4</v>
      </c>
      <c r="AG789" t="b">
        <f t="shared" si="256"/>
        <v>0</v>
      </c>
      <c r="AH789">
        <f t="shared" si="257"/>
        <v>3.2743055555555553E-2</v>
      </c>
    </row>
    <row r="790" spans="1:34" x14ac:dyDescent="0.2">
      <c r="A790">
        <v>837</v>
      </c>
      <c r="B790" t="s">
        <v>781</v>
      </c>
      <c r="C790" t="s">
        <v>822</v>
      </c>
      <c r="D790" t="s">
        <v>2121</v>
      </c>
      <c r="E790" t="str">
        <f t="shared" si="243"/>
        <v>Matt HancockApr 10, 2020</v>
      </c>
      <c r="F790" t="str">
        <f>VLOOKUP(E790,'names lookup'!D:L,2,FALSE)</f>
        <v>Matt Hancock</v>
      </c>
      <c r="G790" t="str">
        <f>VLOOKUP(F790,'names lookup'!E:H,3,FALSE)</f>
        <v>Government</v>
      </c>
      <c r="H790" t="str">
        <f>VLOOKUP(F790,'names lookup'!E:I,5,FALSE)</f>
        <v>Government</v>
      </c>
      <c r="I790" t="str">
        <f>VLOOKUP($F790,'names lookup'!$E:J,6,FALSE)</f>
        <v>Central govt</v>
      </c>
      <c r="J790" t="str">
        <f>VLOOKUP($F790,'names lookup'!$E:K,7,FALSE)</f>
        <v>N/A</v>
      </c>
      <c r="K790" t="str">
        <f>VLOOKUP($F790,'names lookup'!$E:L,8,FALSE)</f>
        <v>UK</v>
      </c>
      <c r="L790" t="str">
        <f t="shared" si="244"/>
        <v>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v>
      </c>
      <c r="M790" t="str">
        <f t="shared" si="258"/>
        <v>21:35</v>
      </c>
      <c r="O790">
        <v>1039</v>
      </c>
      <c r="Q790" t="s">
        <v>782</v>
      </c>
      <c r="R790" s="7">
        <f t="shared" si="245"/>
        <v>43931</v>
      </c>
      <c r="S790" t="s">
        <v>2391</v>
      </c>
      <c r="T790" s="6">
        <f t="shared" si="259"/>
        <v>1.4988425925925926E-2</v>
      </c>
      <c r="U790">
        <f t="shared" si="246"/>
        <v>1.4988425925925926E-2</v>
      </c>
      <c r="V790">
        <f t="shared" si="247"/>
        <v>3.2743055555555553E-2</v>
      </c>
      <c r="W790">
        <f t="shared" si="248"/>
        <v>1.7754629629629627E-2</v>
      </c>
      <c r="X790">
        <f t="shared" si="249"/>
        <v>1.7499999999999998E-2</v>
      </c>
      <c r="Y790">
        <f t="shared" si="250"/>
        <v>1.7499999999999998E-2</v>
      </c>
      <c r="Z790" t="b">
        <f t="shared" si="251"/>
        <v>0</v>
      </c>
      <c r="AA790" s="6">
        <f t="shared" si="252"/>
        <v>8.6805555555555594E-4</v>
      </c>
      <c r="AB790" s="6" t="b">
        <f t="shared" si="253"/>
        <v>0</v>
      </c>
      <c r="AC790" s="9">
        <f t="shared" si="254"/>
        <v>184</v>
      </c>
      <c r="AD790" s="9">
        <f t="shared" si="261"/>
        <v>147.19999999999996</v>
      </c>
      <c r="AE790" s="10">
        <f t="shared" si="260"/>
        <v>7.5231481481481471E-4</v>
      </c>
      <c r="AF790">
        <f t="shared" si="255"/>
        <v>2.5115740740740723E-3</v>
      </c>
      <c r="AG790" t="b">
        <f t="shared" si="256"/>
        <v>0</v>
      </c>
      <c r="AH790">
        <f t="shared" si="257"/>
        <v>3.2743055555555553E-2</v>
      </c>
    </row>
    <row r="791" spans="1:34" x14ac:dyDescent="0.2">
      <c r="A791">
        <v>838</v>
      </c>
      <c r="B791" t="s">
        <v>781</v>
      </c>
      <c r="C791" t="s">
        <v>823</v>
      </c>
      <c r="D791" t="s">
        <v>2121</v>
      </c>
      <c r="E791" t="str">
        <f t="shared" si="243"/>
        <v>Matt HancockApr 10, 2020</v>
      </c>
      <c r="F791" t="str">
        <f>VLOOKUP(E791,'names lookup'!D:L,2,FALSE)</f>
        <v>Matt Hancock</v>
      </c>
      <c r="G791" t="str">
        <f>VLOOKUP(F791,'names lookup'!E:H,3,FALSE)</f>
        <v>Government</v>
      </c>
      <c r="H791" t="str">
        <f>VLOOKUP(F791,'names lookup'!E:I,5,FALSE)</f>
        <v>Government</v>
      </c>
      <c r="I791" t="str">
        <f>VLOOKUP($F791,'names lookup'!$E:J,6,FALSE)</f>
        <v>Central govt</v>
      </c>
      <c r="J791" t="str">
        <f>VLOOKUP($F791,'names lookup'!$E:K,7,FALSE)</f>
        <v>N/A</v>
      </c>
      <c r="K791" t="str">
        <f>VLOOKUP($F791,'names lookup'!$E:L,8,FALSE)</f>
        <v>UK</v>
      </c>
      <c r="L791" t="str">
        <f t="shared" si="244"/>
        <v>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v>
      </c>
      <c r="M791" t="str">
        <f t="shared" si="258"/>
        <v>22:50</v>
      </c>
      <c r="O791">
        <v>1042</v>
      </c>
      <c r="Q791" t="s">
        <v>782</v>
      </c>
      <c r="R791" s="7">
        <f t="shared" si="245"/>
        <v>43931</v>
      </c>
      <c r="S791" t="s">
        <v>2391</v>
      </c>
      <c r="T791" s="6">
        <f t="shared" si="259"/>
        <v>1.5856481481481482E-2</v>
      </c>
      <c r="U791">
        <f t="shared" si="246"/>
        <v>1.4988425925925926E-2</v>
      </c>
      <c r="V791">
        <f t="shared" si="247"/>
        <v>3.2743055555555553E-2</v>
      </c>
      <c r="W791">
        <f t="shared" si="248"/>
        <v>1.7754629629629627E-2</v>
      </c>
      <c r="X791">
        <f t="shared" si="249"/>
        <v>1.7499999999999998E-2</v>
      </c>
      <c r="Y791">
        <f t="shared" si="250"/>
        <v>1.7499999999999998E-2</v>
      </c>
      <c r="Z791" t="b">
        <f t="shared" si="251"/>
        <v>0</v>
      </c>
      <c r="AA791" s="6">
        <f t="shared" si="252"/>
        <v>9.6064814814814797E-4</v>
      </c>
      <c r="AB791" s="6" t="b">
        <f t="shared" si="253"/>
        <v>0</v>
      </c>
      <c r="AC791" s="9">
        <f t="shared" si="254"/>
        <v>179</v>
      </c>
      <c r="AD791" s="9">
        <f t="shared" si="261"/>
        <v>129.39759036144579</v>
      </c>
      <c r="AE791" s="10">
        <f t="shared" si="260"/>
        <v>7.407407407407407E-4</v>
      </c>
      <c r="AF791">
        <f t="shared" si="255"/>
        <v>2.5115740740740723E-3</v>
      </c>
      <c r="AG791" t="b">
        <f t="shared" si="256"/>
        <v>0</v>
      </c>
      <c r="AH791">
        <f t="shared" si="257"/>
        <v>3.2743055555555553E-2</v>
      </c>
    </row>
    <row r="792" spans="1:34" x14ac:dyDescent="0.2">
      <c r="A792">
        <v>839</v>
      </c>
      <c r="B792" t="s">
        <v>781</v>
      </c>
      <c r="C792" t="s">
        <v>824</v>
      </c>
      <c r="D792" t="s">
        <v>2121</v>
      </c>
      <c r="E792" t="str">
        <f t="shared" si="243"/>
        <v>Matt HancockApr 10, 2020</v>
      </c>
      <c r="F792" t="str">
        <f>VLOOKUP(E792,'names lookup'!D:L,2,FALSE)</f>
        <v>Matt Hancock</v>
      </c>
      <c r="G792" t="str">
        <f>VLOOKUP(F792,'names lookup'!E:H,3,FALSE)</f>
        <v>Government</v>
      </c>
      <c r="H792" t="str">
        <f>VLOOKUP(F792,'names lookup'!E:I,5,FALSE)</f>
        <v>Government</v>
      </c>
      <c r="I792" t="str">
        <f>VLOOKUP($F792,'names lookup'!$E:J,6,FALSE)</f>
        <v>Central govt</v>
      </c>
      <c r="J792" t="str">
        <f>VLOOKUP($F792,'names lookup'!$E:K,7,FALSE)</f>
        <v>N/A</v>
      </c>
      <c r="K792" t="str">
        <f>VLOOKUP($F792,'names lookup'!$E:L,8,FALSE)</f>
        <v>UK</v>
      </c>
      <c r="L792" t="str">
        <f t="shared" si="244"/>
        <v>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v>
      </c>
      <c r="M792" t="str">
        <f t="shared" si="258"/>
        <v>24:13</v>
      </c>
      <c r="O792">
        <v>484</v>
      </c>
      <c r="Q792" t="s">
        <v>782</v>
      </c>
      <c r="R792" s="7">
        <f t="shared" si="245"/>
        <v>43931</v>
      </c>
      <c r="S792" t="s">
        <v>2391</v>
      </c>
      <c r="T792" s="6">
        <f t="shared" si="259"/>
        <v>1.681712962962963E-2</v>
      </c>
      <c r="U792">
        <f t="shared" si="246"/>
        <v>1.4988425925925926E-2</v>
      </c>
      <c r="V792">
        <f t="shared" si="247"/>
        <v>3.2743055555555553E-2</v>
      </c>
      <c r="W792">
        <f t="shared" si="248"/>
        <v>1.7754629629629627E-2</v>
      </c>
      <c r="X792">
        <f t="shared" si="249"/>
        <v>1.7499999999999998E-2</v>
      </c>
      <c r="Y792">
        <f t="shared" si="250"/>
        <v>1.7499999999999998E-2</v>
      </c>
      <c r="Z792" t="b">
        <f t="shared" si="251"/>
        <v>0</v>
      </c>
      <c r="AA792" s="6">
        <f t="shared" si="252"/>
        <v>4.1666666666666588E-4</v>
      </c>
      <c r="AB792" s="6" t="b">
        <f t="shared" si="253"/>
        <v>0</v>
      </c>
      <c r="AC792" s="9">
        <f t="shared" si="254"/>
        <v>88</v>
      </c>
      <c r="AD792" s="9">
        <f t="shared" si="261"/>
        <v>146.66666666666694</v>
      </c>
      <c r="AE792" s="10">
        <f t="shared" si="260"/>
        <v>3.5879629629629635E-4</v>
      </c>
      <c r="AF792">
        <f t="shared" si="255"/>
        <v>2.5115740740740723E-3</v>
      </c>
      <c r="AG792" t="b">
        <f t="shared" si="256"/>
        <v>0</v>
      </c>
      <c r="AH792">
        <f t="shared" si="257"/>
        <v>3.2743055555555553E-2</v>
      </c>
    </row>
    <row r="793" spans="1:34" x14ac:dyDescent="0.2">
      <c r="A793">
        <v>840</v>
      </c>
      <c r="B793" t="s">
        <v>781</v>
      </c>
      <c r="C793" t="s">
        <v>825</v>
      </c>
      <c r="D793" t="s">
        <v>2040</v>
      </c>
      <c r="E793" t="str">
        <f t="shared" si="243"/>
        <v>CharlotteApr 10, 2020</v>
      </c>
      <c r="F793" t="str">
        <f>VLOOKUP(E793,'names lookup'!D:L,2,FALSE)</f>
        <v>Charlotte Ivers</v>
      </c>
      <c r="G793" t="str">
        <f>VLOOKUP(F793,'names lookup'!E:H,3,FALSE)</f>
        <v>talkRADIO</v>
      </c>
      <c r="H793" t="str">
        <f>VLOOKUP(F793,'names lookup'!E:I,5,FALSE)</f>
        <v>Media</v>
      </c>
      <c r="I793" t="str">
        <f>VLOOKUP($F793,'names lookup'!$E:J,6,FALSE)</f>
        <v>Radio</v>
      </c>
      <c r="J793" t="str">
        <f>VLOOKUP($F793,'names lookup'!$E:K,7,FALSE)</f>
        <v>National</v>
      </c>
      <c r="K793" t="str">
        <f>VLOOKUP($F793,'names lookup'!$E:L,8,FALSE)</f>
        <v>UK</v>
      </c>
      <c r="L793" t="str">
        <f t="shared" si="244"/>
        <v>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v>
      </c>
      <c r="M793" t="str">
        <f t="shared" si="258"/>
        <v>24:49</v>
      </c>
      <c r="O793">
        <v>415</v>
      </c>
      <c r="Q793" t="s">
        <v>782</v>
      </c>
      <c r="R793" s="7">
        <f t="shared" si="245"/>
        <v>43931</v>
      </c>
      <c r="S793" t="s">
        <v>2286</v>
      </c>
      <c r="T793" s="6">
        <f t="shared" si="259"/>
        <v>1.7233796296296296E-2</v>
      </c>
      <c r="U793">
        <f t="shared" si="246"/>
        <v>1.7233796296296296E-2</v>
      </c>
      <c r="V793">
        <f t="shared" si="247"/>
        <v>1.7233796296296296E-2</v>
      </c>
      <c r="W793">
        <f t="shared" si="248"/>
        <v>0</v>
      </c>
      <c r="X793">
        <f t="shared" si="249"/>
        <v>1.7499999999999998E-2</v>
      </c>
      <c r="Y793">
        <f t="shared" si="250"/>
        <v>1.7499999999999998E-2</v>
      </c>
      <c r="Z793" t="b">
        <f t="shared" si="251"/>
        <v>0</v>
      </c>
      <c r="AA793" s="6">
        <f t="shared" si="252"/>
        <v>2.6620370370370253E-4</v>
      </c>
      <c r="AB793" s="6" t="b">
        <f t="shared" si="253"/>
        <v>0</v>
      </c>
      <c r="AC793" s="9">
        <f t="shared" si="254"/>
        <v>71</v>
      </c>
      <c r="AD793" s="9">
        <f t="shared" si="261"/>
        <v>185.21739130434864</v>
      </c>
      <c r="AE793" s="10">
        <f t="shared" si="260"/>
        <v>2.8935185185185189E-4</v>
      </c>
      <c r="AF793">
        <f t="shared" si="255"/>
        <v>2.6620370370370253E-4</v>
      </c>
      <c r="AG793" t="b">
        <f t="shared" si="256"/>
        <v>0</v>
      </c>
      <c r="AH793">
        <f t="shared" si="257"/>
        <v>3.2743055555555553E-2</v>
      </c>
    </row>
    <row r="794" spans="1:34" x14ac:dyDescent="0.2">
      <c r="A794">
        <v>841</v>
      </c>
      <c r="B794" t="s">
        <v>781</v>
      </c>
      <c r="C794" t="s">
        <v>826</v>
      </c>
      <c r="D794" t="s">
        <v>2121</v>
      </c>
      <c r="E794" t="str">
        <f t="shared" si="243"/>
        <v>Matt HancockApr 10, 2020</v>
      </c>
      <c r="F794" t="str">
        <f>VLOOKUP(E794,'names lookup'!D:L,2,FALSE)</f>
        <v>Matt Hancock</v>
      </c>
      <c r="G794" t="str">
        <f>VLOOKUP(F794,'names lookup'!E:H,3,FALSE)</f>
        <v>Government</v>
      </c>
      <c r="H794" t="str">
        <f>VLOOKUP(F794,'names lookup'!E:I,5,FALSE)</f>
        <v>Government</v>
      </c>
      <c r="I794" t="str">
        <f>VLOOKUP($F794,'names lookup'!$E:J,6,FALSE)</f>
        <v>Central govt</v>
      </c>
      <c r="J794" t="str">
        <f>VLOOKUP($F794,'names lookup'!$E:K,7,FALSE)</f>
        <v>N/A</v>
      </c>
      <c r="K794" t="str">
        <f>VLOOKUP($F794,'names lookup'!$E:L,8,FALSE)</f>
        <v>UK</v>
      </c>
      <c r="L794" t="str">
        <f t="shared" si="244"/>
        <v>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v>
      </c>
      <c r="M794" t="str">
        <f t="shared" si="258"/>
        <v>25:12</v>
      </c>
      <c r="O794">
        <v>350</v>
      </c>
      <c r="Q794" t="s">
        <v>782</v>
      </c>
      <c r="R794" s="7">
        <f t="shared" si="245"/>
        <v>43931</v>
      </c>
      <c r="S794" t="s">
        <v>2652</v>
      </c>
      <c r="T794" s="6">
        <f t="shared" si="259"/>
        <v>1.7499999999999998E-2</v>
      </c>
      <c r="U794">
        <f t="shared" si="246"/>
        <v>1.7499999999999998E-2</v>
      </c>
      <c r="V794">
        <f t="shared" si="247"/>
        <v>3.2743055555555553E-2</v>
      </c>
      <c r="W794">
        <f t="shared" si="248"/>
        <v>1.5243055555555555E-2</v>
      </c>
      <c r="X794">
        <f t="shared" si="249"/>
        <v>2.1331018518518517E-2</v>
      </c>
      <c r="Y794">
        <f t="shared" si="250"/>
        <v>2.1331018518518517E-2</v>
      </c>
      <c r="Z794" t="b">
        <f t="shared" si="251"/>
        <v>0</v>
      </c>
      <c r="AA794" s="6">
        <f t="shared" si="252"/>
        <v>3.8194444444444517E-4</v>
      </c>
      <c r="AB794" s="6" t="b">
        <f t="shared" si="253"/>
        <v>0</v>
      </c>
      <c r="AC794" s="9">
        <f t="shared" si="254"/>
        <v>63</v>
      </c>
      <c r="AD794" s="9">
        <f t="shared" si="261"/>
        <v>114.54545454545433</v>
      </c>
      <c r="AE794" s="10">
        <f t="shared" si="260"/>
        <v>2.5462962962962961E-4</v>
      </c>
      <c r="AF794">
        <f t="shared" si="255"/>
        <v>3.8310185185185183E-3</v>
      </c>
      <c r="AG794" t="b">
        <f t="shared" si="256"/>
        <v>0</v>
      </c>
      <c r="AH794">
        <f t="shared" si="257"/>
        <v>3.2743055555555553E-2</v>
      </c>
    </row>
    <row r="795" spans="1:34" x14ac:dyDescent="0.2">
      <c r="A795">
        <v>842</v>
      </c>
      <c r="B795" t="s">
        <v>781</v>
      </c>
      <c r="C795" t="s">
        <v>827</v>
      </c>
      <c r="D795" t="s">
        <v>2169</v>
      </c>
      <c r="E795" t="str">
        <f t="shared" si="243"/>
        <v>Tom NewtonApr 10, 2020</v>
      </c>
      <c r="F795" t="str">
        <f>VLOOKUP(E795,'names lookup'!D:L,2,FALSE)</f>
        <v>Tom Newton Dunn</v>
      </c>
      <c r="G795" t="str">
        <f>VLOOKUP(F795,'names lookup'!E:H,3,FALSE)</f>
        <v>The Sun</v>
      </c>
      <c r="H795" t="str">
        <f>VLOOKUP(F795,'names lookup'!E:I,5,FALSE)</f>
        <v>Media</v>
      </c>
      <c r="I795" t="str">
        <f>VLOOKUP($F795,'names lookup'!$E:J,6,FALSE)</f>
        <v>Newspaper</v>
      </c>
      <c r="J795" t="str">
        <f>VLOOKUP($F795,'names lookup'!$E:K,7,FALSE)</f>
        <v>National</v>
      </c>
      <c r="K795" t="str">
        <f>VLOOKUP($F795,'names lookup'!$E:L,8,FALSE)</f>
        <v>UK</v>
      </c>
      <c r="L795" t="str">
        <f t="shared" si="244"/>
        <v>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v>
      </c>
      <c r="M795" t="str">
        <f t="shared" si="258"/>
        <v>25:45</v>
      </c>
      <c r="O795">
        <v>338</v>
      </c>
      <c r="Q795" t="s">
        <v>782</v>
      </c>
      <c r="R795" s="7">
        <f t="shared" si="245"/>
        <v>43931</v>
      </c>
      <c r="S795" t="s">
        <v>2653</v>
      </c>
      <c r="T795" s="6">
        <f t="shared" si="259"/>
        <v>1.7881944444444443E-2</v>
      </c>
      <c r="U795">
        <f t="shared" si="246"/>
        <v>1.7881944444444443E-2</v>
      </c>
      <c r="V795">
        <f t="shared" si="247"/>
        <v>2.1134259259259259E-2</v>
      </c>
      <c r="W795">
        <f t="shared" si="248"/>
        <v>3.2523148148148155E-3</v>
      </c>
      <c r="X795">
        <f t="shared" si="249"/>
        <v>2.1331018518518517E-2</v>
      </c>
      <c r="Y795">
        <f t="shared" si="250"/>
        <v>2.1331018518518517E-2</v>
      </c>
      <c r="Z795" t="b">
        <f t="shared" si="251"/>
        <v>0</v>
      </c>
      <c r="AA795" s="6">
        <f t="shared" si="252"/>
        <v>2.0833333333333467E-4</v>
      </c>
      <c r="AB795" s="6" t="b">
        <f t="shared" si="253"/>
        <v>0</v>
      </c>
      <c r="AC795" s="9">
        <f t="shared" si="254"/>
        <v>51</v>
      </c>
      <c r="AD795" s="9">
        <f t="shared" si="261"/>
        <v>169.99999999999889</v>
      </c>
      <c r="AE795" s="10">
        <f t="shared" si="260"/>
        <v>2.0833333333333335E-4</v>
      </c>
      <c r="AF795">
        <f t="shared" si="255"/>
        <v>3.4490740740740732E-3</v>
      </c>
      <c r="AG795" t="b">
        <f t="shared" si="256"/>
        <v>0</v>
      </c>
      <c r="AH795">
        <f t="shared" si="257"/>
        <v>3.2743055555555553E-2</v>
      </c>
    </row>
    <row r="796" spans="1:34" x14ac:dyDescent="0.2">
      <c r="A796">
        <v>843</v>
      </c>
      <c r="B796" t="s">
        <v>781</v>
      </c>
      <c r="C796" t="s">
        <v>828</v>
      </c>
      <c r="D796" t="s">
        <v>2169</v>
      </c>
      <c r="E796" t="str">
        <f t="shared" si="243"/>
        <v>Tom NewtonApr 10, 2020</v>
      </c>
      <c r="F796" t="str">
        <f>VLOOKUP(E796,'names lookup'!D:L,2,FALSE)</f>
        <v>Tom Newton Dunn</v>
      </c>
      <c r="G796" t="str">
        <f>VLOOKUP(F796,'names lookup'!E:H,3,FALSE)</f>
        <v>The Sun</v>
      </c>
      <c r="H796" t="str">
        <f>VLOOKUP(F796,'names lookup'!E:I,5,FALSE)</f>
        <v>Media</v>
      </c>
      <c r="I796" t="str">
        <f>VLOOKUP($F796,'names lookup'!$E:J,6,FALSE)</f>
        <v>Newspaper</v>
      </c>
      <c r="J796" t="str">
        <f>VLOOKUP($F796,'names lookup'!$E:K,7,FALSE)</f>
        <v>National</v>
      </c>
      <c r="K796" t="str">
        <f>VLOOKUP($F796,'names lookup'!$E:L,8,FALSE)</f>
        <v>UK</v>
      </c>
      <c r="L796" t="str">
        <f t="shared" si="244"/>
        <v>…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v>
      </c>
      <c r="M796" t="str">
        <f t="shared" si="258"/>
        <v>26:03</v>
      </c>
      <c r="O796">
        <v>861</v>
      </c>
      <c r="Q796" t="s">
        <v>782</v>
      </c>
      <c r="R796" s="7">
        <f t="shared" si="245"/>
        <v>43931</v>
      </c>
      <c r="S796" t="s">
        <v>2653</v>
      </c>
      <c r="T796" s="6">
        <f t="shared" si="259"/>
        <v>1.8090277777777778E-2</v>
      </c>
      <c r="U796">
        <f t="shared" si="246"/>
        <v>1.7881944444444443E-2</v>
      </c>
      <c r="V796">
        <f t="shared" si="247"/>
        <v>2.1134259259259259E-2</v>
      </c>
      <c r="W796">
        <f t="shared" si="248"/>
        <v>3.2523148148148155E-3</v>
      </c>
      <c r="X796">
        <f t="shared" si="249"/>
        <v>2.1331018518518517E-2</v>
      </c>
      <c r="Y796">
        <f t="shared" si="250"/>
        <v>2.1331018518518517E-2</v>
      </c>
      <c r="Z796" t="b">
        <f t="shared" si="251"/>
        <v>0</v>
      </c>
      <c r="AA796" s="6">
        <f t="shared" si="252"/>
        <v>5.2083333333333148E-4</v>
      </c>
      <c r="AB796" s="6" t="b">
        <f t="shared" si="253"/>
        <v>0</v>
      </c>
      <c r="AC796" s="9">
        <f t="shared" si="254"/>
        <v>149</v>
      </c>
      <c r="AD796" s="9">
        <f t="shared" si="261"/>
        <v>198.66666666666737</v>
      </c>
      <c r="AE796" s="10">
        <f t="shared" si="260"/>
        <v>6.134259259259259E-4</v>
      </c>
      <c r="AF796">
        <f t="shared" si="255"/>
        <v>3.4490740740740732E-3</v>
      </c>
      <c r="AG796" t="b">
        <f t="shared" si="256"/>
        <v>0</v>
      </c>
      <c r="AH796">
        <f t="shared" si="257"/>
        <v>3.2743055555555553E-2</v>
      </c>
    </row>
    <row r="797" spans="1:34" x14ac:dyDescent="0.2">
      <c r="A797">
        <v>844</v>
      </c>
      <c r="B797" t="s">
        <v>781</v>
      </c>
      <c r="C797" t="s">
        <v>829</v>
      </c>
      <c r="D797" t="s">
        <v>2121</v>
      </c>
      <c r="E797" t="str">
        <f t="shared" si="243"/>
        <v>Matt HancockApr 10, 2020</v>
      </c>
      <c r="F797" t="str">
        <f>VLOOKUP(E797,'names lookup'!D:L,2,FALSE)</f>
        <v>Matt Hancock</v>
      </c>
      <c r="G797" t="str">
        <f>VLOOKUP(F797,'names lookup'!E:H,3,FALSE)</f>
        <v>Government</v>
      </c>
      <c r="H797" t="str">
        <f>VLOOKUP(F797,'names lookup'!E:I,5,FALSE)</f>
        <v>Government</v>
      </c>
      <c r="I797" t="str">
        <f>VLOOKUP($F797,'names lookup'!$E:J,6,FALSE)</f>
        <v>Central govt</v>
      </c>
      <c r="J797" t="str">
        <f>VLOOKUP($F797,'names lookup'!$E:K,7,FALSE)</f>
        <v>N/A</v>
      </c>
      <c r="K797" t="str">
        <f>VLOOKUP($F797,'names lookup'!$E:L,8,FALSE)</f>
        <v>UK</v>
      </c>
      <c r="L797" t="str">
        <f t="shared" si="244"/>
        <v>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v>
      </c>
      <c r="M797" t="str">
        <f t="shared" si="258"/>
        <v>26:48</v>
      </c>
      <c r="O797">
        <v>680</v>
      </c>
      <c r="Q797" t="s">
        <v>782</v>
      </c>
      <c r="R797" s="7">
        <f t="shared" si="245"/>
        <v>43931</v>
      </c>
      <c r="S797" t="s">
        <v>2654</v>
      </c>
      <c r="T797" s="6">
        <f t="shared" si="259"/>
        <v>1.861111111111111E-2</v>
      </c>
      <c r="U797">
        <f t="shared" si="246"/>
        <v>1.861111111111111E-2</v>
      </c>
      <c r="V797">
        <f t="shared" si="247"/>
        <v>3.2743055555555553E-2</v>
      </c>
      <c r="W797">
        <f t="shared" si="248"/>
        <v>1.4131944444444444E-2</v>
      </c>
      <c r="X797">
        <f t="shared" si="249"/>
        <v>2.1331018518518517E-2</v>
      </c>
      <c r="Y797">
        <f t="shared" si="250"/>
        <v>2.1331018518518517E-2</v>
      </c>
      <c r="Z797" t="b">
        <f t="shared" si="251"/>
        <v>0</v>
      </c>
      <c r="AA797" s="6">
        <f t="shared" si="252"/>
        <v>4.8611111111111077E-4</v>
      </c>
      <c r="AB797" s="6" t="b">
        <f t="shared" si="253"/>
        <v>0</v>
      </c>
      <c r="AC797" s="9">
        <f t="shared" si="254"/>
        <v>122</v>
      </c>
      <c r="AD797" s="9">
        <f t="shared" si="261"/>
        <v>174.28571428571442</v>
      </c>
      <c r="AE797" s="10">
        <f t="shared" si="260"/>
        <v>4.9768518518518521E-4</v>
      </c>
      <c r="AF797">
        <f t="shared" si="255"/>
        <v>2.719907407407407E-3</v>
      </c>
      <c r="AG797" t="b">
        <f t="shared" si="256"/>
        <v>0</v>
      </c>
      <c r="AH797">
        <f t="shared" si="257"/>
        <v>3.2743055555555553E-2</v>
      </c>
    </row>
    <row r="798" spans="1:34" x14ac:dyDescent="0.2">
      <c r="A798">
        <v>845</v>
      </c>
      <c r="B798" t="s">
        <v>781</v>
      </c>
      <c r="C798" t="s">
        <v>830</v>
      </c>
      <c r="D798" t="s">
        <v>2147</v>
      </c>
      <c r="E798" t="str">
        <f t="shared" si="243"/>
        <v>Ruth MayApr 10, 2020</v>
      </c>
      <c r="F798" t="str">
        <f>VLOOKUP(E798,'names lookup'!D:L,2,FALSE)</f>
        <v>Ruth May</v>
      </c>
      <c r="G798" t="str">
        <f>VLOOKUP(F798,'names lookup'!E:H,3,FALSE)</f>
        <v>NHS England</v>
      </c>
      <c r="H798" t="str">
        <f>VLOOKUP(F798,'names lookup'!E:I,5,FALSE)</f>
        <v>Government</v>
      </c>
      <c r="I798" t="str">
        <f>VLOOKUP($F798,'names lookup'!$E:J,6,FALSE)</f>
        <v>Health</v>
      </c>
      <c r="J798" t="str">
        <f>VLOOKUP($F798,'names lookup'!$E:K,7,FALSE)</f>
        <v>N/A</v>
      </c>
      <c r="K798" t="str">
        <f>VLOOKUP($F798,'names lookup'!$E:L,8,FALSE)</f>
        <v>England</v>
      </c>
      <c r="L798" t="str">
        <f t="shared" si="244"/>
        <v>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v>
      </c>
      <c r="M798" t="str">
        <f t="shared" si="258"/>
        <v>27:30</v>
      </c>
      <c r="O798">
        <v>775</v>
      </c>
      <c r="Q798" t="s">
        <v>782</v>
      </c>
      <c r="R798" s="7">
        <f t="shared" si="245"/>
        <v>43931</v>
      </c>
      <c r="S798" t="s">
        <v>2655</v>
      </c>
      <c r="T798" s="6">
        <f t="shared" si="259"/>
        <v>1.909722222222222E-2</v>
      </c>
      <c r="U798">
        <f t="shared" si="246"/>
        <v>1.909722222222222E-2</v>
      </c>
      <c r="V798">
        <f t="shared" si="247"/>
        <v>3.2245370370370369E-2</v>
      </c>
      <c r="W798">
        <f t="shared" si="248"/>
        <v>1.3148148148148148E-2</v>
      </c>
      <c r="X798">
        <f t="shared" si="249"/>
        <v>2.1331018518518517E-2</v>
      </c>
      <c r="Y798">
        <f t="shared" si="250"/>
        <v>2.1331018518518517E-2</v>
      </c>
      <c r="Z798" t="b">
        <f t="shared" si="251"/>
        <v>0</v>
      </c>
      <c r="AA798" s="6">
        <f t="shared" si="252"/>
        <v>6.1342592592592698E-4</v>
      </c>
      <c r="AB798" s="6" t="b">
        <f t="shared" si="253"/>
        <v>0</v>
      </c>
      <c r="AC798" s="9">
        <f t="shared" si="254"/>
        <v>130</v>
      </c>
      <c r="AD798" s="9">
        <f t="shared" si="261"/>
        <v>147.16981132075446</v>
      </c>
      <c r="AE798" s="10">
        <f t="shared" si="260"/>
        <v>5.3240740740740744E-4</v>
      </c>
      <c r="AF798">
        <f t="shared" si="255"/>
        <v>2.2337962962962962E-3</v>
      </c>
      <c r="AG798" t="b">
        <f t="shared" si="256"/>
        <v>0</v>
      </c>
      <c r="AH798">
        <f t="shared" si="257"/>
        <v>3.2743055555555553E-2</v>
      </c>
    </row>
    <row r="799" spans="1:34" x14ac:dyDescent="0.2">
      <c r="A799">
        <v>846</v>
      </c>
      <c r="B799" t="s">
        <v>781</v>
      </c>
      <c r="C799" t="s">
        <v>831</v>
      </c>
      <c r="D799" t="s">
        <v>2121</v>
      </c>
      <c r="E799" t="str">
        <f t="shared" si="243"/>
        <v>Matt HancockApr 10, 2020</v>
      </c>
      <c r="F799" t="str">
        <f>VLOOKUP(E799,'names lookup'!D:L,2,FALSE)</f>
        <v>Matt Hancock</v>
      </c>
      <c r="G799" t="str">
        <f>VLOOKUP(F799,'names lookup'!E:H,3,FALSE)</f>
        <v>Government</v>
      </c>
      <c r="H799" t="str">
        <f>VLOOKUP(F799,'names lookup'!E:I,5,FALSE)</f>
        <v>Government</v>
      </c>
      <c r="I799" t="str">
        <f>VLOOKUP($F799,'names lookup'!$E:J,6,FALSE)</f>
        <v>Central govt</v>
      </c>
      <c r="J799" t="str">
        <f>VLOOKUP($F799,'names lookup'!$E:K,7,FALSE)</f>
        <v>N/A</v>
      </c>
      <c r="K799" t="str">
        <f>VLOOKUP($F799,'names lookup'!$E:L,8,FALSE)</f>
        <v>UK</v>
      </c>
      <c r="L799" t="str">
        <f t="shared" si="244"/>
        <v>Thanks very much. Professor.</v>
      </c>
      <c r="M799" t="str">
        <f t="shared" si="258"/>
        <v>28:23</v>
      </c>
      <c r="O799">
        <v>50</v>
      </c>
      <c r="Q799" t="s">
        <v>782</v>
      </c>
      <c r="R799" s="7">
        <f t="shared" si="245"/>
        <v>43931</v>
      </c>
      <c r="S799" t="s">
        <v>2656</v>
      </c>
      <c r="T799" s="6">
        <f t="shared" si="259"/>
        <v>1.9710648148148147E-2</v>
      </c>
      <c r="U799">
        <f t="shared" si="246"/>
        <v>1.9710648148148147E-2</v>
      </c>
      <c r="V799">
        <f t="shared" si="247"/>
        <v>3.2743055555555553E-2</v>
      </c>
      <c r="W799">
        <f t="shared" si="248"/>
        <v>1.3032407407407406E-2</v>
      </c>
      <c r="X799">
        <f t="shared" si="249"/>
        <v>2.1331018518518517E-2</v>
      </c>
      <c r="Y799">
        <f t="shared" si="250"/>
        <v>2.1331018518518517E-2</v>
      </c>
      <c r="Z799" t="b">
        <f t="shared" si="251"/>
        <v>0</v>
      </c>
      <c r="AA799" s="6">
        <f t="shared" si="252"/>
        <v>2.314814814815061E-5</v>
      </c>
      <c r="AB799" s="6" t="b">
        <f t="shared" si="253"/>
        <v>0</v>
      </c>
      <c r="AC799" s="9">
        <f t="shared" si="254"/>
        <v>4</v>
      </c>
      <c r="AD799" s="9">
        <f t="shared" si="261"/>
        <v>119.99999999998724</v>
      </c>
      <c r="AE799" s="10">
        <f t="shared" si="260"/>
        <v>1.1574074074074073E-5</v>
      </c>
      <c r="AF799">
        <f t="shared" si="255"/>
        <v>1.6203703703703692E-3</v>
      </c>
      <c r="AG799" t="b">
        <f t="shared" si="256"/>
        <v>0</v>
      </c>
      <c r="AH799">
        <f t="shared" si="257"/>
        <v>3.2743055555555553E-2</v>
      </c>
    </row>
    <row r="800" spans="1:34" x14ac:dyDescent="0.2">
      <c r="A800">
        <v>847</v>
      </c>
      <c r="B800" t="s">
        <v>781</v>
      </c>
      <c r="C800" t="s">
        <v>832</v>
      </c>
      <c r="D800" t="s">
        <v>2101</v>
      </c>
      <c r="E800" t="str">
        <f t="shared" si="243"/>
        <v>Jonathan Van-TamApr 10, 2020</v>
      </c>
      <c r="F800" t="str">
        <f>VLOOKUP(E800,'names lookup'!D:L,2,FALSE)</f>
        <v>Professor Jonathan Van-Tam</v>
      </c>
      <c r="G800" t="str">
        <f>VLOOKUP(F800,'names lookup'!E:H,3,FALSE)</f>
        <v>Government</v>
      </c>
      <c r="H800" t="str">
        <f>VLOOKUP(F800,'names lookup'!E:I,5,FALSE)</f>
        <v>Government</v>
      </c>
      <c r="I800" t="str">
        <f>VLOOKUP($F800,'names lookup'!$E:J,6,FALSE)</f>
        <v>Central govt</v>
      </c>
      <c r="J800" t="str">
        <f>VLOOKUP($F800,'names lookup'!$E:K,7,FALSE)</f>
        <v>N/A</v>
      </c>
      <c r="K800" t="str">
        <f>VLOOKUP($F800,'names lookup'!$E:L,8,FALSE)</f>
        <v>UK</v>
      </c>
      <c r="L800" t="str">
        <f t="shared" si="244"/>
        <v>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v>
      </c>
      <c r="M800" t="str">
        <f t="shared" si="258"/>
        <v>28:25</v>
      </c>
      <c r="O800">
        <v>738</v>
      </c>
      <c r="Q800" t="s">
        <v>782</v>
      </c>
      <c r="R800" s="7">
        <f t="shared" si="245"/>
        <v>43931</v>
      </c>
      <c r="S800" t="s">
        <v>2585</v>
      </c>
      <c r="T800" s="6">
        <f t="shared" si="259"/>
        <v>1.9733796296296298E-2</v>
      </c>
      <c r="U800">
        <f t="shared" si="246"/>
        <v>1.9733796296296298E-2</v>
      </c>
      <c r="V800">
        <f t="shared" si="247"/>
        <v>3.0578703703703702E-2</v>
      </c>
      <c r="W800">
        <f t="shared" si="248"/>
        <v>1.0844907407407404E-2</v>
      </c>
      <c r="X800">
        <f t="shared" si="249"/>
        <v>2.1331018518518517E-2</v>
      </c>
      <c r="Y800">
        <f t="shared" si="250"/>
        <v>2.1331018518518517E-2</v>
      </c>
      <c r="Z800" t="b">
        <f t="shared" si="251"/>
        <v>0</v>
      </c>
      <c r="AA800" s="6">
        <f t="shared" si="252"/>
        <v>6.481481481481477E-4</v>
      </c>
      <c r="AB800" s="6" t="b">
        <f t="shared" si="253"/>
        <v>0</v>
      </c>
      <c r="AC800" s="9">
        <f t="shared" si="254"/>
        <v>129</v>
      </c>
      <c r="AD800" s="9">
        <f t="shared" si="261"/>
        <v>138.21428571428581</v>
      </c>
      <c r="AE800" s="10">
        <f t="shared" si="260"/>
        <v>5.3240740740740744E-4</v>
      </c>
      <c r="AF800">
        <f t="shared" si="255"/>
        <v>1.5972222222222186E-3</v>
      </c>
      <c r="AG800" t="b">
        <f t="shared" si="256"/>
        <v>0</v>
      </c>
      <c r="AH800">
        <f t="shared" si="257"/>
        <v>3.2743055555555553E-2</v>
      </c>
    </row>
    <row r="801" spans="1:34" x14ac:dyDescent="0.2">
      <c r="A801">
        <v>848</v>
      </c>
      <c r="B801" t="s">
        <v>781</v>
      </c>
      <c r="C801" t="s">
        <v>833</v>
      </c>
      <c r="D801" t="s">
        <v>2101</v>
      </c>
      <c r="E801" t="str">
        <f t="shared" si="243"/>
        <v>Jonathan Van-TamApr 10, 2020</v>
      </c>
      <c r="F801" t="str">
        <f>VLOOKUP(E801,'names lookup'!D:L,2,FALSE)</f>
        <v>Professor Jonathan Van-Tam</v>
      </c>
      <c r="G801" t="str">
        <f>VLOOKUP(F801,'names lookup'!E:H,3,FALSE)</f>
        <v>Government</v>
      </c>
      <c r="H801" t="str">
        <f>VLOOKUP(F801,'names lookup'!E:I,5,FALSE)</f>
        <v>Government</v>
      </c>
      <c r="I801" t="str">
        <f>VLOOKUP($F801,'names lookup'!$E:J,6,FALSE)</f>
        <v>Central govt</v>
      </c>
      <c r="J801" t="str">
        <f>VLOOKUP($F801,'names lookup'!$E:K,7,FALSE)</f>
        <v>N/A</v>
      </c>
      <c r="K801" t="str">
        <f>VLOOKUP($F801,'names lookup'!$E:L,8,FALSE)</f>
        <v>UK</v>
      </c>
      <c r="L801" t="str">
        <f t="shared" si="244"/>
        <v>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v>
      </c>
      <c r="M801" t="str">
        <f t="shared" si="258"/>
        <v>29:21</v>
      </c>
      <c r="O801">
        <v>732</v>
      </c>
      <c r="Q801" t="s">
        <v>782</v>
      </c>
      <c r="R801" s="7">
        <f t="shared" si="245"/>
        <v>43931</v>
      </c>
      <c r="S801" t="s">
        <v>2585</v>
      </c>
      <c r="T801" s="6">
        <f t="shared" si="259"/>
        <v>2.0381944444444446E-2</v>
      </c>
      <c r="U801">
        <f t="shared" si="246"/>
        <v>1.9733796296296298E-2</v>
      </c>
      <c r="V801">
        <f t="shared" si="247"/>
        <v>3.0578703703703702E-2</v>
      </c>
      <c r="W801">
        <f t="shared" si="248"/>
        <v>1.0844907407407404E-2</v>
      </c>
      <c r="X801">
        <f t="shared" si="249"/>
        <v>2.1331018518518517E-2</v>
      </c>
      <c r="Y801">
        <f t="shared" si="250"/>
        <v>2.1331018518518517E-2</v>
      </c>
      <c r="Z801" t="b">
        <f t="shared" si="251"/>
        <v>0</v>
      </c>
      <c r="AA801" s="6">
        <f t="shared" si="252"/>
        <v>6.9444444444444545E-4</v>
      </c>
      <c r="AB801" s="6" t="b">
        <f t="shared" si="253"/>
        <v>0</v>
      </c>
      <c r="AC801" s="9">
        <f t="shared" si="254"/>
        <v>129</v>
      </c>
      <c r="AD801" s="9">
        <f t="shared" si="261"/>
        <v>128.99999999999983</v>
      </c>
      <c r="AE801" s="10">
        <f t="shared" si="260"/>
        <v>5.3240740740740744E-4</v>
      </c>
      <c r="AF801">
        <f t="shared" si="255"/>
        <v>1.5972222222222186E-3</v>
      </c>
      <c r="AG801" t="b">
        <f t="shared" si="256"/>
        <v>0</v>
      </c>
      <c r="AH801">
        <f t="shared" si="257"/>
        <v>3.2743055555555553E-2</v>
      </c>
    </row>
    <row r="802" spans="1:34" x14ac:dyDescent="0.2">
      <c r="A802">
        <v>849</v>
      </c>
      <c r="B802" t="s">
        <v>781</v>
      </c>
      <c r="C802" t="s">
        <v>834</v>
      </c>
      <c r="D802" t="s">
        <v>2121</v>
      </c>
      <c r="E802" t="str">
        <f t="shared" si="243"/>
        <v>Matt HancockApr 10, 2020</v>
      </c>
      <c r="F802" t="str">
        <f>VLOOKUP(E802,'names lookup'!D:L,2,FALSE)</f>
        <v>Matt Hancock</v>
      </c>
      <c r="G802" t="str">
        <f>VLOOKUP(F802,'names lookup'!E:H,3,FALSE)</f>
        <v>Government</v>
      </c>
      <c r="H802" t="str">
        <f>VLOOKUP(F802,'names lookup'!E:I,5,FALSE)</f>
        <v>Government</v>
      </c>
      <c r="I802" t="str">
        <f>VLOOKUP($F802,'names lookup'!$E:J,6,FALSE)</f>
        <v>Central govt</v>
      </c>
      <c r="J802" t="str">
        <f>VLOOKUP($F802,'names lookup'!$E:K,7,FALSE)</f>
        <v>N/A</v>
      </c>
      <c r="K802" t="str">
        <f>VLOOKUP($F802,'names lookup'!$E:L,8,FALSE)</f>
        <v>UK</v>
      </c>
      <c r="L802" t="str">
        <f t="shared" si="244"/>
        <v>Thank you very much. Does that satisfy you Tom?</v>
      </c>
      <c r="M802" t="str">
        <f t="shared" si="258"/>
        <v>30:21</v>
      </c>
      <c r="O802">
        <v>69</v>
      </c>
      <c r="Q802" t="s">
        <v>782</v>
      </c>
      <c r="R802" s="7">
        <f t="shared" si="245"/>
        <v>43931</v>
      </c>
      <c r="S802" t="s">
        <v>2657</v>
      </c>
      <c r="T802" s="6">
        <f t="shared" si="259"/>
        <v>2.1076388888888891E-2</v>
      </c>
      <c r="U802">
        <f t="shared" si="246"/>
        <v>2.1076388888888891E-2</v>
      </c>
      <c r="V802">
        <f t="shared" si="247"/>
        <v>3.2743055555555553E-2</v>
      </c>
      <c r="W802">
        <f t="shared" si="248"/>
        <v>1.1666666666666662E-2</v>
      </c>
      <c r="X802">
        <f t="shared" si="249"/>
        <v>2.1331018518518517E-2</v>
      </c>
      <c r="Y802">
        <f t="shared" si="250"/>
        <v>2.1331018518518517E-2</v>
      </c>
      <c r="Z802" t="b">
        <f t="shared" si="251"/>
        <v>0</v>
      </c>
      <c r="AA802" s="6">
        <f t="shared" si="252"/>
        <v>5.7870370370367852E-5</v>
      </c>
      <c r="AB802" s="6" t="b">
        <f t="shared" si="253"/>
        <v>0</v>
      </c>
      <c r="AC802" s="9">
        <f t="shared" si="254"/>
        <v>9</v>
      </c>
      <c r="AD802" s="9">
        <f t="shared" si="261"/>
        <v>108.0000000000047</v>
      </c>
      <c r="AE802" s="10">
        <f t="shared" si="260"/>
        <v>3.4722222222222222E-5</v>
      </c>
      <c r="AF802">
        <f t="shared" si="255"/>
        <v>2.5462962962962549E-4</v>
      </c>
      <c r="AG802" t="b">
        <f t="shared" si="256"/>
        <v>0</v>
      </c>
      <c r="AH802">
        <f t="shared" si="257"/>
        <v>3.2743055555555553E-2</v>
      </c>
    </row>
    <row r="803" spans="1:34" x14ac:dyDescent="0.2">
      <c r="A803">
        <v>850</v>
      </c>
      <c r="B803" t="s">
        <v>781</v>
      </c>
      <c r="C803" t="s">
        <v>835</v>
      </c>
      <c r="D803" t="s">
        <v>2169</v>
      </c>
      <c r="E803" t="str">
        <f t="shared" si="243"/>
        <v>Tom NewtonApr 10, 2020</v>
      </c>
      <c r="F803" t="str">
        <f>VLOOKUP(E803,'names lookup'!D:L,2,FALSE)</f>
        <v>Tom Newton Dunn</v>
      </c>
      <c r="G803" t="str">
        <f>VLOOKUP(F803,'names lookup'!E:H,3,FALSE)</f>
        <v>The Sun</v>
      </c>
      <c r="H803" t="str">
        <f>VLOOKUP(F803,'names lookup'!E:I,5,FALSE)</f>
        <v>Media</v>
      </c>
      <c r="I803" t="str">
        <f>VLOOKUP($F803,'names lookup'!$E:J,6,FALSE)</f>
        <v>Newspaper</v>
      </c>
      <c r="J803" t="str">
        <f>VLOOKUP($F803,'names lookup'!$E:K,7,FALSE)</f>
        <v>National</v>
      </c>
      <c r="K803" t="str">
        <f>VLOOKUP($F803,'names lookup'!$E:L,8,FALSE)</f>
        <v>UK</v>
      </c>
      <c r="L803" t="str">
        <f t="shared" si="244"/>
        <v>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v>
      </c>
      <c r="M803" t="str">
        <f t="shared" si="258"/>
        <v>30:26</v>
      </c>
      <c r="O803">
        <v>332</v>
      </c>
      <c r="Q803" t="s">
        <v>782</v>
      </c>
      <c r="R803" s="7">
        <f t="shared" si="245"/>
        <v>43931</v>
      </c>
      <c r="S803" t="s">
        <v>2658</v>
      </c>
      <c r="T803" s="6">
        <f t="shared" si="259"/>
        <v>2.1134259259259259E-2</v>
      </c>
      <c r="U803">
        <f t="shared" si="246"/>
        <v>2.1134259259259259E-2</v>
      </c>
      <c r="V803">
        <f t="shared" si="247"/>
        <v>2.1134259259259259E-2</v>
      </c>
      <c r="W803">
        <f t="shared" si="248"/>
        <v>0</v>
      </c>
      <c r="X803">
        <f t="shared" si="249"/>
        <v>2.1331018518518517E-2</v>
      </c>
      <c r="Y803">
        <f t="shared" si="250"/>
        <v>2.1331018518518517E-2</v>
      </c>
      <c r="Z803" t="b">
        <f t="shared" si="251"/>
        <v>0</v>
      </c>
      <c r="AA803" s="6">
        <f t="shared" si="252"/>
        <v>1.9675925925925764E-4</v>
      </c>
      <c r="AB803" s="6" t="b">
        <f t="shared" si="253"/>
        <v>0</v>
      </c>
      <c r="AC803" s="9">
        <f t="shared" si="254"/>
        <v>57</v>
      </c>
      <c r="AD803" s="9">
        <f t="shared" si="261"/>
        <v>201.17647058823695</v>
      </c>
      <c r="AE803" s="10">
        <f t="shared" si="260"/>
        <v>2.3148148148148146E-4</v>
      </c>
      <c r="AF803">
        <f t="shared" si="255"/>
        <v>1.9675925925925764E-4</v>
      </c>
      <c r="AG803" t="b">
        <f t="shared" si="256"/>
        <v>0</v>
      </c>
      <c r="AH803">
        <f t="shared" si="257"/>
        <v>3.2743055555555553E-2</v>
      </c>
    </row>
    <row r="804" spans="1:34" x14ac:dyDescent="0.2">
      <c r="A804">
        <v>851</v>
      </c>
      <c r="B804" t="s">
        <v>781</v>
      </c>
      <c r="C804" t="s">
        <v>836</v>
      </c>
      <c r="D804" t="s">
        <v>2101</v>
      </c>
      <c r="E804" t="str">
        <f t="shared" si="243"/>
        <v>Jonathan Van-TamApr 10, 2020</v>
      </c>
      <c r="F804" t="str">
        <f>VLOOKUP(E804,'names lookup'!D:L,2,FALSE)</f>
        <v>Professor Jonathan Van-Tam</v>
      </c>
      <c r="G804" t="str">
        <f>VLOOKUP(F804,'names lookup'!E:H,3,FALSE)</f>
        <v>Government</v>
      </c>
      <c r="H804" t="str">
        <f>VLOOKUP(F804,'names lookup'!E:I,5,FALSE)</f>
        <v>Government</v>
      </c>
      <c r="I804" t="str">
        <f>VLOOKUP($F804,'names lookup'!$E:J,6,FALSE)</f>
        <v>Central govt</v>
      </c>
      <c r="J804" t="str">
        <f>VLOOKUP($F804,'names lookup'!$E:K,7,FALSE)</f>
        <v>N/A</v>
      </c>
      <c r="K804" t="str">
        <f>VLOOKUP($F804,'names lookup'!$E:L,8,FALSE)</f>
        <v>UK</v>
      </c>
      <c r="L804" t="str">
        <f t="shared" si="244"/>
        <v>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v>
      </c>
      <c r="M804" t="str">
        <f t="shared" si="258"/>
        <v>30:43</v>
      </c>
      <c r="O804">
        <v>734</v>
      </c>
      <c r="Q804" t="s">
        <v>782</v>
      </c>
      <c r="R804" s="7">
        <f t="shared" si="245"/>
        <v>43931</v>
      </c>
      <c r="S804" t="s">
        <v>2659</v>
      </c>
      <c r="T804" s="6">
        <f t="shared" si="259"/>
        <v>2.1331018518518517E-2</v>
      </c>
      <c r="U804">
        <f t="shared" si="246"/>
        <v>2.1331018518518517E-2</v>
      </c>
      <c r="V804">
        <f t="shared" si="247"/>
        <v>3.0578703703703702E-2</v>
      </c>
      <c r="W804">
        <f t="shared" si="248"/>
        <v>9.2476851851851852E-3</v>
      </c>
      <c r="X804">
        <f t="shared" si="249"/>
        <v>2.6249999999999999E-2</v>
      </c>
      <c r="Y804">
        <f t="shared" si="250"/>
        <v>2.6249999999999999E-2</v>
      </c>
      <c r="Z804" t="b">
        <f t="shared" si="251"/>
        <v>0</v>
      </c>
      <c r="AA804" s="6">
        <f t="shared" si="252"/>
        <v>6.2500000000000056E-4</v>
      </c>
      <c r="AB804" s="6" t="b">
        <f t="shared" si="253"/>
        <v>0</v>
      </c>
      <c r="AC804" s="9">
        <f t="shared" si="254"/>
        <v>130</v>
      </c>
      <c r="AD804" s="9">
        <f t="shared" si="261"/>
        <v>144.44444444444431</v>
      </c>
      <c r="AE804" s="10">
        <f t="shared" si="260"/>
        <v>5.3240740740740744E-4</v>
      </c>
      <c r="AF804">
        <f t="shared" si="255"/>
        <v>4.9189814814814825E-3</v>
      </c>
      <c r="AG804" t="b">
        <f t="shared" si="256"/>
        <v>0</v>
      </c>
      <c r="AH804">
        <f t="shared" si="257"/>
        <v>3.2743055555555553E-2</v>
      </c>
    </row>
    <row r="805" spans="1:34" x14ac:dyDescent="0.2">
      <c r="A805">
        <v>852</v>
      </c>
      <c r="B805" t="s">
        <v>781</v>
      </c>
      <c r="C805" t="s">
        <v>837</v>
      </c>
      <c r="D805" t="s">
        <v>2101</v>
      </c>
      <c r="E805" t="str">
        <f t="shared" si="243"/>
        <v>Jonathan Van-TamApr 10, 2020</v>
      </c>
      <c r="F805" t="str">
        <f>VLOOKUP(E805,'names lookup'!D:L,2,FALSE)</f>
        <v>Professor Jonathan Van-Tam</v>
      </c>
      <c r="G805" t="str">
        <f>VLOOKUP(F805,'names lookup'!E:H,3,FALSE)</f>
        <v>Government</v>
      </c>
      <c r="H805" t="str">
        <f>VLOOKUP(F805,'names lookup'!E:I,5,FALSE)</f>
        <v>Government</v>
      </c>
      <c r="I805" t="str">
        <f>VLOOKUP($F805,'names lookup'!$E:J,6,FALSE)</f>
        <v>Central govt</v>
      </c>
      <c r="J805" t="str">
        <f>VLOOKUP($F805,'names lookup'!$E:K,7,FALSE)</f>
        <v>N/A</v>
      </c>
      <c r="K805" t="str">
        <f>VLOOKUP($F805,'names lookup'!$E:L,8,FALSE)</f>
        <v>UK</v>
      </c>
      <c r="L805" t="str">
        <f t="shared" si="244"/>
        <v>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v>
      </c>
      <c r="M805" t="str">
        <f t="shared" si="258"/>
        <v>31:37</v>
      </c>
      <c r="O805">
        <v>691</v>
      </c>
      <c r="Q805" t="s">
        <v>782</v>
      </c>
      <c r="R805" s="7">
        <f t="shared" si="245"/>
        <v>43931</v>
      </c>
      <c r="S805" t="s">
        <v>2659</v>
      </c>
      <c r="T805" s="6">
        <f t="shared" si="259"/>
        <v>2.1956018518518517E-2</v>
      </c>
      <c r="U805">
        <f t="shared" si="246"/>
        <v>2.1331018518518517E-2</v>
      </c>
      <c r="V805">
        <f t="shared" si="247"/>
        <v>3.0578703703703702E-2</v>
      </c>
      <c r="W805">
        <f t="shared" si="248"/>
        <v>9.2476851851851852E-3</v>
      </c>
      <c r="X805">
        <f t="shared" si="249"/>
        <v>2.6249999999999999E-2</v>
      </c>
      <c r="Y805">
        <f t="shared" si="250"/>
        <v>2.6249999999999999E-2</v>
      </c>
      <c r="Z805" t="b">
        <f t="shared" si="251"/>
        <v>0</v>
      </c>
      <c r="AA805" s="6">
        <f t="shared" si="252"/>
        <v>6.3657407407407413E-4</v>
      </c>
      <c r="AB805" s="6" t="b">
        <f t="shared" si="253"/>
        <v>0</v>
      </c>
      <c r="AC805" s="9">
        <f t="shared" si="254"/>
        <v>120</v>
      </c>
      <c r="AD805" s="9">
        <f t="shared" si="261"/>
        <v>130.90909090909091</v>
      </c>
      <c r="AE805" s="10">
        <f t="shared" si="260"/>
        <v>4.9768518518518521E-4</v>
      </c>
      <c r="AF805">
        <f t="shared" si="255"/>
        <v>4.9189814814814825E-3</v>
      </c>
      <c r="AG805" t="b">
        <f t="shared" si="256"/>
        <v>0</v>
      </c>
      <c r="AH805">
        <f t="shared" si="257"/>
        <v>3.2743055555555553E-2</v>
      </c>
    </row>
    <row r="806" spans="1:34" x14ac:dyDescent="0.2">
      <c r="A806">
        <v>853</v>
      </c>
      <c r="B806" t="s">
        <v>781</v>
      </c>
      <c r="C806" t="s">
        <v>838</v>
      </c>
      <c r="D806" t="s">
        <v>2121</v>
      </c>
      <c r="E806" t="str">
        <f t="shared" si="243"/>
        <v>Matt HancockApr 10, 2020</v>
      </c>
      <c r="F806" t="str">
        <f>VLOOKUP(E806,'names lookup'!D:L,2,FALSE)</f>
        <v>Matt Hancock</v>
      </c>
      <c r="G806" t="str">
        <f>VLOOKUP(F806,'names lookup'!E:H,3,FALSE)</f>
        <v>Government</v>
      </c>
      <c r="H806" t="str">
        <f>VLOOKUP(F806,'names lookup'!E:I,5,FALSE)</f>
        <v>Government</v>
      </c>
      <c r="I806" t="str">
        <f>VLOOKUP($F806,'names lookup'!$E:J,6,FALSE)</f>
        <v>Central govt</v>
      </c>
      <c r="J806" t="str">
        <f>VLOOKUP($F806,'names lookup'!$E:K,7,FALSE)</f>
        <v>N/A</v>
      </c>
      <c r="K806" t="str">
        <f>VLOOKUP($F806,'names lookup'!$E:L,8,FALSE)</f>
        <v>UK</v>
      </c>
      <c r="L806" t="str">
        <f t="shared" si="244"/>
        <v>Okay, thanks Tom. Hannah Al-Othman from Buzzfeed. Hello.</v>
      </c>
      <c r="M806" t="str">
        <f t="shared" si="258"/>
        <v>32:32</v>
      </c>
      <c r="O806">
        <v>78</v>
      </c>
      <c r="Q806" t="s">
        <v>782</v>
      </c>
      <c r="R806" s="7">
        <f t="shared" si="245"/>
        <v>43931</v>
      </c>
      <c r="S806" t="s">
        <v>2352</v>
      </c>
      <c r="T806" s="6">
        <f t="shared" si="259"/>
        <v>2.2592592592592591E-2</v>
      </c>
      <c r="U806">
        <f t="shared" si="246"/>
        <v>2.2592592592592591E-2</v>
      </c>
      <c r="V806">
        <f t="shared" si="247"/>
        <v>3.2743055555555553E-2</v>
      </c>
      <c r="W806">
        <f t="shared" si="248"/>
        <v>1.0150462962962962E-2</v>
      </c>
      <c r="X806">
        <f t="shared" si="249"/>
        <v>2.6249999999999999E-2</v>
      </c>
      <c r="Y806">
        <f t="shared" si="250"/>
        <v>2.6249999999999999E-2</v>
      </c>
      <c r="Z806" t="b">
        <f t="shared" si="251"/>
        <v>0</v>
      </c>
      <c r="AA806" s="6">
        <f t="shared" si="252"/>
        <v>6.9444444444444892E-5</v>
      </c>
      <c r="AB806" s="6" t="b">
        <f t="shared" si="253"/>
        <v>0</v>
      </c>
      <c r="AC806" s="9">
        <f t="shared" si="254"/>
        <v>8</v>
      </c>
      <c r="AD806" s="9">
        <f t="shared" si="261"/>
        <v>79.999999999999488</v>
      </c>
      <c r="AE806" s="10">
        <f t="shared" si="260"/>
        <v>2.3148148148148147E-5</v>
      </c>
      <c r="AF806">
        <f t="shared" si="255"/>
        <v>3.6574074074074078E-3</v>
      </c>
      <c r="AG806" t="b">
        <f t="shared" si="256"/>
        <v>0</v>
      </c>
      <c r="AH806">
        <f t="shared" si="257"/>
        <v>3.2743055555555553E-2</v>
      </c>
    </row>
    <row r="807" spans="1:34" x14ac:dyDescent="0.2">
      <c r="A807">
        <v>854</v>
      </c>
      <c r="B807" t="s">
        <v>781</v>
      </c>
      <c r="C807" t="s">
        <v>839</v>
      </c>
      <c r="D807" t="s">
        <v>2073</v>
      </c>
      <c r="E807" t="str">
        <f t="shared" si="243"/>
        <v>Hannah Al-OthmanApr 10, 2020</v>
      </c>
      <c r="F807" t="str">
        <f>VLOOKUP(E807,'names lookup'!D:L,2,FALSE)</f>
        <v>Hannah Al-Othman</v>
      </c>
      <c r="G807" t="str">
        <f>VLOOKUP(F807,'names lookup'!E:H,3,FALSE)</f>
        <v>Buzzfeed UK News</v>
      </c>
      <c r="H807" t="str">
        <f>VLOOKUP(F807,'names lookup'!E:I,5,FALSE)</f>
        <v>Media</v>
      </c>
      <c r="I807" t="str">
        <f>VLOOKUP($F807,'names lookup'!$E:J,6,FALSE)</f>
        <v>Online</v>
      </c>
      <c r="J807" t="str">
        <f>VLOOKUP($F807,'names lookup'!$E:K,7,FALSE)</f>
        <v>National</v>
      </c>
      <c r="K807" t="str">
        <f>VLOOKUP($F807,'names lookup'!$E:L,8,FALSE)</f>
        <v>UK</v>
      </c>
      <c r="L807" t="str">
        <f t="shared" si="244"/>
        <v>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v>
      </c>
      <c r="M807" t="str">
        <f t="shared" si="258"/>
        <v>32:38</v>
      </c>
      <c r="O807">
        <v>547</v>
      </c>
      <c r="Q807" t="s">
        <v>782</v>
      </c>
      <c r="R807" s="7">
        <f t="shared" si="245"/>
        <v>43931</v>
      </c>
      <c r="S807" t="s">
        <v>2660</v>
      </c>
      <c r="T807" s="6">
        <f t="shared" si="259"/>
        <v>2.2662037037037036E-2</v>
      </c>
      <c r="U807">
        <f t="shared" si="246"/>
        <v>2.2662037037037036E-2</v>
      </c>
      <c r="V807">
        <f t="shared" si="247"/>
        <v>2.5983796296296297E-2</v>
      </c>
      <c r="W807">
        <f t="shared" si="248"/>
        <v>3.3217592592592604E-3</v>
      </c>
      <c r="X807">
        <f t="shared" si="249"/>
        <v>2.6249999999999999E-2</v>
      </c>
      <c r="Y807">
        <f t="shared" si="250"/>
        <v>2.6249999999999999E-2</v>
      </c>
      <c r="Z807" t="b">
        <f t="shared" si="251"/>
        <v>0</v>
      </c>
      <c r="AA807" s="6">
        <f t="shared" si="252"/>
        <v>4.1666666666666588E-4</v>
      </c>
      <c r="AB807" s="6" t="b">
        <f t="shared" si="253"/>
        <v>0</v>
      </c>
      <c r="AC807" s="9">
        <f t="shared" si="254"/>
        <v>100</v>
      </c>
      <c r="AD807" s="9">
        <f t="shared" si="261"/>
        <v>166.66666666666697</v>
      </c>
      <c r="AE807" s="10">
        <f t="shared" si="260"/>
        <v>4.0509259259259258E-4</v>
      </c>
      <c r="AF807">
        <f t="shared" si="255"/>
        <v>3.5879629629629629E-3</v>
      </c>
      <c r="AG807" t="b">
        <f t="shared" si="256"/>
        <v>0</v>
      </c>
      <c r="AH807">
        <f t="shared" si="257"/>
        <v>3.2743055555555553E-2</v>
      </c>
    </row>
    <row r="808" spans="1:34" x14ac:dyDescent="0.2">
      <c r="A808">
        <v>855</v>
      </c>
      <c r="B808" t="s">
        <v>781</v>
      </c>
      <c r="C808" t="s">
        <v>840</v>
      </c>
      <c r="D808" t="s">
        <v>2121</v>
      </c>
      <c r="E808" t="str">
        <f t="shared" si="243"/>
        <v>Matt HancockApr 10, 2020</v>
      </c>
      <c r="F808" t="str">
        <f>VLOOKUP(E808,'names lookup'!D:L,2,FALSE)</f>
        <v>Matt Hancock</v>
      </c>
      <c r="G808" t="str">
        <f>VLOOKUP(F808,'names lookup'!E:H,3,FALSE)</f>
        <v>Government</v>
      </c>
      <c r="H808" t="str">
        <f>VLOOKUP(F808,'names lookup'!E:I,5,FALSE)</f>
        <v>Government</v>
      </c>
      <c r="I808" t="str">
        <f>VLOOKUP($F808,'names lookup'!$E:J,6,FALSE)</f>
        <v>Central govt</v>
      </c>
      <c r="J808" t="str">
        <f>VLOOKUP($F808,'names lookup'!$E:K,7,FALSE)</f>
        <v>N/A</v>
      </c>
      <c r="K808" t="str">
        <f>VLOOKUP($F808,'names lookup'!$E:L,8,FALSE)</f>
        <v>UK</v>
      </c>
      <c r="L808" t="str">
        <f t="shared" si="244"/>
        <v>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v>
      </c>
      <c r="M808" t="str">
        <f t="shared" si="258"/>
        <v>33:14</v>
      </c>
      <c r="O808">
        <v>1017</v>
      </c>
      <c r="Q808" t="s">
        <v>782</v>
      </c>
      <c r="R808" s="7">
        <f t="shared" si="245"/>
        <v>43931</v>
      </c>
      <c r="S808" t="s">
        <v>2407</v>
      </c>
      <c r="T808" s="6">
        <f t="shared" si="259"/>
        <v>2.3078703703703702E-2</v>
      </c>
      <c r="U808">
        <f t="shared" si="246"/>
        <v>2.3078703703703702E-2</v>
      </c>
      <c r="V808">
        <f t="shared" si="247"/>
        <v>3.2743055555555553E-2</v>
      </c>
      <c r="W808">
        <f t="shared" si="248"/>
        <v>9.6643518518518511E-3</v>
      </c>
      <c r="X808">
        <f t="shared" si="249"/>
        <v>2.6249999999999999E-2</v>
      </c>
      <c r="Y808">
        <f t="shared" si="250"/>
        <v>2.6249999999999999E-2</v>
      </c>
      <c r="Z808" t="b">
        <f t="shared" si="251"/>
        <v>0</v>
      </c>
      <c r="AA808" s="6">
        <f t="shared" si="252"/>
        <v>8.2175925925925819E-4</v>
      </c>
      <c r="AB808" s="6" t="b">
        <f t="shared" si="253"/>
        <v>0</v>
      </c>
      <c r="AC808" s="9">
        <f t="shared" si="254"/>
        <v>190</v>
      </c>
      <c r="AD808" s="9">
        <f t="shared" si="261"/>
        <v>160.56338028169034</v>
      </c>
      <c r="AE808" s="10">
        <f t="shared" si="260"/>
        <v>7.8703703703703705E-4</v>
      </c>
      <c r="AF808">
        <f t="shared" si="255"/>
        <v>3.1712962962962971E-3</v>
      </c>
      <c r="AG808" t="b">
        <f t="shared" si="256"/>
        <v>0</v>
      </c>
      <c r="AH808">
        <f t="shared" si="257"/>
        <v>3.2743055555555553E-2</v>
      </c>
    </row>
    <row r="809" spans="1:34" x14ac:dyDescent="0.2">
      <c r="A809">
        <v>856</v>
      </c>
      <c r="B809" t="s">
        <v>781</v>
      </c>
      <c r="C809" t="s">
        <v>841</v>
      </c>
      <c r="D809" t="s">
        <v>2121</v>
      </c>
      <c r="E809" t="str">
        <f t="shared" si="243"/>
        <v>Matt HancockApr 10, 2020</v>
      </c>
      <c r="F809" t="str">
        <f>VLOOKUP(E809,'names lookup'!D:L,2,FALSE)</f>
        <v>Matt Hancock</v>
      </c>
      <c r="G809" t="str">
        <f>VLOOKUP(F809,'names lookup'!E:H,3,FALSE)</f>
        <v>Government</v>
      </c>
      <c r="H809" t="str">
        <f>VLOOKUP(F809,'names lookup'!E:I,5,FALSE)</f>
        <v>Government</v>
      </c>
      <c r="I809" t="str">
        <f>VLOOKUP($F809,'names lookup'!$E:J,6,FALSE)</f>
        <v>Central govt</v>
      </c>
      <c r="J809" t="str">
        <f>VLOOKUP($F809,'names lookup'!$E:K,7,FALSE)</f>
        <v>N/A</v>
      </c>
      <c r="K809" t="str">
        <f>VLOOKUP($F809,'names lookup'!$E:L,8,FALSE)</f>
        <v>UK</v>
      </c>
      <c r="L809" t="str">
        <f t="shared" si="244"/>
        <v>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v>
      </c>
      <c r="M809" t="str">
        <f t="shared" si="258"/>
        <v>34:25</v>
      </c>
      <c r="O809">
        <v>709</v>
      </c>
      <c r="Q809" t="s">
        <v>782</v>
      </c>
      <c r="R809" s="7">
        <f t="shared" si="245"/>
        <v>43931</v>
      </c>
      <c r="S809" t="s">
        <v>2407</v>
      </c>
      <c r="T809" s="6">
        <f t="shared" si="259"/>
        <v>2.390046296296296E-2</v>
      </c>
      <c r="U809">
        <f t="shared" si="246"/>
        <v>2.3078703703703702E-2</v>
      </c>
      <c r="V809">
        <f t="shared" si="247"/>
        <v>3.2743055555555553E-2</v>
      </c>
      <c r="W809">
        <f t="shared" si="248"/>
        <v>9.6643518518518511E-3</v>
      </c>
      <c r="X809">
        <f t="shared" si="249"/>
        <v>2.6249999999999999E-2</v>
      </c>
      <c r="Y809">
        <f t="shared" si="250"/>
        <v>2.6249999999999999E-2</v>
      </c>
      <c r="Z809" t="b">
        <f t="shared" si="251"/>
        <v>0</v>
      </c>
      <c r="AA809" s="6">
        <f t="shared" si="252"/>
        <v>6.5972222222222474E-4</v>
      </c>
      <c r="AB809" s="6" t="b">
        <f t="shared" si="253"/>
        <v>0</v>
      </c>
      <c r="AC809" s="9">
        <f t="shared" si="254"/>
        <v>126</v>
      </c>
      <c r="AD809" s="9">
        <f t="shared" si="261"/>
        <v>132.63157894736793</v>
      </c>
      <c r="AE809" s="10">
        <f t="shared" si="260"/>
        <v>5.2083333333333333E-4</v>
      </c>
      <c r="AF809">
        <f t="shared" si="255"/>
        <v>3.1712962962962971E-3</v>
      </c>
      <c r="AG809" t="b">
        <f t="shared" si="256"/>
        <v>0</v>
      </c>
      <c r="AH809">
        <f t="shared" si="257"/>
        <v>3.2743055555555553E-2</v>
      </c>
    </row>
    <row r="810" spans="1:34" x14ac:dyDescent="0.2">
      <c r="A810">
        <v>857</v>
      </c>
      <c r="B810" t="s">
        <v>781</v>
      </c>
      <c r="C810" t="s">
        <v>842</v>
      </c>
      <c r="D810" t="s">
        <v>2101</v>
      </c>
      <c r="E810" t="str">
        <f t="shared" si="243"/>
        <v>Jonathan Van-TamApr 10, 2020</v>
      </c>
      <c r="F810" t="str">
        <f>VLOOKUP(E810,'names lookup'!D:L,2,FALSE)</f>
        <v>Professor Jonathan Van-Tam</v>
      </c>
      <c r="G810" t="str">
        <f>VLOOKUP(F810,'names lookup'!E:H,3,FALSE)</f>
        <v>Government</v>
      </c>
      <c r="H810" t="str">
        <f>VLOOKUP(F810,'names lookup'!E:I,5,FALSE)</f>
        <v>Government</v>
      </c>
      <c r="I810" t="str">
        <f>VLOOKUP($F810,'names lookup'!$E:J,6,FALSE)</f>
        <v>Central govt</v>
      </c>
      <c r="J810" t="str">
        <f>VLOOKUP($F810,'names lookup'!$E:K,7,FALSE)</f>
        <v>N/A</v>
      </c>
      <c r="K810" t="str">
        <f>VLOOKUP($F810,'names lookup'!$E:L,8,FALSE)</f>
        <v>UK</v>
      </c>
      <c r="L810" t="str">
        <f t="shared" si="244"/>
        <v>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v>
      </c>
      <c r="M810" t="str">
        <f t="shared" si="258"/>
        <v>35:22</v>
      </c>
      <c r="O810">
        <v>637</v>
      </c>
      <c r="Q810" t="s">
        <v>782</v>
      </c>
      <c r="R810" s="7">
        <f t="shared" si="245"/>
        <v>43931</v>
      </c>
      <c r="S810" t="s">
        <v>2661</v>
      </c>
      <c r="T810" s="6">
        <f t="shared" si="259"/>
        <v>2.4560185185185185E-2</v>
      </c>
      <c r="U810">
        <f t="shared" si="246"/>
        <v>2.4560185185185185E-2</v>
      </c>
      <c r="V810">
        <f t="shared" si="247"/>
        <v>3.0578703703703702E-2</v>
      </c>
      <c r="W810">
        <f t="shared" si="248"/>
        <v>6.0185185185185168E-3</v>
      </c>
      <c r="X810">
        <f t="shared" si="249"/>
        <v>2.6249999999999999E-2</v>
      </c>
      <c r="Y810">
        <f t="shared" si="250"/>
        <v>2.6249999999999999E-2</v>
      </c>
      <c r="Z810" t="b">
        <f t="shared" si="251"/>
        <v>0</v>
      </c>
      <c r="AA810" s="6">
        <f t="shared" si="252"/>
        <v>6.8287037037037188E-4</v>
      </c>
      <c r="AB810" s="6" t="b">
        <f t="shared" si="253"/>
        <v>0</v>
      </c>
      <c r="AC810" s="9">
        <f t="shared" si="254"/>
        <v>110</v>
      </c>
      <c r="AD810" s="9">
        <f t="shared" si="261"/>
        <v>111.86440677966077</v>
      </c>
      <c r="AE810" s="10">
        <f t="shared" si="260"/>
        <v>4.5138888888888892E-4</v>
      </c>
      <c r="AF810">
        <f t="shared" si="255"/>
        <v>1.6898148148148141E-3</v>
      </c>
      <c r="AG810" t="b">
        <f t="shared" si="256"/>
        <v>0</v>
      </c>
      <c r="AH810">
        <f t="shared" si="257"/>
        <v>3.2743055555555553E-2</v>
      </c>
    </row>
    <row r="811" spans="1:34" x14ac:dyDescent="0.2">
      <c r="A811">
        <v>858</v>
      </c>
      <c r="B811" t="s">
        <v>781</v>
      </c>
      <c r="C811" t="s">
        <v>843</v>
      </c>
      <c r="D811" t="s">
        <v>2101</v>
      </c>
      <c r="E811" t="str">
        <f t="shared" si="243"/>
        <v>Jonathan Van-TamApr 10, 2020</v>
      </c>
      <c r="F811" t="str">
        <f>VLOOKUP(E811,'names lookup'!D:L,2,FALSE)</f>
        <v>Professor Jonathan Van-Tam</v>
      </c>
      <c r="G811" t="str">
        <f>VLOOKUP(F811,'names lookup'!E:H,3,FALSE)</f>
        <v>Government</v>
      </c>
      <c r="H811" t="str">
        <f>VLOOKUP(F811,'names lookup'!E:I,5,FALSE)</f>
        <v>Government</v>
      </c>
      <c r="I811" t="str">
        <f>VLOOKUP($F811,'names lookup'!$E:J,6,FALSE)</f>
        <v>Central govt</v>
      </c>
      <c r="J811" t="str">
        <f>VLOOKUP($F811,'names lookup'!$E:K,7,FALSE)</f>
        <v>N/A</v>
      </c>
      <c r="K811" t="str">
        <f>VLOOKUP($F811,'names lookup'!$E:L,8,FALSE)</f>
        <v>UK</v>
      </c>
      <c r="L811" t="str">
        <f t="shared" si="244"/>
        <v>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v>
      </c>
      <c r="M811" t="str">
        <f t="shared" si="258"/>
        <v>36:21</v>
      </c>
      <c r="O811">
        <v>677</v>
      </c>
      <c r="Q811" t="s">
        <v>782</v>
      </c>
      <c r="R811" s="7">
        <f t="shared" si="245"/>
        <v>43931</v>
      </c>
      <c r="S811" t="s">
        <v>2661</v>
      </c>
      <c r="T811" s="6">
        <f t="shared" si="259"/>
        <v>2.5243055555555557E-2</v>
      </c>
      <c r="U811">
        <f t="shared" si="246"/>
        <v>2.4560185185185185E-2</v>
      </c>
      <c r="V811">
        <f t="shared" si="247"/>
        <v>3.0578703703703702E-2</v>
      </c>
      <c r="W811">
        <f t="shared" si="248"/>
        <v>6.0185185185185168E-3</v>
      </c>
      <c r="X811">
        <f t="shared" si="249"/>
        <v>2.6249999999999999E-2</v>
      </c>
      <c r="Y811">
        <f t="shared" si="250"/>
        <v>2.6249999999999999E-2</v>
      </c>
      <c r="Z811" t="b">
        <f t="shared" si="251"/>
        <v>0</v>
      </c>
      <c r="AA811" s="6">
        <f t="shared" si="252"/>
        <v>6.597222222222178E-4</v>
      </c>
      <c r="AB811" s="6" t="b">
        <f t="shared" si="253"/>
        <v>0</v>
      </c>
      <c r="AC811" s="9">
        <f t="shared" si="254"/>
        <v>115</v>
      </c>
      <c r="AD811" s="9">
        <f t="shared" si="261"/>
        <v>121.05263157894818</v>
      </c>
      <c r="AE811" s="10">
        <f t="shared" si="260"/>
        <v>4.7453703703703704E-4</v>
      </c>
      <c r="AF811">
        <f t="shared" si="255"/>
        <v>1.6898148148148141E-3</v>
      </c>
      <c r="AG811" t="b">
        <f t="shared" si="256"/>
        <v>0</v>
      </c>
      <c r="AH811">
        <f t="shared" si="257"/>
        <v>3.2743055555555553E-2</v>
      </c>
    </row>
    <row r="812" spans="1:34" x14ac:dyDescent="0.2">
      <c r="A812">
        <v>859</v>
      </c>
      <c r="B812" t="s">
        <v>781</v>
      </c>
      <c r="C812" t="s">
        <v>844</v>
      </c>
      <c r="D812" t="s">
        <v>2121</v>
      </c>
      <c r="E812" t="str">
        <f t="shared" si="243"/>
        <v>Matt HancockApr 10, 2020</v>
      </c>
      <c r="F812" t="str">
        <f>VLOOKUP(E812,'names lookup'!D:L,2,FALSE)</f>
        <v>Matt Hancock</v>
      </c>
      <c r="G812" t="str">
        <f>VLOOKUP(F812,'names lookup'!E:H,3,FALSE)</f>
        <v>Government</v>
      </c>
      <c r="H812" t="str">
        <f>VLOOKUP(F812,'names lookup'!E:I,5,FALSE)</f>
        <v>Government</v>
      </c>
      <c r="I812" t="str">
        <f>VLOOKUP($F812,'names lookup'!$E:J,6,FALSE)</f>
        <v>Central govt</v>
      </c>
      <c r="J812" t="str">
        <f>VLOOKUP($F812,'names lookup'!$E:K,7,FALSE)</f>
        <v>N/A</v>
      </c>
      <c r="K812" t="str">
        <f>VLOOKUP($F812,'names lookup'!$E:L,8,FALSE)</f>
        <v>UK</v>
      </c>
      <c r="L812" t="str">
        <f t="shared" si="244"/>
        <v>You might’ve been referring to the challenges that we have in Watford last weekend in the question. I don’t know if there was more detail you wanted to ask about?</v>
      </c>
      <c r="M812" t="str">
        <f t="shared" si="258"/>
        <v>37:18</v>
      </c>
      <c r="O812">
        <v>184</v>
      </c>
      <c r="Q812" t="s">
        <v>782</v>
      </c>
      <c r="R812" s="7">
        <f t="shared" si="245"/>
        <v>43931</v>
      </c>
      <c r="S812" t="s">
        <v>2440</v>
      </c>
      <c r="T812" s="6">
        <f t="shared" si="259"/>
        <v>2.5902777777777775E-2</v>
      </c>
      <c r="U812">
        <f t="shared" si="246"/>
        <v>2.5902777777777775E-2</v>
      </c>
      <c r="V812">
        <f t="shared" si="247"/>
        <v>3.2743055555555553E-2</v>
      </c>
      <c r="W812">
        <f t="shared" si="248"/>
        <v>6.8402777777777785E-3</v>
      </c>
      <c r="X812">
        <f t="shared" si="249"/>
        <v>2.6249999999999999E-2</v>
      </c>
      <c r="Y812">
        <f t="shared" si="250"/>
        <v>2.6249999999999999E-2</v>
      </c>
      <c r="Z812" t="b">
        <f t="shared" si="251"/>
        <v>0</v>
      </c>
      <c r="AA812" s="6">
        <f t="shared" si="252"/>
        <v>8.1018518518521931E-5</v>
      </c>
      <c r="AB812" s="6" t="b">
        <f t="shared" si="253"/>
        <v>0</v>
      </c>
      <c r="AC812" s="9">
        <f t="shared" si="254"/>
        <v>30</v>
      </c>
      <c r="AD812" s="9">
        <f t="shared" si="261"/>
        <v>257.14285714284631</v>
      </c>
      <c r="AE812" s="10">
        <f t="shared" si="260"/>
        <v>1.1574074074074073E-4</v>
      </c>
      <c r="AF812">
        <f t="shared" si="255"/>
        <v>3.4722222222222446E-4</v>
      </c>
      <c r="AG812" t="b">
        <f t="shared" si="256"/>
        <v>0</v>
      </c>
      <c r="AH812">
        <f t="shared" si="257"/>
        <v>3.2743055555555553E-2</v>
      </c>
    </row>
    <row r="813" spans="1:34" x14ac:dyDescent="0.2">
      <c r="A813">
        <v>860</v>
      </c>
      <c r="B813" t="s">
        <v>781</v>
      </c>
      <c r="C813" t="s">
        <v>845</v>
      </c>
      <c r="D813" t="s">
        <v>2073</v>
      </c>
      <c r="E813" t="str">
        <f t="shared" si="243"/>
        <v>Hannah Al-OthmanApr 10, 2020</v>
      </c>
      <c r="F813" t="str">
        <f>VLOOKUP(E813,'names lookup'!D:L,2,FALSE)</f>
        <v>Hannah Al-Othman</v>
      </c>
      <c r="G813" t="str">
        <f>VLOOKUP(F813,'names lookup'!E:H,3,FALSE)</f>
        <v>Buzzfeed UK News</v>
      </c>
      <c r="H813" t="str">
        <f>VLOOKUP(F813,'names lookup'!E:I,5,FALSE)</f>
        <v>Media</v>
      </c>
      <c r="I813" t="str">
        <f>VLOOKUP($F813,'names lookup'!$E:J,6,FALSE)</f>
        <v>Online</v>
      </c>
      <c r="J813" t="str">
        <f>VLOOKUP($F813,'names lookup'!$E:K,7,FALSE)</f>
        <v>National</v>
      </c>
      <c r="K813" t="str">
        <f>VLOOKUP($F813,'names lookup'!$E:L,8,FALSE)</f>
        <v>UK</v>
      </c>
      <c r="L813" t="str">
        <f t="shared" si="244"/>
        <v>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v>
      </c>
      <c r="M813" t="str">
        <f t="shared" si="258"/>
        <v>37:25</v>
      </c>
      <c r="O813">
        <v>391</v>
      </c>
      <c r="Q813" t="s">
        <v>782</v>
      </c>
      <c r="R813" s="7">
        <f t="shared" si="245"/>
        <v>43931</v>
      </c>
      <c r="S813" t="s">
        <v>2498</v>
      </c>
      <c r="T813" s="6">
        <f t="shared" si="259"/>
        <v>2.5983796296296297E-2</v>
      </c>
      <c r="U813">
        <f t="shared" si="246"/>
        <v>2.5983796296296297E-2</v>
      </c>
      <c r="V813">
        <f t="shared" si="247"/>
        <v>2.5983796296296297E-2</v>
      </c>
      <c r="W813">
        <f t="shared" si="248"/>
        <v>0</v>
      </c>
      <c r="X813">
        <f t="shared" si="249"/>
        <v>2.6249999999999999E-2</v>
      </c>
      <c r="Y813">
        <f t="shared" si="250"/>
        <v>2.6249999999999999E-2</v>
      </c>
      <c r="Z813" t="b">
        <f t="shared" si="251"/>
        <v>0</v>
      </c>
      <c r="AA813" s="6">
        <f t="shared" si="252"/>
        <v>2.6620370370370253E-4</v>
      </c>
      <c r="AB813" s="6" t="b">
        <f t="shared" si="253"/>
        <v>0</v>
      </c>
      <c r="AC813" s="9">
        <f t="shared" si="254"/>
        <v>65</v>
      </c>
      <c r="AD813" s="9">
        <f t="shared" si="261"/>
        <v>169.56521739130511</v>
      </c>
      <c r="AE813" s="10">
        <f t="shared" si="260"/>
        <v>2.6620370370370372E-4</v>
      </c>
      <c r="AF813">
        <f t="shared" si="255"/>
        <v>2.6620370370370253E-4</v>
      </c>
      <c r="AG813" t="b">
        <f t="shared" si="256"/>
        <v>0</v>
      </c>
      <c r="AH813">
        <f t="shared" si="257"/>
        <v>3.2743055555555553E-2</v>
      </c>
    </row>
    <row r="814" spans="1:34" x14ac:dyDescent="0.2">
      <c r="A814">
        <v>861</v>
      </c>
      <c r="B814" t="s">
        <v>781</v>
      </c>
      <c r="C814" t="s">
        <v>846</v>
      </c>
      <c r="D814" t="s">
        <v>2121</v>
      </c>
      <c r="E814" t="str">
        <f t="shared" si="243"/>
        <v>Matt HancockApr 10, 2020</v>
      </c>
      <c r="F814" t="str">
        <f>VLOOKUP(E814,'names lookup'!D:L,2,FALSE)</f>
        <v>Matt Hancock</v>
      </c>
      <c r="G814" t="str">
        <f>VLOOKUP(F814,'names lookup'!E:H,3,FALSE)</f>
        <v>Government</v>
      </c>
      <c r="H814" t="str">
        <f>VLOOKUP(F814,'names lookup'!E:I,5,FALSE)</f>
        <v>Government</v>
      </c>
      <c r="I814" t="str">
        <f>VLOOKUP($F814,'names lookup'!$E:J,6,FALSE)</f>
        <v>Central govt</v>
      </c>
      <c r="J814" t="str">
        <f>VLOOKUP($F814,'names lookup'!$E:K,7,FALSE)</f>
        <v>N/A</v>
      </c>
      <c r="K814" t="str">
        <f>VLOOKUP($F814,'names lookup'!$E:L,8,FALSE)</f>
        <v>UK</v>
      </c>
      <c r="L814" t="str">
        <f t="shared" si="244"/>
        <v>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v>
      </c>
      <c r="M814" t="str">
        <f t="shared" si="258"/>
        <v>37:48</v>
      </c>
      <c r="O814">
        <v>478</v>
      </c>
      <c r="Q814" t="s">
        <v>782</v>
      </c>
      <c r="R814" s="7">
        <f t="shared" si="245"/>
        <v>43931</v>
      </c>
      <c r="S814" t="s">
        <v>2662</v>
      </c>
      <c r="T814" s="6">
        <f t="shared" si="259"/>
        <v>2.6249999999999999E-2</v>
      </c>
      <c r="U814">
        <f t="shared" si="246"/>
        <v>2.6249999999999999E-2</v>
      </c>
      <c r="V814">
        <f t="shared" si="247"/>
        <v>3.2743055555555553E-2</v>
      </c>
      <c r="W814">
        <f t="shared" si="248"/>
        <v>6.493055555555554E-3</v>
      </c>
      <c r="X814">
        <f t="shared" si="249"/>
        <v>3.0000000000000002E-2</v>
      </c>
      <c r="Y814">
        <f t="shared" si="250"/>
        <v>3.0000000000000002E-2</v>
      </c>
      <c r="Z814" t="b">
        <f t="shared" si="251"/>
        <v>0</v>
      </c>
      <c r="AA814" s="6">
        <f t="shared" si="252"/>
        <v>4.5138888888889006E-4</v>
      </c>
      <c r="AB814" s="6" t="b">
        <f t="shared" si="253"/>
        <v>0</v>
      </c>
      <c r="AC814" s="9">
        <f t="shared" si="254"/>
        <v>83</v>
      </c>
      <c r="AD814" s="9">
        <f t="shared" si="261"/>
        <v>127.69230769230737</v>
      </c>
      <c r="AE814" s="10">
        <f t="shared" si="260"/>
        <v>3.3564814814814812E-4</v>
      </c>
      <c r="AF814">
        <f t="shared" si="255"/>
        <v>3.7500000000000033E-3</v>
      </c>
      <c r="AG814" t="b">
        <f t="shared" si="256"/>
        <v>0</v>
      </c>
      <c r="AH814">
        <f t="shared" si="257"/>
        <v>3.2743055555555553E-2</v>
      </c>
    </row>
    <row r="815" spans="1:34" x14ac:dyDescent="0.2">
      <c r="A815">
        <v>862</v>
      </c>
      <c r="B815" t="s">
        <v>781</v>
      </c>
      <c r="C815" t="s">
        <v>847</v>
      </c>
      <c r="D815" t="s">
        <v>2121</v>
      </c>
      <c r="E815" t="str">
        <f t="shared" si="243"/>
        <v>Matt HancockApr 10, 2020</v>
      </c>
      <c r="F815" t="str">
        <f>VLOOKUP(E815,'names lookup'!D:L,2,FALSE)</f>
        <v>Matt Hancock</v>
      </c>
      <c r="G815" t="str">
        <f>VLOOKUP(F815,'names lookup'!E:H,3,FALSE)</f>
        <v>Government</v>
      </c>
      <c r="H815" t="str">
        <f>VLOOKUP(F815,'names lookup'!E:I,5,FALSE)</f>
        <v>Government</v>
      </c>
      <c r="I815" t="str">
        <f>VLOOKUP($F815,'names lookup'!$E:J,6,FALSE)</f>
        <v>Central govt</v>
      </c>
      <c r="J815" t="str">
        <f>VLOOKUP($F815,'names lookup'!$E:K,7,FALSE)</f>
        <v>N/A</v>
      </c>
      <c r="K815" t="str">
        <f>VLOOKUP($F815,'names lookup'!$E:L,8,FALSE)</f>
        <v>UK</v>
      </c>
      <c r="L815" t="str">
        <f t="shared" si="244"/>
        <v>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v>
      </c>
      <c r="M815" t="str">
        <f t="shared" si="258"/>
        <v>38:27</v>
      </c>
      <c r="O815">
        <v>379</v>
      </c>
      <c r="Q815" t="s">
        <v>782</v>
      </c>
      <c r="R815" s="7">
        <f t="shared" si="245"/>
        <v>43931</v>
      </c>
      <c r="S815" t="s">
        <v>2662</v>
      </c>
      <c r="T815" s="6">
        <f t="shared" si="259"/>
        <v>2.6701388888888889E-2</v>
      </c>
      <c r="U815">
        <f t="shared" si="246"/>
        <v>2.6249999999999999E-2</v>
      </c>
      <c r="V815">
        <f t="shared" si="247"/>
        <v>3.2743055555555553E-2</v>
      </c>
      <c r="W815">
        <f t="shared" si="248"/>
        <v>6.493055555555554E-3</v>
      </c>
      <c r="X815">
        <f t="shared" si="249"/>
        <v>3.0000000000000002E-2</v>
      </c>
      <c r="Y815">
        <f t="shared" si="250"/>
        <v>3.0000000000000002E-2</v>
      </c>
      <c r="Z815" t="b">
        <f t="shared" si="251"/>
        <v>0</v>
      </c>
      <c r="AA815" s="6">
        <f t="shared" si="252"/>
        <v>2.8935185185185314E-4</v>
      </c>
      <c r="AB815" s="6" t="b">
        <f t="shared" si="253"/>
        <v>0</v>
      </c>
      <c r="AC815" s="9">
        <f t="shared" si="254"/>
        <v>67</v>
      </c>
      <c r="AD815" s="9">
        <f t="shared" si="261"/>
        <v>160.79999999999927</v>
      </c>
      <c r="AE815" s="10">
        <f t="shared" si="260"/>
        <v>2.7777777777777778E-4</v>
      </c>
      <c r="AF815">
        <f t="shared" si="255"/>
        <v>3.7500000000000033E-3</v>
      </c>
      <c r="AG815" t="b">
        <f t="shared" si="256"/>
        <v>0</v>
      </c>
      <c r="AH815">
        <f t="shared" si="257"/>
        <v>3.2743055555555553E-2</v>
      </c>
    </row>
    <row r="816" spans="1:34" x14ac:dyDescent="0.2">
      <c r="A816">
        <v>863</v>
      </c>
      <c r="B816" t="s">
        <v>781</v>
      </c>
      <c r="C816" t="s">
        <v>848</v>
      </c>
      <c r="D816" t="s">
        <v>2121</v>
      </c>
      <c r="E816" t="str">
        <f t="shared" si="243"/>
        <v>Matt HancockApr 10, 2020</v>
      </c>
      <c r="F816" t="str">
        <f>VLOOKUP(E816,'names lookup'!D:L,2,FALSE)</f>
        <v>Matt Hancock</v>
      </c>
      <c r="G816" t="str">
        <f>VLOOKUP(F816,'names lookup'!E:H,3,FALSE)</f>
        <v>Government</v>
      </c>
      <c r="H816" t="str">
        <f>VLOOKUP(F816,'names lookup'!E:I,5,FALSE)</f>
        <v>Government</v>
      </c>
      <c r="I816" t="str">
        <f>VLOOKUP($F816,'names lookup'!$E:J,6,FALSE)</f>
        <v>Central govt</v>
      </c>
      <c r="J816" t="str">
        <f>VLOOKUP($F816,'names lookup'!$E:K,7,FALSE)</f>
        <v>N/A</v>
      </c>
      <c r="K816" t="str">
        <f>VLOOKUP($F816,'names lookup'!$E:L,8,FALSE)</f>
        <v>UK</v>
      </c>
      <c r="L816" t="str">
        <f t="shared" si="244"/>
        <v>On the point about whether an individual patient should be put onto a ventilator, that is a different question. It’s not about the capacity. It’s not about the …</v>
      </c>
      <c r="M816" t="str">
        <f t="shared" si="258"/>
        <v>38:52</v>
      </c>
      <c r="O816">
        <v>183</v>
      </c>
      <c r="Q816" t="s">
        <v>782</v>
      </c>
      <c r="R816" s="7">
        <f t="shared" si="245"/>
        <v>43931</v>
      </c>
      <c r="S816" t="s">
        <v>2662</v>
      </c>
      <c r="T816" s="6">
        <f t="shared" si="259"/>
        <v>2.6990740740740742E-2</v>
      </c>
      <c r="U816">
        <f t="shared" si="246"/>
        <v>2.6249999999999999E-2</v>
      </c>
      <c r="V816">
        <f t="shared" si="247"/>
        <v>3.2743055555555553E-2</v>
      </c>
      <c r="W816">
        <f t="shared" si="248"/>
        <v>6.493055555555554E-3</v>
      </c>
      <c r="X816">
        <f t="shared" si="249"/>
        <v>3.0000000000000002E-2</v>
      </c>
      <c r="Y816">
        <f t="shared" si="250"/>
        <v>3.0000000000000002E-2</v>
      </c>
      <c r="Z816" t="b">
        <f t="shared" si="251"/>
        <v>0</v>
      </c>
      <c r="AA816" s="6">
        <f t="shared" si="252"/>
        <v>1.2731481481480927E-4</v>
      </c>
      <c r="AB816" s="6" t="b">
        <f t="shared" si="253"/>
        <v>0</v>
      </c>
      <c r="AC816" s="9">
        <f t="shared" si="254"/>
        <v>29</v>
      </c>
      <c r="AD816" s="9">
        <f t="shared" si="261"/>
        <v>158.18181818182507</v>
      </c>
      <c r="AE816" s="10">
        <f t="shared" si="260"/>
        <v>1.1574074074074073E-4</v>
      </c>
      <c r="AF816">
        <f t="shared" si="255"/>
        <v>3.7500000000000033E-3</v>
      </c>
      <c r="AG816" t="b">
        <f t="shared" si="256"/>
        <v>0</v>
      </c>
      <c r="AH816">
        <f t="shared" si="257"/>
        <v>3.2743055555555553E-2</v>
      </c>
    </row>
    <row r="817" spans="1:34" x14ac:dyDescent="0.2">
      <c r="A817">
        <v>864</v>
      </c>
      <c r="B817" t="s">
        <v>781</v>
      </c>
      <c r="C817" t="s">
        <v>849</v>
      </c>
      <c r="D817" t="s">
        <v>2121</v>
      </c>
      <c r="E817" t="str">
        <f t="shared" si="243"/>
        <v>Matt HancockApr 10, 2020</v>
      </c>
      <c r="F817" t="str">
        <f>VLOOKUP(E817,'names lookup'!D:L,2,FALSE)</f>
        <v>Matt Hancock</v>
      </c>
      <c r="G817" t="str">
        <f>VLOOKUP(F817,'names lookup'!E:H,3,FALSE)</f>
        <v>Government</v>
      </c>
      <c r="H817" t="str">
        <f>VLOOKUP(F817,'names lookup'!E:I,5,FALSE)</f>
        <v>Government</v>
      </c>
      <c r="I817" t="str">
        <f>VLOOKUP($F817,'names lookup'!$E:J,6,FALSE)</f>
        <v>Central govt</v>
      </c>
      <c r="J817" t="str">
        <f>VLOOKUP($F817,'names lookup'!$E:K,7,FALSE)</f>
        <v>N/A</v>
      </c>
      <c r="K817" t="str">
        <f>VLOOKUP($F817,'names lookup'!$E:L,8,FALSE)</f>
        <v>UK</v>
      </c>
      <c r="L817" t="str">
        <f t="shared" si="244"/>
        <v>…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v>
      </c>
      <c r="M817" t="str">
        <f t="shared" si="258"/>
        <v>39:03</v>
      </c>
      <c r="O817">
        <v>676</v>
      </c>
      <c r="Q817" t="s">
        <v>782</v>
      </c>
      <c r="R817" s="7">
        <f t="shared" si="245"/>
        <v>43931</v>
      </c>
      <c r="S817" t="s">
        <v>2662</v>
      </c>
      <c r="T817" s="6">
        <f t="shared" si="259"/>
        <v>2.7118055555555552E-2</v>
      </c>
      <c r="U817">
        <f t="shared" si="246"/>
        <v>2.6249999999999999E-2</v>
      </c>
      <c r="V817">
        <f t="shared" si="247"/>
        <v>3.2743055555555553E-2</v>
      </c>
      <c r="W817">
        <f t="shared" si="248"/>
        <v>6.493055555555554E-3</v>
      </c>
      <c r="X817">
        <f t="shared" si="249"/>
        <v>3.0000000000000002E-2</v>
      </c>
      <c r="Y817">
        <f t="shared" si="250"/>
        <v>3.0000000000000002E-2</v>
      </c>
      <c r="Z817" t="b">
        <f t="shared" si="251"/>
        <v>0</v>
      </c>
      <c r="AA817" s="6">
        <f t="shared" si="252"/>
        <v>6.1342592592592698E-4</v>
      </c>
      <c r="AB817" s="6" t="b">
        <f t="shared" si="253"/>
        <v>0</v>
      </c>
      <c r="AC817" s="9">
        <f t="shared" si="254"/>
        <v>120</v>
      </c>
      <c r="AD817" s="9">
        <f t="shared" si="261"/>
        <v>135.84905660377336</v>
      </c>
      <c r="AE817" s="10">
        <f t="shared" si="260"/>
        <v>4.9768518518518521E-4</v>
      </c>
      <c r="AF817">
        <f t="shared" si="255"/>
        <v>3.7500000000000033E-3</v>
      </c>
      <c r="AG817" t="b">
        <f t="shared" si="256"/>
        <v>0</v>
      </c>
      <c r="AH817">
        <f t="shared" si="257"/>
        <v>3.2743055555555553E-2</v>
      </c>
    </row>
    <row r="818" spans="1:34" x14ac:dyDescent="0.2">
      <c r="A818">
        <v>865</v>
      </c>
      <c r="B818" t="s">
        <v>781</v>
      </c>
      <c r="C818" t="s">
        <v>850</v>
      </c>
      <c r="D818" t="s">
        <v>2121</v>
      </c>
      <c r="E818" t="str">
        <f t="shared" si="243"/>
        <v>Matt HancockApr 10, 2020</v>
      </c>
      <c r="F818" t="str">
        <f>VLOOKUP(E818,'names lookup'!D:L,2,FALSE)</f>
        <v>Matt Hancock</v>
      </c>
      <c r="G818" t="str">
        <f>VLOOKUP(F818,'names lookup'!E:H,3,FALSE)</f>
        <v>Government</v>
      </c>
      <c r="H818" t="str">
        <f>VLOOKUP(F818,'names lookup'!E:I,5,FALSE)</f>
        <v>Government</v>
      </c>
      <c r="I818" t="str">
        <f>VLOOKUP($F818,'names lookup'!$E:J,6,FALSE)</f>
        <v>Central govt</v>
      </c>
      <c r="J818" t="str">
        <f>VLOOKUP($F818,'names lookup'!$E:K,7,FALSE)</f>
        <v>N/A</v>
      </c>
      <c r="K818" t="str">
        <f>VLOOKUP($F818,'names lookup'!$E:L,8,FALSE)</f>
        <v>UK</v>
      </c>
      <c r="L818" t="str">
        <f t="shared" si="244"/>
        <v>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v>
      </c>
      <c r="M818" t="str">
        <f t="shared" si="258"/>
        <v>39:56</v>
      </c>
      <c r="O818">
        <v>508</v>
      </c>
      <c r="Q818" t="s">
        <v>782</v>
      </c>
      <c r="R818" s="7">
        <f t="shared" si="245"/>
        <v>43931</v>
      </c>
      <c r="S818" t="s">
        <v>2662</v>
      </c>
      <c r="T818" s="6">
        <f t="shared" si="259"/>
        <v>2.7731481481481478E-2</v>
      </c>
      <c r="U818">
        <f t="shared" si="246"/>
        <v>2.6249999999999999E-2</v>
      </c>
      <c r="V818">
        <f t="shared" si="247"/>
        <v>3.2743055555555553E-2</v>
      </c>
      <c r="W818">
        <f t="shared" si="248"/>
        <v>6.493055555555554E-3</v>
      </c>
      <c r="X818">
        <f t="shared" si="249"/>
        <v>3.0000000000000002E-2</v>
      </c>
      <c r="Y818">
        <f t="shared" si="250"/>
        <v>3.0000000000000002E-2</v>
      </c>
      <c r="Z818" t="b">
        <f t="shared" si="251"/>
        <v>0</v>
      </c>
      <c r="AA818" s="6">
        <f t="shared" si="252"/>
        <v>3.587962962963015E-4</v>
      </c>
      <c r="AB818" s="6" t="b">
        <f t="shared" si="253"/>
        <v>0</v>
      </c>
      <c r="AC818" s="9">
        <f t="shared" si="254"/>
        <v>85</v>
      </c>
      <c r="AD818" s="9">
        <f t="shared" si="261"/>
        <v>164.51612903225569</v>
      </c>
      <c r="AE818" s="10">
        <f t="shared" si="260"/>
        <v>3.4722222222222224E-4</v>
      </c>
      <c r="AF818">
        <f t="shared" si="255"/>
        <v>3.7500000000000033E-3</v>
      </c>
      <c r="AG818" t="b">
        <f t="shared" si="256"/>
        <v>0</v>
      </c>
      <c r="AH818">
        <f t="shared" si="257"/>
        <v>3.2743055555555553E-2</v>
      </c>
    </row>
    <row r="819" spans="1:34" x14ac:dyDescent="0.2">
      <c r="A819">
        <v>866</v>
      </c>
      <c r="B819" t="s">
        <v>781</v>
      </c>
      <c r="C819" t="s">
        <v>851</v>
      </c>
      <c r="D819" t="s">
        <v>2147</v>
      </c>
      <c r="E819" t="str">
        <f t="shared" si="243"/>
        <v>Ruth MayApr 10, 2020</v>
      </c>
      <c r="F819" t="str">
        <f>VLOOKUP(E819,'names lookup'!D:L,2,FALSE)</f>
        <v>Ruth May</v>
      </c>
      <c r="G819" t="str">
        <f>VLOOKUP(F819,'names lookup'!E:H,3,FALSE)</f>
        <v>NHS England</v>
      </c>
      <c r="H819" t="str">
        <f>VLOOKUP(F819,'names lookup'!E:I,5,FALSE)</f>
        <v>Government</v>
      </c>
      <c r="I819" t="str">
        <f>VLOOKUP($F819,'names lookup'!$E:J,6,FALSE)</f>
        <v>Health</v>
      </c>
      <c r="J819" t="str">
        <f>VLOOKUP($F819,'names lookup'!$E:K,7,FALSE)</f>
        <v>N/A</v>
      </c>
      <c r="K819" t="str">
        <f>VLOOKUP($F819,'names lookup'!$E:L,8,FALSE)</f>
        <v>England</v>
      </c>
      <c r="L819" t="str">
        <f t="shared" si="244"/>
        <v>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v>
      </c>
      <c r="M819" t="str">
        <f t="shared" si="258"/>
        <v>40:27</v>
      </c>
      <c r="O819">
        <v>430</v>
      </c>
      <c r="Q819" t="s">
        <v>782</v>
      </c>
      <c r="R819" s="7">
        <f t="shared" si="245"/>
        <v>43931</v>
      </c>
      <c r="S819" t="s">
        <v>2663</v>
      </c>
      <c r="T819" s="6">
        <f t="shared" si="259"/>
        <v>2.809027777777778E-2</v>
      </c>
      <c r="U819">
        <f t="shared" si="246"/>
        <v>2.809027777777778E-2</v>
      </c>
      <c r="V819">
        <f t="shared" si="247"/>
        <v>3.2245370370370369E-2</v>
      </c>
      <c r="W819">
        <f t="shared" si="248"/>
        <v>4.1550925925925887E-3</v>
      </c>
      <c r="X819">
        <f t="shared" si="249"/>
        <v>3.0000000000000002E-2</v>
      </c>
      <c r="Y819">
        <f t="shared" si="250"/>
        <v>3.0000000000000002E-2</v>
      </c>
      <c r="Z819" t="b">
        <f t="shared" si="251"/>
        <v>0</v>
      </c>
      <c r="AA819" s="6">
        <f t="shared" si="252"/>
        <v>2.7777777777777957E-4</v>
      </c>
      <c r="AB819" s="6" t="b">
        <f t="shared" si="253"/>
        <v>0</v>
      </c>
      <c r="AC819" s="9">
        <f t="shared" si="254"/>
        <v>73</v>
      </c>
      <c r="AD819" s="9">
        <f t="shared" si="261"/>
        <v>182.49999999999883</v>
      </c>
      <c r="AE819" s="10">
        <f t="shared" si="260"/>
        <v>3.0092592592592595E-4</v>
      </c>
      <c r="AF819">
        <f t="shared" si="255"/>
        <v>1.9097222222222224E-3</v>
      </c>
      <c r="AG819" t="b">
        <f t="shared" si="256"/>
        <v>0</v>
      </c>
      <c r="AH819">
        <f t="shared" si="257"/>
        <v>3.2743055555555553E-2</v>
      </c>
    </row>
    <row r="820" spans="1:34" x14ac:dyDescent="0.2">
      <c r="A820">
        <v>867</v>
      </c>
      <c r="B820" t="s">
        <v>781</v>
      </c>
      <c r="C820" t="s">
        <v>852</v>
      </c>
      <c r="D820" t="s">
        <v>2121</v>
      </c>
      <c r="E820" t="str">
        <f t="shared" si="243"/>
        <v>Matt HancockApr 10, 2020</v>
      </c>
      <c r="F820" t="str">
        <f>VLOOKUP(E820,'names lookup'!D:L,2,FALSE)</f>
        <v>Matt Hancock</v>
      </c>
      <c r="G820" t="str">
        <f>VLOOKUP(F820,'names lookup'!E:H,3,FALSE)</f>
        <v>Government</v>
      </c>
      <c r="H820" t="str">
        <f>VLOOKUP(F820,'names lookup'!E:I,5,FALSE)</f>
        <v>Government</v>
      </c>
      <c r="I820" t="str">
        <f>VLOOKUP($F820,'names lookup'!$E:J,6,FALSE)</f>
        <v>Central govt</v>
      </c>
      <c r="J820" t="str">
        <f>VLOOKUP($F820,'names lookup'!$E:K,7,FALSE)</f>
        <v>N/A</v>
      </c>
      <c r="K820" t="str">
        <f>VLOOKUP($F820,'names lookup'!$E:L,8,FALSE)</f>
        <v>UK</v>
      </c>
      <c r="L820" t="str">
        <f t="shared" si="244"/>
        <v>Thanks very much. Dave West from the Health Service Journal.</v>
      </c>
      <c r="M820" t="str">
        <f t="shared" si="258"/>
        <v>40:51</v>
      </c>
      <c r="O820">
        <v>82</v>
      </c>
      <c r="Q820" t="s">
        <v>782</v>
      </c>
      <c r="R820" s="7">
        <f t="shared" si="245"/>
        <v>43931</v>
      </c>
      <c r="S820" t="s">
        <v>2664</v>
      </c>
      <c r="T820" s="6">
        <f t="shared" si="259"/>
        <v>2.836805555555556E-2</v>
      </c>
      <c r="U820">
        <f t="shared" si="246"/>
        <v>2.836805555555556E-2</v>
      </c>
      <c r="V820">
        <f t="shared" si="247"/>
        <v>3.2743055555555553E-2</v>
      </c>
      <c r="W820">
        <f t="shared" si="248"/>
        <v>4.3749999999999935E-3</v>
      </c>
      <c r="X820">
        <f t="shared" si="249"/>
        <v>3.0000000000000002E-2</v>
      </c>
      <c r="Y820">
        <f t="shared" si="250"/>
        <v>3.0000000000000002E-2</v>
      </c>
      <c r="Z820" t="b">
        <f t="shared" si="251"/>
        <v>0</v>
      </c>
      <c r="AA820" s="6">
        <f t="shared" si="252"/>
        <v>4.6296296296287343E-5</v>
      </c>
      <c r="AB820" s="6" t="b">
        <f t="shared" si="253"/>
        <v>0</v>
      </c>
      <c r="AC820" s="9">
        <f t="shared" si="254"/>
        <v>10</v>
      </c>
      <c r="AD820" s="9">
        <f t="shared" si="261"/>
        <v>150.00000000002902</v>
      </c>
      <c r="AE820" s="10">
        <f t="shared" si="260"/>
        <v>3.4722222222222222E-5</v>
      </c>
      <c r="AF820">
        <f t="shared" si="255"/>
        <v>1.6319444444444428E-3</v>
      </c>
      <c r="AG820" t="b">
        <f t="shared" si="256"/>
        <v>0</v>
      </c>
      <c r="AH820">
        <f t="shared" si="257"/>
        <v>3.2743055555555553E-2</v>
      </c>
    </row>
    <row r="821" spans="1:34" x14ac:dyDescent="0.2">
      <c r="A821">
        <v>868</v>
      </c>
      <c r="B821" t="s">
        <v>781</v>
      </c>
      <c r="C821" t="s">
        <v>853</v>
      </c>
      <c r="D821" t="s">
        <v>2053</v>
      </c>
      <c r="E821" t="str">
        <f t="shared" si="243"/>
        <v>Dave WestApr 10, 2020</v>
      </c>
      <c r="F821" t="str">
        <f>VLOOKUP(E821,'names lookup'!D:L,2,FALSE)</f>
        <v>Dave West</v>
      </c>
      <c r="G821" t="str">
        <f>VLOOKUP(F821,'names lookup'!E:H,3,FALSE)</f>
        <v>Health Service Journal</v>
      </c>
      <c r="H821" t="str">
        <f>VLOOKUP(F821,'names lookup'!E:I,5,FALSE)</f>
        <v>Media</v>
      </c>
      <c r="I821" t="str">
        <f>VLOOKUP($F821,'names lookup'!$E:J,6,FALSE)</f>
        <v>Specialist</v>
      </c>
      <c r="J821" t="str">
        <f>VLOOKUP($F821,'names lookup'!$E:K,7,FALSE)</f>
        <v>National</v>
      </c>
      <c r="K821" t="str">
        <f>VLOOKUP($F821,'names lookup'!$E:L,8,FALSE)</f>
        <v>UK</v>
      </c>
      <c r="L821" t="str">
        <f t="shared" si="244"/>
        <v>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v>
      </c>
      <c r="M821" t="str">
        <f t="shared" si="258"/>
        <v>40:55</v>
      </c>
      <c r="O821">
        <v>567</v>
      </c>
      <c r="Q821" t="s">
        <v>782</v>
      </c>
      <c r="R821" s="7">
        <f t="shared" si="245"/>
        <v>43931</v>
      </c>
      <c r="S821" t="s">
        <v>2665</v>
      </c>
      <c r="T821" s="6">
        <f t="shared" si="259"/>
        <v>2.8414351851851847E-2</v>
      </c>
      <c r="U821">
        <f t="shared" si="246"/>
        <v>2.8414351851851847E-2</v>
      </c>
      <c r="V821">
        <f t="shared" si="247"/>
        <v>2.9363425925925921E-2</v>
      </c>
      <c r="W821">
        <f t="shared" si="248"/>
        <v>9.490740740740744E-4</v>
      </c>
      <c r="X821">
        <f t="shared" si="249"/>
        <v>3.0000000000000002E-2</v>
      </c>
      <c r="Y821">
        <f t="shared" si="250"/>
        <v>3.0000000000000002E-2</v>
      </c>
      <c r="Z821" t="b">
        <f t="shared" si="251"/>
        <v>0</v>
      </c>
      <c r="AA821" s="6">
        <f t="shared" si="252"/>
        <v>4.1666666666667282E-4</v>
      </c>
      <c r="AB821" s="6" t="b">
        <f t="shared" si="253"/>
        <v>0</v>
      </c>
      <c r="AC821" s="9">
        <f t="shared" si="254"/>
        <v>95</v>
      </c>
      <c r="AD821" s="9">
        <f t="shared" si="261"/>
        <v>158.33333333333098</v>
      </c>
      <c r="AE821" s="10">
        <f t="shared" si="260"/>
        <v>3.9351851851851852E-4</v>
      </c>
      <c r="AF821">
        <f t="shared" si="255"/>
        <v>1.5856481481481555E-3</v>
      </c>
      <c r="AG821" t="b">
        <f t="shared" si="256"/>
        <v>0</v>
      </c>
      <c r="AH821">
        <f t="shared" si="257"/>
        <v>3.2743055555555553E-2</v>
      </c>
    </row>
    <row r="822" spans="1:34" x14ac:dyDescent="0.2">
      <c r="A822">
        <v>869</v>
      </c>
      <c r="B822" t="s">
        <v>781</v>
      </c>
      <c r="C822" t="s">
        <v>854</v>
      </c>
      <c r="D822" t="s">
        <v>2053</v>
      </c>
      <c r="E822" t="str">
        <f t="shared" si="243"/>
        <v>Dave WestApr 10, 2020</v>
      </c>
      <c r="F822" t="str">
        <f>VLOOKUP(E822,'names lookup'!D:L,2,FALSE)</f>
        <v>Dave West</v>
      </c>
      <c r="G822" t="str">
        <f>VLOOKUP(F822,'names lookup'!E:H,3,FALSE)</f>
        <v>Health Service Journal</v>
      </c>
      <c r="H822" t="str">
        <f>VLOOKUP(F822,'names lookup'!E:I,5,FALSE)</f>
        <v>Media</v>
      </c>
      <c r="I822" t="str">
        <f>VLOOKUP($F822,'names lookup'!$E:J,6,FALSE)</f>
        <v>Specialist</v>
      </c>
      <c r="J822" t="str">
        <f>VLOOKUP($F822,'names lookup'!$E:K,7,FALSE)</f>
        <v>National</v>
      </c>
      <c r="K822" t="str">
        <f>VLOOKUP($F822,'names lookup'!$E:L,8,FALSE)</f>
        <v>UK</v>
      </c>
      <c r="L822" t="str">
        <f t="shared" si="244"/>
        <v>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v>
      </c>
      <c r="M822" t="str">
        <f t="shared" si="258"/>
        <v>41:31</v>
      </c>
      <c r="O822">
        <v>677</v>
      </c>
      <c r="Q822" t="s">
        <v>782</v>
      </c>
      <c r="R822" s="7">
        <f t="shared" si="245"/>
        <v>43931</v>
      </c>
      <c r="S822" t="s">
        <v>2665</v>
      </c>
      <c r="T822" s="6">
        <f t="shared" si="259"/>
        <v>2.883101851851852E-2</v>
      </c>
      <c r="U822">
        <f t="shared" si="246"/>
        <v>2.8414351851851847E-2</v>
      </c>
      <c r="V822">
        <f t="shared" si="247"/>
        <v>2.9363425925925921E-2</v>
      </c>
      <c r="W822">
        <f t="shared" si="248"/>
        <v>9.490740740740744E-4</v>
      </c>
      <c r="X822">
        <f t="shared" si="249"/>
        <v>3.0000000000000002E-2</v>
      </c>
      <c r="Y822">
        <f t="shared" si="250"/>
        <v>3.0000000000000002E-2</v>
      </c>
      <c r="Z822" t="b">
        <f t="shared" si="251"/>
        <v>0</v>
      </c>
      <c r="AA822" s="6">
        <f t="shared" si="252"/>
        <v>5.3240740740740158E-4</v>
      </c>
      <c r="AB822" s="6" t="b">
        <f t="shared" si="253"/>
        <v>0</v>
      </c>
      <c r="AC822" s="9">
        <f t="shared" si="254"/>
        <v>118</v>
      </c>
      <c r="AD822" s="9">
        <f t="shared" si="261"/>
        <v>153.91304347826255</v>
      </c>
      <c r="AE822" s="10">
        <f t="shared" si="260"/>
        <v>4.8611111111111104E-4</v>
      </c>
      <c r="AF822">
        <f t="shared" si="255"/>
        <v>1.5856481481481555E-3</v>
      </c>
      <c r="AG822" t="b">
        <f t="shared" si="256"/>
        <v>0</v>
      </c>
      <c r="AH822">
        <f t="shared" si="257"/>
        <v>3.2743055555555553E-2</v>
      </c>
    </row>
    <row r="823" spans="1:34" x14ac:dyDescent="0.2">
      <c r="A823">
        <v>870</v>
      </c>
      <c r="B823" t="s">
        <v>781</v>
      </c>
      <c r="C823" t="s">
        <v>855</v>
      </c>
      <c r="D823" t="s">
        <v>2053</v>
      </c>
      <c r="E823" t="str">
        <f t="shared" si="243"/>
        <v>Dave WestApr 10, 2020</v>
      </c>
      <c r="F823" t="str">
        <f>VLOOKUP(E823,'names lookup'!D:L,2,FALSE)</f>
        <v>Dave West</v>
      </c>
      <c r="G823" t="str">
        <f>VLOOKUP(F823,'names lookup'!E:H,3,FALSE)</f>
        <v>Health Service Journal</v>
      </c>
      <c r="H823" t="str">
        <f>VLOOKUP(F823,'names lookup'!E:I,5,FALSE)</f>
        <v>Media</v>
      </c>
      <c r="I823" t="str">
        <f>VLOOKUP($F823,'names lookup'!$E:J,6,FALSE)</f>
        <v>Specialist</v>
      </c>
      <c r="J823" t="str">
        <f>VLOOKUP($F823,'names lookup'!$E:K,7,FALSE)</f>
        <v>National</v>
      </c>
      <c r="K823" t="str">
        <f>VLOOKUP($F823,'names lookup'!$E:L,8,FALSE)</f>
        <v>UK</v>
      </c>
      <c r="L823" t="str">
        <f t="shared" si="244"/>
        <v>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v>
      </c>
      <c r="M823" t="str">
        <f t="shared" si="258"/>
        <v>42:17</v>
      </c>
      <c r="O823">
        <v>867</v>
      </c>
      <c r="Q823" t="s">
        <v>782</v>
      </c>
      <c r="R823" s="7">
        <f t="shared" si="245"/>
        <v>43931</v>
      </c>
      <c r="S823" t="s">
        <v>2665</v>
      </c>
      <c r="T823" s="6">
        <f t="shared" si="259"/>
        <v>2.9363425925925921E-2</v>
      </c>
      <c r="U823">
        <f t="shared" si="246"/>
        <v>2.8414351851851847E-2</v>
      </c>
      <c r="V823">
        <f t="shared" si="247"/>
        <v>2.9363425925925921E-2</v>
      </c>
      <c r="W823">
        <f t="shared" si="248"/>
        <v>9.490740740740744E-4</v>
      </c>
      <c r="X823">
        <f t="shared" si="249"/>
        <v>3.0000000000000002E-2</v>
      </c>
      <c r="Y823">
        <f t="shared" si="250"/>
        <v>3.0000000000000002E-2</v>
      </c>
      <c r="Z823" t="b">
        <f t="shared" si="251"/>
        <v>0</v>
      </c>
      <c r="AA823" s="6">
        <f t="shared" si="252"/>
        <v>6.3657407407408106E-4</v>
      </c>
      <c r="AB823" s="6" t="b">
        <f t="shared" si="253"/>
        <v>0</v>
      </c>
      <c r="AC823" s="9">
        <f t="shared" si="254"/>
        <v>152</v>
      </c>
      <c r="AD823" s="9">
        <f t="shared" si="261"/>
        <v>165.81818181817999</v>
      </c>
      <c r="AE823" s="10">
        <f t="shared" si="260"/>
        <v>6.2500000000000001E-4</v>
      </c>
      <c r="AF823">
        <f t="shared" si="255"/>
        <v>1.5856481481481555E-3</v>
      </c>
      <c r="AG823" t="b">
        <f t="shared" si="256"/>
        <v>0</v>
      </c>
      <c r="AH823">
        <f t="shared" si="257"/>
        <v>3.2743055555555553E-2</v>
      </c>
    </row>
    <row r="824" spans="1:34" x14ac:dyDescent="0.2">
      <c r="A824">
        <v>871</v>
      </c>
      <c r="B824" t="s">
        <v>781</v>
      </c>
      <c r="C824" t="s">
        <v>856</v>
      </c>
      <c r="D824" t="s">
        <v>2121</v>
      </c>
      <c r="E824" t="str">
        <f t="shared" si="243"/>
        <v>Matt HancockApr 10, 2020</v>
      </c>
      <c r="F824" t="str">
        <f>VLOOKUP(E824,'names lookup'!D:L,2,FALSE)</f>
        <v>Matt Hancock</v>
      </c>
      <c r="G824" t="str">
        <f>VLOOKUP(F824,'names lookup'!E:H,3,FALSE)</f>
        <v>Government</v>
      </c>
      <c r="H824" t="str">
        <f>VLOOKUP(F824,'names lookup'!E:I,5,FALSE)</f>
        <v>Government</v>
      </c>
      <c r="I824" t="str">
        <f>VLOOKUP($F824,'names lookup'!$E:J,6,FALSE)</f>
        <v>Central govt</v>
      </c>
      <c r="J824" t="str">
        <f>VLOOKUP($F824,'names lookup'!$E:K,7,FALSE)</f>
        <v>N/A</v>
      </c>
      <c r="K824" t="str">
        <f>VLOOKUP($F824,'names lookup'!$E:L,8,FALSE)</f>
        <v>UK</v>
      </c>
      <c r="L824" t="str">
        <f t="shared" si="244"/>
        <v>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v>
      </c>
      <c r="M824" t="str">
        <f t="shared" si="258"/>
        <v>43:12</v>
      </c>
      <c r="O824">
        <v>678</v>
      </c>
      <c r="Q824" t="s">
        <v>782</v>
      </c>
      <c r="R824" s="7">
        <f t="shared" si="245"/>
        <v>43931</v>
      </c>
      <c r="S824" t="s">
        <v>2666</v>
      </c>
      <c r="T824" s="6">
        <f t="shared" si="259"/>
        <v>3.0000000000000002E-2</v>
      </c>
      <c r="U824">
        <f t="shared" si="246"/>
        <v>3.0000000000000002E-2</v>
      </c>
      <c r="V824">
        <f t="shared" si="247"/>
        <v>3.2743055555555553E-2</v>
      </c>
      <c r="W824">
        <f t="shared" si="248"/>
        <v>2.7430555555555507E-3</v>
      </c>
      <c r="X824">
        <f t="shared" si="249"/>
        <v>3.1331018518518515E-2</v>
      </c>
      <c r="Y824">
        <f t="shared" si="250"/>
        <v>3.1331018518518515E-2</v>
      </c>
      <c r="Z824" t="b">
        <f t="shared" si="251"/>
        <v>0</v>
      </c>
      <c r="AA824" s="6">
        <f t="shared" si="252"/>
        <v>5.7870370370369933E-4</v>
      </c>
      <c r="AB824" s="6" t="b">
        <f t="shared" si="253"/>
        <v>0</v>
      </c>
      <c r="AC824" s="9">
        <f t="shared" si="254"/>
        <v>118</v>
      </c>
      <c r="AD824" s="9">
        <f t="shared" si="261"/>
        <v>141.60000000000107</v>
      </c>
      <c r="AE824" s="10">
        <f t="shared" si="260"/>
        <v>4.8611111111111104E-4</v>
      </c>
      <c r="AF824">
        <f t="shared" si="255"/>
        <v>1.3310185185185126E-3</v>
      </c>
      <c r="AG824" t="b">
        <f t="shared" si="256"/>
        <v>0</v>
      </c>
      <c r="AH824">
        <f t="shared" si="257"/>
        <v>3.2743055555555553E-2</v>
      </c>
    </row>
    <row r="825" spans="1:34" x14ac:dyDescent="0.2">
      <c r="A825">
        <v>872</v>
      </c>
      <c r="B825" t="s">
        <v>781</v>
      </c>
      <c r="C825" t="s">
        <v>857</v>
      </c>
      <c r="D825" t="s">
        <v>2101</v>
      </c>
      <c r="E825" t="str">
        <f t="shared" si="243"/>
        <v>Jonathan Van-TamApr 10, 2020</v>
      </c>
      <c r="F825" t="str">
        <f>VLOOKUP(E825,'names lookup'!D:L,2,FALSE)</f>
        <v>Professor Jonathan Van-Tam</v>
      </c>
      <c r="G825" t="str">
        <f>VLOOKUP(F825,'names lookup'!E:H,3,FALSE)</f>
        <v>Government</v>
      </c>
      <c r="H825" t="str">
        <f>VLOOKUP(F825,'names lookup'!E:I,5,FALSE)</f>
        <v>Government</v>
      </c>
      <c r="I825" t="str">
        <f>VLOOKUP($F825,'names lookup'!$E:J,6,FALSE)</f>
        <v>Central govt</v>
      </c>
      <c r="J825" t="str">
        <f>VLOOKUP($F825,'names lookup'!$E:K,7,FALSE)</f>
        <v>N/A</v>
      </c>
      <c r="K825" t="str">
        <f>VLOOKUP($F825,'names lookup'!$E:L,8,FALSE)</f>
        <v>UK</v>
      </c>
      <c r="L825" t="str">
        <f t="shared" si="244"/>
        <v>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v>
      </c>
      <c r="M825" t="str">
        <f t="shared" si="258"/>
        <v>44:02</v>
      </c>
      <c r="O825">
        <v>900</v>
      </c>
      <c r="Q825" t="s">
        <v>782</v>
      </c>
      <c r="R825" s="7">
        <f t="shared" si="245"/>
        <v>43931</v>
      </c>
      <c r="S825" t="s">
        <v>2667</v>
      </c>
      <c r="T825" s="6">
        <f t="shared" si="259"/>
        <v>3.0578703703703702E-2</v>
      </c>
      <c r="U825">
        <f t="shared" si="246"/>
        <v>3.0578703703703702E-2</v>
      </c>
      <c r="V825">
        <f t="shared" si="247"/>
        <v>3.0578703703703702E-2</v>
      </c>
      <c r="W825">
        <f t="shared" si="248"/>
        <v>0</v>
      </c>
      <c r="X825">
        <f t="shared" si="249"/>
        <v>3.1331018518518515E-2</v>
      </c>
      <c r="Y825">
        <f t="shared" si="250"/>
        <v>3.1331018518518515E-2</v>
      </c>
      <c r="Z825" t="b">
        <f t="shared" si="251"/>
        <v>0</v>
      </c>
      <c r="AA825" s="6">
        <f t="shared" si="252"/>
        <v>7.523148148148133E-4</v>
      </c>
      <c r="AB825" s="6" t="b">
        <f t="shared" si="253"/>
        <v>0</v>
      </c>
      <c r="AC825" s="9">
        <f t="shared" si="254"/>
        <v>148</v>
      </c>
      <c r="AD825" s="9">
        <f t="shared" si="261"/>
        <v>136.61538461538487</v>
      </c>
      <c r="AE825" s="10">
        <f t="shared" si="260"/>
        <v>6.134259259259259E-4</v>
      </c>
      <c r="AF825">
        <f t="shared" si="255"/>
        <v>7.523148148148133E-4</v>
      </c>
      <c r="AG825" t="b">
        <f t="shared" si="256"/>
        <v>0</v>
      </c>
      <c r="AH825">
        <f t="shared" si="257"/>
        <v>3.2743055555555553E-2</v>
      </c>
    </row>
    <row r="826" spans="1:34" x14ac:dyDescent="0.2">
      <c r="A826">
        <v>873</v>
      </c>
      <c r="B826" t="s">
        <v>781</v>
      </c>
      <c r="C826" t="s">
        <v>858</v>
      </c>
      <c r="D826" t="s">
        <v>2121</v>
      </c>
      <c r="E826" t="str">
        <f t="shared" si="243"/>
        <v>Matt HancockApr 10, 2020</v>
      </c>
      <c r="F826" t="str">
        <f>VLOOKUP(E826,'names lookup'!D:L,2,FALSE)</f>
        <v>Matt Hancock</v>
      </c>
      <c r="G826" t="str">
        <f>VLOOKUP(F826,'names lookup'!E:H,3,FALSE)</f>
        <v>Government</v>
      </c>
      <c r="H826" t="str">
        <f>VLOOKUP(F826,'names lookup'!E:I,5,FALSE)</f>
        <v>Government</v>
      </c>
      <c r="I826" t="str">
        <f>VLOOKUP($F826,'names lookup'!$E:J,6,FALSE)</f>
        <v>Central govt</v>
      </c>
      <c r="J826" t="str">
        <f>VLOOKUP($F826,'names lookup'!$E:K,7,FALSE)</f>
        <v>N/A</v>
      </c>
      <c r="K826" t="str">
        <f>VLOOKUP($F826,'names lookup'!$E:L,8,FALSE)</f>
        <v>UK</v>
      </c>
      <c r="L826" t="str">
        <f t="shared" si="244"/>
        <v>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v>
      </c>
      <c r="M826" t="str">
        <f t="shared" si="258"/>
        <v>45:07</v>
      </c>
      <c r="O826">
        <v>563</v>
      </c>
      <c r="Q826" t="s">
        <v>782</v>
      </c>
      <c r="R826" s="7">
        <f t="shared" si="245"/>
        <v>43931</v>
      </c>
      <c r="S826" t="s">
        <v>2668</v>
      </c>
      <c r="T826" s="6">
        <f t="shared" si="259"/>
        <v>3.1331018518518515E-2</v>
      </c>
      <c r="U826">
        <f t="shared" si="246"/>
        <v>3.1331018518518515E-2</v>
      </c>
      <c r="V826">
        <f t="shared" si="247"/>
        <v>3.2743055555555553E-2</v>
      </c>
      <c r="W826">
        <f t="shared" si="248"/>
        <v>1.412037037037038E-3</v>
      </c>
      <c r="X826">
        <f t="shared" si="249"/>
        <v>3.2743055555555553E-2</v>
      </c>
      <c r="Y826">
        <f t="shared" si="250"/>
        <v>3.2743055555555553E-2</v>
      </c>
      <c r="Z826" t="b">
        <f t="shared" si="251"/>
        <v>0</v>
      </c>
      <c r="AA826" s="6">
        <f t="shared" si="252"/>
        <v>5.4398148148148556E-4</v>
      </c>
      <c r="AB826" s="6" t="b">
        <f t="shared" si="253"/>
        <v>0</v>
      </c>
      <c r="AC826" s="9">
        <f t="shared" si="254"/>
        <v>101</v>
      </c>
      <c r="AD826" s="9">
        <f t="shared" si="261"/>
        <v>128.93617021276498</v>
      </c>
      <c r="AE826" s="10">
        <f t="shared" si="260"/>
        <v>4.1666666666666669E-4</v>
      </c>
      <c r="AF826">
        <f t="shared" si="255"/>
        <v>1.412037037037038E-3</v>
      </c>
      <c r="AG826" t="b">
        <f t="shared" si="256"/>
        <v>0</v>
      </c>
      <c r="AH826">
        <f t="shared" si="257"/>
        <v>3.2743055555555553E-2</v>
      </c>
    </row>
    <row r="827" spans="1:34" x14ac:dyDescent="0.2">
      <c r="A827">
        <v>874</v>
      </c>
      <c r="B827" t="s">
        <v>781</v>
      </c>
      <c r="C827" t="s">
        <v>859</v>
      </c>
      <c r="D827" t="s">
        <v>2121</v>
      </c>
      <c r="E827" t="str">
        <f t="shared" si="243"/>
        <v>Matt HancockApr 10, 2020</v>
      </c>
      <c r="F827" t="str">
        <f>VLOOKUP(E827,'names lookup'!D:L,2,FALSE)</f>
        <v>Matt Hancock</v>
      </c>
      <c r="G827" t="str">
        <f>VLOOKUP(F827,'names lookup'!E:H,3,FALSE)</f>
        <v>Government</v>
      </c>
      <c r="H827" t="str">
        <f>VLOOKUP(F827,'names lookup'!E:I,5,FALSE)</f>
        <v>Government</v>
      </c>
      <c r="I827" t="str">
        <f>VLOOKUP($F827,'names lookup'!$E:J,6,FALSE)</f>
        <v>Central govt</v>
      </c>
      <c r="J827" t="str">
        <f>VLOOKUP($F827,'names lookup'!$E:K,7,FALSE)</f>
        <v>N/A</v>
      </c>
      <c r="K827" t="str">
        <f>VLOOKUP($F827,'names lookup'!$E:L,8,FALSE)</f>
        <v>UK</v>
      </c>
      <c r="L827" t="str">
        <f t="shared" si="244"/>
        <v>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v>
      </c>
      <c r="M827" t="str">
        <f t="shared" si="258"/>
        <v>45:54</v>
      </c>
      <c r="O827">
        <v>384</v>
      </c>
      <c r="Q827" t="s">
        <v>782</v>
      </c>
      <c r="R827" s="7">
        <f t="shared" si="245"/>
        <v>43931</v>
      </c>
      <c r="S827" t="s">
        <v>2668</v>
      </c>
      <c r="T827" s="6">
        <f t="shared" si="259"/>
        <v>3.1875000000000001E-2</v>
      </c>
      <c r="U827">
        <f t="shared" si="246"/>
        <v>3.1331018518518515E-2</v>
      </c>
      <c r="V827">
        <f t="shared" si="247"/>
        <v>3.2743055555555553E-2</v>
      </c>
      <c r="W827">
        <f t="shared" si="248"/>
        <v>1.412037037037038E-3</v>
      </c>
      <c r="X827">
        <f t="shared" si="249"/>
        <v>3.2743055555555553E-2</v>
      </c>
      <c r="Y827">
        <f t="shared" si="250"/>
        <v>3.2743055555555553E-2</v>
      </c>
      <c r="Z827" t="b">
        <f t="shared" si="251"/>
        <v>0</v>
      </c>
      <c r="AA827" s="6">
        <f t="shared" si="252"/>
        <v>3.5879629629629456E-4</v>
      </c>
      <c r="AB827" s="6" t="b">
        <f t="shared" si="253"/>
        <v>0</v>
      </c>
      <c r="AC827" s="9">
        <f t="shared" si="254"/>
        <v>63</v>
      </c>
      <c r="AD827" s="9">
        <f t="shared" si="261"/>
        <v>121.93548387096833</v>
      </c>
      <c r="AE827" s="10">
        <f t="shared" si="260"/>
        <v>2.5462962962962961E-4</v>
      </c>
      <c r="AF827">
        <f t="shared" si="255"/>
        <v>1.412037037037038E-3</v>
      </c>
      <c r="AG827" t="b">
        <f t="shared" si="256"/>
        <v>0</v>
      </c>
      <c r="AH827">
        <f t="shared" si="257"/>
        <v>3.2743055555555553E-2</v>
      </c>
    </row>
    <row r="828" spans="1:34" x14ac:dyDescent="0.2">
      <c r="A828">
        <v>875</v>
      </c>
      <c r="B828" t="s">
        <v>781</v>
      </c>
      <c r="C828" t="s">
        <v>860</v>
      </c>
      <c r="D828" t="s">
        <v>2147</v>
      </c>
      <c r="E828" t="str">
        <f t="shared" si="243"/>
        <v>Ruth MayApr 10, 2020</v>
      </c>
      <c r="F828" t="str">
        <f>VLOOKUP(E828,'names lookup'!D:L,2,FALSE)</f>
        <v>Ruth May</v>
      </c>
      <c r="G828" t="str">
        <f>VLOOKUP(F828,'names lookup'!E:H,3,FALSE)</f>
        <v>NHS England</v>
      </c>
      <c r="H828" t="str">
        <f>VLOOKUP(F828,'names lookup'!E:I,5,FALSE)</f>
        <v>Government</v>
      </c>
      <c r="I828" t="str">
        <f>VLOOKUP($F828,'names lookup'!$E:J,6,FALSE)</f>
        <v>Health</v>
      </c>
      <c r="J828" t="str">
        <f>VLOOKUP($F828,'names lookup'!$E:K,7,FALSE)</f>
        <v>N/A</v>
      </c>
      <c r="K828" t="str">
        <f>VLOOKUP($F828,'names lookup'!$E:L,8,FALSE)</f>
        <v>England</v>
      </c>
      <c r="L828" t="str">
        <f t="shared" si="244"/>
        <v>[crosstalk 0000].</v>
      </c>
      <c r="M828" t="str">
        <f t="shared" si="258"/>
        <v>46:25</v>
      </c>
      <c r="O828">
        <v>42</v>
      </c>
      <c r="Q828" t="s">
        <v>782</v>
      </c>
      <c r="R828" s="7">
        <f t="shared" si="245"/>
        <v>43931</v>
      </c>
      <c r="S828" t="s">
        <v>2669</v>
      </c>
      <c r="T828" s="6">
        <f t="shared" si="259"/>
        <v>3.2233796296296295E-2</v>
      </c>
      <c r="U828">
        <f t="shared" si="246"/>
        <v>3.2233796296296295E-2</v>
      </c>
      <c r="V828">
        <f t="shared" si="247"/>
        <v>3.2245370370370369E-2</v>
      </c>
      <c r="W828">
        <f t="shared" si="248"/>
        <v>1.157407407407357E-5</v>
      </c>
      <c r="X828">
        <f t="shared" si="249"/>
        <v>3.2743055555555553E-2</v>
      </c>
      <c r="Y828">
        <f t="shared" si="250"/>
        <v>3.2743055555555553E-2</v>
      </c>
      <c r="Z828" t="b">
        <f t="shared" si="251"/>
        <v>0</v>
      </c>
      <c r="AA828" s="6">
        <f t="shared" si="252"/>
        <v>0</v>
      </c>
      <c r="AB828" s="6" t="b">
        <f t="shared" si="253"/>
        <v>0</v>
      </c>
      <c r="AC828" s="9">
        <f t="shared" si="254"/>
        <v>2</v>
      </c>
      <c r="AD828" s="9"/>
      <c r="AE828" s="10">
        <f t="shared" si="260"/>
        <v>0</v>
      </c>
      <c r="AF828">
        <f t="shared" si="255"/>
        <v>5.0925925925925791E-4</v>
      </c>
      <c r="AG828" t="b">
        <f t="shared" si="256"/>
        <v>0</v>
      </c>
      <c r="AH828">
        <f t="shared" si="257"/>
        <v>3.2743055555555553E-2</v>
      </c>
    </row>
    <row r="829" spans="1:34" x14ac:dyDescent="0.2">
      <c r="A829">
        <v>876</v>
      </c>
      <c r="B829" t="s">
        <v>781</v>
      </c>
      <c r="C829" t="s">
        <v>861</v>
      </c>
      <c r="D829" t="s">
        <v>2121</v>
      </c>
      <c r="E829" t="str">
        <f t="shared" si="243"/>
        <v>Matt HancockApr 10, 2020</v>
      </c>
      <c r="F829" t="str">
        <f>VLOOKUP(E829,'names lookup'!D:L,2,FALSE)</f>
        <v>Matt Hancock</v>
      </c>
      <c r="G829" t="str">
        <f>VLOOKUP(F829,'names lookup'!E:H,3,FALSE)</f>
        <v>Government</v>
      </c>
      <c r="H829" t="str">
        <f>VLOOKUP(F829,'names lookup'!E:I,5,FALSE)</f>
        <v>Government</v>
      </c>
      <c r="I829" t="str">
        <f>VLOOKUP($F829,'names lookup'!$E:J,6,FALSE)</f>
        <v>Central govt</v>
      </c>
      <c r="J829" t="str">
        <f>VLOOKUP($F829,'names lookup'!$E:K,7,FALSE)</f>
        <v>N/A</v>
      </c>
      <c r="K829" t="str">
        <f>VLOOKUP($F829,'names lookup'!$E:L,8,FALSE)</f>
        <v>UK</v>
      </c>
      <c r="L829" t="str">
        <f t="shared" si="244"/>
        <v>Yes, of course.</v>
      </c>
      <c r="M829" t="str">
        <f t="shared" si="258"/>
        <v>46:25</v>
      </c>
      <c r="O829">
        <v>37</v>
      </c>
      <c r="Q829" t="s">
        <v>782</v>
      </c>
      <c r="R829" s="7">
        <f t="shared" si="245"/>
        <v>43931</v>
      </c>
      <c r="S829" t="s">
        <v>2669</v>
      </c>
      <c r="T829" s="6">
        <f t="shared" si="259"/>
        <v>3.2233796296296295E-2</v>
      </c>
      <c r="U829">
        <f t="shared" si="246"/>
        <v>3.2233796296296295E-2</v>
      </c>
      <c r="V829">
        <f t="shared" si="247"/>
        <v>3.2743055555555553E-2</v>
      </c>
      <c r="W829">
        <f t="shared" si="248"/>
        <v>5.0925925925925791E-4</v>
      </c>
      <c r="X829">
        <f t="shared" si="249"/>
        <v>3.2743055555555553E-2</v>
      </c>
      <c r="Y829">
        <f t="shared" si="250"/>
        <v>3.2743055555555553E-2</v>
      </c>
      <c r="Z829" t="b">
        <f t="shared" si="251"/>
        <v>0</v>
      </c>
      <c r="AA829" s="6">
        <f t="shared" si="252"/>
        <v>1.157407407407357E-5</v>
      </c>
      <c r="AB829" s="6" t="b">
        <f t="shared" si="253"/>
        <v>0</v>
      </c>
      <c r="AC829" s="9">
        <f t="shared" si="254"/>
        <v>3</v>
      </c>
      <c r="AD829" s="9">
        <f t="shared" ref="AD829:AD862" si="262">IF(AB829=FALSE,AC829/(AA829*(24*60)),"")</f>
        <v>180.00000000000784</v>
      </c>
      <c r="AE829" s="10">
        <f t="shared" si="260"/>
        <v>1.1574074074074073E-5</v>
      </c>
      <c r="AF829">
        <f t="shared" si="255"/>
        <v>5.0925925925925791E-4</v>
      </c>
      <c r="AG829" t="b">
        <f t="shared" si="256"/>
        <v>0</v>
      </c>
      <c r="AH829">
        <f t="shared" si="257"/>
        <v>3.2743055555555553E-2</v>
      </c>
    </row>
    <row r="830" spans="1:34" x14ac:dyDescent="0.2">
      <c r="A830">
        <v>877</v>
      </c>
      <c r="B830" t="s">
        <v>781</v>
      </c>
      <c r="C830" t="s">
        <v>862</v>
      </c>
      <c r="D830" t="s">
        <v>2147</v>
      </c>
      <c r="E830" t="str">
        <f t="shared" si="243"/>
        <v>Ruth MayApr 10, 2020</v>
      </c>
      <c r="F830" t="str">
        <f>VLOOKUP(E830,'names lookup'!D:L,2,FALSE)</f>
        <v>Ruth May</v>
      </c>
      <c r="G830" t="str">
        <f>VLOOKUP(F830,'names lookup'!E:H,3,FALSE)</f>
        <v>NHS England</v>
      </c>
      <c r="H830" t="str">
        <f>VLOOKUP(F830,'names lookup'!E:I,5,FALSE)</f>
        <v>Government</v>
      </c>
      <c r="I830" t="str">
        <f>VLOOKUP($F830,'names lookup'!$E:J,6,FALSE)</f>
        <v>Health</v>
      </c>
      <c r="J830" t="str">
        <f>VLOOKUP($F830,'names lookup'!$E:K,7,FALSE)</f>
        <v>N/A</v>
      </c>
      <c r="K830" t="str">
        <f>VLOOKUP($F830,'names lookup'!$E:L,8,FALSE)</f>
        <v>England</v>
      </c>
      <c r="L830" t="str">
        <f t="shared" si="244"/>
        <v>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v>
      </c>
      <c r="M830" t="str">
        <f t="shared" si="258"/>
        <v>46:26</v>
      </c>
      <c r="O830">
        <v>649</v>
      </c>
      <c r="Q830" t="s">
        <v>782</v>
      </c>
      <c r="R830" s="7">
        <f t="shared" si="245"/>
        <v>43931</v>
      </c>
      <c r="S830" t="s">
        <v>2670</v>
      </c>
      <c r="T830" s="6">
        <f t="shared" si="259"/>
        <v>3.2245370370370369E-2</v>
      </c>
      <c r="U830">
        <f t="shared" si="246"/>
        <v>3.2245370370370369E-2</v>
      </c>
      <c r="V830">
        <f t="shared" si="247"/>
        <v>3.2245370370370369E-2</v>
      </c>
      <c r="W830">
        <f t="shared" si="248"/>
        <v>0</v>
      </c>
      <c r="X830">
        <f t="shared" si="249"/>
        <v>3.2743055555555553E-2</v>
      </c>
      <c r="Y830">
        <f t="shared" si="250"/>
        <v>3.2743055555555553E-2</v>
      </c>
      <c r="Z830" t="b">
        <f t="shared" si="251"/>
        <v>0</v>
      </c>
      <c r="AA830" s="6">
        <f t="shared" si="252"/>
        <v>4.9768518518518434E-4</v>
      </c>
      <c r="AB830" s="6" t="b">
        <f t="shared" si="253"/>
        <v>0</v>
      </c>
      <c r="AC830" s="9">
        <f t="shared" si="254"/>
        <v>111</v>
      </c>
      <c r="AD830" s="9">
        <f t="shared" si="262"/>
        <v>154.88372093023281</v>
      </c>
      <c r="AE830" s="10">
        <f t="shared" si="260"/>
        <v>4.5138888888888892E-4</v>
      </c>
      <c r="AF830">
        <f t="shared" si="255"/>
        <v>4.9768518518518434E-4</v>
      </c>
      <c r="AG830" t="b">
        <f t="shared" si="256"/>
        <v>0</v>
      </c>
      <c r="AH830">
        <f t="shared" si="257"/>
        <v>3.2743055555555553E-2</v>
      </c>
    </row>
    <row r="831" spans="1:34" x14ac:dyDescent="0.2">
      <c r="A831">
        <v>878</v>
      </c>
      <c r="B831" t="s">
        <v>781</v>
      </c>
      <c r="C831" t="s">
        <v>863</v>
      </c>
      <c r="D831" t="s">
        <v>2121</v>
      </c>
      <c r="E831" t="str">
        <f t="shared" si="243"/>
        <v>Matt HancockApr 10, 2020</v>
      </c>
      <c r="F831" t="str">
        <f>VLOOKUP(E831,'names lookup'!D:L,2,FALSE)</f>
        <v>Matt Hancock</v>
      </c>
      <c r="G831" t="str">
        <f>VLOOKUP(F831,'names lookup'!E:H,3,FALSE)</f>
        <v>Government</v>
      </c>
      <c r="H831" t="str">
        <f>VLOOKUP(F831,'names lookup'!E:I,5,FALSE)</f>
        <v>Government</v>
      </c>
      <c r="I831" t="str">
        <f>VLOOKUP($F831,'names lookup'!$E:J,6,FALSE)</f>
        <v>Central govt</v>
      </c>
      <c r="J831" t="str">
        <f>VLOOKUP($F831,'names lookup'!$E:K,7,FALSE)</f>
        <v>N/A</v>
      </c>
      <c r="K831" t="str">
        <f>VLOOKUP($F831,'names lookup'!$E:L,8,FALSE)</f>
        <v>UK</v>
      </c>
      <c r="L831" t="str">
        <f t="shared" si="244"/>
        <v>Okay. Thanks very much. Well, that concludes our press conference today from Downing street with huge thanks to a Deputy Chief Medical Officer, Jonathan Van-Tam and the Chief Nursing Officer, Ruth May. Thanks very much indeed.</v>
      </c>
      <c r="M831" t="str">
        <f t="shared" si="258"/>
        <v>47:09</v>
      </c>
      <c r="O831">
        <v>248</v>
      </c>
      <c r="Q831" t="s">
        <v>782</v>
      </c>
      <c r="R831" s="7">
        <f t="shared" si="245"/>
        <v>43931</v>
      </c>
      <c r="S831" t="s">
        <v>2671</v>
      </c>
      <c r="T831" s="6">
        <f t="shared" si="259"/>
        <v>3.2743055555555553E-2</v>
      </c>
      <c r="U831" s="6">
        <f t="shared" si="246"/>
        <v>3.2743055555555553E-2</v>
      </c>
      <c r="V831" s="6">
        <f t="shared" si="247"/>
        <v>3.2743055555555553E-2</v>
      </c>
      <c r="W831" s="6">
        <f t="shared" si="248"/>
        <v>0</v>
      </c>
      <c r="X831" s="6">
        <f t="shared" si="249"/>
        <v>2.3148148148148147E-5</v>
      </c>
      <c r="Y831" s="6">
        <f t="shared" si="250"/>
        <v>2.3148148148148147E-5</v>
      </c>
      <c r="Z831" t="b">
        <f t="shared" si="251"/>
        <v>0</v>
      </c>
      <c r="AA831" s="6">
        <f t="shared" si="252"/>
        <v>-3.2719907407407406E-2</v>
      </c>
      <c r="AB831" s="6" t="b">
        <f t="shared" si="253"/>
        <v>1</v>
      </c>
      <c r="AC831" s="9">
        <f t="shared" si="254"/>
        <v>36</v>
      </c>
      <c r="AD831" s="9" t="str">
        <f t="shared" si="262"/>
        <v/>
      </c>
      <c r="AE831" s="10">
        <f t="shared" si="260"/>
        <v>1.3888888888888889E-4</v>
      </c>
      <c r="AF831">
        <f t="shared" si="255"/>
        <v>-3.2719907407407406E-2</v>
      </c>
      <c r="AG831" t="b">
        <f t="shared" si="256"/>
        <v>1</v>
      </c>
      <c r="AH831">
        <f t="shared" si="257"/>
        <v>3.2743055555555553E-2</v>
      </c>
    </row>
    <row r="832" spans="1:34" x14ac:dyDescent="0.2">
      <c r="A832">
        <v>884</v>
      </c>
      <c r="B832" t="s">
        <v>864</v>
      </c>
      <c r="C832" t="s">
        <v>867</v>
      </c>
      <c r="D832" t="s">
        <v>2059</v>
      </c>
      <c r="E832" t="str">
        <f t="shared" si="243"/>
        <v>Dominic RaabApr 9, 2020</v>
      </c>
      <c r="F832" t="str">
        <f>VLOOKUP(D832,'names lookup'!A:L,5,FALSE)</f>
        <v>Dominic Raab</v>
      </c>
      <c r="G832" t="str">
        <f>VLOOKUP(F832,'names lookup'!E:H,3,FALSE)</f>
        <v>Government</v>
      </c>
      <c r="H832" t="str">
        <f>VLOOKUP(F832,'names lookup'!E:I,5,FALSE)</f>
        <v>Government</v>
      </c>
      <c r="I832" t="str">
        <f>VLOOKUP($F832,'names lookup'!$E:J,6,FALSE)</f>
        <v>Central govt</v>
      </c>
      <c r="J832" t="str">
        <f>VLOOKUP($F832,'names lookup'!$E:K,7,FALSE)</f>
        <v>N/A</v>
      </c>
      <c r="K832" t="str">
        <f>VLOOKUP($F832,'names lookup'!$E:L,8,FALSE)</f>
        <v>UK</v>
      </c>
      <c r="L832" t="str">
        <f t="shared" si="244"/>
        <v>I also want to say big thank you to the carers, the charity workers, all those looking after, or even just keeping an eye on, those in their local neighborhood. You are the lifeline to so many people in our communities.</v>
      </c>
      <c r="M832" t="str">
        <f t="shared" si="258"/>
        <v>00:02</v>
      </c>
      <c r="O832">
        <v>241</v>
      </c>
      <c r="Q832" t="s">
        <v>865</v>
      </c>
      <c r="R832" s="7">
        <f t="shared" si="245"/>
        <v>43930</v>
      </c>
      <c r="S832" t="s">
        <v>2672</v>
      </c>
      <c r="T832" s="6">
        <f t="shared" si="259"/>
        <v>2.3148148148148147E-5</v>
      </c>
      <c r="U832">
        <f t="shared" si="246"/>
        <v>2.3148148148148147E-5</v>
      </c>
      <c r="V832">
        <f t="shared" si="247"/>
        <v>2.2789351851851852E-2</v>
      </c>
      <c r="W832">
        <f t="shared" si="248"/>
        <v>2.2766203703703705E-2</v>
      </c>
      <c r="X832">
        <f t="shared" si="249"/>
        <v>7.1759259259259259E-3</v>
      </c>
      <c r="Y832">
        <f t="shared" si="250"/>
        <v>7.1759259259259259E-3</v>
      </c>
      <c r="Z832" t="b">
        <f t="shared" si="251"/>
        <v>0</v>
      </c>
      <c r="AA832" s="6">
        <f t="shared" si="252"/>
        <v>1.7361111111111112E-4</v>
      </c>
      <c r="AB832" s="6" t="b">
        <f t="shared" si="253"/>
        <v>0</v>
      </c>
      <c r="AC832" s="9">
        <f t="shared" si="254"/>
        <v>41</v>
      </c>
      <c r="AD832" s="9">
        <f t="shared" si="262"/>
        <v>164</v>
      </c>
      <c r="AE832" s="10">
        <f t="shared" si="260"/>
        <v>1.6203703703703703E-4</v>
      </c>
      <c r="AF832">
        <f t="shared" si="255"/>
        <v>7.1527777777777779E-3</v>
      </c>
      <c r="AG832" t="b">
        <f t="shared" si="256"/>
        <v>0</v>
      </c>
      <c r="AH832">
        <f t="shared" si="257"/>
        <v>2.2789351851851852E-2</v>
      </c>
    </row>
    <row r="833" spans="1:34" x14ac:dyDescent="0.2">
      <c r="A833">
        <v>885</v>
      </c>
      <c r="B833" t="s">
        <v>864</v>
      </c>
      <c r="C833" t="s">
        <v>868</v>
      </c>
      <c r="D833" t="s">
        <v>2059</v>
      </c>
      <c r="E833" t="str">
        <f t="shared" si="243"/>
        <v>Dominic RaabApr 9, 2020</v>
      </c>
      <c r="F833" t="str">
        <f>VLOOKUP(D833,'names lookup'!A:L,5,FALSE)</f>
        <v>Dominic Raab</v>
      </c>
      <c r="G833" t="str">
        <f>VLOOKUP(F833,'names lookup'!E:H,3,FALSE)</f>
        <v>Government</v>
      </c>
      <c r="H833" t="str">
        <f>VLOOKUP(F833,'names lookup'!E:I,5,FALSE)</f>
        <v>Government</v>
      </c>
      <c r="I833" t="str">
        <f>VLOOKUP($F833,'names lookup'!$E:J,6,FALSE)</f>
        <v>Central govt</v>
      </c>
      <c r="J833" t="str">
        <f>VLOOKUP($F833,'names lookup'!$E:K,7,FALSE)</f>
        <v>N/A</v>
      </c>
      <c r="K833" t="str">
        <f>VLOOKUP($F833,'names lookup'!$E:L,8,FALSE)</f>
        <v>UK</v>
      </c>
      <c r="L833" t="str">
        <f t="shared" si="244"/>
        <v>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v>
      </c>
      <c r="M833" t="str">
        <f t="shared" si="258"/>
        <v>00:17</v>
      </c>
      <c r="O833">
        <v>364</v>
      </c>
      <c r="Q833" t="s">
        <v>865</v>
      </c>
      <c r="R833" s="7">
        <f t="shared" si="245"/>
        <v>43930</v>
      </c>
      <c r="S833" t="s">
        <v>2672</v>
      </c>
      <c r="T833" s="6">
        <f t="shared" si="259"/>
        <v>1.9675925925925926E-4</v>
      </c>
      <c r="U833">
        <f t="shared" si="246"/>
        <v>2.3148148148148147E-5</v>
      </c>
      <c r="V833">
        <f t="shared" si="247"/>
        <v>2.2789351851851852E-2</v>
      </c>
      <c r="W833">
        <f t="shared" si="248"/>
        <v>2.2766203703703705E-2</v>
      </c>
      <c r="X833">
        <f t="shared" si="249"/>
        <v>7.1759259259259259E-3</v>
      </c>
      <c r="Y833">
        <f t="shared" si="250"/>
        <v>7.1759259259259259E-3</v>
      </c>
      <c r="Z833" t="b">
        <f t="shared" si="251"/>
        <v>0</v>
      </c>
      <c r="AA833" s="6">
        <f t="shared" si="252"/>
        <v>2.5462962962962966E-4</v>
      </c>
      <c r="AB833" s="6" t="b">
        <f t="shared" si="253"/>
        <v>0</v>
      </c>
      <c r="AC833" s="9">
        <f t="shared" si="254"/>
        <v>60</v>
      </c>
      <c r="AD833" s="9">
        <f t="shared" si="262"/>
        <v>163.63636363636363</v>
      </c>
      <c r="AE833" s="10">
        <f t="shared" si="260"/>
        <v>2.4305555555555552E-4</v>
      </c>
      <c r="AF833">
        <f t="shared" si="255"/>
        <v>7.1527777777777779E-3</v>
      </c>
      <c r="AG833" t="b">
        <f t="shared" si="256"/>
        <v>0</v>
      </c>
      <c r="AH833">
        <f t="shared" si="257"/>
        <v>2.2789351851851852E-2</v>
      </c>
    </row>
    <row r="834" spans="1:34" x14ac:dyDescent="0.2">
      <c r="A834">
        <v>886</v>
      </c>
      <c r="B834" t="s">
        <v>864</v>
      </c>
      <c r="C834" t="s">
        <v>869</v>
      </c>
      <c r="D834" t="s">
        <v>2059</v>
      </c>
      <c r="E834" t="str">
        <f t="shared" ref="E834:E897" si="263">D834&amp;Q834</f>
        <v>Dominic RaabApr 9, 2020</v>
      </c>
      <c r="F834" t="str">
        <f>VLOOKUP(D834,'names lookup'!A:L,5,FALSE)</f>
        <v>Dominic Raab</v>
      </c>
      <c r="G834" t="str">
        <f>VLOOKUP(F834,'names lookup'!E:H,3,FALSE)</f>
        <v>Government</v>
      </c>
      <c r="H834" t="str">
        <f>VLOOKUP(F834,'names lookup'!E:I,5,FALSE)</f>
        <v>Government</v>
      </c>
      <c r="I834" t="str">
        <f>VLOOKUP($F834,'names lookup'!$E:J,6,FALSE)</f>
        <v>Central govt</v>
      </c>
      <c r="J834" t="str">
        <f>VLOOKUP($F834,'names lookup'!$E:K,7,FALSE)</f>
        <v>N/A</v>
      </c>
      <c r="K834" t="str">
        <f>VLOOKUP($F834,'names lookup'!$E:L,8,FALSE)</f>
        <v>UK</v>
      </c>
      <c r="L834" t="str">
        <f t="shared" ref="L834:L897" si="264">TRIM(SUBSTITUTE(SUBSTITUTE(SUBSTITUTE(SUBSTITUTE(C834,D834,""),M834,""),"();",""),":",""))</f>
        <v>Thank you to the volunteers who have stepped up across the country, whose big-hearted sense of responsibility defines British community spirit at its very best.</v>
      </c>
      <c r="M834" t="str">
        <f t="shared" si="258"/>
        <v>00:39</v>
      </c>
      <c r="O834">
        <v>182</v>
      </c>
      <c r="Q834" t="s">
        <v>865</v>
      </c>
      <c r="R834" s="7">
        <f t="shared" ref="R834:R897" si="265">DATE(2020,IF(LEFT(Q834,3)="Apr",4,3),SUBSTITUTE(SUBSTITUTE(SUBSTITUTE(Q834,", 2020",""),"Apr ",""),"Mar ",""))</f>
        <v>43930</v>
      </c>
      <c r="S834" t="s">
        <v>2672</v>
      </c>
      <c r="T834" s="6">
        <f t="shared" si="259"/>
        <v>4.5138888888888892E-4</v>
      </c>
      <c r="U834">
        <f t="shared" ref="U834:U897" si="266">IF(D834=D833,U833,T834)</f>
        <v>2.3148148148148147E-5</v>
      </c>
      <c r="V834">
        <f t="shared" ref="V834:V897" si="267">_xlfn.MAXIFS(T:T,D:D,D834,B:B,B834)</f>
        <v>2.2789351851851852E-2</v>
      </c>
      <c r="W834">
        <f t="shared" ref="W834:W897" si="268">V834-U834</f>
        <v>2.2766203703703705E-2</v>
      </c>
      <c r="X834">
        <f t="shared" ref="X834:X900" si="269">IF(V834=T834,T835,X835)</f>
        <v>7.1759259259259259E-3</v>
      </c>
      <c r="Y834">
        <f t="shared" ref="Y834:Y897" si="270">IF(ISBLANK(X834),V834,X834)</f>
        <v>7.1759259259259259E-3</v>
      </c>
      <c r="Z834" t="b">
        <f t="shared" ref="Z834:Z897" si="271">IF(ISBLANK(X834),TRUE,FALSE)</f>
        <v>0</v>
      </c>
      <c r="AA834" s="6">
        <f t="shared" ref="AA834:AA897" si="272">T835-T834</f>
        <v>1.3888888888888886E-4</v>
      </c>
      <c r="AB834" s="6" t="b">
        <f t="shared" ref="AB834:AB897" si="273">AA834&lt;0</f>
        <v>0</v>
      </c>
      <c r="AC834" s="9">
        <f t="shared" ref="AC834:AC897" si="274">LEN(TRIM(L834))-LEN(SUBSTITUTE(L834," ",""))+1</f>
        <v>25</v>
      </c>
      <c r="AD834" s="9">
        <f t="shared" si="262"/>
        <v>125.00000000000003</v>
      </c>
      <c r="AE834" s="10">
        <f t="shared" si="260"/>
        <v>9.2592592592592588E-5</v>
      </c>
      <c r="AF834">
        <f t="shared" ref="AF834:AF897" si="275">Y834-U834</f>
        <v>7.1527777777777779E-3</v>
      </c>
      <c r="AG834" t="b">
        <f t="shared" ref="AG834:AG897" si="276">AF834&lt;0</f>
        <v>0</v>
      </c>
      <c r="AH834">
        <f t="shared" ref="AH834:AH897" si="277">_xlfn.MAXIFS(T:T,B:B,B834)</f>
        <v>2.2789351851851852E-2</v>
      </c>
    </row>
    <row r="835" spans="1:34" x14ac:dyDescent="0.2">
      <c r="A835">
        <v>887</v>
      </c>
      <c r="B835" t="s">
        <v>864</v>
      </c>
      <c r="C835" t="s">
        <v>870</v>
      </c>
      <c r="D835" t="s">
        <v>2059</v>
      </c>
      <c r="E835" t="str">
        <f t="shared" si="263"/>
        <v>Dominic RaabApr 9, 2020</v>
      </c>
      <c r="F835" t="str">
        <f>VLOOKUP(D835,'names lookup'!A:L,5,FALSE)</f>
        <v>Dominic Raab</v>
      </c>
      <c r="G835" t="str">
        <f>VLOOKUP(F835,'names lookup'!E:H,3,FALSE)</f>
        <v>Government</v>
      </c>
      <c r="H835" t="str">
        <f>VLOOKUP(F835,'names lookup'!E:I,5,FALSE)</f>
        <v>Government</v>
      </c>
      <c r="I835" t="str">
        <f>VLOOKUP($F835,'names lookup'!$E:J,6,FALSE)</f>
        <v>Central govt</v>
      </c>
      <c r="J835" t="str">
        <f>VLOOKUP($F835,'names lookup'!$E:K,7,FALSE)</f>
        <v>N/A</v>
      </c>
      <c r="K835" t="str">
        <f>VLOOKUP($F835,'names lookup'!$E:L,8,FALSE)</f>
        <v>UK</v>
      </c>
      <c r="L835" t="str">
        <f t="shared" si="264"/>
        <v>A massive thank you to every single person who stayed home to stop this terrible virus from spreading. You’ve helped protect the NHS and you’ve helped to save lives.</v>
      </c>
      <c r="M835" t="str">
        <f t="shared" ref="M835:M898" si="278">MID(C835,FIND("(",C835)+1,FIND(")",C835)-FIND("(",C835)-1)</f>
        <v>00:51</v>
      </c>
      <c r="O835">
        <v>187</v>
      </c>
      <c r="Q835" t="s">
        <v>865</v>
      </c>
      <c r="R835" s="7">
        <f t="shared" si="265"/>
        <v>43930</v>
      </c>
      <c r="S835" t="s">
        <v>2672</v>
      </c>
      <c r="T835" s="6">
        <f t="shared" ref="T835:T898" si="279">IF(LEN(N835)&gt;5,TIME(LEFT(M835,2),MID(M835,4,2),RIGHT(M835,2)),TIME(N835,LEFT(M835,2),RIGHT(M835,2)))</f>
        <v>5.9027777777777778E-4</v>
      </c>
      <c r="U835">
        <f t="shared" si="266"/>
        <v>2.3148148148148147E-5</v>
      </c>
      <c r="V835">
        <f t="shared" si="267"/>
        <v>2.2789351851851852E-2</v>
      </c>
      <c r="W835">
        <f t="shared" si="268"/>
        <v>2.2766203703703705E-2</v>
      </c>
      <c r="X835">
        <f t="shared" si="269"/>
        <v>7.1759259259259259E-3</v>
      </c>
      <c r="Y835">
        <f t="shared" si="270"/>
        <v>7.1759259259259259E-3</v>
      </c>
      <c r="Z835" t="b">
        <f t="shared" si="271"/>
        <v>0</v>
      </c>
      <c r="AA835" s="6">
        <f t="shared" si="272"/>
        <v>1.5046296296296292E-4</v>
      </c>
      <c r="AB835" s="6" t="b">
        <f t="shared" si="273"/>
        <v>0</v>
      </c>
      <c r="AC835" s="9">
        <f t="shared" si="274"/>
        <v>29</v>
      </c>
      <c r="AD835" s="9">
        <f t="shared" si="262"/>
        <v>133.84615384615387</v>
      </c>
      <c r="AE835" s="10">
        <f t="shared" ref="AE835:AE898" si="280">TIME(0,0,(AC835/AVERAGE(AD:AD))*60)</f>
        <v>1.1574074074074073E-4</v>
      </c>
      <c r="AF835">
        <f t="shared" si="275"/>
        <v>7.1527777777777779E-3</v>
      </c>
      <c r="AG835" t="b">
        <f t="shared" si="276"/>
        <v>0</v>
      </c>
      <c r="AH835">
        <f t="shared" si="277"/>
        <v>2.2789351851851852E-2</v>
      </c>
    </row>
    <row r="836" spans="1:34" x14ac:dyDescent="0.2">
      <c r="A836">
        <v>888</v>
      </c>
      <c r="B836" t="s">
        <v>864</v>
      </c>
      <c r="C836" t="s">
        <v>871</v>
      </c>
      <c r="D836" t="s">
        <v>2059</v>
      </c>
      <c r="E836" t="str">
        <f t="shared" si="263"/>
        <v>Dominic RaabApr 9, 2020</v>
      </c>
      <c r="F836" t="str">
        <f>VLOOKUP(D836,'names lookup'!A:L,5,FALSE)</f>
        <v>Dominic Raab</v>
      </c>
      <c r="G836" t="str">
        <f>VLOOKUP(F836,'names lookup'!E:H,3,FALSE)</f>
        <v>Government</v>
      </c>
      <c r="H836" t="str">
        <f>VLOOKUP(F836,'names lookup'!E:I,5,FALSE)</f>
        <v>Government</v>
      </c>
      <c r="I836" t="str">
        <f>VLOOKUP($F836,'names lookup'!$E:J,6,FALSE)</f>
        <v>Central govt</v>
      </c>
      <c r="J836" t="str">
        <f>VLOOKUP($F836,'names lookup'!$E:K,7,FALSE)</f>
        <v>N/A</v>
      </c>
      <c r="K836" t="str">
        <f>VLOOKUP($F836,'names lookup'!$E:L,8,FALSE)</f>
        <v>UK</v>
      </c>
      <c r="L836" t="str">
        <f t="shared" si="264"/>
        <v>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v>
      </c>
      <c r="M836" t="str">
        <f t="shared" si="278"/>
        <v>01:04</v>
      </c>
      <c r="O836">
        <v>329</v>
      </c>
      <c r="Q836" t="s">
        <v>865</v>
      </c>
      <c r="R836" s="7">
        <f t="shared" si="265"/>
        <v>43930</v>
      </c>
      <c r="S836" t="s">
        <v>2672</v>
      </c>
      <c r="T836" s="6">
        <f t="shared" si="279"/>
        <v>7.407407407407407E-4</v>
      </c>
      <c r="U836">
        <f t="shared" si="266"/>
        <v>2.3148148148148147E-5</v>
      </c>
      <c r="V836">
        <f t="shared" si="267"/>
        <v>2.2789351851851852E-2</v>
      </c>
      <c r="W836">
        <f t="shared" si="268"/>
        <v>2.2766203703703705E-2</v>
      </c>
      <c r="X836">
        <f t="shared" si="269"/>
        <v>7.1759259259259259E-3</v>
      </c>
      <c r="Y836">
        <f t="shared" si="270"/>
        <v>7.1759259259259259E-3</v>
      </c>
      <c r="Z836" t="b">
        <f t="shared" si="271"/>
        <v>0</v>
      </c>
      <c r="AA836" s="6">
        <f t="shared" si="272"/>
        <v>2.4305555555555571E-4</v>
      </c>
      <c r="AB836" s="6" t="b">
        <f t="shared" si="273"/>
        <v>0</v>
      </c>
      <c r="AC836" s="9">
        <f t="shared" si="274"/>
        <v>61</v>
      </c>
      <c r="AD836" s="9">
        <f t="shared" si="262"/>
        <v>174.28571428571419</v>
      </c>
      <c r="AE836" s="10">
        <f t="shared" si="280"/>
        <v>2.4305555555555552E-4</v>
      </c>
      <c r="AF836">
        <f t="shared" si="275"/>
        <v>7.1527777777777779E-3</v>
      </c>
      <c r="AG836" t="b">
        <f t="shared" si="276"/>
        <v>0</v>
      </c>
      <c r="AH836">
        <f t="shared" si="277"/>
        <v>2.2789351851851852E-2</v>
      </c>
    </row>
    <row r="837" spans="1:34" x14ac:dyDescent="0.2">
      <c r="A837">
        <v>889</v>
      </c>
      <c r="B837" t="s">
        <v>864</v>
      </c>
      <c r="C837" t="s">
        <v>872</v>
      </c>
      <c r="D837" t="s">
        <v>2059</v>
      </c>
      <c r="E837" t="str">
        <f t="shared" si="263"/>
        <v>Dominic RaabApr 9, 2020</v>
      </c>
      <c r="F837" t="str">
        <f>VLOOKUP(D837,'names lookup'!A:L,5,FALSE)</f>
        <v>Dominic Raab</v>
      </c>
      <c r="G837" t="str">
        <f>VLOOKUP(F837,'names lookup'!E:H,3,FALSE)</f>
        <v>Government</v>
      </c>
      <c r="H837" t="str">
        <f>VLOOKUP(F837,'names lookup'!E:I,5,FALSE)</f>
        <v>Government</v>
      </c>
      <c r="I837" t="str">
        <f>VLOOKUP($F837,'names lookup'!$E:J,6,FALSE)</f>
        <v>Central govt</v>
      </c>
      <c r="J837" t="str">
        <f>VLOOKUP($F837,'names lookup'!$E:K,7,FALSE)</f>
        <v>N/A</v>
      </c>
      <c r="K837" t="str">
        <f>VLOOKUP($F837,'names lookup'!$E:L,8,FALSE)</f>
        <v>UK</v>
      </c>
      <c r="L837" t="str">
        <f t="shared" si="264"/>
        <v>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v>
      </c>
      <c r="M837" t="str">
        <f t="shared" si="278"/>
        <v>01:25</v>
      </c>
      <c r="O837">
        <v>455</v>
      </c>
      <c r="Q837" t="s">
        <v>865</v>
      </c>
      <c r="R837" s="7">
        <f t="shared" si="265"/>
        <v>43930</v>
      </c>
      <c r="S837" t="s">
        <v>2672</v>
      </c>
      <c r="T837" s="6">
        <f t="shared" si="279"/>
        <v>9.8379629629629642E-4</v>
      </c>
      <c r="U837">
        <f t="shared" si="266"/>
        <v>2.3148148148148147E-5</v>
      </c>
      <c r="V837">
        <f t="shared" si="267"/>
        <v>2.2789351851851852E-2</v>
      </c>
      <c r="W837">
        <f t="shared" si="268"/>
        <v>2.2766203703703705E-2</v>
      </c>
      <c r="X837">
        <f t="shared" si="269"/>
        <v>7.1759259259259259E-3</v>
      </c>
      <c r="Y837">
        <f t="shared" si="270"/>
        <v>7.1759259259259259E-3</v>
      </c>
      <c r="Z837" t="b">
        <f t="shared" si="271"/>
        <v>0</v>
      </c>
      <c r="AA837" s="6">
        <f t="shared" si="272"/>
        <v>3.0092592592592584E-4</v>
      </c>
      <c r="AB837" s="6" t="b">
        <f t="shared" si="273"/>
        <v>0</v>
      </c>
      <c r="AC837" s="9">
        <f t="shared" si="274"/>
        <v>73</v>
      </c>
      <c r="AD837" s="9">
        <f t="shared" si="262"/>
        <v>168.46153846153851</v>
      </c>
      <c r="AE837" s="10">
        <f t="shared" si="280"/>
        <v>3.0092592592592595E-4</v>
      </c>
      <c r="AF837">
        <f t="shared" si="275"/>
        <v>7.1527777777777779E-3</v>
      </c>
      <c r="AG837" t="b">
        <f t="shared" si="276"/>
        <v>0</v>
      </c>
      <c r="AH837">
        <f t="shared" si="277"/>
        <v>2.2789351851851852E-2</v>
      </c>
    </row>
    <row r="838" spans="1:34" x14ac:dyDescent="0.2">
      <c r="A838">
        <v>890</v>
      </c>
      <c r="B838" t="s">
        <v>864</v>
      </c>
      <c r="C838" t="s">
        <v>873</v>
      </c>
      <c r="D838" t="s">
        <v>2059</v>
      </c>
      <c r="E838" t="str">
        <f t="shared" si="263"/>
        <v>Dominic RaabApr 9, 2020</v>
      </c>
      <c r="F838" t="str">
        <f>VLOOKUP(D838,'names lookup'!A:L,5,FALSE)</f>
        <v>Dominic Raab</v>
      </c>
      <c r="G838" t="str">
        <f>VLOOKUP(F838,'names lookup'!E:H,3,FALSE)</f>
        <v>Government</v>
      </c>
      <c r="H838" t="str">
        <f>VLOOKUP(F838,'names lookup'!E:I,5,FALSE)</f>
        <v>Government</v>
      </c>
      <c r="I838" t="str">
        <f>VLOOKUP($F838,'names lookup'!$E:J,6,FALSE)</f>
        <v>Central govt</v>
      </c>
      <c r="J838" t="str">
        <f>VLOOKUP($F838,'names lookup'!$E:K,7,FALSE)</f>
        <v>N/A</v>
      </c>
      <c r="K838" t="str">
        <f>VLOOKUP($F838,'names lookup'!$E:L,8,FALSE)</f>
        <v>UK</v>
      </c>
      <c r="L838" t="str">
        <f t="shared" si="264"/>
        <v>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v>
      </c>
      <c r="M838" t="str">
        <f t="shared" si="278"/>
        <v>01:51</v>
      </c>
      <c r="O838">
        <v>593</v>
      </c>
      <c r="Q838" t="s">
        <v>865</v>
      </c>
      <c r="R838" s="7">
        <f t="shared" si="265"/>
        <v>43930</v>
      </c>
      <c r="S838" t="s">
        <v>2672</v>
      </c>
      <c r="T838" s="6">
        <f t="shared" si="279"/>
        <v>1.2847222222222223E-3</v>
      </c>
      <c r="U838">
        <f t="shared" si="266"/>
        <v>2.3148148148148147E-5</v>
      </c>
      <c r="V838">
        <f t="shared" si="267"/>
        <v>2.2789351851851852E-2</v>
      </c>
      <c r="W838">
        <f t="shared" si="268"/>
        <v>2.2766203703703705E-2</v>
      </c>
      <c r="X838">
        <f t="shared" si="269"/>
        <v>7.1759259259259259E-3</v>
      </c>
      <c r="Y838">
        <f t="shared" si="270"/>
        <v>7.1759259259259259E-3</v>
      </c>
      <c r="Z838" t="b">
        <f t="shared" si="271"/>
        <v>0</v>
      </c>
      <c r="AA838" s="6">
        <f t="shared" si="272"/>
        <v>4.2824074074074075E-4</v>
      </c>
      <c r="AB838" s="6" t="b">
        <f t="shared" si="273"/>
        <v>0</v>
      </c>
      <c r="AC838" s="9">
        <f t="shared" si="274"/>
        <v>110</v>
      </c>
      <c r="AD838" s="9">
        <f t="shared" si="262"/>
        <v>178.37837837837836</v>
      </c>
      <c r="AE838" s="10">
        <f t="shared" si="280"/>
        <v>4.5138888888888892E-4</v>
      </c>
      <c r="AF838">
        <f t="shared" si="275"/>
        <v>7.1527777777777779E-3</v>
      </c>
      <c r="AG838" t="b">
        <f t="shared" si="276"/>
        <v>0</v>
      </c>
      <c r="AH838">
        <f t="shared" si="277"/>
        <v>2.2789351851851852E-2</v>
      </c>
    </row>
    <row r="839" spans="1:34" x14ac:dyDescent="0.2">
      <c r="A839">
        <v>891</v>
      </c>
      <c r="B839" t="s">
        <v>864</v>
      </c>
      <c r="C839" t="s">
        <v>874</v>
      </c>
      <c r="D839" t="s">
        <v>2059</v>
      </c>
      <c r="E839" t="str">
        <f t="shared" si="263"/>
        <v>Dominic RaabApr 9, 2020</v>
      </c>
      <c r="F839" t="str">
        <f>VLOOKUP(D839,'names lookup'!A:L,5,FALSE)</f>
        <v>Dominic Raab</v>
      </c>
      <c r="G839" t="str">
        <f>VLOOKUP(F839,'names lookup'!E:H,3,FALSE)</f>
        <v>Government</v>
      </c>
      <c r="H839" t="str">
        <f>VLOOKUP(F839,'names lookup'!E:I,5,FALSE)</f>
        <v>Government</v>
      </c>
      <c r="I839" t="str">
        <f>VLOOKUP($F839,'names lookup'!$E:J,6,FALSE)</f>
        <v>Central govt</v>
      </c>
      <c r="J839" t="str">
        <f>VLOOKUP($F839,'names lookup'!$E:K,7,FALSE)</f>
        <v>N/A</v>
      </c>
      <c r="K839" t="str">
        <f>VLOOKUP($F839,'names lookup'!$E:L,8,FALSE)</f>
        <v>UK</v>
      </c>
      <c r="L839" t="str">
        <f t="shared" si="264"/>
        <v>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v>
      </c>
      <c r="M839" t="str">
        <f t="shared" si="278"/>
        <v>02:28</v>
      </c>
      <c r="O839">
        <v>830</v>
      </c>
      <c r="Q839" t="s">
        <v>865</v>
      </c>
      <c r="R839" s="7">
        <f t="shared" si="265"/>
        <v>43930</v>
      </c>
      <c r="S839" t="s">
        <v>2672</v>
      </c>
      <c r="T839" s="6">
        <f t="shared" si="279"/>
        <v>1.712962962962963E-3</v>
      </c>
      <c r="U839">
        <f t="shared" si="266"/>
        <v>2.3148148148148147E-5</v>
      </c>
      <c r="V839">
        <f t="shared" si="267"/>
        <v>2.2789351851851852E-2</v>
      </c>
      <c r="W839">
        <f t="shared" si="268"/>
        <v>2.2766203703703705E-2</v>
      </c>
      <c r="X839">
        <f t="shared" si="269"/>
        <v>7.1759259259259259E-3</v>
      </c>
      <c r="Y839">
        <f t="shared" si="270"/>
        <v>7.1759259259259259E-3</v>
      </c>
      <c r="Z839" t="b">
        <f t="shared" si="271"/>
        <v>0</v>
      </c>
      <c r="AA839" s="6">
        <f t="shared" si="272"/>
        <v>5.9027777777777768E-4</v>
      </c>
      <c r="AB839" s="6" t="b">
        <f t="shared" si="273"/>
        <v>0</v>
      </c>
      <c r="AC839" s="9">
        <f t="shared" si="274"/>
        <v>143</v>
      </c>
      <c r="AD839" s="9">
        <f t="shared" si="262"/>
        <v>168.23529411764707</v>
      </c>
      <c r="AE839" s="10">
        <f t="shared" si="280"/>
        <v>5.9027777777777778E-4</v>
      </c>
      <c r="AF839">
        <f t="shared" si="275"/>
        <v>7.1527777777777779E-3</v>
      </c>
      <c r="AG839" t="b">
        <f t="shared" si="276"/>
        <v>0</v>
      </c>
      <c r="AH839">
        <f t="shared" si="277"/>
        <v>2.2789351851851852E-2</v>
      </c>
    </row>
    <row r="840" spans="1:34" x14ac:dyDescent="0.2">
      <c r="A840">
        <v>892</v>
      </c>
      <c r="B840" t="s">
        <v>864</v>
      </c>
      <c r="C840" t="s">
        <v>875</v>
      </c>
      <c r="D840" t="s">
        <v>2059</v>
      </c>
      <c r="E840" t="str">
        <f t="shared" si="263"/>
        <v>Dominic RaabApr 9, 2020</v>
      </c>
      <c r="F840" t="str">
        <f>VLOOKUP(D840,'names lookup'!A:L,5,FALSE)</f>
        <v>Dominic Raab</v>
      </c>
      <c r="G840" t="str">
        <f>VLOOKUP(F840,'names lookup'!E:H,3,FALSE)</f>
        <v>Government</v>
      </c>
      <c r="H840" t="str">
        <f>VLOOKUP(F840,'names lookup'!E:I,5,FALSE)</f>
        <v>Government</v>
      </c>
      <c r="I840" t="str">
        <f>VLOOKUP($F840,'names lookup'!$E:J,6,FALSE)</f>
        <v>Central govt</v>
      </c>
      <c r="J840" t="str">
        <f>VLOOKUP($F840,'names lookup'!$E:K,7,FALSE)</f>
        <v>N/A</v>
      </c>
      <c r="K840" t="str">
        <f>VLOOKUP($F840,'names lookup'!$E:L,8,FALSE)</f>
        <v>UK</v>
      </c>
      <c r="L840" t="str">
        <f t="shared" si="264"/>
        <v>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v>
      </c>
      <c r="M840" t="str">
        <f t="shared" si="278"/>
        <v>03:19</v>
      </c>
      <c r="O840">
        <v>346</v>
      </c>
      <c r="Q840" t="s">
        <v>865</v>
      </c>
      <c r="R840" s="7">
        <f t="shared" si="265"/>
        <v>43930</v>
      </c>
      <c r="S840" t="s">
        <v>2672</v>
      </c>
      <c r="T840" s="6">
        <f t="shared" si="279"/>
        <v>2.3032407407407407E-3</v>
      </c>
      <c r="U840">
        <f t="shared" si="266"/>
        <v>2.3148148148148147E-5</v>
      </c>
      <c r="V840">
        <f t="shared" si="267"/>
        <v>2.2789351851851852E-2</v>
      </c>
      <c r="W840">
        <f t="shared" si="268"/>
        <v>2.2766203703703705E-2</v>
      </c>
      <c r="X840">
        <f t="shared" si="269"/>
        <v>7.1759259259259259E-3</v>
      </c>
      <c r="Y840">
        <f t="shared" si="270"/>
        <v>7.1759259259259259E-3</v>
      </c>
      <c r="Z840" t="b">
        <f t="shared" si="271"/>
        <v>0</v>
      </c>
      <c r="AA840" s="6">
        <f t="shared" si="272"/>
        <v>2.6620370370370383E-4</v>
      </c>
      <c r="AB840" s="6" t="b">
        <f t="shared" si="273"/>
        <v>0</v>
      </c>
      <c r="AC840" s="9">
        <f t="shared" si="274"/>
        <v>63</v>
      </c>
      <c r="AD840" s="9">
        <f t="shared" si="262"/>
        <v>164.34782608695645</v>
      </c>
      <c r="AE840" s="10">
        <f t="shared" si="280"/>
        <v>2.5462962962962961E-4</v>
      </c>
      <c r="AF840">
        <f t="shared" si="275"/>
        <v>7.1527777777777779E-3</v>
      </c>
      <c r="AG840" t="b">
        <f t="shared" si="276"/>
        <v>0</v>
      </c>
      <c r="AH840">
        <f t="shared" si="277"/>
        <v>2.2789351851851852E-2</v>
      </c>
    </row>
    <row r="841" spans="1:34" x14ac:dyDescent="0.2">
      <c r="A841">
        <v>893</v>
      </c>
      <c r="B841" t="s">
        <v>864</v>
      </c>
      <c r="C841" t="s">
        <v>876</v>
      </c>
      <c r="D841" t="s">
        <v>2059</v>
      </c>
      <c r="E841" t="str">
        <f t="shared" si="263"/>
        <v>Dominic RaabApr 9, 2020</v>
      </c>
      <c r="F841" t="str">
        <f>VLOOKUP(D841,'names lookup'!A:L,5,FALSE)</f>
        <v>Dominic Raab</v>
      </c>
      <c r="G841" t="str">
        <f>VLOOKUP(F841,'names lookup'!E:H,3,FALSE)</f>
        <v>Government</v>
      </c>
      <c r="H841" t="str">
        <f>VLOOKUP(F841,'names lookup'!E:I,5,FALSE)</f>
        <v>Government</v>
      </c>
      <c r="I841" t="str">
        <f>VLOOKUP($F841,'names lookup'!$E:J,6,FALSE)</f>
        <v>Central govt</v>
      </c>
      <c r="J841" t="str">
        <f>VLOOKUP($F841,'names lookup'!$E:K,7,FALSE)</f>
        <v>N/A</v>
      </c>
      <c r="K841" t="str">
        <f>VLOOKUP($F841,'names lookup'!$E:L,8,FALSE)</f>
        <v>UK</v>
      </c>
      <c r="L841" t="str">
        <f t="shared" si="264"/>
        <v>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v>
      </c>
      <c r="M841" t="str">
        <f t="shared" si="278"/>
        <v>03:42</v>
      </c>
      <c r="O841">
        <v>1060</v>
      </c>
      <c r="Q841" t="s">
        <v>865</v>
      </c>
      <c r="R841" s="7">
        <f t="shared" si="265"/>
        <v>43930</v>
      </c>
      <c r="S841" t="s">
        <v>2672</v>
      </c>
      <c r="T841" s="6">
        <f t="shared" si="279"/>
        <v>2.5694444444444445E-3</v>
      </c>
      <c r="U841">
        <f t="shared" si="266"/>
        <v>2.3148148148148147E-5</v>
      </c>
      <c r="V841">
        <f t="shared" si="267"/>
        <v>2.2789351851851852E-2</v>
      </c>
      <c r="W841">
        <f t="shared" si="268"/>
        <v>2.2766203703703705E-2</v>
      </c>
      <c r="X841">
        <f t="shared" si="269"/>
        <v>7.1759259259259259E-3</v>
      </c>
      <c r="Y841">
        <f t="shared" si="270"/>
        <v>7.1759259259259259E-3</v>
      </c>
      <c r="Z841" t="b">
        <f t="shared" si="271"/>
        <v>0</v>
      </c>
      <c r="AA841" s="6">
        <f t="shared" si="272"/>
        <v>8.1018518518518549E-4</v>
      </c>
      <c r="AB841" s="6" t="b">
        <f t="shared" si="273"/>
        <v>0</v>
      </c>
      <c r="AC841" s="9">
        <f t="shared" si="274"/>
        <v>191</v>
      </c>
      <c r="AD841" s="9">
        <f t="shared" si="262"/>
        <v>163.71428571428564</v>
      </c>
      <c r="AE841" s="10">
        <f t="shared" si="280"/>
        <v>7.8703703703703705E-4</v>
      </c>
      <c r="AF841">
        <f t="shared" si="275"/>
        <v>7.1527777777777779E-3</v>
      </c>
      <c r="AG841" t="b">
        <f t="shared" si="276"/>
        <v>0</v>
      </c>
      <c r="AH841">
        <f t="shared" si="277"/>
        <v>2.2789351851851852E-2</v>
      </c>
    </row>
    <row r="842" spans="1:34" x14ac:dyDescent="0.2">
      <c r="A842">
        <v>894</v>
      </c>
      <c r="B842" t="s">
        <v>864</v>
      </c>
      <c r="C842" t="s">
        <v>877</v>
      </c>
      <c r="D842" t="s">
        <v>2059</v>
      </c>
      <c r="E842" t="str">
        <f t="shared" si="263"/>
        <v>Dominic RaabApr 9, 2020</v>
      </c>
      <c r="F842" t="str">
        <f>VLOOKUP(D842,'names lookup'!A:L,5,FALSE)</f>
        <v>Dominic Raab</v>
      </c>
      <c r="G842" t="str">
        <f>VLOOKUP(F842,'names lookup'!E:H,3,FALSE)</f>
        <v>Government</v>
      </c>
      <c r="H842" t="str">
        <f>VLOOKUP(F842,'names lookup'!E:I,5,FALSE)</f>
        <v>Government</v>
      </c>
      <c r="I842" t="str">
        <f>VLOOKUP($F842,'names lookup'!$E:J,6,FALSE)</f>
        <v>Central govt</v>
      </c>
      <c r="J842" t="str">
        <f>VLOOKUP($F842,'names lookup'!$E:K,7,FALSE)</f>
        <v>N/A</v>
      </c>
      <c r="K842" t="str">
        <f>VLOOKUP($F842,'names lookup'!$E:L,8,FALSE)</f>
        <v>UK</v>
      </c>
      <c r="L842" t="str">
        <f t="shared" si="264"/>
        <v>I will turn to Sir Patrick to give us an update on the very latest data. Sir Patrick, over to you.</v>
      </c>
      <c r="M842" t="str">
        <f t="shared" si="278"/>
        <v>04:52</v>
      </c>
      <c r="O842">
        <v>120</v>
      </c>
      <c r="Q842" t="s">
        <v>865</v>
      </c>
      <c r="R842" s="7">
        <f t="shared" si="265"/>
        <v>43930</v>
      </c>
      <c r="S842" t="s">
        <v>2672</v>
      </c>
      <c r="T842" s="6">
        <f t="shared" si="279"/>
        <v>3.37962962962963E-3</v>
      </c>
      <c r="U842">
        <f t="shared" si="266"/>
        <v>2.3148148148148147E-5</v>
      </c>
      <c r="V842">
        <f t="shared" si="267"/>
        <v>2.2789351851851852E-2</v>
      </c>
      <c r="W842">
        <f t="shared" si="268"/>
        <v>2.2766203703703705E-2</v>
      </c>
      <c r="X842">
        <f t="shared" si="269"/>
        <v>7.1759259259259259E-3</v>
      </c>
      <c r="Y842">
        <f t="shared" si="270"/>
        <v>7.1759259259259259E-3</v>
      </c>
      <c r="Z842" t="b">
        <f t="shared" si="271"/>
        <v>0</v>
      </c>
      <c r="AA842" s="6">
        <f t="shared" si="272"/>
        <v>5.787037037037002E-5</v>
      </c>
      <c r="AB842" s="6" t="b">
        <f t="shared" si="273"/>
        <v>0</v>
      </c>
      <c r="AC842" s="9">
        <f t="shared" si="274"/>
        <v>21</v>
      </c>
      <c r="AD842" s="9">
        <f t="shared" si="262"/>
        <v>252.00000000000153</v>
      </c>
      <c r="AE842" s="10">
        <f t="shared" si="280"/>
        <v>8.1018518518518516E-5</v>
      </c>
      <c r="AF842">
        <f t="shared" si="275"/>
        <v>7.1527777777777779E-3</v>
      </c>
      <c r="AG842" t="b">
        <f t="shared" si="276"/>
        <v>0</v>
      </c>
      <c r="AH842">
        <f t="shared" si="277"/>
        <v>2.2789351851851852E-2</v>
      </c>
    </row>
    <row r="843" spans="1:34" x14ac:dyDescent="0.2">
      <c r="A843">
        <v>895</v>
      </c>
      <c r="B843" t="s">
        <v>864</v>
      </c>
      <c r="C843" t="s">
        <v>878</v>
      </c>
      <c r="D843" t="s">
        <v>2156</v>
      </c>
      <c r="E843" t="str">
        <f t="shared" si="263"/>
        <v>Sir Patrick VallanceApr 9, 2020</v>
      </c>
      <c r="F843" t="str">
        <f>VLOOKUP(D843,'names lookup'!A:L,5,FALSE)</f>
        <v>Patrick Vallance</v>
      </c>
      <c r="G843" t="str">
        <f>VLOOKUP(F843,'names lookup'!E:H,3,FALSE)</f>
        <v>Government</v>
      </c>
      <c r="H843" t="str">
        <f>VLOOKUP(F843,'names lookup'!E:I,5,FALSE)</f>
        <v>Government</v>
      </c>
      <c r="I843" t="str">
        <f>VLOOKUP($F843,'names lookup'!$E:J,6,FALSE)</f>
        <v>Central govt</v>
      </c>
      <c r="J843" t="str">
        <f>VLOOKUP($F843,'names lookup'!$E:K,7,FALSE)</f>
        <v>N/A</v>
      </c>
      <c r="K843" t="str">
        <f>VLOOKUP($F843,'names lookup'!$E:L,8,FALSE)</f>
        <v>UK</v>
      </c>
      <c r="L843" t="str">
        <f t="shared" si="264"/>
        <v>Thank you very much.</v>
      </c>
      <c r="M843" t="str">
        <f t="shared" si="278"/>
        <v>04:57</v>
      </c>
      <c r="O843">
        <v>50</v>
      </c>
      <c r="Q843" t="s">
        <v>865</v>
      </c>
      <c r="R843" s="7">
        <f t="shared" si="265"/>
        <v>43930</v>
      </c>
      <c r="S843" t="s">
        <v>2674</v>
      </c>
      <c r="T843" s="6">
        <f t="shared" si="279"/>
        <v>3.4375E-3</v>
      </c>
      <c r="U843">
        <f t="shared" si="266"/>
        <v>3.4375E-3</v>
      </c>
      <c r="V843">
        <f t="shared" si="267"/>
        <v>1.6342592592592593E-2</v>
      </c>
      <c r="W843">
        <f t="shared" si="268"/>
        <v>1.2905092592592593E-2</v>
      </c>
      <c r="X843">
        <f t="shared" si="269"/>
        <v>7.1759259259259259E-3</v>
      </c>
      <c r="Y843">
        <f t="shared" si="270"/>
        <v>7.1759259259259259E-3</v>
      </c>
      <c r="Z843" t="b">
        <f t="shared" si="271"/>
        <v>0</v>
      </c>
      <c r="AA843" s="6">
        <f t="shared" si="272"/>
        <v>1.1574074074074438E-5</v>
      </c>
      <c r="AB843" s="6" t="b">
        <f t="shared" si="273"/>
        <v>0</v>
      </c>
      <c r="AC843" s="9">
        <f t="shared" si="274"/>
        <v>4</v>
      </c>
      <c r="AD843" s="9">
        <f t="shared" si="262"/>
        <v>239.99999999999247</v>
      </c>
      <c r="AE843" s="10">
        <f t="shared" si="280"/>
        <v>1.1574074074074073E-5</v>
      </c>
      <c r="AF843">
        <f t="shared" si="275"/>
        <v>3.7384259259259259E-3</v>
      </c>
      <c r="AG843" t="b">
        <f t="shared" si="276"/>
        <v>0</v>
      </c>
      <c r="AH843">
        <f t="shared" si="277"/>
        <v>2.2789351851851852E-2</v>
      </c>
    </row>
    <row r="844" spans="1:34" x14ac:dyDescent="0.2">
      <c r="A844">
        <v>896</v>
      </c>
      <c r="B844" t="s">
        <v>864</v>
      </c>
      <c r="C844" t="s">
        <v>879</v>
      </c>
      <c r="D844" t="s">
        <v>2156</v>
      </c>
      <c r="E844" t="str">
        <f t="shared" si="263"/>
        <v>Sir Patrick VallanceApr 9, 2020</v>
      </c>
      <c r="F844" t="str">
        <f>VLOOKUP(D844,'names lookup'!A:L,5,FALSE)</f>
        <v>Patrick Vallance</v>
      </c>
      <c r="G844" t="str">
        <f>VLOOKUP(F844,'names lookup'!E:H,3,FALSE)</f>
        <v>Government</v>
      </c>
      <c r="H844" t="str">
        <f>VLOOKUP(F844,'names lookup'!E:I,5,FALSE)</f>
        <v>Government</v>
      </c>
      <c r="I844" t="str">
        <f>VLOOKUP($F844,'names lookup'!$E:J,6,FALSE)</f>
        <v>Central govt</v>
      </c>
      <c r="J844" t="str">
        <f>VLOOKUP($F844,'names lookup'!$E:K,7,FALSE)</f>
        <v>N/A</v>
      </c>
      <c r="K844" t="str">
        <f>VLOOKUP($F844,'names lookup'!$E:L,8,FALSE)</f>
        <v>UK</v>
      </c>
      <c r="L844" t="str">
        <f t="shared" si="264"/>
        <v>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v>
      </c>
      <c r="M844" t="str">
        <f t="shared" si="278"/>
        <v>04:58</v>
      </c>
      <c r="O844">
        <v>973</v>
      </c>
      <c r="Q844" t="s">
        <v>865</v>
      </c>
      <c r="R844" s="7">
        <f t="shared" si="265"/>
        <v>43930</v>
      </c>
      <c r="S844" t="s">
        <v>2674</v>
      </c>
      <c r="T844" s="6">
        <f t="shared" si="279"/>
        <v>3.4490740740740745E-3</v>
      </c>
      <c r="U844">
        <f t="shared" si="266"/>
        <v>3.4375E-3</v>
      </c>
      <c r="V844">
        <f t="shared" si="267"/>
        <v>1.6342592592592593E-2</v>
      </c>
      <c r="W844">
        <f t="shared" si="268"/>
        <v>1.2905092592592593E-2</v>
      </c>
      <c r="X844">
        <f t="shared" si="269"/>
        <v>7.1759259259259259E-3</v>
      </c>
      <c r="Y844">
        <f t="shared" si="270"/>
        <v>7.1759259259259259E-3</v>
      </c>
      <c r="Z844" t="b">
        <f t="shared" si="271"/>
        <v>0</v>
      </c>
      <c r="AA844" s="6">
        <f t="shared" si="272"/>
        <v>7.6388888888888817E-4</v>
      </c>
      <c r="AB844" s="6" t="b">
        <f t="shared" si="273"/>
        <v>0</v>
      </c>
      <c r="AC844" s="9">
        <f t="shared" si="274"/>
        <v>175</v>
      </c>
      <c r="AD844" s="9">
        <f t="shared" si="262"/>
        <v>159.09090909090924</v>
      </c>
      <c r="AE844" s="10">
        <f t="shared" si="280"/>
        <v>7.175925925925927E-4</v>
      </c>
      <c r="AF844">
        <f t="shared" si="275"/>
        <v>3.7384259259259259E-3</v>
      </c>
      <c r="AG844" t="b">
        <f t="shared" si="276"/>
        <v>0</v>
      </c>
      <c r="AH844">
        <f t="shared" si="277"/>
        <v>2.2789351851851852E-2</v>
      </c>
    </row>
    <row r="845" spans="1:34" x14ac:dyDescent="0.2">
      <c r="A845">
        <v>897</v>
      </c>
      <c r="B845" t="s">
        <v>864</v>
      </c>
      <c r="C845" t="s">
        <v>880</v>
      </c>
      <c r="D845" t="s">
        <v>2156</v>
      </c>
      <c r="E845" t="str">
        <f t="shared" si="263"/>
        <v>Sir Patrick VallanceApr 9, 2020</v>
      </c>
      <c r="F845" t="str">
        <f>VLOOKUP(D845,'names lookup'!A:L,5,FALSE)</f>
        <v>Patrick Vallance</v>
      </c>
      <c r="G845" t="str">
        <f>VLOOKUP(F845,'names lookup'!E:H,3,FALSE)</f>
        <v>Government</v>
      </c>
      <c r="H845" t="str">
        <f>VLOOKUP(F845,'names lookup'!E:I,5,FALSE)</f>
        <v>Government</v>
      </c>
      <c r="I845" t="str">
        <f>VLOOKUP($F845,'names lookup'!$E:J,6,FALSE)</f>
        <v>Central govt</v>
      </c>
      <c r="J845" t="str">
        <f>VLOOKUP($F845,'names lookup'!$E:K,7,FALSE)</f>
        <v>N/A</v>
      </c>
      <c r="K845" t="str">
        <f>VLOOKUP($F845,'names lookup'!$E:L,8,FALSE)</f>
        <v>UK</v>
      </c>
      <c r="L845" t="str">
        <f t="shared" si="264"/>
        <v>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v>
      </c>
      <c r="M845" t="str">
        <f t="shared" si="278"/>
        <v>06:04</v>
      </c>
      <c r="O845">
        <v>723</v>
      </c>
      <c r="Q845" t="s">
        <v>865</v>
      </c>
      <c r="R845" s="7">
        <f t="shared" si="265"/>
        <v>43930</v>
      </c>
      <c r="S845" t="s">
        <v>2674</v>
      </c>
      <c r="T845" s="6">
        <f t="shared" si="279"/>
        <v>4.2129629629629626E-3</v>
      </c>
      <c r="U845">
        <f t="shared" si="266"/>
        <v>3.4375E-3</v>
      </c>
      <c r="V845">
        <f t="shared" si="267"/>
        <v>1.6342592592592593E-2</v>
      </c>
      <c r="W845">
        <f t="shared" si="268"/>
        <v>1.2905092592592593E-2</v>
      </c>
      <c r="X845">
        <f t="shared" si="269"/>
        <v>7.1759259259259259E-3</v>
      </c>
      <c r="Y845">
        <f t="shared" si="270"/>
        <v>7.1759259259259259E-3</v>
      </c>
      <c r="Z845" t="b">
        <f t="shared" si="271"/>
        <v>0</v>
      </c>
      <c r="AA845" s="6">
        <f t="shared" si="272"/>
        <v>5.6712962962962923E-4</v>
      </c>
      <c r="AB845" s="6" t="b">
        <f t="shared" si="273"/>
        <v>0</v>
      </c>
      <c r="AC845" s="9">
        <f t="shared" si="274"/>
        <v>129</v>
      </c>
      <c r="AD845" s="9">
        <f t="shared" si="262"/>
        <v>157.95918367346951</v>
      </c>
      <c r="AE845" s="10">
        <f t="shared" si="280"/>
        <v>5.3240740740740744E-4</v>
      </c>
      <c r="AF845">
        <f t="shared" si="275"/>
        <v>3.7384259259259259E-3</v>
      </c>
      <c r="AG845" t="b">
        <f t="shared" si="276"/>
        <v>0</v>
      </c>
      <c r="AH845">
        <f t="shared" si="277"/>
        <v>2.2789351851851852E-2</v>
      </c>
    </row>
    <row r="846" spans="1:34" x14ac:dyDescent="0.2">
      <c r="A846">
        <v>898</v>
      </c>
      <c r="B846" t="s">
        <v>864</v>
      </c>
      <c r="C846" t="s">
        <v>881</v>
      </c>
      <c r="D846" t="s">
        <v>2156</v>
      </c>
      <c r="E846" t="str">
        <f t="shared" si="263"/>
        <v>Sir Patrick VallanceApr 9, 2020</v>
      </c>
      <c r="F846" t="str">
        <f>VLOOKUP(D846,'names lookup'!A:L,5,FALSE)</f>
        <v>Patrick Vallance</v>
      </c>
      <c r="G846" t="str">
        <f>VLOOKUP(F846,'names lookup'!E:H,3,FALSE)</f>
        <v>Government</v>
      </c>
      <c r="H846" t="str">
        <f>VLOOKUP(F846,'names lookup'!E:I,5,FALSE)</f>
        <v>Government</v>
      </c>
      <c r="I846" t="str">
        <f>VLOOKUP($F846,'names lookup'!$E:J,6,FALSE)</f>
        <v>Central govt</v>
      </c>
      <c r="J846" t="str">
        <f>VLOOKUP($F846,'names lookup'!$E:K,7,FALSE)</f>
        <v>N/A</v>
      </c>
      <c r="K846" t="str">
        <f>VLOOKUP($F846,'names lookup'!$E:L,8,FALSE)</f>
        <v>UK</v>
      </c>
      <c r="L846" t="str">
        <f t="shared" si="264"/>
        <v>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v>
      </c>
      <c r="M846" t="str">
        <f t="shared" si="278"/>
        <v>06:53</v>
      </c>
      <c r="O846">
        <v>782</v>
      </c>
      <c r="Q846" t="s">
        <v>865</v>
      </c>
      <c r="R846" s="7">
        <f t="shared" si="265"/>
        <v>43930</v>
      </c>
      <c r="S846" t="s">
        <v>2674</v>
      </c>
      <c r="T846" s="6">
        <f t="shared" si="279"/>
        <v>4.7800925925925919E-3</v>
      </c>
      <c r="U846">
        <f t="shared" si="266"/>
        <v>3.4375E-3</v>
      </c>
      <c r="V846">
        <f t="shared" si="267"/>
        <v>1.6342592592592593E-2</v>
      </c>
      <c r="W846">
        <f t="shared" si="268"/>
        <v>1.2905092592592593E-2</v>
      </c>
      <c r="X846">
        <f t="shared" si="269"/>
        <v>7.1759259259259259E-3</v>
      </c>
      <c r="Y846">
        <f t="shared" si="270"/>
        <v>7.1759259259259259E-3</v>
      </c>
      <c r="Z846" t="b">
        <f t="shared" si="271"/>
        <v>0</v>
      </c>
      <c r="AA846" s="6">
        <f t="shared" si="272"/>
        <v>5.671296296296301E-4</v>
      </c>
      <c r="AB846" s="6" t="b">
        <f t="shared" si="273"/>
        <v>0</v>
      </c>
      <c r="AC846" s="9">
        <f t="shared" si="274"/>
        <v>139</v>
      </c>
      <c r="AD846" s="9">
        <f t="shared" si="262"/>
        <v>170.20408163265293</v>
      </c>
      <c r="AE846" s="10">
        <f t="shared" si="280"/>
        <v>5.6712962962962956E-4</v>
      </c>
      <c r="AF846">
        <f t="shared" si="275"/>
        <v>3.7384259259259259E-3</v>
      </c>
      <c r="AG846" t="b">
        <f t="shared" si="276"/>
        <v>0</v>
      </c>
      <c r="AH846">
        <f t="shared" si="277"/>
        <v>2.2789351851851852E-2</v>
      </c>
    </row>
    <row r="847" spans="1:34" x14ac:dyDescent="0.2">
      <c r="A847">
        <v>899</v>
      </c>
      <c r="B847" t="s">
        <v>864</v>
      </c>
      <c r="C847" t="s">
        <v>882</v>
      </c>
      <c r="D847" t="s">
        <v>2156</v>
      </c>
      <c r="E847" t="str">
        <f t="shared" si="263"/>
        <v>Sir Patrick VallanceApr 9, 2020</v>
      </c>
      <c r="F847" t="str">
        <f>VLOOKUP(D847,'names lookup'!A:L,5,FALSE)</f>
        <v>Patrick Vallance</v>
      </c>
      <c r="G847" t="str">
        <f>VLOOKUP(F847,'names lookup'!E:H,3,FALSE)</f>
        <v>Government</v>
      </c>
      <c r="H847" t="str">
        <f>VLOOKUP(F847,'names lookup'!E:I,5,FALSE)</f>
        <v>Government</v>
      </c>
      <c r="I847" t="str">
        <f>VLOOKUP($F847,'names lookup'!$E:J,6,FALSE)</f>
        <v>Central govt</v>
      </c>
      <c r="J847" t="str">
        <f>VLOOKUP($F847,'names lookup'!$E:K,7,FALSE)</f>
        <v>N/A</v>
      </c>
      <c r="K847" t="str">
        <f>VLOOKUP($F847,'names lookup'!$E:L,8,FALSE)</f>
        <v>UK</v>
      </c>
      <c r="L847" t="str">
        <f t="shared" si="264"/>
        <v>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v>
      </c>
      <c r="M847" t="str">
        <f t="shared" si="278"/>
        <v>07:42</v>
      </c>
      <c r="O847">
        <v>486</v>
      </c>
      <c r="Q847" t="s">
        <v>865</v>
      </c>
      <c r="R847" s="7">
        <f t="shared" si="265"/>
        <v>43930</v>
      </c>
      <c r="S847" t="s">
        <v>2674</v>
      </c>
      <c r="T847" s="6">
        <f t="shared" si="279"/>
        <v>5.347222222222222E-3</v>
      </c>
      <c r="U847">
        <f t="shared" si="266"/>
        <v>3.4375E-3</v>
      </c>
      <c r="V847">
        <f t="shared" si="267"/>
        <v>1.6342592592592593E-2</v>
      </c>
      <c r="W847">
        <f t="shared" si="268"/>
        <v>1.2905092592592593E-2</v>
      </c>
      <c r="X847">
        <f t="shared" si="269"/>
        <v>7.1759259259259259E-3</v>
      </c>
      <c r="Y847">
        <f t="shared" si="270"/>
        <v>7.1759259259259259E-3</v>
      </c>
      <c r="Z847" t="b">
        <f t="shared" si="271"/>
        <v>0</v>
      </c>
      <c r="AA847" s="6">
        <f t="shared" si="272"/>
        <v>3.8194444444444517E-4</v>
      </c>
      <c r="AB847" s="6" t="b">
        <f t="shared" si="273"/>
        <v>0</v>
      </c>
      <c r="AC847" s="9">
        <f t="shared" si="274"/>
        <v>83</v>
      </c>
      <c r="AD847" s="9">
        <f t="shared" si="262"/>
        <v>150.90909090909062</v>
      </c>
      <c r="AE847" s="10">
        <f t="shared" si="280"/>
        <v>3.3564814814814812E-4</v>
      </c>
      <c r="AF847">
        <f t="shared" si="275"/>
        <v>3.7384259259259259E-3</v>
      </c>
      <c r="AG847" t="b">
        <f t="shared" si="276"/>
        <v>0</v>
      </c>
      <c r="AH847">
        <f t="shared" si="277"/>
        <v>2.2789351851851852E-2</v>
      </c>
    </row>
    <row r="848" spans="1:34" x14ac:dyDescent="0.2">
      <c r="A848">
        <v>900</v>
      </c>
      <c r="B848" t="s">
        <v>864</v>
      </c>
      <c r="C848" t="s">
        <v>883</v>
      </c>
      <c r="D848" t="s">
        <v>2156</v>
      </c>
      <c r="E848" t="str">
        <f t="shared" si="263"/>
        <v>Sir Patrick VallanceApr 9, 2020</v>
      </c>
      <c r="F848" t="str">
        <f>VLOOKUP(D848,'names lookup'!A:L,5,FALSE)</f>
        <v>Patrick Vallance</v>
      </c>
      <c r="G848" t="str">
        <f>VLOOKUP(F848,'names lookup'!E:H,3,FALSE)</f>
        <v>Government</v>
      </c>
      <c r="H848" t="str">
        <f>VLOOKUP(F848,'names lookup'!E:I,5,FALSE)</f>
        <v>Government</v>
      </c>
      <c r="I848" t="str">
        <f>VLOOKUP($F848,'names lookup'!$E:J,6,FALSE)</f>
        <v>Central govt</v>
      </c>
      <c r="J848" t="str">
        <f>VLOOKUP($F848,'names lookup'!$E:K,7,FALSE)</f>
        <v>N/A</v>
      </c>
      <c r="K848" t="str">
        <f>VLOOKUP($F848,'names lookup'!$E:L,8,FALSE)</f>
        <v>UK</v>
      </c>
      <c r="L848" t="str">
        <f t="shared" si="264"/>
        <v>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v>
      </c>
      <c r="M848" t="str">
        <f t="shared" si="278"/>
        <v>08:15</v>
      </c>
      <c r="O848">
        <v>414</v>
      </c>
      <c r="Q848" t="s">
        <v>865</v>
      </c>
      <c r="R848" s="7">
        <f t="shared" si="265"/>
        <v>43930</v>
      </c>
      <c r="S848" t="s">
        <v>2674</v>
      </c>
      <c r="T848" s="6">
        <f t="shared" si="279"/>
        <v>5.7291666666666671E-3</v>
      </c>
      <c r="U848">
        <f t="shared" si="266"/>
        <v>3.4375E-3</v>
      </c>
      <c r="V848">
        <f t="shared" si="267"/>
        <v>1.6342592592592593E-2</v>
      </c>
      <c r="W848">
        <f t="shared" si="268"/>
        <v>1.2905092592592593E-2</v>
      </c>
      <c r="X848">
        <f t="shared" si="269"/>
        <v>7.1759259259259259E-3</v>
      </c>
      <c r="Y848">
        <f t="shared" si="270"/>
        <v>7.1759259259259259E-3</v>
      </c>
      <c r="Z848" t="b">
        <f t="shared" si="271"/>
        <v>0</v>
      </c>
      <c r="AA848" s="6">
        <f t="shared" si="272"/>
        <v>2.7777777777777696E-4</v>
      </c>
      <c r="AB848" s="6" t="b">
        <f t="shared" si="273"/>
        <v>0</v>
      </c>
      <c r="AC848" s="9">
        <f t="shared" si="274"/>
        <v>60</v>
      </c>
      <c r="AD848" s="9">
        <f t="shared" si="262"/>
        <v>150.00000000000045</v>
      </c>
      <c r="AE848" s="10">
        <f t="shared" si="280"/>
        <v>2.4305555555555552E-4</v>
      </c>
      <c r="AF848">
        <f t="shared" si="275"/>
        <v>3.7384259259259259E-3</v>
      </c>
      <c r="AG848" t="b">
        <f t="shared" si="276"/>
        <v>0</v>
      </c>
      <c r="AH848">
        <f t="shared" si="277"/>
        <v>2.2789351851851852E-2</v>
      </c>
    </row>
    <row r="849" spans="1:34" x14ac:dyDescent="0.2">
      <c r="A849">
        <v>901</v>
      </c>
      <c r="B849" t="s">
        <v>864</v>
      </c>
      <c r="C849" t="s">
        <v>884</v>
      </c>
      <c r="D849" t="s">
        <v>2059</v>
      </c>
      <c r="E849" t="str">
        <f t="shared" si="263"/>
        <v>Dominic RaabApr 9, 2020</v>
      </c>
      <c r="F849" t="str">
        <f>VLOOKUP(D849,'names lookup'!A:L,5,FALSE)</f>
        <v>Dominic Raab</v>
      </c>
      <c r="G849" t="str">
        <f>VLOOKUP(F849,'names lookup'!E:H,3,FALSE)</f>
        <v>Government</v>
      </c>
      <c r="H849" t="str">
        <f>VLOOKUP(F849,'names lookup'!E:I,5,FALSE)</f>
        <v>Government</v>
      </c>
      <c r="I849" t="str">
        <f>VLOOKUP($F849,'names lookup'!$E:J,6,FALSE)</f>
        <v>Central govt</v>
      </c>
      <c r="J849" t="str">
        <f>VLOOKUP($F849,'names lookup'!$E:K,7,FALSE)</f>
        <v>N/A</v>
      </c>
      <c r="K849" t="str">
        <f>VLOOKUP($F849,'names lookup'!$E:L,8,FALSE)</f>
        <v>UK</v>
      </c>
      <c r="L849" t="str">
        <f t="shared" si="264"/>
        <v>Thank you, Patrick. Now if we take some questions from the media, I think Hugh Pym from the BBC is first up. Hugh?</v>
      </c>
      <c r="M849" t="str">
        <f t="shared" si="278"/>
        <v>08:39</v>
      </c>
      <c r="O849">
        <v>136</v>
      </c>
      <c r="Q849" t="s">
        <v>865</v>
      </c>
      <c r="R849" s="7">
        <f t="shared" si="265"/>
        <v>43930</v>
      </c>
      <c r="S849" t="s">
        <v>2675</v>
      </c>
      <c r="T849" s="6">
        <f t="shared" si="279"/>
        <v>6.0069444444444441E-3</v>
      </c>
      <c r="U849">
        <f t="shared" si="266"/>
        <v>6.0069444444444441E-3</v>
      </c>
      <c r="V849">
        <f t="shared" si="267"/>
        <v>2.2789351851851852E-2</v>
      </c>
      <c r="W849">
        <f t="shared" si="268"/>
        <v>1.6782407407407409E-2</v>
      </c>
      <c r="X849">
        <f t="shared" si="269"/>
        <v>7.1759259259259259E-3</v>
      </c>
      <c r="Y849">
        <f t="shared" si="270"/>
        <v>7.1759259259259259E-3</v>
      </c>
      <c r="Z849" t="b">
        <f t="shared" si="271"/>
        <v>0</v>
      </c>
      <c r="AA849" s="6">
        <f t="shared" si="272"/>
        <v>1.1574074074074091E-4</v>
      </c>
      <c r="AB849" s="6" t="b">
        <f t="shared" si="273"/>
        <v>0</v>
      </c>
      <c r="AC849" s="9">
        <f t="shared" si="274"/>
        <v>23</v>
      </c>
      <c r="AD849" s="9">
        <f t="shared" si="262"/>
        <v>137.9999999999998</v>
      </c>
      <c r="AE849" s="10">
        <f t="shared" si="280"/>
        <v>9.2592592592592588E-5</v>
      </c>
      <c r="AF849">
        <f t="shared" si="275"/>
        <v>1.1689814814814818E-3</v>
      </c>
      <c r="AG849" t="b">
        <f t="shared" si="276"/>
        <v>0</v>
      </c>
      <c r="AH849">
        <f t="shared" si="277"/>
        <v>2.2789351851851852E-2</v>
      </c>
    </row>
    <row r="850" spans="1:34" x14ac:dyDescent="0.2">
      <c r="A850">
        <v>902</v>
      </c>
      <c r="B850" t="s">
        <v>864</v>
      </c>
      <c r="C850" t="s">
        <v>885</v>
      </c>
      <c r="D850" t="s">
        <v>2079</v>
      </c>
      <c r="E850" t="str">
        <f t="shared" si="263"/>
        <v>Hugh PymApr 9, 2020</v>
      </c>
      <c r="F850" t="str">
        <f>VLOOKUP(D850,'names lookup'!A:L,5,FALSE)</f>
        <v>Hugh Pym</v>
      </c>
      <c r="G850" t="str">
        <f>VLOOKUP(F850,'names lookup'!E:H,3,FALSE)</f>
        <v>BBC News</v>
      </c>
      <c r="H850" t="str">
        <f>VLOOKUP(F850,'names lookup'!E:I,5,FALSE)</f>
        <v>Media</v>
      </c>
      <c r="I850" t="str">
        <f>VLOOKUP($F850,'names lookup'!$E:J,6,FALSE)</f>
        <v>TV</v>
      </c>
      <c r="J850" t="str">
        <f>VLOOKUP($F850,'names lookup'!$E:K,7,FALSE)</f>
        <v>National</v>
      </c>
      <c r="K850" t="str">
        <f>VLOOKUP($F850,'names lookup'!$E:L,8,FALSE)</f>
        <v>UK</v>
      </c>
      <c r="L850" t="str">
        <f t="shared" si="264"/>
        <v>Thank you. We’ve heard some harrowing stories of people dying alone because family can’t be with them for understandable reasons to do with the virus risk. What do you say to the British public about how things will-</v>
      </c>
      <c r="M850" t="str">
        <f t="shared" si="278"/>
        <v>08:49</v>
      </c>
      <c r="O850">
        <v>234</v>
      </c>
      <c r="Q850" t="s">
        <v>865</v>
      </c>
      <c r="R850" s="7">
        <f t="shared" si="265"/>
        <v>43930</v>
      </c>
      <c r="S850" t="s">
        <v>2191</v>
      </c>
      <c r="T850" s="6">
        <f t="shared" si="279"/>
        <v>6.122685185185185E-3</v>
      </c>
      <c r="U850">
        <f t="shared" si="266"/>
        <v>6.122685185185185E-3</v>
      </c>
      <c r="V850">
        <f t="shared" si="267"/>
        <v>7.013888888888889E-3</v>
      </c>
      <c r="W850">
        <f t="shared" si="268"/>
        <v>8.9120370370370395E-4</v>
      </c>
      <c r="X850">
        <f t="shared" si="269"/>
        <v>7.1759259259259259E-3</v>
      </c>
      <c r="Y850">
        <f t="shared" si="270"/>
        <v>7.1759259259259259E-3</v>
      </c>
      <c r="Z850" t="b">
        <f t="shared" si="271"/>
        <v>0</v>
      </c>
      <c r="AA850" s="6">
        <f t="shared" si="272"/>
        <v>1.6203703703703779E-4</v>
      </c>
      <c r="AB850" s="6" t="b">
        <f t="shared" si="273"/>
        <v>0</v>
      </c>
      <c r="AC850" s="9">
        <f t="shared" si="274"/>
        <v>38</v>
      </c>
      <c r="AD850" s="9">
        <f t="shared" si="262"/>
        <v>162.85714285714209</v>
      </c>
      <c r="AE850" s="10">
        <f t="shared" si="280"/>
        <v>1.5046296296296297E-4</v>
      </c>
      <c r="AF850">
        <f t="shared" si="275"/>
        <v>1.0532407407407409E-3</v>
      </c>
      <c r="AG850" t="b">
        <f t="shared" si="276"/>
        <v>0</v>
      </c>
      <c r="AH850">
        <f t="shared" si="277"/>
        <v>2.2789351851851852E-2</v>
      </c>
    </row>
    <row r="851" spans="1:34" x14ac:dyDescent="0.2">
      <c r="A851">
        <v>903</v>
      </c>
      <c r="B851" t="s">
        <v>864</v>
      </c>
      <c r="C851" t="s">
        <v>886</v>
      </c>
      <c r="D851" t="s">
        <v>2079</v>
      </c>
      <c r="E851" t="str">
        <f t="shared" si="263"/>
        <v>Hugh PymApr 9, 2020</v>
      </c>
      <c r="F851" t="str">
        <f>VLOOKUP(D851,'names lookup'!A:L,5,FALSE)</f>
        <v>Hugh Pym</v>
      </c>
      <c r="G851" t="str">
        <f>VLOOKUP(F851,'names lookup'!E:H,3,FALSE)</f>
        <v>BBC News</v>
      </c>
      <c r="H851" t="str">
        <f>VLOOKUP(F851,'names lookup'!E:I,5,FALSE)</f>
        <v>Media</v>
      </c>
      <c r="I851" t="str">
        <f>VLOOKUP($F851,'names lookup'!$E:J,6,FALSE)</f>
        <v>TV</v>
      </c>
      <c r="J851" t="str">
        <f>VLOOKUP($F851,'names lookup'!$E:K,7,FALSE)</f>
        <v>National</v>
      </c>
      <c r="K851" t="str">
        <f>VLOOKUP($F851,'names lookup'!$E:L,8,FALSE)</f>
        <v>UK</v>
      </c>
      <c r="L851" t="str">
        <f t="shared" si="264"/>
        <v>… develop from here?</v>
      </c>
      <c r="M851" t="str">
        <f t="shared" si="278"/>
        <v>09:03</v>
      </c>
      <c r="O851">
        <v>38</v>
      </c>
      <c r="Q851" t="s">
        <v>865</v>
      </c>
      <c r="R851" s="7">
        <f t="shared" si="265"/>
        <v>43930</v>
      </c>
      <c r="S851" t="s">
        <v>2191</v>
      </c>
      <c r="T851" s="6">
        <f t="shared" si="279"/>
        <v>6.2847222222222228E-3</v>
      </c>
      <c r="U851">
        <f t="shared" si="266"/>
        <v>6.122685185185185E-3</v>
      </c>
      <c r="V851">
        <f t="shared" si="267"/>
        <v>7.013888888888889E-3</v>
      </c>
      <c r="W851">
        <f t="shared" si="268"/>
        <v>8.9120370370370395E-4</v>
      </c>
      <c r="X851">
        <f t="shared" si="269"/>
        <v>7.1759259259259259E-3</v>
      </c>
      <c r="Y851">
        <f t="shared" si="270"/>
        <v>7.1759259259259259E-3</v>
      </c>
      <c r="Z851" t="b">
        <f t="shared" si="271"/>
        <v>0</v>
      </c>
      <c r="AA851" s="6">
        <f t="shared" si="272"/>
        <v>1.157407407407357E-5</v>
      </c>
      <c r="AB851" s="6" t="b">
        <f t="shared" si="273"/>
        <v>0</v>
      </c>
      <c r="AC851" s="9">
        <f t="shared" si="274"/>
        <v>4</v>
      </c>
      <c r="AD851" s="9">
        <f t="shared" si="262"/>
        <v>240.00000000001046</v>
      </c>
      <c r="AE851" s="10">
        <f t="shared" si="280"/>
        <v>1.1574074074074073E-5</v>
      </c>
      <c r="AF851">
        <f t="shared" si="275"/>
        <v>1.0532407407407409E-3</v>
      </c>
      <c r="AG851" t="b">
        <f t="shared" si="276"/>
        <v>0</v>
      </c>
      <c r="AH851">
        <f t="shared" si="277"/>
        <v>2.2789351851851852E-2</v>
      </c>
    </row>
    <row r="852" spans="1:34" x14ac:dyDescent="0.2">
      <c r="A852">
        <v>904</v>
      </c>
      <c r="B852" t="s">
        <v>864</v>
      </c>
      <c r="C852" t="s">
        <v>887</v>
      </c>
      <c r="D852" t="s">
        <v>2059</v>
      </c>
      <c r="E852" t="str">
        <f t="shared" si="263"/>
        <v>Dominic RaabApr 9, 2020</v>
      </c>
      <c r="F852" t="str">
        <f>VLOOKUP(D852,'names lookup'!A:L,5,FALSE)</f>
        <v>Dominic Raab</v>
      </c>
      <c r="G852" t="str">
        <f>VLOOKUP(F852,'names lookup'!E:H,3,FALSE)</f>
        <v>Government</v>
      </c>
      <c r="H852" t="str">
        <f>VLOOKUP(F852,'names lookup'!E:I,5,FALSE)</f>
        <v>Government</v>
      </c>
      <c r="I852" t="str">
        <f>VLOOKUP($F852,'names lookup'!$E:J,6,FALSE)</f>
        <v>Central govt</v>
      </c>
      <c r="J852" t="str">
        <f>VLOOKUP($F852,'names lookup'!$E:K,7,FALSE)</f>
        <v>N/A</v>
      </c>
      <c r="K852" t="str">
        <f>VLOOKUP($F852,'names lookup'!$E:L,8,FALSE)</f>
        <v>UK</v>
      </c>
      <c r="L852" t="str">
        <f t="shared" si="264"/>
        <v>Well, the first thing I would say is thank you for all you’re doing, not just the key workers, as essential as they are and we applaud them for the incredible work they’ve done, but also to every individual who’s followed the advice and the guidance.</v>
      </c>
      <c r="M852" t="str">
        <f t="shared" si="278"/>
        <v>09:04</v>
      </c>
      <c r="O852">
        <v>272</v>
      </c>
      <c r="Q852" t="s">
        <v>865</v>
      </c>
      <c r="R852" s="7">
        <f t="shared" si="265"/>
        <v>43930</v>
      </c>
      <c r="S852" t="s">
        <v>2676</v>
      </c>
      <c r="T852" s="6">
        <f t="shared" si="279"/>
        <v>6.2962962962962964E-3</v>
      </c>
      <c r="U852">
        <f t="shared" si="266"/>
        <v>6.2962962962962964E-3</v>
      </c>
      <c r="V852">
        <f t="shared" si="267"/>
        <v>2.2789351851851852E-2</v>
      </c>
      <c r="W852">
        <f t="shared" si="268"/>
        <v>1.6493055555555556E-2</v>
      </c>
      <c r="X852">
        <f t="shared" si="269"/>
        <v>7.1759259259259259E-3</v>
      </c>
      <c r="Y852">
        <f t="shared" si="270"/>
        <v>7.1759259259259259E-3</v>
      </c>
      <c r="Z852" t="b">
        <f t="shared" si="271"/>
        <v>0</v>
      </c>
      <c r="AA852" s="6">
        <f t="shared" si="272"/>
        <v>1.7361111111111049E-4</v>
      </c>
      <c r="AB852" s="6" t="b">
        <f t="shared" si="273"/>
        <v>0</v>
      </c>
      <c r="AC852" s="9">
        <f t="shared" si="274"/>
        <v>46</v>
      </c>
      <c r="AD852" s="9">
        <f t="shared" si="262"/>
        <v>184.00000000000065</v>
      </c>
      <c r="AE852" s="10">
        <f t="shared" si="280"/>
        <v>1.8518518518518518E-4</v>
      </c>
      <c r="AF852">
        <f t="shared" si="275"/>
        <v>8.7962962962962951E-4</v>
      </c>
      <c r="AG852" t="b">
        <f t="shared" si="276"/>
        <v>0</v>
      </c>
      <c r="AH852">
        <f t="shared" si="277"/>
        <v>2.2789351851851852E-2</v>
      </c>
    </row>
    <row r="853" spans="1:34" x14ac:dyDescent="0.2">
      <c r="A853">
        <v>905</v>
      </c>
      <c r="B853" t="s">
        <v>864</v>
      </c>
      <c r="C853" t="s">
        <v>888</v>
      </c>
      <c r="D853" t="s">
        <v>2059</v>
      </c>
      <c r="E853" t="str">
        <f t="shared" si="263"/>
        <v>Dominic RaabApr 9, 2020</v>
      </c>
      <c r="F853" t="str">
        <f>VLOOKUP(D853,'names lookup'!A:L,5,FALSE)</f>
        <v>Dominic Raab</v>
      </c>
      <c r="G853" t="str">
        <f>VLOOKUP(F853,'names lookup'!E:H,3,FALSE)</f>
        <v>Government</v>
      </c>
      <c r="H853" t="str">
        <f>VLOOKUP(F853,'names lookup'!E:I,5,FALSE)</f>
        <v>Government</v>
      </c>
      <c r="I853" t="str">
        <f>VLOOKUP($F853,'names lookup'!$E:J,6,FALSE)</f>
        <v>Central govt</v>
      </c>
      <c r="J853" t="str">
        <f>VLOOKUP($F853,'names lookup'!$E:K,7,FALSE)</f>
        <v>N/A</v>
      </c>
      <c r="K853" t="str">
        <f>VLOOKUP($F853,'names lookup'!$E:L,8,FALSE)</f>
        <v>UK</v>
      </c>
      <c r="L853" t="str">
        <f t="shared" si="264"/>
        <v>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v>
      </c>
      <c r="M853" t="str">
        <f t="shared" si="278"/>
        <v>09:19</v>
      </c>
      <c r="O853">
        <v>583</v>
      </c>
      <c r="Q853" t="s">
        <v>865</v>
      </c>
      <c r="R853" s="7">
        <f t="shared" si="265"/>
        <v>43930</v>
      </c>
      <c r="S853" t="s">
        <v>2676</v>
      </c>
      <c r="T853" s="6">
        <f t="shared" si="279"/>
        <v>6.4699074074074069E-3</v>
      </c>
      <c r="U853">
        <f t="shared" si="266"/>
        <v>6.2962962962962964E-3</v>
      </c>
      <c r="V853">
        <f t="shared" si="267"/>
        <v>2.2789351851851852E-2</v>
      </c>
      <c r="W853">
        <f t="shared" si="268"/>
        <v>1.6493055555555556E-2</v>
      </c>
      <c r="X853">
        <f t="shared" si="269"/>
        <v>7.1759259259259259E-3</v>
      </c>
      <c r="Y853">
        <f t="shared" si="270"/>
        <v>7.1759259259259259E-3</v>
      </c>
      <c r="Z853" t="b">
        <f t="shared" si="271"/>
        <v>0</v>
      </c>
      <c r="AA853" s="6">
        <f t="shared" si="272"/>
        <v>3.8194444444444517E-4</v>
      </c>
      <c r="AB853" s="6" t="b">
        <f t="shared" si="273"/>
        <v>0</v>
      </c>
      <c r="AC853" s="9">
        <f t="shared" si="274"/>
        <v>103</v>
      </c>
      <c r="AD853" s="9">
        <f t="shared" si="262"/>
        <v>187.27272727272691</v>
      </c>
      <c r="AE853" s="10">
        <f t="shared" si="280"/>
        <v>4.1666666666666669E-4</v>
      </c>
      <c r="AF853">
        <f t="shared" si="275"/>
        <v>8.7962962962962951E-4</v>
      </c>
      <c r="AG853" t="b">
        <f t="shared" si="276"/>
        <v>0</v>
      </c>
      <c r="AH853">
        <f t="shared" si="277"/>
        <v>2.2789351851851852E-2</v>
      </c>
    </row>
    <row r="854" spans="1:34" x14ac:dyDescent="0.2">
      <c r="A854">
        <v>906</v>
      </c>
      <c r="B854" t="s">
        <v>864</v>
      </c>
      <c r="C854" t="s">
        <v>889</v>
      </c>
      <c r="D854" t="s">
        <v>2059</v>
      </c>
      <c r="E854" t="str">
        <f t="shared" si="263"/>
        <v>Dominic RaabApr 9, 2020</v>
      </c>
      <c r="F854" t="str">
        <f>VLOOKUP(D854,'names lookup'!A:L,5,FALSE)</f>
        <v>Dominic Raab</v>
      </c>
      <c r="G854" t="str">
        <f>VLOOKUP(F854,'names lookup'!E:H,3,FALSE)</f>
        <v>Government</v>
      </c>
      <c r="H854" t="str">
        <f>VLOOKUP(F854,'names lookup'!E:I,5,FALSE)</f>
        <v>Government</v>
      </c>
      <c r="I854" t="str">
        <f>VLOOKUP($F854,'names lookup'!$E:J,6,FALSE)</f>
        <v>Central govt</v>
      </c>
      <c r="J854" t="str">
        <f>VLOOKUP($F854,'names lookup'!$E:K,7,FALSE)</f>
        <v>N/A</v>
      </c>
      <c r="K854" t="str">
        <f>VLOOKUP($F854,'names lookup'!$E:L,8,FALSE)</f>
        <v>UK</v>
      </c>
      <c r="L854" t="str">
        <f t="shared" si="264"/>
        <v>We recognize the sacrifices so many people have made. It’s a team effort and as a country we need to be united in this mission. We’ve got to keep it up.</v>
      </c>
      <c r="M854" t="str">
        <f t="shared" si="278"/>
        <v>09:52</v>
      </c>
      <c r="O854">
        <v>174</v>
      </c>
      <c r="Q854" t="s">
        <v>865</v>
      </c>
      <c r="R854" s="7">
        <f t="shared" si="265"/>
        <v>43930</v>
      </c>
      <c r="S854" t="s">
        <v>2676</v>
      </c>
      <c r="T854" s="6">
        <f t="shared" si="279"/>
        <v>6.851851851851852E-3</v>
      </c>
      <c r="U854">
        <f t="shared" si="266"/>
        <v>6.2962962962962964E-3</v>
      </c>
      <c r="V854">
        <f t="shared" si="267"/>
        <v>2.2789351851851852E-2</v>
      </c>
      <c r="W854">
        <f t="shared" si="268"/>
        <v>1.6493055555555556E-2</v>
      </c>
      <c r="X854">
        <f t="shared" si="269"/>
        <v>7.1759259259259259E-3</v>
      </c>
      <c r="Y854">
        <f t="shared" si="270"/>
        <v>7.1759259259259259E-3</v>
      </c>
      <c r="Z854" t="b">
        <f t="shared" si="271"/>
        <v>0</v>
      </c>
      <c r="AA854" s="6">
        <f t="shared" si="272"/>
        <v>1.1574074074074004E-4</v>
      </c>
      <c r="AB854" s="6" t="b">
        <f t="shared" si="273"/>
        <v>0</v>
      </c>
      <c r="AC854" s="9">
        <f t="shared" si="274"/>
        <v>31</v>
      </c>
      <c r="AD854" s="9">
        <f t="shared" si="262"/>
        <v>186.00000000000114</v>
      </c>
      <c r="AE854" s="10">
        <f t="shared" si="280"/>
        <v>1.273148148148148E-4</v>
      </c>
      <c r="AF854">
        <f t="shared" si="275"/>
        <v>8.7962962962962951E-4</v>
      </c>
      <c r="AG854" t="b">
        <f t="shared" si="276"/>
        <v>0</v>
      </c>
      <c r="AH854">
        <f t="shared" si="277"/>
        <v>2.2789351851851852E-2</v>
      </c>
    </row>
    <row r="855" spans="1:34" x14ac:dyDescent="0.2">
      <c r="A855">
        <v>907</v>
      </c>
      <c r="B855" t="s">
        <v>864</v>
      </c>
      <c r="C855" t="s">
        <v>890</v>
      </c>
      <c r="D855" t="s">
        <v>2059</v>
      </c>
      <c r="E855" t="str">
        <f t="shared" si="263"/>
        <v>Dominic RaabApr 9, 2020</v>
      </c>
      <c r="F855" t="str">
        <f>VLOOKUP(D855,'names lookup'!A:L,5,FALSE)</f>
        <v>Dominic Raab</v>
      </c>
      <c r="G855" t="str">
        <f>VLOOKUP(F855,'names lookup'!E:H,3,FALSE)</f>
        <v>Government</v>
      </c>
      <c r="H855" t="str">
        <f>VLOOKUP(F855,'names lookup'!E:I,5,FALSE)</f>
        <v>Government</v>
      </c>
      <c r="I855" t="str">
        <f>VLOOKUP($F855,'names lookup'!$E:J,6,FALSE)</f>
        <v>Central govt</v>
      </c>
      <c r="J855" t="str">
        <f>VLOOKUP($F855,'names lookup'!$E:K,7,FALSE)</f>
        <v>N/A</v>
      </c>
      <c r="K855" t="str">
        <f>VLOOKUP($F855,'names lookup'!$E:L,8,FALSE)</f>
        <v>UK</v>
      </c>
      <c r="L855" t="str">
        <f t="shared" si="264"/>
        <v>Did you want to come back with anything further Hugh?</v>
      </c>
      <c r="M855" t="str">
        <f t="shared" si="278"/>
        <v>10:02</v>
      </c>
      <c r="O855">
        <v>75</v>
      </c>
      <c r="Q855" t="s">
        <v>865</v>
      </c>
      <c r="R855" s="7">
        <f t="shared" si="265"/>
        <v>43930</v>
      </c>
      <c r="S855" t="s">
        <v>2676</v>
      </c>
      <c r="T855" s="6">
        <f t="shared" si="279"/>
        <v>6.9675925925925921E-3</v>
      </c>
      <c r="U855">
        <f t="shared" si="266"/>
        <v>6.2962962962962964E-3</v>
      </c>
      <c r="V855">
        <f t="shared" si="267"/>
        <v>2.2789351851851852E-2</v>
      </c>
      <c r="W855">
        <f t="shared" si="268"/>
        <v>1.6493055555555556E-2</v>
      </c>
      <c r="X855">
        <f t="shared" si="269"/>
        <v>7.1759259259259259E-3</v>
      </c>
      <c r="Y855">
        <f t="shared" si="270"/>
        <v>7.1759259259259259E-3</v>
      </c>
      <c r="Z855" t="b">
        <f t="shared" si="271"/>
        <v>0</v>
      </c>
      <c r="AA855" s="6">
        <f t="shared" si="272"/>
        <v>4.6296296296296884E-5</v>
      </c>
      <c r="AB855" s="6" t="b">
        <f t="shared" si="273"/>
        <v>0</v>
      </c>
      <c r="AC855" s="9">
        <f t="shared" si="274"/>
        <v>10</v>
      </c>
      <c r="AD855" s="9">
        <f t="shared" si="262"/>
        <v>149.9999999999981</v>
      </c>
      <c r="AE855" s="10">
        <f t="shared" si="280"/>
        <v>3.4722222222222222E-5</v>
      </c>
      <c r="AF855">
        <f t="shared" si="275"/>
        <v>8.7962962962962951E-4</v>
      </c>
      <c r="AG855" t="b">
        <f t="shared" si="276"/>
        <v>0</v>
      </c>
      <c r="AH855">
        <f t="shared" si="277"/>
        <v>2.2789351851851852E-2</v>
      </c>
    </row>
    <row r="856" spans="1:34" x14ac:dyDescent="0.2">
      <c r="A856">
        <v>908</v>
      </c>
      <c r="B856" t="s">
        <v>864</v>
      </c>
      <c r="C856" t="s">
        <v>891</v>
      </c>
      <c r="D856" t="s">
        <v>2079</v>
      </c>
      <c r="E856" t="str">
        <f t="shared" si="263"/>
        <v>Hugh PymApr 9, 2020</v>
      </c>
      <c r="F856" t="str">
        <f>VLOOKUP(D856,'names lookup'!A:L,5,FALSE)</f>
        <v>Hugh Pym</v>
      </c>
      <c r="G856" t="str">
        <f>VLOOKUP(F856,'names lookup'!E:H,3,FALSE)</f>
        <v>BBC News</v>
      </c>
      <c r="H856" t="str">
        <f>VLOOKUP(F856,'names lookup'!E:I,5,FALSE)</f>
        <v>Media</v>
      </c>
      <c r="I856" t="str">
        <f>VLOOKUP($F856,'names lookup'!$E:J,6,FALSE)</f>
        <v>TV</v>
      </c>
      <c r="J856" t="str">
        <f>VLOOKUP($F856,'names lookup'!$E:K,7,FALSE)</f>
        <v>National</v>
      </c>
      <c r="K856" t="str">
        <f>VLOOKUP($F856,'names lookup'!$E:L,8,FALSE)</f>
        <v>UK</v>
      </c>
      <c r="L856" t="str">
        <f t="shared" si="264"/>
        <v>Maybe to Patrick Vallance. A little bit more on the death projections that you have got. I know it’s difficult, but how long and how fast do you expect the deaths to carry on rising?</v>
      </c>
      <c r="M856" t="str">
        <f t="shared" si="278"/>
        <v>10:06</v>
      </c>
      <c r="O856">
        <v>200</v>
      </c>
      <c r="Q856" t="s">
        <v>865</v>
      </c>
      <c r="R856" s="7">
        <f t="shared" si="265"/>
        <v>43930</v>
      </c>
      <c r="S856" t="s">
        <v>2637</v>
      </c>
      <c r="T856" s="6">
        <f t="shared" si="279"/>
        <v>7.013888888888889E-3</v>
      </c>
      <c r="U856">
        <f t="shared" si="266"/>
        <v>7.013888888888889E-3</v>
      </c>
      <c r="V856">
        <f t="shared" si="267"/>
        <v>7.013888888888889E-3</v>
      </c>
      <c r="W856">
        <f t="shared" si="268"/>
        <v>0</v>
      </c>
      <c r="X856">
        <f t="shared" si="269"/>
        <v>7.1759259259259259E-3</v>
      </c>
      <c r="Y856">
        <f t="shared" si="270"/>
        <v>7.1759259259259259E-3</v>
      </c>
      <c r="Z856" t="b">
        <f t="shared" si="271"/>
        <v>0</v>
      </c>
      <c r="AA856" s="6">
        <f t="shared" si="272"/>
        <v>1.6203703703703692E-4</v>
      </c>
      <c r="AB856" s="6" t="b">
        <f t="shared" si="273"/>
        <v>0</v>
      </c>
      <c r="AC856" s="9">
        <f t="shared" si="274"/>
        <v>35</v>
      </c>
      <c r="AD856" s="9">
        <f t="shared" si="262"/>
        <v>150.00000000000011</v>
      </c>
      <c r="AE856" s="10">
        <f t="shared" si="280"/>
        <v>1.3888888888888889E-4</v>
      </c>
      <c r="AF856">
        <f t="shared" si="275"/>
        <v>1.6203703703703692E-4</v>
      </c>
      <c r="AG856" t="b">
        <f t="shared" si="276"/>
        <v>0</v>
      </c>
      <c r="AH856">
        <f t="shared" si="277"/>
        <v>2.2789351851851852E-2</v>
      </c>
    </row>
    <row r="857" spans="1:34" x14ac:dyDescent="0.2">
      <c r="A857">
        <v>909</v>
      </c>
      <c r="B857" t="s">
        <v>864</v>
      </c>
      <c r="C857" t="s">
        <v>892</v>
      </c>
      <c r="D857" t="s">
        <v>2131</v>
      </c>
      <c r="E857" t="str">
        <f t="shared" si="263"/>
        <v>Patrick VallanceApr 9, 2020</v>
      </c>
      <c r="F857" t="str">
        <f>VLOOKUP(D857,'names lookup'!A:L,5,FALSE)</f>
        <v>Patrick Vallance</v>
      </c>
      <c r="G857" t="str">
        <f>VLOOKUP(F857,'names lookup'!E:H,3,FALSE)</f>
        <v>Government</v>
      </c>
      <c r="H857" t="str">
        <f>VLOOKUP(F857,'names lookup'!E:I,5,FALSE)</f>
        <v>Government</v>
      </c>
      <c r="I857" t="str">
        <f>VLOOKUP($F857,'names lookup'!$E:J,6,FALSE)</f>
        <v>Central govt</v>
      </c>
      <c r="J857" t="str">
        <f>VLOOKUP($F857,'names lookup'!$E:K,7,FALSE)</f>
        <v>N/A</v>
      </c>
      <c r="K857" t="str">
        <f>VLOOKUP($F857,'names lookup'!$E:L,8,FALSE)</f>
        <v>UK</v>
      </c>
      <c r="L857" t="str">
        <f t="shared" si="264"/>
        <v>In general, I’d expect the deaths to continue to keep going up for about two weeks after the intensive care picture improves. We’re not there yet in terms of knowing exactly when that will be, but that’s the sort of timeframe I’d expect.</v>
      </c>
      <c r="M857" t="str">
        <f t="shared" si="278"/>
        <v>10:20</v>
      </c>
      <c r="O857">
        <v>263</v>
      </c>
      <c r="Q857" t="s">
        <v>865</v>
      </c>
      <c r="R857" s="7">
        <f t="shared" si="265"/>
        <v>43930</v>
      </c>
      <c r="S857" t="s">
        <v>2462</v>
      </c>
      <c r="T857" s="6">
        <f t="shared" si="279"/>
        <v>7.1759259259259259E-3</v>
      </c>
      <c r="U857">
        <f t="shared" si="266"/>
        <v>7.1759259259259259E-3</v>
      </c>
      <c r="V857">
        <f t="shared" si="267"/>
        <v>1.2395833333333335E-2</v>
      </c>
      <c r="W857">
        <f t="shared" si="268"/>
        <v>5.2199074074074092E-3</v>
      </c>
      <c r="X857">
        <f t="shared" si="269"/>
        <v>1.0266203703703703E-2</v>
      </c>
      <c r="Y857">
        <f t="shared" si="270"/>
        <v>1.0266203703703703E-2</v>
      </c>
      <c r="Z857" t="b">
        <f t="shared" si="271"/>
        <v>0</v>
      </c>
      <c r="AA857" s="6">
        <f t="shared" si="272"/>
        <v>1.7361111111111136E-4</v>
      </c>
      <c r="AB857" s="6" t="b">
        <f t="shared" si="273"/>
        <v>0</v>
      </c>
      <c r="AC857" s="9">
        <f t="shared" si="274"/>
        <v>43</v>
      </c>
      <c r="AD857" s="9">
        <f t="shared" si="262"/>
        <v>171.99999999999977</v>
      </c>
      <c r="AE857" s="10">
        <f t="shared" si="280"/>
        <v>1.7361111111111112E-4</v>
      </c>
      <c r="AF857">
        <f t="shared" si="275"/>
        <v>3.0902777777777769E-3</v>
      </c>
      <c r="AG857" t="b">
        <f t="shared" si="276"/>
        <v>0</v>
      </c>
      <c r="AH857">
        <f t="shared" si="277"/>
        <v>2.2789351851851852E-2</v>
      </c>
    </row>
    <row r="858" spans="1:34" x14ac:dyDescent="0.2">
      <c r="A858">
        <v>910</v>
      </c>
      <c r="B858" t="s">
        <v>864</v>
      </c>
      <c r="C858" t="s">
        <v>893</v>
      </c>
      <c r="D858" t="s">
        <v>2059</v>
      </c>
      <c r="E858" t="str">
        <f t="shared" si="263"/>
        <v>Dominic RaabApr 9, 2020</v>
      </c>
      <c r="F858" t="str">
        <f>VLOOKUP(D858,'names lookup'!A:L,5,FALSE)</f>
        <v>Dominic Raab</v>
      </c>
      <c r="G858" t="str">
        <f>VLOOKUP(F858,'names lookup'!E:H,3,FALSE)</f>
        <v>Government</v>
      </c>
      <c r="H858" t="str">
        <f>VLOOKUP(F858,'names lookup'!E:I,5,FALSE)</f>
        <v>Government</v>
      </c>
      <c r="I858" t="str">
        <f>VLOOKUP($F858,'names lookup'!$E:J,6,FALSE)</f>
        <v>Central govt</v>
      </c>
      <c r="J858" t="str">
        <f>VLOOKUP($F858,'names lookup'!$E:K,7,FALSE)</f>
        <v>N/A</v>
      </c>
      <c r="K858" t="str">
        <f>VLOOKUP($F858,'names lookup'!$E:L,8,FALSE)</f>
        <v>UK</v>
      </c>
      <c r="L858" t="str">
        <f t="shared" si="264"/>
        <v>Sam Coates from Sky.</v>
      </c>
      <c r="M858" t="str">
        <f t="shared" si="278"/>
        <v>10:35</v>
      </c>
      <c r="O858">
        <v>42</v>
      </c>
      <c r="Q858" t="s">
        <v>865</v>
      </c>
      <c r="R858" s="7">
        <f t="shared" si="265"/>
        <v>43930</v>
      </c>
      <c r="S858" t="s">
        <v>2677</v>
      </c>
      <c r="T858" s="6">
        <f t="shared" si="279"/>
        <v>7.3495370370370372E-3</v>
      </c>
      <c r="U858">
        <f t="shared" si="266"/>
        <v>7.3495370370370372E-3</v>
      </c>
      <c r="V858">
        <f t="shared" si="267"/>
        <v>2.2789351851851852E-2</v>
      </c>
      <c r="W858">
        <f t="shared" si="268"/>
        <v>1.5439814814814816E-2</v>
      </c>
      <c r="X858">
        <f t="shared" si="269"/>
        <v>1.0266203703703703E-2</v>
      </c>
      <c r="Y858">
        <f t="shared" si="270"/>
        <v>1.0266203703703703E-2</v>
      </c>
      <c r="Z858" t="b">
        <f t="shared" si="271"/>
        <v>0</v>
      </c>
      <c r="AA858" s="6">
        <f t="shared" si="272"/>
        <v>4.6296296296296884E-5</v>
      </c>
      <c r="AB858" s="6" t="b">
        <f t="shared" si="273"/>
        <v>0</v>
      </c>
      <c r="AC858" s="9">
        <f t="shared" si="274"/>
        <v>4</v>
      </c>
      <c r="AD858" s="9">
        <f t="shared" si="262"/>
        <v>59.99999999999924</v>
      </c>
      <c r="AE858" s="10">
        <f t="shared" si="280"/>
        <v>1.1574074074074073E-5</v>
      </c>
      <c r="AF858">
        <f t="shared" si="275"/>
        <v>2.9166666666666655E-3</v>
      </c>
      <c r="AG858" t="b">
        <f t="shared" si="276"/>
        <v>0</v>
      </c>
      <c r="AH858">
        <f t="shared" si="277"/>
        <v>2.2789351851851852E-2</v>
      </c>
    </row>
    <row r="859" spans="1:34" x14ac:dyDescent="0.2">
      <c r="A859">
        <v>911</v>
      </c>
      <c r="B859" t="s">
        <v>864</v>
      </c>
      <c r="C859" t="s">
        <v>894</v>
      </c>
      <c r="D859" t="s">
        <v>2149</v>
      </c>
      <c r="E859" t="str">
        <f t="shared" si="263"/>
        <v>Sam CoatesApr 9, 2020</v>
      </c>
      <c r="F859" t="str">
        <f>VLOOKUP(D859,'names lookup'!A:L,5,FALSE)</f>
        <v>Sam Coates</v>
      </c>
      <c r="G859" t="str">
        <f>VLOOKUP(F859,'names lookup'!E:H,3,FALSE)</f>
        <v>Sky News</v>
      </c>
      <c r="H859" t="str">
        <f>VLOOKUP(F859,'names lookup'!E:I,5,FALSE)</f>
        <v>Media</v>
      </c>
      <c r="I859" t="str">
        <f>VLOOKUP($F859,'names lookup'!$E:J,6,FALSE)</f>
        <v>TV</v>
      </c>
      <c r="J859" t="str">
        <f>VLOOKUP($F859,'names lookup'!$E:K,7,FALSE)</f>
        <v>National</v>
      </c>
      <c r="K859" t="str">
        <f>VLOOKUP($F859,'names lookup'!$E:L,8,FALSE)</f>
        <v>UK</v>
      </c>
      <c r="L859" t="str">
        <f t="shared" si="264"/>
        <v>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v>
      </c>
      <c r="M859" t="str">
        <f t="shared" si="278"/>
        <v>10:39</v>
      </c>
      <c r="O859">
        <v>380</v>
      </c>
      <c r="Q859" t="s">
        <v>865</v>
      </c>
      <c r="R859" s="7">
        <f t="shared" si="265"/>
        <v>43930</v>
      </c>
      <c r="S859" t="s">
        <v>2678</v>
      </c>
      <c r="T859" s="6">
        <f t="shared" si="279"/>
        <v>7.3958333333333341E-3</v>
      </c>
      <c r="U859">
        <f t="shared" si="266"/>
        <v>7.3958333333333341E-3</v>
      </c>
      <c r="V859">
        <f t="shared" si="267"/>
        <v>1.0046296296296296E-2</v>
      </c>
      <c r="W859">
        <f t="shared" si="268"/>
        <v>2.6504629629629621E-3</v>
      </c>
      <c r="X859">
        <f t="shared" si="269"/>
        <v>1.0266203703703703E-2</v>
      </c>
      <c r="Y859">
        <f t="shared" si="270"/>
        <v>1.0266203703703703E-2</v>
      </c>
      <c r="Z859" t="b">
        <f t="shared" si="271"/>
        <v>0</v>
      </c>
      <c r="AA859" s="6">
        <f t="shared" si="272"/>
        <v>2.6620370370370253E-4</v>
      </c>
      <c r="AB859" s="6" t="b">
        <f t="shared" si="273"/>
        <v>0</v>
      </c>
      <c r="AC859" s="9">
        <f t="shared" si="274"/>
        <v>62</v>
      </c>
      <c r="AD859" s="9">
        <f t="shared" si="262"/>
        <v>161.73913043478333</v>
      </c>
      <c r="AE859" s="10">
        <f t="shared" si="280"/>
        <v>2.5462962962962961E-4</v>
      </c>
      <c r="AF859">
        <f t="shared" si="275"/>
        <v>2.8703703703703686E-3</v>
      </c>
      <c r="AG859" t="b">
        <f t="shared" si="276"/>
        <v>0</v>
      </c>
      <c r="AH859">
        <f t="shared" si="277"/>
        <v>2.2789351851851852E-2</v>
      </c>
    </row>
    <row r="860" spans="1:34" x14ac:dyDescent="0.2">
      <c r="A860">
        <v>912</v>
      </c>
      <c r="B860" t="s">
        <v>864</v>
      </c>
      <c r="C860" t="s">
        <v>895</v>
      </c>
      <c r="D860" t="s">
        <v>2149</v>
      </c>
      <c r="E860" t="str">
        <f t="shared" si="263"/>
        <v>Sam CoatesApr 9, 2020</v>
      </c>
      <c r="F860" t="str">
        <f>VLOOKUP(D860,'names lookup'!A:L,5,FALSE)</f>
        <v>Sam Coates</v>
      </c>
      <c r="G860" t="str">
        <f>VLOOKUP(F860,'names lookup'!E:H,3,FALSE)</f>
        <v>Sky News</v>
      </c>
      <c r="H860" t="str">
        <f>VLOOKUP(F860,'names lookup'!E:I,5,FALSE)</f>
        <v>Media</v>
      </c>
      <c r="I860" t="str">
        <f>VLOOKUP($F860,'names lookup'!$E:J,6,FALSE)</f>
        <v>TV</v>
      </c>
      <c r="J860" t="str">
        <f>VLOOKUP($F860,'names lookup'!$E:K,7,FALSE)</f>
        <v>National</v>
      </c>
      <c r="K860" t="str">
        <f>VLOOKUP($F860,'names lookup'!$E:L,8,FALSE)</f>
        <v>UK</v>
      </c>
      <c r="L860" t="str">
        <f t="shared" si="264"/>
        <v>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v>
      </c>
      <c r="M860" t="str">
        <f t="shared" si="278"/>
        <v>11:02</v>
      </c>
      <c r="O860">
        <v>311</v>
      </c>
      <c r="Q860" t="s">
        <v>865</v>
      </c>
      <c r="R860" s="7">
        <f t="shared" si="265"/>
        <v>43930</v>
      </c>
      <c r="S860" t="s">
        <v>2678</v>
      </c>
      <c r="T860" s="6">
        <f t="shared" si="279"/>
        <v>7.6620370370370366E-3</v>
      </c>
      <c r="U860">
        <f t="shared" si="266"/>
        <v>7.3958333333333341E-3</v>
      </c>
      <c r="V860">
        <f t="shared" si="267"/>
        <v>1.0046296296296296E-2</v>
      </c>
      <c r="W860">
        <f t="shared" si="268"/>
        <v>2.6504629629629621E-3</v>
      </c>
      <c r="X860">
        <f t="shared" si="269"/>
        <v>1.0266203703703703E-2</v>
      </c>
      <c r="Y860">
        <f t="shared" si="270"/>
        <v>1.0266203703703703E-2</v>
      </c>
      <c r="Z860" t="b">
        <f t="shared" si="271"/>
        <v>0</v>
      </c>
      <c r="AA860" s="6">
        <f t="shared" si="272"/>
        <v>2.4305555555555539E-4</v>
      </c>
      <c r="AB860" s="6" t="b">
        <f t="shared" si="273"/>
        <v>0</v>
      </c>
      <c r="AC860" s="9">
        <f t="shared" si="274"/>
        <v>53</v>
      </c>
      <c r="AD860" s="9">
        <f t="shared" si="262"/>
        <v>151.42857142857153</v>
      </c>
      <c r="AE860" s="10">
        <f t="shared" si="280"/>
        <v>2.199074074074074E-4</v>
      </c>
      <c r="AF860">
        <f t="shared" si="275"/>
        <v>2.8703703703703686E-3</v>
      </c>
      <c r="AG860" t="b">
        <f t="shared" si="276"/>
        <v>0</v>
      </c>
      <c r="AH860">
        <f t="shared" si="277"/>
        <v>2.2789351851851852E-2</v>
      </c>
    </row>
    <row r="861" spans="1:34" x14ac:dyDescent="0.2">
      <c r="A861">
        <v>913</v>
      </c>
      <c r="B861" t="s">
        <v>864</v>
      </c>
      <c r="C861" t="s">
        <v>896</v>
      </c>
      <c r="D861" t="s">
        <v>2059</v>
      </c>
      <c r="E861" t="str">
        <f t="shared" si="263"/>
        <v>Dominic RaabApr 9, 2020</v>
      </c>
      <c r="F861" t="str">
        <f>VLOOKUP(D861,'names lookup'!A:L,5,FALSE)</f>
        <v>Dominic Raab</v>
      </c>
      <c r="G861" t="str">
        <f>VLOOKUP(F861,'names lookup'!E:H,3,FALSE)</f>
        <v>Government</v>
      </c>
      <c r="H861" t="str">
        <f>VLOOKUP(F861,'names lookup'!E:I,5,FALSE)</f>
        <v>Government</v>
      </c>
      <c r="I861" t="str">
        <f>VLOOKUP($F861,'names lookup'!$E:J,6,FALSE)</f>
        <v>Central govt</v>
      </c>
      <c r="J861" t="str">
        <f>VLOOKUP($F861,'names lookup'!$E:K,7,FALSE)</f>
        <v>N/A</v>
      </c>
      <c r="K861" t="str">
        <f>VLOOKUP($F861,'names lookup'!$E:L,8,FALSE)</f>
        <v>UK</v>
      </c>
      <c r="L861" t="str">
        <f t="shared" si="264"/>
        <v>Thanks Sam. We’ll look, the positive is that I think as we’ve hopefully set out clearly we can show people that all the sacrifices that they’ve been made and all the forbearance that they’ve showed has made a real difference. It has saved lives, it has helped protect the NHS.</v>
      </c>
      <c r="M861" t="str">
        <f t="shared" si="278"/>
        <v>11:23</v>
      </c>
      <c r="O861">
        <v>298</v>
      </c>
      <c r="Q861" t="s">
        <v>865</v>
      </c>
      <c r="R861" s="7">
        <f t="shared" si="265"/>
        <v>43930</v>
      </c>
      <c r="S861" t="s">
        <v>2679</v>
      </c>
      <c r="T861" s="6">
        <f t="shared" si="279"/>
        <v>7.905092592592592E-3</v>
      </c>
      <c r="U861">
        <f t="shared" si="266"/>
        <v>7.905092592592592E-3</v>
      </c>
      <c r="V861">
        <f t="shared" si="267"/>
        <v>2.2789351851851852E-2</v>
      </c>
      <c r="W861">
        <f t="shared" si="268"/>
        <v>1.488425925925926E-2</v>
      </c>
      <c r="X861">
        <f t="shared" si="269"/>
        <v>1.0266203703703703E-2</v>
      </c>
      <c r="Y861">
        <f t="shared" si="270"/>
        <v>1.0266203703703703E-2</v>
      </c>
      <c r="Z861" t="b">
        <f t="shared" si="271"/>
        <v>0</v>
      </c>
      <c r="AA861" s="6">
        <f t="shared" si="272"/>
        <v>1.7361111111111223E-4</v>
      </c>
      <c r="AB861" s="6" t="b">
        <f t="shared" si="273"/>
        <v>0</v>
      </c>
      <c r="AC861" s="9">
        <f t="shared" si="274"/>
        <v>50</v>
      </c>
      <c r="AD861" s="9">
        <f t="shared" si="262"/>
        <v>199.99999999999872</v>
      </c>
      <c r="AE861" s="10">
        <f t="shared" si="280"/>
        <v>1.9675925925925926E-4</v>
      </c>
      <c r="AF861">
        <f t="shared" si="275"/>
        <v>2.3611111111111107E-3</v>
      </c>
      <c r="AG861" t="b">
        <f t="shared" si="276"/>
        <v>0</v>
      </c>
      <c r="AH861">
        <f t="shared" si="277"/>
        <v>2.2789351851851852E-2</v>
      </c>
    </row>
    <row r="862" spans="1:34" x14ac:dyDescent="0.2">
      <c r="A862">
        <v>914</v>
      </c>
      <c r="B862" t="s">
        <v>864</v>
      </c>
      <c r="C862" t="s">
        <v>897</v>
      </c>
      <c r="D862" t="s">
        <v>2059</v>
      </c>
      <c r="E862" t="str">
        <f t="shared" si="263"/>
        <v>Dominic RaabApr 9, 2020</v>
      </c>
      <c r="F862" t="str">
        <f>VLOOKUP(D862,'names lookup'!A:L,5,FALSE)</f>
        <v>Dominic Raab</v>
      </c>
      <c r="G862" t="str">
        <f>VLOOKUP(F862,'names lookup'!E:H,3,FALSE)</f>
        <v>Government</v>
      </c>
      <c r="H862" t="str">
        <f>VLOOKUP(F862,'names lookup'!E:I,5,FALSE)</f>
        <v>Government</v>
      </c>
      <c r="I862" t="str">
        <f>VLOOKUP($F862,'names lookup'!$E:J,6,FALSE)</f>
        <v>Central govt</v>
      </c>
      <c r="J862" t="str">
        <f>VLOOKUP($F862,'names lookup'!$E:K,7,FALSE)</f>
        <v>N/A</v>
      </c>
      <c r="K862" t="str">
        <f>VLOOKUP($F862,'names lookup'!$E:L,8,FALSE)</f>
        <v>UK</v>
      </c>
      <c r="L862" t="str">
        <f t="shared" si="264"/>
        <v>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v>
      </c>
      <c r="M862" t="str">
        <f t="shared" si="278"/>
        <v>11:38</v>
      </c>
      <c r="O862">
        <v>323</v>
      </c>
      <c r="Q862" t="s">
        <v>865</v>
      </c>
      <c r="R862" s="7">
        <f t="shared" si="265"/>
        <v>43930</v>
      </c>
      <c r="S862" t="s">
        <v>2679</v>
      </c>
      <c r="T862" s="6">
        <f t="shared" si="279"/>
        <v>8.0787037037037043E-3</v>
      </c>
      <c r="U862">
        <f t="shared" si="266"/>
        <v>7.905092592592592E-3</v>
      </c>
      <c r="V862">
        <f t="shared" si="267"/>
        <v>2.2789351851851852E-2</v>
      </c>
      <c r="W862">
        <f t="shared" si="268"/>
        <v>1.488425925925926E-2</v>
      </c>
      <c r="X862">
        <f t="shared" si="269"/>
        <v>1.0266203703703703E-2</v>
      </c>
      <c r="Y862">
        <f t="shared" si="270"/>
        <v>1.0266203703703703E-2</v>
      </c>
      <c r="Z862" t="b">
        <f t="shared" si="271"/>
        <v>0</v>
      </c>
      <c r="AA862" s="6">
        <f t="shared" si="272"/>
        <v>2.0833333333333294E-4</v>
      </c>
      <c r="AB862" s="6" t="b">
        <f t="shared" si="273"/>
        <v>0</v>
      </c>
      <c r="AC862" s="9">
        <f t="shared" si="274"/>
        <v>58</v>
      </c>
      <c r="AD862" s="9">
        <f t="shared" si="262"/>
        <v>193.33333333333371</v>
      </c>
      <c r="AE862" s="10">
        <f t="shared" si="280"/>
        <v>2.3148148148148146E-4</v>
      </c>
      <c r="AF862">
        <f t="shared" si="275"/>
        <v>2.3611111111111107E-3</v>
      </c>
      <c r="AG862" t="b">
        <f t="shared" si="276"/>
        <v>0</v>
      </c>
      <c r="AH862">
        <f t="shared" si="277"/>
        <v>2.2789351851851852E-2</v>
      </c>
    </row>
    <row r="863" spans="1:34" x14ac:dyDescent="0.2">
      <c r="A863">
        <v>915</v>
      </c>
      <c r="B863" t="s">
        <v>864</v>
      </c>
      <c r="C863" t="s">
        <v>898</v>
      </c>
      <c r="D863" t="s">
        <v>2059</v>
      </c>
      <c r="E863" t="str">
        <f t="shared" si="263"/>
        <v>Dominic RaabApr 9, 2020</v>
      </c>
      <c r="F863" t="str">
        <f>VLOOKUP(D863,'names lookup'!A:L,5,FALSE)</f>
        <v>Dominic Raab</v>
      </c>
      <c r="G863" t="str">
        <f>VLOOKUP(F863,'names lookup'!E:H,3,FALSE)</f>
        <v>Government</v>
      </c>
      <c r="H863" t="str">
        <f>VLOOKUP(F863,'names lookup'!E:I,5,FALSE)</f>
        <v>Government</v>
      </c>
      <c r="I863" t="str">
        <f>VLOOKUP($F863,'names lookup'!$E:J,6,FALSE)</f>
        <v>Central govt</v>
      </c>
      <c r="J863" t="str">
        <f>VLOOKUP($F863,'names lookup'!$E:K,7,FALSE)</f>
        <v>N/A</v>
      </c>
      <c r="K863" t="str">
        <f>VLOOKUP($F863,'names lookup'!$E:L,8,FALSE)</f>
        <v>UK</v>
      </c>
      <c r="L863" t="str">
        <f t="shared" si="264"/>
        <v>[inaudible 00] Patrick?</v>
      </c>
      <c r="M863" t="str">
        <f t="shared" si="278"/>
        <v>11:56</v>
      </c>
      <c r="O863">
        <v>51</v>
      </c>
      <c r="Q863" t="s">
        <v>865</v>
      </c>
      <c r="R863" s="7">
        <f t="shared" si="265"/>
        <v>43930</v>
      </c>
      <c r="S863" t="s">
        <v>2679</v>
      </c>
      <c r="T863" s="6">
        <f t="shared" si="279"/>
        <v>8.2870370370370372E-3</v>
      </c>
      <c r="U863">
        <f t="shared" si="266"/>
        <v>7.905092592592592E-3</v>
      </c>
      <c r="V863">
        <f t="shared" si="267"/>
        <v>2.2789351851851852E-2</v>
      </c>
      <c r="W863">
        <f t="shared" si="268"/>
        <v>1.488425925925926E-2</v>
      </c>
      <c r="X863">
        <f t="shared" si="269"/>
        <v>1.0266203703703703E-2</v>
      </c>
      <c r="Y863">
        <f t="shared" si="270"/>
        <v>1.0266203703703703E-2</v>
      </c>
      <c r="Z863" t="b">
        <f t="shared" si="271"/>
        <v>0</v>
      </c>
      <c r="AA863" s="6">
        <f t="shared" si="272"/>
        <v>0</v>
      </c>
      <c r="AB863" s="6" t="b">
        <f t="shared" si="273"/>
        <v>0</v>
      </c>
      <c r="AC863" s="9">
        <f t="shared" si="274"/>
        <v>3</v>
      </c>
      <c r="AD863" s="9"/>
      <c r="AE863" s="10">
        <f t="shared" si="280"/>
        <v>1.1574074074074073E-5</v>
      </c>
      <c r="AF863">
        <f t="shared" si="275"/>
        <v>2.3611111111111107E-3</v>
      </c>
      <c r="AG863" t="b">
        <f t="shared" si="276"/>
        <v>0</v>
      </c>
      <c r="AH863">
        <f t="shared" si="277"/>
        <v>2.2789351851851852E-2</v>
      </c>
    </row>
    <row r="864" spans="1:34" x14ac:dyDescent="0.2">
      <c r="A864">
        <v>916</v>
      </c>
      <c r="B864" t="s">
        <v>864</v>
      </c>
      <c r="C864" t="s">
        <v>899</v>
      </c>
      <c r="D864" t="s">
        <v>2047</v>
      </c>
      <c r="E864" t="str">
        <f t="shared" si="263"/>
        <v>Chris WhittyApr 9, 2020</v>
      </c>
      <c r="F864" t="str">
        <f>VLOOKUP(D864,'names lookup'!A:L,5,FALSE)</f>
        <v>Chris Whitty</v>
      </c>
      <c r="G864" t="str">
        <f>VLOOKUP(F864,'names lookup'!E:H,3,FALSE)</f>
        <v>Department of Health and Social Care (DHSC)</v>
      </c>
      <c r="H864" t="str">
        <f>VLOOKUP(F864,'names lookup'!E:I,5,FALSE)</f>
        <v>Government</v>
      </c>
      <c r="I864" t="str">
        <f>VLOOKUP($F864,'names lookup'!$E:J,6,FALSE)</f>
        <v>Health</v>
      </c>
      <c r="J864" t="str">
        <f>VLOOKUP($F864,'names lookup'!$E:K,7,FALSE)</f>
        <v>N/A</v>
      </c>
      <c r="K864" t="str">
        <f>VLOOKUP($F864,'names lookup'!$E:L,8,FALSE)</f>
        <v>England</v>
      </c>
      <c r="L864" t="str">
        <f t="shared" si="264"/>
        <v>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v>
      </c>
      <c r="M864" t="str">
        <f t="shared" si="278"/>
        <v>11:56</v>
      </c>
      <c r="O864">
        <v>553</v>
      </c>
      <c r="Q864" t="s">
        <v>865</v>
      </c>
      <c r="R864" s="7">
        <f t="shared" si="265"/>
        <v>43930</v>
      </c>
      <c r="S864" t="s">
        <v>2196</v>
      </c>
      <c r="T864" s="6">
        <f t="shared" si="279"/>
        <v>8.2870370370370372E-3</v>
      </c>
      <c r="U864">
        <f t="shared" si="266"/>
        <v>8.2870370370370372E-3</v>
      </c>
      <c r="V864">
        <f t="shared" si="267"/>
        <v>2.210648148148148E-2</v>
      </c>
      <c r="W864">
        <f t="shared" si="268"/>
        <v>1.3819444444444443E-2</v>
      </c>
      <c r="X864">
        <f t="shared" si="269"/>
        <v>1.0266203703703703E-2</v>
      </c>
      <c r="Y864">
        <f t="shared" si="270"/>
        <v>1.0266203703703703E-2</v>
      </c>
      <c r="Z864" t="b">
        <f t="shared" si="271"/>
        <v>0</v>
      </c>
      <c r="AA864" s="6">
        <f t="shared" si="272"/>
        <v>4.0509259259259404E-4</v>
      </c>
      <c r="AB864" s="6" t="b">
        <f t="shared" si="273"/>
        <v>0</v>
      </c>
      <c r="AC864" s="9">
        <f t="shared" si="274"/>
        <v>98</v>
      </c>
      <c r="AD864" s="9">
        <f>IF(AB864=FALSE,AC864/(AA864*(24*60)),"")</f>
        <v>167.99999999999937</v>
      </c>
      <c r="AE864" s="10">
        <f t="shared" si="280"/>
        <v>4.0509259259259258E-4</v>
      </c>
      <c r="AF864">
        <f t="shared" si="275"/>
        <v>1.9791666666666655E-3</v>
      </c>
      <c r="AG864" t="b">
        <f t="shared" si="276"/>
        <v>0</v>
      </c>
      <c r="AH864">
        <f t="shared" si="277"/>
        <v>2.2789351851851852E-2</v>
      </c>
    </row>
    <row r="865" spans="1:34" x14ac:dyDescent="0.2">
      <c r="A865">
        <v>917</v>
      </c>
      <c r="B865" t="s">
        <v>864</v>
      </c>
      <c r="C865" t="s">
        <v>900</v>
      </c>
      <c r="D865" t="s">
        <v>2047</v>
      </c>
      <c r="E865" t="str">
        <f t="shared" si="263"/>
        <v>Chris WhittyApr 9, 2020</v>
      </c>
      <c r="F865" t="str">
        <f>VLOOKUP(D865,'names lookup'!A:L,5,FALSE)</f>
        <v>Chris Whitty</v>
      </c>
      <c r="G865" t="str">
        <f>VLOOKUP(F865,'names lookup'!E:H,3,FALSE)</f>
        <v>Department of Health and Social Care (DHSC)</v>
      </c>
      <c r="H865" t="str">
        <f>VLOOKUP(F865,'names lookup'!E:I,5,FALSE)</f>
        <v>Government</v>
      </c>
      <c r="I865" t="str">
        <f>VLOOKUP($F865,'names lookup'!$E:J,6,FALSE)</f>
        <v>Health</v>
      </c>
      <c r="J865" t="str">
        <f>VLOOKUP($F865,'names lookup'!$E:K,7,FALSE)</f>
        <v>N/A</v>
      </c>
      <c r="K865" t="str">
        <f>VLOOKUP($F865,'names lookup'!$E:L,8,FALSE)</f>
        <v>England</v>
      </c>
      <c r="L865" t="str">
        <f t="shared" si="264"/>
        <v>That has only happened because of what everybody has done, what we’ve all done in terms of staying at home and only going out for work, exercise and critical shopping and medical care.</v>
      </c>
      <c r="M865" t="str">
        <f t="shared" si="278"/>
        <v>12:31</v>
      </c>
      <c r="O865">
        <v>206</v>
      </c>
      <c r="Q865" t="s">
        <v>865</v>
      </c>
      <c r="R865" s="7">
        <f t="shared" si="265"/>
        <v>43930</v>
      </c>
      <c r="S865" t="s">
        <v>2196</v>
      </c>
      <c r="T865" s="6">
        <f t="shared" si="279"/>
        <v>8.6921296296296312E-3</v>
      </c>
      <c r="U865">
        <f t="shared" si="266"/>
        <v>8.2870370370370372E-3</v>
      </c>
      <c r="V865">
        <f t="shared" si="267"/>
        <v>2.210648148148148E-2</v>
      </c>
      <c r="W865">
        <f t="shared" si="268"/>
        <v>1.3819444444444443E-2</v>
      </c>
      <c r="X865">
        <f t="shared" si="269"/>
        <v>1.0266203703703703E-2</v>
      </c>
      <c r="Y865">
        <f t="shared" si="270"/>
        <v>1.0266203703703703E-2</v>
      </c>
      <c r="Z865" t="b">
        <f t="shared" si="271"/>
        <v>0</v>
      </c>
      <c r="AA865" s="6">
        <f t="shared" si="272"/>
        <v>1.5046296296295988E-4</v>
      </c>
      <c r="AB865" s="6" t="b">
        <f t="shared" si="273"/>
        <v>0</v>
      </c>
      <c r="AC865" s="9">
        <f t="shared" si="274"/>
        <v>33</v>
      </c>
      <c r="AD865" s="9">
        <f>IF(AB865=FALSE,AC865/(AA865*(24*60)),"")</f>
        <v>152.30769230769542</v>
      </c>
      <c r="AE865" s="10">
        <f t="shared" si="280"/>
        <v>1.273148148148148E-4</v>
      </c>
      <c r="AF865">
        <f t="shared" si="275"/>
        <v>1.9791666666666655E-3</v>
      </c>
      <c r="AG865" t="b">
        <f t="shared" si="276"/>
        <v>0</v>
      </c>
      <c r="AH865">
        <f t="shared" si="277"/>
        <v>2.2789351851851852E-2</v>
      </c>
    </row>
    <row r="866" spans="1:34" x14ac:dyDescent="0.2">
      <c r="A866">
        <v>918</v>
      </c>
      <c r="B866" t="s">
        <v>864</v>
      </c>
      <c r="C866" t="s">
        <v>901</v>
      </c>
      <c r="D866" t="s">
        <v>2047</v>
      </c>
      <c r="E866" t="str">
        <f t="shared" si="263"/>
        <v>Chris WhittyApr 9, 2020</v>
      </c>
      <c r="F866" t="str">
        <f>VLOOKUP(D866,'names lookup'!A:L,5,FALSE)</f>
        <v>Chris Whitty</v>
      </c>
      <c r="G866" t="str">
        <f>VLOOKUP(F866,'names lookup'!E:H,3,FALSE)</f>
        <v>Department of Health and Social Care (DHSC)</v>
      </c>
      <c r="H866" t="str">
        <f>VLOOKUP(F866,'names lookup'!E:I,5,FALSE)</f>
        <v>Government</v>
      </c>
      <c r="I866" t="str">
        <f>VLOOKUP($F866,'names lookup'!$E:J,6,FALSE)</f>
        <v>Health</v>
      </c>
      <c r="J866" t="str">
        <f>VLOOKUP($F866,'names lookup'!$E:K,7,FALSE)</f>
        <v>N/A</v>
      </c>
      <c r="K866" t="str">
        <f>VLOOKUP($F866,'names lookup'!$E:L,8,FALSE)</f>
        <v>England</v>
      </c>
      <c r="L866" t="str">
        <f t="shared" si="264"/>
        <v>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v>
      </c>
      <c r="M866" t="str">
        <f t="shared" si="278"/>
        <v>12:44</v>
      </c>
      <c r="O866">
        <v>675</v>
      </c>
      <c r="Q866" t="s">
        <v>865</v>
      </c>
      <c r="R866" s="7">
        <f t="shared" si="265"/>
        <v>43930</v>
      </c>
      <c r="S866" t="s">
        <v>2196</v>
      </c>
      <c r="T866" s="6">
        <f t="shared" si="279"/>
        <v>8.8425925925925911E-3</v>
      </c>
      <c r="U866">
        <f t="shared" si="266"/>
        <v>8.2870370370370372E-3</v>
      </c>
      <c r="V866">
        <f t="shared" si="267"/>
        <v>2.210648148148148E-2</v>
      </c>
      <c r="W866">
        <f t="shared" si="268"/>
        <v>1.3819444444444443E-2</v>
      </c>
      <c r="X866">
        <f t="shared" si="269"/>
        <v>1.0266203703703703E-2</v>
      </c>
      <c r="Y866">
        <f t="shared" si="270"/>
        <v>1.0266203703703703E-2</v>
      </c>
      <c r="Z866" t="b">
        <f t="shared" si="271"/>
        <v>0</v>
      </c>
      <c r="AA866" s="6">
        <f t="shared" si="272"/>
        <v>4.6296296296296363E-4</v>
      </c>
      <c r="AB866" s="6" t="b">
        <f t="shared" si="273"/>
        <v>0</v>
      </c>
      <c r="AC866" s="9">
        <f t="shared" si="274"/>
        <v>114</v>
      </c>
      <c r="AD866" s="9">
        <f>IF(AB866=FALSE,AC866/(AA866*(24*60)),"")</f>
        <v>170.99999999999974</v>
      </c>
      <c r="AE866" s="10">
        <f t="shared" si="280"/>
        <v>4.6296296296296293E-4</v>
      </c>
      <c r="AF866">
        <f t="shared" si="275"/>
        <v>1.9791666666666655E-3</v>
      </c>
      <c r="AG866" t="b">
        <f t="shared" si="276"/>
        <v>0</v>
      </c>
      <c r="AH866">
        <f t="shared" si="277"/>
        <v>2.2789351851851852E-2</v>
      </c>
    </row>
    <row r="867" spans="1:34" x14ac:dyDescent="0.2">
      <c r="A867">
        <v>919</v>
      </c>
      <c r="B867" t="s">
        <v>864</v>
      </c>
      <c r="C867" t="s">
        <v>902</v>
      </c>
      <c r="D867" t="s">
        <v>2047</v>
      </c>
      <c r="E867" t="str">
        <f t="shared" si="263"/>
        <v>Chris WhittyApr 9, 2020</v>
      </c>
      <c r="F867" t="str">
        <f>VLOOKUP(D867,'names lookup'!A:L,5,FALSE)</f>
        <v>Chris Whitty</v>
      </c>
      <c r="G867" t="str">
        <f>VLOOKUP(F867,'names lookup'!E:H,3,FALSE)</f>
        <v>Department of Health and Social Care (DHSC)</v>
      </c>
      <c r="H867" t="str">
        <f>VLOOKUP(F867,'names lookup'!E:I,5,FALSE)</f>
        <v>Government</v>
      </c>
      <c r="I867" t="str">
        <f>VLOOKUP($F867,'names lookup'!$E:J,6,FALSE)</f>
        <v>Health</v>
      </c>
      <c r="J867" t="str">
        <f>VLOOKUP($F867,'names lookup'!$E:K,7,FALSE)</f>
        <v>N/A</v>
      </c>
      <c r="K867" t="str">
        <f>VLOOKUP($F867,'names lookup'!$E:L,8,FALSE)</f>
        <v>England</v>
      </c>
      <c r="L867" t="str">
        <f t="shared" si="264"/>
        <v>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v>
      </c>
      <c r="M867" t="str">
        <f t="shared" si="278"/>
        <v>13:24</v>
      </c>
      <c r="O867">
        <v>512</v>
      </c>
      <c r="Q867" t="s">
        <v>865</v>
      </c>
      <c r="R867" s="7">
        <f t="shared" si="265"/>
        <v>43930</v>
      </c>
      <c r="S867" t="s">
        <v>2196</v>
      </c>
      <c r="T867" s="6">
        <f t="shared" si="279"/>
        <v>9.3055555555555548E-3</v>
      </c>
      <c r="U867">
        <f t="shared" si="266"/>
        <v>8.2870370370370372E-3</v>
      </c>
      <c r="V867">
        <f t="shared" si="267"/>
        <v>2.210648148148148E-2</v>
      </c>
      <c r="W867">
        <f t="shared" si="268"/>
        <v>1.3819444444444443E-2</v>
      </c>
      <c r="X867">
        <f t="shared" si="269"/>
        <v>1.0266203703703703E-2</v>
      </c>
      <c r="Y867">
        <f t="shared" si="270"/>
        <v>1.0266203703703703E-2</v>
      </c>
      <c r="Z867" t="b">
        <f t="shared" si="271"/>
        <v>0</v>
      </c>
      <c r="AA867" s="6">
        <f t="shared" si="272"/>
        <v>3.2407407407407558E-4</v>
      </c>
      <c r="AB867" s="6" t="b">
        <f t="shared" si="273"/>
        <v>0</v>
      </c>
      <c r="AC867" s="9">
        <f t="shared" si="274"/>
        <v>96</v>
      </c>
      <c r="AD867" s="9">
        <f>IF(AB867=FALSE,AC867/(AA867*(24*60)),"")</f>
        <v>205.71428571428476</v>
      </c>
      <c r="AE867" s="10">
        <f t="shared" si="280"/>
        <v>3.9351851851851852E-4</v>
      </c>
      <c r="AF867">
        <f t="shared" si="275"/>
        <v>1.9791666666666655E-3</v>
      </c>
      <c r="AG867" t="b">
        <f t="shared" si="276"/>
        <v>0</v>
      </c>
      <c r="AH867">
        <f t="shared" si="277"/>
        <v>2.2789351851851852E-2</v>
      </c>
    </row>
    <row r="868" spans="1:34" x14ac:dyDescent="0.2">
      <c r="A868">
        <v>920</v>
      </c>
      <c r="B868" t="s">
        <v>864</v>
      </c>
      <c r="C868" t="s">
        <v>903</v>
      </c>
      <c r="D868" t="s">
        <v>2131</v>
      </c>
      <c r="E868" t="str">
        <f t="shared" si="263"/>
        <v>Patrick VallanceApr 9, 2020</v>
      </c>
      <c r="F868" t="str">
        <f>VLOOKUP(D868,'names lookup'!A:L,5,FALSE)</f>
        <v>Patrick Vallance</v>
      </c>
      <c r="G868" t="str">
        <f>VLOOKUP(F868,'names lookup'!E:H,3,FALSE)</f>
        <v>Government</v>
      </c>
      <c r="H868" t="str">
        <f>VLOOKUP(F868,'names lookup'!E:I,5,FALSE)</f>
        <v>Government</v>
      </c>
      <c r="I868" t="str">
        <f>VLOOKUP($F868,'names lookup'!$E:J,6,FALSE)</f>
        <v>Central govt</v>
      </c>
      <c r="J868" t="str">
        <f>VLOOKUP($F868,'names lookup'!$E:K,7,FALSE)</f>
        <v>N/A</v>
      </c>
      <c r="K868" t="str">
        <f>VLOOKUP($F868,'names lookup'!$E:L,8,FALSE)</f>
        <v>UK</v>
      </c>
      <c r="L868" t="str">
        <f t="shared" si="264"/>
        <v>If I can also come in, if I may?</v>
      </c>
      <c r="M868" t="str">
        <f t="shared" si="278"/>
        <v>13:52</v>
      </c>
      <c r="O868">
        <v>58</v>
      </c>
      <c r="Q868" t="s">
        <v>865</v>
      </c>
      <c r="R868" s="7">
        <f t="shared" si="265"/>
        <v>43930</v>
      </c>
      <c r="S868" t="s">
        <v>2682</v>
      </c>
      <c r="T868" s="6">
        <f t="shared" si="279"/>
        <v>9.6296296296296303E-3</v>
      </c>
      <c r="U868">
        <f t="shared" si="266"/>
        <v>9.6296296296296303E-3</v>
      </c>
      <c r="V868">
        <f t="shared" si="267"/>
        <v>1.2395833333333335E-2</v>
      </c>
      <c r="W868">
        <f t="shared" si="268"/>
        <v>2.7662037037037047E-3</v>
      </c>
      <c r="X868">
        <f t="shared" si="269"/>
        <v>1.0266203703703703E-2</v>
      </c>
      <c r="Y868">
        <f t="shared" si="270"/>
        <v>1.0266203703703703E-2</v>
      </c>
      <c r="Z868" t="b">
        <f t="shared" si="271"/>
        <v>0</v>
      </c>
      <c r="AA868" s="6">
        <f t="shared" si="272"/>
        <v>2.3148148148147141E-5</v>
      </c>
      <c r="AB868" s="6" t="b">
        <f t="shared" si="273"/>
        <v>0</v>
      </c>
      <c r="AC868" s="9">
        <f t="shared" si="274"/>
        <v>9</v>
      </c>
      <c r="AD868" s="9">
        <f>IF(AB868=FALSE,AC868/(AA868*(24*60)),"")</f>
        <v>270.00000000001177</v>
      </c>
      <c r="AE868" s="10">
        <f t="shared" si="280"/>
        <v>3.4722222222222222E-5</v>
      </c>
      <c r="AF868">
        <f t="shared" si="275"/>
        <v>6.3657407407407239E-4</v>
      </c>
      <c r="AG868" t="b">
        <f t="shared" si="276"/>
        <v>0</v>
      </c>
      <c r="AH868">
        <f t="shared" si="277"/>
        <v>2.2789351851851852E-2</v>
      </c>
    </row>
    <row r="869" spans="1:34" x14ac:dyDescent="0.2">
      <c r="A869">
        <v>921</v>
      </c>
      <c r="B869" t="s">
        <v>864</v>
      </c>
      <c r="C869" t="s">
        <v>904</v>
      </c>
      <c r="D869" t="s">
        <v>2149</v>
      </c>
      <c r="E869" t="str">
        <f t="shared" si="263"/>
        <v>Sam CoatesApr 9, 2020</v>
      </c>
      <c r="F869" t="str">
        <f>VLOOKUP(D869,'names lookup'!A:L,5,FALSE)</f>
        <v>Sam Coates</v>
      </c>
      <c r="G869" t="str">
        <f>VLOOKUP(F869,'names lookup'!E:H,3,FALSE)</f>
        <v>Sky News</v>
      </c>
      <c r="H869" t="str">
        <f>VLOOKUP(F869,'names lookup'!E:I,5,FALSE)</f>
        <v>Media</v>
      </c>
      <c r="I869" t="str">
        <f>VLOOKUP($F869,'names lookup'!$E:J,6,FALSE)</f>
        <v>TV</v>
      </c>
      <c r="J869" t="str">
        <f>VLOOKUP($F869,'names lookup'!$E:K,7,FALSE)</f>
        <v>National</v>
      </c>
      <c r="K869" t="str">
        <f>VLOOKUP($F869,'names lookup'!$E:L,8,FALSE)</f>
        <v>UK</v>
      </c>
      <c r="L869" t="str">
        <f t="shared" si="264"/>
        <v>Please.</v>
      </c>
      <c r="M869" t="str">
        <f t="shared" si="278"/>
        <v>13:54</v>
      </c>
      <c r="O869">
        <v>27</v>
      </c>
      <c r="Q869" t="s">
        <v>865</v>
      </c>
      <c r="R869" s="7">
        <f t="shared" si="265"/>
        <v>43930</v>
      </c>
      <c r="S869" t="s">
        <v>2683</v>
      </c>
      <c r="T869" s="6">
        <f t="shared" si="279"/>
        <v>9.6527777777777775E-3</v>
      </c>
      <c r="U869">
        <f t="shared" si="266"/>
        <v>9.6527777777777775E-3</v>
      </c>
      <c r="V869">
        <f t="shared" si="267"/>
        <v>1.0046296296296296E-2</v>
      </c>
      <c r="W869">
        <f t="shared" si="268"/>
        <v>3.9351851851851874E-4</v>
      </c>
      <c r="X869">
        <f t="shared" si="269"/>
        <v>1.0266203703703703E-2</v>
      </c>
      <c r="Y869">
        <f t="shared" si="270"/>
        <v>1.0266203703703703E-2</v>
      </c>
      <c r="Z869" t="b">
        <f t="shared" si="271"/>
        <v>0</v>
      </c>
      <c r="AA869" s="6">
        <f t="shared" si="272"/>
        <v>0</v>
      </c>
      <c r="AB869" s="6" t="b">
        <f t="shared" si="273"/>
        <v>0</v>
      </c>
      <c r="AC869" s="9">
        <f t="shared" si="274"/>
        <v>1</v>
      </c>
      <c r="AD869" s="9"/>
      <c r="AE869" s="10">
        <f t="shared" si="280"/>
        <v>0</v>
      </c>
      <c r="AF869">
        <f t="shared" si="275"/>
        <v>6.1342592592592525E-4</v>
      </c>
      <c r="AG869" t="b">
        <f t="shared" si="276"/>
        <v>0</v>
      </c>
      <c r="AH869">
        <f t="shared" si="277"/>
        <v>2.2789351851851852E-2</v>
      </c>
    </row>
    <row r="870" spans="1:34" x14ac:dyDescent="0.2">
      <c r="A870">
        <v>922</v>
      </c>
      <c r="B870" t="s">
        <v>864</v>
      </c>
      <c r="C870" t="s">
        <v>905</v>
      </c>
      <c r="D870" t="s">
        <v>2131</v>
      </c>
      <c r="E870" t="str">
        <f t="shared" si="263"/>
        <v>Patrick VallanceApr 9, 2020</v>
      </c>
      <c r="F870" t="str">
        <f>VLOOKUP(D870,'names lookup'!A:L,5,FALSE)</f>
        <v>Patrick Vallance</v>
      </c>
      <c r="G870" t="str">
        <f>VLOOKUP(F870,'names lookup'!E:H,3,FALSE)</f>
        <v>Government</v>
      </c>
      <c r="H870" t="str">
        <f>VLOOKUP(F870,'names lookup'!E:I,5,FALSE)</f>
        <v>Government</v>
      </c>
      <c r="I870" t="str">
        <f>VLOOKUP($F870,'names lookup'!$E:J,6,FALSE)</f>
        <v>Central govt</v>
      </c>
      <c r="J870" t="str">
        <f>VLOOKUP($F870,'names lookup'!$E:K,7,FALSE)</f>
        <v>N/A</v>
      </c>
      <c r="K870" t="str">
        <f>VLOOKUP($F870,'names lookup'!$E:L,8,FALSE)</f>
        <v>UK</v>
      </c>
      <c r="L870" t="str">
        <f t="shared" si="264"/>
        <v>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v>
      </c>
      <c r="M870" t="str">
        <f t="shared" si="278"/>
        <v>13:54</v>
      </c>
      <c r="O870">
        <v>588</v>
      </c>
      <c r="Q870" t="s">
        <v>865</v>
      </c>
      <c r="R870" s="7">
        <f t="shared" si="265"/>
        <v>43930</v>
      </c>
      <c r="S870" t="s">
        <v>2683</v>
      </c>
      <c r="T870" s="6">
        <f t="shared" si="279"/>
        <v>9.6527777777777775E-3</v>
      </c>
      <c r="U870">
        <f t="shared" si="266"/>
        <v>9.6527777777777775E-3</v>
      </c>
      <c r="V870">
        <f t="shared" si="267"/>
        <v>1.2395833333333335E-2</v>
      </c>
      <c r="W870">
        <f t="shared" si="268"/>
        <v>2.7430555555555576E-3</v>
      </c>
      <c r="X870">
        <f t="shared" si="269"/>
        <v>1.0266203703703703E-2</v>
      </c>
      <c r="Y870">
        <f t="shared" si="270"/>
        <v>1.0266203703703703E-2</v>
      </c>
      <c r="Z870" t="b">
        <f t="shared" si="271"/>
        <v>0</v>
      </c>
      <c r="AA870" s="6">
        <f t="shared" si="272"/>
        <v>3.5879629629629629E-4</v>
      </c>
      <c r="AB870" s="6" t="b">
        <f t="shared" si="273"/>
        <v>0</v>
      </c>
      <c r="AC870" s="9">
        <f t="shared" si="274"/>
        <v>101</v>
      </c>
      <c r="AD870" s="9">
        <f t="shared" ref="AD870:AD897" si="281">IF(AB870=FALSE,AC870/(AA870*(24*60)),"")</f>
        <v>195.48387096774195</v>
      </c>
      <c r="AE870" s="10">
        <f t="shared" si="280"/>
        <v>4.1666666666666669E-4</v>
      </c>
      <c r="AF870">
        <f t="shared" si="275"/>
        <v>6.1342592592592525E-4</v>
      </c>
      <c r="AG870" t="b">
        <f t="shared" si="276"/>
        <v>0</v>
      </c>
      <c r="AH870">
        <f t="shared" si="277"/>
        <v>2.2789351851851852E-2</v>
      </c>
    </row>
    <row r="871" spans="1:34" x14ac:dyDescent="0.2">
      <c r="A871">
        <v>923</v>
      </c>
      <c r="B871" t="s">
        <v>864</v>
      </c>
      <c r="C871" t="s">
        <v>906</v>
      </c>
      <c r="D871" t="s">
        <v>2059</v>
      </c>
      <c r="E871" t="str">
        <f t="shared" si="263"/>
        <v>Dominic RaabApr 9, 2020</v>
      </c>
      <c r="F871" t="str">
        <f>VLOOKUP(D871,'names lookup'!A:L,5,FALSE)</f>
        <v>Dominic Raab</v>
      </c>
      <c r="G871" t="str">
        <f>VLOOKUP(F871,'names lookup'!E:H,3,FALSE)</f>
        <v>Government</v>
      </c>
      <c r="H871" t="str">
        <f>VLOOKUP(F871,'names lookup'!E:I,5,FALSE)</f>
        <v>Government</v>
      </c>
      <c r="I871" t="str">
        <f>VLOOKUP($F871,'names lookup'!$E:J,6,FALSE)</f>
        <v>Central govt</v>
      </c>
      <c r="J871" t="str">
        <f>VLOOKUP($F871,'names lookup'!$E:K,7,FALSE)</f>
        <v>N/A</v>
      </c>
      <c r="K871" t="str">
        <f>VLOOKUP($F871,'names lookup'!$E:L,8,FALSE)</f>
        <v>UK</v>
      </c>
      <c r="L871" t="str">
        <f t="shared" si="264"/>
        <v>Sam did you want to follow up?</v>
      </c>
      <c r="M871" t="str">
        <f t="shared" si="278"/>
        <v>14:25</v>
      </c>
      <c r="O871">
        <v>52</v>
      </c>
      <c r="Q871" t="s">
        <v>865</v>
      </c>
      <c r="R871" s="7">
        <f t="shared" si="265"/>
        <v>43930</v>
      </c>
      <c r="S871" t="s">
        <v>2684</v>
      </c>
      <c r="T871" s="6">
        <f t="shared" si="279"/>
        <v>1.0011574074074074E-2</v>
      </c>
      <c r="U871">
        <f t="shared" si="266"/>
        <v>1.0011574074074074E-2</v>
      </c>
      <c r="V871">
        <f t="shared" si="267"/>
        <v>2.2789351851851852E-2</v>
      </c>
      <c r="W871">
        <f t="shared" si="268"/>
        <v>1.2777777777777779E-2</v>
      </c>
      <c r="X871">
        <f t="shared" si="269"/>
        <v>1.0266203703703703E-2</v>
      </c>
      <c r="Y871">
        <f t="shared" si="270"/>
        <v>1.0266203703703703E-2</v>
      </c>
      <c r="Z871" t="b">
        <f t="shared" si="271"/>
        <v>0</v>
      </c>
      <c r="AA871" s="6">
        <f t="shared" si="272"/>
        <v>3.4722222222222446E-5</v>
      </c>
      <c r="AB871" s="6" t="b">
        <f t="shared" si="273"/>
        <v>0</v>
      </c>
      <c r="AC871" s="9">
        <f t="shared" si="274"/>
        <v>7</v>
      </c>
      <c r="AD871" s="9">
        <f t="shared" si="281"/>
        <v>139.99999999999909</v>
      </c>
      <c r="AE871" s="10">
        <f t="shared" si="280"/>
        <v>2.3148148148148147E-5</v>
      </c>
      <c r="AF871">
        <f t="shared" si="275"/>
        <v>2.5462962962962896E-4</v>
      </c>
      <c r="AG871" t="b">
        <f t="shared" si="276"/>
        <v>0</v>
      </c>
      <c r="AH871">
        <f t="shared" si="277"/>
        <v>2.2789351851851852E-2</v>
      </c>
    </row>
    <row r="872" spans="1:34" x14ac:dyDescent="0.2">
      <c r="A872">
        <v>924</v>
      </c>
      <c r="B872" t="s">
        <v>864</v>
      </c>
      <c r="C872" t="s">
        <v>907</v>
      </c>
      <c r="D872" t="s">
        <v>2149</v>
      </c>
      <c r="E872" t="str">
        <f t="shared" si="263"/>
        <v>Sam CoatesApr 9, 2020</v>
      </c>
      <c r="F872" t="str">
        <f>VLOOKUP(D872,'names lookup'!A:L,5,FALSE)</f>
        <v>Sam Coates</v>
      </c>
      <c r="G872" t="str">
        <f>VLOOKUP(F872,'names lookup'!E:H,3,FALSE)</f>
        <v>Sky News</v>
      </c>
      <c r="H872" t="str">
        <f>VLOOKUP(F872,'names lookup'!E:I,5,FALSE)</f>
        <v>Media</v>
      </c>
      <c r="I872" t="str">
        <f>VLOOKUP($F872,'names lookup'!$E:J,6,FALSE)</f>
        <v>TV</v>
      </c>
      <c r="J872" t="str">
        <f>VLOOKUP($F872,'names lookup'!$E:K,7,FALSE)</f>
        <v>National</v>
      </c>
      <c r="K872" t="str">
        <f>VLOOKUP($F872,'names lookup'!$E:L,8,FALSE)</f>
        <v>UK</v>
      </c>
      <c r="L872" t="str">
        <f t="shared" si="264"/>
        <v>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v>
      </c>
      <c r="M872" t="str">
        <f t="shared" si="278"/>
        <v>14:28</v>
      </c>
      <c r="O872">
        <v>347</v>
      </c>
      <c r="Q872" t="s">
        <v>865</v>
      </c>
      <c r="R872" s="7">
        <f t="shared" si="265"/>
        <v>43930</v>
      </c>
      <c r="S872" t="s">
        <v>2685</v>
      </c>
      <c r="T872" s="6">
        <f t="shared" si="279"/>
        <v>1.0046296296296296E-2</v>
      </c>
      <c r="U872">
        <f t="shared" si="266"/>
        <v>1.0046296296296296E-2</v>
      </c>
      <c r="V872">
        <f t="shared" si="267"/>
        <v>1.0046296296296296E-2</v>
      </c>
      <c r="W872">
        <f t="shared" si="268"/>
        <v>0</v>
      </c>
      <c r="X872">
        <f t="shared" si="269"/>
        <v>1.0266203703703703E-2</v>
      </c>
      <c r="Y872">
        <f t="shared" si="270"/>
        <v>1.0266203703703703E-2</v>
      </c>
      <c r="Z872" t="b">
        <f t="shared" si="271"/>
        <v>0</v>
      </c>
      <c r="AA872" s="6">
        <f t="shared" si="272"/>
        <v>2.1990740740740651E-4</v>
      </c>
      <c r="AB872" s="6" t="b">
        <f t="shared" si="273"/>
        <v>0</v>
      </c>
      <c r="AC872" s="9">
        <f t="shared" si="274"/>
        <v>59</v>
      </c>
      <c r="AD872" s="9">
        <f t="shared" si="281"/>
        <v>186.31578947368496</v>
      </c>
      <c r="AE872" s="10">
        <f t="shared" si="280"/>
        <v>2.4305555555555552E-4</v>
      </c>
      <c r="AF872">
        <f t="shared" si="275"/>
        <v>2.1990740740740651E-4</v>
      </c>
      <c r="AG872" t="b">
        <f t="shared" si="276"/>
        <v>0</v>
      </c>
      <c r="AH872">
        <f t="shared" si="277"/>
        <v>2.2789351851851852E-2</v>
      </c>
    </row>
    <row r="873" spans="1:34" x14ac:dyDescent="0.2">
      <c r="A873">
        <v>925</v>
      </c>
      <c r="B873" t="s">
        <v>864</v>
      </c>
      <c r="C873" t="s">
        <v>908</v>
      </c>
      <c r="D873" t="s">
        <v>2059</v>
      </c>
      <c r="E873" t="str">
        <f t="shared" si="263"/>
        <v>Dominic RaabApr 9, 2020</v>
      </c>
      <c r="F873" t="str">
        <f>VLOOKUP(D873,'names lookup'!A:L,5,FALSE)</f>
        <v>Dominic Raab</v>
      </c>
      <c r="G873" t="str">
        <f>VLOOKUP(F873,'names lookup'!E:H,3,FALSE)</f>
        <v>Government</v>
      </c>
      <c r="H873" t="str">
        <f>VLOOKUP(F873,'names lookup'!E:I,5,FALSE)</f>
        <v>Government</v>
      </c>
      <c r="I873" t="str">
        <f>VLOOKUP($F873,'names lookup'!$E:J,6,FALSE)</f>
        <v>Central govt</v>
      </c>
      <c r="J873" t="str">
        <f>VLOOKUP($F873,'names lookup'!$E:K,7,FALSE)</f>
        <v>N/A</v>
      </c>
      <c r="K873" t="str">
        <f>VLOOKUP($F873,'names lookup'!$E:L,8,FALSE)</f>
        <v>UK</v>
      </c>
      <c r="L873" t="str">
        <f t="shared" si="264"/>
        <v>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v>
      </c>
      <c r="M873" t="str">
        <f t="shared" si="278"/>
        <v>14:47</v>
      </c>
      <c r="O873">
        <v>658</v>
      </c>
      <c r="Q873" t="s">
        <v>865</v>
      </c>
      <c r="R873" s="7">
        <f t="shared" si="265"/>
        <v>43930</v>
      </c>
      <c r="S873" t="s">
        <v>2686</v>
      </c>
      <c r="T873" s="6">
        <f t="shared" si="279"/>
        <v>1.0266203703703703E-2</v>
      </c>
      <c r="U873">
        <f t="shared" si="266"/>
        <v>1.0266203703703703E-2</v>
      </c>
      <c r="V873">
        <f t="shared" si="267"/>
        <v>2.2789351851851852E-2</v>
      </c>
      <c r="W873">
        <f t="shared" si="268"/>
        <v>1.252314814814815E-2</v>
      </c>
      <c r="X873">
        <f t="shared" si="269"/>
        <v>1.2164351851851852E-2</v>
      </c>
      <c r="Y873">
        <f t="shared" si="270"/>
        <v>1.2164351851851852E-2</v>
      </c>
      <c r="Z873" t="b">
        <f t="shared" si="271"/>
        <v>0</v>
      </c>
      <c r="AA873" s="6">
        <f t="shared" si="272"/>
        <v>4.1666666666666761E-4</v>
      </c>
      <c r="AB873" s="6" t="b">
        <f t="shared" si="273"/>
        <v>0</v>
      </c>
      <c r="AC873" s="9">
        <f t="shared" si="274"/>
        <v>123</v>
      </c>
      <c r="AD873" s="9">
        <f t="shared" si="281"/>
        <v>204.99999999999952</v>
      </c>
      <c r="AE873" s="10">
        <f t="shared" si="280"/>
        <v>5.0925925925925921E-4</v>
      </c>
      <c r="AF873">
        <f t="shared" si="275"/>
        <v>1.8981481481481488E-3</v>
      </c>
      <c r="AG873" t="b">
        <f t="shared" si="276"/>
        <v>0</v>
      </c>
      <c r="AH873">
        <f t="shared" si="277"/>
        <v>2.2789351851851852E-2</v>
      </c>
    </row>
    <row r="874" spans="1:34" x14ac:dyDescent="0.2">
      <c r="A874">
        <v>926</v>
      </c>
      <c r="B874" t="s">
        <v>864</v>
      </c>
      <c r="C874" t="s">
        <v>909</v>
      </c>
      <c r="D874" t="s">
        <v>2059</v>
      </c>
      <c r="E874" t="str">
        <f t="shared" si="263"/>
        <v>Dominic RaabApr 9, 2020</v>
      </c>
      <c r="F874" t="str">
        <f>VLOOKUP(D874,'names lookup'!A:L,5,FALSE)</f>
        <v>Dominic Raab</v>
      </c>
      <c r="G874" t="str">
        <f>VLOOKUP(F874,'names lookup'!E:H,3,FALSE)</f>
        <v>Government</v>
      </c>
      <c r="H874" t="str">
        <f>VLOOKUP(F874,'names lookup'!E:I,5,FALSE)</f>
        <v>Government</v>
      </c>
      <c r="I874" t="str">
        <f>VLOOKUP($F874,'names lookup'!$E:J,6,FALSE)</f>
        <v>Central govt</v>
      </c>
      <c r="J874" t="str">
        <f>VLOOKUP($F874,'names lookup'!$E:K,7,FALSE)</f>
        <v>N/A</v>
      </c>
      <c r="K874" t="str">
        <f>VLOOKUP($F874,'names lookup'!$E:L,8,FALSE)</f>
        <v>UK</v>
      </c>
      <c r="L874" t="str">
        <f t="shared" si="264"/>
        <v>I think that’s the most important thing right now.</v>
      </c>
      <c r="M874" t="str">
        <f t="shared" si="278"/>
        <v>15:23</v>
      </c>
      <c r="O874">
        <v>72</v>
      </c>
      <c r="Q874" t="s">
        <v>865</v>
      </c>
      <c r="R874" s="7">
        <f t="shared" si="265"/>
        <v>43930</v>
      </c>
      <c r="S874" t="s">
        <v>2686</v>
      </c>
      <c r="T874" s="6">
        <f t="shared" si="279"/>
        <v>1.068287037037037E-2</v>
      </c>
      <c r="U874">
        <f t="shared" si="266"/>
        <v>1.0266203703703703E-2</v>
      </c>
      <c r="V874">
        <f t="shared" si="267"/>
        <v>2.2789351851851852E-2</v>
      </c>
      <c r="W874">
        <f t="shared" si="268"/>
        <v>1.252314814814815E-2</v>
      </c>
      <c r="X874">
        <f t="shared" si="269"/>
        <v>1.2164351851851852E-2</v>
      </c>
      <c r="Y874">
        <f t="shared" si="270"/>
        <v>1.2164351851851852E-2</v>
      </c>
      <c r="Z874" t="b">
        <f t="shared" si="271"/>
        <v>0</v>
      </c>
      <c r="AA874" s="6">
        <f t="shared" si="272"/>
        <v>3.4722222222222446E-5</v>
      </c>
      <c r="AB874" s="6" t="b">
        <f t="shared" si="273"/>
        <v>0</v>
      </c>
      <c r="AC874" s="9">
        <f t="shared" si="274"/>
        <v>9</v>
      </c>
      <c r="AD874" s="9">
        <f t="shared" si="281"/>
        <v>179.99999999999883</v>
      </c>
      <c r="AE874" s="10">
        <f t="shared" si="280"/>
        <v>3.4722222222222222E-5</v>
      </c>
      <c r="AF874">
        <f t="shared" si="275"/>
        <v>1.8981481481481488E-3</v>
      </c>
      <c r="AG874" t="b">
        <f t="shared" si="276"/>
        <v>0</v>
      </c>
      <c r="AH874">
        <f t="shared" si="277"/>
        <v>2.2789351851851852E-2</v>
      </c>
    </row>
    <row r="875" spans="1:34" x14ac:dyDescent="0.2">
      <c r="A875">
        <v>927</v>
      </c>
      <c r="B875" t="s">
        <v>864</v>
      </c>
      <c r="C875" t="s">
        <v>910</v>
      </c>
      <c r="D875" t="s">
        <v>2059</v>
      </c>
      <c r="E875" t="str">
        <f t="shared" si="263"/>
        <v>Dominic RaabApr 9, 2020</v>
      </c>
      <c r="F875" t="str">
        <f>VLOOKUP(D875,'names lookup'!A:L,5,FALSE)</f>
        <v>Dominic Raab</v>
      </c>
      <c r="G875" t="str">
        <f>VLOOKUP(F875,'names lookup'!E:H,3,FALSE)</f>
        <v>Government</v>
      </c>
      <c r="H875" t="str">
        <f>VLOOKUP(F875,'names lookup'!E:I,5,FALSE)</f>
        <v>Government</v>
      </c>
      <c r="I875" t="str">
        <f>VLOOKUP($F875,'names lookup'!$E:J,6,FALSE)</f>
        <v>Central govt</v>
      </c>
      <c r="J875" t="str">
        <f>VLOOKUP($F875,'names lookup'!$E:K,7,FALSE)</f>
        <v>N/A</v>
      </c>
      <c r="K875" t="str">
        <f>VLOOKUP($F875,'names lookup'!$E:L,8,FALSE)</f>
        <v>UK</v>
      </c>
      <c r="L875" t="str">
        <f t="shared" si="264"/>
        <v>Hannah Miller from ITV Granada.</v>
      </c>
      <c r="M875" t="str">
        <f t="shared" si="278"/>
        <v>15:26</v>
      </c>
      <c r="O875">
        <v>53</v>
      </c>
      <c r="Q875" t="s">
        <v>865</v>
      </c>
      <c r="R875" s="7">
        <f t="shared" si="265"/>
        <v>43930</v>
      </c>
      <c r="S875" t="s">
        <v>2686</v>
      </c>
      <c r="T875" s="6">
        <f t="shared" si="279"/>
        <v>1.0717592592592593E-2</v>
      </c>
      <c r="U875">
        <f t="shared" si="266"/>
        <v>1.0266203703703703E-2</v>
      </c>
      <c r="V875">
        <f t="shared" si="267"/>
        <v>2.2789351851851852E-2</v>
      </c>
      <c r="W875">
        <f t="shared" si="268"/>
        <v>1.252314814814815E-2</v>
      </c>
      <c r="X875">
        <f t="shared" si="269"/>
        <v>1.2164351851851852E-2</v>
      </c>
      <c r="Y875">
        <f t="shared" si="270"/>
        <v>1.2164351851851852E-2</v>
      </c>
      <c r="Z875" t="b">
        <f t="shared" si="271"/>
        <v>0</v>
      </c>
      <c r="AA875" s="6">
        <f t="shared" si="272"/>
        <v>4.6296296296297751E-5</v>
      </c>
      <c r="AB875" s="6" t="b">
        <f t="shared" si="273"/>
        <v>0</v>
      </c>
      <c r="AC875" s="9">
        <f t="shared" si="274"/>
        <v>5</v>
      </c>
      <c r="AD875" s="9">
        <f t="shared" si="281"/>
        <v>74.999999999997641</v>
      </c>
      <c r="AE875" s="10">
        <f t="shared" si="280"/>
        <v>1.1574074074074073E-5</v>
      </c>
      <c r="AF875">
        <f t="shared" si="275"/>
        <v>1.8981481481481488E-3</v>
      </c>
      <c r="AG875" t="b">
        <f t="shared" si="276"/>
        <v>0</v>
      </c>
      <c r="AH875">
        <f t="shared" si="277"/>
        <v>2.2789351851851852E-2</v>
      </c>
    </row>
    <row r="876" spans="1:34" x14ac:dyDescent="0.2">
      <c r="A876">
        <v>928</v>
      </c>
      <c r="B876" t="s">
        <v>864</v>
      </c>
      <c r="C876" t="s">
        <v>911</v>
      </c>
      <c r="D876" t="s">
        <v>2074</v>
      </c>
      <c r="E876" t="str">
        <f t="shared" si="263"/>
        <v>Hannah MillerApr 9, 2020</v>
      </c>
      <c r="F876" t="str">
        <f>VLOOKUP(E876,'names lookup'!D:L,2,FALSE)</f>
        <v>Hannah Miller</v>
      </c>
      <c r="G876" t="str">
        <f>VLOOKUP(F876,'names lookup'!E:H,3,FALSE)</f>
        <v>ITV Granada Reports</v>
      </c>
      <c r="H876" t="str">
        <f>VLOOKUP(F876,'names lookup'!E:I,5,FALSE)</f>
        <v>Media</v>
      </c>
      <c r="I876" t="str">
        <f>VLOOKUP($F876,'names lookup'!$E:J,6,FALSE)</f>
        <v>TV</v>
      </c>
      <c r="J876" t="str">
        <f>VLOOKUP($F876,'names lookup'!$E:K,7,FALSE)</f>
        <v>Regional</v>
      </c>
      <c r="K876" t="str">
        <f>VLOOKUP($F876,'names lookup'!$E:L,8,FALSE)</f>
        <v>North West</v>
      </c>
      <c r="L876" t="str">
        <f t="shared" si="264"/>
        <v>Thank you, Foreign Secretary. Two questions for you. Today, Greater Manchester police revealed that last weekend they received reports of more than a thousand gatherings. How can they possibly be expected to police that when around a fifth of their staff are not in work?</v>
      </c>
      <c r="M876" t="str">
        <f t="shared" si="278"/>
        <v>15:30</v>
      </c>
      <c r="O876">
        <v>294</v>
      </c>
      <c r="Q876" t="s">
        <v>865</v>
      </c>
      <c r="R876" s="7">
        <f t="shared" si="265"/>
        <v>43930</v>
      </c>
      <c r="S876" t="s">
        <v>2687</v>
      </c>
      <c r="T876" s="6">
        <f t="shared" si="279"/>
        <v>1.0763888888888891E-2</v>
      </c>
      <c r="U876">
        <f t="shared" si="266"/>
        <v>1.0763888888888891E-2</v>
      </c>
      <c r="V876">
        <f t="shared" si="267"/>
        <v>1.2002314814814815E-2</v>
      </c>
      <c r="W876">
        <f t="shared" si="268"/>
        <v>1.2384259259259241E-3</v>
      </c>
      <c r="X876">
        <f t="shared" si="269"/>
        <v>1.2164351851851852E-2</v>
      </c>
      <c r="Y876">
        <f t="shared" si="270"/>
        <v>1.2164351851851852E-2</v>
      </c>
      <c r="Z876" t="b">
        <f t="shared" si="271"/>
        <v>0</v>
      </c>
      <c r="AA876" s="6">
        <f t="shared" si="272"/>
        <v>1.6203703703703345E-4</v>
      </c>
      <c r="AB876" s="6" t="b">
        <f t="shared" si="273"/>
        <v>0</v>
      </c>
      <c r="AC876" s="9">
        <f t="shared" si="274"/>
        <v>45</v>
      </c>
      <c r="AD876" s="9">
        <f t="shared" si="281"/>
        <v>192.85714285714712</v>
      </c>
      <c r="AE876" s="10">
        <f t="shared" si="280"/>
        <v>1.8518518518518518E-4</v>
      </c>
      <c r="AF876">
        <f t="shared" si="275"/>
        <v>1.400462962962961E-3</v>
      </c>
      <c r="AG876" t="b">
        <f t="shared" si="276"/>
        <v>0</v>
      </c>
      <c r="AH876">
        <f t="shared" si="277"/>
        <v>2.2789351851851852E-2</v>
      </c>
    </row>
    <row r="877" spans="1:34" x14ac:dyDescent="0.2">
      <c r="A877">
        <v>929</v>
      </c>
      <c r="B877" t="s">
        <v>864</v>
      </c>
      <c r="C877" t="s">
        <v>912</v>
      </c>
      <c r="D877" t="s">
        <v>2074</v>
      </c>
      <c r="E877" t="str">
        <f t="shared" si="263"/>
        <v>Hannah MillerApr 9, 2020</v>
      </c>
      <c r="F877" t="str">
        <f>VLOOKUP(E877,'names lookup'!D:L,2,FALSE)</f>
        <v>Hannah Miller</v>
      </c>
      <c r="G877" t="str">
        <f>VLOOKUP(F877,'names lookup'!E:H,3,FALSE)</f>
        <v>ITV Granada Reports</v>
      </c>
      <c r="H877" t="str">
        <f>VLOOKUP(F877,'names lookup'!E:I,5,FALSE)</f>
        <v>Media</v>
      </c>
      <c r="I877" t="str">
        <f>VLOOKUP($F877,'names lookup'!$E:J,6,FALSE)</f>
        <v>TV</v>
      </c>
      <c r="J877" t="str">
        <f>VLOOKUP($F877,'names lookup'!$E:K,7,FALSE)</f>
        <v>Regional</v>
      </c>
      <c r="K877" t="str">
        <f>VLOOKUP($F877,'names lookup'!$E:L,8,FALSE)</f>
        <v>North West</v>
      </c>
      <c r="L877" t="str">
        <f t="shared" si="264"/>
        <v>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v>
      </c>
      <c r="M877" t="str">
        <f t="shared" si="278"/>
        <v>15:44</v>
      </c>
      <c r="O877">
        <v>372</v>
      </c>
      <c r="Q877" t="s">
        <v>865</v>
      </c>
      <c r="R877" s="7">
        <f t="shared" si="265"/>
        <v>43930</v>
      </c>
      <c r="S877" t="s">
        <v>2687</v>
      </c>
      <c r="T877" s="6">
        <f t="shared" si="279"/>
        <v>1.0925925925925924E-2</v>
      </c>
      <c r="U877">
        <f t="shared" si="266"/>
        <v>1.0763888888888891E-2</v>
      </c>
      <c r="V877">
        <f t="shared" si="267"/>
        <v>1.2002314814814815E-2</v>
      </c>
      <c r="W877">
        <f t="shared" si="268"/>
        <v>1.2384259259259241E-3</v>
      </c>
      <c r="X877">
        <f t="shared" si="269"/>
        <v>1.2164351851851852E-2</v>
      </c>
      <c r="Y877">
        <f t="shared" si="270"/>
        <v>1.2164351851851852E-2</v>
      </c>
      <c r="Z877" t="b">
        <f t="shared" si="271"/>
        <v>0</v>
      </c>
      <c r="AA877" s="6">
        <f t="shared" si="272"/>
        <v>2.5462962962963243E-4</v>
      </c>
      <c r="AB877" s="6" t="b">
        <f t="shared" si="273"/>
        <v>0</v>
      </c>
      <c r="AC877" s="9">
        <f t="shared" si="274"/>
        <v>60</v>
      </c>
      <c r="AD877" s="9">
        <f t="shared" si="281"/>
        <v>163.63636363636184</v>
      </c>
      <c r="AE877" s="10">
        <f t="shared" si="280"/>
        <v>2.4305555555555552E-4</v>
      </c>
      <c r="AF877">
        <f t="shared" si="275"/>
        <v>1.400462962962961E-3</v>
      </c>
      <c r="AG877" t="b">
        <f t="shared" si="276"/>
        <v>0</v>
      </c>
      <c r="AH877">
        <f t="shared" si="277"/>
        <v>2.2789351851851852E-2</v>
      </c>
    </row>
    <row r="878" spans="1:34" x14ac:dyDescent="0.2">
      <c r="A878">
        <v>930</v>
      </c>
      <c r="B878" t="s">
        <v>864</v>
      </c>
      <c r="C878" t="s">
        <v>913</v>
      </c>
      <c r="D878" t="s">
        <v>2059</v>
      </c>
      <c r="E878" t="str">
        <f t="shared" si="263"/>
        <v>Dominic RaabApr 9, 2020</v>
      </c>
      <c r="F878" t="str">
        <f>VLOOKUP(D878,'names lookup'!A:L,5,FALSE)</f>
        <v>Dominic Raab</v>
      </c>
      <c r="G878" t="str">
        <f>VLOOKUP(F878,'names lookup'!E:H,3,FALSE)</f>
        <v>Government</v>
      </c>
      <c r="H878" t="str">
        <f>VLOOKUP(F878,'names lookup'!E:I,5,FALSE)</f>
        <v>Government</v>
      </c>
      <c r="I878" t="str">
        <f>VLOOKUP($F878,'names lookup'!$E:J,6,FALSE)</f>
        <v>Central govt</v>
      </c>
      <c r="J878" t="str">
        <f>VLOOKUP($F878,'names lookup'!$E:K,7,FALSE)</f>
        <v>N/A</v>
      </c>
      <c r="K878" t="str">
        <f>VLOOKUP($F878,'names lookup'!$E:L,8,FALSE)</f>
        <v>UK</v>
      </c>
      <c r="L878" t="str">
        <f t="shared" si="264"/>
        <v>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v>
      </c>
      <c r="M878" t="str">
        <f t="shared" si="278"/>
        <v>16:06</v>
      </c>
      <c r="O878">
        <v>515</v>
      </c>
      <c r="Q878" t="s">
        <v>865</v>
      </c>
      <c r="R878" s="7">
        <f t="shared" si="265"/>
        <v>43930</v>
      </c>
      <c r="S878" t="s">
        <v>2688</v>
      </c>
      <c r="T878" s="6">
        <f t="shared" si="279"/>
        <v>1.1180555555555556E-2</v>
      </c>
      <c r="U878">
        <f t="shared" si="266"/>
        <v>1.1180555555555556E-2</v>
      </c>
      <c r="V878">
        <f t="shared" si="267"/>
        <v>2.2789351851851852E-2</v>
      </c>
      <c r="W878">
        <f t="shared" si="268"/>
        <v>1.1608796296296296E-2</v>
      </c>
      <c r="X878">
        <f t="shared" si="269"/>
        <v>1.2164351851851852E-2</v>
      </c>
      <c r="Y878">
        <f t="shared" si="270"/>
        <v>1.2164351851851852E-2</v>
      </c>
      <c r="Z878" t="b">
        <f t="shared" si="271"/>
        <v>0</v>
      </c>
      <c r="AA878" s="6">
        <f t="shared" si="272"/>
        <v>3.0092592592592671E-4</v>
      </c>
      <c r="AB878" s="6" t="b">
        <f t="shared" si="273"/>
        <v>0</v>
      </c>
      <c r="AC878" s="9">
        <f t="shared" si="274"/>
        <v>89</v>
      </c>
      <c r="AD878" s="9">
        <f t="shared" si="281"/>
        <v>205.38461538461485</v>
      </c>
      <c r="AE878" s="10">
        <f t="shared" si="280"/>
        <v>3.5879629629629635E-4</v>
      </c>
      <c r="AF878">
        <f t="shared" si="275"/>
        <v>9.8379629629629511E-4</v>
      </c>
      <c r="AG878" t="b">
        <f t="shared" si="276"/>
        <v>0</v>
      </c>
      <c r="AH878">
        <f t="shared" si="277"/>
        <v>2.2789351851851852E-2</v>
      </c>
    </row>
    <row r="879" spans="1:34" x14ac:dyDescent="0.2">
      <c r="A879">
        <v>931</v>
      </c>
      <c r="B879" t="s">
        <v>864</v>
      </c>
      <c r="C879" t="s">
        <v>914</v>
      </c>
      <c r="D879" t="s">
        <v>2059</v>
      </c>
      <c r="E879" t="str">
        <f t="shared" si="263"/>
        <v>Dominic RaabApr 9, 2020</v>
      </c>
      <c r="F879" t="str">
        <f>VLOOKUP(D879,'names lookup'!A:L,5,FALSE)</f>
        <v>Dominic Raab</v>
      </c>
      <c r="G879" t="str">
        <f>VLOOKUP(F879,'names lookup'!E:H,3,FALSE)</f>
        <v>Government</v>
      </c>
      <c r="H879" t="str">
        <f>VLOOKUP(F879,'names lookup'!E:I,5,FALSE)</f>
        <v>Government</v>
      </c>
      <c r="I879" t="str">
        <f>VLOOKUP($F879,'names lookup'!$E:J,6,FALSE)</f>
        <v>Central govt</v>
      </c>
      <c r="J879" t="str">
        <f>VLOOKUP($F879,'names lookup'!$E:K,7,FALSE)</f>
        <v>N/A</v>
      </c>
      <c r="K879" t="str">
        <f>VLOOKUP($F879,'names lookup'!$E:L,8,FALSE)</f>
        <v>UK</v>
      </c>
      <c r="L879" t="str">
        <f t="shared" si="264"/>
        <v>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v>
      </c>
      <c r="M879" t="str">
        <f t="shared" si="278"/>
        <v>16:32</v>
      </c>
      <c r="O879">
        <v>716</v>
      </c>
      <c r="Q879" t="s">
        <v>865</v>
      </c>
      <c r="R879" s="7">
        <f t="shared" si="265"/>
        <v>43930</v>
      </c>
      <c r="S879" t="s">
        <v>2688</v>
      </c>
      <c r="T879" s="6">
        <f t="shared" si="279"/>
        <v>1.1481481481481483E-2</v>
      </c>
      <c r="U879">
        <f t="shared" si="266"/>
        <v>1.1180555555555556E-2</v>
      </c>
      <c r="V879">
        <f t="shared" si="267"/>
        <v>2.2789351851851852E-2</v>
      </c>
      <c r="W879">
        <f t="shared" si="268"/>
        <v>1.1608796296296296E-2</v>
      </c>
      <c r="X879">
        <f t="shared" si="269"/>
        <v>1.2164351851851852E-2</v>
      </c>
      <c r="Y879">
        <f t="shared" si="270"/>
        <v>1.2164351851851852E-2</v>
      </c>
      <c r="Z879" t="b">
        <f t="shared" si="271"/>
        <v>0</v>
      </c>
      <c r="AA879" s="6">
        <f t="shared" si="272"/>
        <v>4.9768518518518261E-4</v>
      </c>
      <c r="AB879" s="6" t="b">
        <f t="shared" si="273"/>
        <v>0</v>
      </c>
      <c r="AC879" s="9">
        <f t="shared" si="274"/>
        <v>128</v>
      </c>
      <c r="AD879" s="9">
        <f t="shared" si="281"/>
        <v>178.60465116279161</v>
      </c>
      <c r="AE879" s="10">
        <f t="shared" si="280"/>
        <v>5.2083333333333333E-4</v>
      </c>
      <c r="AF879">
        <f t="shared" si="275"/>
        <v>9.8379629629629511E-4</v>
      </c>
      <c r="AG879" t="b">
        <f t="shared" si="276"/>
        <v>0</v>
      </c>
      <c r="AH879">
        <f t="shared" si="277"/>
        <v>2.2789351851851852E-2</v>
      </c>
    </row>
    <row r="880" spans="1:34" x14ac:dyDescent="0.2">
      <c r="A880">
        <v>932</v>
      </c>
      <c r="B880" t="s">
        <v>864</v>
      </c>
      <c r="C880" t="s">
        <v>915</v>
      </c>
      <c r="D880" t="s">
        <v>2059</v>
      </c>
      <c r="E880" t="str">
        <f t="shared" si="263"/>
        <v>Dominic RaabApr 9, 2020</v>
      </c>
      <c r="F880" t="str">
        <f>VLOOKUP(D880,'names lookup'!A:L,5,FALSE)</f>
        <v>Dominic Raab</v>
      </c>
      <c r="G880" t="str">
        <f>VLOOKUP(F880,'names lookup'!E:H,3,FALSE)</f>
        <v>Government</v>
      </c>
      <c r="H880" t="str">
        <f>VLOOKUP(F880,'names lookup'!E:I,5,FALSE)</f>
        <v>Government</v>
      </c>
      <c r="I880" t="str">
        <f>VLOOKUP($F880,'names lookup'!$E:J,6,FALSE)</f>
        <v>Central govt</v>
      </c>
      <c r="J880" t="str">
        <f>VLOOKUP($F880,'names lookup'!$E:K,7,FALSE)</f>
        <v>N/A</v>
      </c>
      <c r="K880" t="str">
        <f>VLOOKUP($F880,'names lookup'!$E:L,8,FALSE)</f>
        <v>UK</v>
      </c>
      <c r="L880" t="str">
        <f t="shared" si="264"/>
        <v>Did you want to come back again?</v>
      </c>
      <c r="M880" t="str">
        <f t="shared" si="278"/>
        <v>17:15</v>
      </c>
      <c r="O880">
        <v>54</v>
      </c>
      <c r="Q880" t="s">
        <v>865</v>
      </c>
      <c r="R880" s="7">
        <f t="shared" si="265"/>
        <v>43930</v>
      </c>
      <c r="S880" t="s">
        <v>2688</v>
      </c>
      <c r="T880" s="6">
        <f t="shared" si="279"/>
        <v>1.1979166666666666E-2</v>
      </c>
      <c r="U880">
        <f t="shared" si="266"/>
        <v>1.1180555555555556E-2</v>
      </c>
      <c r="V880">
        <f t="shared" si="267"/>
        <v>2.2789351851851852E-2</v>
      </c>
      <c r="W880">
        <f t="shared" si="268"/>
        <v>1.1608796296296296E-2</v>
      </c>
      <c r="X880">
        <f t="shared" si="269"/>
        <v>1.2164351851851852E-2</v>
      </c>
      <c r="Y880">
        <f t="shared" si="270"/>
        <v>1.2164351851851852E-2</v>
      </c>
      <c r="Z880" t="b">
        <f t="shared" si="271"/>
        <v>0</v>
      </c>
      <c r="AA880" s="6">
        <f t="shared" si="272"/>
        <v>2.3148148148148875E-5</v>
      </c>
      <c r="AB880" s="6" t="b">
        <f t="shared" si="273"/>
        <v>0</v>
      </c>
      <c r="AC880" s="9">
        <f t="shared" si="274"/>
        <v>7</v>
      </c>
      <c r="AD880" s="9">
        <f t="shared" si="281"/>
        <v>209.99999999999341</v>
      </c>
      <c r="AE880" s="10">
        <f t="shared" si="280"/>
        <v>2.3148148148148147E-5</v>
      </c>
      <c r="AF880">
        <f t="shared" si="275"/>
        <v>9.8379629629629511E-4</v>
      </c>
      <c r="AG880" t="b">
        <f t="shared" si="276"/>
        <v>0</v>
      </c>
      <c r="AH880">
        <f t="shared" si="277"/>
        <v>2.2789351851851852E-2</v>
      </c>
    </row>
    <row r="881" spans="1:34" x14ac:dyDescent="0.2">
      <c r="A881">
        <v>933</v>
      </c>
      <c r="B881" t="s">
        <v>864</v>
      </c>
      <c r="C881" t="s">
        <v>916</v>
      </c>
      <c r="D881" t="s">
        <v>2074</v>
      </c>
      <c r="E881" t="str">
        <f t="shared" si="263"/>
        <v>Hannah MillerApr 9, 2020</v>
      </c>
      <c r="F881" t="str">
        <f>VLOOKUP(E881,'names lookup'!D:L,2,FALSE)</f>
        <v>Hannah Miller</v>
      </c>
      <c r="G881" t="str">
        <f>VLOOKUP(F881,'names lookup'!E:H,3,FALSE)</f>
        <v>ITV Granada Reports</v>
      </c>
      <c r="H881" t="str">
        <f>VLOOKUP(F881,'names lookup'!E:I,5,FALSE)</f>
        <v>Media</v>
      </c>
      <c r="I881" t="str">
        <f>VLOOKUP($F881,'names lookup'!$E:J,6,FALSE)</f>
        <v>TV</v>
      </c>
      <c r="J881" t="str">
        <f>VLOOKUP($F881,'names lookup'!$E:K,7,FALSE)</f>
        <v>Regional</v>
      </c>
      <c r="K881" t="str">
        <f>VLOOKUP($F881,'names lookup'!$E:L,8,FALSE)</f>
        <v>North West</v>
      </c>
      <c r="L881" t="str">
        <f t="shared" si="264"/>
        <v>Thank you. Yeah, thanks. Just on the furloughing and guidance around people with disabilities. Do you accept that the guidance around social distancing for people with disabilities perhaps needs to be looked at in a bit more detail?</v>
      </c>
      <c r="M881" t="str">
        <f t="shared" si="278"/>
        <v>17:17</v>
      </c>
      <c r="O881">
        <v>255</v>
      </c>
      <c r="Q881" t="s">
        <v>865</v>
      </c>
      <c r="R881" s="7">
        <f t="shared" si="265"/>
        <v>43930</v>
      </c>
      <c r="S881" t="s">
        <v>2689</v>
      </c>
      <c r="T881" s="6">
        <f t="shared" si="279"/>
        <v>1.2002314814814815E-2</v>
      </c>
      <c r="U881">
        <f t="shared" si="266"/>
        <v>1.2002314814814815E-2</v>
      </c>
      <c r="V881">
        <f t="shared" si="267"/>
        <v>1.2002314814814815E-2</v>
      </c>
      <c r="W881">
        <f t="shared" si="268"/>
        <v>0</v>
      </c>
      <c r="X881">
        <f t="shared" si="269"/>
        <v>1.2164351851851852E-2</v>
      </c>
      <c r="Y881">
        <f t="shared" si="270"/>
        <v>1.2164351851851852E-2</v>
      </c>
      <c r="Z881" t="b">
        <f t="shared" si="271"/>
        <v>0</v>
      </c>
      <c r="AA881" s="6">
        <f t="shared" si="272"/>
        <v>1.6203703703703692E-4</v>
      </c>
      <c r="AB881" s="6" t="b">
        <f t="shared" si="273"/>
        <v>0</v>
      </c>
      <c r="AC881" s="9">
        <f t="shared" si="274"/>
        <v>38</v>
      </c>
      <c r="AD881" s="9">
        <f t="shared" si="281"/>
        <v>162.85714285714297</v>
      </c>
      <c r="AE881" s="10">
        <f t="shared" si="280"/>
        <v>1.5046296296296297E-4</v>
      </c>
      <c r="AF881">
        <f t="shared" si="275"/>
        <v>1.6203703703703692E-4</v>
      </c>
      <c r="AG881" t="b">
        <f t="shared" si="276"/>
        <v>0</v>
      </c>
      <c r="AH881">
        <f t="shared" si="277"/>
        <v>2.2789351851851852E-2</v>
      </c>
    </row>
    <row r="882" spans="1:34" x14ac:dyDescent="0.2">
      <c r="A882">
        <v>934</v>
      </c>
      <c r="B882" t="s">
        <v>864</v>
      </c>
      <c r="C882" t="s">
        <v>917</v>
      </c>
      <c r="D882" t="s">
        <v>2131</v>
      </c>
      <c r="E882" t="str">
        <f t="shared" si="263"/>
        <v>Patrick VallanceApr 9, 2020</v>
      </c>
      <c r="F882" t="str">
        <f>VLOOKUP(D882,'names lookup'!A:L,5,FALSE)</f>
        <v>Patrick Vallance</v>
      </c>
      <c r="G882" t="str">
        <f>VLOOKUP(F882,'names lookup'!E:H,3,FALSE)</f>
        <v>Government</v>
      </c>
      <c r="H882" t="str">
        <f>VLOOKUP(F882,'names lookup'!E:I,5,FALSE)</f>
        <v>Government</v>
      </c>
      <c r="I882" t="str">
        <f>VLOOKUP($F882,'names lookup'!$E:J,6,FALSE)</f>
        <v>Central govt</v>
      </c>
      <c r="J882" t="str">
        <f>VLOOKUP($F882,'names lookup'!$E:K,7,FALSE)</f>
        <v>N/A</v>
      </c>
      <c r="K882" t="str">
        <f>VLOOKUP($F882,'names lookup'!$E:L,8,FALSE)</f>
        <v>UK</v>
      </c>
      <c r="L882" t="str">
        <f t="shared" si="264"/>
        <v>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v>
      </c>
      <c r="M882" t="str">
        <f t="shared" si="278"/>
        <v>17:31</v>
      </c>
      <c r="O882">
        <v>423</v>
      </c>
      <c r="Q882" t="s">
        <v>865</v>
      </c>
      <c r="R882" s="7">
        <f t="shared" si="265"/>
        <v>43930</v>
      </c>
      <c r="S882" t="s">
        <v>2690</v>
      </c>
      <c r="T882" s="6">
        <f t="shared" si="279"/>
        <v>1.2164351851851852E-2</v>
      </c>
      <c r="U882">
        <f t="shared" si="266"/>
        <v>1.2164351851851852E-2</v>
      </c>
      <c r="V882">
        <f t="shared" si="267"/>
        <v>1.2395833333333335E-2</v>
      </c>
      <c r="W882">
        <f t="shared" si="268"/>
        <v>2.3148148148148355E-4</v>
      </c>
      <c r="X882">
        <f t="shared" si="269"/>
        <v>1.2442129629629629E-2</v>
      </c>
      <c r="Y882">
        <f t="shared" si="270"/>
        <v>1.2442129629629629E-2</v>
      </c>
      <c r="Z882" t="b">
        <f t="shared" si="271"/>
        <v>0</v>
      </c>
      <c r="AA882" s="6">
        <f t="shared" si="272"/>
        <v>2.3148148148148355E-4</v>
      </c>
      <c r="AB882" s="6" t="b">
        <f t="shared" si="273"/>
        <v>0</v>
      </c>
      <c r="AC882" s="9">
        <f t="shared" si="274"/>
        <v>74</v>
      </c>
      <c r="AD882" s="9">
        <f t="shared" si="281"/>
        <v>221.99999999999801</v>
      </c>
      <c r="AE882" s="10">
        <f t="shared" si="280"/>
        <v>3.0092592592592595E-4</v>
      </c>
      <c r="AF882">
        <f t="shared" si="275"/>
        <v>2.7777777777777783E-4</v>
      </c>
      <c r="AG882" t="b">
        <f t="shared" si="276"/>
        <v>0</v>
      </c>
      <c r="AH882">
        <f t="shared" si="277"/>
        <v>2.2789351851851852E-2</v>
      </c>
    </row>
    <row r="883" spans="1:34" x14ac:dyDescent="0.2">
      <c r="A883">
        <v>935</v>
      </c>
      <c r="B883" t="s">
        <v>864</v>
      </c>
      <c r="C883" t="s">
        <v>918</v>
      </c>
      <c r="D883" t="s">
        <v>2131</v>
      </c>
      <c r="E883" t="str">
        <f t="shared" si="263"/>
        <v>Patrick VallanceApr 9, 2020</v>
      </c>
      <c r="F883" t="str">
        <f>VLOOKUP(D883,'names lookup'!A:L,5,FALSE)</f>
        <v>Patrick Vallance</v>
      </c>
      <c r="G883" t="str">
        <f>VLOOKUP(F883,'names lookup'!E:H,3,FALSE)</f>
        <v>Government</v>
      </c>
      <c r="H883" t="str">
        <f>VLOOKUP(F883,'names lookup'!E:I,5,FALSE)</f>
        <v>Government</v>
      </c>
      <c r="I883" t="str">
        <f>VLOOKUP($F883,'names lookup'!$E:J,6,FALSE)</f>
        <v>Central govt</v>
      </c>
      <c r="J883" t="str">
        <f>VLOOKUP($F883,'names lookup'!$E:K,7,FALSE)</f>
        <v>N/A</v>
      </c>
      <c r="K883" t="str">
        <f>VLOOKUP($F883,'names lookup'!$E:L,8,FALSE)</f>
        <v>UK</v>
      </c>
      <c r="L883" t="str">
        <f t="shared" si="264"/>
        <v>Ben Kentish from LBC.</v>
      </c>
      <c r="M883" t="str">
        <f t="shared" si="278"/>
        <v>17:51</v>
      </c>
      <c r="O883">
        <v>47</v>
      </c>
      <c r="Q883" t="s">
        <v>865</v>
      </c>
      <c r="R883" s="7">
        <f t="shared" si="265"/>
        <v>43930</v>
      </c>
      <c r="S883" t="s">
        <v>2690</v>
      </c>
      <c r="T883" s="6">
        <f t="shared" si="279"/>
        <v>1.2395833333333335E-2</v>
      </c>
      <c r="U883">
        <f t="shared" si="266"/>
        <v>1.2164351851851852E-2</v>
      </c>
      <c r="V883">
        <f t="shared" si="267"/>
        <v>1.2395833333333335E-2</v>
      </c>
      <c r="W883">
        <f t="shared" si="268"/>
        <v>2.3148148148148355E-4</v>
      </c>
      <c r="X883">
        <f t="shared" si="269"/>
        <v>1.2442129629629629E-2</v>
      </c>
      <c r="Y883">
        <f t="shared" si="270"/>
        <v>1.2442129629629629E-2</v>
      </c>
      <c r="Z883" t="b">
        <f t="shared" si="271"/>
        <v>0</v>
      </c>
      <c r="AA883" s="6">
        <f t="shared" si="272"/>
        <v>4.6296296296294281E-5</v>
      </c>
      <c r="AB883" s="6" t="b">
        <f t="shared" si="273"/>
        <v>0</v>
      </c>
      <c r="AC883" s="9">
        <f t="shared" si="274"/>
        <v>4</v>
      </c>
      <c r="AD883" s="9">
        <f t="shared" si="281"/>
        <v>60.000000000002615</v>
      </c>
      <c r="AE883" s="10">
        <f t="shared" si="280"/>
        <v>1.1574074074074073E-5</v>
      </c>
      <c r="AF883">
        <f t="shared" si="275"/>
        <v>2.7777777777777783E-4</v>
      </c>
      <c r="AG883" t="b">
        <f t="shared" si="276"/>
        <v>0</v>
      </c>
      <c r="AH883">
        <f t="shared" si="277"/>
        <v>2.2789351851851852E-2</v>
      </c>
    </row>
    <row r="884" spans="1:34" x14ac:dyDescent="0.2">
      <c r="A884">
        <v>936</v>
      </c>
      <c r="B884" t="s">
        <v>864</v>
      </c>
      <c r="C884" t="s">
        <v>919</v>
      </c>
      <c r="D884" t="s">
        <v>2033</v>
      </c>
      <c r="E884" t="str">
        <f t="shared" si="263"/>
        <v>Ben KentishApr 9, 2020</v>
      </c>
      <c r="F884" t="str">
        <f>VLOOKUP(D884,'names lookup'!A:L,5,FALSE)</f>
        <v>Ben Kentish</v>
      </c>
      <c r="G884" t="str">
        <f>VLOOKUP(F884,'names lookup'!E:H,3,FALSE)</f>
        <v>LBC</v>
      </c>
      <c r="H884" t="str">
        <f>VLOOKUP(F884,'names lookup'!E:I,5,FALSE)</f>
        <v>Media</v>
      </c>
      <c r="I884" t="str">
        <f>VLOOKUP($F884,'names lookup'!$E:J,6,FALSE)</f>
        <v>Radio</v>
      </c>
      <c r="J884" t="str">
        <f>VLOOKUP($F884,'names lookup'!$E:K,7,FALSE)</f>
        <v>Regional</v>
      </c>
      <c r="K884" t="str">
        <f>VLOOKUP($F884,'names lookup'!$E:L,8,FALSE)</f>
        <v>London</v>
      </c>
      <c r="L884" t="str">
        <f t="shared" si="264"/>
        <v>Thank you, Foreign Secretary. You talked about the sacrifices that NHS workers are making, and we’re hearing more stories of that today. People losing their lives.</v>
      </c>
      <c r="M884" t="str">
        <f t="shared" si="278"/>
        <v>17:55</v>
      </c>
      <c r="O884">
        <v>184</v>
      </c>
      <c r="Q884" t="s">
        <v>865</v>
      </c>
      <c r="R884" s="7">
        <f t="shared" si="265"/>
        <v>43930</v>
      </c>
      <c r="S884" t="s">
        <v>2208</v>
      </c>
      <c r="T884" s="6">
        <f t="shared" si="279"/>
        <v>1.2442129629629629E-2</v>
      </c>
      <c r="U884">
        <f t="shared" si="266"/>
        <v>1.2442129629629629E-2</v>
      </c>
      <c r="V884">
        <f t="shared" si="267"/>
        <v>1.4247685185185184E-2</v>
      </c>
      <c r="W884">
        <f t="shared" si="268"/>
        <v>1.805555555555555E-3</v>
      </c>
      <c r="X884">
        <f t="shared" si="269"/>
        <v>1.4351851851851852E-2</v>
      </c>
      <c r="Y884">
        <f t="shared" si="270"/>
        <v>1.4351851851851852E-2</v>
      </c>
      <c r="Z884" t="b">
        <f t="shared" si="271"/>
        <v>0</v>
      </c>
      <c r="AA884" s="6">
        <f t="shared" si="272"/>
        <v>9.2592592592593767E-5</v>
      </c>
      <c r="AB884" s="6" t="b">
        <f t="shared" si="273"/>
        <v>0</v>
      </c>
      <c r="AC884" s="9">
        <f t="shared" si="274"/>
        <v>26</v>
      </c>
      <c r="AD884" s="9">
        <f t="shared" si="281"/>
        <v>194.99999999999753</v>
      </c>
      <c r="AE884" s="10">
        <f t="shared" si="280"/>
        <v>1.0416666666666667E-4</v>
      </c>
      <c r="AF884">
        <f t="shared" si="275"/>
        <v>1.9097222222222224E-3</v>
      </c>
      <c r="AG884" t="b">
        <f t="shared" si="276"/>
        <v>0</v>
      </c>
      <c r="AH884">
        <f t="shared" si="277"/>
        <v>2.2789351851851852E-2</v>
      </c>
    </row>
    <row r="885" spans="1:34" x14ac:dyDescent="0.2">
      <c r="A885">
        <v>937</v>
      </c>
      <c r="B885" t="s">
        <v>864</v>
      </c>
      <c r="C885" t="s">
        <v>920</v>
      </c>
      <c r="D885" t="s">
        <v>2033</v>
      </c>
      <c r="E885" t="str">
        <f t="shared" si="263"/>
        <v>Ben KentishApr 9, 2020</v>
      </c>
      <c r="F885" t="str">
        <f>VLOOKUP(D885,'names lookup'!A:L,5,FALSE)</f>
        <v>Ben Kentish</v>
      </c>
      <c r="G885" t="str">
        <f>VLOOKUP(F885,'names lookup'!E:H,3,FALSE)</f>
        <v>LBC</v>
      </c>
      <c r="H885" t="str">
        <f>VLOOKUP(F885,'names lookup'!E:I,5,FALSE)</f>
        <v>Media</v>
      </c>
      <c r="I885" t="str">
        <f>VLOOKUP($F885,'names lookup'!$E:J,6,FALSE)</f>
        <v>Radio</v>
      </c>
      <c r="J885" t="str">
        <f>VLOOKUP($F885,'names lookup'!$E:K,7,FALSE)</f>
        <v>Regional</v>
      </c>
      <c r="K885" t="str">
        <f>VLOOKUP($F885,'names lookup'!$E:L,8,FALSE)</f>
        <v>London</v>
      </c>
      <c r="L885" t="str">
        <f t="shared" si="264"/>
        <v>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v>
      </c>
      <c r="M885" t="str">
        <f t="shared" si="278"/>
        <v>18:03</v>
      </c>
      <c r="O885">
        <v>422</v>
      </c>
      <c r="Q885" t="s">
        <v>865</v>
      </c>
      <c r="R885" s="7">
        <f t="shared" si="265"/>
        <v>43930</v>
      </c>
      <c r="S885" t="s">
        <v>2208</v>
      </c>
      <c r="T885" s="6">
        <f t="shared" si="279"/>
        <v>1.2534722222222223E-2</v>
      </c>
      <c r="U885">
        <f t="shared" si="266"/>
        <v>1.2442129629629629E-2</v>
      </c>
      <c r="V885">
        <f t="shared" si="267"/>
        <v>1.4247685185185184E-2</v>
      </c>
      <c r="W885">
        <f t="shared" si="268"/>
        <v>1.805555555555555E-3</v>
      </c>
      <c r="X885">
        <f t="shared" si="269"/>
        <v>1.4351851851851852E-2</v>
      </c>
      <c r="Y885">
        <f t="shared" si="270"/>
        <v>1.4351851851851852E-2</v>
      </c>
      <c r="Z885" t="b">
        <f t="shared" si="271"/>
        <v>0</v>
      </c>
      <c r="AA885" s="6">
        <f t="shared" si="272"/>
        <v>2.777777777777761E-4</v>
      </c>
      <c r="AB885" s="6" t="b">
        <f t="shared" si="273"/>
        <v>0</v>
      </c>
      <c r="AC885" s="9">
        <f t="shared" si="274"/>
        <v>73</v>
      </c>
      <c r="AD885" s="9">
        <f t="shared" si="281"/>
        <v>182.50000000000111</v>
      </c>
      <c r="AE885" s="10">
        <f t="shared" si="280"/>
        <v>3.0092592592592595E-4</v>
      </c>
      <c r="AF885">
        <f t="shared" si="275"/>
        <v>1.9097222222222224E-3</v>
      </c>
      <c r="AG885" t="b">
        <f t="shared" si="276"/>
        <v>0</v>
      </c>
      <c r="AH885">
        <f t="shared" si="277"/>
        <v>2.2789351851851852E-2</v>
      </c>
    </row>
    <row r="886" spans="1:34" x14ac:dyDescent="0.2">
      <c r="A886">
        <v>938</v>
      </c>
      <c r="B886" t="s">
        <v>864</v>
      </c>
      <c r="C886" t="s">
        <v>921</v>
      </c>
      <c r="D886" t="s">
        <v>2033</v>
      </c>
      <c r="E886" t="str">
        <f t="shared" si="263"/>
        <v>Ben KentishApr 9, 2020</v>
      </c>
      <c r="F886" t="str">
        <f>VLOOKUP(D886,'names lookup'!A:L,5,FALSE)</f>
        <v>Ben Kentish</v>
      </c>
      <c r="G886" t="str">
        <f>VLOOKUP(F886,'names lookup'!E:H,3,FALSE)</f>
        <v>LBC</v>
      </c>
      <c r="H886" t="str">
        <f>VLOOKUP(F886,'names lookup'!E:I,5,FALSE)</f>
        <v>Media</v>
      </c>
      <c r="I886" t="str">
        <f>VLOOKUP($F886,'names lookup'!$E:J,6,FALSE)</f>
        <v>Radio</v>
      </c>
      <c r="J886" t="str">
        <f>VLOOKUP($F886,'names lookup'!$E:K,7,FALSE)</f>
        <v>Regional</v>
      </c>
      <c r="K886" t="str">
        <f>VLOOKUP($F886,'names lookup'!$E:L,8,FALSE)</f>
        <v>London</v>
      </c>
      <c r="L886" t="str">
        <f t="shared" si="264"/>
        <v>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v>
      </c>
      <c r="M886" t="str">
        <f t="shared" si="278"/>
        <v>18:27</v>
      </c>
      <c r="O886">
        <v>471</v>
      </c>
      <c r="Q886" t="s">
        <v>865</v>
      </c>
      <c r="R886" s="7">
        <f t="shared" si="265"/>
        <v>43930</v>
      </c>
      <c r="S886" t="s">
        <v>2208</v>
      </c>
      <c r="T886" s="6">
        <f t="shared" si="279"/>
        <v>1.2812499999999999E-2</v>
      </c>
      <c r="U886">
        <f t="shared" si="266"/>
        <v>1.2442129629629629E-2</v>
      </c>
      <c r="V886">
        <f t="shared" si="267"/>
        <v>1.4247685185185184E-2</v>
      </c>
      <c r="W886">
        <f t="shared" si="268"/>
        <v>1.805555555555555E-3</v>
      </c>
      <c r="X886">
        <f t="shared" si="269"/>
        <v>1.4351851851851852E-2</v>
      </c>
      <c r="Y886">
        <f t="shared" si="270"/>
        <v>1.4351851851851852E-2</v>
      </c>
      <c r="Z886" t="b">
        <f t="shared" si="271"/>
        <v>0</v>
      </c>
      <c r="AA886" s="6">
        <f t="shared" si="272"/>
        <v>3.2407407407407732E-4</v>
      </c>
      <c r="AB886" s="6" t="b">
        <f t="shared" si="273"/>
        <v>0</v>
      </c>
      <c r="AC886" s="9">
        <f t="shared" si="274"/>
        <v>84</v>
      </c>
      <c r="AD886" s="9">
        <f t="shared" si="281"/>
        <v>179.99999999999821</v>
      </c>
      <c r="AE886" s="10">
        <f t="shared" si="280"/>
        <v>3.4722222222222224E-4</v>
      </c>
      <c r="AF886">
        <f t="shared" si="275"/>
        <v>1.9097222222222224E-3</v>
      </c>
      <c r="AG886" t="b">
        <f t="shared" si="276"/>
        <v>0</v>
      </c>
      <c r="AH886">
        <f t="shared" si="277"/>
        <v>2.2789351851851852E-2</v>
      </c>
    </row>
    <row r="887" spans="1:34" x14ac:dyDescent="0.2">
      <c r="A887">
        <v>939</v>
      </c>
      <c r="B887" t="s">
        <v>864</v>
      </c>
      <c r="C887" t="s">
        <v>922</v>
      </c>
      <c r="D887" t="s">
        <v>2059</v>
      </c>
      <c r="E887" t="str">
        <f t="shared" si="263"/>
        <v>Dominic RaabApr 9, 2020</v>
      </c>
      <c r="F887" t="str">
        <f>VLOOKUP(D887,'names lookup'!A:L,5,FALSE)</f>
        <v>Dominic Raab</v>
      </c>
      <c r="G887" t="str">
        <f>VLOOKUP(F887,'names lookup'!E:H,3,FALSE)</f>
        <v>Government</v>
      </c>
      <c r="H887" t="str">
        <f>VLOOKUP(F887,'names lookup'!E:I,5,FALSE)</f>
        <v>Government</v>
      </c>
      <c r="I887" t="str">
        <f>VLOOKUP($F887,'names lookup'!$E:J,6,FALSE)</f>
        <v>Central govt</v>
      </c>
      <c r="J887" t="str">
        <f>VLOOKUP($F887,'names lookup'!$E:K,7,FALSE)</f>
        <v>N/A</v>
      </c>
      <c r="K887" t="str">
        <f>VLOOKUP($F887,'names lookup'!$E:L,8,FALSE)</f>
        <v>UK</v>
      </c>
      <c r="L887" t="str">
        <f t="shared" si="264"/>
        <v>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v>
      </c>
      <c r="M887" t="str">
        <f t="shared" si="278"/>
        <v>18:55</v>
      </c>
      <c r="O887">
        <v>517</v>
      </c>
      <c r="Q887" t="s">
        <v>865</v>
      </c>
      <c r="R887" s="7">
        <f t="shared" si="265"/>
        <v>43930</v>
      </c>
      <c r="S887" t="s">
        <v>2692</v>
      </c>
      <c r="T887" s="6">
        <f t="shared" si="279"/>
        <v>1.3136574074074077E-2</v>
      </c>
      <c r="U887">
        <f t="shared" si="266"/>
        <v>1.3136574074074077E-2</v>
      </c>
      <c r="V887">
        <f t="shared" si="267"/>
        <v>2.2789351851851852E-2</v>
      </c>
      <c r="W887">
        <f t="shared" si="268"/>
        <v>9.6527777777777758E-3</v>
      </c>
      <c r="X887">
        <f t="shared" si="269"/>
        <v>1.4351851851851852E-2</v>
      </c>
      <c r="Y887">
        <f t="shared" si="270"/>
        <v>1.4351851851851852E-2</v>
      </c>
      <c r="Z887" t="b">
        <f t="shared" si="271"/>
        <v>0</v>
      </c>
      <c r="AA887" s="6">
        <f t="shared" si="272"/>
        <v>3.1249999999999681E-4</v>
      </c>
      <c r="AB887" s="6" t="b">
        <f t="shared" si="273"/>
        <v>0</v>
      </c>
      <c r="AC887" s="9">
        <f t="shared" si="274"/>
        <v>86</v>
      </c>
      <c r="AD887" s="9">
        <f t="shared" si="281"/>
        <v>191.11111111111308</v>
      </c>
      <c r="AE887" s="10">
        <f t="shared" si="280"/>
        <v>3.4722222222222224E-4</v>
      </c>
      <c r="AF887">
        <f t="shared" si="275"/>
        <v>1.2152777777777752E-3</v>
      </c>
      <c r="AG887" t="b">
        <f t="shared" si="276"/>
        <v>0</v>
      </c>
      <c r="AH887">
        <f t="shared" si="277"/>
        <v>2.2789351851851852E-2</v>
      </c>
    </row>
    <row r="888" spans="1:34" x14ac:dyDescent="0.2">
      <c r="A888">
        <v>940</v>
      </c>
      <c r="B888" t="s">
        <v>864</v>
      </c>
      <c r="C888" t="s">
        <v>923</v>
      </c>
      <c r="D888" t="s">
        <v>2059</v>
      </c>
      <c r="E888" t="str">
        <f t="shared" si="263"/>
        <v>Dominic RaabApr 9, 2020</v>
      </c>
      <c r="F888" t="str">
        <f>VLOOKUP(D888,'names lookup'!A:L,5,FALSE)</f>
        <v>Dominic Raab</v>
      </c>
      <c r="G888" t="str">
        <f>VLOOKUP(F888,'names lookup'!E:H,3,FALSE)</f>
        <v>Government</v>
      </c>
      <c r="H888" t="str">
        <f>VLOOKUP(F888,'names lookup'!E:I,5,FALSE)</f>
        <v>Government</v>
      </c>
      <c r="I888" t="str">
        <f>VLOOKUP($F888,'names lookup'!$E:J,6,FALSE)</f>
        <v>Central govt</v>
      </c>
      <c r="J888" t="str">
        <f>VLOOKUP($F888,'names lookup'!$E:K,7,FALSE)</f>
        <v>N/A</v>
      </c>
      <c r="K888" t="str">
        <f>VLOOKUP($F888,'names lookup'!$E:L,8,FALSE)</f>
        <v>UK</v>
      </c>
      <c r="L888" t="str">
        <f t="shared" si="264"/>
        <v>I’ll be taking part in the Clap for Carers this evening. You’re right, there will be a moment where we look at how we formally recognize all of those on the front line who have done so much to pull us through this very difficult period for our country.</v>
      </c>
      <c r="M888" t="str">
        <f t="shared" si="278"/>
        <v>19:22</v>
      </c>
      <c r="O888">
        <v>274</v>
      </c>
      <c r="Q888" t="s">
        <v>865</v>
      </c>
      <c r="R888" s="7">
        <f t="shared" si="265"/>
        <v>43930</v>
      </c>
      <c r="S888" t="s">
        <v>2692</v>
      </c>
      <c r="T888" s="6">
        <f t="shared" si="279"/>
        <v>1.3449074074074073E-2</v>
      </c>
      <c r="U888">
        <f t="shared" si="266"/>
        <v>1.3136574074074077E-2</v>
      </c>
      <c r="V888">
        <f t="shared" si="267"/>
        <v>2.2789351851851852E-2</v>
      </c>
      <c r="W888">
        <f t="shared" si="268"/>
        <v>9.6527777777777758E-3</v>
      </c>
      <c r="X888">
        <f t="shared" si="269"/>
        <v>1.4351851851851852E-2</v>
      </c>
      <c r="Y888">
        <f t="shared" si="270"/>
        <v>1.4351851851851852E-2</v>
      </c>
      <c r="Z888" t="b">
        <f t="shared" si="271"/>
        <v>0</v>
      </c>
      <c r="AA888" s="6">
        <f t="shared" si="272"/>
        <v>1.6203703703704039E-4</v>
      </c>
      <c r="AB888" s="6" t="b">
        <f t="shared" si="273"/>
        <v>0</v>
      </c>
      <c r="AC888" s="9">
        <f t="shared" si="274"/>
        <v>49</v>
      </c>
      <c r="AD888" s="9">
        <f t="shared" si="281"/>
        <v>209.99999999999565</v>
      </c>
      <c r="AE888" s="10">
        <f t="shared" si="280"/>
        <v>1.9675925925925926E-4</v>
      </c>
      <c r="AF888">
        <f t="shared" si="275"/>
        <v>1.2152777777777752E-3</v>
      </c>
      <c r="AG888" t="b">
        <f t="shared" si="276"/>
        <v>0</v>
      </c>
      <c r="AH888">
        <f t="shared" si="277"/>
        <v>2.2789351851851852E-2</v>
      </c>
    </row>
    <row r="889" spans="1:34" x14ac:dyDescent="0.2">
      <c r="A889">
        <v>941</v>
      </c>
      <c r="B889" t="s">
        <v>864</v>
      </c>
      <c r="C889" t="s">
        <v>924</v>
      </c>
      <c r="D889" t="s">
        <v>2156</v>
      </c>
      <c r="E889" t="str">
        <f t="shared" si="263"/>
        <v>Sir Patrick VallanceApr 9, 2020</v>
      </c>
      <c r="F889" t="str">
        <f>VLOOKUP(D889,'names lookup'!A:L,5,FALSE)</f>
        <v>Patrick Vallance</v>
      </c>
      <c r="G889" t="str">
        <f>VLOOKUP(F889,'names lookup'!E:H,3,FALSE)</f>
        <v>Government</v>
      </c>
      <c r="H889" t="str">
        <f>VLOOKUP(F889,'names lookup'!E:I,5,FALSE)</f>
        <v>Government</v>
      </c>
      <c r="I889" t="str">
        <f>VLOOKUP($F889,'names lookup'!$E:J,6,FALSE)</f>
        <v>Central govt</v>
      </c>
      <c r="J889" t="str">
        <f>VLOOKUP($F889,'names lookup'!$E:K,7,FALSE)</f>
        <v>N/A</v>
      </c>
      <c r="K889" t="str">
        <f>VLOOKUP($F889,'names lookup'!$E:L,8,FALSE)</f>
        <v>UK</v>
      </c>
      <c r="L889" t="str">
        <f t="shared" si="264"/>
        <v>On the surveillance test, [inaudible 001937] the antibody test. The first thing to say is that these tests are difficult to get right. Across the world, people are trying to get really specific and sensitive tests on this, and that’s a lot of collaboration across the world to do that.</v>
      </c>
      <c r="M889" t="str">
        <f t="shared" si="278"/>
        <v>19:36</v>
      </c>
      <c r="O889">
        <v>317</v>
      </c>
      <c r="Q889" t="s">
        <v>865</v>
      </c>
      <c r="R889" s="7">
        <f t="shared" si="265"/>
        <v>43930</v>
      </c>
      <c r="S889" t="s">
        <v>2693</v>
      </c>
      <c r="T889" s="6">
        <f t="shared" si="279"/>
        <v>1.3611111111111114E-2</v>
      </c>
      <c r="U889">
        <f t="shared" si="266"/>
        <v>1.3611111111111114E-2</v>
      </c>
      <c r="V889">
        <f t="shared" si="267"/>
        <v>1.6342592592592593E-2</v>
      </c>
      <c r="W889">
        <f t="shared" si="268"/>
        <v>2.7314814814814788E-3</v>
      </c>
      <c r="X889">
        <f t="shared" si="269"/>
        <v>1.4351851851851852E-2</v>
      </c>
      <c r="Y889">
        <f t="shared" si="270"/>
        <v>1.4351851851851852E-2</v>
      </c>
      <c r="Z889" t="b">
        <f t="shared" si="271"/>
        <v>0</v>
      </c>
      <c r="AA889" s="6">
        <f t="shared" si="272"/>
        <v>1.6203703703703345E-4</v>
      </c>
      <c r="AB889" s="6" t="b">
        <f t="shared" si="273"/>
        <v>0</v>
      </c>
      <c r="AC889" s="9">
        <f t="shared" si="274"/>
        <v>50</v>
      </c>
      <c r="AD889" s="9">
        <f t="shared" si="281"/>
        <v>214.28571428571902</v>
      </c>
      <c r="AE889" s="10">
        <f t="shared" si="280"/>
        <v>1.9675925925925926E-4</v>
      </c>
      <c r="AF889">
        <f t="shared" si="275"/>
        <v>7.4074074074073799E-4</v>
      </c>
      <c r="AG889" t="b">
        <f t="shared" si="276"/>
        <v>0</v>
      </c>
      <c r="AH889">
        <f t="shared" si="277"/>
        <v>2.2789351851851852E-2</v>
      </c>
    </row>
    <row r="890" spans="1:34" x14ac:dyDescent="0.2">
      <c r="A890">
        <v>942</v>
      </c>
      <c r="B890" t="s">
        <v>864</v>
      </c>
      <c r="C890" t="s">
        <v>925</v>
      </c>
      <c r="D890" t="s">
        <v>2156</v>
      </c>
      <c r="E890" t="str">
        <f t="shared" si="263"/>
        <v>Sir Patrick VallanceApr 9, 2020</v>
      </c>
      <c r="F890" t="str">
        <f>VLOOKUP(D890,'names lookup'!A:L,5,FALSE)</f>
        <v>Patrick Vallance</v>
      </c>
      <c r="G890" t="str">
        <f>VLOOKUP(F890,'names lookup'!E:H,3,FALSE)</f>
        <v>Government</v>
      </c>
      <c r="H890" t="str">
        <f>VLOOKUP(F890,'names lookup'!E:I,5,FALSE)</f>
        <v>Government</v>
      </c>
      <c r="I890" t="str">
        <f>VLOOKUP($F890,'names lookup'!$E:J,6,FALSE)</f>
        <v>Central govt</v>
      </c>
      <c r="J890" t="str">
        <f>VLOOKUP($F890,'names lookup'!$E:K,7,FALSE)</f>
        <v>N/A</v>
      </c>
      <c r="K890" t="str">
        <f>VLOOKUP($F890,'names lookup'!$E:L,8,FALSE)</f>
        <v>UK</v>
      </c>
      <c r="L890" t="str">
        <f t="shared" si="264"/>
        <v>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v>
      </c>
      <c r="M890" t="str">
        <f t="shared" si="278"/>
        <v>19:50</v>
      </c>
      <c r="O890">
        <v>501</v>
      </c>
      <c r="Q890" t="s">
        <v>865</v>
      </c>
      <c r="R890" s="7">
        <f t="shared" si="265"/>
        <v>43930</v>
      </c>
      <c r="S890" t="s">
        <v>2693</v>
      </c>
      <c r="T890" s="6">
        <f t="shared" si="279"/>
        <v>1.3773148148148147E-2</v>
      </c>
      <c r="U890">
        <f t="shared" si="266"/>
        <v>1.3611111111111114E-2</v>
      </c>
      <c r="V890">
        <f t="shared" si="267"/>
        <v>1.6342592592592593E-2</v>
      </c>
      <c r="W890">
        <f t="shared" si="268"/>
        <v>2.7314814814814788E-3</v>
      </c>
      <c r="X890">
        <f t="shared" si="269"/>
        <v>1.4351851851851852E-2</v>
      </c>
      <c r="Y890">
        <f t="shared" si="270"/>
        <v>1.4351851851851852E-2</v>
      </c>
      <c r="Z890" t="b">
        <f t="shared" si="271"/>
        <v>0</v>
      </c>
      <c r="AA890" s="6">
        <f t="shared" si="272"/>
        <v>2.8935185185185314E-4</v>
      </c>
      <c r="AB890" s="6" t="b">
        <f t="shared" si="273"/>
        <v>0</v>
      </c>
      <c r="AC890" s="9">
        <f t="shared" si="274"/>
        <v>80</v>
      </c>
      <c r="AD890" s="9">
        <f t="shared" si="281"/>
        <v>191.99999999999915</v>
      </c>
      <c r="AE890" s="10">
        <f t="shared" si="280"/>
        <v>3.2407407407407406E-4</v>
      </c>
      <c r="AF890">
        <f t="shared" si="275"/>
        <v>7.4074074074073799E-4</v>
      </c>
      <c r="AG890" t="b">
        <f t="shared" si="276"/>
        <v>0</v>
      </c>
      <c r="AH890">
        <f t="shared" si="277"/>
        <v>2.2789351851851852E-2</v>
      </c>
    </row>
    <row r="891" spans="1:34" x14ac:dyDescent="0.2">
      <c r="A891">
        <v>943</v>
      </c>
      <c r="B891" t="s">
        <v>864</v>
      </c>
      <c r="C891" t="s">
        <v>926</v>
      </c>
      <c r="D891" t="s">
        <v>2156</v>
      </c>
      <c r="E891" t="str">
        <f t="shared" si="263"/>
        <v>Sir Patrick VallanceApr 9, 2020</v>
      </c>
      <c r="F891" t="str">
        <f>VLOOKUP(D891,'names lookup'!A:L,5,FALSE)</f>
        <v>Patrick Vallance</v>
      </c>
      <c r="G891" t="str">
        <f>VLOOKUP(F891,'names lookup'!E:H,3,FALSE)</f>
        <v>Government</v>
      </c>
      <c r="H891" t="str">
        <f>VLOOKUP(F891,'names lookup'!E:I,5,FALSE)</f>
        <v>Government</v>
      </c>
      <c r="I891" t="str">
        <f>VLOOKUP($F891,'names lookup'!$E:J,6,FALSE)</f>
        <v>Central govt</v>
      </c>
      <c r="J891" t="str">
        <f>VLOOKUP($F891,'names lookup'!$E:K,7,FALSE)</f>
        <v>N/A</v>
      </c>
      <c r="K891" t="str">
        <f>VLOOKUP($F891,'names lookup'!$E:L,8,FALSE)</f>
        <v>UK</v>
      </c>
      <c r="L891" t="str">
        <f t="shared" si="264"/>
        <v>In terms of how many people would you expect to get this before a vaccine or treatment comes along, I think the processes that we’ve got in place are clearly to suppress the number. The idea is to try to keep that number as low as possible.</v>
      </c>
      <c r="M891" t="str">
        <f t="shared" si="278"/>
        <v>20:15</v>
      </c>
      <c r="O891">
        <v>270</v>
      </c>
      <c r="Q891" t="s">
        <v>865</v>
      </c>
      <c r="R891" s="7">
        <f t="shared" si="265"/>
        <v>43930</v>
      </c>
      <c r="S891" t="s">
        <v>2693</v>
      </c>
      <c r="T891" s="6">
        <f t="shared" si="279"/>
        <v>1.40625E-2</v>
      </c>
      <c r="U891">
        <f t="shared" si="266"/>
        <v>1.3611111111111114E-2</v>
      </c>
      <c r="V891">
        <f t="shared" si="267"/>
        <v>1.6342592592592593E-2</v>
      </c>
      <c r="W891">
        <f t="shared" si="268"/>
        <v>2.7314814814814788E-3</v>
      </c>
      <c r="X891">
        <f t="shared" si="269"/>
        <v>1.4351851851851852E-2</v>
      </c>
      <c r="Y891">
        <f t="shared" si="270"/>
        <v>1.4351851851851852E-2</v>
      </c>
      <c r="Z891" t="b">
        <f t="shared" si="271"/>
        <v>0</v>
      </c>
      <c r="AA891" s="6">
        <f t="shared" si="272"/>
        <v>1.5046296296296162E-4</v>
      </c>
      <c r="AB891" s="6" t="b">
        <f t="shared" si="273"/>
        <v>0</v>
      </c>
      <c r="AC891" s="9">
        <f t="shared" si="274"/>
        <v>47</v>
      </c>
      <c r="AD891" s="9">
        <f t="shared" si="281"/>
        <v>216.92307692307887</v>
      </c>
      <c r="AE891" s="10">
        <f t="shared" si="280"/>
        <v>1.8518518518518518E-4</v>
      </c>
      <c r="AF891">
        <f t="shared" si="275"/>
        <v>7.4074074074073799E-4</v>
      </c>
      <c r="AG891" t="b">
        <f t="shared" si="276"/>
        <v>0</v>
      </c>
      <c r="AH891">
        <f t="shared" si="277"/>
        <v>2.2789351851851852E-2</v>
      </c>
    </row>
    <row r="892" spans="1:34" x14ac:dyDescent="0.2">
      <c r="A892">
        <v>944</v>
      </c>
      <c r="B892" t="s">
        <v>864</v>
      </c>
      <c r="C892" t="s">
        <v>927</v>
      </c>
      <c r="D892" t="s">
        <v>2059</v>
      </c>
      <c r="E892" t="str">
        <f t="shared" si="263"/>
        <v>Dominic RaabApr 9, 2020</v>
      </c>
      <c r="F892" t="str">
        <f>VLOOKUP(D892,'names lookup'!A:L,5,FALSE)</f>
        <v>Dominic Raab</v>
      </c>
      <c r="G892" t="str">
        <f>VLOOKUP(F892,'names lookup'!E:H,3,FALSE)</f>
        <v>Government</v>
      </c>
      <c r="H892" t="str">
        <f>VLOOKUP(F892,'names lookup'!E:I,5,FALSE)</f>
        <v>Government</v>
      </c>
      <c r="I892" t="str">
        <f>VLOOKUP($F892,'names lookup'!$E:J,6,FALSE)</f>
        <v>Central govt</v>
      </c>
      <c r="J892" t="str">
        <f>VLOOKUP($F892,'names lookup'!$E:K,7,FALSE)</f>
        <v>N/A</v>
      </c>
      <c r="K892" t="str">
        <f>VLOOKUP($F892,'names lookup'!$E:L,8,FALSE)</f>
        <v>UK</v>
      </c>
      <c r="L892" t="str">
        <f t="shared" si="264"/>
        <v>Did you want to come back on any of that, Ben?</v>
      </c>
      <c r="M892" t="str">
        <f t="shared" si="278"/>
        <v>20:28</v>
      </c>
      <c r="O892">
        <v>68</v>
      </c>
      <c r="Q892" t="s">
        <v>865</v>
      </c>
      <c r="R892" s="7">
        <f t="shared" si="265"/>
        <v>43930</v>
      </c>
      <c r="S892" t="s">
        <v>2695</v>
      </c>
      <c r="T892" s="6">
        <f t="shared" si="279"/>
        <v>1.4212962962962962E-2</v>
      </c>
      <c r="U892">
        <f t="shared" si="266"/>
        <v>1.4212962962962962E-2</v>
      </c>
      <c r="V892">
        <f t="shared" si="267"/>
        <v>2.2789351851851852E-2</v>
      </c>
      <c r="W892">
        <f t="shared" si="268"/>
        <v>8.5763888888888903E-3</v>
      </c>
      <c r="X892">
        <f t="shared" si="269"/>
        <v>1.4351851851851852E-2</v>
      </c>
      <c r="Y892">
        <f t="shared" si="270"/>
        <v>1.4351851851851852E-2</v>
      </c>
      <c r="Z892" t="b">
        <f t="shared" si="271"/>
        <v>0</v>
      </c>
      <c r="AA892" s="6">
        <f t="shared" si="272"/>
        <v>3.4722222222222446E-5</v>
      </c>
      <c r="AB892" s="6" t="b">
        <f t="shared" si="273"/>
        <v>0</v>
      </c>
      <c r="AC892" s="9">
        <f t="shared" si="274"/>
        <v>11</v>
      </c>
      <c r="AD892" s="9">
        <f t="shared" si="281"/>
        <v>219.99999999999858</v>
      </c>
      <c r="AE892" s="10">
        <f t="shared" si="280"/>
        <v>3.4722222222222222E-5</v>
      </c>
      <c r="AF892">
        <f t="shared" si="275"/>
        <v>1.3888888888888978E-4</v>
      </c>
      <c r="AG892" t="b">
        <f t="shared" si="276"/>
        <v>0</v>
      </c>
      <c r="AH892">
        <f t="shared" si="277"/>
        <v>2.2789351851851852E-2</v>
      </c>
    </row>
    <row r="893" spans="1:34" x14ac:dyDescent="0.2">
      <c r="A893">
        <v>945</v>
      </c>
      <c r="B893" t="s">
        <v>864</v>
      </c>
      <c r="C893" t="s">
        <v>928</v>
      </c>
      <c r="D893" t="s">
        <v>2033</v>
      </c>
      <c r="E893" t="str">
        <f t="shared" si="263"/>
        <v>Ben KentishApr 9, 2020</v>
      </c>
      <c r="F893" t="str">
        <f>VLOOKUP(D893,'names lookup'!A:L,5,FALSE)</f>
        <v>Ben Kentish</v>
      </c>
      <c r="G893" t="str">
        <f>VLOOKUP(F893,'names lookup'!E:H,3,FALSE)</f>
        <v>LBC</v>
      </c>
      <c r="H893" t="str">
        <f>VLOOKUP(F893,'names lookup'!E:I,5,FALSE)</f>
        <v>Media</v>
      </c>
      <c r="I893" t="str">
        <f>VLOOKUP($F893,'names lookup'!$E:J,6,FALSE)</f>
        <v>Radio</v>
      </c>
      <c r="J893" t="str">
        <f>VLOOKUP($F893,'names lookup'!$E:K,7,FALSE)</f>
        <v>Regional</v>
      </c>
      <c r="K893" t="str">
        <f>VLOOKUP($F893,'names lookup'!$E:L,8,FALSE)</f>
        <v>London</v>
      </c>
      <c r="L893" t="str">
        <f t="shared" si="264"/>
        <v>If I may, Foreign Secretary, you said there would be a time to reward NHS workers. I wonder if you might just [inaudible 002037] on a personal level, what form you think that should take?</v>
      </c>
      <c r="M893" t="str">
        <f t="shared" si="278"/>
        <v>20:31</v>
      </c>
      <c r="O893">
        <v>210</v>
      </c>
      <c r="Q893" t="s">
        <v>865</v>
      </c>
      <c r="R893" s="7">
        <f t="shared" si="265"/>
        <v>43930</v>
      </c>
      <c r="S893" t="s">
        <v>2696</v>
      </c>
      <c r="T893" s="6">
        <f t="shared" si="279"/>
        <v>1.4247685185185184E-2</v>
      </c>
      <c r="U893">
        <f t="shared" si="266"/>
        <v>1.4247685185185184E-2</v>
      </c>
      <c r="V893">
        <f t="shared" si="267"/>
        <v>1.4247685185185184E-2</v>
      </c>
      <c r="W893">
        <f t="shared" si="268"/>
        <v>0</v>
      </c>
      <c r="X893">
        <f t="shared" si="269"/>
        <v>1.4351851851851852E-2</v>
      </c>
      <c r="Y893">
        <f t="shared" si="270"/>
        <v>1.4351851851851852E-2</v>
      </c>
      <c r="Z893" t="b">
        <f t="shared" si="271"/>
        <v>0</v>
      </c>
      <c r="AA893" s="6">
        <f t="shared" si="272"/>
        <v>1.0416666666666734E-4</v>
      </c>
      <c r="AB893" s="6" t="b">
        <f t="shared" si="273"/>
        <v>0</v>
      </c>
      <c r="AC893" s="9">
        <f t="shared" si="274"/>
        <v>35</v>
      </c>
      <c r="AD893" s="9">
        <f t="shared" si="281"/>
        <v>233.33333333333184</v>
      </c>
      <c r="AE893" s="10">
        <f t="shared" si="280"/>
        <v>1.3888888888888889E-4</v>
      </c>
      <c r="AF893">
        <f t="shared" si="275"/>
        <v>1.0416666666666734E-4</v>
      </c>
      <c r="AG893" t="b">
        <f t="shared" si="276"/>
        <v>0</v>
      </c>
      <c r="AH893">
        <f t="shared" si="277"/>
        <v>2.2789351851851852E-2</v>
      </c>
    </row>
    <row r="894" spans="1:34" x14ac:dyDescent="0.2">
      <c r="A894">
        <v>946</v>
      </c>
      <c r="B894" t="s">
        <v>864</v>
      </c>
      <c r="C894" t="s">
        <v>929</v>
      </c>
      <c r="D894" t="s">
        <v>2059</v>
      </c>
      <c r="E894" t="str">
        <f t="shared" si="263"/>
        <v>Dominic RaabApr 9, 2020</v>
      </c>
      <c r="F894" t="str">
        <f>VLOOKUP(D894,'names lookup'!A:L,5,FALSE)</f>
        <v>Dominic Raab</v>
      </c>
      <c r="G894" t="str">
        <f>VLOOKUP(F894,'names lookup'!E:H,3,FALSE)</f>
        <v>Government</v>
      </c>
      <c r="H894" t="str">
        <f>VLOOKUP(F894,'names lookup'!E:I,5,FALSE)</f>
        <v>Government</v>
      </c>
      <c r="I894" t="str">
        <f>VLOOKUP($F894,'names lookup'!$E:J,6,FALSE)</f>
        <v>Central govt</v>
      </c>
      <c r="J894" t="str">
        <f>VLOOKUP($F894,'names lookup'!$E:K,7,FALSE)</f>
        <v>N/A</v>
      </c>
      <c r="K894" t="str">
        <f>VLOOKUP($F894,'names lookup'!$E:L,8,FALSE)</f>
        <v>UK</v>
      </c>
      <c r="L894" t="str">
        <f t="shared" si="264"/>
        <v>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v>
      </c>
      <c r="M894" t="str">
        <f t="shared" si="278"/>
        <v>20:40</v>
      </c>
      <c r="O894">
        <v>636</v>
      </c>
      <c r="Q894" t="s">
        <v>865</v>
      </c>
      <c r="R894" s="7">
        <f t="shared" si="265"/>
        <v>43930</v>
      </c>
      <c r="S894" t="s">
        <v>2697</v>
      </c>
      <c r="T894" s="6">
        <f t="shared" si="279"/>
        <v>1.4351851851851852E-2</v>
      </c>
      <c r="U894" s="6">
        <f t="shared" si="266"/>
        <v>1.4351851851851852E-2</v>
      </c>
      <c r="V894" s="6">
        <f t="shared" si="267"/>
        <v>2.2789351851851852E-2</v>
      </c>
      <c r="W894" s="6">
        <f t="shared" si="268"/>
        <v>8.4375000000000006E-3</v>
      </c>
      <c r="X894" s="6">
        <f t="shared" si="269"/>
        <v>0</v>
      </c>
      <c r="Y894" s="6">
        <f t="shared" si="270"/>
        <v>0</v>
      </c>
      <c r="Z894" t="b">
        <f t="shared" si="271"/>
        <v>0</v>
      </c>
      <c r="AA894" s="6">
        <f t="shared" si="272"/>
        <v>4.0509259259259404E-4</v>
      </c>
      <c r="AB894" s="6" t="b">
        <f t="shared" si="273"/>
        <v>0</v>
      </c>
      <c r="AC894" s="9">
        <f t="shared" si="274"/>
        <v>115</v>
      </c>
      <c r="AD894" s="9">
        <f t="shared" si="281"/>
        <v>197.14285714285643</v>
      </c>
      <c r="AE894" s="10">
        <f t="shared" si="280"/>
        <v>4.7453703703703704E-4</v>
      </c>
      <c r="AF894">
        <f t="shared" si="275"/>
        <v>-1.4351851851851852E-2</v>
      </c>
      <c r="AG894" t="b">
        <f t="shared" si="276"/>
        <v>1</v>
      </c>
      <c r="AH894">
        <f t="shared" si="277"/>
        <v>2.2789351851851852E-2</v>
      </c>
    </row>
    <row r="895" spans="1:34" x14ac:dyDescent="0.2">
      <c r="A895">
        <v>947</v>
      </c>
      <c r="B895" t="s">
        <v>864</v>
      </c>
      <c r="C895" t="s">
        <v>930</v>
      </c>
      <c r="D895" t="s">
        <v>2059</v>
      </c>
      <c r="E895" t="str">
        <f t="shared" si="263"/>
        <v>Dominic RaabApr 9, 2020</v>
      </c>
      <c r="F895" t="str">
        <f>VLOOKUP(D895,'names lookup'!A:L,5,FALSE)</f>
        <v>Dominic Raab</v>
      </c>
      <c r="G895" t="str">
        <f>VLOOKUP(F895,'names lookup'!E:H,3,FALSE)</f>
        <v>Government</v>
      </c>
      <c r="H895" t="str">
        <f>VLOOKUP(F895,'names lookup'!E:I,5,FALSE)</f>
        <v>Government</v>
      </c>
      <c r="I895" t="str">
        <f>VLOOKUP($F895,'names lookup'!$E:J,6,FALSE)</f>
        <v>Central govt</v>
      </c>
      <c r="J895" t="str">
        <f>VLOOKUP($F895,'names lookup'!$E:K,7,FALSE)</f>
        <v>N/A</v>
      </c>
      <c r="K895" t="str">
        <f>VLOOKUP($F895,'names lookup'!$E:L,8,FALSE)</f>
        <v>UK</v>
      </c>
      <c r="L895" t="str">
        <f t="shared" si="264"/>
        <v>Oliver Wright, from The Times.</v>
      </c>
      <c r="M895" t="str">
        <f t="shared" si="278"/>
        <v>21:15</v>
      </c>
      <c r="O895">
        <v>52</v>
      </c>
      <c r="Q895" t="s">
        <v>865</v>
      </c>
      <c r="R895" s="7">
        <f t="shared" si="265"/>
        <v>43930</v>
      </c>
      <c r="S895" t="s">
        <v>2697</v>
      </c>
      <c r="T895" s="6">
        <f t="shared" si="279"/>
        <v>1.4756944444444446E-2</v>
      </c>
      <c r="U895" s="6">
        <f t="shared" si="266"/>
        <v>1.4351851851851852E-2</v>
      </c>
      <c r="V895" s="6">
        <f t="shared" si="267"/>
        <v>2.2789351851851852E-2</v>
      </c>
      <c r="W895" s="6">
        <f t="shared" si="268"/>
        <v>8.4375000000000006E-3</v>
      </c>
      <c r="X895" s="6">
        <f t="shared" si="269"/>
        <v>0</v>
      </c>
      <c r="Y895" s="6">
        <f t="shared" si="270"/>
        <v>0</v>
      </c>
      <c r="Z895" t="b">
        <f t="shared" si="271"/>
        <v>0</v>
      </c>
      <c r="AA895" s="6">
        <f t="shared" si="272"/>
        <v>2.3148148148148875E-5</v>
      </c>
      <c r="AB895" s="6" t="b">
        <f t="shared" si="273"/>
        <v>0</v>
      </c>
      <c r="AC895" s="9">
        <f t="shared" si="274"/>
        <v>5</v>
      </c>
      <c r="AD895" s="9">
        <f t="shared" si="281"/>
        <v>149.99999999999528</v>
      </c>
      <c r="AE895" s="10">
        <f t="shared" si="280"/>
        <v>1.1574074074074073E-5</v>
      </c>
      <c r="AF895">
        <f t="shared" si="275"/>
        <v>-1.4351851851851852E-2</v>
      </c>
      <c r="AG895" t="b">
        <f t="shared" si="276"/>
        <v>1</v>
      </c>
      <c r="AH895">
        <f t="shared" si="277"/>
        <v>2.2789351851851852E-2</v>
      </c>
    </row>
    <row r="896" spans="1:34" x14ac:dyDescent="0.2">
      <c r="A896">
        <v>948</v>
      </c>
      <c r="B896" t="s">
        <v>864</v>
      </c>
      <c r="C896" t="s">
        <v>931</v>
      </c>
      <c r="D896" t="s">
        <v>2128</v>
      </c>
      <c r="E896" t="str">
        <f t="shared" si="263"/>
        <v>Oliver WrightApr 9, 2020</v>
      </c>
      <c r="F896" t="str">
        <f>VLOOKUP(E896,'names lookup'!D:L,2,FALSE)</f>
        <v>Oliver Wright</v>
      </c>
      <c r="G896" t="str">
        <f>VLOOKUP(F896,'names lookup'!E:H,3,FALSE)</f>
        <v>The Times</v>
      </c>
      <c r="H896" t="str">
        <f>VLOOKUP(F896,'names lookup'!E:I,5,FALSE)</f>
        <v>Media</v>
      </c>
      <c r="I896" t="str">
        <f>VLOOKUP($F896,'names lookup'!$E:J,6,FALSE)</f>
        <v>Newspaper</v>
      </c>
      <c r="J896" t="str">
        <f>VLOOKUP($F896,'names lookup'!$E:K,7,FALSE)</f>
        <v>National</v>
      </c>
      <c r="K896" t="str">
        <f>VLOOKUP($F896,'names lookup'!$E:L,8,FALSE)</f>
        <v>UK</v>
      </c>
      <c r="L896" t="str">
        <f t="shared" si="264"/>
        <v>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v>
      </c>
      <c r="M896" t="str">
        <f t="shared" si="278"/>
        <v>21:17</v>
      </c>
      <c r="O896">
        <v>404</v>
      </c>
      <c r="Q896" t="s">
        <v>865</v>
      </c>
      <c r="R896" s="7">
        <f t="shared" si="265"/>
        <v>43930</v>
      </c>
      <c r="S896" t="s">
        <v>2698</v>
      </c>
      <c r="T896" s="6">
        <f t="shared" si="279"/>
        <v>1.4780092592592595E-2</v>
      </c>
      <c r="U896" s="6">
        <f t="shared" si="266"/>
        <v>1.4780092592592595E-2</v>
      </c>
      <c r="V896" s="6">
        <f t="shared" si="267"/>
        <v>1.6689814814814817E-2</v>
      </c>
      <c r="W896" s="6">
        <f t="shared" si="268"/>
        <v>1.9097222222222224E-3</v>
      </c>
      <c r="X896" s="6">
        <f t="shared" si="269"/>
        <v>0</v>
      </c>
      <c r="Y896" s="6">
        <f t="shared" si="270"/>
        <v>0</v>
      </c>
      <c r="Z896" t="b">
        <f t="shared" si="271"/>
        <v>0</v>
      </c>
      <c r="AA896" s="6">
        <f t="shared" si="272"/>
        <v>2.8935185185184793E-4</v>
      </c>
      <c r="AB896" s="6" t="b">
        <f t="shared" si="273"/>
        <v>0</v>
      </c>
      <c r="AC896" s="9">
        <f t="shared" si="274"/>
        <v>68</v>
      </c>
      <c r="AD896" s="9">
        <f t="shared" si="281"/>
        <v>163.20000000000221</v>
      </c>
      <c r="AE896" s="10">
        <f t="shared" si="280"/>
        <v>2.7777777777777778E-4</v>
      </c>
      <c r="AF896">
        <f t="shared" si="275"/>
        <v>-1.4780092592592595E-2</v>
      </c>
      <c r="AG896" t="b">
        <f t="shared" si="276"/>
        <v>1</v>
      </c>
      <c r="AH896">
        <f t="shared" si="277"/>
        <v>2.2789351851851852E-2</v>
      </c>
    </row>
    <row r="897" spans="1:34" x14ac:dyDescent="0.2">
      <c r="A897">
        <v>949</v>
      </c>
      <c r="B897" t="s">
        <v>864</v>
      </c>
      <c r="C897" t="s">
        <v>932</v>
      </c>
      <c r="D897" t="s">
        <v>2128</v>
      </c>
      <c r="E897" t="str">
        <f t="shared" si="263"/>
        <v>Oliver WrightApr 9, 2020</v>
      </c>
      <c r="F897" t="str">
        <f>VLOOKUP(E897,'names lookup'!D:L,2,FALSE)</f>
        <v>Oliver Wright</v>
      </c>
      <c r="G897" t="str">
        <f>VLOOKUP(F897,'names lookup'!E:H,3,FALSE)</f>
        <v>The Times</v>
      </c>
      <c r="H897" t="str">
        <f>VLOOKUP(F897,'names lookup'!E:I,5,FALSE)</f>
        <v>Media</v>
      </c>
      <c r="I897" t="str">
        <f>VLOOKUP($F897,'names lookup'!$E:J,6,FALSE)</f>
        <v>Newspaper</v>
      </c>
      <c r="J897" t="str">
        <f>VLOOKUP($F897,'names lookup'!$E:K,7,FALSE)</f>
        <v>National</v>
      </c>
      <c r="K897" t="str">
        <f>VLOOKUP($F897,'names lookup'!$E:L,8,FALSE)</f>
        <v>UK</v>
      </c>
      <c r="L897" t="str">
        <f t="shared" si="264"/>
        <v>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v>
      </c>
      <c r="M897" t="str">
        <f t="shared" si="278"/>
        <v>21:42</v>
      </c>
      <c r="O897">
        <v>419</v>
      </c>
      <c r="Q897" t="s">
        <v>865</v>
      </c>
      <c r="R897" s="7">
        <f t="shared" si="265"/>
        <v>43930</v>
      </c>
      <c r="S897" t="s">
        <v>2698</v>
      </c>
      <c r="T897" s="6">
        <f t="shared" si="279"/>
        <v>1.5069444444444443E-2</v>
      </c>
      <c r="U897" s="6">
        <f t="shared" si="266"/>
        <v>1.4780092592592595E-2</v>
      </c>
      <c r="V897" s="6">
        <f t="shared" si="267"/>
        <v>1.6689814814814817E-2</v>
      </c>
      <c r="W897" s="6">
        <f t="shared" si="268"/>
        <v>1.9097222222222224E-3</v>
      </c>
      <c r="X897" s="6">
        <f t="shared" si="269"/>
        <v>0</v>
      </c>
      <c r="Y897" s="6">
        <f t="shared" si="270"/>
        <v>0</v>
      </c>
      <c r="Z897" t="b">
        <f t="shared" si="271"/>
        <v>0</v>
      </c>
      <c r="AA897" s="6">
        <f t="shared" si="272"/>
        <v>3.2407407407407732E-4</v>
      </c>
      <c r="AB897" s="6" t="b">
        <f t="shared" si="273"/>
        <v>0</v>
      </c>
      <c r="AC897" s="9">
        <f t="shared" si="274"/>
        <v>69</v>
      </c>
      <c r="AD897" s="9">
        <f t="shared" si="281"/>
        <v>147.85714285714138</v>
      </c>
      <c r="AE897" s="10">
        <f t="shared" si="280"/>
        <v>2.7777777777777778E-4</v>
      </c>
      <c r="AF897">
        <f t="shared" si="275"/>
        <v>-1.4780092592592595E-2</v>
      </c>
      <c r="AG897" t="b">
        <f t="shared" si="276"/>
        <v>1</v>
      </c>
      <c r="AH897">
        <f t="shared" si="277"/>
        <v>2.2789351851851852E-2</v>
      </c>
    </row>
    <row r="898" spans="1:34" x14ac:dyDescent="0.2">
      <c r="A898">
        <v>950</v>
      </c>
      <c r="B898" t="s">
        <v>864</v>
      </c>
      <c r="C898" t="s">
        <v>933</v>
      </c>
      <c r="D898" t="s">
        <v>2059</v>
      </c>
      <c r="E898" t="str">
        <f t="shared" ref="E898:E961" si="282">D898&amp;Q898</f>
        <v>Dominic RaabApr 9, 2020</v>
      </c>
      <c r="F898" t="str">
        <f>VLOOKUP(D898,'names lookup'!A:L,5,FALSE)</f>
        <v>Dominic Raab</v>
      </c>
      <c r="G898" t="str">
        <f>VLOOKUP(F898,'names lookup'!E:H,3,FALSE)</f>
        <v>Government</v>
      </c>
      <c r="H898" t="str">
        <f>VLOOKUP(F898,'names lookup'!E:I,5,FALSE)</f>
        <v>Government</v>
      </c>
      <c r="I898" t="str">
        <f>VLOOKUP($F898,'names lookup'!$E:J,6,FALSE)</f>
        <v>Central govt</v>
      </c>
      <c r="J898" t="str">
        <f>VLOOKUP($F898,'names lookup'!$E:K,7,FALSE)</f>
        <v>N/A</v>
      </c>
      <c r="K898" t="str">
        <f>VLOOKUP($F898,'names lookup'!$E:L,8,FALSE)</f>
        <v>UK</v>
      </c>
      <c r="L898" t="str">
        <f t="shared" ref="L898:L961" si="283">TRIM(SUBSTITUTE(SUBSTITUTE(SUBSTITUTE(SUBSTITUTE(C898,D898,""),M898,""),"();",""),":",""))</f>
        <v>You can go first, Chris.</v>
      </c>
      <c r="M898" t="str">
        <f t="shared" si="278"/>
        <v>22:10</v>
      </c>
      <c r="O898">
        <v>46</v>
      </c>
      <c r="Q898" t="s">
        <v>865</v>
      </c>
      <c r="R898" s="7">
        <f t="shared" ref="R898:R961" si="284">DATE(2020,IF(LEFT(Q898,3)="Apr",4,3),SUBSTITUTE(SUBSTITUTE(SUBSTITUTE(Q898,", 2020",""),"Apr ",""),"Mar ",""))</f>
        <v>43930</v>
      </c>
      <c r="S898" t="s">
        <v>2699</v>
      </c>
      <c r="T898" s="6">
        <f t="shared" si="279"/>
        <v>1.539351851851852E-2</v>
      </c>
      <c r="U898" s="6">
        <f t="shared" ref="U898:U961" si="285">IF(D898=D897,U897,T898)</f>
        <v>1.539351851851852E-2</v>
      </c>
      <c r="V898" s="6">
        <f t="shared" ref="V898:V961" si="286">_xlfn.MAXIFS(T:T,D:D,D898,B:B,B898)</f>
        <v>2.2789351851851852E-2</v>
      </c>
      <c r="W898" s="6">
        <f t="shared" ref="W898:W961" si="287">V898-U898</f>
        <v>7.3958333333333324E-3</v>
      </c>
      <c r="X898" s="6">
        <f t="shared" si="269"/>
        <v>0</v>
      </c>
      <c r="Y898" s="6">
        <f t="shared" ref="Y898:Y961" si="288">IF(ISBLANK(X898),V898,X898)</f>
        <v>0</v>
      </c>
      <c r="Z898" t="b">
        <f t="shared" ref="Z898:Z961" si="289">IF(ISBLANK(X898),TRUE,FALSE)</f>
        <v>0</v>
      </c>
      <c r="AA898" s="6">
        <f t="shared" ref="AA898:AA961" si="290">T899-T898</f>
        <v>0</v>
      </c>
      <c r="AB898" s="6" t="b">
        <f t="shared" ref="AB898:AB961" si="291">AA898&lt;0</f>
        <v>0</v>
      </c>
      <c r="AC898" s="9">
        <f t="shared" ref="AC898:AC961" si="292">LEN(TRIM(L898))-LEN(SUBSTITUTE(L898," ",""))+1</f>
        <v>5</v>
      </c>
      <c r="AD898" s="9"/>
      <c r="AE898" s="10">
        <f t="shared" si="280"/>
        <v>1.1574074074074073E-5</v>
      </c>
      <c r="AF898">
        <f t="shared" ref="AF898:AF961" si="293">Y898-U898</f>
        <v>-1.539351851851852E-2</v>
      </c>
      <c r="AG898" t="b">
        <f t="shared" ref="AG898:AG961" si="294">AF898&lt;0</f>
        <v>1</v>
      </c>
      <c r="AH898">
        <f t="shared" ref="AH898:AH961" si="295">_xlfn.MAXIFS(T:T,B:B,B898)</f>
        <v>2.2789351851851852E-2</v>
      </c>
    </row>
    <row r="899" spans="1:34" x14ac:dyDescent="0.2">
      <c r="A899">
        <v>951</v>
      </c>
      <c r="B899" t="s">
        <v>864</v>
      </c>
      <c r="C899" t="s">
        <v>934</v>
      </c>
      <c r="D899" t="s">
        <v>2047</v>
      </c>
      <c r="E899" t="str">
        <f t="shared" si="282"/>
        <v>Chris WhittyApr 9, 2020</v>
      </c>
      <c r="F899" t="str">
        <f>VLOOKUP(D899,'names lookup'!A:L,5,FALSE)</f>
        <v>Chris Whitty</v>
      </c>
      <c r="G899" t="str">
        <f>VLOOKUP(F899,'names lookup'!E:H,3,FALSE)</f>
        <v>Department of Health and Social Care (DHSC)</v>
      </c>
      <c r="H899" t="str">
        <f>VLOOKUP(F899,'names lookup'!E:I,5,FALSE)</f>
        <v>Government</v>
      </c>
      <c r="I899" t="str">
        <f>VLOOKUP($F899,'names lookup'!$E:J,6,FALSE)</f>
        <v>Health</v>
      </c>
      <c r="J899" t="str">
        <f>VLOOKUP($F899,'names lookup'!$E:K,7,FALSE)</f>
        <v>N/A</v>
      </c>
      <c r="K899" t="str">
        <f>VLOOKUP($F899,'names lookup'!$E:L,8,FALSE)</f>
        <v>England</v>
      </c>
      <c r="L899" t="str">
        <f t="shared" si="283"/>
        <v>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v>
      </c>
      <c r="M899" t="str">
        <f t="shared" ref="M899:M962" si="296">MID(C899,FIND("(",C899)+1,FIND(")",C899)-FIND("(",C899)-1)</f>
        <v>22:10</v>
      </c>
      <c r="O899">
        <v>655</v>
      </c>
      <c r="Q899" t="s">
        <v>865</v>
      </c>
      <c r="R899" s="7">
        <f t="shared" si="284"/>
        <v>43930</v>
      </c>
      <c r="S899" t="s">
        <v>2699</v>
      </c>
      <c r="T899" s="6">
        <f t="shared" ref="T899:T962" si="297">IF(LEN(N899)&gt;5,TIME(LEFT(M899,2),MID(M899,4,2),RIGHT(M899,2)),TIME(N899,LEFT(M899,2),RIGHT(M899,2)))</f>
        <v>1.539351851851852E-2</v>
      </c>
      <c r="U899" s="6">
        <f t="shared" si="285"/>
        <v>1.539351851851852E-2</v>
      </c>
      <c r="V899" s="6">
        <f t="shared" si="286"/>
        <v>2.210648148148148E-2</v>
      </c>
      <c r="W899" s="6">
        <f t="shared" si="287"/>
        <v>6.7129629629629605E-3</v>
      </c>
      <c r="X899" s="6">
        <f t="shared" si="269"/>
        <v>0</v>
      </c>
      <c r="Y899" s="6">
        <f t="shared" si="288"/>
        <v>0</v>
      </c>
      <c r="Z899" t="b">
        <f t="shared" si="289"/>
        <v>0</v>
      </c>
      <c r="AA899" s="6">
        <f t="shared" si="290"/>
        <v>4.629629629629619E-4</v>
      </c>
      <c r="AB899" s="6" t="b">
        <f t="shared" si="291"/>
        <v>0</v>
      </c>
      <c r="AC899" s="9">
        <f t="shared" si="292"/>
        <v>115</v>
      </c>
      <c r="AD899" s="9">
        <f t="shared" ref="AD899:AD913" si="298">IF(AB899=FALSE,AC899/(AA899*(24*60)),"")</f>
        <v>172.50000000000037</v>
      </c>
      <c r="AE899" s="10">
        <f t="shared" ref="AE899:AE962" si="299">TIME(0,0,(AC899/AVERAGE(AD:AD))*60)</f>
        <v>4.7453703703703704E-4</v>
      </c>
      <c r="AF899">
        <f t="shared" si="293"/>
        <v>-1.539351851851852E-2</v>
      </c>
      <c r="AG899" t="b">
        <f t="shared" si="294"/>
        <v>1</v>
      </c>
      <c r="AH899">
        <f t="shared" si="295"/>
        <v>2.2789351851851852E-2</v>
      </c>
    </row>
    <row r="900" spans="1:34" x14ac:dyDescent="0.2">
      <c r="A900">
        <v>952</v>
      </c>
      <c r="B900" t="s">
        <v>864</v>
      </c>
      <c r="C900" t="s">
        <v>935</v>
      </c>
      <c r="D900" t="s">
        <v>2047</v>
      </c>
      <c r="E900" t="str">
        <f t="shared" si="282"/>
        <v>Chris WhittyApr 9, 2020</v>
      </c>
      <c r="F900" t="str">
        <f>VLOOKUP(D900,'names lookup'!A:L,5,FALSE)</f>
        <v>Chris Whitty</v>
      </c>
      <c r="G900" t="str">
        <f>VLOOKUP(F900,'names lookup'!E:H,3,FALSE)</f>
        <v>Department of Health and Social Care (DHSC)</v>
      </c>
      <c r="H900" t="str">
        <f>VLOOKUP(F900,'names lookup'!E:I,5,FALSE)</f>
        <v>Government</v>
      </c>
      <c r="I900" t="str">
        <f>VLOOKUP($F900,'names lookup'!$E:J,6,FALSE)</f>
        <v>Health</v>
      </c>
      <c r="J900" t="str">
        <f>VLOOKUP($F900,'names lookup'!$E:K,7,FALSE)</f>
        <v>N/A</v>
      </c>
      <c r="K900" t="str">
        <f>VLOOKUP($F900,'names lookup'!$E:L,8,FALSE)</f>
        <v>England</v>
      </c>
      <c r="L900" t="str">
        <f t="shared" si="283"/>
        <v>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v>
      </c>
      <c r="M900" t="str">
        <f t="shared" si="296"/>
        <v>22:50</v>
      </c>
      <c r="O900">
        <v>707</v>
      </c>
      <c r="Q900" t="s">
        <v>865</v>
      </c>
      <c r="R900" s="7">
        <f t="shared" si="284"/>
        <v>43930</v>
      </c>
      <c r="S900" t="s">
        <v>2699</v>
      </c>
      <c r="T900" s="6">
        <f t="shared" si="297"/>
        <v>1.5856481481481482E-2</v>
      </c>
      <c r="U900" s="6">
        <f t="shared" si="285"/>
        <v>1.539351851851852E-2</v>
      </c>
      <c r="V900" s="6">
        <f t="shared" si="286"/>
        <v>2.210648148148148E-2</v>
      </c>
      <c r="W900" s="6">
        <f t="shared" si="287"/>
        <v>6.7129629629629605E-3</v>
      </c>
      <c r="X900" s="6">
        <f t="shared" si="269"/>
        <v>0</v>
      </c>
      <c r="Y900" s="6">
        <f t="shared" si="288"/>
        <v>0</v>
      </c>
      <c r="Z900" t="b">
        <f t="shared" si="289"/>
        <v>0</v>
      </c>
      <c r="AA900" s="6">
        <f t="shared" si="290"/>
        <v>4.8611111111111077E-4</v>
      </c>
      <c r="AB900" s="6" t="b">
        <f t="shared" si="291"/>
        <v>0</v>
      </c>
      <c r="AC900" s="9">
        <f t="shared" si="292"/>
        <v>123</v>
      </c>
      <c r="AD900" s="9">
        <f t="shared" si="298"/>
        <v>175.71428571428584</v>
      </c>
      <c r="AE900" s="10">
        <f t="shared" si="299"/>
        <v>5.0925925925925921E-4</v>
      </c>
      <c r="AF900">
        <f t="shared" si="293"/>
        <v>-1.539351851851852E-2</v>
      </c>
      <c r="AG900" t="b">
        <f t="shared" si="294"/>
        <v>1</v>
      </c>
      <c r="AH900">
        <f t="shared" si="295"/>
        <v>2.2789351851851852E-2</v>
      </c>
    </row>
    <row r="901" spans="1:34" x14ac:dyDescent="0.2">
      <c r="A901">
        <v>953</v>
      </c>
      <c r="B901" t="s">
        <v>864</v>
      </c>
      <c r="C901" t="s">
        <v>936</v>
      </c>
      <c r="D901" t="s">
        <v>2156</v>
      </c>
      <c r="E901" t="str">
        <f t="shared" si="282"/>
        <v>Sir Patrick VallanceApr 9, 2020</v>
      </c>
      <c r="F901" t="str">
        <f>VLOOKUP(D901,'names lookup'!A:L,5,FALSE)</f>
        <v>Patrick Vallance</v>
      </c>
      <c r="G901" t="str">
        <f>VLOOKUP(F901,'names lookup'!E:H,3,FALSE)</f>
        <v>Government</v>
      </c>
      <c r="H901" t="str">
        <f>VLOOKUP(F901,'names lookup'!E:I,5,FALSE)</f>
        <v>Government</v>
      </c>
      <c r="I901" t="str">
        <f>VLOOKUP($F901,'names lookup'!$E:J,6,FALSE)</f>
        <v>Central govt</v>
      </c>
      <c r="J901" t="str">
        <f>VLOOKUP($F901,'names lookup'!$E:K,7,FALSE)</f>
        <v>N/A</v>
      </c>
      <c r="K901" t="str">
        <f>VLOOKUP($F901,'names lookup'!$E:L,8,FALSE)</f>
        <v>UK</v>
      </c>
      <c r="L901" t="str">
        <f t="shared" si="283"/>
        <v>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v>
      </c>
      <c r="M901" t="str">
        <f t="shared" si="296"/>
        <v>23:32</v>
      </c>
      <c r="O901">
        <v>614</v>
      </c>
      <c r="Q901" t="s">
        <v>865</v>
      </c>
      <c r="R901" s="7">
        <f t="shared" si="284"/>
        <v>43930</v>
      </c>
      <c r="S901" t="s">
        <v>2700</v>
      </c>
      <c r="T901" s="6">
        <f t="shared" si="297"/>
        <v>1.6342592592592593E-2</v>
      </c>
      <c r="U901">
        <f t="shared" si="285"/>
        <v>1.6342592592592593E-2</v>
      </c>
      <c r="V901">
        <f t="shared" si="286"/>
        <v>1.6342592592592593E-2</v>
      </c>
      <c r="W901">
        <f t="shared" si="287"/>
        <v>0</v>
      </c>
      <c r="X901"/>
      <c r="Y901">
        <f t="shared" si="288"/>
        <v>1.6342592592592593E-2</v>
      </c>
      <c r="Z901" t="b">
        <f t="shared" si="289"/>
        <v>1</v>
      </c>
      <c r="AA901" s="6">
        <f t="shared" si="290"/>
        <v>3.2407407407407385E-4</v>
      </c>
      <c r="AB901" s="6" t="b">
        <f t="shared" si="291"/>
        <v>0</v>
      </c>
      <c r="AC901" s="9">
        <f t="shared" si="292"/>
        <v>108</v>
      </c>
      <c r="AD901" s="9">
        <f t="shared" si="298"/>
        <v>231.42857142857159</v>
      </c>
      <c r="AE901" s="10">
        <f t="shared" si="299"/>
        <v>4.3981481481481481E-4</v>
      </c>
      <c r="AF901">
        <f t="shared" si="293"/>
        <v>0</v>
      </c>
      <c r="AG901" t="b">
        <f t="shared" si="294"/>
        <v>0</v>
      </c>
      <c r="AH901">
        <f t="shared" si="295"/>
        <v>2.2789351851851852E-2</v>
      </c>
    </row>
    <row r="902" spans="1:34" x14ac:dyDescent="0.2">
      <c r="A902">
        <v>954</v>
      </c>
      <c r="B902" t="s">
        <v>864</v>
      </c>
      <c r="C902" t="s">
        <v>937</v>
      </c>
      <c r="D902" t="s">
        <v>2059</v>
      </c>
      <c r="E902" t="str">
        <f t="shared" si="282"/>
        <v>Dominic RaabApr 9, 2020</v>
      </c>
      <c r="F902" t="str">
        <f>VLOOKUP(D902,'names lookup'!A:L,5,FALSE)</f>
        <v>Dominic Raab</v>
      </c>
      <c r="G902" t="str">
        <f>VLOOKUP(F902,'names lookup'!E:H,3,FALSE)</f>
        <v>Government</v>
      </c>
      <c r="H902" t="str">
        <f>VLOOKUP(F902,'names lookup'!E:I,5,FALSE)</f>
        <v>Government</v>
      </c>
      <c r="I902" t="str">
        <f>VLOOKUP($F902,'names lookup'!$E:J,6,FALSE)</f>
        <v>Central govt</v>
      </c>
      <c r="J902" t="str">
        <f>VLOOKUP($F902,'names lookup'!$E:K,7,FALSE)</f>
        <v>N/A</v>
      </c>
      <c r="K902" t="str">
        <f>VLOOKUP($F902,'names lookup'!$E:L,8,FALSE)</f>
        <v>UK</v>
      </c>
      <c r="L902" t="str">
        <f t="shared" si="283"/>
        <v>Do you want to come back on any of that? No?</v>
      </c>
      <c r="M902" t="str">
        <f t="shared" si="296"/>
        <v>24:00</v>
      </c>
      <c r="O902">
        <v>66</v>
      </c>
      <c r="Q902" t="s">
        <v>865</v>
      </c>
      <c r="R902" s="7">
        <f t="shared" si="284"/>
        <v>43930</v>
      </c>
      <c r="S902" t="s">
        <v>2701</v>
      </c>
      <c r="T902" s="6">
        <f t="shared" si="297"/>
        <v>1.6666666666666666E-2</v>
      </c>
      <c r="U902">
        <f t="shared" si="285"/>
        <v>1.6666666666666666E-2</v>
      </c>
      <c r="V902">
        <f t="shared" si="286"/>
        <v>2.2789351851851852E-2</v>
      </c>
      <c r="W902">
        <f t="shared" si="287"/>
        <v>6.1226851851851859E-3</v>
      </c>
      <c r="X902">
        <f t="shared" ref="X902:X965" si="300">IF(V902=T902,T903,X903)</f>
        <v>1.6782407407407409E-2</v>
      </c>
      <c r="Y902">
        <f t="shared" si="288"/>
        <v>1.6782407407407409E-2</v>
      </c>
      <c r="Z902" t="b">
        <f t="shared" si="289"/>
        <v>0</v>
      </c>
      <c r="AA902" s="6">
        <f t="shared" si="290"/>
        <v>2.314814814815061E-5</v>
      </c>
      <c r="AB902" s="6" t="b">
        <f t="shared" si="291"/>
        <v>0</v>
      </c>
      <c r="AC902" s="9">
        <f t="shared" si="292"/>
        <v>11</v>
      </c>
      <c r="AD902" s="9">
        <f t="shared" si="298"/>
        <v>329.99999999996493</v>
      </c>
      <c r="AE902" s="10">
        <f t="shared" si="299"/>
        <v>3.4722222222222222E-5</v>
      </c>
      <c r="AF902">
        <f t="shared" si="293"/>
        <v>1.1574074074074264E-4</v>
      </c>
      <c r="AG902" t="b">
        <f t="shared" si="294"/>
        <v>0</v>
      </c>
      <c r="AH902">
        <f t="shared" si="295"/>
        <v>2.2789351851851852E-2</v>
      </c>
    </row>
    <row r="903" spans="1:34" x14ac:dyDescent="0.2">
      <c r="A903">
        <v>955</v>
      </c>
      <c r="B903" t="s">
        <v>864</v>
      </c>
      <c r="C903" t="s">
        <v>938</v>
      </c>
      <c r="D903" t="s">
        <v>2128</v>
      </c>
      <c r="E903" t="str">
        <f t="shared" si="282"/>
        <v>Oliver WrightApr 9, 2020</v>
      </c>
      <c r="F903" t="str">
        <f>VLOOKUP(E903,'names lookup'!D:L,2,FALSE)</f>
        <v>Oliver Wright</v>
      </c>
      <c r="G903" t="str">
        <f>VLOOKUP(F903,'names lookup'!E:H,3,FALSE)</f>
        <v>The Times</v>
      </c>
      <c r="H903" t="str">
        <f>VLOOKUP(F903,'names lookup'!E:I,5,FALSE)</f>
        <v>Media</v>
      </c>
      <c r="I903" t="str">
        <f>VLOOKUP($F903,'names lookup'!$E:J,6,FALSE)</f>
        <v>Newspaper</v>
      </c>
      <c r="J903" t="str">
        <f>VLOOKUP($F903,'names lookup'!$E:K,7,FALSE)</f>
        <v>National</v>
      </c>
      <c r="K903" t="str">
        <f>VLOOKUP($F903,'names lookup'!$E:L,8,FALSE)</f>
        <v>UK</v>
      </c>
      <c r="L903" t="str">
        <f t="shared" si="283"/>
        <v>Just would like to ask you, Mr. Raab, if it’s possible, have you managed to have any contact with the Prime Minister since you took over his responsibilities, at all?</v>
      </c>
      <c r="M903" t="str">
        <f t="shared" si="296"/>
        <v>24:02</v>
      </c>
      <c r="O903">
        <v>189</v>
      </c>
      <c r="Q903" t="s">
        <v>865</v>
      </c>
      <c r="R903" s="7">
        <f t="shared" si="284"/>
        <v>43930</v>
      </c>
      <c r="S903" t="s">
        <v>2702</v>
      </c>
      <c r="T903" s="6">
        <f t="shared" si="297"/>
        <v>1.6689814814814817E-2</v>
      </c>
      <c r="U903">
        <f t="shared" si="285"/>
        <v>1.6689814814814817E-2</v>
      </c>
      <c r="V903">
        <f t="shared" si="286"/>
        <v>1.6689814814814817E-2</v>
      </c>
      <c r="W903">
        <f t="shared" si="287"/>
        <v>0</v>
      </c>
      <c r="X903">
        <f t="shared" si="300"/>
        <v>1.6782407407407409E-2</v>
      </c>
      <c r="Y903">
        <f t="shared" si="288"/>
        <v>1.6782407407407409E-2</v>
      </c>
      <c r="Z903" t="b">
        <f t="shared" si="289"/>
        <v>0</v>
      </c>
      <c r="AA903" s="6">
        <f t="shared" si="290"/>
        <v>9.2592592592592032E-5</v>
      </c>
      <c r="AB903" s="6" t="b">
        <f t="shared" si="291"/>
        <v>0</v>
      </c>
      <c r="AC903" s="9">
        <f t="shared" si="292"/>
        <v>30</v>
      </c>
      <c r="AD903" s="9">
        <f t="shared" si="298"/>
        <v>225.00000000000136</v>
      </c>
      <c r="AE903" s="10">
        <f t="shared" si="299"/>
        <v>1.1574074074074073E-4</v>
      </c>
      <c r="AF903">
        <f t="shared" si="293"/>
        <v>9.2592592592592032E-5</v>
      </c>
      <c r="AG903" t="b">
        <f t="shared" si="294"/>
        <v>0</v>
      </c>
      <c r="AH903">
        <f t="shared" si="295"/>
        <v>2.2789351851851852E-2</v>
      </c>
    </row>
    <row r="904" spans="1:34" x14ac:dyDescent="0.2">
      <c r="A904">
        <v>956</v>
      </c>
      <c r="B904" t="s">
        <v>864</v>
      </c>
      <c r="C904" t="s">
        <v>939</v>
      </c>
      <c r="D904" t="s">
        <v>2059</v>
      </c>
      <c r="E904" t="str">
        <f t="shared" si="282"/>
        <v>Dominic RaabApr 9, 2020</v>
      </c>
      <c r="F904" t="str">
        <f>VLOOKUP(D904,'names lookup'!A:L,5,FALSE)</f>
        <v>Dominic Raab</v>
      </c>
      <c r="G904" t="str">
        <f>VLOOKUP(F904,'names lookup'!E:H,3,FALSE)</f>
        <v>Government</v>
      </c>
      <c r="H904" t="str">
        <f>VLOOKUP(F904,'names lookup'!E:I,5,FALSE)</f>
        <v>Government</v>
      </c>
      <c r="I904" t="str">
        <f>VLOOKUP($F904,'names lookup'!$E:J,6,FALSE)</f>
        <v>Central govt</v>
      </c>
      <c r="J904" t="str">
        <f>VLOOKUP($F904,'names lookup'!$E:K,7,FALSE)</f>
        <v>N/A</v>
      </c>
      <c r="K904" t="str">
        <f>VLOOKUP($F904,'names lookup'!$E:L,8,FALSE)</f>
        <v>UK</v>
      </c>
      <c r="L904" t="str">
        <f t="shared" si="283"/>
        <v>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v>
      </c>
      <c r="M904" t="str">
        <f t="shared" si="296"/>
        <v>24:10</v>
      </c>
      <c r="O904">
        <v>356</v>
      </c>
      <c r="Q904" t="s">
        <v>865</v>
      </c>
      <c r="R904" s="7">
        <f t="shared" si="284"/>
        <v>43930</v>
      </c>
      <c r="S904" t="s">
        <v>2703</v>
      </c>
      <c r="T904" s="6">
        <f t="shared" si="297"/>
        <v>1.6782407407407409E-2</v>
      </c>
      <c r="U904">
        <f t="shared" si="285"/>
        <v>1.6782407407407409E-2</v>
      </c>
      <c r="V904">
        <f t="shared" si="286"/>
        <v>2.2789351851851852E-2</v>
      </c>
      <c r="W904">
        <f t="shared" si="287"/>
        <v>6.0069444444444432E-3</v>
      </c>
      <c r="X904">
        <f t="shared" si="300"/>
        <v>1.8715277777777779E-2</v>
      </c>
      <c r="Y904">
        <f t="shared" si="288"/>
        <v>1.8715277777777779E-2</v>
      </c>
      <c r="Z904" t="b">
        <f t="shared" si="289"/>
        <v>0</v>
      </c>
      <c r="AA904" s="6">
        <f t="shared" si="290"/>
        <v>2.5462962962962896E-4</v>
      </c>
      <c r="AB904" s="6" t="b">
        <f t="shared" si="291"/>
        <v>0</v>
      </c>
      <c r="AC904" s="9">
        <f t="shared" si="292"/>
        <v>59</v>
      </c>
      <c r="AD904" s="9">
        <f t="shared" si="298"/>
        <v>160.90909090909133</v>
      </c>
      <c r="AE904" s="10">
        <f t="shared" si="299"/>
        <v>2.4305555555555552E-4</v>
      </c>
      <c r="AF904">
        <f t="shared" si="293"/>
        <v>1.9328703703703695E-3</v>
      </c>
      <c r="AG904" t="b">
        <f t="shared" si="294"/>
        <v>0</v>
      </c>
      <c r="AH904">
        <f t="shared" si="295"/>
        <v>2.2789351851851852E-2</v>
      </c>
    </row>
    <row r="905" spans="1:34" x14ac:dyDescent="0.2">
      <c r="A905">
        <v>957</v>
      </c>
      <c r="B905" t="s">
        <v>864</v>
      </c>
      <c r="C905" t="s">
        <v>940</v>
      </c>
      <c r="D905" t="s">
        <v>2059</v>
      </c>
      <c r="E905" t="str">
        <f t="shared" si="282"/>
        <v>Dominic RaabApr 9, 2020</v>
      </c>
      <c r="F905" t="str">
        <f>VLOOKUP(D905,'names lookup'!A:L,5,FALSE)</f>
        <v>Dominic Raab</v>
      </c>
      <c r="G905" t="str">
        <f>VLOOKUP(F905,'names lookup'!E:H,3,FALSE)</f>
        <v>Government</v>
      </c>
      <c r="H905" t="str">
        <f>VLOOKUP(F905,'names lookup'!E:I,5,FALSE)</f>
        <v>Government</v>
      </c>
      <c r="I905" t="str">
        <f>VLOOKUP($F905,'names lookup'!$E:J,6,FALSE)</f>
        <v>Central govt</v>
      </c>
      <c r="J905" t="str">
        <f>VLOOKUP($F905,'names lookup'!$E:K,7,FALSE)</f>
        <v>N/A</v>
      </c>
      <c r="K905" t="str">
        <f>VLOOKUP($F905,'names lookup'!$E:L,8,FALSE)</f>
        <v>UK</v>
      </c>
      <c r="L905" t="str">
        <f t="shared" si="283"/>
        <v>George Parker from the FT.</v>
      </c>
      <c r="M905" t="str">
        <f t="shared" si="296"/>
        <v>24:32</v>
      </c>
      <c r="O905">
        <v>48</v>
      </c>
      <c r="Q905" t="s">
        <v>865</v>
      </c>
      <c r="R905" s="7">
        <f t="shared" si="284"/>
        <v>43930</v>
      </c>
      <c r="S905" t="s">
        <v>2703</v>
      </c>
      <c r="T905" s="6">
        <f t="shared" si="297"/>
        <v>1.7037037037037038E-2</v>
      </c>
      <c r="U905">
        <f t="shared" si="285"/>
        <v>1.6782407407407409E-2</v>
      </c>
      <c r="V905">
        <f t="shared" si="286"/>
        <v>2.2789351851851852E-2</v>
      </c>
      <c r="W905">
        <f t="shared" si="287"/>
        <v>6.0069444444444432E-3</v>
      </c>
      <c r="X905">
        <f t="shared" si="300"/>
        <v>1.8715277777777779E-2</v>
      </c>
      <c r="Y905">
        <f t="shared" si="288"/>
        <v>1.8715277777777779E-2</v>
      </c>
      <c r="Z905" t="b">
        <f t="shared" si="289"/>
        <v>0</v>
      </c>
      <c r="AA905" s="6">
        <f t="shared" si="290"/>
        <v>1.157407407407357E-5</v>
      </c>
      <c r="AB905" s="6" t="b">
        <f t="shared" si="291"/>
        <v>0</v>
      </c>
      <c r="AC905" s="9">
        <f t="shared" si="292"/>
        <v>5</v>
      </c>
      <c r="AD905" s="9">
        <f t="shared" si="298"/>
        <v>300.00000000001307</v>
      </c>
      <c r="AE905" s="10">
        <f t="shared" si="299"/>
        <v>1.1574074074074073E-5</v>
      </c>
      <c r="AF905">
        <f t="shared" si="293"/>
        <v>1.9328703703703695E-3</v>
      </c>
      <c r="AG905" t="b">
        <f t="shared" si="294"/>
        <v>0</v>
      </c>
      <c r="AH905">
        <f t="shared" si="295"/>
        <v>2.2789351851851852E-2</v>
      </c>
    </row>
    <row r="906" spans="1:34" x14ac:dyDescent="0.2">
      <c r="A906">
        <v>958</v>
      </c>
      <c r="B906" t="s">
        <v>864</v>
      </c>
      <c r="C906" t="s">
        <v>941</v>
      </c>
      <c r="D906" t="s">
        <v>2070</v>
      </c>
      <c r="E906" t="str">
        <f t="shared" si="282"/>
        <v>George ParkerApr 9, 2020</v>
      </c>
      <c r="F906" t="str">
        <f>VLOOKUP(E906,'names lookup'!D:L,2,FALSE)</f>
        <v>George Parker</v>
      </c>
      <c r="G906" t="str">
        <f>VLOOKUP(F906,'names lookup'!E:H,3,FALSE)</f>
        <v>Financial Times</v>
      </c>
      <c r="H906" t="str">
        <f>VLOOKUP(F906,'names lookup'!E:I,5,FALSE)</f>
        <v>Media</v>
      </c>
      <c r="I906" t="str">
        <f>VLOOKUP($F906,'names lookup'!$E:J,6,FALSE)</f>
        <v>Specialist</v>
      </c>
      <c r="J906" t="str">
        <f>VLOOKUP($F906,'names lookup'!$E:K,7,FALSE)</f>
        <v>National</v>
      </c>
      <c r="K906" t="str">
        <f>VLOOKUP($F906,'names lookup'!$E:L,8,FALSE)</f>
        <v>UK</v>
      </c>
      <c r="L906" t="str">
        <f t="shared" si="283"/>
        <v>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v>
      </c>
      <c r="M906" t="str">
        <f t="shared" si="296"/>
        <v>24:33</v>
      </c>
      <c r="O906">
        <v>757</v>
      </c>
      <c r="Q906" t="s">
        <v>865</v>
      </c>
      <c r="R906" s="7">
        <f t="shared" si="284"/>
        <v>43930</v>
      </c>
      <c r="S906" t="s">
        <v>2704</v>
      </c>
      <c r="T906" s="6">
        <f t="shared" si="297"/>
        <v>1.7048611111111112E-2</v>
      </c>
      <c r="U906">
        <f t="shared" si="285"/>
        <v>1.7048611111111112E-2</v>
      </c>
      <c r="V906">
        <f t="shared" si="286"/>
        <v>1.8506944444444444E-2</v>
      </c>
      <c r="W906">
        <f t="shared" si="287"/>
        <v>1.4583333333333323E-3</v>
      </c>
      <c r="X906">
        <f t="shared" si="300"/>
        <v>1.8715277777777779E-2</v>
      </c>
      <c r="Y906">
        <f t="shared" si="288"/>
        <v>1.8715277777777779E-2</v>
      </c>
      <c r="Z906" t="b">
        <f t="shared" si="289"/>
        <v>0</v>
      </c>
      <c r="AA906" s="6">
        <f t="shared" si="290"/>
        <v>5.3240740740740852E-4</v>
      </c>
      <c r="AB906" s="6" t="b">
        <f t="shared" si="291"/>
        <v>0</v>
      </c>
      <c r="AC906" s="9">
        <f t="shared" si="292"/>
        <v>120</v>
      </c>
      <c r="AD906" s="9">
        <f t="shared" si="298"/>
        <v>156.52173913043447</v>
      </c>
      <c r="AE906" s="10">
        <f t="shared" si="299"/>
        <v>4.9768518518518521E-4</v>
      </c>
      <c r="AF906">
        <f t="shared" si="293"/>
        <v>1.666666666666667E-3</v>
      </c>
      <c r="AG906" t="b">
        <f t="shared" si="294"/>
        <v>0</v>
      </c>
      <c r="AH906">
        <f t="shared" si="295"/>
        <v>2.2789351851851852E-2</v>
      </c>
    </row>
    <row r="907" spans="1:34" x14ac:dyDescent="0.2">
      <c r="A907">
        <v>959</v>
      </c>
      <c r="B907" t="s">
        <v>864</v>
      </c>
      <c r="C907" t="s">
        <v>942</v>
      </c>
      <c r="D907" t="s">
        <v>2059</v>
      </c>
      <c r="E907" t="str">
        <f t="shared" si="282"/>
        <v>Dominic RaabApr 9, 2020</v>
      </c>
      <c r="F907" t="str">
        <f>VLOOKUP(D907,'names lookup'!A:L,5,FALSE)</f>
        <v>Dominic Raab</v>
      </c>
      <c r="G907" t="str">
        <f>VLOOKUP(F907,'names lookup'!E:H,3,FALSE)</f>
        <v>Government</v>
      </c>
      <c r="H907" t="str">
        <f>VLOOKUP(F907,'names lookup'!E:I,5,FALSE)</f>
        <v>Government</v>
      </c>
      <c r="I907" t="str">
        <f>VLOOKUP($F907,'names lookup'!$E:J,6,FALSE)</f>
        <v>Central govt</v>
      </c>
      <c r="J907" t="str">
        <f>VLOOKUP($F907,'names lookup'!$E:K,7,FALSE)</f>
        <v>N/A</v>
      </c>
      <c r="K907" t="str">
        <f>VLOOKUP($F907,'names lookup'!$E:L,8,FALSE)</f>
        <v>UK</v>
      </c>
      <c r="L907" t="str">
        <f t="shared" si="283"/>
        <v>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v>
      </c>
      <c r="M907" t="str">
        <f t="shared" si="296"/>
        <v>25:19</v>
      </c>
      <c r="O907">
        <v>603</v>
      </c>
      <c r="Q907" t="s">
        <v>865</v>
      </c>
      <c r="R907" s="7">
        <f t="shared" si="284"/>
        <v>43930</v>
      </c>
      <c r="S907" t="s">
        <v>2705</v>
      </c>
      <c r="T907" s="6">
        <f t="shared" si="297"/>
        <v>1.758101851851852E-2</v>
      </c>
      <c r="U907">
        <f t="shared" si="285"/>
        <v>1.758101851851852E-2</v>
      </c>
      <c r="V907">
        <f t="shared" si="286"/>
        <v>2.2789351851851852E-2</v>
      </c>
      <c r="W907">
        <f t="shared" si="287"/>
        <v>5.2083333333333322E-3</v>
      </c>
      <c r="X907">
        <f t="shared" si="300"/>
        <v>1.8715277777777779E-2</v>
      </c>
      <c r="Y907">
        <f t="shared" si="288"/>
        <v>1.8715277777777779E-2</v>
      </c>
      <c r="Z907" t="b">
        <f t="shared" si="289"/>
        <v>0</v>
      </c>
      <c r="AA907" s="6">
        <f t="shared" si="290"/>
        <v>3.5879629629629456E-4</v>
      </c>
      <c r="AB907" s="6" t="b">
        <f t="shared" si="291"/>
        <v>0</v>
      </c>
      <c r="AC907" s="9">
        <f t="shared" si="292"/>
        <v>101</v>
      </c>
      <c r="AD907" s="9">
        <f t="shared" si="298"/>
        <v>195.48387096774289</v>
      </c>
      <c r="AE907" s="10">
        <f t="shared" si="299"/>
        <v>4.1666666666666669E-4</v>
      </c>
      <c r="AF907">
        <f t="shared" si="293"/>
        <v>1.1342592592592585E-3</v>
      </c>
      <c r="AG907" t="b">
        <f t="shared" si="294"/>
        <v>0</v>
      </c>
      <c r="AH907">
        <f t="shared" si="295"/>
        <v>2.2789351851851852E-2</v>
      </c>
    </row>
    <row r="908" spans="1:34" x14ac:dyDescent="0.2">
      <c r="A908">
        <v>960</v>
      </c>
      <c r="B908" t="s">
        <v>864</v>
      </c>
      <c r="C908" t="s">
        <v>943</v>
      </c>
      <c r="D908" t="s">
        <v>2047</v>
      </c>
      <c r="E908" t="str">
        <f t="shared" si="282"/>
        <v>Chris WhittyApr 9, 2020</v>
      </c>
      <c r="F908" t="str">
        <f>VLOOKUP(D908,'names lookup'!A:L,5,FALSE)</f>
        <v>Chris Whitty</v>
      </c>
      <c r="G908" t="str">
        <f>VLOOKUP(F908,'names lookup'!E:H,3,FALSE)</f>
        <v>Department of Health and Social Care (DHSC)</v>
      </c>
      <c r="H908" t="str">
        <f>VLOOKUP(F908,'names lookup'!E:I,5,FALSE)</f>
        <v>Government</v>
      </c>
      <c r="I908" t="str">
        <f>VLOOKUP($F908,'names lookup'!$E:J,6,FALSE)</f>
        <v>Health</v>
      </c>
      <c r="J908" t="str">
        <f>VLOOKUP($F908,'names lookup'!$E:K,7,FALSE)</f>
        <v>N/A</v>
      </c>
      <c r="K908" t="str">
        <f>VLOOKUP($F908,'names lookup'!$E:L,8,FALSE)</f>
        <v>England</v>
      </c>
      <c r="L908" t="str">
        <f t="shared" si="283"/>
        <v>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v>
      </c>
      <c r="M908" t="str">
        <f t="shared" si="296"/>
        <v>25:50</v>
      </c>
      <c r="O908">
        <v>376</v>
      </c>
      <c r="Q908" t="s">
        <v>865</v>
      </c>
      <c r="R908" s="7">
        <f t="shared" si="284"/>
        <v>43930</v>
      </c>
      <c r="S908" t="s">
        <v>2338</v>
      </c>
      <c r="T908" s="6">
        <f t="shared" si="297"/>
        <v>1.7939814814814815E-2</v>
      </c>
      <c r="U908">
        <f t="shared" si="285"/>
        <v>1.7939814814814815E-2</v>
      </c>
      <c r="V908">
        <f t="shared" si="286"/>
        <v>2.210648148148148E-2</v>
      </c>
      <c r="W908">
        <f t="shared" si="287"/>
        <v>4.1666666666666657E-3</v>
      </c>
      <c r="X908">
        <f t="shared" si="300"/>
        <v>1.8715277777777779E-2</v>
      </c>
      <c r="Y908">
        <f t="shared" si="288"/>
        <v>1.8715277777777779E-2</v>
      </c>
      <c r="Z908" t="b">
        <f t="shared" si="289"/>
        <v>0</v>
      </c>
      <c r="AA908" s="6">
        <f t="shared" si="290"/>
        <v>2.1990740740740478E-4</v>
      </c>
      <c r="AB908" s="6" t="b">
        <f t="shared" si="291"/>
        <v>0</v>
      </c>
      <c r="AC908" s="9">
        <f t="shared" si="292"/>
        <v>64</v>
      </c>
      <c r="AD908" s="9">
        <f t="shared" si="298"/>
        <v>202.10526315789716</v>
      </c>
      <c r="AE908" s="10">
        <f t="shared" si="299"/>
        <v>2.5462962962962961E-4</v>
      </c>
      <c r="AF908">
        <f t="shared" si="293"/>
        <v>7.7546296296296391E-4</v>
      </c>
      <c r="AG908" t="b">
        <f t="shared" si="294"/>
        <v>0</v>
      </c>
      <c r="AH908">
        <f t="shared" si="295"/>
        <v>2.2789351851851852E-2</v>
      </c>
    </row>
    <row r="909" spans="1:34" x14ac:dyDescent="0.2">
      <c r="A909">
        <v>961</v>
      </c>
      <c r="B909" t="s">
        <v>864</v>
      </c>
      <c r="C909" t="s">
        <v>944</v>
      </c>
      <c r="D909" t="s">
        <v>2047</v>
      </c>
      <c r="E909" t="str">
        <f t="shared" si="282"/>
        <v>Chris WhittyApr 9, 2020</v>
      </c>
      <c r="F909" t="str">
        <f>VLOOKUP(D909,'names lookup'!A:L,5,FALSE)</f>
        <v>Chris Whitty</v>
      </c>
      <c r="G909" t="str">
        <f>VLOOKUP(F909,'names lookup'!E:H,3,FALSE)</f>
        <v>Department of Health and Social Care (DHSC)</v>
      </c>
      <c r="H909" t="str">
        <f>VLOOKUP(F909,'names lookup'!E:I,5,FALSE)</f>
        <v>Government</v>
      </c>
      <c r="I909" t="str">
        <f>VLOOKUP($F909,'names lookup'!$E:J,6,FALSE)</f>
        <v>Health</v>
      </c>
      <c r="J909" t="str">
        <f>VLOOKUP($F909,'names lookup'!$E:K,7,FALSE)</f>
        <v>N/A</v>
      </c>
      <c r="K909" t="str">
        <f>VLOOKUP($F909,'names lookup'!$E:L,8,FALSE)</f>
        <v>England</v>
      </c>
      <c r="L909" t="str">
        <f t="shared" si="283"/>
        <v>The whole process is going up every single day this month. I expect to see an increase in the number of tests that go out and the number of results that come back, including Thermo Fisher, but not only Thermo Fisher. There are quite a few other groups who are involved in this.</v>
      </c>
      <c r="M909" t="str">
        <f t="shared" si="296"/>
        <v>26:09</v>
      </c>
      <c r="O909">
        <v>299</v>
      </c>
      <c r="Q909" t="s">
        <v>865</v>
      </c>
      <c r="R909" s="7">
        <f t="shared" si="284"/>
        <v>43930</v>
      </c>
      <c r="S909" t="s">
        <v>2338</v>
      </c>
      <c r="T909" s="6">
        <f t="shared" si="297"/>
        <v>1.8159722222222219E-2</v>
      </c>
      <c r="U909">
        <f t="shared" si="285"/>
        <v>1.7939814814814815E-2</v>
      </c>
      <c r="V909">
        <f t="shared" si="286"/>
        <v>2.210648148148148E-2</v>
      </c>
      <c r="W909">
        <f t="shared" si="287"/>
        <v>4.1666666666666657E-3</v>
      </c>
      <c r="X909">
        <f t="shared" si="300"/>
        <v>1.8715277777777779E-2</v>
      </c>
      <c r="Y909">
        <f t="shared" si="288"/>
        <v>1.8715277777777779E-2</v>
      </c>
      <c r="Z909" t="b">
        <f t="shared" si="289"/>
        <v>0</v>
      </c>
      <c r="AA909" s="6">
        <f t="shared" si="290"/>
        <v>1.7361111111111396E-4</v>
      </c>
      <c r="AB909" s="6" t="b">
        <f t="shared" si="291"/>
        <v>0</v>
      </c>
      <c r="AC909" s="9">
        <f t="shared" si="292"/>
        <v>53</v>
      </c>
      <c r="AD909" s="9">
        <f t="shared" si="298"/>
        <v>211.9999999999965</v>
      </c>
      <c r="AE909" s="10">
        <f t="shared" si="299"/>
        <v>2.199074074074074E-4</v>
      </c>
      <c r="AF909">
        <f t="shared" si="293"/>
        <v>7.7546296296296391E-4</v>
      </c>
      <c r="AG909" t="b">
        <f t="shared" si="294"/>
        <v>0</v>
      </c>
      <c r="AH909">
        <f t="shared" si="295"/>
        <v>2.2789351851851852E-2</v>
      </c>
    </row>
    <row r="910" spans="1:34" x14ac:dyDescent="0.2">
      <c r="A910">
        <v>962</v>
      </c>
      <c r="B910" t="s">
        <v>864</v>
      </c>
      <c r="C910" t="s">
        <v>945</v>
      </c>
      <c r="D910" t="s">
        <v>2059</v>
      </c>
      <c r="E910" t="str">
        <f t="shared" si="282"/>
        <v>Dominic RaabApr 9, 2020</v>
      </c>
      <c r="F910" t="str">
        <f>VLOOKUP(D910,'names lookup'!A:L,5,FALSE)</f>
        <v>Dominic Raab</v>
      </c>
      <c r="G910" t="str">
        <f>VLOOKUP(F910,'names lookup'!E:H,3,FALSE)</f>
        <v>Government</v>
      </c>
      <c r="H910" t="str">
        <f>VLOOKUP(F910,'names lookup'!E:I,5,FALSE)</f>
        <v>Government</v>
      </c>
      <c r="I910" t="str">
        <f>VLOOKUP($F910,'names lookup'!$E:J,6,FALSE)</f>
        <v>Central govt</v>
      </c>
      <c r="J910" t="str">
        <f>VLOOKUP($F910,'names lookup'!$E:K,7,FALSE)</f>
        <v>N/A</v>
      </c>
      <c r="K910" t="str">
        <f>VLOOKUP($F910,'names lookup'!$E:L,8,FALSE)</f>
        <v>UK</v>
      </c>
      <c r="L910" t="str">
        <f t="shared" si="283"/>
        <v>Did you want to follow up there, George?</v>
      </c>
      <c r="M910" t="str">
        <f t="shared" si="296"/>
        <v>26:24</v>
      </c>
      <c r="O910">
        <v>62</v>
      </c>
      <c r="Q910" t="s">
        <v>865</v>
      </c>
      <c r="R910" s="7">
        <f t="shared" si="284"/>
        <v>43930</v>
      </c>
      <c r="S910" t="s">
        <v>2706</v>
      </c>
      <c r="T910" s="6">
        <f t="shared" si="297"/>
        <v>1.8333333333333333E-2</v>
      </c>
      <c r="U910">
        <f t="shared" si="285"/>
        <v>1.8333333333333333E-2</v>
      </c>
      <c r="V910">
        <f t="shared" si="286"/>
        <v>2.2789351851851852E-2</v>
      </c>
      <c r="W910">
        <f t="shared" si="287"/>
        <v>4.4560185185185189E-3</v>
      </c>
      <c r="X910">
        <f t="shared" si="300"/>
        <v>1.8715277777777779E-2</v>
      </c>
      <c r="Y910">
        <f t="shared" si="288"/>
        <v>1.8715277777777779E-2</v>
      </c>
      <c r="Z910" t="b">
        <f t="shared" si="289"/>
        <v>0</v>
      </c>
      <c r="AA910" s="6">
        <f t="shared" si="290"/>
        <v>2.3148148148147141E-5</v>
      </c>
      <c r="AB910" s="6" t="b">
        <f t="shared" si="291"/>
        <v>0</v>
      </c>
      <c r="AC910" s="9">
        <f t="shared" si="292"/>
        <v>8</v>
      </c>
      <c r="AD910" s="9">
        <f t="shared" si="298"/>
        <v>240.00000000001046</v>
      </c>
      <c r="AE910" s="10">
        <f t="shared" si="299"/>
        <v>2.3148148148148147E-5</v>
      </c>
      <c r="AF910">
        <f t="shared" si="293"/>
        <v>3.8194444444444517E-4</v>
      </c>
      <c r="AG910" t="b">
        <f t="shared" si="294"/>
        <v>0</v>
      </c>
      <c r="AH910">
        <f t="shared" si="295"/>
        <v>2.2789351851851852E-2</v>
      </c>
    </row>
    <row r="911" spans="1:34" x14ac:dyDescent="0.2">
      <c r="A911">
        <v>963</v>
      </c>
      <c r="B911" t="s">
        <v>864</v>
      </c>
      <c r="C911" t="s">
        <v>946</v>
      </c>
      <c r="D911" t="s">
        <v>2070</v>
      </c>
      <c r="E911" t="str">
        <f t="shared" si="282"/>
        <v>George ParkerApr 9, 2020</v>
      </c>
      <c r="F911" t="str">
        <f>VLOOKUP(E911,'names lookup'!D:L,2,FALSE)</f>
        <v>George Parker</v>
      </c>
      <c r="G911" t="str">
        <f>VLOOKUP(F911,'names lookup'!E:H,3,FALSE)</f>
        <v>Financial Times</v>
      </c>
      <c r="H911" t="str">
        <f>VLOOKUP(F911,'names lookup'!E:I,5,FALSE)</f>
        <v>Media</v>
      </c>
      <c r="I911" t="str">
        <f>VLOOKUP($F911,'names lookup'!$E:J,6,FALSE)</f>
        <v>Specialist</v>
      </c>
      <c r="J911" t="str">
        <f>VLOOKUP($F911,'names lookup'!$E:K,7,FALSE)</f>
        <v>National</v>
      </c>
      <c r="K911" t="str">
        <f>VLOOKUP($F911,'names lookup'!$E:L,8,FALSE)</f>
        <v>UK</v>
      </c>
      <c r="L911" t="str">
        <f t="shared" si="283"/>
        <v>Yeah, just a very quick one to Sir Chris Whitty. I mean, doesn’t this really reflect the fact that the problem lies in our laboratories, and not through any, for example, shortage of chemicals, which is something that Michael Gove said last week?</v>
      </c>
      <c r="M911" t="str">
        <f t="shared" si="296"/>
        <v>26:26</v>
      </c>
      <c r="O911">
        <v>269</v>
      </c>
      <c r="Q911" t="s">
        <v>865</v>
      </c>
      <c r="R911" s="7">
        <f t="shared" si="284"/>
        <v>43930</v>
      </c>
      <c r="S911" t="s">
        <v>2707</v>
      </c>
      <c r="T911" s="6">
        <f t="shared" si="297"/>
        <v>1.8356481481481481E-2</v>
      </c>
      <c r="U911">
        <f t="shared" si="285"/>
        <v>1.8356481481481481E-2</v>
      </c>
      <c r="V911">
        <f t="shared" si="286"/>
        <v>1.8506944444444444E-2</v>
      </c>
      <c r="W911">
        <f t="shared" si="287"/>
        <v>1.5046296296296335E-4</v>
      </c>
      <c r="X911">
        <f t="shared" si="300"/>
        <v>1.8715277777777779E-2</v>
      </c>
      <c r="Y911">
        <f t="shared" si="288"/>
        <v>1.8715277777777779E-2</v>
      </c>
      <c r="Z911" t="b">
        <f t="shared" si="289"/>
        <v>0</v>
      </c>
      <c r="AA911" s="6">
        <f t="shared" si="290"/>
        <v>1.5046296296296335E-4</v>
      </c>
      <c r="AB911" s="6" t="b">
        <f t="shared" si="291"/>
        <v>0</v>
      </c>
      <c r="AC911" s="9">
        <f t="shared" si="292"/>
        <v>43</v>
      </c>
      <c r="AD911" s="9">
        <f t="shared" si="298"/>
        <v>198.46153846153794</v>
      </c>
      <c r="AE911" s="10">
        <f t="shared" si="299"/>
        <v>1.7361111111111112E-4</v>
      </c>
      <c r="AF911">
        <f t="shared" si="293"/>
        <v>3.5879629629629803E-4</v>
      </c>
      <c r="AG911" t="b">
        <f t="shared" si="294"/>
        <v>0</v>
      </c>
      <c r="AH911">
        <f t="shared" si="295"/>
        <v>2.2789351851851852E-2</v>
      </c>
    </row>
    <row r="912" spans="1:34" x14ac:dyDescent="0.2">
      <c r="A912">
        <v>964</v>
      </c>
      <c r="B912" t="s">
        <v>864</v>
      </c>
      <c r="C912" t="s">
        <v>947</v>
      </c>
      <c r="D912" t="s">
        <v>2070</v>
      </c>
      <c r="E912" t="str">
        <f t="shared" si="282"/>
        <v>George ParkerApr 9, 2020</v>
      </c>
      <c r="F912" t="str">
        <f>VLOOKUP(E912,'names lookup'!D:L,2,FALSE)</f>
        <v>George Parker</v>
      </c>
      <c r="G912" t="str">
        <f>VLOOKUP(F912,'names lookup'!E:H,3,FALSE)</f>
        <v>Financial Times</v>
      </c>
      <c r="H912" t="str">
        <f>VLOOKUP(F912,'names lookup'!E:I,5,FALSE)</f>
        <v>Media</v>
      </c>
      <c r="I912" t="str">
        <f>VLOOKUP($F912,'names lookup'!$E:J,6,FALSE)</f>
        <v>Specialist</v>
      </c>
      <c r="J912" t="str">
        <f>VLOOKUP($F912,'names lookup'!$E:K,7,FALSE)</f>
        <v>National</v>
      </c>
      <c r="K912" t="str">
        <f>VLOOKUP($F912,'names lookup'!$E:L,8,FALSE)</f>
        <v>UK</v>
      </c>
      <c r="L912" t="str">
        <f t="shared" si="283"/>
        <v>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v>
      </c>
      <c r="M912" t="str">
        <f t="shared" si="296"/>
        <v>26:39</v>
      </c>
      <c r="O912">
        <v>378</v>
      </c>
      <c r="Q912" t="s">
        <v>865</v>
      </c>
      <c r="R912" s="7">
        <f t="shared" si="284"/>
        <v>43930</v>
      </c>
      <c r="S912" t="s">
        <v>2707</v>
      </c>
      <c r="T912" s="6">
        <f t="shared" si="297"/>
        <v>1.8506944444444444E-2</v>
      </c>
      <c r="U912">
        <f t="shared" si="285"/>
        <v>1.8356481481481481E-2</v>
      </c>
      <c r="V912">
        <f t="shared" si="286"/>
        <v>1.8506944444444444E-2</v>
      </c>
      <c r="W912">
        <f t="shared" si="287"/>
        <v>1.5046296296296335E-4</v>
      </c>
      <c r="X912">
        <f t="shared" si="300"/>
        <v>1.8715277777777779E-2</v>
      </c>
      <c r="Y912">
        <f t="shared" si="288"/>
        <v>1.8715277777777779E-2</v>
      </c>
      <c r="Z912" t="b">
        <f t="shared" si="289"/>
        <v>0</v>
      </c>
      <c r="AA912" s="6">
        <f t="shared" si="290"/>
        <v>2.0833333333333467E-4</v>
      </c>
      <c r="AB912" s="6" t="b">
        <f t="shared" si="291"/>
        <v>0</v>
      </c>
      <c r="AC912" s="9">
        <f t="shared" si="292"/>
        <v>62</v>
      </c>
      <c r="AD912" s="9">
        <f t="shared" si="298"/>
        <v>206.66666666666535</v>
      </c>
      <c r="AE912" s="10">
        <f t="shared" si="299"/>
        <v>2.5462962962962961E-4</v>
      </c>
      <c r="AF912">
        <f t="shared" si="293"/>
        <v>3.5879629629629803E-4</v>
      </c>
      <c r="AG912" t="b">
        <f t="shared" si="294"/>
        <v>0</v>
      </c>
      <c r="AH912">
        <f t="shared" si="295"/>
        <v>2.2789351851851852E-2</v>
      </c>
    </row>
    <row r="913" spans="1:34" x14ac:dyDescent="0.2">
      <c r="A913">
        <v>965</v>
      </c>
      <c r="B913" t="s">
        <v>864</v>
      </c>
      <c r="C913" t="s">
        <v>948</v>
      </c>
      <c r="D913" t="s">
        <v>2059</v>
      </c>
      <c r="E913" t="str">
        <f t="shared" si="282"/>
        <v>Dominic RaabApr 9, 2020</v>
      </c>
      <c r="F913" t="str">
        <f>VLOOKUP(D913,'names lookup'!A:L,5,FALSE)</f>
        <v>Dominic Raab</v>
      </c>
      <c r="G913" t="str">
        <f>VLOOKUP(F913,'names lookup'!E:H,3,FALSE)</f>
        <v>Government</v>
      </c>
      <c r="H913" t="str">
        <f>VLOOKUP(F913,'names lookup'!E:I,5,FALSE)</f>
        <v>Government</v>
      </c>
      <c r="I913" t="str">
        <f>VLOOKUP($F913,'names lookup'!$E:J,6,FALSE)</f>
        <v>Central govt</v>
      </c>
      <c r="J913" t="str">
        <f>VLOOKUP($F913,'names lookup'!$E:K,7,FALSE)</f>
        <v>N/A</v>
      </c>
      <c r="K913" t="str">
        <f>VLOOKUP($F913,'names lookup'!$E:L,8,FALSE)</f>
        <v>UK</v>
      </c>
      <c r="L913" t="str">
        <f t="shared" si="283"/>
        <v>Well, I think the whole point is not to make assumptions, but to be guided by the evidence when we’ve got it. I don’t know, Chris, what do want to…</v>
      </c>
      <c r="M913" t="str">
        <f t="shared" si="296"/>
        <v>26:57</v>
      </c>
      <c r="O913">
        <v>169</v>
      </c>
      <c r="Q913" t="s">
        <v>865</v>
      </c>
      <c r="R913" s="7">
        <f t="shared" si="284"/>
        <v>43930</v>
      </c>
      <c r="S913" t="s">
        <v>2340</v>
      </c>
      <c r="T913" s="6">
        <f t="shared" si="297"/>
        <v>1.8715277777777779E-2</v>
      </c>
      <c r="U913">
        <f t="shared" si="285"/>
        <v>1.8715277777777779E-2</v>
      </c>
      <c r="V913">
        <f t="shared" si="286"/>
        <v>2.2789351851851852E-2</v>
      </c>
      <c r="W913">
        <f t="shared" si="287"/>
        <v>4.0740740740740737E-3</v>
      </c>
      <c r="X913">
        <f t="shared" si="300"/>
        <v>2.0937499999999998E-2</v>
      </c>
      <c r="Y913">
        <f t="shared" si="288"/>
        <v>2.0937499999999998E-2</v>
      </c>
      <c r="Z913" t="b">
        <f t="shared" si="289"/>
        <v>0</v>
      </c>
      <c r="AA913" s="6">
        <f t="shared" si="290"/>
        <v>6.9444444444444892E-5</v>
      </c>
      <c r="AB913" s="6" t="b">
        <f t="shared" si="291"/>
        <v>0</v>
      </c>
      <c r="AC913" s="9">
        <f t="shared" si="292"/>
        <v>30</v>
      </c>
      <c r="AD913" s="9">
        <f t="shared" si="298"/>
        <v>299.99999999999807</v>
      </c>
      <c r="AE913" s="10">
        <f t="shared" si="299"/>
        <v>1.1574074074074073E-4</v>
      </c>
      <c r="AF913">
        <f t="shared" si="293"/>
        <v>2.2222222222222192E-3</v>
      </c>
      <c r="AG913" t="b">
        <f t="shared" si="294"/>
        <v>0</v>
      </c>
      <c r="AH913">
        <f t="shared" si="295"/>
        <v>2.2789351851851852E-2</v>
      </c>
    </row>
    <row r="914" spans="1:34" x14ac:dyDescent="0.2">
      <c r="A914">
        <v>966</v>
      </c>
      <c r="B914" t="s">
        <v>864</v>
      </c>
      <c r="C914" t="s">
        <v>949</v>
      </c>
      <c r="D914" t="s">
        <v>2059</v>
      </c>
      <c r="E914" t="str">
        <f t="shared" si="282"/>
        <v>Dominic RaabApr 9, 2020</v>
      </c>
      <c r="F914" t="str">
        <f>VLOOKUP(D914,'names lookup'!A:L,5,FALSE)</f>
        <v>Dominic Raab</v>
      </c>
      <c r="G914" t="str">
        <f>VLOOKUP(F914,'names lookup'!E:H,3,FALSE)</f>
        <v>Government</v>
      </c>
      <c r="H914" t="str">
        <f>VLOOKUP(F914,'names lookup'!E:I,5,FALSE)</f>
        <v>Government</v>
      </c>
      <c r="I914" t="str">
        <f>VLOOKUP($F914,'names lookup'!$E:J,6,FALSE)</f>
        <v>Central govt</v>
      </c>
      <c r="J914" t="str">
        <f>VLOOKUP($F914,'names lookup'!$E:K,7,FALSE)</f>
        <v>N/A</v>
      </c>
      <c r="K914" t="str">
        <f>VLOOKUP($F914,'names lookup'!$E:L,8,FALSE)</f>
        <v>UK</v>
      </c>
      <c r="L914" t="str">
        <f t="shared" si="283"/>
        <v>[crosstalk 00]</v>
      </c>
      <c r="M914" t="str">
        <f t="shared" si="296"/>
        <v>27:03</v>
      </c>
      <c r="O914">
        <v>42</v>
      </c>
      <c r="Q914" t="s">
        <v>865</v>
      </c>
      <c r="R914" s="7">
        <f t="shared" si="284"/>
        <v>43930</v>
      </c>
      <c r="S914" t="s">
        <v>2340</v>
      </c>
      <c r="T914" s="6">
        <f t="shared" si="297"/>
        <v>1.8784722222222223E-2</v>
      </c>
      <c r="U914">
        <f t="shared" si="285"/>
        <v>1.8715277777777779E-2</v>
      </c>
      <c r="V914">
        <f t="shared" si="286"/>
        <v>2.2789351851851852E-2</v>
      </c>
      <c r="W914">
        <f t="shared" si="287"/>
        <v>4.0740740740740737E-3</v>
      </c>
      <c r="X914">
        <f t="shared" si="300"/>
        <v>2.0937499999999998E-2</v>
      </c>
      <c r="Y914">
        <f t="shared" si="288"/>
        <v>2.0937499999999998E-2</v>
      </c>
      <c r="Z914" t="b">
        <f t="shared" si="289"/>
        <v>0</v>
      </c>
      <c r="AA914" s="6">
        <f t="shared" si="290"/>
        <v>0</v>
      </c>
      <c r="AB914" s="6" t="b">
        <f t="shared" si="291"/>
        <v>0</v>
      </c>
      <c r="AC914" s="9">
        <f t="shared" si="292"/>
        <v>2</v>
      </c>
      <c r="AD914" s="9"/>
      <c r="AE914" s="10">
        <f t="shared" si="299"/>
        <v>0</v>
      </c>
      <c r="AF914">
        <f t="shared" si="293"/>
        <v>2.2222222222222192E-3</v>
      </c>
      <c r="AG914" t="b">
        <f t="shared" si="294"/>
        <v>0</v>
      </c>
      <c r="AH914">
        <f t="shared" si="295"/>
        <v>2.2789351851851852E-2</v>
      </c>
    </row>
    <row r="915" spans="1:34" x14ac:dyDescent="0.2">
      <c r="A915">
        <v>967</v>
      </c>
      <c r="B915" t="s">
        <v>864</v>
      </c>
      <c r="C915" t="s">
        <v>950</v>
      </c>
      <c r="D915" t="s">
        <v>2047</v>
      </c>
      <c r="E915" t="str">
        <f t="shared" si="282"/>
        <v>Chris WhittyApr 9, 2020</v>
      </c>
      <c r="F915" t="str">
        <f>VLOOKUP(D915,'names lookup'!A:L,5,FALSE)</f>
        <v>Chris Whitty</v>
      </c>
      <c r="G915" t="str">
        <f>VLOOKUP(F915,'names lookup'!E:H,3,FALSE)</f>
        <v>Department of Health and Social Care (DHSC)</v>
      </c>
      <c r="H915" t="str">
        <f>VLOOKUP(F915,'names lookup'!E:I,5,FALSE)</f>
        <v>Government</v>
      </c>
      <c r="I915" t="str">
        <f>VLOOKUP($F915,'names lookup'!$E:J,6,FALSE)</f>
        <v>Health</v>
      </c>
      <c r="J915" t="str">
        <f>VLOOKUP($F915,'names lookup'!$E:K,7,FALSE)</f>
        <v>N/A</v>
      </c>
      <c r="K915" t="str">
        <f>VLOOKUP($F915,'names lookup'!$E:L,8,FALSE)</f>
        <v>England</v>
      </c>
      <c r="L915" t="str">
        <f t="shared" si="283"/>
        <v>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v>
      </c>
      <c r="M915" t="str">
        <f t="shared" si="296"/>
        <v>27:03</v>
      </c>
      <c r="O915">
        <v>436</v>
      </c>
      <c r="Q915" t="s">
        <v>865</v>
      </c>
      <c r="R915" s="7">
        <f t="shared" si="284"/>
        <v>43930</v>
      </c>
      <c r="S915" t="s">
        <v>2292</v>
      </c>
      <c r="T915" s="6">
        <f t="shared" si="297"/>
        <v>1.8784722222222223E-2</v>
      </c>
      <c r="U915">
        <f t="shared" si="285"/>
        <v>1.8784722222222223E-2</v>
      </c>
      <c r="V915">
        <f t="shared" si="286"/>
        <v>2.210648148148148E-2</v>
      </c>
      <c r="W915">
        <f t="shared" si="287"/>
        <v>3.3217592592592569E-3</v>
      </c>
      <c r="X915">
        <f t="shared" si="300"/>
        <v>2.0937499999999998E-2</v>
      </c>
      <c r="Y915">
        <f t="shared" si="288"/>
        <v>2.0937499999999998E-2</v>
      </c>
      <c r="Z915" t="b">
        <f t="shared" si="289"/>
        <v>0</v>
      </c>
      <c r="AA915" s="6">
        <f t="shared" si="290"/>
        <v>3.0092592592592324E-4</v>
      </c>
      <c r="AB915" s="6" t="b">
        <f t="shared" si="291"/>
        <v>0</v>
      </c>
      <c r="AC915" s="9">
        <f t="shared" si="292"/>
        <v>80</v>
      </c>
      <c r="AD915" s="9">
        <f t="shared" ref="AD915:AD946" si="301">IF(AB915=FALSE,AC915/(AA915*(24*60)),"")</f>
        <v>184.61538461538626</v>
      </c>
      <c r="AE915" s="10">
        <f t="shared" si="299"/>
        <v>3.2407407407407406E-4</v>
      </c>
      <c r="AF915">
        <f t="shared" si="293"/>
        <v>2.1527777777777743E-3</v>
      </c>
      <c r="AG915" t="b">
        <f t="shared" si="294"/>
        <v>0</v>
      </c>
      <c r="AH915">
        <f t="shared" si="295"/>
        <v>2.2789351851851852E-2</v>
      </c>
    </row>
    <row r="916" spans="1:34" x14ac:dyDescent="0.2">
      <c r="A916">
        <v>968</v>
      </c>
      <c r="B916" t="s">
        <v>864</v>
      </c>
      <c r="C916" t="s">
        <v>951</v>
      </c>
      <c r="D916" t="s">
        <v>2059</v>
      </c>
      <c r="E916" t="str">
        <f t="shared" si="282"/>
        <v>Dominic RaabApr 9, 2020</v>
      </c>
      <c r="F916" t="str">
        <f>VLOOKUP(D916,'names lookup'!A:L,5,FALSE)</f>
        <v>Dominic Raab</v>
      </c>
      <c r="G916" t="str">
        <f>VLOOKUP(F916,'names lookup'!E:H,3,FALSE)</f>
        <v>Government</v>
      </c>
      <c r="H916" t="str">
        <f>VLOOKUP(F916,'names lookup'!E:I,5,FALSE)</f>
        <v>Government</v>
      </c>
      <c r="I916" t="str">
        <f>VLOOKUP($F916,'names lookup'!$E:J,6,FALSE)</f>
        <v>Central govt</v>
      </c>
      <c r="J916" t="str">
        <f>VLOOKUP($F916,'names lookup'!$E:K,7,FALSE)</f>
        <v>N/A</v>
      </c>
      <c r="K916" t="str">
        <f>VLOOKUP($F916,'names lookup'!$E:L,8,FALSE)</f>
        <v>UK</v>
      </c>
      <c r="L916" t="str">
        <f t="shared" si="283"/>
        <v>Thanks, George. Hugo Guy from The Eye.</v>
      </c>
      <c r="M916" t="str">
        <f t="shared" si="296"/>
        <v>27:29</v>
      </c>
      <c r="O916">
        <v>60</v>
      </c>
      <c r="Q916" t="s">
        <v>865</v>
      </c>
      <c r="R916" s="7">
        <f t="shared" si="284"/>
        <v>43930</v>
      </c>
      <c r="S916" t="s">
        <v>2708</v>
      </c>
      <c r="T916" s="6">
        <f t="shared" si="297"/>
        <v>1.9085648148148147E-2</v>
      </c>
      <c r="U916">
        <f t="shared" si="285"/>
        <v>1.9085648148148147E-2</v>
      </c>
      <c r="V916">
        <f t="shared" si="286"/>
        <v>2.2789351851851852E-2</v>
      </c>
      <c r="W916">
        <f t="shared" si="287"/>
        <v>3.7037037037037056E-3</v>
      </c>
      <c r="X916">
        <f t="shared" si="300"/>
        <v>2.0937499999999998E-2</v>
      </c>
      <c r="Y916">
        <f t="shared" si="288"/>
        <v>2.0937499999999998E-2</v>
      </c>
      <c r="Z916" t="b">
        <f t="shared" si="289"/>
        <v>0</v>
      </c>
      <c r="AA916" s="6">
        <f t="shared" si="290"/>
        <v>5.7870370370371321E-5</v>
      </c>
      <c r="AB916" s="6" t="b">
        <f t="shared" si="291"/>
        <v>0</v>
      </c>
      <c r="AC916" s="9">
        <f t="shared" si="292"/>
        <v>7</v>
      </c>
      <c r="AD916" s="9">
        <f t="shared" si="301"/>
        <v>83.999999999998622</v>
      </c>
      <c r="AE916" s="10">
        <f t="shared" si="299"/>
        <v>2.3148148148148147E-5</v>
      </c>
      <c r="AF916">
        <f t="shared" si="293"/>
        <v>1.8518518518518511E-3</v>
      </c>
      <c r="AG916" t="b">
        <f t="shared" si="294"/>
        <v>0</v>
      </c>
      <c r="AH916">
        <f t="shared" si="295"/>
        <v>2.2789351851851852E-2</v>
      </c>
    </row>
    <row r="917" spans="1:34" x14ac:dyDescent="0.2">
      <c r="A917">
        <v>969</v>
      </c>
      <c r="B917" t="s">
        <v>864</v>
      </c>
      <c r="C917" t="s">
        <v>952</v>
      </c>
      <c r="D917" t="s">
        <v>2080</v>
      </c>
      <c r="E917" t="str">
        <f t="shared" si="282"/>
        <v>Hugo GuyApr 9, 2020</v>
      </c>
      <c r="F917" t="str">
        <f>VLOOKUP(E917,'names lookup'!D:L,2,FALSE)</f>
        <v>Hugo Gye</v>
      </c>
      <c r="G917" t="str">
        <f>VLOOKUP(F917,'names lookup'!E:H,3,FALSE)</f>
        <v>The i Paper</v>
      </c>
      <c r="H917" t="str">
        <f>VLOOKUP(F917,'names lookup'!E:I,5,FALSE)</f>
        <v>Media</v>
      </c>
      <c r="I917" t="str">
        <f>VLOOKUP($F917,'names lookup'!$E:J,6,FALSE)</f>
        <v>Newspaper</v>
      </c>
      <c r="J917" t="str">
        <f>VLOOKUP($F917,'names lookup'!$E:K,7,FALSE)</f>
        <v>National</v>
      </c>
      <c r="K917" t="str">
        <f>VLOOKUP($F917,'names lookup'!$E:L,8,FALSE)</f>
        <v>UK</v>
      </c>
      <c r="L917" t="str">
        <f t="shared" si="283"/>
        <v>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v>
      </c>
      <c r="M917" t="str">
        <f t="shared" si="296"/>
        <v>27:34</v>
      </c>
      <c r="O917">
        <v>464</v>
      </c>
      <c r="Q917" t="s">
        <v>865</v>
      </c>
      <c r="R917" s="7">
        <f t="shared" si="284"/>
        <v>43930</v>
      </c>
      <c r="S917" t="s">
        <v>2709</v>
      </c>
      <c r="T917" s="6">
        <f t="shared" si="297"/>
        <v>1.9143518518518518E-2</v>
      </c>
      <c r="U917">
        <f t="shared" si="285"/>
        <v>1.9143518518518518E-2</v>
      </c>
      <c r="V917">
        <f t="shared" si="286"/>
        <v>2.074074074074074E-2</v>
      </c>
      <c r="W917">
        <f t="shared" si="287"/>
        <v>1.5972222222222221E-3</v>
      </c>
      <c r="X917">
        <f t="shared" si="300"/>
        <v>2.0937499999999998E-2</v>
      </c>
      <c r="Y917">
        <f t="shared" si="288"/>
        <v>2.0937499999999998E-2</v>
      </c>
      <c r="Z917" t="b">
        <f t="shared" si="289"/>
        <v>0</v>
      </c>
      <c r="AA917" s="6">
        <f t="shared" si="290"/>
        <v>3.4722222222222446E-4</v>
      </c>
      <c r="AB917" s="6" t="b">
        <f t="shared" si="291"/>
        <v>0</v>
      </c>
      <c r="AC917" s="9">
        <f t="shared" si="292"/>
        <v>79</v>
      </c>
      <c r="AD917" s="9">
        <f t="shared" si="301"/>
        <v>157.99999999999898</v>
      </c>
      <c r="AE917" s="10">
        <f t="shared" si="299"/>
        <v>3.2407407407407406E-4</v>
      </c>
      <c r="AF917">
        <f t="shared" si="293"/>
        <v>1.7939814814814797E-3</v>
      </c>
      <c r="AG917" t="b">
        <f t="shared" si="294"/>
        <v>0</v>
      </c>
      <c r="AH917">
        <f t="shared" si="295"/>
        <v>2.2789351851851852E-2</v>
      </c>
    </row>
    <row r="918" spans="1:34" x14ac:dyDescent="0.2">
      <c r="A918">
        <v>970</v>
      </c>
      <c r="B918" t="s">
        <v>864</v>
      </c>
      <c r="C918" t="s">
        <v>953</v>
      </c>
      <c r="D918" t="s">
        <v>2080</v>
      </c>
      <c r="E918" t="str">
        <f t="shared" si="282"/>
        <v>Hugo GuyApr 9, 2020</v>
      </c>
      <c r="F918" t="str">
        <f>VLOOKUP(E918,'names lookup'!D:L,2,FALSE)</f>
        <v>Hugo Gye</v>
      </c>
      <c r="G918" t="str">
        <f>VLOOKUP(F918,'names lookup'!E:H,3,FALSE)</f>
        <v>The i Paper</v>
      </c>
      <c r="H918" t="str">
        <f>VLOOKUP(F918,'names lookup'!E:I,5,FALSE)</f>
        <v>Media</v>
      </c>
      <c r="I918" t="str">
        <f>VLOOKUP($F918,'names lookup'!$E:J,6,FALSE)</f>
        <v>Newspaper</v>
      </c>
      <c r="J918" t="str">
        <f>VLOOKUP($F918,'names lookup'!$E:K,7,FALSE)</f>
        <v>National</v>
      </c>
      <c r="K918" t="str">
        <f>VLOOKUP($F918,'names lookup'!$E:L,8,FALSE)</f>
        <v>UK</v>
      </c>
      <c r="L918" t="str">
        <f t="shared" si="283"/>
        <v>And Sir Patrick, can I just ask, as you pointed out, the mass surveillance testing results are not yet available. Do you have any estimate at all for how many people in the UK have probably been infected with coronavirus, or are we just still flying blind on that one?</v>
      </c>
      <c r="M918" t="str">
        <f t="shared" si="296"/>
        <v>28:04</v>
      </c>
      <c r="O918">
        <v>286</v>
      </c>
      <c r="Q918" t="s">
        <v>865</v>
      </c>
      <c r="R918" s="7">
        <f t="shared" si="284"/>
        <v>43930</v>
      </c>
      <c r="S918" t="s">
        <v>2709</v>
      </c>
      <c r="T918" s="6">
        <f t="shared" si="297"/>
        <v>1.9490740740740743E-2</v>
      </c>
      <c r="U918">
        <f t="shared" si="285"/>
        <v>1.9143518518518518E-2</v>
      </c>
      <c r="V918">
        <f t="shared" si="286"/>
        <v>2.074074074074074E-2</v>
      </c>
      <c r="W918">
        <f t="shared" si="287"/>
        <v>1.5972222222222221E-3</v>
      </c>
      <c r="X918">
        <f t="shared" si="300"/>
        <v>2.0937499999999998E-2</v>
      </c>
      <c r="Y918">
        <f t="shared" si="288"/>
        <v>2.0937499999999998E-2</v>
      </c>
      <c r="Z918" t="b">
        <f t="shared" si="289"/>
        <v>0</v>
      </c>
      <c r="AA918" s="6">
        <f t="shared" si="290"/>
        <v>3.0092592592592324E-4</v>
      </c>
      <c r="AB918" s="6" t="b">
        <f t="shared" si="291"/>
        <v>0</v>
      </c>
      <c r="AC918" s="9">
        <f t="shared" si="292"/>
        <v>50</v>
      </c>
      <c r="AD918" s="9">
        <f t="shared" si="301"/>
        <v>115.38461538461641</v>
      </c>
      <c r="AE918" s="10">
        <f t="shared" si="299"/>
        <v>1.9675925925925926E-4</v>
      </c>
      <c r="AF918">
        <f t="shared" si="293"/>
        <v>1.7939814814814797E-3</v>
      </c>
      <c r="AG918" t="b">
        <f t="shared" si="294"/>
        <v>0</v>
      </c>
      <c r="AH918">
        <f t="shared" si="295"/>
        <v>2.2789351851851852E-2</v>
      </c>
    </row>
    <row r="919" spans="1:34" x14ac:dyDescent="0.2">
      <c r="A919">
        <v>971</v>
      </c>
      <c r="B919" t="s">
        <v>864</v>
      </c>
      <c r="C919" t="s">
        <v>954</v>
      </c>
      <c r="D919" t="s">
        <v>2059</v>
      </c>
      <c r="E919" t="str">
        <f t="shared" si="282"/>
        <v>Dominic RaabApr 9, 2020</v>
      </c>
      <c r="F919" t="str">
        <f>VLOOKUP(D919,'names lookup'!A:L,5,FALSE)</f>
        <v>Dominic Raab</v>
      </c>
      <c r="G919" t="str">
        <f>VLOOKUP(F919,'names lookup'!E:H,3,FALSE)</f>
        <v>Government</v>
      </c>
      <c r="H919" t="str">
        <f>VLOOKUP(F919,'names lookup'!E:I,5,FALSE)</f>
        <v>Government</v>
      </c>
      <c r="I919" t="str">
        <f>VLOOKUP($F919,'names lookup'!$E:J,6,FALSE)</f>
        <v>Central govt</v>
      </c>
      <c r="J919" t="str">
        <f>VLOOKUP($F919,'names lookup'!$E:K,7,FALSE)</f>
        <v>N/A</v>
      </c>
      <c r="K919" t="str">
        <f>VLOOKUP($F919,'names lookup'!$E:L,8,FALSE)</f>
        <v>UK</v>
      </c>
      <c r="L919" t="str">
        <f t="shared" si="283"/>
        <v>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v>
      </c>
      <c r="M919" t="str">
        <f t="shared" si="296"/>
        <v>28:30</v>
      </c>
      <c r="O919">
        <v>505</v>
      </c>
      <c r="Q919" t="s">
        <v>865</v>
      </c>
      <c r="R919" s="7">
        <f t="shared" si="284"/>
        <v>43930</v>
      </c>
      <c r="S919" t="s">
        <v>2710</v>
      </c>
      <c r="T919" s="6">
        <f t="shared" si="297"/>
        <v>1.9791666666666666E-2</v>
      </c>
      <c r="U919">
        <f t="shared" si="285"/>
        <v>1.9791666666666666E-2</v>
      </c>
      <c r="V919">
        <f t="shared" si="286"/>
        <v>2.2789351851851852E-2</v>
      </c>
      <c r="W919">
        <f t="shared" si="287"/>
        <v>2.9976851851851866E-3</v>
      </c>
      <c r="X919">
        <f t="shared" si="300"/>
        <v>2.0937499999999998E-2</v>
      </c>
      <c r="Y919">
        <f t="shared" si="288"/>
        <v>2.0937499999999998E-2</v>
      </c>
      <c r="Z919" t="b">
        <f t="shared" si="289"/>
        <v>0</v>
      </c>
      <c r="AA919" s="6">
        <f t="shared" si="290"/>
        <v>3.1250000000000028E-4</v>
      </c>
      <c r="AB919" s="6" t="b">
        <f t="shared" si="291"/>
        <v>0</v>
      </c>
      <c r="AC919" s="9">
        <f t="shared" si="292"/>
        <v>81</v>
      </c>
      <c r="AD919" s="9">
        <f t="shared" si="301"/>
        <v>179.99999999999983</v>
      </c>
      <c r="AE919" s="10">
        <f t="shared" si="299"/>
        <v>3.3564814814814812E-4</v>
      </c>
      <c r="AF919">
        <f t="shared" si="293"/>
        <v>1.145833333333332E-3</v>
      </c>
      <c r="AG919" t="b">
        <f t="shared" si="294"/>
        <v>0</v>
      </c>
      <c r="AH919">
        <f t="shared" si="295"/>
        <v>2.2789351851851852E-2</v>
      </c>
    </row>
    <row r="920" spans="1:34" x14ac:dyDescent="0.2">
      <c r="A920">
        <v>972</v>
      </c>
      <c r="B920" t="s">
        <v>864</v>
      </c>
      <c r="C920" t="s">
        <v>955</v>
      </c>
      <c r="D920" t="s">
        <v>2155</v>
      </c>
      <c r="E920" t="str">
        <f t="shared" si="282"/>
        <v>Sir PatrickApr 9, 2020</v>
      </c>
      <c r="F920" t="str">
        <f>VLOOKUP(D920,'names lookup'!A:L,5,FALSE)</f>
        <v>Patrick Vallance</v>
      </c>
      <c r="G920" t="str">
        <f>VLOOKUP(F920,'names lookup'!E:H,3,FALSE)</f>
        <v>Government</v>
      </c>
      <c r="H920" t="str">
        <f>VLOOKUP(F920,'names lookup'!E:I,5,FALSE)</f>
        <v>Government</v>
      </c>
      <c r="I920" t="str">
        <f>VLOOKUP($F920,'names lookup'!$E:J,6,FALSE)</f>
        <v>Central govt</v>
      </c>
      <c r="J920" t="str">
        <f>VLOOKUP($F920,'names lookup'!$E:K,7,FALSE)</f>
        <v>N/A</v>
      </c>
      <c r="K920" t="str">
        <f>VLOOKUP($F920,'names lookup'!$E:L,8,FALSE)</f>
        <v>UK</v>
      </c>
      <c r="L920" t="str">
        <f t="shared" si="283"/>
        <v>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v>
      </c>
      <c r="M920" t="str">
        <f t="shared" si="296"/>
        <v>28:57</v>
      </c>
      <c r="O920">
        <v>439</v>
      </c>
      <c r="Q920" t="s">
        <v>865</v>
      </c>
      <c r="R920" s="7">
        <f t="shared" si="284"/>
        <v>43930</v>
      </c>
      <c r="S920" t="s">
        <v>2224</v>
      </c>
      <c r="T920" s="6">
        <f t="shared" si="297"/>
        <v>2.0104166666666666E-2</v>
      </c>
      <c r="U920">
        <f t="shared" si="285"/>
        <v>2.0104166666666666E-2</v>
      </c>
      <c r="V920">
        <f t="shared" si="286"/>
        <v>2.2673611111111113E-2</v>
      </c>
      <c r="W920">
        <f t="shared" si="287"/>
        <v>2.5694444444444471E-3</v>
      </c>
      <c r="X920">
        <f t="shared" si="300"/>
        <v>2.0937499999999998E-2</v>
      </c>
      <c r="Y920">
        <f t="shared" si="288"/>
        <v>2.0937499999999998E-2</v>
      </c>
      <c r="Z920" t="b">
        <f t="shared" si="289"/>
        <v>0</v>
      </c>
      <c r="AA920" s="6">
        <f t="shared" si="290"/>
        <v>2.8935185185185314E-4</v>
      </c>
      <c r="AB920" s="6" t="b">
        <f t="shared" si="291"/>
        <v>0</v>
      </c>
      <c r="AC920" s="9">
        <f t="shared" si="292"/>
        <v>80</v>
      </c>
      <c r="AD920" s="9">
        <f t="shared" si="301"/>
        <v>191.99999999999915</v>
      </c>
      <c r="AE920" s="10">
        <f t="shared" si="299"/>
        <v>3.2407407407407406E-4</v>
      </c>
      <c r="AF920">
        <f t="shared" si="293"/>
        <v>8.3333333333333176E-4</v>
      </c>
      <c r="AG920" t="b">
        <f t="shared" si="294"/>
        <v>0</v>
      </c>
      <c r="AH920">
        <f t="shared" si="295"/>
        <v>2.2789351851851852E-2</v>
      </c>
    </row>
    <row r="921" spans="1:34" x14ac:dyDescent="0.2">
      <c r="A921">
        <v>973</v>
      </c>
      <c r="B921" t="s">
        <v>864</v>
      </c>
      <c r="C921" t="s">
        <v>956</v>
      </c>
      <c r="D921" t="s">
        <v>2155</v>
      </c>
      <c r="E921" t="str">
        <f t="shared" si="282"/>
        <v>Sir PatrickApr 9, 2020</v>
      </c>
      <c r="F921" t="str">
        <f>VLOOKUP(D921,'names lookup'!A:L,5,FALSE)</f>
        <v>Patrick Vallance</v>
      </c>
      <c r="G921" t="str">
        <f>VLOOKUP(F921,'names lookup'!E:H,3,FALSE)</f>
        <v>Government</v>
      </c>
      <c r="H921" t="str">
        <f>VLOOKUP(F921,'names lookup'!E:I,5,FALSE)</f>
        <v>Government</v>
      </c>
      <c r="I921" t="str">
        <f>VLOOKUP($F921,'names lookup'!$E:J,6,FALSE)</f>
        <v>Central govt</v>
      </c>
      <c r="J921" t="str">
        <f>VLOOKUP($F921,'names lookup'!$E:K,7,FALSE)</f>
        <v>N/A</v>
      </c>
      <c r="K921" t="str">
        <f>VLOOKUP($F921,'names lookup'!$E:L,8,FALSE)</f>
        <v>UK</v>
      </c>
      <c r="L921" t="str">
        <f t="shared" si="283"/>
        <v>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v>
      </c>
      <c r="M921" t="str">
        <f t="shared" si="296"/>
        <v>29:22</v>
      </c>
      <c r="O921">
        <v>523</v>
      </c>
      <c r="Q921" t="s">
        <v>865</v>
      </c>
      <c r="R921" s="7">
        <f t="shared" si="284"/>
        <v>43930</v>
      </c>
      <c r="S921" t="s">
        <v>2224</v>
      </c>
      <c r="T921" s="6">
        <f t="shared" si="297"/>
        <v>2.0393518518518519E-2</v>
      </c>
      <c r="U921">
        <f t="shared" si="285"/>
        <v>2.0104166666666666E-2</v>
      </c>
      <c r="V921">
        <f t="shared" si="286"/>
        <v>2.2673611111111113E-2</v>
      </c>
      <c r="W921">
        <f t="shared" si="287"/>
        <v>2.5694444444444471E-3</v>
      </c>
      <c r="X921">
        <f t="shared" si="300"/>
        <v>2.0937499999999998E-2</v>
      </c>
      <c r="Y921">
        <f t="shared" si="288"/>
        <v>2.0937499999999998E-2</v>
      </c>
      <c r="Z921" t="b">
        <f t="shared" si="289"/>
        <v>0</v>
      </c>
      <c r="AA921" s="6">
        <f t="shared" si="290"/>
        <v>3.1250000000000028E-4</v>
      </c>
      <c r="AB921" s="6" t="b">
        <f t="shared" si="291"/>
        <v>0</v>
      </c>
      <c r="AC921" s="9">
        <f t="shared" si="292"/>
        <v>91</v>
      </c>
      <c r="AD921" s="9">
        <f t="shared" si="301"/>
        <v>202.22222222222203</v>
      </c>
      <c r="AE921" s="10">
        <f t="shared" si="299"/>
        <v>3.7037037037037035E-4</v>
      </c>
      <c r="AF921">
        <f t="shared" si="293"/>
        <v>8.3333333333333176E-4</v>
      </c>
      <c r="AG921" t="b">
        <f t="shared" si="294"/>
        <v>0</v>
      </c>
      <c r="AH921">
        <f t="shared" si="295"/>
        <v>2.2789351851851852E-2</v>
      </c>
    </row>
    <row r="922" spans="1:34" x14ac:dyDescent="0.2">
      <c r="A922">
        <v>974</v>
      </c>
      <c r="B922" t="s">
        <v>864</v>
      </c>
      <c r="C922" t="s">
        <v>957</v>
      </c>
      <c r="D922" t="s">
        <v>2059</v>
      </c>
      <c r="E922" t="str">
        <f t="shared" si="282"/>
        <v>Dominic RaabApr 9, 2020</v>
      </c>
      <c r="F922" t="str">
        <f>VLOOKUP(D922,'names lookup'!A:L,5,FALSE)</f>
        <v>Dominic Raab</v>
      </c>
      <c r="G922" t="str">
        <f>VLOOKUP(F922,'names lookup'!E:H,3,FALSE)</f>
        <v>Government</v>
      </c>
      <c r="H922" t="str">
        <f>VLOOKUP(F922,'names lookup'!E:I,5,FALSE)</f>
        <v>Government</v>
      </c>
      <c r="I922" t="str">
        <f>VLOOKUP($F922,'names lookup'!$E:J,6,FALSE)</f>
        <v>Central govt</v>
      </c>
      <c r="J922" t="str">
        <f>VLOOKUP($F922,'names lookup'!$E:K,7,FALSE)</f>
        <v>N/A</v>
      </c>
      <c r="K922" t="str">
        <f>VLOOKUP($F922,'names lookup'!$E:L,8,FALSE)</f>
        <v>UK</v>
      </c>
      <c r="L922" t="str">
        <f t="shared" si="283"/>
        <v>Would you like a supplementary there, Hugo?</v>
      </c>
      <c r="M922" t="str">
        <f t="shared" si="296"/>
        <v>29:49</v>
      </c>
      <c r="O922">
        <v>65</v>
      </c>
      <c r="Q922" t="s">
        <v>865</v>
      </c>
      <c r="R922" s="7">
        <f t="shared" si="284"/>
        <v>43930</v>
      </c>
      <c r="S922" t="s">
        <v>2588</v>
      </c>
      <c r="T922" s="6">
        <f t="shared" si="297"/>
        <v>2.0706018518518519E-2</v>
      </c>
      <c r="U922">
        <f t="shared" si="285"/>
        <v>2.0706018518518519E-2</v>
      </c>
      <c r="V922">
        <f t="shared" si="286"/>
        <v>2.2789351851851852E-2</v>
      </c>
      <c r="W922">
        <f t="shared" si="287"/>
        <v>2.0833333333333329E-3</v>
      </c>
      <c r="X922">
        <f t="shared" si="300"/>
        <v>2.0937499999999998E-2</v>
      </c>
      <c r="Y922">
        <f t="shared" si="288"/>
        <v>2.0937499999999998E-2</v>
      </c>
      <c r="Z922" t="b">
        <f t="shared" si="289"/>
        <v>0</v>
      </c>
      <c r="AA922" s="6">
        <f t="shared" si="290"/>
        <v>3.4722222222220711E-5</v>
      </c>
      <c r="AB922" s="6" t="b">
        <f t="shared" si="291"/>
        <v>0</v>
      </c>
      <c r="AC922" s="9">
        <f t="shared" si="292"/>
        <v>7</v>
      </c>
      <c r="AD922" s="9">
        <f t="shared" si="301"/>
        <v>140.00000000000608</v>
      </c>
      <c r="AE922" s="10">
        <f t="shared" si="299"/>
        <v>2.3148148148148147E-5</v>
      </c>
      <c r="AF922">
        <f t="shared" si="293"/>
        <v>2.3148148148147835E-4</v>
      </c>
      <c r="AG922" t="b">
        <f t="shared" si="294"/>
        <v>0</v>
      </c>
      <c r="AH922">
        <f t="shared" si="295"/>
        <v>2.2789351851851852E-2</v>
      </c>
    </row>
    <row r="923" spans="1:34" x14ac:dyDescent="0.2">
      <c r="A923">
        <v>975</v>
      </c>
      <c r="B923" t="s">
        <v>864</v>
      </c>
      <c r="C923" t="s">
        <v>958</v>
      </c>
      <c r="D923" t="s">
        <v>2080</v>
      </c>
      <c r="E923" t="str">
        <f t="shared" si="282"/>
        <v>Hugo GuyApr 9, 2020</v>
      </c>
      <c r="F923" t="str">
        <f>VLOOKUP(E923,'names lookup'!D:L,2,FALSE)</f>
        <v>Hugo Gye</v>
      </c>
      <c r="G923" t="str">
        <f>VLOOKUP(F923,'names lookup'!E:H,3,FALSE)</f>
        <v>The i Paper</v>
      </c>
      <c r="H923" t="str">
        <f>VLOOKUP(F923,'names lookup'!E:I,5,FALSE)</f>
        <v>Media</v>
      </c>
      <c r="I923" t="str">
        <f>VLOOKUP($F923,'names lookup'!$E:J,6,FALSE)</f>
        <v>Newspaper</v>
      </c>
      <c r="J923" t="str">
        <f>VLOOKUP($F923,'names lookup'!$E:K,7,FALSE)</f>
        <v>National</v>
      </c>
      <c r="K923" t="str">
        <f>VLOOKUP($F923,'names lookup'!$E:L,8,FALSE)</f>
        <v>UK</v>
      </c>
      <c r="L923" t="str">
        <f t="shared" si="283"/>
        <v>Well, yeah. Can I just clarify, Sir Patrick? Appreciate the picture is still unclear, but you would expect it to be, for example, well under 10%, probably, of people in the UK have been infected, by comparison to the situation in other countries? Is that fair enough?</v>
      </c>
      <c r="M923" t="str">
        <f t="shared" si="296"/>
        <v>29:52</v>
      </c>
      <c r="O923">
        <v>285</v>
      </c>
      <c r="Q923" t="s">
        <v>865</v>
      </c>
      <c r="R923" s="7">
        <f t="shared" si="284"/>
        <v>43930</v>
      </c>
      <c r="S923" t="s">
        <v>2711</v>
      </c>
      <c r="T923" s="6">
        <f t="shared" si="297"/>
        <v>2.074074074074074E-2</v>
      </c>
      <c r="U923">
        <f t="shared" si="285"/>
        <v>2.074074074074074E-2</v>
      </c>
      <c r="V923">
        <f t="shared" si="286"/>
        <v>2.074074074074074E-2</v>
      </c>
      <c r="W923">
        <f t="shared" si="287"/>
        <v>0</v>
      </c>
      <c r="X923">
        <f t="shared" si="300"/>
        <v>2.0937499999999998E-2</v>
      </c>
      <c r="Y923">
        <f t="shared" si="288"/>
        <v>2.0937499999999998E-2</v>
      </c>
      <c r="Z923" t="b">
        <f t="shared" si="289"/>
        <v>0</v>
      </c>
      <c r="AA923" s="6">
        <f t="shared" si="290"/>
        <v>1.9675925925925764E-4</v>
      </c>
      <c r="AB923" s="6" t="b">
        <f t="shared" si="291"/>
        <v>0</v>
      </c>
      <c r="AC923" s="9">
        <f t="shared" si="292"/>
        <v>47</v>
      </c>
      <c r="AD923" s="9">
        <f t="shared" si="301"/>
        <v>165.88235294117783</v>
      </c>
      <c r="AE923" s="10">
        <f t="shared" si="299"/>
        <v>1.8518518518518518E-4</v>
      </c>
      <c r="AF923">
        <f t="shared" si="293"/>
        <v>1.9675925925925764E-4</v>
      </c>
      <c r="AG923" t="b">
        <f t="shared" si="294"/>
        <v>0</v>
      </c>
      <c r="AH923">
        <f t="shared" si="295"/>
        <v>2.2789351851851852E-2</v>
      </c>
    </row>
    <row r="924" spans="1:34" x14ac:dyDescent="0.2">
      <c r="A924">
        <v>976</v>
      </c>
      <c r="B924" t="s">
        <v>864</v>
      </c>
      <c r="C924" t="s">
        <v>959</v>
      </c>
      <c r="D924" t="s">
        <v>2155</v>
      </c>
      <c r="E924" t="str">
        <f t="shared" si="282"/>
        <v>Sir PatrickApr 9, 2020</v>
      </c>
      <c r="F924" t="str">
        <f>VLOOKUP(D924,'names lookup'!A:L,5,FALSE)</f>
        <v>Patrick Vallance</v>
      </c>
      <c r="G924" t="str">
        <f>VLOOKUP(F924,'names lookup'!E:H,3,FALSE)</f>
        <v>Government</v>
      </c>
      <c r="H924" t="str">
        <f>VLOOKUP(F924,'names lookup'!E:I,5,FALSE)</f>
        <v>Government</v>
      </c>
      <c r="I924" t="str">
        <f>VLOOKUP($F924,'names lookup'!$E:J,6,FALSE)</f>
        <v>Central govt</v>
      </c>
      <c r="J924" t="str">
        <f>VLOOKUP($F924,'names lookup'!$E:K,7,FALSE)</f>
        <v>N/A</v>
      </c>
      <c r="K924" t="str">
        <f>VLOOKUP($F924,'names lookup'!$E:L,8,FALSE)</f>
        <v>UK</v>
      </c>
      <c r="L924" t="str">
        <f t="shared" si="283"/>
        <v>I can’t tell you what the answer’s going to be. We need to do the experiment, find out the answer. But from what I’ve seen from other places, it’s mainly single-digit numbers, and it could be a bit higher in some places.</v>
      </c>
      <c r="M924" t="str">
        <f t="shared" si="296"/>
        <v>30:09</v>
      </c>
      <c r="O924">
        <v>241</v>
      </c>
      <c r="Q924" t="s">
        <v>865</v>
      </c>
      <c r="R924" s="7">
        <f t="shared" si="284"/>
        <v>43930</v>
      </c>
      <c r="S924" t="s">
        <v>2712</v>
      </c>
      <c r="T924" s="6">
        <f t="shared" si="297"/>
        <v>2.0937499999999998E-2</v>
      </c>
      <c r="U924">
        <f t="shared" si="285"/>
        <v>2.0937499999999998E-2</v>
      </c>
      <c r="V924">
        <f t="shared" si="286"/>
        <v>2.2673611111111113E-2</v>
      </c>
      <c r="W924">
        <f t="shared" si="287"/>
        <v>1.7361111111111154E-3</v>
      </c>
      <c r="X924">
        <f t="shared" si="300"/>
        <v>2.2476851851851855E-2</v>
      </c>
      <c r="Y924">
        <f t="shared" si="288"/>
        <v>2.2476851851851855E-2</v>
      </c>
      <c r="Z924" t="b">
        <f t="shared" si="289"/>
        <v>0</v>
      </c>
      <c r="AA924" s="6">
        <f t="shared" si="290"/>
        <v>1.2731481481481621E-4</v>
      </c>
      <c r="AB924" s="6" t="b">
        <f t="shared" si="291"/>
        <v>0</v>
      </c>
      <c r="AC924" s="9">
        <f t="shared" si="292"/>
        <v>42</v>
      </c>
      <c r="AD924" s="9">
        <f t="shared" si="301"/>
        <v>229.09090909090656</v>
      </c>
      <c r="AE924" s="10">
        <f t="shared" si="299"/>
        <v>1.7361111111111112E-4</v>
      </c>
      <c r="AF924">
        <f t="shared" si="293"/>
        <v>1.5393518518518577E-3</v>
      </c>
      <c r="AG924" t="b">
        <f t="shared" si="294"/>
        <v>0</v>
      </c>
      <c r="AH924">
        <f t="shared" si="295"/>
        <v>2.2789351851851852E-2</v>
      </c>
    </row>
    <row r="925" spans="1:34" x14ac:dyDescent="0.2">
      <c r="A925">
        <v>977</v>
      </c>
      <c r="B925" t="s">
        <v>864</v>
      </c>
      <c r="C925" t="s">
        <v>960</v>
      </c>
      <c r="D925" t="s">
        <v>2059</v>
      </c>
      <c r="E925" t="str">
        <f t="shared" si="282"/>
        <v>Dominic RaabApr 9, 2020</v>
      </c>
      <c r="F925" t="str">
        <f>VLOOKUP(D925,'names lookup'!A:L,5,FALSE)</f>
        <v>Dominic Raab</v>
      </c>
      <c r="G925" t="str">
        <f>VLOOKUP(F925,'names lookup'!E:H,3,FALSE)</f>
        <v>Government</v>
      </c>
      <c r="H925" t="str">
        <f>VLOOKUP(F925,'names lookup'!E:I,5,FALSE)</f>
        <v>Government</v>
      </c>
      <c r="I925" t="str">
        <f>VLOOKUP($F925,'names lookup'!$E:J,6,FALSE)</f>
        <v>Central govt</v>
      </c>
      <c r="J925" t="str">
        <f>VLOOKUP($F925,'names lookup'!$E:K,7,FALSE)</f>
        <v>N/A</v>
      </c>
      <c r="K925" t="str">
        <f>VLOOKUP($F925,'names lookup'!$E:L,8,FALSE)</f>
        <v>UK</v>
      </c>
      <c r="L925" t="str">
        <f t="shared" si="283"/>
        <v>Andrew MacAskill from Reuters.</v>
      </c>
      <c r="M925" t="str">
        <f t="shared" si="296"/>
        <v>30:20</v>
      </c>
      <c r="O925">
        <v>52</v>
      </c>
      <c r="Q925" t="s">
        <v>865</v>
      </c>
      <c r="R925" s="7">
        <f t="shared" si="284"/>
        <v>43930</v>
      </c>
      <c r="S925" t="s">
        <v>2713</v>
      </c>
      <c r="T925" s="6">
        <f t="shared" si="297"/>
        <v>2.1064814814814814E-2</v>
      </c>
      <c r="U925">
        <f t="shared" si="285"/>
        <v>2.1064814814814814E-2</v>
      </c>
      <c r="V925">
        <f t="shared" si="286"/>
        <v>2.2789351851851852E-2</v>
      </c>
      <c r="W925">
        <f t="shared" si="287"/>
        <v>1.7245370370370383E-3</v>
      </c>
      <c r="X925">
        <f t="shared" si="300"/>
        <v>2.2476851851851855E-2</v>
      </c>
      <c r="Y925">
        <f t="shared" si="288"/>
        <v>2.2476851851851855E-2</v>
      </c>
      <c r="Z925" t="b">
        <f t="shared" si="289"/>
        <v>0</v>
      </c>
      <c r="AA925" s="6">
        <f t="shared" si="290"/>
        <v>4.6296296296294281E-5</v>
      </c>
      <c r="AB925" s="6" t="b">
        <f t="shared" si="291"/>
        <v>0</v>
      </c>
      <c r="AC925" s="9">
        <f t="shared" si="292"/>
        <v>4</v>
      </c>
      <c r="AD925" s="9">
        <f t="shared" si="301"/>
        <v>60.000000000002615</v>
      </c>
      <c r="AE925" s="10">
        <f t="shared" si="299"/>
        <v>1.1574074074074073E-5</v>
      </c>
      <c r="AF925">
        <f t="shared" si="293"/>
        <v>1.4120370370370415E-3</v>
      </c>
      <c r="AG925" t="b">
        <f t="shared" si="294"/>
        <v>0</v>
      </c>
      <c r="AH925">
        <f t="shared" si="295"/>
        <v>2.2789351851851852E-2</v>
      </c>
    </row>
    <row r="926" spans="1:34" x14ac:dyDescent="0.2">
      <c r="A926">
        <v>978</v>
      </c>
      <c r="B926" t="s">
        <v>864</v>
      </c>
      <c r="C926" t="s">
        <v>961</v>
      </c>
      <c r="D926" t="s">
        <v>2024</v>
      </c>
      <c r="E926" t="str">
        <f t="shared" si="282"/>
        <v>Andrew MacAskillApr 9, 2020</v>
      </c>
      <c r="F926" t="str">
        <f>VLOOKUP(E926,'names lookup'!D:L,2,FALSE)</f>
        <v>Andrew MacAskill</v>
      </c>
      <c r="G926" t="str">
        <f>VLOOKUP(F926,'names lookup'!E:H,3,FALSE)</f>
        <v>Reuters</v>
      </c>
      <c r="H926" t="str">
        <f>VLOOKUP(F926,'names lookup'!E:I,5,FALSE)</f>
        <v>Media</v>
      </c>
      <c r="I926" t="str">
        <f>VLOOKUP($F926,'names lookup'!$E:J,6,FALSE)</f>
        <v>Agency</v>
      </c>
      <c r="J926" t="str">
        <f>VLOOKUP($F926,'names lookup'!$E:K,7,FALSE)</f>
        <v>National</v>
      </c>
      <c r="K926" t="str">
        <f>VLOOKUP($F926,'names lookup'!$E:L,8,FALSE)</f>
        <v>International</v>
      </c>
      <c r="L926" t="str">
        <f t="shared" si="283"/>
        <v>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v>
      </c>
      <c r="M926" t="str">
        <f t="shared" si="296"/>
        <v>30:24</v>
      </c>
      <c r="O926">
        <v>488</v>
      </c>
      <c r="Q926" t="s">
        <v>865</v>
      </c>
      <c r="R926" s="7">
        <f t="shared" si="284"/>
        <v>43930</v>
      </c>
      <c r="S926" t="s">
        <v>2714</v>
      </c>
      <c r="T926" s="6">
        <f t="shared" si="297"/>
        <v>2.1111111111111108E-2</v>
      </c>
      <c r="U926">
        <f t="shared" si="285"/>
        <v>2.1111111111111108E-2</v>
      </c>
      <c r="V926">
        <f t="shared" si="286"/>
        <v>2.2511574074074073E-2</v>
      </c>
      <c r="W926">
        <f t="shared" si="287"/>
        <v>1.4004629629629645E-3</v>
      </c>
      <c r="X926">
        <f t="shared" si="300"/>
        <v>2.2476851851851855E-2</v>
      </c>
      <c r="Y926">
        <f t="shared" si="288"/>
        <v>2.2476851851851855E-2</v>
      </c>
      <c r="Z926" t="b">
        <f t="shared" si="289"/>
        <v>0</v>
      </c>
      <c r="AA926" s="6">
        <f t="shared" si="290"/>
        <v>3.2407407407407732E-4</v>
      </c>
      <c r="AB926" s="6" t="b">
        <f t="shared" si="291"/>
        <v>0</v>
      </c>
      <c r="AC926" s="9">
        <f t="shared" si="292"/>
        <v>79</v>
      </c>
      <c r="AD926" s="9">
        <f t="shared" si="301"/>
        <v>169.2857142857126</v>
      </c>
      <c r="AE926" s="10">
        <f t="shared" si="299"/>
        <v>3.2407407407407406E-4</v>
      </c>
      <c r="AF926">
        <f t="shared" si="293"/>
        <v>1.3657407407407472E-3</v>
      </c>
      <c r="AG926" t="b">
        <f t="shared" si="294"/>
        <v>0</v>
      </c>
      <c r="AH926">
        <f t="shared" si="295"/>
        <v>2.2789351851851852E-2</v>
      </c>
    </row>
    <row r="927" spans="1:34" x14ac:dyDescent="0.2">
      <c r="A927">
        <v>979</v>
      </c>
      <c r="B927" t="s">
        <v>864</v>
      </c>
      <c r="C927" t="s">
        <v>962</v>
      </c>
      <c r="D927" t="s">
        <v>2155</v>
      </c>
      <c r="E927" t="str">
        <f t="shared" si="282"/>
        <v>Sir PatrickApr 9, 2020</v>
      </c>
      <c r="F927" t="str">
        <f>VLOOKUP(D927,'names lookup'!A:L,5,FALSE)</f>
        <v>Patrick Vallance</v>
      </c>
      <c r="G927" t="str">
        <f>VLOOKUP(F927,'names lookup'!E:H,3,FALSE)</f>
        <v>Government</v>
      </c>
      <c r="H927" t="str">
        <f>VLOOKUP(F927,'names lookup'!E:I,5,FALSE)</f>
        <v>Government</v>
      </c>
      <c r="I927" t="str">
        <f>VLOOKUP($F927,'names lookup'!$E:J,6,FALSE)</f>
        <v>Central govt</v>
      </c>
      <c r="J927" t="str">
        <f>VLOOKUP($F927,'names lookup'!$E:K,7,FALSE)</f>
        <v>N/A</v>
      </c>
      <c r="K927" t="str">
        <f>VLOOKUP($F927,'names lookup'!$E:L,8,FALSE)</f>
        <v>UK</v>
      </c>
      <c r="L927" t="str">
        <f t="shared" si="283"/>
        <v>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v>
      </c>
      <c r="M927" t="str">
        <f t="shared" si="296"/>
        <v>30:52</v>
      </c>
      <c r="O927">
        <v>991</v>
      </c>
      <c r="Q927" t="s">
        <v>865</v>
      </c>
      <c r="R927" s="7">
        <f t="shared" si="284"/>
        <v>43930</v>
      </c>
      <c r="S927" t="s">
        <v>2715</v>
      </c>
      <c r="T927" s="6">
        <f t="shared" si="297"/>
        <v>2.1435185185185186E-2</v>
      </c>
      <c r="U927">
        <f t="shared" si="285"/>
        <v>2.1435185185185186E-2</v>
      </c>
      <c r="V927">
        <f t="shared" si="286"/>
        <v>2.2673611111111113E-2</v>
      </c>
      <c r="W927">
        <f t="shared" si="287"/>
        <v>1.2384259259259275E-3</v>
      </c>
      <c r="X927">
        <f t="shared" si="300"/>
        <v>2.2476851851851855E-2</v>
      </c>
      <c r="Y927">
        <f t="shared" si="288"/>
        <v>2.2476851851851855E-2</v>
      </c>
      <c r="Z927" t="b">
        <f t="shared" si="289"/>
        <v>0</v>
      </c>
      <c r="AA927" s="6">
        <f t="shared" si="290"/>
        <v>6.7129629629629484E-4</v>
      </c>
      <c r="AB927" s="6" t="b">
        <f t="shared" si="291"/>
        <v>0</v>
      </c>
      <c r="AC927" s="9">
        <f t="shared" si="292"/>
        <v>175</v>
      </c>
      <c r="AD927" s="9">
        <f t="shared" si="301"/>
        <v>181.0344827586211</v>
      </c>
      <c r="AE927" s="10">
        <f t="shared" si="299"/>
        <v>7.175925925925927E-4</v>
      </c>
      <c r="AF927">
        <f t="shared" si="293"/>
        <v>1.0416666666666699E-3</v>
      </c>
      <c r="AG927" t="b">
        <f t="shared" si="294"/>
        <v>0</v>
      </c>
      <c r="AH927">
        <f t="shared" si="295"/>
        <v>2.2789351851851852E-2</v>
      </c>
    </row>
    <row r="928" spans="1:34" x14ac:dyDescent="0.2">
      <c r="A928">
        <v>980</v>
      </c>
      <c r="B928" t="s">
        <v>864</v>
      </c>
      <c r="C928" t="s">
        <v>963</v>
      </c>
      <c r="D928" t="s">
        <v>2047</v>
      </c>
      <c r="E928" t="str">
        <f t="shared" si="282"/>
        <v>Chris WhittyApr 9, 2020</v>
      </c>
      <c r="F928" t="str">
        <f>VLOOKUP(D928,'names lookup'!A:L,5,FALSE)</f>
        <v>Chris Whitty</v>
      </c>
      <c r="G928" t="str">
        <f>VLOOKUP(F928,'names lookup'!E:H,3,FALSE)</f>
        <v>Department of Health and Social Care (DHSC)</v>
      </c>
      <c r="H928" t="str">
        <f>VLOOKUP(F928,'names lookup'!E:I,5,FALSE)</f>
        <v>Government</v>
      </c>
      <c r="I928" t="str">
        <f>VLOOKUP($F928,'names lookup'!$E:J,6,FALSE)</f>
        <v>Health</v>
      </c>
      <c r="J928" t="str">
        <f>VLOOKUP($F928,'names lookup'!$E:K,7,FALSE)</f>
        <v>N/A</v>
      </c>
      <c r="K928" t="str">
        <f>VLOOKUP($F928,'names lookup'!$E:L,8,FALSE)</f>
        <v>England</v>
      </c>
      <c r="L928" t="str">
        <f t="shared" si="283"/>
        <v>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v>
      </c>
      <c r="M928" t="str">
        <f t="shared" si="296"/>
        <v>31:50</v>
      </c>
      <c r="O928">
        <v>630</v>
      </c>
      <c r="Q928" t="s">
        <v>865</v>
      </c>
      <c r="R928" s="7">
        <f t="shared" si="284"/>
        <v>43930</v>
      </c>
      <c r="S928" t="s">
        <v>2716</v>
      </c>
      <c r="T928" s="6">
        <f t="shared" si="297"/>
        <v>2.210648148148148E-2</v>
      </c>
      <c r="U928">
        <f t="shared" si="285"/>
        <v>2.210648148148148E-2</v>
      </c>
      <c r="V928">
        <f t="shared" si="286"/>
        <v>2.210648148148148E-2</v>
      </c>
      <c r="W928">
        <f t="shared" si="287"/>
        <v>0</v>
      </c>
      <c r="X928">
        <f t="shared" si="300"/>
        <v>2.2476851851851855E-2</v>
      </c>
      <c r="Y928">
        <f t="shared" si="288"/>
        <v>2.2476851851851855E-2</v>
      </c>
      <c r="Z928" t="b">
        <f t="shared" si="289"/>
        <v>0</v>
      </c>
      <c r="AA928" s="6">
        <f t="shared" si="290"/>
        <v>3.7037037037037507E-4</v>
      </c>
      <c r="AB928" s="6" t="b">
        <f t="shared" si="291"/>
        <v>0</v>
      </c>
      <c r="AC928" s="9">
        <f t="shared" si="292"/>
        <v>112</v>
      </c>
      <c r="AD928" s="9">
        <f t="shared" si="301"/>
        <v>209.99999999999733</v>
      </c>
      <c r="AE928" s="10">
        <f t="shared" si="299"/>
        <v>4.6296296296296293E-4</v>
      </c>
      <c r="AF928">
        <f t="shared" si="293"/>
        <v>3.7037037037037507E-4</v>
      </c>
      <c r="AG928" t="b">
        <f t="shared" si="294"/>
        <v>0</v>
      </c>
      <c r="AH928">
        <f t="shared" si="295"/>
        <v>2.2789351851851852E-2</v>
      </c>
    </row>
    <row r="929" spans="1:34" x14ac:dyDescent="0.2">
      <c r="A929">
        <v>981</v>
      </c>
      <c r="B929" t="s">
        <v>864</v>
      </c>
      <c r="C929" t="s">
        <v>964</v>
      </c>
      <c r="D929" t="s">
        <v>2059</v>
      </c>
      <c r="E929" t="str">
        <f t="shared" si="282"/>
        <v>Dominic RaabApr 9, 2020</v>
      </c>
      <c r="F929" t="str">
        <f>VLOOKUP(D929,'names lookup'!A:L,5,FALSE)</f>
        <v>Dominic Raab</v>
      </c>
      <c r="G929" t="str">
        <f>VLOOKUP(F929,'names lookup'!E:H,3,FALSE)</f>
        <v>Government</v>
      </c>
      <c r="H929" t="str">
        <f>VLOOKUP(F929,'names lookup'!E:I,5,FALSE)</f>
        <v>Government</v>
      </c>
      <c r="I929" t="str">
        <f>VLOOKUP($F929,'names lookup'!$E:J,6,FALSE)</f>
        <v>Central govt</v>
      </c>
      <c r="J929" t="str">
        <f>VLOOKUP($F929,'names lookup'!$E:K,7,FALSE)</f>
        <v>N/A</v>
      </c>
      <c r="K929" t="str">
        <f>VLOOKUP($F929,'names lookup'!$E:L,8,FALSE)</f>
        <v>UK</v>
      </c>
      <c r="L929" t="str">
        <f t="shared" si="283"/>
        <v>Andrew, would you like a final question?</v>
      </c>
      <c r="M929" t="str">
        <f t="shared" si="296"/>
        <v>32:22</v>
      </c>
      <c r="O929">
        <v>62</v>
      </c>
      <c r="Q929" t="s">
        <v>865</v>
      </c>
      <c r="R929" s="7">
        <f t="shared" si="284"/>
        <v>43930</v>
      </c>
      <c r="S929" t="s">
        <v>2591</v>
      </c>
      <c r="T929" s="6">
        <f t="shared" si="297"/>
        <v>2.2476851851851855E-2</v>
      </c>
      <c r="U929">
        <f t="shared" si="285"/>
        <v>2.2476851851851855E-2</v>
      </c>
      <c r="V929">
        <f t="shared" si="286"/>
        <v>2.2789351851851852E-2</v>
      </c>
      <c r="W929">
        <f t="shared" si="287"/>
        <v>3.1249999999999681E-4</v>
      </c>
      <c r="X929">
        <f t="shared" si="300"/>
        <v>2.2673611111111113E-2</v>
      </c>
      <c r="Y929">
        <f t="shared" si="288"/>
        <v>2.2673611111111113E-2</v>
      </c>
      <c r="Z929" t="b">
        <f t="shared" si="289"/>
        <v>0</v>
      </c>
      <c r="AA929" s="6">
        <f t="shared" si="290"/>
        <v>3.4722222222217242E-5</v>
      </c>
      <c r="AB929" s="6" t="b">
        <f t="shared" si="291"/>
        <v>0</v>
      </c>
      <c r="AC929" s="9">
        <f t="shared" si="292"/>
        <v>7</v>
      </c>
      <c r="AD929" s="9">
        <f t="shared" si="301"/>
        <v>140.00000000002009</v>
      </c>
      <c r="AE929" s="10">
        <f t="shared" si="299"/>
        <v>2.3148148148148147E-5</v>
      </c>
      <c r="AF929">
        <f t="shared" si="293"/>
        <v>1.9675925925925764E-4</v>
      </c>
      <c r="AG929" t="b">
        <f t="shared" si="294"/>
        <v>0</v>
      </c>
      <c r="AH929">
        <f t="shared" si="295"/>
        <v>2.2789351851851852E-2</v>
      </c>
    </row>
    <row r="930" spans="1:34" x14ac:dyDescent="0.2">
      <c r="A930">
        <v>982</v>
      </c>
      <c r="B930" t="s">
        <v>864</v>
      </c>
      <c r="C930" t="s">
        <v>965</v>
      </c>
      <c r="D930" t="s">
        <v>2024</v>
      </c>
      <c r="E930" t="str">
        <f t="shared" si="282"/>
        <v>Andrew MacAskillApr 9, 2020</v>
      </c>
      <c r="F930" t="str">
        <f>VLOOKUP(E930,'names lookup'!D:L,2,FALSE)</f>
        <v>Andrew MacAskill</v>
      </c>
      <c r="G930" t="str">
        <f>VLOOKUP(F930,'names lookup'!E:H,3,FALSE)</f>
        <v>Reuters</v>
      </c>
      <c r="H930" t="str">
        <f>VLOOKUP(F930,'names lookup'!E:I,5,FALSE)</f>
        <v>Media</v>
      </c>
      <c r="I930" t="str">
        <f>VLOOKUP($F930,'names lookup'!$E:J,6,FALSE)</f>
        <v>Agency</v>
      </c>
      <c r="J930" t="str">
        <f>VLOOKUP($F930,'names lookup'!$E:K,7,FALSE)</f>
        <v>National</v>
      </c>
      <c r="K930" t="str">
        <f>VLOOKUP($F930,'names lookup'!$E:L,8,FALSE)</f>
        <v>International</v>
      </c>
      <c r="L930" t="str">
        <f t="shared" si="283"/>
        <v>Yeah, just to follow up on that point, we were told by … This is to Sir Patrick. John Edmunds told us that neither him or Neil Ferguson carried out any modeling for the lockdown until March. I’m just wondering why there’s that discrepancy there.</v>
      </c>
      <c r="M930" t="str">
        <f t="shared" si="296"/>
        <v>32:25</v>
      </c>
      <c r="O930">
        <v>271</v>
      </c>
      <c r="Q930" t="s">
        <v>865</v>
      </c>
      <c r="R930" s="7">
        <f t="shared" si="284"/>
        <v>43930</v>
      </c>
      <c r="S930" t="s">
        <v>2717</v>
      </c>
      <c r="T930" s="6">
        <f t="shared" si="297"/>
        <v>2.2511574074074073E-2</v>
      </c>
      <c r="U930">
        <f t="shared" si="285"/>
        <v>2.2511574074074073E-2</v>
      </c>
      <c r="V930">
        <f t="shared" si="286"/>
        <v>2.2511574074074073E-2</v>
      </c>
      <c r="W930">
        <f t="shared" si="287"/>
        <v>0</v>
      </c>
      <c r="X930">
        <f t="shared" si="300"/>
        <v>2.2673611111111113E-2</v>
      </c>
      <c r="Y930">
        <f t="shared" si="288"/>
        <v>2.2673611111111113E-2</v>
      </c>
      <c r="Z930" t="b">
        <f t="shared" si="289"/>
        <v>0</v>
      </c>
      <c r="AA930" s="6">
        <f t="shared" si="290"/>
        <v>1.6203703703704039E-4</v>
      </c>
      <c r="AB930" s="6" t="b">
        <f t="shared" si="291"/>
        <v>0</v>
      </c>
      <c r="AC930" s="9">
        <f t="shared" si="292"/>
        <v>45</v>
      </c>
      <c r="AD930" s="9">
        <f t="shared" si="301"/>
        <v>192.85714285713885</v>
      </c>
      <c r="AE930" s="10">
        <f t="shared" si="299"/>
        <v>1.8518518518518518E-4</v>
      </c>
      <c r="AF930">
        <f t="shared" si="293"/>
        <v>1.6203703703704039E-4</v>
      </c>
      <c r="AG930" t="b">
        <f t="shared" si="294"/>
        <v>0</v>
      </c>
      <c r="AH930">
        <f t="shared" si="295"/>
        <v>2.2789351851851852E-2</v>
      </c>
    </row>
    <row r="931" spans="1:34" x14ac:dyDescent="0.2">
      <c r="A931">
        <v>983</v>
      </c>
      <c r="B931" t="s">
        <v>864</v>
      </c>
      <c r="C931" t="s">
        <v>966</v>
      </c>
      <c r="D931" t="s">
        <v>2155</v>
      </c>
      <c r="E931" t="str">
        <f t="shared" si="282"/>
        <v>Sir PatrickApr 9, 2020</v>
      </c>
      <c r="F931" t="str">
        <f>VLOOKUP(D931,'names lookup'!A:L,5,FALSE)</f>
        <v>Patrick Vallance</v>
      </c>
      <c r="G931" t="str">
        <f>VLOOKUP(F931,'names lookup'!E:H,3,FALSE)</f>
        <v>Government</v>
      </c>
      <c r="H931" t="str">
        <f>VLOOKUP(F931,'names lookup'!E:I,5,FALSE)</f>
        <v>Government</v>
      </c>
      <c r="I931" t="str">
        <f>VLOOKUP($F931,'names lookup'!$E:J,6,FALSE)</f>
        <v>Central govt</v>
      </c>
      <c r="J931" t="str">
        <f>VLOOKUP($F931,'names lookup'!$E:K,7,FALSE)</f>
        <v>N/A</v>
      </c>
      <c r="K931" t="str">
        <f>VLOOKUP($F931,'names lookup'!$E:L,8,FALSE)</f>
        <v>UK</v>
      </c>
      <c r="L931" t="str">
        <f t="shared" si="283"/>
        <v>Well, I don’t know exactly what John said to you and what he didn’t say to you. I know what happened, and I’ve just told you what happened. The modeling came in from a variety of sources.</v>
      </c>
      <c r="M931" t="str">
        <f t="shared" si="296"/>
        <v>32:39</v>
      </c>
      <c r="O931">
        <v>208</v>
      </c>
      <c r="Q931" t="s">
        <v>865</v>
      </c>
      <c r="R931" s="7">
        <f t="shared" si="284"/>
        <v>43930</v>
      </c>
      <c r="S931" t="s">
        <v>2718</v>
      </c>
      <c r="T931" s="6">
        <f t="shared" si="297"/>
        <v>2.2673611111111113E-2</v>
      </c>
      <c r="U931">
        <f t="shared" si="285"/>
        <v>2.2673611111111113E-2</v>
      </c>
      <c r="V931">
        <f t="shared" si="286"/>
        <v>2.2673611111111113E-2</v>
      </c>
      <c r="W931">
        <f t="shared" si="287"/>
        <v>0</v>
      </c>
      <c r="X931">
        <f t="shared" si="300"/>
        <v>2.2789351851851852E-2</v>
      </c>
      <c r="Y931">
        <f t="shared" si="288"/>
        <v>2.2789351851851852E-2</v>
      </c>
      <c r="Z931" t="b">
        <f t="shared" si="289"/>
        <v>0</v>
      </c>
      <c r="AA931" s="6">
        <f t="shared" si="290"/>
        <v>1.1574074074073917E-4</v>
      </c>
      <c r="AB931" s="6" t="b">
        <f t="shared" si="291"/>
        <v>0</v>
      </c>
      <c r="AC931" s="9">
        <f t="shared" si="292"/>
        <v>37</v>
      </c>
      <c r="AD931" s="9">
        <f t="shared" si="301"/>
        <v>222.00000000000301</v>
      </c>
      <c r="AE931" s="10">
        <f t="shared" si="299"/>
        <v>1.5046296296296297E-4</v>
      </c>
      <c r="AF931">
        <f t="shared" si="293"/>
        <v>1.1574074074073917E-4</v>
      </c>
      <c r="AG931" t="b">
        <f t="shared" si="294"/>
        <v>0</v>
      </c>
      <c r="AH931">
        <f t="shared" si="295"/>
        <v>2.2789351851851852E-2</v>
      </c>
    </row>
    <row r="932" spans="1:34" x14ac:dyDescent="0.2">
      <c r="A932">
        <v>984</v>
      </c>
      <c r="B932" t="s">
        <v>864</v>
      </c>
      <c r="C932" t="s">
        <v>967</v>
      </c>
      <c r="D932" t="s">
        <v>2059</v>
      </c>
      <c r="E932" t="str">
        <f t="shared" si="282"/>
        <v>Dominic RaabApr 9, 2020</v>
      </c>
      <c r="F932" t="str">
        <f>VLOOKUP(D932,'names lookup'!A:L,5,FALSE)</f>
        <v>Dominic Raab</v>
      </c>
      <c r="G932" t="str">
        <f>VLOOKUP(F932,'names lookup'!E:H,3,FALSE)</f>
        <v>Government</v>
      </c>
      <c r="H932" t="str">
        <f>VLOOKUP(F932,'names lookup'!E:I,5,FALSE)</f>
        <v>Government</v>
      </c>
      <c r="I932" t="str">
        <f>VLOOKUP($F932,'names lookup'!$E:J,6,FALSE)</f>
        <v>Central govt</v>
      </c>
      <c r="J932" t="str">
        <f>VLOOKUP($F932,'names lookup'!$E:K,7,FALSE)</f>
        <v>N/A</v>
      </c>
      <c r="K932" t="str">
        <f>VLOOKUP($F932,'names lookup'!$E:L,8,FALSE)</f>
        <v>UK</v>
      </c>
      <c r="L932" t="str">
        <f t="shared" si="283"/>
        <v>Thanks, Andrew. Thank you all very much.</v>
      </c>
      <c r="M932" t="str">
        <f t="shared" si="296"/>
        <v>32:49</v>
      </c>
      <c r="O932">
        <v>62</v>
      </c>
      <c r="Q932" t="s">
        <v>865</v>
      </c>
      <c r="R932" s="7">
        <f t="shared" si="284"/>
        <v>43930</v>
      </c>
      <c r="S932" t="s">
        <v>2353</v>
      </c>
      <c r="T932" s="6">
        <f t="shared" si="297"/>
        <v>2.2789351851851852E-2</v>
      </c>
      <c r="U932" s="6">
        <f t="shared" si="285"/>
        <v>2.2789351851851852E-2</v>
      </c>
      <c r="V932" s="6">
        <f t="shared" si="286"/>
        <v>2.2789351851851852E-2</v>
      </c>
      <c r="W932" s="6">
        <f t="shared" si="287"/>
        <v>0</v>
      </c>
      <c r="X932" s="6">
        <f t="shared" si="300"/>
        <v>1.8518518518518518E-4</v>
      </c>
      <c r="Y932" s="6">
        <f t="shared" si="288"/>
        <v>1.8518518518518518E-4</v>
      </c>
      <c r="Z932" t="b">
        <f t="shared" si="289"/>
        <v>0</v>
      </c>
      <c r="AA932" s="6">
        <f t="shared" si="290"/>
        <v>-2.2604166666666668E-2</v>
      </c>
      <c r="AB932" s="6" t="b">
        <f t="shared" si="291"/>
        <v>1</v>
      </c>
      <c r="AC932" s="9">
        <f t="shared" si="292"/>
        <v>7</v>
      </c>
      <c r="AD932" s="9" t="str">
        <f t="shared" si="301"/>
        <v/>
      </c>
      <c r="AE932" s="10">
        <f t="shared" si="299"/>
        <v>2.3148148148148147E-5</v>
      </c>
      <c r="AF932">
        <f t="shared" si="293"/>
        <v>-2.2604166666666668E-2</v>
      </c>
      <c r="AG932" t="b">
        <f t="shared" si="294"/>
        <v>1</v>
      </c>
      <c r="AH932">
        <f t="shared" si="295"/>
        <v>2.2789351851851852E-2</v>
      </c>
    </row>
    <row r="933" spans="1:34" x14ac:dyDescent="0.2">
      <c r="A933">
        <v>989</v>
      </c>
      <c r="B933" t="s">
        <v>968</v>
      </c>
      <c r="C933" t="s">
        <v>971</v>
      </c>
      <c r="D933" t="s">
        <v>2038</v>
      </c>
      <c r="E933" t="str">
        <f t="shared" si="282"/>
        <v>Boris JohnsonMar 23, 2020</v>
      </c>
      <c r="F933" t="str">
        <f>VLOOKUP(D933,'names lookup'!A:L,5,FALSE)</f>
        <v>Boris Johnson</v>
      </c>
      <c r="G933" t="str">
        <f>VLOOKUP(F933,'names lookup'!E:H,3,FALSE)</f>
        <v>Government</v>
      </c>
      <c r="H933" t="str">
        <f>VLOOKUP(F933,'names lookup'!E:I,5,FALSE)</f>
        <v>Government</v>
      </c>
      <c r="I933" t="str">
        <f>VLOOKUP($F933,'names lookup'!$E:J,6,FALSE)</f>
        <v>Central govt</v>
      </c>
      <c r="J933" t="str">
        <f>VLOOKUP($F933,'names lookup'!$E:K,7,FALSE)</f>
        <v>N/A</v>
      </c>
      <c r="K933" t="str">
        <f>VLOOKUP($F933,'names lookup'!$E:L,8,FALSE)</f>
        <v>UK</v>
      </c>
      <c r="L933" t="str">
        <f t="shared" si="283"/>
        <v>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v>
      </c>
      <c r="M933" t="str">
        <f t="shared" si="296"/>
        <v>00:16</v>
      </c>
      <c r="O933">
        <v>423</v>
      </c>
      <c r="Q933" t="s">
        <v>969</v>
      </c>
      <c r="R933" s="7">
        <f t="shared" si="284"/>
        <v>43913</v>
      </c>
      <c r="S933" t="s">
        <v>2719</v>
      </c>
      <c r="T933" s="6">
        <f t="shared" si="297"/>
        <v>1.8518518518518518E-4</v>
      </c>
      <c r="U933">
        <f t="shared" si="285"/>
        <v>1.8518518518518518E-4</v>
      </c>
      <c r="V933">
        <f t="shared" si="286"/>
        <v>3.7615740740740739E-3</v>
      </c>
      <c r="W933">
        <f t="shared" si="287"/>
        <v>3.5763888888888885E-3</v>
      </c>
      <c r="X933">
        <f t="shared" si="300"/>
        <v>1.3194444444444443E-3</v>
      </c>
      <c r="Y933">
        <f t="shared" si="288"/>
        <v>1.3194444444444443E-3</v>
      </c>
      <c r="Z933" t="b">
        <f t="shared" si="289"/>
        <v>0</v>
      </c>
      <c r="AA933" s="6">
        <f t="shared" si="290"/>
        <v>3.1250000000000006E-4</v>
      </c>
      <c r="AB933" s="6" t="b">
        <f t="shared" si="291"/>
        <v>0</v>
      </c>
      <c r="AC933" s="9">
        <f t="shared" si="292"/>
        <v>74</v>
      </c>
      <c r="AD933" s="9">
        <f t="shared" si="301"/>
        <v>164.44444444444443</v>
      </c>
      <c r="AE933" s="10">
        <f t="shared" si="299"/>
        <v>3.0092592592592595E-4</v>
      </c>
      <c r="AF933">
        <f t="shared" si="293"/>
        <v>1.1342592592592591E-3</v>
      </c>
      <c r="AG933" t="b">
        <f t="shared" si="294"/>
        <v>0</v>
      </c>
      <c r="AH933">
        <f t="shared" si="295"/>
        <v>3.7615740740740739E-3</v>
      </c>
    </row>
    <row r="934" spans="1:34" x14ac:dyDescent="0.2">
      <c r="A934">
        <v>990</v>
      </c>
      <c r="B934" t="s">
        <v>968</v>
      </c>
      <c r="C934" t="s">
        <v>972</v>
      </c>
      <c r="D934" t="s">
        <v>2038</v>
      </c>
      <c r="E934" t="str">
        <f t="shared" si="282"/>
        <v>Boris JohnsonMar 23, 2020</v>
      </c>
      <c r="F934" t="str">
        <f>VLOOKUP(D934,'names lookup'!A:L,5,FALSE)</f>
        <v>Boris Johnson</v>
      </c>
      <c r="G934" t="str">
        <f>VLOOKUP(F934,'names lookup'!E:H,3,FALSE)</f>
        <v>Government</v>
      </c>
      <c r="H934" t="str">
        <f>VLOOKUP(F934,'names lookup'!E:I,5,FALSE)</f>
        <v>Government</v>
      </c>
      <c r="I934" t="str">
        <f>VLOOKUP($F934,'names lookup'!$E:J,6,FALSE)</f>
        <v>Central govt</v>
      </c>
      <c r="J934" t="str">
        <f>VLOOKUP($F934,'names lookup'!$E:K,7,FALSE)</f>
        <v>N/A</v>
      </c>
      <c r="K934" t="str">
        <f>VLOOKUP($F934,'names lookup'!$E:L,8,FALSE)</f>
        <v>UK</v>
      </c>
      <c r="L934" t="str">
        <f t="shared" si="283"/>
        <v>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v>
      </c>
      <c r="M934" t="str">
        <f t="shared" si="296"/>
        <v>00:43</v>
      </c>
      <c r="O934">
        <v>988</v>
      </c>
      <c r="Q934" t="s">
        <v>969</v>
      </c>
      <c r="R934" s="7">
        <f t="shared" si="284"/>
        <v>43913</v>
      </c>
      <c r="S934" t="s">
        <v>2719</v>
      </c>
      <c r="T934" s="6">
        <f t="shared" si="297"/>
        <v>4.9768518518518521E-4</v>
      </c>
      <c r="U934">
        <f t="shared" si="285"/>
        <v>1.8518518518518518E-4</v>
      </c>
      <c r="V934">
        <f t="shared" si="286"/>
        <v>3.7615740740740739E-3</v>
      </c>
      <c r="W934">
        <f t="shared" si="287"/>
        <v>3.5763888888888885E-3</v>
      </c>
      <c r="X934">
        <f t="shared" si="300"/>
        <v>1.3194444444444443E-3</v>
      </c>
      <c r="Y934">
        <f t="shared" si="288"/>
        <v>1.3194444444444443E-3</v>
      </c>
      <c r="Z934" t="b">
        <f t="shared" si="289"/>
        <v>0</v>
      </c>
      <c r="AA934" s="6">
        <f t="shared" si="290"/>
        <v>8.4490740740740728E-4</v>
      </c>
      <c r="AB934" s="6" t="b">
        <f t="shared" si="291"/>
        <v>0</v>
      </c>
      <c r="AC934" s="9">
        <f t="shared" si="292"/>
        <v>175</v>
      </c>
      <c r="AD934" s="9">
        <f t="shared" si="301"/>
        <v>143.83561643835617</v>
      </c>
      <c r="AE934" s="10">
        <f t="shared" si="299"/>
        <v>7.175925925925927E-4</v>
      </c>
      <c r="AF934">
        <f t="shared" si="293"/>
        <v>1.1342592592592591E-3</v>
      </c>
      <c r="AG934" t="b">
        <f t="shared" si="294"/>
        <v>0</v>
      </c>
      <c r="AH934">
        <f t="shared" si="295"/>
        <v>3.7615740740740739E-3</v>
      </c>
    </row>
    <row r="935" spans="1:34" x14ac:dyDescent="0.2">
      <c r="A935">
        <v>991</v>
      </c>
      <c r="B935" t="s">
        <v>968</v>
      </c>
      <c r="C935" t="s">
        <v>973</v>
      </c>
      <c r="D935" t="s">
        <v>2038</v>
      </c>
      <c r="E935" t="str">
        <f t="shared" si="282"/>
        <v>Boris JohnsonMar 23, 2020</v>
      </c>
      <c r="F935" t="str">
        <f>VLOOKUP(D935,'names lookup'!A:L,5,FALSE)</f>
        <v>Boris Johnson</v>
      </c>
      <c r="G935" t="str">
        <f>VLOOKUP(F935,'names lookup'!E:H,3,FALSE)</f>
        <v>Government</v>
      </c>
      <c r="H935" t="str">
        <f>VLOOKUP(F935,'names lookup'!E:I,5,FALSE)</f>
        <v>Government</v>
      </c>
      <c r="I935" t="str">
        <f>VLOOKUP($F935,'names lookup'!$E:J,6,FALSE)</f>
        <v>Central govt</v>
      </c>
      <c r="J935" t="str">
        <f>VLOOKUP($F935,'names lookup'!$E:K,7,FALSE)</f>
        <v>N/A</v>
      </c>
      <c r="K935" t="str">
        <f>VLOOKUP($F935,'names lookup'!$E:L,8,FALSE)</f>
        <v>UK</v>
      </c>
      <c r="L935" t="str">
        <f t="shared" si="283"/>
        <v>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v>
      </c>
      <c r="M935" t="str">
        <f t="shared" si="296"/>
        <v>01:56</v>
      </c>
      <c r="O935">
        <v>1040</v>
      </c>
      <c r="Q935" t="s">
        <v>969</v>
      </c>
      <c r="R935" s="7">
        <f t="shared" si="284"/>
        <v>43913</v>
      </c>
      <c r="S935" t="s">
        <v>2719</v>
      </c>
      <c r="T935" s="6">
        <f t="shared" si="297"/>
        <v>1.3425925925925925E-3</v>
      </c>
      <c r="U935">
        <f t="shared" si="285"/>
        <v>1.8518518518518518E-4</v>
      </c>
      <c r="V935">
        <f t="shared" si="286"/>
        <v>3.7615740740740739E-3</v>
      </c>
      <c r="W935">
        <f t="shared" si="287"/>
        <v>3.5763888888888885E-3</v>
      </c>
      <c r="X935">
        <f t="shared" si="300"/>
        <v>1.3194444444444443E-3</v>
      </c>
      <c r="Y935">
        <f t="shared" si="288"/>
        <v>1.3194444444444443E-3</v>
      </c>
      <c r="Z935" t="b">
        <f t="shared" si="289"/>
        <v>0</v>
      </c>
      <c r="AA935" s="6">
        <f t="shared" si="290"/>
        <v>8.7962962962962973E-4</v>
      </c>
      <c r="AB935" s="6" t="b">
        <f t="shared" si="291"/>
        <v>0</v>
      </c>
      <c r="AC935" s="9">
        <f t="shared" si="292"/>
        <v>183</v>
      </c>
      <c r="AD935" s="9">
        <f t="shared" si="301"/>
        <v>144.4736842105263</v>
      </c>
      <c r="AE935" s="10">
        <f t="shared" si="299"/>
        <v>7.5231481481481471E-4</v>
      </c>
      <c r="AF935">
        <f t="shared" si="293"/>
        <v>1.1342592592592591E-3</v>
      </c>
      <c r="AG935" t="b">
        <f t="shared" si="294"/>
        <v>0</v>
      </c>
      <c r="AH935">
        <f t="shared" si="295"/>
        <v>3.7615740740740739E-3</v>
      </c>
    </row>
    <row r="936" spans="1:34" x14ac:dyDescent="0.2">
      <c r="A936">
        <v>992</v>
      </c>
      <c r="B936" t="s">
        <v>968</v>
      </c>
      <c r="C936" t="s">
        <v>974</v>
      </c>
      <c r="D936" t="s">
        <v>2038</v>
      </c>
      <c r="E936" t="str">
        <f t="shared" si="282"/>
        <v>Boris JohnsonMar 23, 2020</v>
      </c>
      <c r="F936" t="str">
        <f>VLOOKUP(D936,'names lookup'!A:L,5,FALSE)</f>
        <v>Boris Johnson</v>
      </c>
      <c r="G936" t="str">
        <f>VLOOKUP(F936,'names lookup'!E:H,3,FALSE)</f>
        <v>Government</v>
      </c>
      <c r="H936" t="str">
        <f>VLOOKUP(F936,'names lookup'!E:I,5,FALSE)</f>
        <v>Government</v>
      </c>
      <c r="I936" t="str">
        <f>VLOOKUP($F936,'names lookup'!$E:J,6,FALSE)</f>
        <v>Central govt</v>
      </c>
      <c r="J936" t="str">
        <f>VLOOKUP($F936,'names lookup'!$E:K,7,FALSE)</f>
        <v>N/A</v>
      </c>
      <c r="K936" t="str">
        <f>VLOOKUP($F936,'names lookup'!$E:L,8,FALSE)</f>
        <v>UK</v>
      </c>
      <c r="L936" t="str">
        <f t="shared" si="283"/>
        <v>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v>
      </c>
      <c r="M936" t="str">
        <f t="shared" si="296"/>
        <v>03:12</v>
      </c>
      <c r="O936">
        <v>699</v>
      </c>
      <c r="Q936" t="s">
        <v>969</v>
      </c>
      <c r="R936" s="7">
        <f t="shared" si="284"/>
        <v>43913</v>
      </c>
      <c r="S936" t="s">
        <v>2719</v>
      </c>
      <c r="T936" s="6">
        <f t="shared" si="297"/>
        <v>2.2222222222222222E-3</v>
      </c>
      <c r="U936">
        <f t="shared" si="285"/>
        <v>1.8518518518518518E-4</v>
      </c>
      <c r="V936">
        <f t="shared" si="286"/>
        <v>3.7615740740740739E-3</v>
      </c>
      <c r="W936">
        <f t="shared" si="287"/>
        <v>3.5763888888888885E-3</v>
      </c>
      <c r="X936">
        <f t="shared" si="300"/>
        <v>1.3194444444444443E-3</v>
      </c>
      <c r="Y936">
        <f t="shared" si="288"/>
        <v>1.3194444444444443E-3</v>
      </c>
      <c r="Z936" t="b">
        <f t="shared" si="289"/>
        <v>0</v>
      </c>
      <c r="AA936" s="6">
        <f t="shared" si="290"/>
        <v>6.1342592592592568E-4</v>
      </c>
      <c r="AB936" s="6" t="b">
        <f t="shared" si="291"/>
        <v>0</v>
      </c>
      <c r="AC936" s="9">
        <f t="shared" si="292"/>
        <v>101</v>
      </c>
      <c r="AD936" s="9">
        <f t="shared" si="301"/>
        <v>114.33962264150948</v>
      </c>
      <c r="AE936" s="10">
        <f t="shared" si="299"/>
        <v>4.1666666666666669E-4</v>
      </c>
      <c r="AF936">
        <f t="shared" si="293"/>
        <v>1.1342592592592591E-3</v>
      </c>
      <c r="AG936" t="b">
        <f t="shared" si="294"/>
        <v>0</v>
      </c>
      <c r="AH936">
        <f t="shared" si="295"/>
        <v>3.7615740740740739E-3</v>
      </c>
    </row>
    <row r="937" spans="1:34" x14ac:dyDescent="0.2">
      <c r="A937">
        <v>993</v>
      </c>
      <c r="B937" t="s">
        <v>968</v>
      </c>
      <c r="C937" t="s">
        <v>975</v>
      </c>
      <c r="D937" t="s">
        <v>2038</v>
      </c>
      <c r="E937" t="str">
        <f t="shared" si="282"/>
        <v>Boris JohnsonMar 23, 2020</v>
      </c>
      <c r="F937" t="str">
        <f>VLOOKUP(D937,'names lookup'!A:L,5,FALSE)</f>
        <v>Boris Johnson</v>
      </c>
      <c r="G937" t="str">
        <f>VLOOKUP(F937,'names lookup'!E:H,3,FALSE)</f>
        <v>Government</v>
      </c>
      <c r="H937" t="str">
        <f>VLOOKUP(F937,'names lookup'!E:I,5,FALSE)</f>
        <v>Government</v>
      </c>
      <c r="I937" t="str">
        <f>VLOOKUP($F937,'names lookup'!$E:J,6,FALSE)</f>
        <v>Central govt</v>
      </c>
      <c r="J937" t="str">
        <f>VLOOKUP($F937,'names lookup'!$E:K,7,FALSE)</f>
        <v>N/A</v>
      </c>
      <c r="K937" t="str">
        <f>VLOOKUP($F937,'names lookup'!$E:L,8,FALSE)</f>
        <v>UK</v>
      </c>
      <c r="L937" t="str">
        <f t="shared" si="283"/>
        <v>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v>
      </c>
      <c r="M937" t="str">
        <f t="shared" si="296"/>
        <v>04:05</v>
      </c>
      <c r="O937">
        <v>592</v>
      </c>
      <c r="Q937" t="s">
        <v>969</v>
      </c>
      <c r="R937" s="7">
        <f t="shared" si="284"/>
        <v>43913</v>
      </c>
      <c r="S937" t="s">
        <v>2719</v>
      </c>
      <c r="T937" s="6">
        <f t="shared" si="297"/>
        <v>2.8356481481481479E-3</v>
      </c>
      <c r="U937">
        <f t="shared" si="285"/>
        <v>1.8518518518518518E-4</v>
      </c>
      <c r="V937">
        <f t="shared" si="286"/>
        <v>3.7615740740740739E-3</v>
      </c>
      <c r="W937">
        <f t="shared" si="287"/>
        <v>3.5763888888888885E-3</v>
      </c>
      <c r="X937">
        <f t="shared" si="300"/>
        <v>1.3194444444444443E-3</v>
      </c>
      <c r="Y937">
        <f t="shared" si="288"/>
        <v>1.3194444444444443E-3</v>
      </c>
      <c r="Z937" t="b">
        <f t="shared" si="289"/>
        <v>0</v>
      </c>
      <c r="AA937" s="6">
        <f t="shared" si="290"/>
        <v>5.4398148148148209E-4</v>
      </c>
      <c r="AB937" s="6" t="b">
        <f t="shared" si="291"/>
        <v>0</v>
      </c>
      <c r="AC937" s="9">
        <f t="shared" si="292"/>
        <v>105</v>
      </c>
      <c r="AD937" s="9">
        <f t="shared" si="301"/>
        <v>134.04255319148922</v>
      </c>
      <c r="AE937" s="10">
        <f t="shared" si="299"/>
        <v>4.2824074074074075E-4</v>
      </c>
      <c r="AF937">
        <f t="shared" si="293"/>
        <v>1.1342592592592591E-3</v>
      </c>
      <c r="AG937" t="b">
        <f t="shared" si="294"/>
        <v>0</v>
      </c>
      <c r="AH937">
        <f t="shared" si="295"/>
        <v>3.7615740740740739E-3</v>
      </c>
    </row>
    <row r="938" spans="1:34" x14ac:dyDescent="0.2">
      <c r="A938">
        <v>994</v>
      </c>
      <c r="B938" t="s">
        <v>968</v>
      </c>
      <c r="C938" t="s">
        <v>976</v>
      </c>
      <c r="D938" t="s">
        <v>2038</v>
      </c>
      <c r="E938" t="str">
        <f t="shared" si="282"/>
        <v>Boris JohnsonMar 23, 2020</v>
      </c>
      <c r="F938" t="str">
        <f>VLOOKUP(D938,'names lookup'!A:L,5,FALSE)</f>
        <v>Boris Johnson</v>
      </c>
      <c r="G938" t="str">
        <f>VLOOKUP(F938,'names lookup'!E:H,3,FALSE)</f>
        <v>Government</v>
      </c>
      <c r="H938" t="str">
        <f>VLOOKUP(F938,'names lookup'!E:I,5,FALSE)</f>
        <v>Government</v>
      </c>
      <c r="I938" t="str">
        <f>VLOOKUP($F938,'names lookup'!$E:J,6,FALSE)</f>
        <v>Central govt</v>
      </c>
      <c r="J938" t="str">
        <f>VLOOKUP($F938,'names lookup'!$E:K,7,FALSE)</f>
        <v>N/A</v>
      </c>
      <c r="K938" t="str">
        <f>VLOOKUP($F938,'names lookup'!$E:L,8,FALSE)</f>
        <v>UK</v>
      </c>
      <c r="L938" t="str">
        <f t="shared" si="283"/>
        <v>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v>
      </c>
      <c r="M938" t="str">
        <f t="shared" si="296"/>
        <v>04:52</v>
      </c>
      <c r="O938">
        <v>472</v>
      </c>
      <c r="Q938" t="s">
        <v>969</v>
      </c>
      <c r="R938" s="7">
        <f t="shared" si="284"/>
        <v>43913</v>
      </c>
      <c r="S938" t="s">
        <v>2719</v>
      </c>
      <c r="T938" s="6">
        <f t="shared" si="297"/>
        <v>3.37962962962963E-3</v>
      </c>
      <c r="U938">
        <f t="shared" si="285"/>
        <v>1.8518518518518518E-4</v>
      </c>
      <c r="V938">
        <f t="shared" si="286"/>
        <v>3.7615740740740739E-3</v>
      </c>
      <c r="W938">
        <f t="shared" si="287"/>
        <v>3.5763888888888885E-3</v>
      </c>
      <c r="X938">
        <f t="shared" si="300"/>
        <v>1.3194444444444443E-3</v>
      </c>
      <c r="Y938">
        <f t="shared" si="288"/>
        <v>1.3194444444444443E-3</v>
      </c>
      <c r="Z938" t="b">
        <f t="shared" si="289"/>
        <v>0</v>
      </c>
      <c r="AA938" s="6">
        <f t="shared" si="290"/>
        <v>3.8194444444444387E-4</v>
      </c>
      <c r="AB938" s="6" t="b">
        <f t="shared" si="291"/>
        <v>0</v>
      </c>
      <c r="AC938" s="9">
        <f t="shared" si="292"/>
        <v>80</v>
      </c>
      <c r="AD938" s="9">
        <f t="shared" si="301"/>
        <v>145.45454545454567</v>
      </c>
      <c r="AE938" s="10">
        <f t="shared" si="299"/>
        <v>3.2407407407407406E-4</v>
      </c>
      <c r="AF938">
        <f t="shared" si="293"/>
        <v>1.1342592592592591E-3</v>
      </c>
      <c r="AG938" t="b">
        <f t="shared" si="294"/>
        <v>0</v>
      </c>
      <c r="AH938">
        <f t="shared" si="295"/>
        <v>3.7615740740740739E-3</v>
      </c>
    </row>
    <row r="939" spans="1:34" x14ac:dyDescent="0.2">
      <c r="A939">
        <v>995</v>
      </c>
      <c r="B939" t="s">
        <v>968</v>
      </c>
      <c r="C939" t="s">
        <v>977</v>
      </c>
      <c r="D939" t="s">
        <v>2038</v>
      </c>
      <c r="E939" t="str">
        <f t="shared" si="282"/>
        <v>Boris JohnsonMar 23, 2020</v>
      </c>
      <c r="F939" t="str">
        <f>VLOOKUP(D939,'names lookup'!A:L,5,FALSE)</f>
        <v>Boris Johnson</v>
      </c>
      <c r="G939" t="str">
        <f>VLOOKUP(F939,'names lookup'!E:H,3,FALSE)</f>
        <v>Government</v>
      </c>
      <c r="H939" t="str">
        <f>VLOOKUP(F939,'names lookup'!E:I,5,FALSE)</f>
        <v>Government</v>
      </c>
      <c r="I939" t="str">
        <f>VLOOKUP($F939,'names lookup'!$E:J,6,FALSE)</f>
        <v>Central govt</v>
      </c>
      <c r="J939" t="str">
        <f>VLOOKUP($F939,'names lookup'!$E:K,7,FALSE)</f>
        <v>N/A</v>
      </c>
      <c r="K939" t="str">
        <f>VLOOKUP($F939,'names lookup'!$E:L,8,FALSE)</f>
        <v>UK</v>
      </c>
      <c r="L939" t="str">
        <f t="shared" si="283"/>
        <v>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v>
      </c>
      <c r="M939" t="str">
        <f t="shared" si="296"/>
        <v>05:25</v>
      </c>
      <c r="O939">
        <v>797</v>
      </c>
      <c r="Q939" t="s">
        <v>969</v>
      </c>
      <c r="R939" s="7">
        <f t="shared" si="284"/>
        <v>43913</v>
      </c>
      <c r="S939" t="s">
        <v>2719</v>
      </c>
      <c r="T939" s="6">
        <f t="shared" si="297"/>
        <v>3.7615740740740739E-3</v>
      </c>
      <c r="U939">
        <f t="shared" si="285"/>
        <v>1.8518518518518518E-4</v>
      </c>
      <c r="V939">
        <f t="shared" si="286"/>
        <v>3.7615740740740739E-3</v>
      </c>
      <c r="W939">
        <f t="shared" si="287"/>
        <v>3.5763888888888885E-3</v>
      </c>
      <c r="X939">
        <f t="shared" si="300"/>
        <v>1.3194444444444443E-3</v>
      </c>
      <c r="Y939">
        <f t="shared" si="288"/>
        <v>1.3194444444444443E-3</v>
      </c>
      <c r="Z939" t="b">
        <f t="shared" si="289"/>
        <v>0</v>
      </c>
      <c r="AA939" s="6">
        <f t="shared" si="290"/>
        <v>-2.4421296296296296E-3</v>
      </c>
      <c r="AB939" s="6" t="b">
        <f t="shared" si="291"/>
        <v>1</v>
      </c>
      <c r="AC939" s="9">
        <f t="shared" si="292"/>
        <v>149</v>
      </c>
      <c r="AD939" s="9" t="str">
        <f t="shared" si="301"/>
        <v/>
      </c>
      <c r="AE939" s="10">
        <f t="shared" si="299"/>
        <v>6.134259259259259E-4</v>
      </c>
      <c r="AF939">
        <f t="shared" si="293"/>
        <v>1.1342592592592591E-3</v>
      </c>
      <c r="AG939" t="b">
        <f t="shared" si="294"/>
        <v>0</v>
      </c>
      <c r="AH939">
        <f t="shared" si="295"/>
        <v>3.7615740740740739E-3</v>
      </c>
    </row>
    <row r="940" spans="1:34" x14ac:dyDescent="0.2">
      <c r="A940">
        <v>1000</v>
      </c>
      <c r="B940" t="s">
        <v>978</v>
      </c>
      <c r="C940" t="s">
        <v>981</v>
      </c>
      <c r="D940" t="s">
        <v>2038</v>
      </c>
      <c r="E940" t="str">
        <f t="shared" si="282"/>
        <v>Boris JohnsonMar 22, 2020</v>
      </c>
      <c r="F940" t="str">
        <f>VLOOKUP(D940,'names lookup'!A:L,5,FALSE)</f>
        <v>Boris Johnson</v>
      </c>
      <c r="G940" t="str">
        <f>VLOOKUP(F940,'names lookup'!E:H,3,FALSE)</f>
        <v>Government</v>
      </c>
      <c r="H940" t="str">
        <f>VLOOKUP(F940,'names lookup'!E:I,5,FALSE)</f>
        <v>Government</v>
      </c>
      <c r="I940" t="str">
        <f>VLOOKUP($F940,'names lookup'!$E:J,6,FALSE)</f>
        <v>Central govt</v>
      </c>
      <c r="J940" t="str">
        <f>VLOOKUP($F940,'names lookup'!$E:K,7,FALSE)</f>
        <v>N/A</v>
      </c>
      <c r="K940" t="str">
        <f>VLOOKUP($F940,'names lookup'!$E:L,8,FALSE)</f>
        <v>UK</v>
      </c>
      <c r="L940" t="str">
        <f t="shared" si="283"/>
        <v>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v>
      </c>
      <c r="M940" t="str">
        <f t="shared" si="296"/>
        <v>01:54</v>
      </c>
      <c r="O940">
        <v>908</v>
      </c>
      <c r="Q940" t="s">
        <v>979</v>
      </c>
      <c r="R940" s="7">
        <f t="shared" si="284"/>
        <v>43912</v>
      </c>
      <c r="S940" t="s">
        <v>2523</v>
      </c>
      <c r="T940" s="6">
        <f t="shared" si="297"/>
        <v>1.3194444444444443E-3</v>
      </c>
      <c r="U940">
        <f t="shared" si="285"/>
        <v>1.8518518518518518E-4</v>
      </c>
      <c r="V940">
        <f t="shared" si="286"/>
        <v>3.1331018518518515E-2</v>
      </c>
      <c r="W940">
        <f t="shared" si="287"/>
        <v>3.1145833333333331E-2</v>
      </c>
      <c r="X940">
        <f t="shared" si="300"/>
        <v>1.1111111111111112E-2</v>
      </c>
      <c r="Y940">
        <f t="shared" si="288"/>
        <v>1.1111111111111112E-2</v>
      </c>
      <c r="Z940" t="b">
        <f t="shared" si="289"/>
        <v>0</v>
      </c>
      <c r="AA940" s="6">
        <f t="shared" si="290"/>
        <v>7.4074074074074103E-4</v>
      </c>
      <c r="AB940" s="6" t="b">
        <f t="shared" si="291"/>
        <v>0</v>
      </c>
      <c r="AC940" s="9">
        <f t="shared" si="292"/>
        <v>155</v>
      </c>
      <c r="AD940" s="9">
        <f t="shared" si="301"/>
        <v>145.31249999999994</v>
      </c>
      <c r="AE940" s="10">
        <f t="shared" si="299"/>
        <v>6.3657407407407402E-4</v>
      </c>
      <c r="AF940">
        <f t="shared" si="293"/>
        <v>1.0925925925925926E-2</v>
      </c>
      <c r="AG940" t="b">
        <f t="shared" si="294"/>
        <v>0</v>
      </c>
      <c r="AH940">
        <f t="shared" si="295"/>
        <v>3.1331018518518515E-2</v>
      </c>
    </row>
    <row r="941" spans="1:34" x14ac:dyDescent="0.2">
      <c r="A941">
        <v>1001</v>
      </c>
      <c r="B941" t="s">
        <v>978</v>
      </c>
      <c r="C941" t="s">
        <v>982</v>
      </c>
      <c r="D941" t="s">
        <v>2038</v>
      </c>
      <c r="E941" t="str">
        <f t="shared" si="282"/>
        <v>Boris JohnsonMar 22, 2020</v>
      </c>
      <c r="F941" t="str">
        <f>VLOOKUP(D941,'names lookup'!A:L,5,FALSE)</f>
        <v>Boris Johnson</v>
      </c>
      <c r="G941" t="str">
        <f>VLOOKUP(F941,'names lookup'!E:H,3,FALSE)</f>
        <v>Government</v>
      </c>
      <c r="H941" t="str">
        <f>VLOOKUP(F941,'names lookup'!E:I,5,FALSE)</f>
        <v>Government</v>
      </c>
      <c r="I941" t="str">
        <f>VLOOKUP($F941,'names lookup'!$E:J,6,FALSE)</f>
        <v>Central govt</v>
      </c>
      <c r="J941" t="str">
        <f>VLOOKUP($F941,'names lookup'!$E:K,7,FALSE)</f>
        <v>N/A</v>
      </c>
      <c r="K941" t="str">
        <f>VLOOKUP($F941,'names lookup'!$E:L,8,FALSE)</f>
        <v>UK</v>
      </c>
      <c r="L941" t="str">
        <f t="shared" si="283"/>
        <v>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v>
      </c>
      <c r="M941" t="str">
        <f t="shared" si="296"/>
        <v>02:58</v>
      </c>
      <c r="O941">
        <v>944</v>
      </c>
      <c r="Q941" t="s">
        <v>979</v>
      </c>
      <c r="R941" s="7">
        <f t="shared" si="284"/>
        <v>43912</v>
      </c>
      <c r="S941" t="s">
        <v>2523</v>
      </c>
      <c r="T941" s="6">
        <f t="shared" si="297"/>
        <v>2.0601851851851853E-3</v>
      </c>
      <c r="U941">
        <f t="shared" si="285"/>
        <v>1.8518518518518518E-4</v>
      </c>
      <c r="V941">
        <f t="shared" si="286"/>
        <v>3.1331018518518515E-2</v>
      </c>
      <c r="W941">
        <f t="shared" si="287"/>
        <v>3.1145833333333331E-2</v>
      </c>
      <c r="X941">
        <f t="shared" si="300"/>
        <v>1.1111111111111112E-2</v>
      </c>
      <c r="Y941">
        <f t="shared" si="288"/>
        <v>1.1111111111111112E-2</v>
      </c>
      <c r="Z941" t="b">
        <f t="shared" si="289"/>
        <v>0</v>
      </c>
      <c r="AA941" s="6">
        <f t="shared" si="290"/>
        <v>7.8703703703703661E-4</v>
      </c>
      <c r="AB941" s="6" t="b">
        <f t="shared" si="291"/>
        <v>0</v>
      </c>
      <c r="AC941" s="9">
        <f t="shared" si="292"/>
        <v>164</v>
      </c>
      <c r="AD941" s="9">
        <f t="shared" si="301"/>
        <v>144.70588235294127</v>
      </c>
      <c r="AE941" s="10">
        <f t="shared" si="299"/>
        <v>6.7129629629629625E-4</v>
      </c>
      <c r="AF941">
        <f t="shared" si="293"/>
        <v>1.0925925925925926E-2</v>
      </c>
      <c r="AG941" t="b">
        <f t="shared" si="294"/>
        <v>0</v>
      </c>
      <c r="AH941">
        <f t="shared" si="295"/>
        <v>3.1331018518518515E-2</v>
      </c>
    </row>
    <row r="942" spans="1:34" x14ac:dyDescent="0.2">
      <c r="A942">
        <v>1002</v>
      </c>
      <c r="B942" t="s">
        <v>978</v>
      </c>
      <c r="C942" t="s">
        <v>983</v>
      </c>
      <c r="D942" t="s">
        <v>2038</v>
      </c>
      <c r="E942" t="str">
        <f t="shared" si="282"/>
        <v>Boris JohnsonMar 22, 2020</v>
      </c>
      <c r="F942" t="str">
        <f>VLOOKUP(D942,'names lookup'!A:L,5,FALSE)</f>
        <v>Boris Johnson</v>
      </c>
      <c r="G942" t="str">
        <f>VLOOKUP(F942,'names lookup'!E:H,3,FALSE)</f>
        <v>Government</v>
      </c>
      <c r="H942" t="str">
        <f>VLOOKUP(F942,'names lookup'!E:I,5,FALSE)</f>
        <v>Government</v>
      </c>
      <c r="I942" t="str">
        <f>VLOOKUP($F942,'names lookup'!$E:J,6,FALSE)</f>
        <v>Central govt</v>
      </c>
      <c r="J942" t="str">
        <f>VLOOKUP($F942,'names lookup'!$E:K,7,FALSE)</f>
        <v>N/A</v>
      </c>
      <c r="K942" t="str">
        <f>VLOOKUP($F942,'names lookup'!$E:L,8,FALSE)</f>
        <v>UK</v>
      </c>
      <c r="L942" t="str">
        <f t="shared" si="283"/>
        <v>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v>
      </c>
      <c r="M942" t="str">
        <f t="shared" si="296"/>
        <v>04:06</v>
      </c>
      <c r="O942">
        <v>941</v>
      </c>
      <c r="Q942" t="s">
        <v>979</v>
      </c>
      <c r="R942" s="7">
        <f t="shared" si="284"/>
        <v>43912</v>
      </c>
      <c r="S942" t="s">
        <v>2523</v>
      </c>
      <c r="T942" s="6">
        <f t="shared" si="297"/>
        <v>2.8472222222222219E-3</v>
      </c>
      <c r="U942">
        <f t="shared" si="285"/>
        <v>1.8518518518518518E-4</v>
      </c>
      <c r="V942">
        <f t="shared" si="286"/>
        <v>3.1331018518518515E-2</v>
      </c>
      <c r="W942">
        <f t="shared" si="287"/>
        <v>3.1145833333333331E-2</v>
      </c>
      <c r="X942">
        <f t="shared" si="300"/>
        <v>1.1111111111111112E-2</v>
      </c>
      <c r="Y942">
        <f t="shared" si="288"/>
        <v>1.1111111111111112E-2</v>
      </c>
      <c r="Z942" t="b">
        <f t="shared" si="289"/>
        <v>0</v>
      </c>
      <c r="AA942" s="6">
        <f t="shared" si="290"/>
        <v>8.564814814814815E-4</v>
      </c>
      <c r="AB942" s="6" t="b">
        <f t="shared" si="291"/>
        <v>0</v>
      </c>
      <c r="AC942" s="9">
        <f t="shared" si="292"/>
        <v>177</v>
      </c>
      <c r="AD942" s="9">
        <f t="shared" si="301"/>
        <v>143.51351351351352</v>
      </c>
      <c r="AE942" s="10">
        <f t="shared" si="299"/>
        <v>7.291666666666667E-4</v>
      </c>
      <c r="AF942">
        <f t="shared" si="293"/>
        <v>1.0925925925925926E-2</v>
      </c>
      <c r="AG942" t="b">
        <f t="shared" si="294"/>
        <v>0</v>
      </c>
      <c r="AH942">
        <f t="shared" si="295"/>
        <v>3.1331018518518515E-2</v>
      </c>
    </row>
    <row r="943" spans="1:34" x14ac:dyDescent="0.2">
      <c r="A943">
        <v>1003</v>
      </c>
      <c r="B943" t="s">
        <v>978</v>
      </c>
      <c r="C943" t="s">
        <v>984</v>
      </c>
      <c r="D943" t="s">
        <v>2038</v>
      </c>
      <c r="E943" t="str">
        <f t="shared" si="282"/>
        <v>Boris JohnsonMar 22, 2020</v>
      </c>
      <c r="F943" t="str">
        <f>VLOOKUP(D943,'names lookup'!A:L,5,FALSE)</f>
        <v>Boris Johnson</v>
      </c>
      <c r="G943" t="str">
        <f>VLOOKUP(F943,'names lookup'!E:H,3,FALSE)</f>
        <v>Government</v>
      </c>
      <c r="H943" t="str">
        <f>VLOOKUP(F943,'names lookup'!E:I,5,FALSE)</f>
        <v>Government</v>
      </c>
      <c r="I943" t="str">
        <f>VLOOKUP($F943,'names lookup'!$E:J,6,FALSE)</f>
        <v>Central govt</v>
      </c>
      <c r="J943" t="str">
        <f>VLOOKUP($F943,'names lookup'!$E:K,7,FALSE)</f>
        <v>N/A</v>
      </c>
      <c r="K943" t="str">
        <f>VLOOKUP($F943,'names lookup'!$E:L,8,FALSE)</f>
        <v>UK</v>
      </c>
      <c r="L943" t="str">
        <f t="shared" si="283"/>
        <v>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v>
      </c>
      <c r="M943" t="str">
        <f t="shared" si="296"/>
        <v>05:20</v>
      </c>
      <c r="O943">
        <v>669</v>
      </c>
      <c r="Q943" t="s">
        <v>979</v>
      </c>
      <c r="R943" s="7">
        <f t="shared" si="284"/>
        <v>43912</v>
      </c>
      <c r="S943" t="s">
        <v>2523</v>
      </c>
      <c r="T943" s="6">
        <f t="shared" si="297"/>
        <v>3.7037037037037034E-3</v>
      </c>
      <c r="U943">
        <f t="shared" si="285"/>
        <v>1.8518518518518518E-4</v>
      </c>
      <c r="V943">
        <f t="shared" si="286"/>
        <v>3.1331018518518515E-2</v>
      </c>
      <c r="W943">
        <f t="shared" si="287"/>
        <v>3.1145833333333331E-2</v>
      </c>
      <c r="X943">
        <f t="shared" si="300"/>
        <v>1.1111111111111112E-2</v>
      </c>
      <c r="Y943">
        <f t="shared" si="288"/>
        <v>1.1111111111111112E-2</v>
      </c>
      <c r="Z943" t="b">
        <f t="shared" si="289"/>
        <v>0</v>
      </c>
      <c r="AA943" s="6">
        <f t="shared" si="290"/>
        <v>6.3657407407407456E-4</v>
      </c>
      <c r="AB943" s="6" t="b">
        <f t="shared" si="291"/>
        <v>0</v>
      </c>
      <c r="AC943" s="9">
        <f t="shared" si="292"/>
        <v>110</v>
      </c>
      <c r="AD943" s="9">
        <f t="shared" si="301"/>
        <v>119.9999999999999</v>
      </c>
      <c r="AE943" s="10">
        <f t="shared" si="299"/>
        <v>4.5138888888888892E-4</v>
      </c>
      <c r="AF943">
        <f t="shared" si="293"/>
        <v>1.0925925925925926E-2</v>
      </c>
      <c r="AG943" t="b">
        <f t="shared" si="294"/>
        <v>0</v>
      </c>
      <c r="AH943">
        <f t="shared" si="295"/>
        <v>3.1331018518518515E-2</v>
      </c>
    </row>
    <row r="944" spans="1:34" x14ac:dyDescent="0.2">
      <c r="A944">
        <v>1004</v>
      </c>
      <c r="B944" t="s">
        <v>978</v>
      </c>
      <c r="C944" t="s">
        <v>985</v>
      </c>
      <c r="D944" t="s">
        <v>2038</v>
      </c>
      <c r="E944" t="str">
        <f t="shared" si="282"/>
        <v>Boris JohnsonMar 22, 2020</v>
      </c>
      <c r="F944" t="str">
        <f>VLOOKUP(D944,'names lookup'!A:L,5,FALSE)</f>
        <v>Boris Johnson</v>
      </c>
      <c r="G944" t="str">
        <f>VLOOKUP(F944,'names lookup'!E:H,3,FALSE)</f>
        <v>Government</v>
      </c>
      <c r="H944" t="str">
        <f>VLOOKUP(F944,'names lookup'!E:I,5,FALSE)</f>
        <v>Government</v>
      </c>
      <c r="I944" t="str">
        <f>VLOOKUP($F944,'names lookup'!$E:J,6,FALSE)</f>
        <v>Central govt</v>
      </c>
      <c r="J944" t="str">
        <f>VLOOKUP($F944,'names lookup'!$E:K,7,FALSE)</f>
        <v>N/A</v>
      </c>
      <c r="K944" t="str">
        <f>VLOOKUP($F944,'names lookup'!$E:L,8,FALSE)</f>
        <v>UK</v>
      </c>
      <c r="L944" t="str">
        <f t="shared" si="283"/>
        <v>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v>
      </c>
      <c r="M944" t="str">
        <f t="shared" si="296"/>
        <v>06:15</v>
      </c>
      <c r="O944">
        <v>482</v>
      </c>
      <c r="Q944" t="s">
        <v>979</v>
      </c>
      <c r="R944" s="7">
        <f t="shared" si="284"/>
        <v>43912</v>
      </c>
      <c r="S944" t="s">
        <v>2523</v>
      </c>
      <c r="T944" s="6">
        <f t="shared" si="297"/>
        <v>4.340277777777778E-3</v>
      </c>
      <c r="U944">
        <f t="shared" si="285"/>
        <v>1.8518518518518518E-4</v>
      </c>
      <c r="V944">
        <f t="shared" si="286"/>
        <v>3.1331018518518515E-2</v>
      </c>
      <c r="W944">
        <f t="shared" si="287"/>
        <v>3.1145833333333331E-2</v>
      </c>
      <c r="X944">
        <f t="shared" si="300"/>
        <v>1.1111111111111112E-2</v>
      </c>
      <c r="Y944">
        <f t="shared" si="288"/>
        <v>1.1111111111111112E-2</v>
      </c>
      <c r="Z944" t="b">
        <f t="shared" si="289"/>
        <v>0</v>
      </c>
      <c r="AA944" s="6">
        <f t="shared" si="290"/>
        <v>4.0509259259259231E-4</v>
      </c>
      <c r="AB944" s="6" t="b">
        <f t="shared" si="291"/>
        <v>0</v>
      </c>
      <c r="AC944" s="9">
        <f t="shared" si="292"/>
        <v>87</v>
      </c>
      <c r="AD944" s="9">
        <f t="shared" si="301"/>
        <v>149.14285714285725</v>
      </c>
      <c r="AE944" s="10">
        <f t="shared" si="299"/>
        <v>3.5879629629629635E-4</v>
      </c>
      <c r="AF944">
        <f t="shared" si="293"/>
        <v>1.0925925925925926E-2</v>
      </c>
      <c r="AG944" t="b">
        <f t="shared" si="294"/>
        <v>0</v>
      </c>
      <c r="AH944">
        <f t="shared" si="295"/>
        <v>3.1331018518518515E-2</v>
      </c>
    </row>
    <row r="945" spans="1:34" x14ac:dyDescent="0.2">
      <c r="A945">
        <v>1005</v>
      </c>
      <c r="B945" t="s">
        <v>978</v>
      </c>
      <c r="C945" t="s">
        <v>986</v>
      </c>
      <c r="D945" t="s">
        <v>2038</v>
      </c>
      <c r="E945" t="str">
        <f t="shared" si="282"/>
        <v>Boris JohnsonMar 22, 2020</v>
      </c>
      <c r="F945" t="str">
        <f>VLOOKUP(D945,'names lookup'!A:L,5,FALSE)</f>
        <v>Boris Johnson</v>
      </c>
      <c r="G945" t="str">
        <f>VLOOKUP(F945,'names lookup'!E:H,3,FALSE)</f>
        <v>Government</v>
      </c>
      <c r="H945" t="str">
        <f>VLOOKUP(F945,'names lookup'!E:I,5,FALSE)</f>
        <v>Government</v>
      </c>
      <c r="I945" t="str">
        <f>VLOOKUP($F945,'names lookup'!$E:J,6,FALSE)</f>
        <v>Central govt</v>
      </c>
      <c r="J945" t="str">
        <f>VLOOKUP($F945,'names lookup'!$E:K,7,FALSE)</f>
        <v>N/A</v>
      </c>
      <c r="K945" t="str">
        <f>VLOOKUP($F945,'names lookup'!$E:L,8,FALSE)</f>
        <v>UK</v>
      </c>
      <c r="L945" t="str">
        <f t="shared" si="283"/>
        <v>So, next Robert Jenrick to outline the shielding measures that we’re going to be bringing forward in the next few days. Robert.</v>
      </c>
      <c r="M945" t="str">
        <f t="shared" si="296"/>
        <v>06:50</v>
      </c>
      <c r="O945">
        <v>150</v>
      </c>
      <c r="Q945" t="s">
        <v>979</v>
      </c>
      <c r="R945" s="7">
        <f t="shared" si="284"/>
        <v>43912</v>
      </c>
      <c r="S945" t="s">
        <v>2523</v>
      </c>
      <c r="T945" s="6">
        <f t="shared" si="297"/>
        <v>4.7453703703703703E-3</v>
      </c>
      <c r="U945">
        <f t="shared" si="285"/>
        <v>1.8518518518518518E-4</v>
      </c>
      <c r="V945">
        <f t="shared" si="286"/>
        <v>3.1331018518518515E-2</v>
      </c>
      <c r="W945">
        <f t="shared" si="287"/>
        <v>3.1145833333333331E-2</v>
      </c>
      <c r="X945">
        <f t="shared" si="300"/>
        <v>1.1111111111111112E-2</v>
      </c>
      <c r="Y945">
        <f t="shared" si="288"/>
        <v>1.1111111111111112E-2</v>
      </c>
      <c r="Z945" t="b">
        <f t="shared" si="289"/>
        <v>0</v>
      </c>
      <c r="AA945" s="6">
        <f t="shared" si="290"/>
        <v>1.1574074074074091E-4</v>
      </c>
      <c r="AB945" s="6" t="b">
        <f t="shared" si="291"/>
        <v>0</v>
      </c>
      <c r="AC945" s="9">
        <f t="shared" si="292"/>
        <v>22</v>
      </c>
      <c r="AD945" s="9">
        <f t="shared" si="301"/>
        <v>131.9999999999998</v>
      </c>
      <c r="AE945" s="10">
        <f t="shared" si="299"/>
        <v>8.1018518518518516E-5</v>
      </c>
      <c r="AF945">
        <f t="shared" si="293"/>
        <v>1.0925925925925926E-2</v>
      </c>
      <c r="AG945" t="b">
        <f t="shared" si="294"/>
        <v>0</v>
      </c>
      <c r="AH945">
        <f t="shared" si="295"/>
        <v>3.1331018518518515E-2</v>
      </c>
    </row>
    <row r="946" spans="1:34" x14ac:dyDescent="0.2">
      <c r="A946">
        <v>1006</v>
      </c>
      <c r="B946" t="s">
        <v>978</v>
      </c>
      <c r="C946" t="s">
        <v>987</v>
      </c>
      <c r="D946" t="s">
        <v>2144</v>
      </c>
      <c r="E946" t="str">
        <f t="shared" si="282"/>
        <v>Robert JenrickMar 22, 2020</v>
      </c>
      <c r="F946" t="str">
        <f>VLOOKUP(E946,'names lookup'!D:L,2,FALSE)</f>
        <v>Robert Jenrick</v>
      </c>
      <c r="G946" t="str">
        <f>VLOOKUP(F946,'names lookup'!E:H,3,FALSE)</f>
        <v>Government</v>
      </c>
      <c r="H946" t="str">
        <f>VLOOKUP(F946,'names lookup'!E:I,5,FALSE)</f>
        <v>Government</v>
      </c>
      <c r="I946" t="str">
        <f>VLOOKUP($F946,'names lookup'!$E:J,6,FALSE)</f>
        <v>Central govt</v>
      </c>
      <c r="J946" t="str">
        <f>VLOOKUP($F946,'names lookup'!$E:K,7,FALSE)</f>
        <v>N/A</v>
      </c>
      <c r="K946" t="str">
        <f>VLOOKUP($F946,'names lookup'!$E:L,8,FALSE)</f>
        <v>UK</v>
      </c>
      <c r="L946" t="str">
        <f t="shared" si="283"/>
        <v>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v>
      </c>
      <c r="M946" t="str">
        <f t="shared" si="296"/>
        <v>07:00</v>
      </c>
      <c r="O946">
        <v>1653</v>
      </c>
      <c r="Q946" t="s">
        <v>979</v>
      </c>
      <c r="R946" s="7">
        <f t="shared" si="284"/>
        <v>43912</v>
      </c>
      <c r="S946" t="s">
        <v>2720</v>
      </c>
      <c r="T946" s="6">
        <f t="shared" si="297"/>
        <v>4.8611111111111112E-3</v>
      </c>
      <c r="U946">
        <f t="shared" si="285"/>
        <v>4.8611111111111112E-3</v>
      </c>
      <c r="V946">
        <f t="shared" si="286"/>
        <v>2.991898148148148E-2</v>
      </c>
      <c r="W946">
        <f t="shared" si="287"/>
        <v>2.5057870370370369E-2</v>
      </c>
      <c r="X946">
        <f t="shared" si="300"/>
        <v>1.1111111111111112E-2</v>
      </c>
      <c r="Y946">
        <f t="shared" si="288"/>
        <v>1.1111111111111112E-2</v>
      </c>
      <c r="Z946" t="b">
        <f t="shared" si="289"/>
        <v>0</v>
      </c>
      <c r="AA946" s="6">
        <f t="shared" si="290"/>
        <v>1.4699074074074085E-3</v>
      </c>
      <c r="AB946" s="6" t="b">
        <f t="shared" si="291"/>
        <v>0</v>
      </c>
      <c r="AC946" s="9">
        <f t="shared" si="292"/>
        <v>291</v>
      </c>
      <c r="AD946" s="9">
        <f t="shared" si="301"/>
        <v>137.48031496062984</v>
      </c>
      <c r="AE946" s="10">
        <f t="shared" si="299"/>
        <v>1.2037037037037038E-3</v>
      </c>
      <c r="AF946">
        <f t="shared" si="293"/>
        <v>6.2500000000000003E-3</v>
      </c>
      <c r="AG946" t="b">
        <f t="shared" si="294"/>
        <v>0</v>
      </c>
      <c r="AH946">
        <f t="shared" si="295"/>
        <v>3.1331018518518515E-2</v>
      </c>
    </row>
    <row r="947" spans="1:34" x14ac:dyDescent="0.2">
      <c r="A947">
        <v>1007</v>
      </c>
      <c r="B947" t="s">
        <v>978</v>
      </c>
      <c r="C947" t="s">
        <v>988</v>
      </c>
      <c r="D947" t="s">
        <v>2144</v>
      </c>
      <c r="E947" t="str">
        <f t="shared" si="282"/>
        <v>Robert JenrickMar 22, 2020</v>
      </c>
      <c r="F947" t="str">
        <f>VLOOKUP(E947,'names lookup'!D:L,2,FALSE)</f>
        <v>Robert Jenrick</v>
      </c>
      <c r="G947" t="str">
        <f>VLOOKUP(F947,'names lookup'!E:H,3,FALSE)</f>
        <v>Government</v>
      </c>
      <c r="H947" t="str">
        <f>VLOOKUP(F947,'names lookup'!E:I,5,FALSE)</f>
        <v>Government</v>
      </c>
      <c r="I947" t="str">
        <f>VLOOKUP($F947,'names lookup'!$E:J,6,FALSE)</f>
        <v>Central govt</v>
      </c>
      <c r="J947" t="str">
        <f>VLOOKUP($F947,'names lookup'!$E:K,7,FALSE)</f>
        <v>N/A</v>
      </c>
      <c r="K947" t="str">
        <f>VLOOKUP($F947,'names lookup'!$E:L,8,FALSE)</f>
        <v>UK</v>
      </c>
      <c r="L947" t="str">
        <f t="shared" si="283"/>
        <v>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v>
      </c>
      <c r="M947" t="str">
        <f t="shared" si="296"/>
        <v>09:07</v>
      </c>
      <c r="O947">
        <v>1006</v>
      </c>
      <c r="Q947" t="s">
        <v>979</v>
      </c>
      <c r="R947" s="7">
        <f t="shared" si="284"/>
        <v>43912</v>
      </c>
      <c r="S947" t="s">
        <v>2720</v>
      </c>
      <c r="T947" s="6">
        <f t="shared" si="297"/>
        <v>6.3310185185185197E-3</v>
      </c>
      <c r="U947">
        <f t="shared" si="285"/>
        <v>4.8611111111111112E-3</v>
      </c>
      <c r="V947">
        <f t="shared" si="286"/>
        <v>2.991898148148148E-2</v>
      </c>
      <c r="W947">
        <f t="shared" si="287"/>
        <v>2.5057870370370369E-2</v>
      </c>
      <c r="X947">
        <f t="shared" si="300"/>
        <v>1.1111111111111112E-2</v>
      </c>
      <c r="Y947">
        <f t="shared" si="288"/>
        <v>1.1111111111111112E-2</v>
      </c>
      <c r="Z947" t="b">
        <f t="shared" si="289"/>
        <v>0</v>
      </c>
      <c r="AA947" s="6">
        <f t="shared" si="290"/>
        <v>8.6805555555555421E-4</v>
      </c>
      <c r="AB947" s="6" t="b">
        <f t="shared" si="291"/>
        <v>0</v>
      </c>
      <c r="AC947" s="9">
        <f t="shared" si="292"/>
        <v>179</v>
      </c>
      <c r="AD947" s="9">
        <f t="shared" ref="AD947:AD978" si="302">IF(AB947=FALSE,AC947/(AA947*(24*60)),"")</f>
        <v>143.20000000000022</v>
      </c>
      <c r="AE947" s="10">
        <f t="shared" si="299"/>
        <v>7.407407407407407E-4</v>
      </c>
      <c r="AF947">
        <f t="shared" si="293"/>
        <v>6.2500000000000003E-3</v>
      </c>
      <c r="AG947" t="b">
        <f t="shared" si="294"/>
        <v>0</v>
      </c>
      <c r="AH947">
        <f t="shared" si="295"/>
        <v>3.1331018518518515E-2</v>
      </c>
    </row>
    <row r="948" spans="1:34" x14ac:dyDescent="0.2">
      <c r="A948">
        <v>1008</v>
      </c>
      <c r="B948" t="s">
        <v>978</v>
      </c>
      <c r="C948" t="s">
        <v>989</v>
      </c>
      <c r="D948" t="s">
        <v>2144</v>
      </c>
      <c r="E948" t="str">
        <f t="shared" si="282"/>
        <v>Robert JenrickMar 22, 2020</v>
      </c>
      <c r="F948" t="str">
        <f>VLOOKUP(E948,'names lookup'!D:L,2,FALSE)</f>
        <v>Robert Jenrick</v>
      </c>
      <c r="G948" t="str">
        <f>VLOOKUP(F948,'names lookup'!E:H,3,FALSE)</f>
        <v>Government</v>
      </c>
      <c r="H948" t="str">
        <f>VLOOKUP(F948,'names lookup'!E:I,5,FALSE)</f>
        <v>Government</v>
      </c>
      <c r="I948" t="str">
        <f>VLOOKUP($F948,'names lookup'!$E:J,6,FALSE)</f>
        <v>Central govt</v>
      </c>
      <c r="J948" t="str">
        <f>VLOOKUP($F948,'names lookup'!$E:K,7,FALSE)</f>
        <v>N/A</v>
      </c>
      <c r="K948" t="str">
        <f>VLOOKUP($F948,'names lookup'!$E:L,8,FALSE)</f>
        <v>UK</v>
      </c>
      <c r="L948" t="str">
        <f t="shared" si="283"/>
        <v>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v>
      </c>
      <c r="M948" t="str">
        <f t="shared" si="296"/>
        <v>10:22</v>
      </c>
      <c r="O948">
        <v>936</v>
      </c>
      <c r="Q948" t="s">
        <v>979</v>
      </c>
      <c r="R948" s="7">
        <f t="shared" si="284"/>
        <v>43912</v>
      </c>
      <c r="S948" t="s">
        <v>2720</v>
      </c>
      <c r="T948" s="6">
        <f t="shared" si="297"/>
        <v>7.1990740740740739E-3</v>
      </c>
      <c r="U948">
        <f t="shared" si="285"/>
        <v>4.8611111111111112E-3</v>
      </c>
      <c r="V948">
        <f t="shared" si="286"/>
        <v>2.991898148148148E-2</v>
      </c>
      <c r="W948">
        <f t="shared" si="287"/>
        <v>2.5057870370370369E-2</v>
      </c>
      <c r="X948">
        <f t="shared" si="300"/>
        <v>1.1111111111111112E-2</v>
      </c>
      <c r="Y948">
        <f t="shared" si="288"/>
        <v>1.1111111111111112E-2</v>
      </c>
      <c r="Z948" t="b">
        <f t="shared" si="289"/>
        <v>0</v>
      </c>
      <c r="AA948" s="6">
        <f t="shared" si="290"/>
        <v>8.1018518518518549E-4</v>
      </c>
      <c r="AB948" s="6" t="b">
        <f t="shared" si="291"/>
        <v>0</v>
      </c>
      <c r="AC948" s="9">
        <f t="shared" si="292"/>
        <v>149</v>
      </c>
      <c r="AD948" s="9">
        <f t="shared" si="302"/>
        <v>127.71428571428565</v>
      </c>
      <c r="AE948" s="10">
        <f t="shared" si="299"/>
        <v>6.134259259259259E-4</v>
      </c>
      <c r="AF948">
        <f t="shared" si="293"/>
        <v>6.2500000000000003E-3</v>
      </c>
      <c r="AG948" t="b">
        <f t="shared" si="294"/>
        <v>0</v>
      </c>
      <c r="AH948">
        <f t="shared" si="295"/>
        <v>3.1331018518518515E-2</v>
      </c>
    </row>
    <row r="949" spans="1:34" x14ac:dyDescent="0.2">
      <c r="A949">
        <v>1009</v>
      </c>
      <c r="B949" t="s">
        <v>978</v>
      </c>
      <c r="C949" t="s">
        <v>990</v>
      </c>
      <c r="D949" t="s">
        <v>2144</v>
      </c>
      <c r="E949" t="str">
        <f t="shared" si="282"/>
        <v>Robert JenrickMar 22, 2020</v>
      </c>
      <c r="F949" t="str">
        <f>VLOOKUP(E949,'names lookup'!D:L,2,FALSE)</f>
        <v>Robert Jenrick</v>
      </c>
      <c r="G949" t="str">
        <f>VLOOKUP(F949,'names lookup'!E:H,3,FALSE)</f>
        <v>Government</v>
      </c>
      <c r="H949" t="str">
        <f>VLOOKUP(F949,'names lookup'!E:I,5,FALSE)</f>
        <v>Government</v>
      </c>
      <c r="I949" t="str">
        <f>VLOOKUP($F949,'names lookup'!$E:J,6,FALSE)</f>
        <v>Central govt</v>
      </c>
      <c r="J949" t="str">
        <f>VLOOKUP($F949,'names lookup'!$E:K,7,FALSE)</f>
        <v>N/A</v>
      </c>
      <c r="K949" t="str">
        <f>VLOOKUP($F949,'names lookup'!$E:L,8,FALSE)</f>
        <v>UK</v>
      </c>
      <c r="L949" t="str">
        <f t="shared" si="283"/>
        <v>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v>
      </c>
      <c r="M949" t="str">
        <f t="shared" si="296"/>
        <v>11:32</v>
      </c>
      <c r="O949">
        <v>508</v>
      </c>
      <c r="Q949" t="s">
        <v>979</v>
      </c>
      <c r="R949" s="7">
        <f t="shared" si="284"/>
        <v>43912</v>
      </c>
      <c r="S949" t="s">
        <v>2720</v>
      </c>
      <c r="T949" s="6">
        <f t="shared" si="297"/>
        <v>8.0092592592592594E-3</v>
      </c>
      <c r="U949">
        <f t="shared" si="285"/>
        <v>4.8611111111111112E-3</v>
      </c>
      <c r="V949">
        <f t="shared" si="286"/>
        <v>2.991898148148148E-2</v>
      </c>
      <c r="W949">
        <f t="shared" si="287"/>
        <v>2.5057870370370369E-2</v>
      </c>
      <c r="X949">
        <f t="shared" si="300"/>
        <v>1.1111111111111112E-2</v>
      </c>
      <c r="Y949">
        <f t="shared" si="288"/>
        <v>1.1111111111111112E-2</v>
      </c>
      <c r="Z949" t="b">
        <f t="shared" si="289"/>
        <v>0</v>
      </c>
      <c r="AA949" s="6">
        <f t="shared" si="290"/>
        <v>3.5879629629629629E-4</v>
      </c>
      <c r="AB949" s="6" t="b">
        <f t="shared" si="291"/>
        <v>0</v>
      </c>
      <c r="AC949" s="9">
        <f t="shared" si="292"/>
        <v>79</v>
      </c>
      <c r="AD949" s="9">
        <f t="shared" si="302"/>
        <v>152.90322580645164</v>
      </c>
      <c r="AE949" s="10">
        <f t="shared" si="299"/>
        <v>3.2407407407407406E-4</v>
      </c>
      <c r="AF949">
        <f t="shared" si="293"/>
        <v>6.2500000000000003E-3</v>
      </c>
      <c r="AG949" t="b">
        <f t="shared" si="294"/>
        <v>0</v>
      </c>
      <c r="AH949">
        <f t="shared" si="295"/>
        <v>3.1331018518518515E-2</v>
      </c>
    </row>
    <row r="950" spans="1:34" x14ac:dyDescent="0.2">
      <c r="A950">
        <v>1010</v>
      </c>
      <c r="B950" t="s">
        <v>978</v>
      </c>
      <c r="C950" t="s">
        <v>991</v>
      </c>
      <c r="D950" t="s">
        <v>2144</v>
      </c>
      <c r="E950" t="str">
        <f t="shared" si="282"/>
        <v>Robert JenrickMar 22, 2020</v>
      </c>
      <c r="F950" t="str">
        <f>VLOOKUP(E950,'names lookup'!D:L,2,FALSE)</f>
        <v>Robert Jenrick</v>
      </c>
      <c r="G950" t="str">
        <f>VLOOKUP(F950,'names lookup'!E:H,3,FALSE)</f>
        <v>Government</v>
      </c>
      <c r="H950" t="str">
        <f>VLOOKUP(F950,'names lookup'!E:I,5,FALSE)</f>
        <v>Government</v>
      </c>
      <c r="I950" t="str">
        <f>VLOOKUP($F950,'names lookup'!$E:J,6,FALSE)</f>
        <v>Central govt</v>
      </c>
      <c r="J950" t="str">
        <f>VLOOKUP($F950,'names lookup'!$E:K,7,FALSE)</f>
        <v>N/A</v>
      </c>
      <c r="K950" t="str">
        <f>VLOOKUP($F950,'names lookup'!$E:L,8,FALSE)</f>
        <v>UK</v>
      </c>
      <c r="L950" t="str">
        <f t="shared" si="283"/>
        <v>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v>
      </c>
      <c r="M950" t="str">
        <f t="shared" si="296"/>
        <v>12:03</v>
      </c>
      <c r="O950">
        <v>509</v>
      </c>
      <c r="Q950" t="s">
        <v>979</v>
      </c>
      <c r="R950" s="7">
        <f t="shared" si="284"/>
        <v>43912</v>
      </c>
      <c r="S950" t="s">
        <v>2720</v>
      </c>
      <c r="T950" s="6">
        <f t="shared" si="297"/>
        <v>8.3680555555555557E-3</v>
      </c>
      <c r="U950">
        <f t="shared" si="285"/>
        <v>4.8611111111111112E-3</v>
      </c>
      <c r="V950">
        <f t="shared" si="286"/>
        <v>2.991898148148148E-2</v>
      </c>
      <c r="W950">
        <f t="shared" si="287"/>
        <v>2.5057870370370369E-2</v>
      </c>
      <c r="X950">
        <f t="shared" si="300"/>
        <v>1.1111111111111112E-2</v>
      </c>
      <c r="Y950">
        <f t="shared" si="288"/>
        <v>1.1111111111111112E-2</v>
      </c>
      <c r="Z950" t="b">
        <f t="shared" si="289"/>
        <v>0</v>
      </c>
      <c r="AA950" s="6">
        <f t="shared" si="290"/>
        <v>3.9351851851851874E-4</v>
      </c>
      <c r="AB950" s="6" t="b">
        <f t="shared" si="291"/>
        <v>0</v>
      </c>
      <c r="AC950" s="9">
        <f t="shared" si="292"/>
        <v>91</v>
      </c>
      <c r="AD950" s="9">
        <f t="shared" si="302"/>
        <v>160.58823529411757</v>
      </c>
      <c r="AE950" s="10">
        <f t="shared" si="299"/>
        <v>3.7037037037037035E-4</v>
      </c>
      <c r="AF950">
        <f t="shared" si="293"/>
        <v>6.2500000000000003E-3</v>
      </c>
      <c r="AG950" t="b">
        <f t="shared" si="294"/>
        <v>0</v>
      </c>
      <c r="AH950">
        <f t="shared" si="295"/>
        <v>3.1331018518518515E-2</v>
      </c>
    </row>
    <row r="951" spans="1:34" x14ac:dyDescent="0.2">
      <c r="A951">
        <v>1011</v>
      </c>
      <c r="B951" t="s">
        <v>978</v>
      </c>
      <c r="C951" t="s">
        <v>992</v>
      </c>
      <c r="D951" t="s">
        <v>2144</v>
      </c>
      <c r="E951" t="str">
        <f t="shared" si="282"/>
        <v>Robert JenrickMar 22, 2020</v>
      </c>
      <c r="F951" t="str">
        <f>VLOOKUP(E951,'names lookup'!D:L,2,FALSE)</f>
        <v>Robert Jenrick</v>
      </c>
      <c r="G951" t="str">
        <f>VLOOKUP(F951,'names lookup'!E:H,3,FALSE)</f>
        <v>Government</v>
      </c>
      <c r="H951" t="str">
        <f>VLOOKUP(F951,'names lookup'!E:I,5,FALSE)</f>
        <v>Government</v>
      </c>
      <c r="I951" t="str">
        <f>VLOOKUP($F951,'names lookup'!$E:J,6,FALSE)</f>
        <v>Central govt</v>
      </c>
      <c r="J951" t="str">
        <f>VLOOKUP($F951,'names lookup'!$E:K,7,FALSE)</f>
        <v>N/A</v>
      </c>
      <c r="K951" t="str">
        <f>VLOOKUP($F951,'names lookup'!$E:L,8,FALSE)</f>
        <v>UK</v>
      </c>
      <c r="L951" t="str">
        <f t="shared" si="283"/>
        <v>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v>
      </c>
      <c r="M951" t="str">
        <f t="shared" si="296"/>
        <v>12:37</v>
      </c>
      <c r="O951">
        <v>415</v>
      </c>
      <c r="Q951" t="s">
        <v>979</v>
      </c>
      <c r="R951" s="7">
        <f t="shared" si="284"/>
        <v>43912</v>
      </c>
      <c r="S951" t="s">
        <v>2720</v>
      </c>
      <c r="T951" s="6">
        <f t="shared" si="297"/>
        <v>8.7615740740740744E-3</v>
      </c>
      <c r="U951">
        <f t="shared" si="285"/>
        <v>4.8611111111111112E-3</v>
      </c>
      <c r="V951">
        <f t="shared" si="286"/>
        <v>2.991898148148148E-2</v>
      </c>
      <c r="W951">
        <f t="shared" si="287"/>
        <v>2.5057870370370369E-2</v>
      </c>
      <c r="X951">
        <f t="shared" si="300"/>
        <v>1.1111111111111112E-2</v>
      </c>
      <c r="Y951">
        <f t="shared" si="288"/>
        <v>1.1111111111111112E-2</v>
      </c>
      <c r="Z951" t="b">
        <f t="shared" si="289"/>
        <v>0</v>
      </c>
      <c r="AA951" s="6">
        <f t="shared" si="290"/>
        <v>3.7037037037036986E-4</v>
      </c>
      <c r="AB951" s="6" t="b">
        <f t="shared" si="291"/>
        <v>0</v>
      </c>
      <c r="AC951" s="9">
        <f t="shared" si="292"/>
        <v>72</v>
      </c>
      <c r="AD951" s="9">
        <f t="shared" si="302"/>
        <v>135.0000000000002</v>
      </c>
      <c r="AE951" s="10">
        <f t="shared" si="299"/>
        <v>2.8935185185185189E-4</v>
      </c>
      <c r="AF951">
        <f t="shared" si="293"/>
        <v>6.2500000000000003E-3</v>
      </c>
      <c r="AG951" t="b">
        <f t="shared" si="294"/>
        <v>0</v>
      </c>
      <c r="AH951">
        <f t="shared" si="295"/>
        <v>3.1331018518518515E-2</v>
      </c>
    </row>
    <row r="952" spans="1:34" x14ac:dyDescent="0.2">
      <c r="A952">
        <v>1012</v>
      </c>
      <c r="B952" t="s">
        <v>978</v>
      </c>
      <c r="C952" t="s">
        <v>993</v>
      </c>
      <c r="D952" t="s">
        <v>2038</v>
      </c>
      <c r="E952" t="str">
        <f t="shared" si="282"/>
        <v>Boris JohnsonMar 22, 2020</v>
      </c>
      <c r="F952" t="str">
        <f>VLOOKUP(D952,'names lookup'!A:L,5,FALSE)</f>
        <v>Boris Johnson</v>
      </c>
      <c r="G952" t="str">
        <f>VLOOKUP(F952,'names lookup'!E:H,3,FALSE)</f>
        <v>Government</v>
      </c>
      <c r="H952" t="str">
        <f>VLOOKUP(F952,'names lookup'!E:I,5,FALSE)</f>
        <v>Government</v>
      </c>
      <c r="I952" t="str">
        <f>VLOOKUP($F952,'names lookup'!$E:J,6,FALSE)</f>
        <v>Central govt</v>
      </c>
      <c r="J952" t="str">
        <f>VLOOKUP($F952,'names lookup'!$E:K,7,FALSE)</f>
        <v>N/A</v>
      </c>
      <c r="K952" t="str">
        <f>VLOOKUP($F952,'names lookup'!$E:L,8,FALSE)</f>
        <v>UK</v>
      </c>
      <c r="L952" t="str">
        <f t="shared" si="283"/>
        <v>Thanks Robert. Jenny, is there anything you want to add?</v>
      </c>
      <c r="M952" t="str">
        <f t="shared" si="296"/>
        <v>13:09</v>
      </c>
      <c r="O952">
        <v>79</v>
      </c>
      <c r="Q952" t="s">
        <v>979</v>
      </c>
      <c r="R952" s="7">
        <f t="shared" si="284"/>
        <v>43912</v>
      </c>
      <c r="S952" t="s">
        <v>2721</v>
      </c>
      <c r="T952" s="6">
        <f t="shared" si="297"/>
        <v>9.1319444444444443E-3</v>
      </c>
      <c r="U952">
        <f t="shared" si="285"/>
        <v>9.1319444444444443E-3</v>
      </c>
      <c r="V952">
        <f t="shared" si="286"/>
        <v>3.1331018518518515E-2</v>
      </c>
      <c r="W952">
        <f t="shared" si="287"/>
        <v>2.2199074074074072E-2</v>
      </c>
      <c r="X952">
        <f t="shared" si="300"/>
        <v>1.1111111111111112E-2</v>
      </c>
      <c r="Y952">
        <f t="shared" si="288"/>
        <v>1.1111111111111112E-2</v>
      </c>
      <c r="Z952" t="b">
        <f t="shared" si="289"/>
        <v>0</v>
      </c>
      <c r="AA952" s="6">
        <f t="shared" si="290"/>
        <v>2.3148148148148875E-5</v>
      </c>
      <c r="AB952" s="6" t="b">
        <f t="shared" si="291"/>
        <v>0</v>
      </c>
      <c r="AC952" s="9">
        <f t="shared" si="292"/>
        <v>10</v>
      </c>
      <c r="AD952" s="9">
        <f t="shared" si="302"/>
        <v>299.99999999999056</v>
      </c>
      <c r="AE952" s="10">
        <f t="shared" si="299"/>
        <v>3.4722222222222222E-5</v>
      </c>
      <c r="AF952">
        <f t="shared" si="293"/>
        <v>1.9791666666666673E-3</v>
      </c>
      <c r="AG952" t="b">
        <f t="shared" si="294"/>
        <v>0</v>
      </c>
      <c r="AH952">
        <f t="shared" si="295"/>
        <v>3.1331018518518515E-2</v>
      </c>
    </row>
    <row r="953" spans="1:34" x14ac:dyDescent="0.2">
      <c r="A953">
        <v>1013</v>
      </c>
      <c r="B953" t="s">
        <v>978</v>
      </c>
      <c r="C953" t="s">
        <v>994</v>
      </c>
      <c r="D953" t="s">
        <v>2089</v>
      </c>
      <c r="E953" t="str">
        <f t="shared" si="282"/>
        <v>JennyMar 22, 2020</v>
      </c>
      <c r="F953" t="str">
        <f>VLOOKUP(E953,'names lookup'!D:L,2,FALSE)</f>
        <v>Dr. Jenny Harries</v>
      </c>
      <c r="G953" t="str">
        <f>VLOOKUP(F953,'names lookup'!E:H,3,FALSE)</f>
        <v>Department of Health and Social Care (DHSC)</v>
      </c>
      <c r="H953" t="str">
        <f>VLOOKUP(F953,'names lookup'!E:I,5,FALSE)</f>
        <v>Government</v>
      </c>
      <c r="I953" t="str">
        <f>VLOOKUP($F953,'names lookup'!$E:J,6,FALSE)</f>
        <v>Health</v>
      </c>
      <c r="J953" t="str">
        <f>VLOOKUP($F953,'names lookup'!$E:K,7,FALSE)</f>
        <v>N/A</v>
      </c>
      <c r="K953" t="str">
        <f>VLOOKUP($F953,'names lookup'!$E:L,8,FALSE)</f>
        <v>England</v>
      </c>
      <c r="L953" t="str">
        <f t="shared" si="283"/>
        <v>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v>
      </c>
      <c r="M953" t="str">
        <f t="shared" si="296"/>
        <v>13:11</v>
      </c>
      <c r="O953">
        <v>581</v>
      </c>
      <c r="Q953" t="s">
        <v>979</v>
      </c>
      <c r="R953" s="7">
        <f t="shared" si="284"/>
        <v>43912</v>
      </c>
      <c r="S953" t="s">
        <v>2722</v>
      </c>
      <c r="T953" s="6">
        <f t="shared" si="297"/>
        <v>9.1550925925925931E-3</v>
      </c>
      <c r="U953">
        <f t="shared" si="285"/>
        <v>9.1550925925925931E-3</v>
      </c>
      <c r="V953">
        <f t="shared" si="286"/>
        <v>2.9351851851851851E-2</v>
      </c>
      <c r="W953">
        <f t="shared" si="287"/>
        <v>2.0196759259259258E-2</v>
      </c>
      <c r="X953">
        <f t="shared" si="300"/>
        <v>1.1111111111111112E-2</v>
      </c>
      <c r="Y953">
        <f t="shared" si="288"/>
        <v>1.1111111111111112E-2</v>
      </c>
      <c r="Z953" t="b">
        <f t="shared" si="289"/>
        <v>0</v>
      </c>
      <c r="AA953" s="6">
        <f t="shared" si="290"/>
        <v>4.0509259259259231E-4</v>
      </c>
      <c r="AB953" s="6" t="b">
        <f t="shared" si="291"/>
        <v>0</v>
      </c>
      <c r="AC953" s="9">
        <f t="shared" si="292"/>
        <v>97</v>
      </c>
      <c r="AD953" s="9">
        <f t="shared" si="302"/>
        <v>166.28571428571439</v>
      </c>
      <c r="AE953" s="10">
        <f t="shared" si="299"/>
        <v>3.9351851851851852E-4</v>
      </c>
      <c r="AF953">
        <f t="shared" si="293"/>
        <v>1.9560185185185184E-3</v>
      </c>
      <c r="AG953" t="b">
        <f t="shared" si="294"/>
        <v>0</v>
      </c>
      <c r="AH953">
        <f t="shared" si="295"/>
        <v>3.1331018518518515E-2</v>
      </c>
    </row>
    <row r="954" spans="1:34" x14ac:dyDescent="0.2">
      <c r="A954">
        <v>1014</v>
      </c>
      <c r="B954" t="s">
        <v>978</v>
      </c>
      <c r="C954" t="s">
        <v>995</v>
      </c>
      <c r="D954" t="s">
        <v>2089</v>
      </c>
      <c r="E954" t="str">
        <f t="shared" si="282"/>
        <v>JennyMar 22, 2020</v>
      </c>
      <c r="F954" t="str">
        <f>VLOOKUP(E954,'names lookup'!D:L,2,FALSE)</f>
        <v>Dr. Jenny Harries</v>
      </c>
      <c r="G954" t="str">
        <f>VLOOKUP(F954,'names lookup'!E:H,3,FALSE)</f>
        <v>Department of Health and Social Care (DHSC)</v>
      </c>
      <c r="H954" t="str">
        <f>VLOOKUP(F954,'names lookup'!E:I,5,FALSE)</f>
        <v>Government</v>
      </c>
      <c r="I954" t="str">
        <f>VLOOKUP($F954,'names lookup'!$E:J,6,FALSE)</f>
        <v>Health</v>
      </c>
      <c r="J954" t="str">
        <f>VLOOKUP($F954,'names lookup'!$E:K,7,FALSE)</f>
        <v>N/A</v>
      </c>
      <c r="K954" t="str">
        <f>VLOOKUP($F954,'names lookup'!$E:L,8,FALSE)</f>
        <v>England</v>
      </c>
      <c r="L954" t="str">
        <f t="shared" si="283"/>
        <v>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v>
      </c>
      <c r="M954" t="str">
        <f t="shared" si="296"/>
        <v>13:46</v>
      </c>
      <c r="O954">
        <v>475</v>
      </c>
      <c r="Q954" t="s">
        <v>979</v>
      </c>
      <c r="R954" s="7">
        <f t="shared" si="284"/>
        <v>43912</v>
      </c>
      <c r="S954" t="s">
        <v>2722</v>
      </c>
      <c r="T954" s="6">
        <f t="shared" si="297"/>
        <v>9.5601851851851855E-3</v>
      </c>
      <c r="U954">
        <f t="shared" si="285"/>
        <v>9.1550925925925931E-3</v>
      </c>
      <c r="V954">
        <f t="shared" si="286"/>
        <v>2.9351851851851851E-2</v>
      </c>
      <c r="W954">
        <f t="shared" si="287"/>
        <v>2.0196759259259258E-2</v>
      </c>
      <c r="X954">
        <f t="shared" si="300"/>
        <v>1.1111111111111112E-2</v>
      </c>
      <c r="Y954">
        <f t="shared" si="288"/>
        <v>1.1111111111111112E-2</v>
      </c>
      <c r="Z954" t="b">
        <f t="shared" si="289"/>
        <v>0</v>
      </c>
      <c r="AA954" s="6">
        <f t="shared" si="290"/>
        <v>3.5879629629629629E-4</v>
      </c>
      <c r="AB954" s="6" t="b">
        <f t="shared" si="291"/>
        <v>0</v>
      </c>
      <c r="AC954" s="9">
        <f t="shared" si="292"/>
        <v>85</v>
      </c>
      <c r="AD954" s="9">
        <f t="shared" si="302"/>
        <v>164.51612903225808</v>
      </c>
      <c r="AE954" s="10">
        <f t="shared" si="299"/>
        <v>3.4722222222222224E-4</v>
      </c>
      <c r="AF954">
        <f t="shared" si="293"/>
        <v>1.9560185185185184E-3</v>
      </c>
      <c r="AG954" t="b">
        <f t="shared" si="294"/>
        <v>0</v>
      </c>
      <c r="AH954">
        <f t="shared" si="295"/>
        <v>3.1331018518518515E-2</v>
      </c>
    </row>
    <row r="955" spans="1:34" x14ac:dyDescent="0.2">
      <c r="A955">
        <v>1015</v>
      </c>
      <c r="B955" t="s">
        <v>978</v>
      </c>
      <c r="C955" t="s">
        <v>996</v>
      </c>
      <c r="D955" t="s">
        <v>2089</v>
      </c>
      <c r="E955" t="str">
        <f t="shared" si="282"/>
        <v>JennyMar 22, 2020</v>
      </c>
      <c r="F955" t="str">
        <f>VLOOKUP(E955,'names lookup'!D:L,2,FALSE)</f>
        <v>Dr. Jenny Harries</v>
      </c>
      <c r="G955" t="str">
        <f>VLOOKUP(F955,'names lookup'!E:H,3,FALSE)</f>
        <v>Department of Health and Social Care (DHSC)</v>
      </c>
      <c r="H955" t="str">
        <f>VLOOKUP(F955,'names lookup'!E:I,5,FALSE)</f>
        <v>Government</v>
      </c>
      <c r="I955" t="str">
        <f>VLOOKUP($F955,'names lookup'!$E:J,6,FALSE)</f>
        <v>Health</v>
      </c>
      <c r="J955" t="str">
        <f>VLOOKUP($F955,'names lookup'!$E:K,7,FALSE)</f>
        <v>N/A</v>
      </c>
      <c r="K955" t="str">
        <f>VLOOKUP($F955,'names lookup'!$E:L,8,FALSE)</f>
        <v>England</v>
      </c>
      <c r="L955" t="str">
        <f t="shared" si="283"/>
        <v>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v>
      </c>
      <c r="M955" t="str">
        <f t="shared" si="296"/>
        <v>14:17</v>
      </c>
      <c r="O955">
        <v>506</v>
      </c>
      <c r="Q955" t="s">
        <v>979</v>
      </c>
      <c r="R955" s="7">
        <f t="shared" si="284"/>
        <v>43912</v>
      </c>
      <c r="S955" t="s">
        <v>2722</v>
      </c>
      <c r="T955" s="6">
        <f t="shared" si="297"/>
        <v>9.9189814814814817E-3</v>
      </c>
      <c r="U955">
        <f t="shared" si="285"/>
        <v>9.1550925925925931E-3</v>
      </c>
      <c r="V955">
        <f t="shared" si="286"/>
        <v>2.9351851851851851E-2</v>
      </c>
      <c r="W955">
        <f t="shared" si="287"/>
        <v>2.0196759259259258E-2</v>
      </c>
      <c r="X955">
        <f t="shared" si="300"/>
        <v>1.1111111111111112E-2</v>
      </c>
      <c r="Y955">
        <f t="shared" si="288"/>
        <v>1.1111111111111112E-2</v>
      </c>
      <c r="Z955" t="b">
        <f t="shared" si="289"/>
        <v>0</v>
      </c>
      <c r="AA955" s="6">
        <f t="shared" si="290"/>
        <v>3.4722222222222099E-4</v>
      </c>
      <c r="AB955" s="6" t="b">
        <f t="shared" si="291"/>
        <v>0</v>
      </c>
      <c r="AC955" s="9">
        <f t="shared" si="292"/>
        <v>91</v>
      </c>
      <c r="AD955" s="9">
        <f t="shared" si="302"/>
        <v>182.00000000000065</v>
      </c>
      <c r="AE955" s="10">
        <f t="shared" si="299"/>
        <v>3.7037037037037035E-4</v>
      </c>
      <c r="AF955">
        <f t="shared" si="293"/>
        <v>1.9560185185185184E-3</v>
      </c>
      <c r="AG955" t="b">
        <f t="shared" si="294"/>
        <v>0</v>
      </c>
      <c r="AH955">
        <f t="shared" si="295"/>
        <v>3.1331018518518515E-2</v>
      </c>
    </row>
    <row r="956" spans="1:34" x14ac:dyDescent="0.2">
      <c r="A956">
        <v>1016</v>
      </c>
      <c r="B956" t="s">
        <v>978</v>
      </c>
      <c r="C956" t="s">
        <v>997</v>
      </c>
      <c r="D956" t="s">
        <v>2089</v>
      </c>
      <c r="E956" t="str">
        <f t="shared" si="282"/>
        <v>JennyMar 22, 2020</v>
      </c>
      <c r="F956" t="str">
        <f>VLOOKUP(E956,'names lookup'!D:L,2,FALSE)</f>
        <v>Dr. Jenny Harries</v>
      </c>
      <c r="G956" t="str">
        <f>VLOOKUP(F956,'names lookup'!E:H,3,FALSE)</f>
        <v>Department of Health and Social Care (DHSC)</v>
      </c>
      <c r="H956" t="str">
        <f>VLOOKUP(F956,'names lookup'!E:I,5,FALSE)</f>
        <v>Government</v>
      </c>
      <c r="I956" t="str">
        <f>VLOOKUP($F956,'names lookup'!$E:J,6,FALSE)</f>
        <v>Health</v>
      </c>
      <c r="J956" t="str">
        <f>VLOOKUP($F956,'names lookup'!$E:K,7,FALSE)</f>
        <v>N/A</v>
      </c>
      <c r="K956" t="str">
        <f>VLOOKUP($F956,'names lookup'!$E:L,8,FALSE)</f>
        <v>England</v>
      </c>
      <c r="L956" t="str">
        <f t="shared" si="283"/>
        <v>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v>
      </c>
      <c r="M956" t="str">
        <f t="shared" si="296"/>
        <v>14:47</v>
      </c>
      <c r="O956">
        <v>629</v>
      </c>
      <c r="Q956" t="s">
        <v>979</v>
      </c>
      <c r="R956" s="7">
        <f t="shared" si="284"/>
        <v>43912</v>
      </c>
      <c r="S956" t="s">
        <v>2722</v>
      </c>
      <c r="T956" s="6">
        <f t="shared" si="297"/>
        <v>1.0266203703703703E-2</v>
      </c>
      <c r="U956">
        <f t="shared" si="285"/>
        <v>9.1550925925925931E-3</v>
      </c>
      <c r="V956">
        <f t="shared" si="286"/>
        <v>2.9351851851851851E-2</v>
      </c>
      <c r="W956">
        <f t="shared" si="287"/>
        <v>2.0196759259259258E-2</v>
      </c>
      <c r="X956">
        <f t="shared" si="300"/>
        <v>1.1111111111111112E-2</v>
      </c>
      <c r="Y956">
        <f t="shared" si="288"/>
        <v>1.1111111111111112E-2</v>
      </c>
      <c r="Z956" t="b">
        <f t="shared" si="289"/>
        <v>0</v>
      </c>
      <c r="AA956" s="6">
        <f t="shared" si="290"/>
        <v>4.3981481481481476E-4</v>
      </c>
      <c r="AB956" s="6" t="b">
        <f t="shared" si="291"/>
        <v>0</v>
      </c>
      <c r="AC956" s="9">
        <f t="shared" si="292"/>
        <v>109</v>
      </c>
      <c r="AD956" s="9">
        <f t="shared" si="302"/>
        <v>172.10526315789474</v>
      </c>
      <c r="AE956" s="10">
        <f t="shared" si="299"/>
        <v>4.5138888888888892E-4</v>
      </c>
      <c r="AF956">
        <f t="shared" si="293"/>
        <v>1.9560185185185184E-3</v>
      </c>
      <c r="AG956" t="b">
        <f t="shared" si="294"/>
        <v>0</v>
      </c>
      <c r="AH956">
        <f t="shared" si="295"/>
        <v>3.1331018518518515E-2</v>
      </c>
    </row>
    <row r="957" spans="1:34" x14ac:dyDescent="0.2">
      <c r="A957">
        <v>1017</v>
      </c>
      <c r="B957" t="s">
        <v>978</v>
      </c>
      <c r="C957" t="s">
        <v>998</v>
      </c>
      <c r="D957" t="s">
        <v>2038</v>
      </c>
      <c r="E957" t="str">
        <f t="shared" si="282"/>
        <v>Boris JohnsonMar 22, 2020</v>
      </c>
      <c r="F957" t="str">
        <f>VLOOKUP(D957,'names lookup'!A:L,5,FALSE)</f>
        <v>Boris Johnson</v>
      </c>
      <c r="G957" t="str">
        <f>VLOOKUP(F957,'names lookup'!E:H,3,FALSE)</f>
        <v>Government</v>
      </c>
      <c r="H957" t="str">
        <f>VLOOKUP(F957,'names lookup'!E:I,5,FALSE)</f>
        <v>Government</v>
      </c>
      <c r="I957" t="str">
        <f>VLOOKUP($F957,'names lookup'!$E:J,6,FALSE)</f>
        <v>Central govt</v>
      </c>
      <c r="J957" t="str">
        <f>VLOOKUP($F957,'names lookup'!$E:K,7,FALSE)</f>
        <v>N/A</v>
      </c>
      <c r="K957" t="str">
        <f>VLOOKUP($F957,'names lookup'!$E:L,8,FALSE)</f>
        <v>UK</v>
      </c>
      <c r="L957" t="str">
        <f t="shared" si="283"/>
        <v>Thanks very much. Jenny. Let’s go to some questions now please. Vicki Young, BBC.</v>
      </c>
      <c r="M957" t="str">
        <f t="shared" si="296"/>
        <v>15:25</v>
      </c>
      <c r="O957">
        <v>104</v>
      </c>
      <c r="Q957" t="s">
        <v>979</v>
      </c>
      <c r="R957" s="7">
        <f t="shared" si="284"/>
        <v>43912</v>
      </c>
      <c r="S957" t="s">
        <v>2724</v>
      </c>
      <c r="T957" s="6">
        <f t="shared" si="297"/>
        <v>1.0706018518518517E-2</v>
      </c>
      <c r="U957">
        <f t="shared" si="285"/>
        <v>1.0706018518518517E-2</v>
      </c>
      <c r="V957">
        <f t="shared" si="286"/>
        <v>3.1331018518518515E-2</v>
      </c>
      <c r="W957">
        <f t="shared" si="287"/>
        <v>2.0624999999999998E-2</v>
      </c>
      <c r="X957">
        <f t="shared" si="300"/>
        <v>1.1111111111111112E-2</v>
      </c>
      <c r="Y957">
        <f t="shared" si="288"/>
        <v>1.1111111111111112E-2</v>
      </c>
      <c r="Z957" t="b">
        <f t="shared" si="289"/>
        <v>0</v>
      </c>
      <c r="AA957" s="6">
        <f t="shared" si="290"/>
        <v>8.1018518518520197E-5</v>
      </c>
      <c r="AB957" s="6" t="b">
        <f t="shared" si="291"/>
        <v>0</v>
      </c>
      <c r="AC957" s="9">
        <f t="shared" si="292"/>
        <v>14</v>
      </c>
      <c r="AD957" s="9">
        <f t="shared" si="302"/>
        <v>119.99999999999751</v>
      </c>
      <c r="AE957" s="10">
        <f t="shared" si="299"/>
        <v>5.7870370370370366E-5</v>
      </c>
      <c r="AF957">
        <f t="shared" si="293"/>
        <v>4.0509259259259404E-4</v>
      </c>
      <c r="AG957" t="b">
        <f t="shared" si="294"/>
        <v>0</v>
      </c>
      <c r="AH957">
        <f t="shared" si="295"/>
        <v>3.1331018518518515E-2</v>
      </c>
    </row>
    <row r="958" spans="1:34" x14ac:dyDescent="0.2">
      <c r="A958">
        <v>1018</v>
      </c>
      <c r="B958" t="s">
        <v>978</v>
      </c>
      <c r="C958" t="s">
        <v>999</v>
      </c>
      <c r="D958" t="s">
        <v>2172</v>
      </c>
      <c r="E958" t="str">
        <f t="shared" si="282"/>
        <v>Vicki YoungMar 22, 2020</v>
      </c>
      <c r="F958" t="str">
        <f>VLOOKUP(D958,'names lookup'!A:L,5,FALSE)</f>
        <v>Vicki Young</v>
      </c>
      <c r="G958" t="str">
        <f>VLOOKUP(F958,'names lookup'!E:H,3,FALSE)</f>
        <v>BBC News</v>
      </c>
      <c r="H958" t="str">
        <f>VLOOKUP(F958,'names lookup'!E:I,5,FALSE)</f>
        <v>Media</v>
      </c>
      <c r="I958" t="str">
        <f>VLOOKUP($F958,'names lookup'!$E:J,6,FALSE)</f>
        <v>TV</v>
      </c>
      <c r="J958" t="str">
        <f>VLOOKUP($F958,'names lookup'!$E:K,7,FALSE)</f>
        <v>National</v>
      </c>
      <c r="K958" t="str">
        <f>VLOOKUP($F958,'names lookup'!$E:L,8,FALSE)</f>
        <v>UK</v>
      </c>
      <c r="L958" t="str">
        <f t="shared" si="283"/>
        <v>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v>
      </c>
      <c r="M958" t="str">
        <f t="shared" si="296"/>
        <v>15:32</v>
      </c>
      <c r="O958">
        <v>510</v>
      </c>
      <c r="Q958" t="s">
        <v>979</v>
      </c>
      <c r="R958" s="7">
        <f t="shared" si="284"/>
        <v>43912</v>
      </c>
      <c r="S958" t="s">
        <v>2725</v>
      </c>
      <c r="T958" s="6">
        <f t="shared" si="297"/>
        <v>1.0787037037037038E-2</v>
      </c>
      <c r="U958">
        <f t="shared" si="285"/>
        <v>1.0787037037037038E-2</v>
      </c>
      <c r="V958">
        <f t="shared" si="286"/>
        <v>1.0787037037037038E-2</v>
      </c>
      <c r="W958">
        <f t="shared" si="287"/>
        <v>0</v>
      </c>
      <c r="X958">
        <f t="shared" si="300"/>
        <v>1.1111111111111112E-2</v>
      </c>
      <c r="Y958">
        <f t="shared" si="288"/>
        <v>1.1111111111111112E-2</v>
      </c>
      <c r="Z958" t="b">
        <f t="shared" si="289"/>
        <v>0</v>
      </c>
      <c r="AA958" s="6">
        <f t="shared" si="290"/>
        <v>3.2407407407407385E-4</v>
      </c>
      <c r="AB958" s="6" t="b">
        <f t="shared" si="291"/>
        <v>0</v>
      </c>
      <c r="AC958" s="9">
        <f t="shared" si="292"/>
        <v>85</v>
      </c>
      <c r="AD958" s="9">
        <f t="shared" si="302"/>
        <v>182.14285714285728</v>
      </c>
      <c r="AE958" s="10">
        <f t="shared" si="299"/>
        <v>3.4722222222222224E-4</v>
      </c>
      <c r="AF958">
        <f t="shared" si="293"/>
        <v>3.2407407407407385E-4</v>
      </c>
      <c r="AG958" t="b">
        <f t="shared" si="294"/>
        <v>0</v>
      </c>
      <c r="AH958">
        <f t="shared" si="295"/>
        <v>3.1331018518518515E-2</v>
      </c>
    </row>
    <row r="959" spans="1:34" x14ac:dyDescent="0.2">
      <c r="A959">
        <v>1019</v>
      </c>
      <c r="B959" t="s">
        <v>978</v>
      </c>
      <c r="C959" t="s">
        <v>1000</v>
      </c>
      <c r="D959" t="s">
        <v>2038</v>
      </c>
      <c r="E959" t="str">
        <f t="shared" si="282"/>
        <v>Boris JohnsonMar 22, 2020</v>
      </c>
      <c r="F959" t="str">
        <f>VLOOKUP(D959,'names lookup'!A:L,5,FALSE)</f>
        <v>Boris Johnson</v>
      </c>
      <c r="G959" t="str">
        <f>VLOOKUP(F959,'names lookup'!E:H,3,FALSE)</f>
        <v>Government</v>
      </c>
      <c r="H959" t="str">
        <f>VLOOKUP(F959,'names lookup'!E:I,5,FALSE)</f>
        <v>Government</v>
      </c>
      <c r="I959" t="str">
        <f>VLOOKUP($F959,'names lookup'!$E:J,6,FALSE)</f>
        <v>Central govt</v>
      </c>
      <c r="J959" t="str">
        <f>VLOOKUP($F959,'names lookup'!$E:K,7,FALSE)</f>
        <v>N/A</v>
      </c>
      <c r="K959" t="str">
        <f>VLOOKUP($F959,'names lookup'!$E:L,8,FALSE)</f>
        <v>UK</v>
      </c>
      <c r="L959" t="str">
        <f t="shared" si="283"/>
        <v>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v>
      </c>
      <c r="M959" t="str">
        <f t="shared" si="296"/>
        <v>16:00</v>
      </c>
      <c r="O959">
        <v>524</v>
      </c>
      <c r="Q959" t="s">
        <v>979</v>
      </c>
      <c r="R959" s="7">
        <f t="shared" si="284"/>
        <v>43912</v>
      </c>
      <c r="S959" t="s">
        <v>2726</v>
      </c>
      <c r="T959" s="6">
        <f t="shared" si="297"/>
        <v>1.1111111111111112E-2</v>
      </c>
      <c r="U959">
        <f t="shared" si="285"/>
        <v>1.1111111111111112E-2</v>
      </c>
      <c r="V959">
        <f t="shared" si="286"/>
        <v>3.1331018518518515E-2</v>
      </c>
      <c r="W959">
        <f t="shared" si="287"/>
        <v>2.0219907407407402E-2</v>
      </c>
      <c r="X959">
        <f t="shared" si="300"/>
        <v>1.3587962962962963E-2</v>
      </c>
      <c r="Y959">
        <f t="shared" si="288"/>
        <v>1.3587962962962963E-2</v>
      </c>
      <c r="Z959" t="b">
        <f t="shared" si="289"/>
        <v>0</v>
      </c>
      <c r="AA959" s="6">
        <f t="shared" si="290"/>
        <v>4.2824074074073945E-4</v>
      </c>
      <c r="AB959" s="6" t="b">
        <f t="shared" si="291"/>
        <v>0</v>
      </c>
      <c r="AC959" s="9">
        <f t="shared" si="292"/>
        <v>83</v>
      </c>
      <c r="AD959" s="9">
        <f t="shared" si="302"/>
        <v>134.59459459459501</v>
      </c>
      <c r="AE959" s="10">
        <f t="shared" si="299"/>
        <v>3.3564814814814812E-4</v>
      </c>
      <c r="AF959">
        <f t="shared" si="293"/>
        <v>2.4768518518518516E-3</v>
      </c>
      <c r="AG959" t="b">
        <f t="shared" si="294"/>
        <v>0</v>
      </c>
      <c r="AH959">
        <f t="shared" si="295"/>
        <v>3.1331018518518515E-2</v>
      </c>
    </row>
    <row r="960" spans="1:34" x14ac:dyDescent="0.2">
      <c r="A960">
        <v>1020</v>
      </c>
      <c r="B960" t="s">
        <v>978</v>
      </c>
      <c r="C960" t="s">
        <v>1001</v>
      </c>
      <c r="D960" t="s">
        <v>2038</v>
      </c>
      <c r="E960" t="str">
        <f t="shared" si="282"/>
        <v>Boris JohnsonMar 22, 2020</v>
      </c>
      <c r="F960" t="str">
        <f>VLOOKUP(D960,'names lookup'!A:L,5,FALSE)</f>
        <v>Boris Johnson</v>
      </c>
      <c r="G960" t="str">
        <f>VLOOKUP(F960,'names lookup'!E:H,3,FALSE)</f>
        <v>Government</v>
      </c>
      <c r="H960" t="str">
        <f>VLOOKUP(F960,'names lookup'!E:I,5,FALSE)</f>
        <v>Government</v>
      </c>
      <c r="I960" t="str">
        <f>VLOOKUP($F960,'names lookup'!$E:J,6,FALSE)</f>
        <v>Central govt</v>
      </c>
      <c r="J960" t="str">
        <f>VLOOKUP($F960,'names lookup'!$E:K,7,FALSE)</f>
        <v>N/A</v>
      </c>
      <c r="K960" t="str">
        <f>VLOOKUP($F960,'names lookup'!$E:L,8,FALSE)</f>
        <v>UK</v>
      </c>
      <c r="L960" t="str">
        <f t="shared" si="283"/>
        <v>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v>
      </c>
      <c r="M960" t="str">
        <f t="shared" si="296"/>
        <v>16:37</v>
      </c>
      <c r="O960">
        <v>480</v>
      </c>
      <c r="Q960" t="s">
        <v>979</v>
      </c>
      <c r="R960" s="7">
        <f t="shared" si="284"/>
        <v>43912</v>
      </c>
      <c r="S960" t="s">
        <v>2726</v>
      </c>
      <c r="T960" s="6">
        <f t="shared" si="297"/>
        <v>1.1539351851851851E-2</v>
      </c>
      <c r="U960">
        <f t="shared" si="285"/>
        <v>1.1111111111111112E-2</v>
      </c>
      <c r="V960">
        <f t="shared" si="286"/>
        <v>3.1331018518518515E-2</v>
      </c>
      <c r="W960">
        <f t="shared" si="287"/>
        <v>2.0219907407407402E-2</v>
      </c>
      <c r="X960">
        <f t="shared" si="300"/>
        <v>1.3587962962962963E-2</v>
      </c>
      <c r="Y960">
        <f t="shared" si="288"/>
        <v>1.3587962962962963E-2</v>
      </c>
      <c r="Z960" t="b">
        <f t="shared" si="289"/>
        <v>0</v>
      </c>
      <c r="AA960" s="6">
        <f t="shared" si="290"/>
        <v>3.9351851851852047E-4</v>
      </c>
      <c r="AB960" s="6" t="b">
        <f t="shared" si="291"/>
        <v>0</v>
      </c>
      <c r="AC960" s="9">
        <f t="shared" si="292"/>
        <v>84</v>
      </c>
      <c r="AD960" s="9">
        <f t="shared" si="302"/>
        <v>148.2352941176463</v>
      </c>
      <c r="AE960" s="10">
        <f t="shared" si="299"/>
        <v>3.4722222222222224E-4</v>
      </c>
      <c r="AF960">
        <f t="shared" si="293"/>
        <v>2.4768518518518516E-3</v>
      </c>
      <c r="AG960" t="b">
        <f t="shared" si="294"/>
        <v>0</v>
      </c>
      <c r="AH960">
        <f t="shared" si="295"/>
        <v>3.1331018518518515E-2</v>
      </c>
    </row>
    <row r="961" spans="1:34" x14ac:dyDescent="0.2">
      <c r="A961">
        <v>1021</v>
      </c>
      <c r="B961" t="s">
        <v>978</v>
      </c>
      <c r="C961" t="s">
        <v>1002</v>
      </c>
      <c r="D961" t="s">
        <v>2038</v>
      </c>
      <c r="E961" t="str">
        <f t="shared" si="282"/>
        <v>Boris JohnsonMar 22, 2020</v>
      </c>
      <c r="F961" t="str">
        <f>VLOOKUP(D961,'names lookup'!A:L,5,FALSE)</f>
        <v>Boris Johnson</v>
      </c>
      <c r="G961" t="str">
        <f>VLOOKUP(F961,'names lookup'!E:H,3,FALSE)</f>
        <v>Government</v>
      </c>
      <c r="H961" t="str">
        <f>VLOOKUP(F961,'names lookup'!E:I,5,FALSE)</f>
        <v>Government</v>
      </c>
      <c r="I961" t="str">
        <f>VLOOKUP($F961,'names lookup'!$E:J,6,FALSE)</f>
        <v>Central govt</v>
      </c>
      <c r="J961" t="str">
        <f>VLOOKUP($F961,'names lookup'!$E:K,7,FALSE)</f>
        <v>N/A</v>
      </c>
      <c r="K961" t="str">
        <f>VLOOKUP($F961,'names lookup'!$E:L,8,FALSE)</f>
        <v>UK</v>
      </c>
      <c r="L961" t="str">
        <f t="shared" si="283"/>
        <v>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v>
      </c>
      <c r="M961" t="str">
        <f t="shared" si="296"/>
        <v>17:11</v>
      </c>
      <c r="O961">
        <v>614</v>
      </c>
      <c r="Q961" t="s">
        <v>979</v>
      </c>
      <c r="R961" s="7">
        <f t="shared" si="284"/>
        <v>43912</v>
      </c>
      <c r="S961" t="s">
        <v>2726</v>
      </c>
      <c r="T961" s="6">
        <f t="shared" si="297"/>
        <v>1.1932870370370371E-2</v>
      </c>
      <c r="U961">
        <f t="shared" si="285"/>
        <v>1.1111111111111112E-2</v>
      </c>
      <c r="V961">
        <f t="shared" si="286"/>
        <v>3.1331018518518515E-2</v>
      </c>
      <c r="W961">
        <f t="shared" si="287"/>
        <v>2.0219907407407402E-2</v>
      </c>
      <c r="X961">
        <f t="shared" si="300"/>
        <v>1.3587962962962963E-2</v>
      </c>
      <c r="Y961">
        <f t="shared" si="288"/>
        <v>1.3587962962962963E-2</v>
      </c>
      <c r="Z961" t="b">
        <f t="shared" si="289"/>
        <v>0</v>
      </c>
      <c r="AA961" s="6">
        <f t="shared" si="290"/>
        <v>4.6296296296296363E-4</v>
      </c>
      <c r="AB961" s="6" t="b">
        <f t="shared" si="291"/>
        <v>0</v>
      </c>
      <c r="AC961" s="9">
        <f t="shared" si="292"/>
        <v>104</v>
      </c>
      <c r="AD961" s="9">
        <f t="shared" si="302"/>
        <v>155.99999999999977</v>
      </c>
      <c r="AE961" s="10">
        <f t="shared" si="299"/>
        <v>4.2824074074074075E-4</v>
      </c>
      <c r="AF961">
        <f t="shared" si="293"/>
        <v>2.4768518518518516E-3</v>
      </c>
      <c r="AG961" t="b">
        <f t="shared" si="294"/>
        <v>0</v>
      </c>
      <c r="AH961">
        <f t="shared" si="295"/>
        <v>3.1331018518518515E-2</v>
      </c>
    </row>
    <row r="962" spans="1:34" x14ac:dyDescent="0.2">
      <c r="A962">
        <v>1022</v>
      </c>
      <c r="B962" t="s">
        <v>978</v>
      </c>
      <c r="C962" t="s">
        <v>1003</v>
      </c>
      <c r="D962" t="s">
        <v>2149</v>
      </c>
      <c r="E962" t="str">
        <f t="shared" ref="E962:E1025" si="303">D962&amp;Q962</f>
        <v>Sam CoatesMar 22, 2020</v>
      </c>
      <c r="F962" t="str">
        <f>VLOOKUP(D962,'names lookup'!A:L,5,FALSE)</f>
        <v>Sam Coates</v>
      </c>
      <c r="G962" t="str">
        <f>VLOOKUP(F962,'names lookup'!E:H,3,FALSE)</f>
        <v>Sky News</v>
      </c>
      <c r="H962" t="str">
        <f>VLOOKUP(F962,'names lookup'!E:I,5,FALSE)</f>
        <v>Media</v>
      </c>
      <c r="I962" t="str">
        <f>VLOOKUP($F962,'names lookup'!$E:J,6,FALSE)</f>
        <v>TV</v>
      </c>
      <c r="J962" t="str">
        <f>VLOOKUP($F962,'names lookup'!$E:K,7,FALSE)</f>
        <v>National</v>
      </c>
      <c r="K962" t="str">
        <f>VLOOKUP($F962,'names lookup'!$E:L,8,FALSE)</f>
        <v>UK</v>
      </c>
      <c r="L962" t="str">
        <f t="shared" ref="L962:L1025" si="304">TRIM(SUBSTITUTE(SUBSTITUTE(SUBSTITUTE(SUBSTITUTE(C962,D962,""),M962,""),"();",""),":",""))</f>
        <v>,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v>
      </c>
      <c r="M962" t="str">
        <f t="shared" si="296"/>
        <v>17:51</v>
      </c>
      <c r="O962">
        <v>431</v>
      </c>
      <c r="Q962" t="s">
        <v>979</v>
      </c>
      <c r="R962" s="7">
        <f t="shared" ref="R962:R1025" si="305">DATE(2020,IF(LEFT(Q962,3)="Apr",4,3),SUBSTITUTE(SUBSTITUTE(SUBSTITUTE(Q962,", 2020",""),"Apr ",""),"Mar ",""))</f>
        <v>43912</v>
      </c>
      <c r="S962" t="s">
        <v>2691</v>
      </c>
      <c r="T962" s="6">
        <f t="shared" si="297"/>
        <v>1.2395833333333335E-2</v>
      </c>
      <c r="U962">
        <f t="shared" ref="U962:U1025" si="306">IF(D962=D961,U961,T962)</f>
        <v>1.2395833333333335E-2</v>
      </c>
      <c r="V962">
        <f t="shared" ref="V962:V1025" si="307">_xlfn.MAXIFS(T:T,D:D,D962,B:B,B962)</f>
        <v>1.3275462962962963E-2</v>
      </c>
      <c r="W962">
        <f t="shared" ref="W962:W1025" si="308">V962-U962</f>
        <v>8.7962962962962778E-4</v>
      </c>
      <c r="X962">
        <f t="shared" si="300"/>
        <v>1.3587962962962963E-2</v>
      </c>
      <c r="Y962">
        <f t="shared" ref="Y962:Y1025" si="309">IF(ISBLANK(X962),V962,X962)</f>
        <v>1.3587962962962963E-2</v>
      </c>
      <c r="Z962" t="b">
        <f t="shared" ref="Z962:Z1025" si="310">IF(ISBLANK(X962),TRUE,FALSE)</f>
        <v>0</v>
      </c>
      <c r="AA962" s="6">
        <f t="shared" ref="AA962:AA1025" si="311">T963-T962</f>
        <v>2.6620370370370426E-4</v>
      </c>
      <c r="AB962" s="6" t="b">
        <f t="shared" ref="AB962:AB1025" si="312">AA962&lt;0</f>
        <v>0</v>
      </c>
      <c r="AC962" s="9">
        <f t="shared" ref="AC962:AC1025" si="313">LEN(TRIM(L962))-LEN(SUBSTITUTE(L962," ",""))+1</f>
        <v>69</v>
      </c>
      <c r="AD962" s="9">
        <f t="shared" si="302"/>
        <v>179.99999999999963</v>
      </c>
      <c r="AE962" s="10">
        <f t="shared" si="299"/>
        <v>2.7777777777777778E-4</v>
      </c>
      <c r="AF962">
        <f t="shared" ref="AF962:AF1025" si="314">Y962-U962</f>
        <v>1.1921296296296281E-3</v>
      </c>
      <c r="AG962" t="b">
        <f t="shared" ref="AG962:AG1025" si="315">AF962&lt;0</f>
        <v>0</v>
      </c>
      <c r="AH962">
        <f t="shared" ref="AH962:AH1025" si="316">_xlfn.MAXIFS(T:T,B:B,B962)</f>
        <v>3.1331018518518515E-2</v>
      </c>
    </row>
    <row r="963" spans="1:34" x14ac:dyDescent="0.2">
      <c r="A963">
        <v>1023</v>
      </c>
      <c r="B963" t="s">
        <v>978</v>
      </c>
      <c r="C963" t="s">
        <v>1004</v>
      </c>
      <c r="D963" t="s">
        <v>2149</v>
      </c>
      <c r="E963" t="str">
        <f t="shared" si="303"/>
        <v>Sam CoatesMar 22, 2020</v>
      </c>
      <c r="F963" t="str">
        <f>VLOOKUP(D963,'names lookup'!A:L,5,FALSE)</f>
        <v>Sam Coates</v>
      </c>
      <c r="G963" t="str">
        <f>VLOOKUP(F963,'names lookup'!E:H,3,FALSE)</f>
        <v>Sky News</v>
      </c>
      <c r="H963" t="str">
        <f>VLOOKUP(F963,'names lookup'!E:I,5,FALSE)</f>
        <v>Media</v>
      </c>
      <c r="I963" t="str">
        <f>VLOOKUP($F963,'names lookup'!$E:J,6,FALSE)</f>
        <v>TV</v>
      </c>
      <c r="J963" t="str">
        <f>VLOOKUP($F963,'names lookup'!$E:K,7,FALSE)</f>
        <v>National</v>
      </c>
      <c r="K963" t="str">
        <f>VLOOKUP($F963,'names lookup'!$E:L,8,FALSE)</f>
        <v>UK</v>
      </c>
      <c r="L963" t="str">
        <f t="shared" si="304"/>
        <v>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v>
      </c>
      <c r="M963" t="str">
        <f t="shared" ref="M963:M1026" si="317">MID(C963,FIND("(",C963)+1,FIND(")",C963)-FIND("(",C963)-1)</f>
        <v>18:14</v>
      </c>
      <c r="O963">
        <v>431</v>
      </c>
      <c r="Q963" t="s">
        <v>979</v>
      </c>
      <c r="R963" s="7">
        <f t="shared" si="305"/>
        <v>43912</v>
      </c>
      <c r="S963" t="s">
        <v>2691</v>
      </c>
      <c r="T963" s="6">
        <f t="shared" ref="T963:T1026" si="318">IF(LEN(N963)&gt;5,TIME(LEFT(M963,2),MID(M963,4,2),RIGHT(M963,2)),TIME(N963,LEFT(M963,2),RIGHT(M963,2)))</f>
        <v>1.2662037037037039E-2</v>
      </c>
      <c r="U963">
        <f t="shared" si="306"/>
        <v>1.2395833333333335E-2</v>
      </c>
      <c r="V963">
        <f t="shared" si="307"/>
        <v>1.3275462962962963E-2</v>
      </c>
      <c r="W963">
        <f t="shared" si="308"/>
        <v>8.7962962962962778E-4</v>
      </c>
      <c r="X963">
        <f t="shared" si="300"/>
        <v>1.3587962962962963E-2</v>
      </c>
      <c r="Y963">
        <f t="shared" si="309"/>
        <v>1.3587962962962963E-2</v>
      </c>
      <c r="Z963" t="b">
        <f t="shared" si="310"/>
        <v>0</v>
      </c>
      <c r="AA963" s="6">
        <f t="shared" si="311"/>
        <v>3.0092592592592324E-4</v>
      </c>
      <c r="AB963" s="6" t="b">
        <f t="shared" si="312"/>
        <v>0</v>
      </c>
      <c r="AC963" s="9">
        <f t="shared" si="313"/>
        <v>77</v>
      </c>
      <c r="AD963" s="9">
        <f t="shared" si="302"/>
        <v>177.69230769230927</v>
      </c>
      <c r="AE963" s="10">
        <f t="shared" ref="AE963:AE1026" si="319">TIME(0,0,(AC963/AVERAGE(AD:AD))*60)</f>
        <v>3.1250000000000001E-4</v>
      </c>
      <c r="AF963">
        <f t="shared" si="314"/>
        <v>1.1921296296296281E-3</v>
      </c>
      <c r="AG963" t="b">
        <f t="shared" si="315"/>
        <v>0</v>
      </c>
      <c r="AH963">
        <f t="shared" si="316"/>
        <v>3.1331018518518515E-2</v>
      </c>
    </row>
    <row r="964" spans="1:34" x14ac:dyDescent="0.2">
      <c r="A964">
        <v>1024</v>
      </c>
      <c r="B964" t="s">
        <v>978</v>
      </c>
      <c r="C964" t="s">
        <v>1005</v>
      </c>
      <c r="D964" t="s">
        <v>2149</v>
      </c>
      <c r="E964" t="str">
        <f t="shared" si="303"/>
        <v>Sam CoatesMar 22, 2020</v>
      </c>
      <c r="F964" t="str">
        <f>VLOOKUP(D964,'names lookup'!A:L,5,FALSE)</f>
        <v>Sam Coates</v>
      </c>
      <c r="G964" t="str">
        <f>VLOOKUP(F964,'names lookup'!E:H,3,FALSE)</f>
        <v>Sky News</v>
      </c>
      <c r="H964" t="str">
        <f>VLOOKUP(F964,'names lookup'!E:I,5,FALSE)</f>
        <v>Media</v>
      </c>
      <c r="I964" t="str">
        <f>VLOOKUP($F964,'names lookup'!$E:J,6,FALSE)</f>
        <v>TV</v>
      </c>
      <c r="J964" t="str">
        <f>VLOOKUP($F964,'names lookup'!$E:K,7,FALSE)</f>
        <v>National</v>
      </c>
      <c r="K964" t="str">
        <f>VLOOKUP($F964,'names lookup'!$E:L,8,FALSE)</f>
        <v>UK</v>
      </c>
      <c r="L964" t="str">
        <f t="shared" si="304"/>
        <v>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v>
      </c>
      <c r="M964" t="str">
        <f t="shared" si="317"/>
        <v>18:40</v>
      </c>
      <c r="O964">
        <v>427</v>
      </c>
      <c r="Q964" t="s">
        <v>979</v>
      </c>
      <c r="R964" s="7">
        <f t="shared" si="305"/>
        <v>43912</v>
      </c>
      <c r="S964" t="s">
        <v>2691</v>
      </c>
      <c r="T964" s="6">
        <f t="shared" si="318"/>
        <v>1.2962962962962963E-2</v>
      </c>
      <c r="U964">
        <f t="shared" si="306"/>
        <v>1.2395833333333335E-2</v>
      </c>
      <c r="V964">
        <f t="shared" si="307"/>
        <v>1.3275462962962963E-2</v>
      </c>
      <c r="W964">
        <f t="shared" si="308"/>
        <v>8.7962962962962778E-4</v>
      </c>
      <c r="X964">
        <f t="shared" si="300"/>
        <v>1.3587962962962963E-2</v>
      </c>
      <c r="Y964">
        <f t="shared" si="309"/>
        <v>1.3587962962962963E-2</v>
      </c>
      <c r="Z964" t="b">
        <f t="shared" si="310"/>
        <v>0</v>
      </c>
      <c r="AA964" s="6">
        <f t="shared" si="311"/>
        <v>3.1250000000000028E-4</v>
      </c>
      <c r="AB964" s="6" t="b">
        <f t="shared" si="312"/>
        <v>0</v>
      </c>
      <c r="AC964" s="9">
        <f t="shared" si="313"/>
        <v>68</v>
      </c>
      <c r="AD964" s="9">
        <f t="shared" si="302"/>
        <v>151.11111111111097</v>
      </c>
      <c r="AE964" s="10">
        <f t="shared" si="319"/>
        <v>2.7777777777777778E-4</v>
      </c>
      <c r="AF964">
        <f t="shared" si="314"/>
        <v>1.1921296296296281E-3</v>
      </c>
      <c r="AG964" t="b">
        <f t="shared" si="315"/>
        <v>0</v>
      </c>
      <c r="AH964">
        <f t="shared" si="316"/>
        <v>3.1331018518518515E-2</v>
      </c>
    </row>
    <row r="965" spans="1:34" x14ac:dyDescent="0.2">
      <c r="A965">
        <v>1025</v>
      </c>
      <c r="B965" t="s">
        <v>978</v>
      </c>
      <c r="C965" t="s">
        <v>1006</v>
      </c>
      <c r="D965" t="s">
        <v>2149</v>
      </c>
      <c r="E965" t="str">
        <f t="shared" si="303"/>
        <v>Sam CoatesMar 22, 2020</v>
      </c>
      <c r="F965" t="str">
        <f>VLOOKUP(D965,'names lookup'!A:L,5,FALSE)</f>
        <v>Sam Coates</v>
      </c>
      <c r="G965" t="str">
        <f>VLOOKUP(F965,'names lookup'!E:H,3,FALSE)</f>
        <v>Sky News</v>
      </c>
      <c r="H965" t="str">
        <f>VLOOKUP(F965,'names lookup'!E:I,5,FALSE)</f>
        <v>Media</v>
      </c>
      <c r="I965" t="str">
        <f>VLOOKUP($F965,'names lookup'!$E:J,6,FALSE)</f>
        <v>TV</v>
      </c>
      <c r="J965" t="str">
        <f>VLOOKUP($F965,'names lookup'!$E:K,7,FALSE)</f>
        <v>National</v>
      </c>
      <c r="K965" t="str">
        <f>VLOOKUP($F965,'names lookup'!$E:L,8,FALSE)</f>
        <v>UK</v>
      </c>
      <c r="L965" t="str">
        <f t="shared" si="304"/>
        <v>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v>
      </c>
      <c r="M965" t="str">
        <f t="shared" si="317"/>
        <v>19:07</v>
      </c>
      <c r="O965">
        <v>374</v>
      </c>
      <c r="Q965" t="s">
        <v>979</v>
      </c>
      <c r="R965" s="7">
        <f t="shared" si="305"/>
        <v>43912</v>
      </c>
      <c r="S965" t="s">
        <v>2691</v>
      </c>
      <c r="T965" s="6">
        <f t="shared" si="318"/>
        <v>1.3275462962962963E-2</v>
      </c>
      <c r="U965">
        <f t="shared" si="306"/>
        <v>1.2395833333333335E-2</v>
      </c>
      <c r="V965">
        <f t="shared" si="307"/>
        <v>1.3275462962962963E-2</v>
      </c>
      <c r="W965">
        <f t="shared" si="308"/>
        <v>8.7962962962962778E-4</v>
      </c>
      <c r="X965">
        <f t="shared" si="300"/>
        <v>1.3587962962962963E-2</v>
      </c>
      <c r="Y965">
        <f t="shared" si="309"/>
        <v>1.3587962962962963E-2</v>
      </c>
      <c r="Z965" t="b">
        <f t="shared" si="310"/>
        <v>0</v>
      </c>
      <c r="AA965" s="6">
        <f t="shared" si="311"/>
        <v>3.1250000000000028E-4</v>
      </c>
      <c r="AB965" s="6" t="b">
        <f t="shared" si="312"/>
        <v>0</v>
      </c>
      <c r="AC965" s="9">
        <f t="shared" si="313"/>
        <v>60</v>
      </c>
      <c r="AD965" s="9">
        <f t="shared" si="302"/>
        <v>133.3333333333332</v>
      </c>
      <c r="AE965" s="10">
        <f t="shared" si="319"/>
        <v>2.4305555555555552E-4</v>
      </c>
      <c r="AF965">
        <f t="shared" si="314"/>
        <v>1.1921296296296281E-3</v>
      </c>
      <c r="AG965" t="b">
        <f t="shared" si="315"/>
        <v>0</v>
      </c>
      <c r="AH965">
        <f t="shared" si="316"/>
        <v>3.1331018518518515E-2</v>
      </c>
    </row>
    <row r="966" spans="1:34" x14ac:dyDescent="0.2">
      <c r="A966">
        <v>1026</v>
      </c>
      <c r="B966" t="s">
        <v>978</v>
      </c>
      <c r="C966" t="s">
        <v>1007</v>
      </c>
      <c r="D966" t="s">
        <v>2038</v>
      </c>
      <c r="E966" t="str">
        <f t="shared" si="303"/>
        <v>Boris JohnsonMar 22, 2020</v>
      </c>
      <c r="F966" t="str">
        <f>VLOOKUP(D966,'names lookup'!A:L,5,FALSE)</f>
        <v>Boris Johnson</v>
      </c>
      <c r="G966" t="str">
        <f>VLOOKUP(F966,'names lookup'!E:H,3,FALSE)</f>
        <v>Government</v>
      </c>
      <c r="H966" t="str">
        <f>VLOOKUP(F966,'names lookup'!E:I,5,FALSE)</f>
        <v>Government</v>
      </c>
      <c r="I966" t="str">
        <f>VLOOKUP($F966,'names lookup'!$E:J,6,FALSE)</f>
        <v>Central govt</v>
      </c>
      <c r="J966" t="str">
        <f>VLOOKUP($F966,'names lookup'!$E:K,7,FALSE)</f>
        <v>N/A</v>
      </c>
      <c r="K966" t="str">
        <f>VLOOKUP($F966,'names lookup'!$E:L,8,FALSE)</f>
        <v>UK</v>
      </c>
      <c r="L966" t="str">
        <f t="shared" si="304"/>
        <v>You’ll go.</v>
      </c>
      <c r="M966" t="str">
        <f t="shared" si="317"/>
        <v>19:34</v>
      </c>
      <c r="O966">
        <v>33</v>
      </c>
      <c r="Q966" t="s">
        <v>979</v>
      </c>
      <c r="R966" s="7">
        <f t="shared" si="305"/>
        <v>43912</v>
      </c>
      <c r="S966" t="s">
        <v>2646</v>
      </c>
      <c r="T966" s="6">
        <f t="shared" si="318"/>
        <v>1.3587962962962963E-2</v>
      </c>
      <c r="U966">
        <f t="shared" si="306"/>
        <v>1.3587962962962963E-2</v>
      </c>
      <c r="V966">
        <f t="shared" si="307"/>
        <v>3.1331018518518515E-2</v>
      </c>
      <c r="W966">
        <f t="shared" si="308"/>
        <v>1.7743055555555554E-2</v>
      </c>
      <c r="X966">
        <f t="shared" ref="X966:X1029" si="320">IF(V966=T966,T967,X967)</f>
        <v>1.7534722222222222E-2</v>
      </c>
      <c r="Y966">
        <f t="shared" si="309"/>
        <v>1.7534722222222222E-2</v>
      </c>
      <c r="Z966" t="b">
        <f t="shared" si="310"/>
        <v>0</v>
      </c>
      <c r="AA966" s="6">
        <f t="shared" si="311"/>
        <v>0</v>
      </c>
      <c r="AB966" s="6" t="b">
        <f t="shared" si="312"/>
        <v>0</v>
      </c>
      <c r="AC966" s="9">
        <f t="shared" si="313"/>
        <v>2</v>
      </c>
      <c r="AD966" s="9"/>
      <c r="AE966" s="10">
        <f t="shared" si="319"/>
        <v>0</v>
      </c>
      <c r="AF966">
        <f t="shared" si="314"/>
        <v>3.9467592592592592E-3</v>
      </c>
      <c r="AG966" t="b">
        <f t="shared" si="315"/>
        <v>0</v>
      </c>
      <c r="AH966">
        <f t="shared" si="316"/>
        <v>3.1331018518518515E-2</v>
      </c>
    </row>
    <row r="967" spans="1:34" x14ac:dyDescent="0.2">
      <c r="A967">
        <v>1027</v>
      </c>
      <c r="B967" t="s">
        <v>978</v>
      </c>
      <c r="C967" t="s">
        <v>1008</v>
      </c>
      <c r="D967" t="s">
        <v>2144</v>
      </c>
      <c r="E967" t="str">
        <f t="shared" si="303"/>
        <v>Robert JenrickMar 22, 2020</v>
      </c>
      <c r="F967" t="str">
        <f>VLOOKUP(E967,'names lookup'!D:L,2,FALSE)</f>
        <v>Robert Jenrick</v>
      </c>
      <c r="G967" t="str">
        <f>VLOOKUP(F967,'names lookup'!E:H,3,FALSE)</f>
        <v>Government</v>
      </c>
      <c r="H967" t="str">
        <f>VLOOKUP(F967,'names lookup'!E:I,5,FALSE)</f>
        <v>Government</v>
      </c>
      <c r="I967" t="str">
        <f>VLOOKUP($F967,'names lookup'!$E:J,6,FALSE)</f>
        <v>Central govt</v>
      </c>
      <c r="J967" t="str">
        <f>VLOOKUP($F967,'names lookup'!$E:K,7,FALSE)</f>
        <v>N/A</v>
      </c>
      <c r="K967" t="str">
        <f>VLOOKUP($F967,'names lookup'!$E:L,8,FALSE)</f>
        <v>UK</v>
      </c>
      <c r="L967" t="str">
        <f t="shared" si="304"/>
        <v>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v>
      </c>
      <c r="M967" t="str">
        <f t="shared" si="317"/>
        <v>19:34</v>
      </c>
      <c r="O967">
        <v>528</v>
      </c>
      <c r="Q967" t="s">
        <v>979</v>
      </c>
      <c r="R967" s="7">
        <f t="shared" si="305"/>
        <v>43912</v>
      </c>
      <c r="S967" t="s">
        <v>2646</v>
      </c>
      <c r="T967" s="6">
        <f t="shared" si="318"/>
        <v>1.3587962962962963E-2</v>
      </c>
      <c r="U967">
        <f t="shared" si="306"/>
        <v>1.3587962962962963E-2</v>
      </c>
      <c r="V967">
        <f t="shared" si="307"/>
        <v>2.991898148148148E-2</v>
      </c>
      <c r="W967">
        <f t="shared" si="308"/>
        <v>1.6331018518518516E-2</v>
      </c>
      <c r="X967">
        <f t="shared" si="320"/>
        <v>1.7534722222222222E-2</v>
      </c>
      <c r="Y967">
        <f t="shared" si="309"/>
        <v>1.7534722222222222E-2</v>
      </c>
      <c r="Z967" t="b">
        <f t="shared" si="310"/>
        <v>0</v>
      </c>
      <c r="AA967" s="6">
        <f t="shared" si="311"/>
        <v>3.8194444444444517E-4</v>
      </c>
      <c r="AB967" s="6" t="b">
        <f t="shared" si="312"/>
        <v>0</v>
      </c>
      <c r="AC967" s="9">
        <f t="shared" si="313"/>
        <v>89</v>
      </c>
      <c r="AD967" s="9">
        <f t="shared" ref="AD967:AD998" si="321">IF(AB967=FALSE,AC967/(AA967*(24*60)),"")</f>
        <v>161.8181818181815</v>
      </c>
      <c r="AE967" s="10">
        <f t="shared" si="319"/>
        <v>3.5879629629629635E-4</v>
      </c>
      <c r="AF967">
        <f t="shared" si="314"/>
        <v>3.9467592592592592E-3</v>
      </c>
      <c r="AG967" t="b">
        <f t="shared" si="315"/>
        <v>0</v>
      </c>
      <c r="AH967">
        <f t="shared" si="316"/>
        <v>3.1331018518518515E-2</v>
      </c>
    </row>
    <row r="968" spans="1:34" x14ac:dyDescent="0.2">
      <c r="A968">
        <v>1028</v>
      </c>
      <c r="B968" t="s">
        <v>978</v>
      </c>
      <c r="C968" t="s">
        <v>1009</v>
      </c>
      <c r="D968" t="s">
        <v>2144</v>
      </c>
      <c r="E968" t="str">
        <f t="shared" si="303"/>
        <v>Robert JenrickMar 22, 2020</v>
      </c>
      <c r="F968" t="str">
        <f>VLOOKUP(E968,'names lookup'!D:L,2,FALSE)</f>
        <v>Robert Jenrick</v>
      </c>
      <c r="G968" t="str">
        <f>VLOOKUP(F968,'names lookup'!E:H,3,FALSE)</f>
        <v>Government</v>
      </c>
      <c r="H968" t="str">
        <f>VLOOKUP(F968,'names lookup'!E:I,5,FALSE)</f>
        <v>Government</v>
      </c>
      <c r="I968" t="str">
        <f>VLOOKUP($F968,'names lookup'!$E:J,6,FALSE)</f>
        <v>Central govt</v>
      </c>
      <c r="J968" t="str">
        <f>VLOOKUP($F968,'names lookup'!$E:K,7,FALSE)</f>
        <v>N/A</v>
      </c>
      <c r="K968" t="str">
        <f>VLOOKUP($F968,'names lookup'!$E:L,8,FALSE)</f>
        <v>UK</v>
      </c>
      <c r="L968" t="str">
        <f t="shared" si="304"/>
        <v>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v>
      </c>
      <c r="M968" t="str">
        <f t="shared" si="317"/>
        <v>20:07</v>
      </c>
      <c r="O968">
        <v>593</v>
      </c>
      <c r="Q968" t="s">
        <v>979</v>
      </c>
      <c r="R968" s="7">
        <f t="shared" si="305"/>
        <v>43912</v>
      </c>
      <c r="S968" t="s">
        <v>2646</v>
      </c>
      <c r="T968" s="6">
        <f t="shared" si="318"/>
        <v>1.3969907407407408E-2</v>
      </c>
      <c r="U968">
        <f t="shared" si="306"/>
        <v>1.3587962962962963E-2</v>
      </c>
      <c r="V968">
        <f t="shared" si="307"/>
        <v>2.991898148148148E-2</v>
      </c>
      <c r="W968">
        <f t="shared" si="308"/>
        <v>1.6331018518518516E-2</v>
      </c>
      <c r="X968">
        <f t="shared" si="320"/>
        <v>1.7534722222222222E-2</v>
      </c>
      <c r="Y968">
        <f t="shared" si="309"/>
        <v>1.7534722222222222E-2</v>
      </c>
      <c r="Z968" t="b">
        <f t="shared" si="310"/>
        <v>0</v>
      </c>
      <c r="AA968" s="6">
        <f t="shared" si="311"/>
        <v>3.8194444444444343E-4</v>
      </c>
      <c r="AB968" s="6" t="b">
        <f t="shared" si="312"/>
        <v>0</v>
      </c>
      <c r="AC968" s="9">
        <f t="shared" si="313"/>
        <v>99</v>
      </c>
      <c r="AD968" s="9">
        <f t="shared" si="321"/>
        <v>180.00000000000048</v>
      </c>
      <c r="AE968" s="10">
        <f t="shared" si="319"/>
        <v>4.0509259259259258E-4</v>
      </c>
      <c r="AF968">
        <f t="shared" si="314"/>
        <v>3.9467592592592592E-3</v>
      </c>
      <c r="AG968" t="b">
        <f t="shared" si="315"/>
        <v>0</v>
      </c>
      <c r="AH968">
        <f t="shared" si="316"/>
        <v>3.1331018518518515E-2</v>
      </c>
    </row>
    <row r="969" spans="1:34" x14ac:dyDescent="0.2">
      <c r="A969">
        <v>1029</v>
      </c>
      <c r="B969" t="s">
        <v>978</v>
      </c>
      <c r="C969" t="s">
        <v>1010</v>
      </c>
      <c r="D969" t="s">
        <v>2144</v>
      </c>
      <c r="E969" t="str">
        <f t="shared" si="303"/>
        <v>Robert JenrickMar 22, 2020</v>
      </c>
      <c r="F969" t="str">
        <f>VLOOKUP(E969,'names lookup'!D:L,2,FALSE)</f>
        <v>Robert Jenrick</v>
      </c>
      <c r="G969" t="str">
        <f>VLOOKUP(F969,'names lookup'!E:H,3,FALSE)</f>
        <v>Government</v>
      </c>
      <c r="H969" t="str">
        <f>VLOOKUP(F969,'names lookup'!E:I,5,FALSE)</f>
        <v>Government</v>
      </c>
      <c r="I969" t="str">
        <f>VLOOKUP($F969,'names lookup'!$E:J,6,FALSE)</f>
        <v>Central govt</v>
      </c>
      <c r="J969" t="str">
        <f>VLOOKUP($F969,'names lookup'!$E:K,7,FALSE)</f>
        <v>N/A</v>
      </c>
      <c r="K969" t="str">
        <f>VLOOKUP($F969,'names lookup'!$E:L,8,FALSE)</f>
        <v>UK</v>
      </c>
      <c r="L969" t="str">
        <f t="shared" si="304"/>
        <v>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v>
      </c>
      <c r="M969" t="str">
        <f t="shared" si="317"/>
        <v>20:40</v>
      </c>
      <c r="O969">
        <v>653</v>
      </c>
      <c r="Q969" t="s">
        <v>979</v>
      </c>
      <c r="R969" s="7">
        <f t="shared" si="305"/>
        <v>43912</v>
      </c>
      <c r="S969" t="s">
        <v>2646</v>
      </c>
      <c r="T969" s="6">
        <f t="shared" si="318"/>
        <v>1.4351851851851852E-2</v>
      </c>
      <c r="U969">
        <f t="shared" si="306"/>
        <v>1.3587962962962963E-2</v>
      </c>
      <c r="V969">
        <f t="shared" si="307"/>
        <v>2.991898148148148E-2</v>
      </c>
      <c r="W969">
        <f t="shared" si="308"/>
        <v>1.6331018518518516E-2</v>
      </c>
      <c r="X969">
        <f t="shared" si="320"/>
        <v>1.7534722222222222E-2</v>
      </c>
      <c r="Y969">
        <f t="shared" si="309"/>
        <v>1.7534722222222222E-2</v>
      </c>
      <c r="Z969" t="b">
        <f t="shared" si="310"/>
        <v>0</v>
      </c>
      <c r="AA969" s="6">
        <f t="shared" si="311"/>
        <v>4.3981481481481649E-4</v>
      </c>
      <c r="AB969" s="6" t="b">
        <f t="shared" si="312"/>
        <v>0</v>
      </c>
      <c r="AC969" s="9">
        <f t="shared" si="313"/>
        <v>111</v>
      </c>
      <c r="AD969" s="9">
        <f t="shared" si="321"/>
        <v>175.26315789473617</v>
      </c>
      <c r="AE969" s="10">
        <f t="shared" si="319"/>
        <v>4.5138888888888892E-4</v>
      </c>
      <c r="AF969">
        <f t="shared" si="314"/>
        <v>3.9467592592592592E-3</v>
      </c>
      <c r="AG969" t="b">
        <f t="shared" si="315"/>
        <v>0</v>
      </c>
      <c r="AH969">
        <f t="shared" si="316"/>
        <v>3.1331018518518515E-2</v>
      </c>
    </row>
    <row r="970" spans="1:34" x14ac:dyDescent="0.2">
      <c r="A970">
        <v>1030</v>
      </c>
      <c r="B970" t="s">
        <v>978</v>
      </c>
      <c r="C970" t="s">
        <v>1011</v>
      </c>
      <c r="D970" t="s">
        <v>2038</v>
      </c>
      <c r="E970" t="str">
        <f t="shared" si="303"/>
        <v>Boris JohnsonMar 22, 2020</v>
      </c>
      <c r="F970" t="str">
        <f>VLOOKUP(D970,'names lookup'!A:L,5,FALSE)</f>
        <v>Boris Johnson</v>
      </c>
      <c r="G970" t="str">
        <f>VLOOKUP(F970,'names lookup'!E:H,3,FALSE)</f>
        <v>Government</v>
      </c>
      <c r="H970" t="str">
        <f>VLOOKUP(F970,'names lookup'!E:I,5,FALSE)</f>
        <v>Government</v>
      </c>
      <c r="I970" t="str">
        <f>VLOOKUP($F970,'names lookup'!$E:J,6,FALSE)</f>
        <v>Central govt</v>
      </c>
      <c r="J970" t="str">
        <f>VLOOKUP($F970,'names lookup'!$E:K,7,FALSE)</f>
        <v>N/A</v>
      </c>
      <c r="K970" t="str">
        <f>VLOOKUP($F970,'names lookup'!$E:L,8,FALSE)</f>
        <v>UK</v>
      </c>
      <c r="L970" t="str">
        <f t="shared" si="304"/>
        <v>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v>
      </c>
      <c r="M970" t="str">
        <f t="shared" si="317"/>
        <v>21:18</v>
      </c>
      <c r="O970">
        <v>497</v>
      </c>
      <c r="Q970" t="s">
        <v>979</v>
      </c>
      <c r="R970" s="7">
        <f t="shared" si="305"/>
        <v>43912</v>
      </c>
      <c r="S970" t="s">
        <v>2727</v>
      </c>
      <c r="T970" s="6">
        <f t="shared" si="318"/>
        <v>1.4791666666666668E-2</v>
      </c>
      <c r="U970">
        <f t="shared" si="306"/>
        <v>1.4791666666666668E-2</v>
      </c>
      <c r="V970">
        <f t="shared" si="307"/>
        <v>3.1331018518518515E-2</v>
      </c>
      <c r="W970">
        <f t="shared" si="308"/>
        <v>1.6539351851851847E-2</v>
      </c>
      <c r="X970">
        <f t="shared" si="320"/>
        <v>1.7534722222222222E-2</v>
      </c>
      <c r="Y970">
        <f t="shared" si="309"/>
        <v>1.7534722222222222E-2</v>
      </c>
      <c r="Z970" t="b">
        <f t="shared" si="310"/>
        <v>0</v>
      </c>
      <c r="AA970" s="6">
        <f t="shared" si="311"/>
        <v>4.2824074074074119E-4</v>
      </c>
      <c r="AB970" s="6" t="b">
        <f t="shared" si="312"/>
        <v>0</v>
      </c>
      <c r="AC970" s="9">
        <f t="shared" si="313"/>
        <v>80</v>
      </c>
      <c r="AD970" s="9">
        <f t="shared" si="321"/>
        <v>129.72972972972957</v>
      </c>
      <c r="AE970" s="10">
        <f t="shared" si="319"/>
        <v>3.2407407407407406E-4</v>
      </c>
      <c r="AF970">
        <f t="shared" si="314"/>
        <v>2.7430555555555541E-3</v>
      </c>
      <c r="AG970" t="b">
        <f t="shared" si="315"/>
        <v>0</v>
      </c>
      <c r="AH970">
        <f t="shared" si="316"/>
        <v>3.1331018518518515E-2</v>
      </c>
    </row>
    <row r="971" spans="1:34" x14ac:dyDescent="0.2">
      <c r="A971">
        <v>1031</v>
      </c>
      <c r="B971" t="s">
        <v>978</v>
      </c>
      <c r="C971" t="s">
        <v>1012</v>
      </c>
      <c r="D971" t="s">
        <v>2038</v>
      </c>
      <c r="E971" t="str">
        <f t="shared" si="303"/>
        <v>Boris JohnsonMar 22, 2020</v>
      </c>
      <c r="F971" t="str">
        <f>VLOOKUP(D971,'names lookup'!A:L,5,FALSE)</f>
        <v>Boris Johnson</v>
      </c>
      <c r="G971" t="str">
        <f>VLOOKUP(F971,'names lookup'!E:H,3,FALSE)</f>
        <v>Government</v>
      </c>
      <c r="H971" t="str">
        <f>VLOOKUP(F971,'names lookup'!E:I,5,FALSE)</f>
        <v>Government</v>
      </c>
      <c r="I971" t="str">
        <f>VLOOKUP($F971,'names lookup'!$E:J,6,FALSE)</f>
        <v>Central govt</v>
      </c>
      <c r="J971" t="str">
        <f>VLOOKUP($F971,'names lookup'!$E:K,7,FALSE)</f>
        <v>N/A</v>
      </c>
      <c r="K971" t="str">
        <f>VLOOKUP($F971,'names lookup'!$E:L,8,FALSE)</f>
        <v>UK</v>
      </c>
      <c r="L971" t="str">
        <f t="shared" si="304"/>
        <v>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v>
      </c>
      <c r="M971" t="str">
        <f t="shared" si="317"/>
        <v>21:55</v>
      </c>
      <c r="O971">
        <v>393</v>
      </c>
      <c r="Q971" t="s">
        <v>979</v>
      </c>
      <c r="R971" s="7">
        <f t="shared" si="305"/>
        <v>43912</v>
      </c>
      <c r="S971" t="s">
        <v>2727</v>
      </c>
      <c r="T971" s="6">
        <f t="shared" si="318"/>
        <v>1.5219907407407409E-2</v>
      </c>
      <c r="U971">
        <f t="shared" si="306"/>
        <v>1.4791666666666668E-2</v>
      </c>
      <c r="V971">
        <f t="shared" si="307"/>
        <v>3.1331018518518515E-2</v>
      </c>
      <c r="W971">
        <f t="shared" si="308"/>
        <v>1.6539351851851847E-2</v>
      </c>
      <c r="X971">
        <f t="shared" si="320"/>
        <v>1.7534722222222222E-2</v>
      </c>
      <c r="Y971">
        <f t="shared" si="309"/>
        <v>1.7534722222222222E-2</v>
      </c>
      <c r="Z971" t="b">
        <f t="shared" si="310"/>
        <v>0</v>
      </c>
      <c r="AA971" s="6">
        <f t="shared" si="311"/>
        <v>3.7037037037036813E-4</v>
      </c>
      <c r="AB971" s="6" t="b">
        <f t="shared" si="312"/>
        <v>0</v>
      </c>
      <c r="AC971" s="9">
        <f t="shared" si="313"/>
        <v>71</v>
      </c>
      <c r="AD971" s="9">
        <f t="shared" si="321"/>
        <v>133.1250000000008</v>
      </c>
      <c r="AE971" s="10">
        <f t="shared" si="319"/>
        <v>2.8935185185185189E-4</v>
      </c>
      <c r="AF971">
        <f t="shared" si="314"/>
        <v>2.7430555555555541E-3</v>
      </c>
      <c r="AG971" t="b">
        <f t="shared" si="315"/>
        <v>0</v>
      </c>
      <c r="AH971">
        <f t="shared" si="316"/>
        <v>3.1331018518518515E-2</v>
      </c>
    </row>
    <row r="972" spans="1:34" x14ac:dyDescent="0.2">
      <c r="A972">
        <v>1032</v>
      </c>
      <c r="B972" t="s">
        <v>978</v>
      </c>
      <c r="C972" t="s">
        <v>1013</v>
      </c>
      <c r="D972" t="s">
        <v>2089</v>
      </c>
      <c r="E972" t="str">
        <f t="shared" si="303"/>
        <v>JennyMar 22, 2020</v>
      </c>
      <c r="F972" t="str">
        <f>VLOOKUP(E972,'names lookup'!D:L,2,FALSE)</f>
        <v>Dr. Jenny Harries</v>
      </c>
      <c r="G972" t="str">
        <f>VLOOKUP(F972,'names lookup'!E:H,3,FALSE)</f>
        <v>Department of Health and Social Care (DHSC)</v>
      </c>
      <c r="H972" t="str">
        <f>VLOOKUP(F972,'names lookup'!E:I,5,FALSE)</f>
        <v>Government</v>
      </c>
      <c r="I972" t="str">
        <f>VLOOKUP($F972,'names lookup'!$E:J,6,FALSE)</f>
        <v>Health</v>
      </c>
      <c r="J972" t="str">
        <f>VLOOKUP($F972,'names lookup'!$E:K,7,FALSE)</f>
        <v>N/A</v>
      </c>
      <c r="K972" t="str">
        <f>VLOOKUP($F972,'names lookup'!$E:L,8,FALSE)</f>
        <v>England</v>
      </c>
      <c r="L972" t="str">
        <f t="shared" si="304"/>
        <v>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v>
      </c>
      <c r="M972" t="str">
        <f t="shared" si="317"/>
        <v>22:27</v>
      </c>
      <c r="O972">
        <v>488</v>
      </c>
      <c r="Q972" t="s">
        <v>979</v>
      </c>
      <c r="R972" s="7">
        <f t="shared" si="305"/>
        <v>43912</v>
      </c>
      <c r="S972" t="s">
        <v>2728</v>
      </c>
      <c r="T972" s="6">
        <f t="shared" si="318"/>
        <v>1.5590277777777778E-2</v>
      </c>
      <c r="U972">
        <f t="shared" si="306"/>
        <v>1.5590277777777778E-2</v>
      </c>
      <c r="V972">
        <f t="shared" si="307"/>
        <v>2.9351851851851851E-2</v>
      </c>
      <c r="W972">
        <f t="shared" si="308"/>
        <v>1.3761574074074074E-2</v>
      </c>
      <c r="X972">
        <f t="shared" si="320"/>
        <v>1.7534722222222222E-2</v>
      </c>
      <c r="Y972">
        <f t="shared" si="309"/>
        <v>1.7534722222222222E-2</v>
      </c>
      <c r="Z972" t="b">
        <f t="shared" si="310"/>
        <v>0</v>
      </c>
      <c r="AA972" s="6">
        <f t="shared" si="311"/>
        <v>3.5879629629629629E-4</v>
      </c>
      <c r="AB972" s="6" t="b">
        <f t="shared" si="312"/>
        <v>0</v>
      </c>
      <c r="AC972" s="9">
        <f t="shared" si="313"/>
        <v>83</v>
      </c>
      <c r="AD972" s="9">
        <f t="shared" si="321"/>
        <v>160.64516129032259</v>
      </c>
      <c r="AE972" s="10">
        <f t="shared" si="319"/>
        <v>3.3564814814814812E-4</v>
      </c>
      <c r="AF972">
        <f t="shared" si="314"/>
        <v>1.9444444444444448E-3</v>
      </c>
      <c r="AG972" t="b">
        <f t="shared" si="315"/>
        <v>0</v>
      </c>
      <c r="AH972">
        <f t="shared" si="316"/>
        <v>3.1331018518518515E-2</v>
      </c>
    </row>
    <row r="973" spans="1:34" x14ac:dyDescent="0.2">
      <c r="A973">
        <v>1033</v>
      </c>
      <c r="B973" t="s">
        <v>978</v>
      </c>
      <c r="C973" t="s">
        <v>1014</v>
      </c>
      <c r="D973" t="s">
        <v>2089</v>
      </c>
      <c r="E973" t="str">
        <f t="shared" si="303"/>
        <v>JennyMar 22, 2020</v>
      </c>
      <c r="F973" t="str">
        <f>VLOOKUP(E973,'names lookup'!D:L,2,FALSE)</f>
        <v>Dr. Jenny Harries</v>
      </c>
      <c r="G973" t="str">
        <f>VLOOKUP(F973,'names lookup'!E:H,3,FALSE)</f>
        <v>Department of Health and Social Care (DHSC)</v>
      </c>
      <c r="H973" t="str">
        <f>VLOOKUP(F973,'names lookup'!E:I,5,FALSE)</f>
        <v>Government</v>
      </c>
      <c r="I973" t="str">
        <f>VLOOKUP($F973,'names lookup'!$E:J,6,FALSE)</f>
        <v>Health</v>
      </c>
      <c r="J973" t="str">
        <f>VLOOKUP($F973,'names lookup'!$E:K,7,FALSE)</f>
        <v>N/A</v>
      </c>
      <c r="K973" t="str">
        <f>VLOOKUP($F973,'names lookup'!$E:L,8,FALSE)</f>
        <v>England</v>
      </c>
      <c r="L973" t="str">
        <f t="shared" si="304"/>
        <v>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v>
      </c>
      <c r="M973" t="str">
        <f t="shared" si="317"/>
        <v>22:58</v>
      </c>
      <c r="O973">
        <v>503</v>
      </c>
      <c r="Q973" t="s">
        <v>979</v>
      </c>
      <c r="R973" s="7">
        <f t="shared" si="305"/>
        <v>43912</v>
      </c>
      <c r="S973" t="s">
        <v>2728</v>
      </c>
      <c r="T973" s="6">
        <f t="shared" si="318"/>
        <v>1.5949074074074074E-2</v>
      </c>
      <c r="U973">
        <f t="shared" si="306"/>
        <v>1.5590277777777778E-2</v>
      </c>
      <c r="V973">
        <f t="shared" si="307"/>
        <v>2.9351851851851851E-2</v>
      </c>
      <c r="W973">
        <f t="shared" si="308"/>
        <v>1.3761574074074074E-2</v>
      </c>
      <c r="X973">
        <f t="shared" si="320"/>
        <v>1.7534722222222222E-2</v>
      </c>
      <c r="Y973">
        <f t="shared" si="309"/>
        <v>1.7534722222222222E-2</v>
      </c>
      <c r="Z973" t="b">
        <f t="shared" si="310"/>
        <v>0</v>
      </c>
      <c r="AA973" s="6">
        <f t="shared" si="311"/>
        <v>3.3564814814814742E-4</v>
      </c>
      <c r="AB973" s="6" t="b">
        <f t="shared" si="312"/>
        <v>0</v>
      </c>
      <c r="AC973" s="9">
        <f t="shared" si="313"/>
        <v>90</v>
      </c>
      <c r="AD973" s="9">
        <f t="shared" si="321"/>
        <v>186.20689655172455</v>
      </c>
      <c r="AE973" s="10">
        <f t="shared" si="319"/>
        <v>3.7037037037037035E-4</v>
      </c>
      <c r="AF973">
        <f t="shared" si="314"/>
        <v>1.9444444444444448E-3</v>
      </c>
      <c r="AG973" t="b">
        <f t="shared" si="315"/>
        <v>0</v>
      </c>
      <c r="AH973">
        <f t="shared" si="316"/>
        <v>3.1331018518518515E-2</v>
      </c>
    </row>
    <row r="974" spans="1:34" x14ac:dyDescent="0.2">
      <c r="A974">
        <v>1034</v>
      </c>
      <c r="B974" t="s">
        <v>978</v>
      </c>
      <c r="C974" t="s">
        <v>1015</v>
      </c>
      <c r="D974" t="s">
        <v>2089</v>
      </c>
      <c r="E974" t="str">
        <f t="shared" si="303"/>
        <v>JennyMar 22, 2020</v>
      </c>
      <c r="F974" t="str">
        <f>VLOOKUP(E974,'names lookup'!D:L,2,FALSE)</f>
        <v>Dr. Jenny Harries</v>
      </c>
      <c r="G974" t="str">
        <f>VLOOKUP(F974,'names lookup'!E:H,3,FALSE)</f>
        <v>Department of Health and Social Care (DHSC)</v>
      </c>
      <c r="H974" t="str">
        <f>VLOOKUP(F974,'names lookup'!E:I,5,FALSE)</f>
        <v>Government</v>
      </c>
      <c r="I974" t="str">
        <f>VLOOKUP($F974,'names lookup'!$E:J,6,FALSE)</f>
        <v>Health</v>
      </c>
      <c r="J974" t="str">
        <f>VLOOKUP($F974,'names lookup'!$E:K,7,FALSE)</f>
        <v>N/A</v>
      </c>
      <c r="K974" t="str">
        <f>VLOOKUP($F974,'names lookup'!$E:L,8,FALSE)</f>
        <v>England</v>
      </c>
      <c r="L974" t="str">
        <f t="shared" si="304"/>
        <v>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v>
      </c>
      <c r="M974" t="str">
        <f t="shared" si="317"/>
        <v>23:27</v>
      </c>
      <c r="O974">
        <v>542</v>
      </c>
      <c r="Q974" t="s">
        <v>979</v>
      </c>
      <c r="R974" s="7">
        <f t="shared" si="305"/>
        <v>43912</v>
      </c>
      <c r="S974" t="s">
        <v>2728</v>
      </c>
      <c r="T974" s="6">
        <f t="shared" si="318"/>
        <v>1.6284722222222221E-2</v>
      </c>
      <c r="U974">
        <f t="shared" si="306"/>
        <v>1.5590277777777778E-2</v>
      </c>
      <c r="V974">
        <f t="shared" si="307"/>
        <v>2.9351851851851851E-2</v>
      </c>
      <c r="W974">
        <f t="shared" si="308"/>
        <v>1.3761574074074074E-2</v>
      </c>
      <c r="X974">
        <f t="shared" si="320"/>
        <v>1.7534722222222222E-2</v>
      </c>
      <c r="Y974">
        <f t="shared" si="309"/>
        <v>1.7534722222222222E-2</v>
      </c>
      <c r="Z974" t="b">
        <f t="shared" si="310"/>
        <v>0</v>
      </c>
      <c r="AA974" s="6">
        <f t="shared" si="311"/>
        <v>4.1666666666666588E-4</v>
      </c>
      <c r="AB974" s="6" t="b">
        <f t="shared" si="312"/>
        <v>0</v>
      </c>
      <c r="AC974" s="9">
        <f t="shared" si="313"/>
        <v>100</v>
      </c>
      <c r="AD974" s="9">
        <f t="shared" si="321"/>
        <v>166.66666666666697</v>
      </c>
      <c r="AE974" s="10">
        <f t="shared" si="319"/>
        <v>4.0509259259259258E-4</v>
      </c>
      <c r="AF974">
        <f t="shared" si="314"/>
        <v>1.9444444444444448E-3</v>
      </c>
      <c r="AG974" t="b">
        <f t="shared" si="315"/>
        <v>0</v>
      </c>
      <c r="AH974">
        <f t="shared" si="316"/>
        <v>3.1331018518518515E-2</v>
      </c>
    </row>
    <row r="975" spans="1:34" x14ac:dyDescent="0.2">
      <c r="A975">
        <v>1035</v>
      </c>
      <c r="B975" t="s">
        <v>978</v>
      </c>
      <c r="C975" t="s">
        <v>1016</v>
      </c>
      <c r="D975" t="s">
        <v>2089</v>
      </c>
      <c r="E975" t="str">
        <f t="shared" si="303"/>
        <v>JennyMar 22, 2020</v>
      </c>
      <c r="F975" t="str">
        <f>VLOOKUP(E975,'names lookup'!D:L,2,FALSE)</f>
        <v>Dr. Jenny Harries</v>
      </c>
      <c r="G975" t="str">
        <f>VLOOKUP(F975,'names lookup'!E:H,3,FALSE)</f>
        <v>Department of Health and Social Care (DHSC)</v>
      </c>
      <c r="H975" t="str">
        <f>VLOOKUP(F975,'names lookup'!E:I,5,FALSE)</f>
        <v>Government</v>
      </c>
      <c r="I975" t="str">
        <f>VLOOKUP($F975,'names lookup'!$E:J,6,FALSE)</f>
        <v>Health</v>
      </c>
      <c r="J975" t="str">
        <f>VLOOKUP($F975,'names lookup'!$E:K,7,FALSE)</f>
        <v>N/A</v>
      </c>
      <c r="K975" t="str">
        <f>VLOOKUP($F975,'names lookup'!$E:L,8,FALSE)</f>
        <v>England</v>
      </c>
      <c r="L975" t="str">
        <f t="shared" si="304"/>
        <v>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v>
      </c>
      <c r="M975" t="str">
        <f t="shared" si="317"/>
        <v>24:03</v>
      </c>
      <c r="O975">
        <v>382</v>
      </c>
      <c r="Q975" t="s">
        <v>979</v>
      </c>
      <c r="R975" s="7">
        <f t="shared" si="305"/>
        <v>43912</v>
      </c>
      <c r="S975" t="s">
        <v>2728</v>
      </c>
      <c r="T975" s="6">
        <f t="shared" si="318"/>
        <v>1.6701388888888887E-2</v>
      </c>
      <c r="U975">
        <f t="shared" si="306"/>
        <v>1.5590277777777778E-2</v>
      </c>
      <c r="V975">
        <f t="shared" si="307"/>
        <v>2.9351851851851851E-2</v>
      </c>
      <c r="W975">
        <f t="shared" si="308"/>
        <v>1.3761574074074074E-2</v>
      </c>
      <c r="X975">
        <f t="shared" si="320"/>
        <v>1.7534722222222222E-2</v>
      </c>
      <c r="Y975">
        <f t="shared" si="309"/>
        <v>1.7534722222222222E-2</v>
      </c>
      <c r="Z975" t="b">
        <f t="shared" si="310"/>
        <v>0</v>
      </c>
      <c r="AA975" s="6">
        <f t="shared" si="311"/>
        <v>2.1990740740741171E-4</v>
      </c>
      <c r="AB975" s="6" t="b">
        <f t="shared" si="312"/>
        <v>0</v>
      </c>
      <c r="AC975" s="9">
        <f t="shared" si="313"/>
        <v>66</v>
      </c>
      <c r="AD975" s="9">
        <f t="shared" si="321"/>
        <v>208.42105263157487</v>
      </c>
      <c r="AE975" s="10">
        <f t="shared" si="319"/>
        <v>2.6620370370370372E-4</v>
      </c>
      <c r="AF975">
        <f t="shared" si="314"/>
        <v>1.9444444444444448E-3</v>
      </c>
      <c r="AG975" t="b">
        <f t="shared" si="315"/>
        <v>0</v>
      </c>
      <c r="AH975">
        <f t="shared" si="316"/>
        <v>3.1331018518518515E-2</v>
      </c>
    </row>
    <row r="976" spans="1:34" x14ac:dyDescent="0.2">
      <c r="A976">
        <v>1036</v>
      </c>
      <c r="B976" t="s">
        <v>978</v>
      </c>
      <c r="C976" t="s">
        <v>1017</v>
      </c>
      <c r="D976" t="s">
        <v>2038</v>
      </c>
      <c r="E976" t="str">
        <f t="shared" si="303"/>
        <v>Boris JohnsonMar 22, 2020</v>
      </c>
      <c r="F976" t="str">
        <f>VLOOKUP(D976,'names lookup'!A:L,5,FALSE)</f>
        <v>Boris Johnson</v>
      </c>
      <c r="G976" t="str">
        <f>VLOOKUP(F976,'names lookup'!E:H,3,FALSE)</f>
        <v>Government</v>
      </c>
      <c r="H976" t="str">
        <f>VLOOKUP(F976,'names lookup'!E:I,5,FALSE)</f>
        <v>Government</v>
      </c>
      <c r="I976" t="str">
        <f>VLOOKUP($F976,'names lookup'!$E:J,6,FALSE)</f>
        <v>Central govt</v>
      </c>
      <c r="J976" t="str">
        <f>VLOOKUP($F976,'names lookup'!$E:K,7,FALSE)</f>
        <v>N/A</v>
      </c>
      <c r="K976" t="str">
        <f>VLOOKUP($F976,'names lookup'!$E:L,8,FALSE)</f>
        <v>UK</v>
      </c>
      <c r="L976" t="str">
        <f t="shared" si="304"/>
        <v>Thanks, Jenny. Jess Savage, ITV. Jess.</v>
      </c>
      <c r="M976" t="str">
        <f t="shared" si="317"/>
        <v>24:22</v>
      </c>
      <c r="O976">
        <v>61</v>
      </c>
      <c r="Q976" t="s">
        <v>979</v>
      </c>
      <c r="R976" s="7">
        <f t="shared" si="305"/>
        <v>43912</v>
      </c>
      <c r="S976" t="s">
        <v>2334</v>
      </c>
      <c r="T976" s="6">
        <f t="shared" si="318"/>
        <v>1.6921296296296299E-2</v>
      </c>
      <c r="U976">
        <f t="shared" si="306"/>
        <v>1.6921296296296299E-2</v>
      </c>
      <c r="V976">
        <f t="shared" si="307"/>
        <v>3.1331018518518515E-2</v>
      </c>
      <c r="W976">
        <f t="shared" si="308"/>
        <v>1.4409722222222216E-2</v>
      </c>
      <c r="X976">
        <f t="shared" si="320"/>
        <v>1.7534722222222222E-2</v>
      </c>
      <c r="Y976">
        <f t="shared" si="309"/>
        <v>1.7534722222222222E-2</v>
      </c>
      <c r="Z976" t="b">
        <f t="shared" si="310"/>
        <v>0</v>
      </c>
      <c r="AA976" s="6">
        <f t="shared" si="311"/>
        <v>3.4722222222220711E-5</v>
      </c>
      <c r="AB976" s="6" t="b">
        <f t="shared" si="312"/>
        <v>0</v>
      </c>
      <c r="AC976" s="9">
        <f t="shared" si="313"/>
        <v>6</v>
      </c>
      <c r="AD976" s="9">
        <f t="shared" si="321"/>
        <v>120.00000000000523</v>
      </c>
      <c r="AE976" s="10">
        <f t="shared" si="319"/>
        <v>2.3148148148148147E-5</v>
      </c>
      <c r="AF976">
        <f t="shared" si="314"/>
        <v>6.1342592592592352E-4</v>
      </c>
      <c r="AG976" t="b">
        <f t="shared" si="315"/>
        <v>0</v>
      </c>
      <c r="AH976">
        <f t="shared" si="316"/>
        <v>3.1331018518518515E-2</v>
      </c>
    </row>
    <row r="977" spans="1:34" x14ac:dyDescent="0.2">
      <c r="A977">
        <v>1037</v>
      </c>
      <c r="B977" t="s">
        <v>978</v>
      </c>
      <c r="C977" t="s">
        <v>1018</v>
      </c>
      <c r="D977" t="s">
        <v>2092</v>
      </c>
      <c r="E977" t="str">
        <f t="shared" si="303"/>
        <v>Jess SavageMar 22, 2020</v>
      </c>
      <c r="F977" t="str">
        <f>VLOOKUP(E977,'names lookup'!D:L,2,FALSE)</f>
        <v>Jessica Savage</v>
      </c>
      <c r="G977" t="str">
        <f>VLOOKUP(F977,'names lookup'!E:H,3,FALSE)</f>
        <v>ITV News</v>
      </c>
      <c r="H977" t="str">
        <f>VLOOKUP(F977,'names lookup'!E:I,5,FALSE)</f>
        <v>Media</v>
      </c>
      <c r="I977" t="str">
        <f>VLOOKUP($F977,'names lookup'!$E:J,6,FALSE)</f>
        <v>TV</v>
      </c>
      <c r="J977" t="str">
        <f>VLOOKUP($F977,'names lookup'!$E:K,7,FALSE)</f>
        <v>National</v>
      </c>
      <c r="K977" t="str">
        <f>VLOOKUP($F977,'names lookup'!$E:L,8,FALSE)</f>
        <v>UK</v>
      </c>
      <c r="L977" t="str">
        <f t="shared" si="304"/>
        <v>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v>
      </c>
      <c r="M977" t="str">
        <f t="shared" si="317"/>
        <v>24:25</v>
      </c>
      <c r="O977">
        <v>466</v>
      </c>
      <c r="Q977" t="s">
        <v>979</v>
      </c>
      <c r="R977" s="7">
        <f t="shared" si="305"/>
        <v>43912</v>
      </c>
      <c r="S977" t="s">
        <v>2730</v>
      </c>
      <c r="T977" s="6">
        <f t="shared" si="318"/>
        <v>1.695601851851852E-2</v>
      </c>
      <c r="U977">
        <f t="shared" si="306"/>
        <v>1.695601851851852E-2</v>
      </c>
      <c r="V977">
        <f t="shared" si="307"/>
        <v>1.726851851851852E-2</v>
      </c>
      <c r="W977">
        <f t="shared" si="308"/>
        <v>3.1250000000000028E-4</v>
      </c>
      <c r="X977">
        <f t="shared" si="320"/>
        <v>1.7534722222222222E-2</v>
      </c>
      <c r="Y977">
        <f t="shared" si="309"/>
        <v>1.7534722222222222E-2</v>
      </c>
      <c r="Z977" t="b">
        <f t="shared" si="310"/>
        <v>0</v>
      </c>
      <c r="AA977" s="6">
        <f t="shared" si="311"/>
        <v>3.1250000000000028E-4</v>
      </c>
      <c r="AB977" s="6" t="b">
        <f t="shared" si="312"/>
        <v>0</v>
      </c>
      <c r="AC977" s="9">
        <f t="shared" si="313"/>
        <v>75</v>
      </c>
      <c r="AD977" s="9">
        <f t="shared" si="321"/>
        <v>166.66666666666652</v>
      </c>
      <c r="AE977" s="10">
        <f t="shared" si="319"/>
        <v>3.0092592592592595E-4</v>
      </c>
      <c r="AF977">
        <f t="shared" si="314"/>
        <v>5.787037037037028E-4</v>
      </c>
      <c r="AG977" t="b">
        <f t="shared" si="315"/>
        <v>0</v>
      </c>
      <c r="AH977">
        <f t="shared" si="316"/>
        <v>3.1331018518518515E-2</v>
      </c>
    </row>
    <row r="978" spans="1:34" x14ac:dyDescent="0.2">
      <c r="A978">
        <v>1038</v>
      </c>
      <c r="B978" t="s">
        <v>978</v>
      </c>
      <c r="C978" t="s">
        <v>1019</v>
      </c>
      <c r="D978" t="s">
        <v>2092</v>
      </c>
      <c r="E978" t="str">
        <f t="shared" si="303"/>
        <v>Jess SavageMar 22, 2020</v>
      </c>
      <c r="F978" t="str">
        <f>VLOOKUP(E978,'names lookup'!D:L,2,FALSE)</f>
        <v>Jessica Savage</v>
      </c>
      <c r="G978" t="str">
        <f>VLOOKUP(F978,'names lookup'!E:H,3,FALSE)</f>
        <v>ITV News</v>
      </c>
      <c r="H978" t="str">
        <f>VLOOKUP(F978,'names lookup'!E:I,5,FALSE)</f>
        <v>Media</v>
      </c>
      <c r="I978" t="str">
        <f>VLOOKUP($F978,'names lookup'!$E:J,6,FALSE)</f>
        <v>TV</v>
      </c>
      <c r="J978" t="str">
        <f>VLOOKUP($F978,'names lookup'!$E:K,7,FALSE)</f>
        <v>National</v>
      </c>
      <c r="K978" t="str">
        <f>VLOOKUP($F978,'names lookup'!$E:L,8,FALSE)</f>
        <v>UK</v>
      </c>
      <c r="L978" t="str">
        <f t="shared" si="304"/>
        <v>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v>
      </c>
      <c r="M978" t="str">
        <f t="shared" si="317"/>
        <v>24:52</v>
      </c>
      <c r="O978">
        <v>375</v>
      </c>
      <c r="Q978" t="s">
        <v>979</v>
      </c>
      <c r="R978" s="7">
        <f t="shared" si="305"/>
        <v>43912</v>
      </c>
      <c r="S978" t="s">
        <v>2730</v>
      </c>
      <c r="T978" s="6">
        <f t="shared" si="318"/>
        <v>1.726851851851852E-2</v>
      </c>
      <c r="U978">
        <f t="shared" si="306"/>
        <v>1.695601851851852E-2</v>
      </c>
      <c r="V978">
        <f t="shared" si="307"/>
        <v>1.726851851851852E-2</v>
      </c>
      <c r="W978">
        <f t="shared" si="308"/>
        <v>3.1250000000000028E-4</v>
      </c>
      <c r="X978">
        <f t="shared" si="320"/>
        <v>1.7534722222222222E-2</v>
      </c>
      <c r="Y978">
        <f t="shared" si="309"/>
        <v>1.7534722222222222E-2</v>
      </c>
      <c r="Z978" t="b">
        <f t="shared" si="310"/>
        <v>0</v>
      </c>
      <c r="AA978" s="6">
        <f t="shared" si="311"/>
        <v>2.6620370370370253E-4</v>
      </c>
      <c r="AB978" s="6" t="b">
        <f t="shared" si="312"/>
        <v>0</v>
      </c>
      <c r="AC978" s="9">
        <f t="shared" si="313"/>
        <v>67</v>
      </c>
      <c r="AD978" s="9">
        <f t="shared" si="321"/>
        <v>174.78260869565295</v>
      </c>
      <c r="AE978" s="10">
        <f t="shared" si="319"/>
        <v>2.7777777777777778E-4</v>
      </c>
      <c r="AF978">
        <f t="shared" si="314"/>
        <v>5.787037037037028E-4</v>
      </c>
      <c r="AG978" t="b">
        <f t="shared" si="315"/>
        <v>0</v>
      </c>
      <c r="AH978">
        <f t="shared" si="316"/>
        <v>3.1331018518518515E-2</v>
      </c>
    </row>
    <row r="979" spans="1:34" x14ac:dyDescent="0.2">
      <c r="A979">
        <v>1039</v>
      </c>
      <c r="B979" t="s">
        <v>978</v>
      </c>
      <c r="C979" t="s">
        <v>1020</v>
      </c>
      <c r="D979" t="s">
        <v>2038</v>
      </c>
      <c r="E979" t="str">
        <f t="shared" si="303"/>
        <v>Boris JohnsonMar 22, 2020</v>
      </c>
      <c r="F979" t="str">
        <f>VLOOKUP(D979,'names lookup'!A:L,5,FALSE)</f>
        <v>Boris Johnson</v>
      </c>
      <c r="G979" t="str">
        <f>VLOOKUP(F979,'names lookup'!E:H,3,FALSE)</f>
        <v>Government</v>
      </c>
      <c r="H979" t="str">
        <f>VLOOKUP(F979,'names lookup'!E:I,5,FALSE)</f>
        <v>Government</v>
      </c>
      <c r="I979" t="str">
        <f>VLOOKUP($F979,'names lookup'!$E:J,6,FALSE)</f>
        <v>Central govt</v>
      </c>
      <c r="J979" t="str">
        <f>VLOOKUP($F979,'names lookup'!$E:K,7,FALSE)</f>
        <v>N/A</v>
      </c>
      <c r="K979" t="str">
        <f>VLOOKUP($F979,'names lookup'!$E:L,8,FALSE)</f>
        <v>UK</v>
      </c>
      <c r="L979" t="str">
        <f t="shared" si="304"/>
        <v>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v>
      </c>
      <c r="M979" t="str">
        <f t="shared" si="317"/>
        <v>25:15</v>
      </c>
      <c r="O979">
        <v>533</v>
      </c>
      <c r="Q979" t="s">
        <v>979</v>
      </c>
      <c r="R979" s="7">
        <f t="shared" si="305"/>
        <v>43912</v>
      </c>
      <c r="S979" t="s">
        <v>2731</v>
      </c>
      <c r="T979" s="6">
        <f t="shared" si="318"/>
        <v>1.7534722222222222E-2</v>
      </c>
      <c r="U979">
        <f t="shared" si="306"/>
        <v>1.7534722222222222E-2</v>
      </c>
      <c r="V979">
        <f t="shared" si="307"/>
        <v>3.1331018518518515E-2</v>
      </c>
      <c r="W979">
        <f t="shared" si="308"/>
        <v>1.3796296296296293E-2</v>
      </c>
      <c r="X979">
        <f t="shared" si="320"/>
        <v>2.0219907407407409E-2</v>
      </c>
      <c r="Y979">
        <f t="shared" si="309"/>
        <v>2.0219907407407409E-2</v>
      </c>
      <c r="Z979" t="b">
        <f t="shared" si="310"/>
        <v>0</v>
      </c>
      <c r="AA979" s="6">
        <f t="shared" si="311"/>
        <v>4.0509259259259231E-4</v>
      </c>
      <c r="AB979" s="6" t="b">
        <f t="shared" si="312"/>
        <v>0</v>
      </c>
      <c r="AC979" s="9">
        <f t="shared" si="313"/>
        <v>94</v>
      </c>
      <c r="AD979" s="9">
        <f t="shared" si="321"/>
        <v>161.14285714285725</v>
      </c>
      <c r="AE979" s="10">
        <f t="shared" si="319"/>
        <v>3.8194444444444446E-4</v>
      </c>
      <c r="AF979">
        <f t="shared" si="314"/>
        <v>2.6851851851851863E-3</v>
      </c>
      <c r="AG979" t="b">
        <f t="shared" si="315"/>
        <v>0</v>
      </c>
      <c r="AH979">
        <f t="shared" si="316"/>
        <v>3.1331018518518515E-2</v>
      </c>
    </row>
    <row r="980" spans="1:34" x14ac:dyDescent="0.2">
      <c r="A980">
        <v>1040</v>
      </c>
      <c r="B980" t="s">
        <v>978</v>
      </c>
      <c r="C980" t="s">
        <v>1021</v>
      </c>
      <c r="D980" t="s">
        <v>2038</v>
      </c>
      <c r="E980" t="str">
        <f t="shared" si="303"/>
        <v>Boris JohnsonMar 22, 2020</v>
      </c>
      <c r="F980" t="str">
        <f>VLOOKUP(D980,'names lookup'!A:L,5,FALSE)</f>
        <v>Boris Johnson</v>
      </c>
      <c r="G980" t="str">
        <f>VLOOKUP(F980,'names lookup'!E:H,3,FALSE)</f>
        <v>Government</v>
      </c>
      <c r="H980" t="str">
        <f>VLOOKUP(F980,'names lookup'!E:I,5,FALSE)</f>
        <v>Government</v>
      </c>
      <c r="I980" t="str">
        <f>VLOOKUP($F980,'names lookup'!$E:J,6,FALSE)</f>
        <v>Central govt</v>
      </c>
      <c r="J980" t="str">
        <f>VLOOKUP($F980,'names lookup'!$E:K,7,FALSE)</f>
        <v>N/A</v>
      </c>
      <c r="K980" t="str">
        <f>VLOOKUP($F980,'names lookup'!$E:L,8,FALSE)</f>
        <v>UK</v>
      </c>
      <c r="L980" t="str">
        <f t="shared" si="304"/>
        <v>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v>
      </c>
      <c r="M980" t="str">
        <f t="shared" si="317"/>
        <v>25:50</v>
      </c>
      <c r="O980">
        <v>420</v>
      </c>
      <c r="Q980" t="s">
        <v>979</v>
      </c>
      <c r="R980" s="7">
        <f t="shared" si="305"/>
        <v>43912</v>
      </c>
      <c r="S980" t="s">
        <v>2731</v>
      </c>
      <c r="T980" s="6">
        <f t="shared" si="318"/>
        <v>1.7939814814814815E-2</v>
      </c>
      <c r="U980">
        <f t="shared" si="306"/>
        <v>1.7534722222222222E-2</v>
      </c>
      <c r="V980">
        <f t="shared" si="307"/>
        <v>3.1331018518518515E-2</v>
      </c>
      <c r="W980">
        <f t="shared" si="308"/>
        <v>1.3796296296296293E-2</v>
      </c>
      <c r="X980">
        <f t="shared" si="320"/>
        <v>2.0219907407407409E-2</v>
      </c>
      <c r="Y980">
        <f t="shared" si="309"/>
        <v>2.0219907407407409E-2</v>
      </c>
      <c r="Z980" t="b">
        <f t="shared" si="310"/>
        <v>0</v>
      </c>
      <c r="AA980" s="6">
        <f t="shared" si="311"/>
        <v>3.0092592592592671E-4</v>
      </c>
      <c r="AB980" s="6" t="b">
        <f t="shared" si="312"/>
        <v>0</v>
      </c>
      <c r="AC980" s="9">
        <f t="shared" si="313"/>
        <v>72</v>
      </c>
      <c r="AD980" s="9">
        <f t="shared" si="321"/>
        <v>166.15384615384573</v>
      </c>
      <c r="AE980" s="10">
        <f t="shared" si="319"/>
        <v>2.8935185185185189E-4</v>
      </c>
      <c r="AF980">
        <f t="shared" si="314"/>
        <v>2.6851851851851863E-3</v>
      </c>
      <c r="AG980" t="b">
        <f t="shared" si="315"/>
        <v>0</v>
      </c>
      <c r="AH980">
        <f t="shared" si="316"/>
        <v>3.1331018518518515E-2</v>
      </c>
    </row>
    <row r="981" spans="1:34" x14ac:dyDescent="0.2">
      <c r="A981">
        <v>1041</v>
      </c>
      <c r="B981" t="s">
        <v>978</v>
      </c>
      <c r="C981" t="s">
        <v>1022</v>
      </c>
      <c r="D981" t="s">
        <v>2038</v>
      </c>
      <c r="E981" t="str">
        <f t="shared" si="303"/>
        <v>Boris JohnsonMar 22, 2020</v>
      </c>
      <c r="F981" t="str">
        <f>VLOOKUP(D981,'names lookup'!A:L,5,FALSE)</f>
        <v>Boris Johnson</v>
      </c>
      <c r="G981" t="str">
        <f>VLOOKUP(F981,'names lookup'!E:H,3,FALSE)</f>
        <v>Government</v>
      </c>
      <c r="H981" t="str">
        <f>VLOOKUP(F981,'names lookup'!E:I,5,FALSE)</f>
        <v>Government</v>
      </c>
      <c r="I981" t="str">
        <f>VLOOKUP($F981,'names lookup'!$E:J,6,FALSE)</f>
        <v>Central govt</v>
      </c>
      <c r="J981" t="str">
        <f>VLOOKUP($F981,'names lookup'!$E:K,7,FALSE)</f>
        <v>N/A</v>
      </c>
      <c r="K981" t="str">
        <f>VLOOKUP($F981,'names lookup'!$E:L,8,FALSE)</f>
        <v>UK</v>
      </c>
      <c r="L981" t="str">
        <f t="shared" si="304"/>
        <v>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v>
      </c>
      <c r="M981" t="str">
        <f t="shared" si="317"/>
        <v>26:16</v>
      </c>
      <c r="O981">
        <v>675</v>
      </c>
      <c r="Q981" t="s">
        <v>979</v>
      </c>
      <c r="R981" s="7">
        <f t="shared" si="305"/>
        <v>43912</v>
      </c>
      <c r="S981" t="s">
        <v>2731</v>
      </c>
      <c r="T981" s="6">
        <f t="shared" si="318"/>
        <v>1.8240740740740741E-2</v>
      </c>
      <c r="U981">
        <f t="shared" si="306"/>
        <v>1.7534722222222222E-2</v>
      </c>
      <c r="V981">
        <f t="shared" si="307"/>
        <v>3.1331018518518515E-2</v>
      </c>
      <c r="W981">
        <f t="shared" si="308"/>
        <v>1.3796296296296293E-2</v>
      </c>
      <c r="X981">
        <f t="shared" si="320"/>
        <v>2.0219907407407409E-2</v>
      </c>
      <c r="Y981">
        <f t="shared" si="309"/>
        <v>2.0219907407407409E-2</v>
      </c>
      <c r="Z981" t="b">
        <f t="shared" si="310"/>
        <v>0</v>
      </c>
      <c r="AA981" s="6">
        <f t="shared" si="311"/>
        <v>5.0925925925925791E-4</v>
      </c>
      <c r="AB981" s="6" t="b">
        <f t="shared" si="312"/>
        <v>0</v>
      </c>
      <c r="AC981" s="9">
        <f t="shared" si="313"/>
        <v>114</v>
      </c>
      <c r="AD981" s="9">
        <f t="shared" si="321"/>
        <v>155.45454545454587</v>
      </c>
      <c r="AE981" s="10">
        <f t="shared" si="319"/>
        <v>4.6296296296296293E-4</v>
      </c>
      <c r="AF981">
        <f t="shared" si="314"/>
        <v>2.6851851851851863E-3</v>
      </c>
      <c r="AG981" t="b">
        <f t="shared" si="315"/>
        <v>0</v>
      </c>
      <c r="AH981">
        <f t="shared" si="316"/>
        <v>3.1331018518518515E-2</v>
      </c>
    </row>
    <row r="982" spans="1:34" x14ac:dyDescent="0.2">
      <c r="A982">
        <v>1042</v>
      </c>
      <c r="B982" t="s">
        <v>978</v>
      </c>
      <c r="C982" t="s">
        <v>1023</v>
      </c>
      <c r="D982" t="s">
        <v>2089</v>
      </c>
      <c r="E982" t="str">
        <f t="shared" si="303"/>
        <v>JennyMar 22, 2020</v>
      </c>
      <c r="F982" t="str">
        <f>VLOOKUP(E982,'names lookup'!D:L,2,FALSE)</f>
        <v>Dr. Jenny Harries</v>
      </c>
      <c r="G982" t="str">
        <f>VLOOKUP(F982,'names lookup'!E:H,3,FALSE)</f>
        <v>Department of Health and Social Care (DHSC)</v>
      </c>
      <c r="H982" t="str">
        <f>VLOOKUP(F982,'names lookup'!E:I,5,FALSE)</f>
        <v>Government</v>
      </c>
      <c r="I982" t="str">
        <f>VLOOKUP($F982,'names lookup'!$E:J,6,FALSE)</f>
        <v>Health</v>
      </c>
      <c r="J982" t="str">
        <f>VLOOKUP($F982,'names lookup'!$E:K,7,FALSE)</f>
        <v>N/A</v>
      </c>
      <c r="K982" t="str">
        <f>VLOOKUP($F982,'names lookup'!$E:L,8,FALSE)</f>
        <v>England</v>
      </c>
      <c r="L982" t="str">
        <f t="shared" si="304"/>
        <v>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v>
      </c>
      <c r="M982" t="str">
        <f t="shared" si="317"/>
        <v>27:00</v>
      </c>
      <c r="O982">
        <v>469</v>
      </c>
      <c r="Q982" t="s">
        <v>979</v>
      </c>
      <c r="R982" s="7">
        <f t="shared" si="305"/>
        <v>43912</v>
      </c>
      <c r="S982" t="s">
        <v>2732</v>
      </c>
      <c r="T982" s="6">
        <f t="shared" si="318"/>
        <v>1.8749999999999999E-2</v>
      </c>
      <c r="U982">
        <f t="shared" si="306"/>
        <v>1.8749999999999999E-2</v>
      </c>
      <c r="V982">
        <f t="shared" si="307"/>
        <v>2.9351851851851851E-2</v>
      </c>
      <c r="W982">
        <f t="shared" si="308"/>
        <v>1.0601851851851852E-2</v>
      </c>
      <c r="X982">
        <f t="shared" si="320"/>
        <v>2.0219907407407409E-2</v>
      </c>
      <c r="Y982">
        <f t="shared" si="309"/>
        <v>2.0219907407407409E-2</v>
      </c>
      <c r="Z982" t="b">
        <f t="shared" si="310"/>
        <v>0</v>
      </c>
      <c r="AA982" s="6">
        <f t="shared" si="311"/>
        <v>3.1250000000000028E-4</v>
      </c>
      <c r="AB982" s="6" t="b">
        <f t="shared" si="312"/>
        <v>0</v>
      </c>
      <c r="AC982" s="9">
        <f t="shared" si="313"/>
        <v>84</v>
      </c>
      <c r="AD982" s="9">
        <f t="shared" si="321"/>
        <v>186.66666666666652</v>
      </c>
      <c r="AE982" s="10">
        <f t="shared" si="319"/>
        <v>3.4722222222222224E-4</v>
      </c>
      <c r="AF982">
        <f t="shared" si="314"/>
        <v>1.4699074074074094E-3</v>
      </c>
      <c r="AG982" t="b">
        <f t="shared" si="315"/>
        <v>0</v>
      </c>
      <c r="AH982">
        <f t="shared" si="316"/>
        <v>3.1331018518518515E-2</v>
      </c>
    </row>
    <row r="983" spans="1:34" x14ac:dyDescent="0.2">
      <c r="A983">
        <v>1043</v>
      </c>
      <c r="B983" t="s">
        <v>978</v>
      </c>
      <c r="C983" t="s">
        <v>1024</v>
      </c>
      <c r="D983" t="s">
        <v>2089</v>
      </c>
      <c r="E983" t="str">
        <f t="shared" si="303"/>
        <v>JennyMar 22, 2020</v>
      </c>
      <c r="F983" t="str">
        <f>VLOOKUP(E983,'names lookup'!D:L,2,FALSE)</f>
        <v>Dr. Jenny Harries</v>
      </c>
      <c r="G983" t="str">
        <f>VLOOKUP(F983,'names lookup'!E:H,3,FALSE)</f>
        <v>Department of Health and Social Care (DHSC)</v>
      </c>
      <c r="H983" t="str">
        <f>VLOOKUP(F983,'names lookup'!E:I,5,FALSE)</f>
        <v>Government</v>
      </c>
      <c r="I983" t="str">
        <f>VLOOKUP($F983,'names lookup'!$E:J,6,FALSE)</f>
        <v>Health</v>
      </c>
      <c r="J983" t="str">
        <f>VLOOKUP($F983,'names lookup'!$E:K,7,FALSE)</f>
        <v>N/A</v>
      </c>
      <c r="K983" t="str">
        <f>VLOOKUP($F983,'names lookup'!$E:L,8,FALSE)</f>
        <v>England</v>
      </c>
      <c r="L983" t="str">
        <f t="shared" si="304"/>
        <v>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v>
      </c>
      <c r="M983" t="str">
        <f t="shared" si="317"/>
        <v>27:27</v>
      </c>
      <c r="O983">
        <v>822</v>
      </c>
      <c r="Q983" t="s">
        <v>979</v>
      </c>
      <c r="R983" s="7">
        <f t="shared" si="305"/>
        <v>43912</v>
      </c>
      <c r="S983" t="s">
        <v>2732</v>
      </c>
      <c r="T983" s="6">
        <f t="shared" si="318"/>
        <v>1.90625E-2</v>
      </c>
      <c r="U983">
        <f t="shared" si="306"/>
        <v>1.8749999999999999E-2</v>
      </c>
      <c r="V983">
        <f t="shared" si="307"/>
        <v>2.9351851851851851E-2</v>
      </c>
      <c r="W983">
        <f t="shared" si="308"/>
        <v>1.0601851851851852E-2</v>
      </c>
      <c r="X983">
        <f t="shared" si="320"/>
        <v>2.0219907407407409E-2</v>
      </c>
      <c r="Y983">
        <f t="shared" si="309"/>
        <v>2.0219907407407409E-2</v>
      </c>
      <c r="Z983" t="b">
        <f t="shared" si="310"/>
        <v>0</v>
      </c>
      <c r="AA983" s="6">
        <f t="shared" si="311"/>
        <v>5.9027777777777984E-4</v>
      </c>
      <c r="AB983" s="6" t="b">
        <f t="shared" si="312"/>
        <v>0</v>
      </c>
      <c r="AC983" s="9">
        <f t="shared" si="313"/>
        <v>149</v>
      </c>
      <c r="AD983" s="9">
        <f t="shared" si="321"/>
        <v>175.29411764705821</v>
      </c>
      <c r="AE983" s="10">
        <f t="shared" si="319"/>
        <v>6.134259259259259E-4</v>
      </c>
      <c r="AF983">
        <f t="shared" si="314"/>
        <v>1.4699074074074094E-3</v>
      </c>
      <c r="AG983" t="b">
        <f t="shared" si="315"/>
        <v>0</v>
      </c>
      <c r="AH983">
        <f t="shared" si="316"/>
        <v>3.1331018518518515E-2</v>
      </c>
    </row>
    <row r="984" spans="1:34" x14ac:dyDescent="0.2">
      <c r="A984">
        <v>1044</v>
      </c>
      <c r="B984" t="s">
        <v>978</v>
      </c>
      <c r="C984" t="s">
        <v>1025</v>
      </c>
      <c r="D984" t="s">
        <v>2038</v>
      </c>
      <c r="E984" t="str">
        <f t="shared" si="303"/>
        <v>Boris JohnsonMar 22, 2020</v>
      </c>
      <c r="F984" t="str">
        <f>VLOOKUP(D984,'names lookup'!A:L,5,FALSE)</f>
        <v>Boris Johnson</v>
      </c>
      <c r="G984" t="str">
        <f>VLOOKUP(F984,'names lookup'!E:H,3,FALSE)</f>
        <v>Government</v>
      </c>
      <c r="H984" t="str">
        <f>VLOOKUP(F984,'names lookup'!E:I,5,FALSE)</f>
        <v>Government</v>
      </c>
      <c r="I984" t="str">
        <f>VLOOKUP($F984,'names lookup'!$E:J,6,FALSE)</f>
        <v>Central govt</v>
      </c>
      <c r="J984" t="str">
        <f>VLOOKUP($F984,'names lookup'!$E:K,7,FALSE)</f>
        <v>N/A</v>
      </c>
      <c r="K984" t="str">
        <f>VLOOKUP($F984,'names lookup'!$E:L,8,FALSE)</f>
        <v>UK</v>
      </c>
      <c r="L984" t="str">
        <f t="shared" si="304"/>
        <v>Thank you. There we’re working very hard to gt it, to massively to increase it. Be of no doubt about that. Chris Smith, the Times.</v>
      </c>
      <c r="M984" t="str">
        <f t="shared" si="317"/>
        <v>28:18</v>
      </c>
      <c r="O984">
        <v>153</v>
      </c>
      <c r="Q984" t="s">
        <v>979</v>
      </c>
      <c r="R984" s="7">
        <f t="shared" si="305"/>
        <v>43912</v>
      </c>
      <c r="S984" t="s">
        <v>2733</v>
      </c>
      <c r="T984" s="6">
        <f t="shared" si="318"/>
        <v>1.9652777777777779E-2</v>
      </c>
      <c r="U984">
        <f t="shared" si="306"/>
        <v>1.9652777777777779E-2</v>
      </c>
      <c r="V984">
        <f t="shared" si="307"/>
        <v>3.1331018518518515E-2</v>
      </c>
      <c r="W984">
        <f t="shared" si="308"/>
        <v>1.1678240740740736E-2</v>
      </c>
      <c r="X984">
        <f t="shared" si="320"/>
        <v>2.0219907407407409E-2</v>
      </c>
      <c r="Y984">
        <f t="shared" si="309"/>
        <v>2.0219907407407409E-2</v>
      </c>
      <c r="Z984" t="b">
        <f t="shared" si="310"/>
        <v>0</v>
      </c>
      <c r="AA984" s="6">
        <f t="shared" si="311"/>
        <v>1.2731481481481274E-4</v>
      </c>
      <c r="AB984" s="6" t="b">
        <f t="shared" si="312"/>
        <v>0</v>
      </c>
      <c r="AC984" s="9">
        <f t="shared" si="313"/>
        <v>25</v>
      </c>
      <c r="AD984" s="9">
        <f t="shared" si="321"/>
        <v>136.36363636363859</v>
      </c>
      <c r="AE984" s="10">
        <f t="shared" si="319"/>
        <v>9.2592592592592588E-5</v>
      </c>
      <c r="AF984">
        <f t="shared" si="314"/>
        <v>5.6712962962962923E-4</v>
      </c>
      <c r="AG984" t="b">
        <f t="shared" si="315"/>
        <v>0</v>
      </c>
      <c r="AH984">
        <f t="shared" si="316"/>
        <v>3.1331018518518515E-2</v>
      </c>
    </row>
    <row r="985" spans="1:34" x14ac:dyDescent="0.2">
      <c r="A985">
        <v>1045</v>
      </c>
      <c r="B985" t="s">
        <v>978</v>
      </c>
      <c r="C985" t="s">
        <v>1026</v>
      </c>
      <c r="D985" t="s">
        <v>2045</v>
      </c>
      <c r="E985" t="str">
        <f t="shared" si="303"/>
        <v>Chris SmithMar 22, 2020</v>
      </c>
      <c r="F985" t="str">
        <f>VLOOKUP(D985,'names lookup'!A:L,5,FALSE)</f>
        <v>Chris Smith</v>
      </c>
      <c r="G985" t="str">
        <f>VLOOKUP(F985,'names lookup'!E:H,3,FALSE)</f>
        <v>The Times</v>
      </c>
      <c r="H985" t="str">
        <f>VLOOKUP(F985,'names lookup'!E:I,5,FALSE)</f>
        <v>Media</v>
      </c>
      <c r="I985" t="str">
        <f>VLOOKUP($F985,'names lookup'!$E:J,6,FALSE)</f>
        <v>Newspaper</v>
      </c>
      <c r="J985" t="str">
        <f>VLOOKUP($F985,'names lookup'!$E:K,7,FALSE)</f>
        <v>National</v>
      </c>
      <c r="K985" t="str">
        <f>VLOOKUP($F985,'names lookup'!$E:L,8,FALSE)</f>
        <v>UK</v>
      </c>
      <c r="L985" t="str">
        <f t="shared" si="304"/>
        <v>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v>
      </c>
      <c r="M985" t="str">
        <f t="shared" si="317"/>
        <v>28:29</v>
      </c>
      <c r="O985">
        <v>518</v>
      </c>
      <c r="Q985" t="s">
        <v>979</v>
      </c>
      <c r="R985" s="7">
        <f t="shared" si="305"/>
        <v>43912</v>
      </c>
      <c r="S985" t="s">
        <v>2734</v>
      </c>
      <c r="T985" s="6">
        <f t="shared" si="318"/>
        <v>1.9780092592592592E-2</v>
      </c>
      <c r="U985">
        <f t="shared" si="306"/>
        <v>1.9780092592592592E-2</v>
      </c>
      <c r="V985">
        <f t="shared" si="307"/>
        <v>2.0081018518518519E-2</v>
      </c>
      <c r="W985">
        <f t="shared" si="308"/>
        <v>3.0092592592592671E-4</v>
      </c>
      <c r="X985">
        <f t="shared" si="320"/>
        <v>2.0219907407407409E-2</v>
      </c>
      <c r="Y985">
        <f t="shared" si="309"/>
        <v>2.0219907407407409E-2</v>
      </c>
      <c r="Z985" t="b">
        <f t="shared" si="310"/>
        <v>0</v>
      </c>
      <c r="AA985" s="6">
        <f t="shared" si="311"/>
        <v>3.0092592592592671E-4</v>
      </c>
      <c r="AB985" s="6" t="b">
        <f t="shared" si="312"/>
        <v>0</v>
      </c>
      <c r="AC985" s="9">
        <f t="shared" si="313"/>
        <v>88</v>
      </c>
      <c r="AD985" s="9">
        <f t="shared" si="321"/>
        <v>203.07692307692255</v>
      </c>
      <c r="AE985" s="10">
        <f t="shared" si="319"/>
        <v>3.5879629629629635E-4</v>
      </c>
      <c r="AF985">
        <f t="shared" si="314"/>
        <v>4.3981481481481649E-4</v>
      </c>
      <c r="AG985" t="b">
        <f t="shared" si="315"/>
        <v>0</v>
      </c>
      <c r="AH985">
        <f t="shared" si="316"/>
        <v>3.1331018518518515E-2</v>
      </c>
    </row>
    <row r="986" spans="1:34" x14ac:dyDescent="0.2">
      <c r="A986">
        <v>1046</v>
      </c>
      <c r="B986" t="s">
        <v>978</v>
      </c>
      <c r="C986" t="s">
        <v>1027</v>
      </c>
      <c r="D986" t="s">
        <v>2045</v>
      </c>
      <c r="E986" t="str">
        <f t="shared" si="303"/>
        <v>Chris SmithMar 22, 2020</v>
      </c>
      <c r="F986" t="str">
        <f>VLOOKUP(D986,'names lookup'!A:L,5,FALSE)</f>
        <v>Chris Smith</v>
      </c>
      <c r="G986" t="str">
        <f>VLOOKUP(F986,'names lookup'!E:H,3,FALSE)</f>
        <v>The Times</v>
      </c>
      <c r="H986" t="str">
        <f>VLOOKUP(F986,'names lookup'!E:I,5,FALSE)</f>
        <v>Media</v>
      </c>
      <c r="I986" t="str">
        <f>VLOOKUP($F986,'names lookup'!$E:J,6,FALSE)</f>
        <v>Newspaper</v>
      </c>
      <c r="J986" t="str">
        <f>VLOOKUP($F986,'names lookup'!$E:K,7,FALSE)</f>
        <v>National</v>
      </c>
      <c r="K986" t="str">
        <f>VLOOKUP($F986,'names lookup'!$E:L,8,FALSE)</f>
        <v>UK</v>
      </c>
      <c r="L986" t="str">
        <f t="shared" si="304"/>
        <v>And to the Prime Minister, you said we’re two weeks behind Italy, two weeks ago tomorrow, Italy imposed a lockdown. You’ve hinted today that you are thinking of that, but given where we are in the epidemic, if not now, then when?</v>
      </c>
      <c r="M986" t="str">
        <f t="shared" si="317"/>
        <v>28:55</v>
      </c>
      <c r="O986">
        <v>250</v>
      </c>
      <c r="Q986" t="s">
        <v>979</v>
      </c>
      <c r="R986" s="7">
        <f t="shared" si="305"/>
        <v>43912</v>
      </c>
      <c r="S986" t="s">
        <v>2734</v>
      </c>
      <c r="T986" s="6">
        <f t="shared" si="318"/>
        <v>2.0081018518518519E-2</v>
      </c>
      <c r="U986">
        <f t="shared" si="306"/>
        <v>1.9780092592592592E-2</v>
      </c>
      <c r="V986">
        <f t="shared" si="307"/>
        <v>2.0081018518518519E-2</v>
      </c>
      <c r="W986">
        <f t="shared" si="308"/>
        <v>3.0092592592592671E-4</v>
      </c>
      <c r="X986">
        <f t="shared" si="320"/>
        <v>2.0219907407407409E-2</v>
      </c>
      <c r="Y986">
        <f t="shared" si="309"/>
        <v>2.0219907407407409E-2</v>
      </c>
      <c r="Z986" t="b">
        <f t="shared" si="310"/>
        <v>0</v>
      </c>
      <c r="AA986" s="6">
        <f t="shared" si="311"/>
        <v>1.3888888888888978E-4</v>
      </c>
      <c r="AB986" s="6" t="b">
        <f t="shared" si="312"/>
        <v>0</v>
      </c>
      <c r="AC986" s="9">
        <f t="shared" si="313"/>
        <v>42</v>
      </c>
      <c r="AD986" s="9">
        <f t="shared" si="321"/>
        <v>209.99999999999864</v>
      </c>
      <c r="AE986" s="10">
        <f t="shared" si="319"/>
        <v>1.7361111111111112E-4</v>
      </c>
      <c r="AF986">
        <f t="shared" si="314"/>
        <v>4.3981481481481649E-4</v>
      </c>
      <c r="AG986" t="b">
        <f t="shared" si="315"/>
        <v>0</v>
      </c>
      <c r="AH986">
        <f t="shared" si="316"/>
        <v>3.1331018518518515E-2</v>
      </c>
    </row>
    <row r="987" spans="1:34" x14ac:dyDescent="0.2">
      <c r="A987">
        <v>1047</v>
      </c>
      <c r="B987" t="s">
        <v>978</v>
      </c>
      <c r="C987" t="s">
        <v>1028</v>
      </c>
      <c r="D987" t="s">
        <v>2089</v>
      </c>
      <c r="E987" t="str">
        <f t="shared" si="303"/>
        <v>JennyMar 22, 2020</v>
      </c>
      <c r="F987" t="str">
        <f>VLOOKUP(E987,'names lookup'!D:L,2,FALSE)</f>
        <v>Dr. Jenny Harries</v>
      </c>
      <c r="G987" t="str">
        <f>VLOOKUP(F987,'names lookup'!E:H,3,FALSE)</f>
        <v>Department of Health and Social Care (DHSC)</v>
      </c>
      <c r="H987" t="str">
        <f>VLOOKUP(F987,'names lookup'!E:I,5,FALSE)</f>
        <v>Government</v>
      </c>
      <c r="I987" t="str">
        <f>VLOOKUP($F987,'names lookup'!$E:J,6,FALSE)</f>
        <v>Health</v>
      </c>
      <c r="J987" t="str">
        <f>VLOOKUP($F987,'names lookup'!$E:K,7,FALSE)</f>
        <v>N/A</v>
      </c>
      <c r="K987" t="str">
        <f>VLOOKUP($F987,'names lookup'!$E:L,8,FALSE)</f>
        <v>England</v>
      </c>
      <c r="L987" t="str">
        <f t="shared" si="304"/>
        <v>[crosstalk 002911]. Shall I start?</v>
      </c>
      <c r="M987" t="str">
        <f t="shared" si="317"/>
        <v>29:07</v>
      </c>
      <c r="O987">
        <v>51</v>
      </c>
      <c r="Q987" t="s">
        <v>979</v>
      </c>
      <c r="R987" s="7">
        <f t="shared" si="305"/>
        <v>43912</v>
      </c>
      <c r="S987" t="s">
        <v>2735</v>
      </c>
      <c r="T987" s="6">
        <f t="shared" si="318"/>
        <v>2.0219907407407409E-2</v>
      </c>
      <c r="U987">
        <f t="shared" si="306"/>
        <v>2.0219907407407409E-2</v>
      </c>
      <c r="V987">
        <f t="shared" si="307"/>
        <v>2.9351851851851851E-2</v>
      </c>
      <c r="W987">
        <f t="shared" si="308"/>
        <v>9.1319444444444425E-3</v>
      </c>
      <c r="X987">
        <f t="shared" si="320"/>
        <v>2.4687499999999998E-2</v>
      </c>
      <c r="Y987">
        <f t="shared" si="309"/>
        <v>2.4687499999999998E-2</v>
      </c>
      <c r="Z987" t="b">
        <f t="shared" si="310"/>
        <v>0</v>
      </c>
      <c r="AA987" s="6">
        <f t="shared" si="311"/>
        <v>5.7870370370367852E-5</v>
      </c>
      <c r="AB987" s="6" t="b">
        <f t="shared" si="312"/>
        <v>0</v>
      </c>
      <c r="AC987" s="9">
        <f t="shared" si="313"/>
        <v>5</v>
      </c>
      <c r="AD987" s="9">
        <f t="shared" si="321"/>
        <v>60.000000000002615</v>
      </c>
      <c r="AE987" s="10">
        <f t="shared" si="319"/>
        <v>1.1574074074074073E-5</v>
      </c>
      <c r="AF987">
        <f t="shared" si="314"/>
        <v>4.467592592592589E-3</v>
      </c>
      <c r="AG987" t="b">
        <f t="shared" si="315"/>
        <v>0</v>
      </c>
      <c r="AH987">
        <f t="shared" si="316"/>
        <v>3.1331018518518515E-2</v>
      </c>
    </row>
    <row r="988" spans="1:34" x14ac:dyDescent="0.2">
      <c r="A988">
        <v>1048</v>
      </c>
      <c r="B988" t="s">
        <v>978</v>
      </c>
      <c r="C988" t="s">
        <v>1029</v>
      </c>
      <c r="D988" t="s">
        <v>2038</v>
      </c>
      <c r="E988" t="str">
        <f t="shared" si="303"/>
        <v>Boris JohnsonMar 22, 2020</v>
      </c>
      <c r="F988" t="str">
        <f>VLOOKUP(D988,'names lookup'!A:L,5,FALSE)</f>
        <v>Boris Johnson</v>
      </c>
      <c r="G988" t="str">
        <f>VLOOKUP(F988,'names lookup'!E:H,3,FALSE)</f>
        <v>Government</v>
      </c>
      <c r="H988" t="str">
        <f>VLOOKUP(F988,'names lookup'!E:I,5,FALSE)</f>
        <v>Government</v>
      </c>
      <c r="I988" t="str">
        <f>VLOOKUP($F988,'names lookup'!$E:J,6,FALSE)</f>
        <v>Central govt</v>
      </c>
      <c r="J988" t="str">
        <f>VLOOKUP($F988,'names lookup'!$E:K,7,FALSE)</f>
        <v>N/A</v>
      </c>
      <c r="K988" t="str">
        <f>VLOOKUP($F988,'names lookup'!$E:L,8,FALSE)</f>
        <v>UK</v>
      </c>
      <c r="L988" t="str">
        <f t="shared" si="304"/>
        <v>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v>
      </c>
      <c r="M988" t="str">
        <f t="shared" si="317"/>
        <v>29:12</v>
      </c>
      <c r="O988">
        <v>542</v>
      </c>
      <c r="Q988" t="s">
        <v>979</v>
      </c>
      <c r="R988" s="7">
        <f t="shared" si="305"/>
        <v>43912</v>
      </c>
      <c r="S988" t="s">
        <v>2736</v>
      </c>
      <c r="T988" s="6">
        <f t="shared" si="318"/>
        <v>2.0277777777777777E-2</v>
      </c>
      <c r="U988">
        <f t="shared" si="306"/>
        <v>2.0277777777777777E-2</v>
      </c>
      <c r="V988">
        <f t="shared" si="307"/>
        <v>3.1331018518518515E-2</v>
      </c>
      <c r="W988">
        <f t="shared" si="308"/>
        <v>1.1053240740740738E-2</v>
      </c>
      <c r="X988">
        <f t="shared" si="320"/>
        <v>2.4687499999999998E-2</v>
      </c>
      <c r="Y988">
        <f t="shared" si="309"/>
        <v>2.4687499999999998E-2</v>
      </c>
      <c r="Z988" t="b">
        <f t="shared" si="310"/>
        <v>0</v>
      </c>
      <c r="AA988" s="6">
        <f t="shared" si="311"/>
        <v>5.2083333333333495E-4</v>
      </c>
      <c r="AB988" s="6" t="b">
        <f t="shared" si="312"/>
        <v>0</v>
      </c>
      <c r="AC988" s="9">
        <f t="shared" si="313"/>
        <v>97</v>
      </c>
      <c r="AD988" s="9">
        <f t="shared" si="321"/>
        <v>129.33333333333294</v>
      </c>
      <c r="AE988" s="10">
        <f t="shared" si="319"/>
        <v>3.9351851851851852E-4</v>
      </c>
      <c r="AF988">
        <f t="shared" si="314"/>
        <v>4.4097222222222211E-3</v>
      </c>
      <c r="AG988" t="b">
        <f t="shared" si="315"/>
        <v>0</v>
      </c>
      <c r="AH988">
        <f t="shared" si="316"/>
        <v>3.1331018518518515E-2</v>
      </c>
    </row>
    <row r="989" spans="1:34" x14ac:dyDescent="0.2">
      <c r="A989">
        <v>1049</v>
      </c>
      <c r="B989" t="s">
        <v>978</v>
      </c>
      <c r="C989" t="s">
        <v>1030</v>
      </c>
      <c r="D989" t="s">
        <v>2038</v>
      </c>
      <c r="E989" t="str">
        <f t="shared" si="303"/>
        <v>Boris JohnsonMar 22, 2020</v>
      </c>
      <c r="F989" t="str">
        <f>VLOOKUP(D989,'names lookup'!A:L,5,FALSE)</f>
        <v>Boris Johnson</v>
      </c>
      <c r="G989" t="str">
        <f>VLOOKUP(F989,'names lookup'!E:H,3,FALSE)</f>
        <v>Government</v>
      </c>
      <c r="H989" t="str">
        <f>VLOOKUP(F989,'names lookup'!E:I,5,FALSE)</f>
        <v>Government</v>
      </c>
      <c r="I989" t="str">
        <f>VLOOKUP($F989,'names lookup'!$E:J,6,FALSE)</f>
        <v>Central govt</v>
      </c>
      <c r="J989" t="str">
        <f>VLOOKUP($F989,'names lookup'!$E:K,7,FALSE)</f>
        <v>N/A</v>
      </c>
      <c r="K989" t="str">
        <f>VLOOKUP($F989,'names lookup'!$E:L,8,FALSE)</f>
        <v>UK</v>
      </c>
      <c r="L989" t="str">
        <f t="shared" si="304"/>
        <v>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v>
      </c>
      <c r="M989" t="str">
        <f t="shared" si="317"/>
        <v>29:57</v>
      </c>
      <c r="O989">
        <v>612</v>
      </c>
      <c r="Q989" t="s">
        <v>979</v>
      </c>
      <c r="R989" s="7">
        <f t="shared" si="305"/>
        <v>43912</v>
      </c>
      <c r="S989" t="s">
        <v>2736</v>
      </c>
      <c r="T989" s="6">
        <f t="shared" si="318"/>
        <v>2.0798611111111111E-2</v>
      </c>
      <c r="U989">
        <f t="shared" si="306"/>
        <v>2.0277777777777777E-2</v>
      </c>
      <c r="V989">
        <f t="shared" si="307"/>
        <v>3.1331018518518515E-2</v>
      </c>
      <c r="W989">
        <f t="shared" si="308"/>
        <v>1.1053240740740738E-2</v>
      </c>
      <c r="X989">
        <f t="shared" si="320"/>
        <v>2.4687499999999998E-2</v>
      </c>
      <c r="Y989">
        <f t="shared" si="309"/>
        <v>2.4687499999999998E-2</v>
      </c>
      <c r="Z989" t="b">
        <f t="shared" si="310"/>
        <v>0</v>
      </c>
      <c r="AA989" s="6">
        <f t="shared" si="311"/>
        <v>4.8611111111111077E-4</v>
      </c>
      <c r="AB989" s="6" t="b">
        <f t="shared" si="312"/>
        <v>0</v>
      </c>
      <c r="AC989" s="9">
        <f t="shared" si="313"/>
        <v>109</v>
      </c>
      <c r="AD989" s="9">
        <f t="shared" si="321"/>
        <v>155.71428571428584</v>
      </c>
      <c r="AE989" s="10">
        <f t="shared" si="319"/>
        <v>4.5138888888888892E-4</v>
      </c>
      <c r="AF989">
        <f t="shared" si="314"/>
        <v>4.4097222222222211E-3</v>
      </c>
      <c r="AG989" t="b">
        <f t="shared" si="315"/>
        <v>0</v>
      </c>
      <c r="AH989">
        <f t="shared" si="316"/>
        <v>3.1331018518518515E-2</v>
      </c>
    </row>
    <row r="990" spans="1:34" x14ac:dyDescent="0.2">
      <c r="A990">
        <v>1050</v>
      </c>
      <c r="B990" t="s">
        <v>978</v>
      </c>
      <c r="C990" t="s">
        <v>1031</v>
      </c>
      <c r="D990" t="s">
        <v>2038</v>
      </c>
      <c r="E990" t="str">
        <f t="shared" si="303"/>
        <v>Boris JohnsonMar 22, 2020</v>
      </c>
      <c r="F990" t="str">
        <f>VLOOKUP(D990,'names lookup'!A:L,5,FALSE)</f>
        <v>Boris Johnson</v>
      </c>
      <c r="G990" t="str">
        <f>VLOOKUP(F990,'names lookup'!E:H,3,FALSE)</f>
        <v>Government</v>
      </c>
      <c r="H990" t="str">
        <f>VLOOKUP(F990,'names lookup'!E:I,5,FALSE)</f>
        <v>Government</v>
      </c>
      <c r="I990" t="str">
        <f>VLOOKUP($F990,'names lookup'!$E:J,6,FALSE)</f>
        <v>Central govt</v>
      </c>
      <c r="J990" t="str">
        <f>VLOOKUP($F990,'names lookup'!$E:K,7,FALSE)</f>
        <v>N/A</v>
      </c>
      <c r="K990" t="str">
        <f>VLOOKUP($F990,'names lookup'!$E:L,8,FALSE)</f>
        <v>UK</v>
      </c>
      <c r="L990" t="str">
        <f t="shared" si="304"/>
        <v>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v>
      </c>
      <c r="M990" t="str">
        <f t="shared" si="317"/>
        <v>30:39</v>
      </c>
      <c r="O990">
        <v>475</v>
      </c>
      <c r="Q990" t="s">
        <v>979</v>
      </c>
      <c r="R990" s="7">
        <f t="shared" si="305"/>
        <v>43912</v>
      </c>
      <c r="S990" t="s">
        <v>2736</v>
      </c>
      <c r="T990" s="6">
        <f t="shared" si="318"/>
        <v>2.1284722222222222E-2</v>
      </c>
      <c r="U990">
        <f t="shared" si="306"/>
        <v>2.0277777777777777E-2</v>
      </c>
      <c r="V990">
        <f t="shared" si="307"/>
        <v>3.1331018518518515E-2</v>
      </c>
      <c r="W990">
        <f t="shared" si="308"/>
        <v>1.1053240740740738E-2</v>
      </c>
      <c r="X990">
        <f t="shared" si="320"/>
        <v>2.4687499999999998E-2</v>
      </c>
      <c r="Y990">
        <f t="shared" si="309"/>
        <v>2.4687499999999998E-2</v>
      </c>
      <c r="Z990" t="b">
        <f t="shared" si="310"/>
        <v>0</v>
      </c>
      <c r="AA990" s="6">
        <f t="shared" si="311"/>
        <v>3.5879629629629803E-4</v>
      </c>
      <c r="AB990" s="6" t="b">
        <f t="shared" si="312"/>
        <v>0</v>
      </c>
      <c r="AC990" s="9">
        <f t="shared" si="313"/>
        <v>79</v>
      </c>
      <c r="AD990" s="9">
        <f t="shared" si="321"/>
        <v>152.90322580645088</v>
      </c>
      <c r="AE990" s="10">
        <f t="shared" si="319"/>
        <v>3.2407407407407406E-4</v>
      </c>
      <c r="AF990">
        <f t="shared" si="314"/>
        <v>4.4097222222222211E-3</v>
      </c>
      <c r="AG990" t="b">
        <f t="shared" si="315"/>
        <v>0</v>
      </c>
      <c r="AH990">
        <f t="shared" si="316"/>
        <v>3.1331018518518515E-2</v>
      </c>
    </row>
    <row r="991" spans="1:34" x14ac:dyDescent="0.2">
      <c r="A991">
        <v>1051</v>
      </c>
      <c r="B991" t="s">
        <v>978</v>
      </c>
      <c r="C991" t="s">
        <v>1032</v>
      </c>
      <c r="D991" t="s">
        <v>2038</v>
      </c>
      <c r="E991" t="str">
        <f t="shared" si="303"/>
        <v>Boris JohnsonMar 22, 2020</v>
      </c>
      <c r="F991" t="str">
        <f>VLOOKUP(D991,'names lookup'!A:L,5,FALSE)</f>
        <v>Boris Johnson</v>
      </c>
      <c r="G991" t="str">
        <f>VLOOKUP(F991,'names lookup'!E:H,3,FALSE)</f>
        <v>Government</v>
      </c>
      <c r="H991" t="str">
        <f>VLOOKUP(F991,'names lookup'!E:I,5,FALSE)</f>
        <v>Government</v>
      </c>
      <c r="I991" t="str">
        <f>VLOOKUP($F991,'names lookup'!$E:J,6,FALSE)</f>
        <v>Central govt</v>
      </c>
      <c r="J991" t="str">
        <f>VLOOKUP($F991,'names lookup'!$E:K,7,FALSE)</f>
        <v>N/A</v>
      </c>
      <c r="K991" t="str">
        <f>VLOOKUP($F991,'names lookup'!$E:L,8,FALSE)</f>
        <v>UK</v>
      </c>
      <c r="L991" t="str">
        <f t="shared" si="304"/>
        <v>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v>
      </c>
      <c r="M991" t="str">
        <f t="shared" si="317"/>
        <v>31:10</v>
      </c>
      <c r="O991">
        <v>443</v>
      </c>
      <c r="Q991" t="s">
        <v>979</v>
      </c>
      <c r="R991" s="7">
        <f t="shared" si="305"/>
        <v>43912</v>
      </c>
      <c r="S991" t="s">
        <v>2736</v>
      </c>
      <c r="T991" s="6">
        <f t="shared" si="318"/>
        <v>2.164351851851852E-2</v>
      </c>
      <c r="U991">
        <f t="shared" si="306"/>
        <v>2.0277777777777777E-2</v>
      </c>
      <c r="V991">
        <f t="shared" si="307"/>
        <v>3.1331018518518515E-2</v>
      </c>
      <c r="W991">
        <f t="shared" si="308"/>
        <v>1.1053240740740738E-2</v>
      </c>
      <c r="X991">
        <f t="shared" si="320"/>
        <v>2.4687499999999998E-2</v>
      </c>
      <c r="Y991">
        <f t="shared" si="309"/>
        <v>2.4687499999999998E-2</v>
      </c>
      <c r="Z991" t="b">
        <f t="shared" si="310"/>
        <v>0</v>
      </c>
      <c r="AA991" s="6">
        <f t="shared" si="311"/>
        <v>3.8194444444443823E-4</v>
      </c>
      <c r="AB991" s="6" t="b">
        <f t="shared" si="312"/>
        <v>0</v>
      </c>
      <c r="AC991" s="9">
        <f t="shared" si="313"/>
        <v>78</v>
      </c>
      <c r="AD991" s="9">
        <f t="shared" si="321"/>
        <v>141.81818181818412</v>
      </c>
      <c r="AE991" s="10">
        <f t="shared" si="319"/>
        <v>3.1250000000000001E-4</v>
      </c>
      <c r="AF991">
        <f t="shared" si="314"/>
        <v>4.4097222222222211E-3</v>
      </c>
      <c r="AG991" t="b">
        <f t="shared" si="315"/>
        <v>0</v>
      </c>
      <c r="AH991">
        <f t="shared" si="316"/>
        <v>3.1331018518518515E-2</v>
      </c>
    </row>
    <row r="992" spans="1:34" x14ac:dyDescent="0.2">
      <c r="A992">
        <v>1052</v>
      </c>
      <c r="B992" t="s">
        <v>978</v>
      </c>
      <c r="C992" t="s">
        <v>1033</v>
      </c>
      <c r="D992" t="s">
        <v>2089</v>
      </c>
      <c r="E992" t="str">
        <f t="shared" si="303"/>
        <v>JennyMar 22, 2020</v>
      </c>
      <c r="F992" t="str">
        <f>VLOOKUP(E992,'names lookup'!D:L,2,FALSE)</f>
        <v>Dr. Jenny Harries</v>
      </c>
      <c r="G992" t="str">
        <f>VLOOKUP(F992,'names lookup'!E:H,3,FALSE)</f>
        <v>Department of Health and Social Care (DHSC)</v>
      </c>
      <c r="H992" t="str">
        <f>VLOOKUP(F992,'names lookup'!E:I,5,FALSE)</f>
        <v>Government</v>
      </c>
      <c r="I992" t="str">
        <f>VLOOKUP($F992,'names lookup'!$E:J,6,FALSE)</f>
        <v>Health</v>
      </c>
      <c r="J992" t="str">
        <f>VLOOKUP($F992,'names lookup'!$E:K,7,FALSE)</f>
        <v>N/A</v>
      </c>
      <c r="K992" t="str">
        <f>VLOOKUP($F992,'names lookup'!$E:L,8,FALSE)</f>
        <v>England</v>
      </c>
      <c r="L992" t="str">
        <f t="shared" si="304"/>
        <v>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v>
      </c>
      <c r="M992" t="str">
        <f t="shared" si="317"/>
        <v>31:43</v>
      </c>
      <c r="O992">
        <v>536</v>
      </c>
      <c r="Q992" t="s">
        <v>979</v>
      </c>
      <c r="R992" s="7">
        <f t="shared" si="305"/>
        <v>43912</v>
      </c>
      <c r="S992" t="s">
        <v>2493</v>
      </c>
      <c r="T992" s="6">
        <f t="shared" si="318"/>
        <v>2.2025462962962958E-2</v>
      </c>
      <c r="U992">
        <f t="shared" si="306"/>
        <v>2.2025462962962958E-2</v>
      </c>
      <c r="V992">
        <f t="shared" si="307"/>
        <v>2.9351851851851851E-2</v>
      </c>
      <c r="W992">
        <f t="shared" si="308"/>
        <v>7.3263888888888927E-3</v>
      </c>
      <c r="X992">
        <f t="shared" si="320"/>
        <v>2.4687499999999998E-2</v>
      </c>
      <c r="Y992">
        <f t="shared" si="309"/>
        <v>2.4687499999999998E-2</v>
      </c>
      <c r="Z992" t="b">
        <f t="shared" si="310"/>
        <v>0</v>
      </c>
      <c r="AA992" s="6">
        <f t="shared" si="311"/>
        <v>3.3564814814815436E-4</v>
      </c>
      <c r="AB992" s="6" t="b">
        <f t="shared" si="312"/>
        <v>0</v>
      </c>
      <c r="AC992" s="9">
        <f t="shared" si="313"/>
        <v>94</v>
      </c>
      <c r="AD992" s="9">
        <f t="shared" si="321"/>
        <v>194.48275862068607</v>
      </c>
      <c r="AE992" s="10">
        <f t="shared" si="319"/>
        <v>3.8194444444444446E-4</v>
      </c>
      <c r="AF992">
        <f t="shared" si="314"/>
        <v>2.6620370370370391E-3</v>
      </c>
      <c r="AG992" t="b">
        <f t="shared" si="315"/>
        <v>0</v>
      </c>
      <c r="AH992">
        <f t="shared" si="316"/>
        <v>3.1331018518518515E-2</v>
      </c>
    </row>
    <row r="993" spans="1:34" x14ac:dyDescent="0.2">
      <c r="A993">
        <v>1053</v>
      </c>
      <c r="B993" t="s">
        <v>978</v>
      </c>
      <c r="C993" t="s">
        <v>1034</v>
      </c>
      <c r="D993" t="s">
        <v>2089</v>
      </c>
      <c r="E993" t="str">
        <f t="shared" si="303"/>
        <v>JennyMar 22, 2020</v>
      </c>
      <c r="F993" t="str">
        <f>VLOOKUP(E993,'names lookup'!D:L,2,FALSE)</f>
        <v>Dr. Jenny Harries</v>
      </c>
      <c r="G993" t="str">
        <f>VLOOKUP(F993,'names lookup'!E:H,3,FALSE)</f>
        <v>Department of Health and Social Care (DHSC)</v>
      </c>
      <c r="H993" t="str">
        <f>VLOOKUP(F993,'names lookup'!E:I,5,FALSE)</f>
        <v>Government</v>
      </c>
      <c r="I993" t="str">
        <f>VLOOKUP($F993,'names lookup'!$E:J,6,FALSE)</f>
        <v>Health</v>
      </c>
      <c r="J993" t="str">
        <f>VLOOKUP($F993,'names lookup'!$E:K,7,FALSE)</f>
        <v>N/A</v>
      </c>
      <c r="K993" t="str">
        <f>VLOOKUP($F993,'names lookup'!$E:L,8,FALSE)</f>
        <v>England</v>
      </c>
      <c r="L993" t="str">
        <f t="shared" si="304"/>
        <v>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v>
      </c>
      <c r="M993" t="str">
        <f t="shared" si="317"/>
        <v>32:12</v>
      </c>
      <c r="O993">
        <v>381</v>
      </c>
      <c r="Q993" t="s">
        <v>979</v>
      </c>
      <c r="R993" s="7">
        <f t="shared" si="305"/>
        <v>43912</v>
      </c>
      <c r="S993" t="s">
        <v>2493</v>
      </c>
      <c r="T993" s="6">
        <f t="shared" si="318"/>
        <v>2.2361111111111113E-2</v>
      </c>
      <c r="U993">
        <f t="shared" si="306"/>
        <v>2.2025462962962958E-2</v>
      </c>
      <c r="V993">
        <f t="shared" si="307"/>
        <v>2.9351851851851851E-2</v>
      </c>
      <c r="W993">
        <f t="shared" si="308"/>
        <v>7.3263888888888927E-3</v>
      </c>
      <c r="X993">
        <f t="shared" si="320"/>
        <v>2.4687499999999998E-2</v>
      </c>
      <c r="Y993">
        <f t="shared" si="309"/>
        <v>2.4687499999999998E-2</v>
      </c>
      <c r="Z993" t="b">
        <f t="shared" si="310"/>
        <v>0</v>
      </c>
      <c r="AA993" s="6">
        <f t="shared" si="311"/>
        <v>2.5462962962962896E-4</v>
      </c>
      <c r="AB993" s="6" t="b">
        <f t="shared" si="312"/>
        <v>0</v>
      </c>
      <c r="AC993" s="9">
        <f t="shared" si="313"/>
        <v>68</v>
      </c>
      <c r="AD993" s="9">
        <f t="shared" si="321"/>
        <v>185.45454545454595</v>
      </c>
      <c r="AE993" s="10">
        <f t="shared" si="319"/>
        <v>2.7777777777777778E-4</v>
      </c>
      <c r="AF993">
        <f t="shared" si="314"/>
        <v>2.6620370370370391E-3</v>
      </c>
      <c r="AG993" t="b">
        <f t="shared" si="315"/>
        <v>0</v>
      </c>
      <c r="AH993">
        <f t="shared" si="316"/>
        <v>3.1331018518518515E-2</v>
      </c>
    </row>
    <row r="994" spans="1:34" x14ac:dyDescent="0.2">
      <c r="A994">
        <v>1054</v>
      </c>
      <c r="B994" t="s">
        <v>978</v>
      </c>
      <c r="C994" t="s">
        <v>1035</v>
      </c>
      <c r="D994" t="s">
        <v>2089</v>
      </c>
      <c r="E994" t="str">
        <f t="shared" si="303"/>
        <v>JennyMar 22, 2020</v>
      </c>
      <c r="F994" t="str">
        <f>VLOOKUP(E994,'names lookup'!D:L,2,FALSE)</f>
        <v>Dr. Jenny Harries</v>
      </c>
      <c r="G994" t="str">
        <f>VLOOKUP(F994,'names lookup'!E:H,3,FALSE)</f>
        <v>Department of Health and Social Care (DHSC)</v>
      </c>
      <c r="H994" t="str">
        <f>VLOOKUP(F994,'names lookup'!E:I,5,FALSE)</f>
        <v>Government</v>
      </c>
      <c r="I994" t="str">
        <f>VLOOKUP($F994,'names lookup'!$E:J,6,FALSE)</f>
        <v>Health</v>
      </c>
      <c r="J994" t="str">
        <f>VLOOKUP($F994,'names lookup'!$E:K,7,FALSE)</f>
        <v>N/A</v>
      </c>
      <c r="K994" t="str">
        <f>VLOOKUP($F994,'names lookup'!$E:L,8,FALSE)</f>
        <v>England</v>
      </c>
      <c r="L994" t="str">
        <f t="shared" si="304"/>
        <v>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v>
      </c>
      <c r="M994" t="str">
        <f t="shared" si="317"/>
        <v>32:34</v>
      </c>
      <c r="O994">
        <v>540</v>
      </c>
      <c r="Q994" t="s">
        <v>979</v>
      </c>
      <c r="R994" s="7">
        <f t="shared" si="305"/>
        <v>43912</v>
      </c>
      <c r="S994" t="s">
        <v>2493</v>
      </c>
      <c r="T994" s="6">
        <f t="shared" si="318"/>
        <v>2.2615740740740742E-2</v>
      </c>
      <c r="U994">
        <f t="shared" si="306"/>
        <v>2.2025462962962958E-2</v>
      </c>
      <c r="V994">
        <f t="shared" si="307"/>
        <v>2.9351851851851851E-2</v>
      </c>
      <c r="W994">
        <f t="shared" si="308"/>
        <v>7.3263888888888927E-3</v>
      </c>
      <c r="X994">
        <f t="shared" si="320"/>
        <v>2.4687499999999998E-2</v>
      </c>
      <c r="Y994">
        <f t="shared" si="309"/>
        <v>2.4687499999999998E-2</v>
      </c>
      <c r="Z994" t="b">
        <f t="shared" si="310"/>
        <v>0</v>
      </c>
      <c r="AA994" s="6">
        <f t="shared" si="311"/>
        <v>3.4722222222222446E-4</v>
      </c>
      <c r="AB994" s="6" t="b">
        <f t="shared" si="312"/>
        <v>0</v>
      </c>
      <c r="AC994" s="9">
        <f t="shared" si="313"/>
        <v>92</v>
      </c>
      <c r="AD994" s="9">
        <f t="shared" si="321"/>
        <v>183.99999999999881</v>
      </c>
      <c r="AE994" s="10">
        <f t="shared" si="319"/>
        <v>3.7037037037037035E-4</v>
      </c>
      <c r="AF994">
        <f t="shared" si="314"/>
        <v>2.6620370370370391E-3</v>
      </c>
      <c r="AG994" t="b">
        <f t="shared" si="315"/>
        <v>0</v>
      </c>
      <c r="AH994">
        <f t="shared" si="316"/>
        <v>3.1331018518518515E-2</v>
      </c>
    </row>
    <row r="995" spans="1:34" x14ac:dyDescent="0.2">
      <c r="A995">
        <v>1055</v>
      </c>
      <c r="B995" t="s">
        <v>978</v>
      </c>
      <c r="C995" t="s">
        <v>1036</v>
      </c>
      <c r="D995" t="s">
        <v>2089</v>
      </c>
      <c r="E995" t="str">
        <f t="shared" si="303"/>
        <v>JennyMar 22, 2020</v>
      </c>
      <c r="F995" t="str">
        <f>VLOOKUP(E995,'names lookup'!D:L,2,FALSE)</f>
        <v>Dr. Jenny Harries</v>
      </c>
      <c r="G995" t="str">
        <f>VLOOKUP(F995,'names lookup'!E:H,3,FALSE)</f>
        <v>Department of Health and Social Care (DHSC)</v>
      </c>
      <c r="H995" t="str">
        <f>VLOOKUP(F995,'names lookup'!E:I,5,FALSE)</f>
        <v>Government</v>
      </c>
      <c r="I995" t="str">
        <f>VLOOKUP($F995,'names lookup'!$E:J,6,FALSE)</f>
        <v>Health</v>
      </c>
      <c r="J995" t="str">
        <f>VLOOKUP($F995,'names lookup'!$E:K,7,FALSE)</f>
        <v>N/A</v>
      </c>
      <c r="K995" t="str">
        <f>VLOOKUP($F995,'names lookup'!$E:L,8,FALSE)</f>
        <v>England</v>
      </c>
      <c r="L995" t="str">
        <f t="shared" si="304"/>
        <v>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v>
      </c>
      <c r="M995" t="str">
        <f t="shared" si="317"/>
        <v>33:04</v>
      </c>
      <c r="O995">
        <v>347</v>
      </c>
      <c r="Q995" t="s">
        <v>979</v>
      </c>
      <c r="R995" s="7">
        <f t="shared" si="305"/>
        <v>43912</v>
      </c>
      <c r="S995" t="s">
        <v>2493</v>
      </c>
      <c r="T995" s="6">
        <f t="shared" si="318"/>
        <v>2.2962962962962966E-2</v>
      </c>
      <c r="U995">
        <f t="shared" si="306"/>
        <v>2.2025462962962958E-2</v>
      </c>
      <c r="V995">
        <f t="shared" si="307"/>
        <v>2.9351851851851851E-2</v>
      </c>
      <c r="W995">
        <f t="shared" si="308"/>
        <v>7.3263888888888927E-3</v>
      </c>
      <c r="X995">
        <f t="shared" si="320"/>
        <v>2.4687499999999998E-2</v>
      </c>
      <c r="Y995">
        <f t="shared" si="309"/>
        <v>2.4687499999999998E-2</v>
      </c>
      <c r="Z995" t="b">
        <f t="shared" si="310"/>
        <v>0</v>
      </c>
      <c r="AA995" s="6">
        <f t="shared" si="311"/>
        <v>2.4305555555554845E-4</v>
      </c>
      <c r="AB995" s="6" t="b">
        <f t="shared" si="312"/>
        <v>0</v>
      </c>
      <c r="AC995" s="9">
        <f t="shared" si="313"/>
        <v>57</v>
      </c>
      <c r="AD995" s="9">
        <f t="shared" si="321"/>
        <v>162.85714285714761</v>
      </c>
      <c r="AE995" s="10">
        <f t="shared" si="319"/>
        <v>2.3148148148148146E-4</v>
      </c>
      <c r="AF995">
        <f t="shared" si="314"/>
        <v>2.6620370370370391E-3</v>
      </c>
      <c r="AG995" t="b">
        <f t="shared" si="315"/>
        <v>0</v>
      </c>
      <c r="AH995">
        <f t="shared" si="316"/>
        <v>3.1331018518518515E-2</v>
      </c>
    </row>
    <row r="996" spans="1:34" x14ac:dyDescent="0.2">
      <c r="A996">
        <v>1056</v>
      </c>
      <c r="B996" t="s">
        <v>978</v>
      </c>
      <c r="C996" t="s">
        <v>1037</v>
      </c>
      <c r="D996" t="s">
        <v>2089</v>
      </c>
      <c r="E996" t="str">
        <f t="shared" si="303"/>
        <v>JennyMar 22, 2020</v>
      </c>
      <c r="F996" t="str">
        <f>VLOOKUP(E996,'names lookup'!D:L,2,FALSE)</f>
        <v>Dr. Jenny Harries</v>
      </c>
      <c r="G996" t="str">
        <f>VLOOKUP(F996,'names lookup'!E:H,3,FALSE)</f>
        <v>Department of Health and Social Care (DHSC)</v>
      </c>
      <c r="H996" t="str">
        <f>VLOOKUP(F996,'names lookup'!E:I,5,FALSE)</f>
        <v>Government</v>
      </c>
      <c r="I996" t="str">
        <f>VLOOKUP($F996,'names lookup'!$E:J,6,FALSE)</f>
        <v>Health</v>
      </c>
      <c r="J996" t="str">
        <f>VLOOKUP($F996,'names lookup'!$E:K,7,FALSE)</f>
        <v>N/A</v>
      </c>
      <c r="K996" t="str">
        <f>VLOOKUP($F996,'names lookup'!$E:L,8,FALSE)</f>
        <v>England</v>
      </c>
      <c r="L996" t="str">
        <f t="shared" si="304"/>
        <v>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v>
      </c>
      <c r="M996" t="str">
        <f t="shared" si="317"/>
        <v>33:25</v>
      </c>
      <c r="O996">
        <v>317</v>
      </c>
      <c r="Q996" t="s">
        <v>979</v>
      </c>
      <c r="R996" s="7">
        <f t="shared" si="305"/>
        <v>43912</v>
      </c>
      <c r="S996" t="s">
        <v>2493</v>
      </c>
      <c r="T996" s="6">
        <f t="shared" si="318"/>
        <v>2.3206018518518515E-2</v>
      </c>
      <c r="U996">
        <f t="shared" si="306"/>
        <v>2.2025462962962958E-2</v>
      </c>
      <c r="V996">
        <f t="shared" si="307"/>
        <v>2.9351851851851851E-2</v>
      </c>
      <c r="W996">
        <f t="shared" si="308"/>
        <v>7.3263888888888927E-3</v>
      </c>
      <c r="X996">
        <f t="shared" si="320"/>
        <v>2.4687499999999998E-2</v>
      </c>
      <c r="Y996">
        <f t="shared" si="309"/>
        <v>2.4687499999999998E-2</v>
      </c>
      <c r="Z996" t="b">
        <f t="shared" si="310"/>
        <v>0</v>
      </c>
      <c r="AA996" s="6">
        <f t="shared" si="311"/>
        <v>2.0833333333333814E-4</v>
      </c>
      <c r="AB996" s="6" t="b">
        <f t="shared" si="312"/>
        <v>0</v>
      </c>
      <c r="AC996" s="9">
        <f t="shared" si="313"/>
        <v>50</v>
      </c>
      <c r="AD996" s="9">
        <f t="shared" si="321"/>
        <v>166.66666666666282</v>
      </c>
      <c r="AE996" s="10">
        <f t="shared" si="319"/>
        <v>1.9675925925925926E-4</v>
      </c>
      <c r="AF996">
        <f t="shared" si="314"/>
        <v>2.6620370370370391E-3</v>
      </c>
      <c r="AG996" t="b">
        <f t="shared" si="315"/>
        <v>0</v>
      </c>
      <c r="AH996">
        <f t="shared" si="316"/>
        <v>3.1331018518518515E-2</v>
      </c>
    </row>
    <row r="997" spans="1:34" x14ac:dyDescent="0.2">
      <c r="A997">
        <v>1057</v>
      </c>
      <c r="B997" t="s">
        <v>978</v>
      </c>
      <c r="C997" t="s">
        <v>1038</v>
      </c>
      <c r="D997" t="s">
        <v>2089</v>
      </c>
      <c r="E997" t="str">
        <f t="shared" si="303"/>
        <v>JennyMar 22, 2020</v>
      </c>
      <c r="F997" t="str">
        <f>VLOOKUP(E997,'names lookup'!D:L,2,FALSE)</f>
        <v>Dr. Jenny Harries</v>
      </c>
      <c r="G997" t="str">
        <f>VLOOKUP(F997,'names lookup'!E:H,3,FALSE)</f>
        <v>Department of Health and Social Care (DHSC)</v>
      </c>
      <c r="H997" t="str">
        <f>VLOOKUP(F997,'names lookup'!E:I,5,FALSE)</f>
        <v>Government</v>
      </c>
      <c r="I997" t="str">
        <f>VLOOKUP($F997,'names lookup'!$E:J,6,FALSE)</f>
        <v>Health</v>
      </c>
      <c r="J997" t="str">
        <f>VLOOKUP($F997,'names lookup'!$E:K,7,FALSE)</f>
        <v>N/A</v>
      </c>
      <c r="K997" t="str">
        <f>VLOOKUP($F997,'names lookup'!$E:L,8,FALSE)</f>
        <v>England</v>
      </c>
      <c r="L997" t="str">
        <f t="shared" si="304"/>
        <v>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v>
      </c>
      <c r="M997" t="str">
        <f t="shared" si="317"/>
        <v>33:43</v>
      </c>
      <c r="O997">
        <v>428</v>
      </c>
      <c r="Q997" t="s">
        <v>979</v>
      </c>
      <c r="R997" s="7">
        <f t="shared" si="305"/>
        <v>43912</v>
      </c>
      <c r="S997" t="s">
        <v>2493</v>
      </c>
      <c r="T997" s="6">
        <f t="shared" si="318"/>
        <v>2.3414351851851853E-2</v>
      </c>
      <c r="U997">
        <f t="shared" si="306"/>
        <v>2.2025462962962958E-2</v>
      </c>
      <c r="V997">
        <f t="shared" si="307"/>
        <v>2.9351851851851851E-2</v>
      </c>
      <c r="W997">
        <f t="shared" si="308"/>
        <v>7.3263888888888927E-3</v>
      </c>
      <c r="X997">
        <f t="shared" si="320"/>
        <v>2.4687499999999998E-2</v>
      </c>
      <c r="Y997">
        <f t="shared" si="309"/>
        <v>2.4687499999999998E-2</v>
      </c>
      <c r="Z997" t="b">
        <f t="shared" si="310"/>
        <v>0</v>
      </c>
      <c r="AA997" s="6">
        <f t="shared" si="311"/>
        <v>3.0092592592592324E-4</v>
      </c>
      <c r="AB997" s="6" t="b">
        <f t="shared" si="312"/>
        <v>0</v>
      </c>
      <c r="AC997" s="9">
        <f t="shared" si="313"/>
        <v>75</v>
      </c>
      <c r="AD997" s="9">
        <f t="shared" si="321"/>
        <v>173.07692307692463</v>
      </c>
      <c r="AE997" s="10">
        <f t="shared" si="319"/>
        <v>3.0092592592592595E-4</v>
      </c>
      <c r="AF997">
        <f t="shared" si="314"/>
        <v>2.6620370370370391E-3</v>
      </c>
      <c r="AG997" t="b">
        <f t="shared" si="315"/>
        <v>0</v>
      </c>
      <c r="AH997">
        <f t="shared" si="316"/>
        <v>3.1331018518518515E-2</v>
      </c>
    </row>
    <row r="998" spans="1:34" x14ac:dyDescent="0.2">
      <c r="A998">
        <v>1058</v>
      </c>
      <c r="B998" t="s">
        <v>978</v>
      </c>
      <c r="C998" t="s">
        <v>1039</v>
      </c>
      <c r="D998" t="s">
        <v>2089</v>
      </c>
      <c r="E998" t="str">
        <f t="shared" si="303"/>
        <v>JennyMar 22, 2020</v>
      </c>
      <c r="F998" t="str">
        <f>VLOOKUP(E998,'names lookup'!D:L,2,FALSE)</f>
        <v>Dr. Jenny Harries</v>
      </c>
      <c r="G998" t="str">
        <f>VLOOKUP(F998,'names lookup'!E:H,3,FALSE)</f>
        <v>Department of Health and Social Care (DHSC)</v>
      </c>
      <c r="H998" t="str">
        <f>VLOOKUP(F998,'names lookup'!E:I,5,FALSE)</f>
        <v>Government</v>
      </c>
      <c r="I998" t="str">
        <f>VLOOKUP($F998,'names lookup'!$E:J,6,FALSE)</f>
        <v>Health</v>
      </c>
      <c r="J998" t="str">
        <f>VLOOKUP($F998,'names lookup'!$E:K,7,FALSE)</f>
        <v>N/A</v>
      </c>
      <c r="K998" t="str">
        <f>VLOOKUP($F998,'names lookup'!$E:L,8,FALSE)</f>
        <v>England</v>
      </c>
      <c r="L998" t="str">
        <f t="shared" si="304"/>
        <v>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v>
      </c>
      <c r="M998" t="str">
        <f t="shared" si="317"/>
        <v>34:09</v>
      </c>
      <c r="O998">
        <v>457</v>
      </c>
      <c r="Q998" t="s">
        <v>979</v>
      </c>
      <c r="R998" s="7">
        <f t="shared" si="305"/>
        <v>43912</v>
      </c>
      <c r="S998" t="s">
        <v>2493</v>
      </c>
      <c r="T998" s="6">
        <f t="shared" si="318"/>
        <v>2.3715277777777776E-2</v>
      </c>
      <c r="U998">
        <f t="shared" si="306"/>
        <v>2.2025462962962958E-2</v>
      </c>
      <c r="V998">
        <f t="shared" si="307"/>
        <v>2.9351851851851851E-2</v>
      </c>
      <c r="W998">
        <f t="shared" si="308"/>
        <v>7.3263888888888927E-3</v>
      </c>
      <c r="X998">
        <f t="shared" si="320"/>
        <v>2.4687499999999998E-2</v>
      </c>
      <c r="Y998">
        <f t="shared" si="309"/>
        <v>2.4687499999999998E-2</v>
      </c>
      <c r="Z998" t="b">
        <f t="shared" si="310"/>
        <v>0</v>
      </c>
      <c r="AA998" s="6">
        <f t="shared" si="311"/>
        <v>3.0092592592593018E-4</v>
      </c>
      <c r="AB998" s="6" t="b">
        <f t="shared" si="312"/>
        <v>0</v>
      </c>
      <c r="AC998" s="9">
        <f t="shared" si="313"/>
        <v>82</v>
      </c>
      <c r="AD998" s="9">
        <f t="shared" si="321"/>
        <v>189.23076923076655</v>
      </c>
      <c r="AE998" s="10">
        <f t="shared" si="319"/>
        <v>3.3564814814814812E-4</v>
      </c>
      <c r="AF998">
        <f t="shared" si="314"/>
        <v>2.6620370370370391E-3</v>
      </c>
      <c r="AG998" t="b">
        <f t="shared" si="315"/>
        <v>0</v>
      </c>
      <c r="AH998">
        <f t="shared" si="316"/>
        <v>3.1331018518518515E-2</v>
      </c>
    </row>
    <row r="999" spans="1:34" x14ac:dyDescent="0.2">
      <c r="A999">
        <v>1059</v>
      </c>
      <c r="B999" t="s">
        <v>978</v>
      </c>
      <c r="C999" t="s">
        <v>1040</v>
      </c>
      <c r="D999" t="s">
        <v>2089</v>
      </c>
      <c r="E999" t="str">
        <f t="shared" si="303"/>
        <v>JennyMar 22, 2020</v>
      </c>
      <c r="F999" t="str">
        <f>VLOOKUP(E999,'names lookup'!D:L,2,FALSE)</f>
        <v>Dr. Jenny Harries</v>
      </c>
      <c r="G999" t="str">
        <f>VLOOKUP(F999,'names lookup'!E:H,3,FALSE)</f>
        <v>Department of Health and Social Care (DHSC)</v>
      </c>
      <c r="H999" t="str">
        <f>VLOOKUP(F999,'names lookup'!E:I,5,FALSE)</f>
        <v>Government</v>
      </c>
      <c r="I999" t="str">
        <f>VLOOKUP($F999,'names lookup'!$E:J,6,FALSE)</f>
        <v>Health</v>
      </c>
      <c r="J999" t="str">
        <f>VLOOKUP($F999,'names lookup'!$E:K,7,FALSE)</f>
        <v>N/A</v>
      </c>
      <c r="K999" t="str">
        <f>VLOOKUP($F999,'names lookup'!$E:L,8,FALSE)</f>
        <v>England</v>
      </c>
      <c r="L999" t="str">
        <f t="shared" si="304"/>
        <v>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v>
      </c>
      <c r="M999" t="str">
        <f t="shared" si="317"/>
        <v>34:35</v>
      </c>
      <c r="O999">
        <v>366</v>
      </c>
      <c r="Q999" t="s">
        <v>979</v>
      </c>
      <c r="R999" s="7">
        <f t="shared" si="305"/>
        <v>43912</v>
      </c>
      <c r="S999" t="s">
        <v>2493</v>
      </c>
      <c r="T999" s="6">
        <f t="shared" si="318"/>
        <v>2.4016203703703706E-2</v>
      </c>
      <c r="U999">
        <f t="shared" si="306"/>
        <v>2.2025462962962958E-2</v>
      </c>
      <c r="V999">
        <f t="shared" si="307"/>
        <v>2.9351851851851851E-2</v>
      </c>
      <c r="W999">
        <f t="shared" si="308"/>
        <v>7.3263888888888927E-3</v>
      </c>
      <c r="X999">
        <f t="shared" si="320"/>
        <v>2.4687499999999998E-2</v>
      </c>
      <c r="Y999">
        <f t="shared" si="309"/>
        <v>2.4687499999999998E-2</v>
      </c>
      <c r="Z999" t="b">
        <f t="shared" si="310"/>
        <v>0</v>
      </c>
      <c r="AA999" s="6">
        <f t="shared" si="311"/>
        <v>2.3148148148147488E-4</v>
      </c>
      <c r="AB999" s="6" t="b">
        <f t="shared" si="312"/>
        <v>0</v>
      </c>
      <c r="AC999" s="9">
        <f t="shared" si="313"/>
        <v>66</v>
      </c>
      <c r="AD999" s="9">
        <f t="shared" ref="AD999:AD1030" si="322">IF(AB999=FALSE,AC999/(AA999*(24*60)),"")</f>
        <v>198.00000000000566</v>
      </c>
      <c r="AE999" s="10">
        <f t="shared" si="319"/>
        <v>2.6620370370370372E-4</v>
      </c>
      <c r="AF999">
        <f t="shared" si="314"/>
        <v>2.6620370370370391E-3</v>
      </c>
      <c r="AG999" t="b">
        <f t="shared" si="315"/>
        <v>0</v>
      </c>
      <c r="AH999">
        <f t="shared" si="316"/>
        <v>3.1331018518518515E-2</v>
      </c>
    </row>
    <row r="1000" spans="1:34" x14ac:dyDescent="0.2">
      <c r="A1000">
        <v>1060</v>
      </c>
      <c r="B1000" t="s">
        <v>978</v>
      </c>
      <c r="C1000" t="s">
        <v>1041</v>
      </c>
      <c r="D1000" t="s">
        <v>2038</v>
      </c>
      <c r="E1000" t="str">
        <f t="shared" si="303"/>
        <v>Boris JohnsonMar 22, 2020</v>
      </c>
      <c r="F1000" t="str">
        <f>VLOOKUP(D1000,'names lookup'!A:L,5,FALSE)</f>
        <v>Boris Johnson</v>
      </c>
      <c r="G1000" t="str">
        <f>VLOOKUP(F1000,'names lookup'!E:H,3,FALSE)</f>
        <v>Government</v>
      </c>
      <c r="H1000" t="str">
        <f>VLOOKUP(F1000,'names lookup'!E:I,5,FALSE)</f>
        <v>Government</v>
      </c>
      <c r="I1000" t="str">
        <f>VLOOKUP($F1000,'names lookup'!$E:J,6,FALSE)</f>
        <v>Central govt</v>
      </c>
      <c r="J1000" t="str">
        <f>VLOOKUP($F1000,'names lookup'!$E:K,7,FALSE)</f>
        <v>N/A</v>
      </c>
      <c r="K1000" t="str">
        <f>VLOOKUP($F1000,'names lookup'!$E:L,8,FALSE)</f>
        <v>UK</v>
      </c>
      <c r="L1000" t="str">
        <f t="shared" si="304"/>
        <v>Thanks, Jenny. Larissa Brown, Daily Mail.</v>
      </c>
      <c r="M1000" t="str">
        <f t="shared" si="317"/>
        <v>34:55</v>
      </c>
      <c r="O1000">
        <v>64</v>
      </c>
      <c r="Q1000" t="s">
        <v>979</v>
      </c>
      <c r="R1000" s="7">
        <f t="shared" si="305"/>
        <v>43912</v>
      </c>
      <c r="S1000" t="s">
        <v>2738</v>
      </c>
      <c r="T1000" s="6">
        <f t="shared" si="318"/>
        <v>2.4247685185185181E-2</v>
      </c>
      <c r="U1000">
        <f t="shared" si="306"/>
        <v>2.4247685185185181E-2</v>
      </c>
      <c r="V1000">
        <f t="shared" si="307"/>
        <v>3.1331018518518515E-2</v>
      </c>
      <c r="W1000">
        <f t="shared" si="308"/>
        <v>7.0833333333333338E-3</v>
      </c>
      <c r="X1000">
        <f t="shared" si="320"/>
        <v>2.4687499999999998E-2</v>
      </c>
      <c r="Y1000">
        <f t="shared" si="309"/>
        <v>2.4687499999999998E-2</v>
      </c>
      <c r="Z1000" t="b">
        <f t="shared" si="310"/>
        <v>0</v>
      </c>
      <c r="AA1000" s="6">
        <f t="shared" si="311"/>
        <v>3.472222222222765E-5</v>
      </c>
      <c r="AB1000" s="6" t="b">
        <f t="shared" si="312"/>
        <v>0</v>
      </c>
      <c r="AC1000" s="9">
        <f t="shared" si="313"/>
        <v>6</v>
      </c>
      <c r="AD1000" s="9">
        <f t="shared" si="322"/>
        <v>119.99999999998124</v>
      </c>
      <c r="AE1000" s="10">
        <f t="shared" si="319"/>
        <v>2.3148148148148147E-5</v>
      </c>
      <c r="AF1000">
        <f t="shared" si="314"/>
        <v>4.3981481481481649E-4</v>
      </c>
      <c r="AG1000" t="b">
        <f t="shared" si="315"/>
        <v>0</v>
      </c>
      <c r="AH1000">
        <f t="shared" si="316"/>
        <v>3.1331018518518515E-2</v>
      </c>
    </row>
    <row r="1001" spans="1:34" x14ac:dyDescent="0.2">
      <c r="A1001">
        <v>1061</v>
      </c>
      <c r="B1001" t="s">
        <v>978</v>
      </c>
      <c r="C1001" t="s">
        <v>1042</v>
      </c>
      <c r="D1001" t="s">
        <v>2107</v>
      </c>
      <c r="E1001" t="str">
        <f t="shared" si="303"/>
        <v>Larissa BrownMar 22, 2020</v>
      </c>
      <c r="F1001" t="str">
        <f>VLOOKUP(E1001,'names lookup'!D:L,2,FALSE)</f>
        <v>Larisa Brown</v>
      </c>
      <c r="G1001" t="str">
        <f>VLOOKUP(F1001,'names lookup'!E:H,3,FALSE)</f>
        <v>The Daily Mail</v>
      </c>
      <c r="H1001" t="str">
        <f>VLOOKUP(F1001,'names lookup'!E:I,5,FALSE)</f>
        <v>Media</v>
      </c>
      <c r="I1001" t="str">
        <f>VLOOKUP($F1001,'names lookup'!$E:J,6,FALSE)</f>
        <v>Newspaper</v>
      </c>
      <c r="J1001" t="str">
        <f>VLOOKUP($F1001,'names lookup'!$E:K,7,FALSE)</f>
        <v>National</v>
      </c>
      <c r="K1001" t="str">
        <f>VLOOKUP($F1001,'names lookup'!$E:L,8,FALSE)</f>
        <v>UK</v>
      </c>
      <c r="L1001" t="str">
        <f t="shared" si="304"/>
        <v>Thank you. Prime Minister, people aren’t acting responsibly. So when are you going to get tougher and bring in the police and Mr.-</v>
      </c>
      <c r="M1001" t="str">
        <f t="shared" si="317"/>
        <v>34:58</v>
      </c>
      <c r="O1001">
        <v>153</v>
      </c>
      <c r="Q1001" t="s">
        <v>979</v>
      </c>
      <c r="R1001" s="7">
        <f t="shared" si="305"/>
        <v>43912</v>
      </c>
      <c r="S1001" t="s">
        <v>2739</v>
      </c>
      <c r="T1001" s="6">
        <f t="shared" si="318"/>
        <v>2.4282407407407409E-2</v>
      </c>
      <c r="U1001">
        <f t="shared" si="306"/>
        <v>2.4282407407407409E-2</v>
      </c>
      <c r="V1001">
        <f t="shared" si="307"/>
        <v>2.4398148148148145E-2</v>
      </c>
      <c r="W1001">
        <f t="shared" si="308"/>
        <v>1.157407407407357E-4</v>
      </c>
      <c r="X1001">
        <f t="shared" si="320"/>
        <v>2.4687499999999998E-2</v>
      </c>
      <c r="Y1001">
        <f t="shared" si="309"/>
        <v>2.4687499999999998E-2</v>
      </c>
      <c r="Z1001" t="b">
        <f t="shared" si="310"/>
        <v>0</v>
      </c>
      <c r="AA1001" s="6">
        <f t="shared" si="311"/>
        <v>1.041666666666656E-4</v>
      </c>
      <c r="AB1001" s="6" t="b">
        <f t="shared" si="312"/>
        <v>0</v>
      </c>
      <c r="AC1001" s="9">
        <f t="shared" si="313"/>
        <v>23</v>
      </c>
      <c r="AD1001" s="9">
        <f t="shared" si="322"/>
        <v>153.33333333333491</v>
      </c>
      <c r="AE1001" s="10">
        <f t="shared" si="319"/>
        <v>9.2592592592592588E-5</v>
      </c>
      <c r="AF1001">
        <f t="shared" si="314"/>
        <v>4.0509259259258884E-4</v>
      </c>
      <c r="AG1001" t="b">
        <f t="shared" si="315"/>
        <v>0</v>
      </c>
      <c r="AH1001">
        <f t="shared" si="316"/>
        <v>3.1331018518518515E-2</v>
      </c>
    </row>
    <row r="1002" spans="1:34" x14ac:dyDescent="0.2">
      <c r="A1002">
        <v>1062</v>
      </c>
      <c r="B1002" t="s">
        <v>978</v>
      </c>
      <c r="C1002" t="s">
        <v>1043</v>
      </c>
      <c r="D1002" t="s">
        <v>2038</v>
      </c>
      <c r="E1002" t="str">
        <f t="shared" si="303"/>
        <v>Boris JohnsonMar 22, 2020</v>
      </c>
      <c r="F1002" t="str">
        <f>VLOOKUP(D1002,'names lookup'!A:L,5,FALSE)</f>
        <v>Boris Johnson</v>
      </c>
      <c r="G1002" t="str">
        <f>VLOOKUP(F1002,'names lookup'!E:H,3,FALSE)</f>
        <v>Government</v>
      </c>
      <c r="H1002" t="str">
        <f>VLOOKUP(F1002,'names lookup'!E:I,5,FALSE)</f>
        <v>Government</v>
      </c>
      <c r="I1002" t="str">
        <f>VLOOKUP($F1002,'names lookup'!$E:J,6,FALSE)</f>
        <v>Central govt</v>
      </c>
      <c r="J1002" t="str">
        <f>VLOOKUP($F1002,'names lookup'!$E:K,7,FALSE)</f>
        <v>N/A</v>
      </c>
      <c r="K1002" t="str">
        <f>VLOOKUP($F1002,'names lookup'!$E:L,8,FALSE)</f>
        <v>UK</v>
      </c>
      <c r="L1002" t="str">
        <f t="shared" si="304"/>
        <v>Bring in the police?</v>
      </c>
      <c r="M1002" t="str">
        <f t="shared" si="317"/>
        <v>35:07</v>
      </c>
      <c r="O1002">
        <v>43</v>
      </c>
      <c r="Q1002" t="s">
        <v>979</v>
      </c>
      <c r="R1002" s="7">
        <f t="shared" si="305"/>
        <v>43912</v>
      </c>
      <c r="S1002" t="s">
        <v>2740</v>
      </c>
      <c r="T1002" s="6">
        <f t="shared" si="318"/>
        <v>2.4386574074074074E-2</v>
      </c>
      <c r="U1002">
        <f t="shared" si="306"/>
        <v>2.4386574074074074E-2</v>
      </c>
      <c r="V1002">
        <f t="shared" si="307"/>
        <v>3.1331018518518515E-2</v>
      </c>
      <c r="W1002">
        <f t="shared" si="308"/>
        <v>6.9444444444444406E-3</v>
      </c>
      <c r="X1002">
        <f t="shared" si="320"/>
        <v>2.4687499999999998E-2</v>
      </c>
      <c r="Y1002">
        <f t="shared" si="309"/>
        <v>2.4687499999999998E-2</v>
      </c>
      <c r="Z1002" t="b">
        <f t="shared" si="310"/>
        <v>0</v>
      </c>
      <c r="AA1002" s="6">
        <f t="shared" si="311"/>
        <v>1.1574074074070101E-5</v>
      </c>
      <c r="AB1002" s="6" t="b">
        <f t="shared" si="312"/>
        <v>0</v>
      </c>
      <c r="AC1002" s="9">
        <f t="shared" si="313"/>
        <v>4</v>
      </c>
      <c r="AD1002" s="9">
        <f t="shared" si="322"/>
        <v>240.00000000008239</v>
      </c>
      <c r="AE1002" s="10">
        <f t="shared" si="319"/>
        <v>1.1574074074074073E-5</v>
      </c>
      <c r="AF1002">
        <f t="shared" si="314"/>
        <v>3.0092592592592324E-4</v>
      </c>
      <c r="AG1002" t="b">
        <f t="shared" si="315"/>
        <v>0</v>
      </c>
      <c r="AH1002">
        <f t="shared" si="316"/>
        <v>3.1331018518518515E-2</v>
      </c>
    </row>
    <row r="1003" spans="1:34" x14ac:dyDescent="0.2">
      <c r="A1003">
        <v>1063</v>
      </c>
      <c r="B1003" t="s">
        <v>978</v>
      </c>
      <c r="C1003" t="s">
        <v>1044</v>
      </c>
      <c r="D1003" t="s">
        <v>2107</v>
      </c>
      <c r="E1003" t="str">
        <f t="shared" si="303"/>
        <v>Larissa BrownMar 22, 2020</v>
      </c>
      <c r="F1003" t="str">
        <f>VLOOKUP(E1003,'names lookup'!D:L,2,FALSE)</f>
        <v>Larisa Brown</v>
      </c>
      <c r="G1003" t="str">
        <f>VLOOKUP(F1003,'names lookup'!E:H,3,FALSE)</f>
        <v>The Daily Mail</v>
      </c>
      <c r="H1003" t="str">
        <f>VLOOKUP(F1003,'names lookup'!E:I,5,FALSE)</f>
        <v>Media</v>
      </c>
      <c r="I1003" t="str">
        <f>VLOOKUP($F1003,'names lookup'!$E:J,6,FALSE)</f>
        <v>Newspaper</v>
      </c>
      <c r="J1003" t="str">
        <f>VLOOKUP($F1003,'names lookup'!$E:K,7,FALSE)</f>
        <v>National</v>
      </c>
      <c r="K1003" t="str">
        <f>VLOOKUP($F1003,'names lookup'!$E:L,8,FALSE)</f>
        <v>UK</v>
      </c>
      <c r="L1003" t="str">
        <f t="shared" si="304"/>
        <v>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v>
      </c>
      <c r="M1003" t="str">
        <f t="shared" si="317"/>
        <v>35:08</v>
      </c>
      <c r="O1003">
        <v>488</v>
      </c>
      <c r="Q1003" t="s">
        <v>979</v>
      </c>
      <c r="R1003" s="7">
        <f t="shared" si="305"/>
        <v>43912</v>
      </c>
      <c r="S1003" t="s">
        <v>2741</v>
      </c>
      <c r="T1003" s="6">
        <f t="shared" si="318"/>
        <v>2.4398148148148145E-2</v>
      </c>
      <c r="U1003">
        <f t="shared" si="306"/>
        <v>2.4398148148148145E-2</v>
      </c>
      <c r="V1003">
        <f t="shared" si="307"/>
        <v>2.4398148148148145E-2</v>
      </c>
      <c r="W1003">
        <f t="shared" si="308"/>
        <v>0</v>
      </c>
      <c r="X1003">
        <f t="shared" si="320"/>
        <v>2.4687499999999998E-2</v>
      </c>
      <c r="Y1003">
        <f t="shared" si="309"/>
        <v>2.4687499999999998E-2</v>
      </c>
      <c r="Z1003" t="b">
        <f t="shared" si="310"/>
        <v>0</v>
      </c>
      <c r="AA1003" s="6">
        <f t="shared" si="311"/>
        <v>2.8935185185185314E-4</v>
      </c>
      <c r="AB1003" s="6" t="b">
        <f t="shared" si="312"/>
        <v>0</v>
      </c>
      <c r="AC1003" s="9">
        <f t="shared" si="313"/>
        <v>85</v>
      </c>
      <c r="AD1003" s="9">
        <f t="shared" si="322"/>
        <v>203.99999999999909</v>
      </c>
      <c r="AE1003" s="10">
        <f t="shared" si="319"/>
        <v>3.4722222222222224E-4</v>
      </c>
      <c r="AF1003">
        <f t="shared" si="314"/>
        <v>2.8935185185185314E-4</v>
      </c>
      <c r="AG1003" t="b">
        <f t="shared" si="315"/>
        <v>0</v>
      </c>
      <c r="AH1003">
        <f t="shared" si="316"/>
        <v>3.1331018518518515E-2</v>
      </c>
    </row>
    <row r="1004" spans="1:34" x14ac:dyDescent="0.2">
      <c r="A1004">
        <v>1064</v>
      </c>
      <c r="B1004" t="s">
        <v>978</v>
      </c>
      <c r="C1004" t="s">
        <v>1045</v>
      </c>
      <c r="D1004" t="s">
        <v>2038</v>
      </c>
      <c r="E1004" t="str">
        <f t="shared" si="303"/>
        <v>Boris JohnsonMar 22, 2020</v>
      </c>
      <c r="F1004" t="str">
        <f>VLOOKUP(D1004,'names lookup'!A:L,5,FALSE)</f>
        <v>Boris Johnson</v>
      </c>
      <c r="G1004" t="str">
        <f>VLOOKUP(F1004,'names lookup'!E:H,3,FALSE)</f>
        <v>Government</v>
      </c>
      <c r="H1004" t="str">
        <f>VLOOKUP(F1004,'names lookup'!E:I,5,FALSE)</f>
        <v>Government</v>
      </c>
      <c r="I1004" t="str">
        <f>VLOOKUP($F1004,'names lookup'!$E:J,6,FALSE)</f>
        <v>Central govt</v>
      </c>
      <c r="J1004" t="str">
        <f>VLOOKUP($F1004,'names lookup'!$E:K,7,FALSE)</f>
        <v>N/A</v>
      </c>
      <c r="K1004" t="str">
        <f>VLOOKUP($F1004,'names lookup'!$E:L,8,FALSE)</f>
        <v>UK</v>
      </c>
      <c r="L1004" t="str">
        <f t="shared" si="304"/>
        <v>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v>
      </c>
      <c r="M1004" t="str">
        <f t="shared" si="317"/>
        <v>35:33</v>
      </c>
      <c r="O1004">
        <v>433</v>
      </c>
      <c r="Q1004" t="s">
        <v>979</v>
      </c>
      <c r="R1004" s="7">
        <f t="shared" si="305"/>
        <v>43912</v>
      </c>
      <c r="S1004" t="s">
        <v>2742</v>
      </c>
      <c r="T1004" s="6">
        <f t="shared" si="318"/>
        <v>2.4687499999999998E-2</v>
      </c>
      <c r="U1004">
        <f t="shared" si="306"/>
        <v>2.4687499999999998E-2</v>
      </c>
      <c r="V1004">
        <f t="shared" si="307"/>
        <v>3.1331018518518515E-2</v>
      </c>
      <c r="W1004">
        <f t="shared" si="308"/>
        <v>6.6435185185185174E-3</v>
      </c>
      <c r="X1004">
        <f t="shared" si="320"/>
        <v>2.8993055555555553E-2</v>
      </c>
      <c r="Y1004">
        <f t="shared" si="309"/>
        <v>2.8993055555555553E-2</v>
      </c>
      <c r="Z1004" t="b">
        <f t="shared" si="310"/>
        <v>0</v>
      </c>
      <c r="AA1004" s="6">
        <f t="shared" si="311"/>
        <v>3.2407407407407732E-4</v>
      </c>
      <c r="AB1004" s="6" t="b">
        <f t="shared" si="312"/>
        <v>0</v>
      </c>
      <c r="AC1004" s="9">
        <f t="shared" si="313"/>
        <v>69</v>
      </c>
      <c r="AD1004" s="9">
        <f t="shared" si="322"/>
        <v>147.85714285714138</v>
      </c>
      <c r="AE1004" s="10">
        <f t="shared" si="319"/>
        <v>2.7777777777777778E-4</v>
      </c>
      <c r="AF1004">
        <f t="shared" si="314"/>
        <v>4.3055555555555555E-3</v>
      </c>
      <c r="AG1004" t="b">
        <f t="shared" si="315"/>
        <v>0</v>
      </c>
      <c r="AH1004">
        <f t="shared" si="316"/>
        <v>3.1331018518518515E-2</v>
      </c>
    </row>
    <row r="1005" spans="1:34" x14ac:dyDescent="0.2">
      <c r="A1005">
        <v>1065</v>
      </c>
      <c r="B1005" t="s">
        <v>978</v>
      </c>
      <c r="C1005" t="s">
        <v>1046</v>
      </c>
      <c r="D1005" t="s">
        <v>2038</v>
      </c>
      <c r="E1005" t="str">
        <f t="shared" si="303"/>
        <v>Boris JohnsonMar 22, 2020</v>
      </c>
      <c r="F1005" t="str">
        <f>VLOOKUP(D1005,'names lookup'!A:L,5,FALSE)</f>
        <v>Boris Johnson</v>
      </c>
      <c r="G1005" t="str">
        <f>VLOOKUP(F1005,'names lookup'!E:H,3,FALSE)</f>
        <v>Government</v>
      </c>
      <c r="H1005" t="str">
        <f>VLOOKUP(F1005,'names lookup'!E:I,5,FALSE)</f>
        <v>Government</v>
      </c>
      <c r="I1005" t="str">
        <f>VLOOKUP($F1005,'names lookup'!$E:J,6,FALSE)</f>
        <v>Central govt</v>
      </c>
      <c r="J1005" t="str">
        <f>VLOOKUP($F1005,'names lookup'!$E:K,7,FALSE)</f>
        <v>N/A</v>
      </c>
      <c r="K1005" t="str">
        <f>VLOOKUP($F1005,'names lookup'!$E:L,8,FALSE)</f>
        <v>UK</v>
      </c>
      <c r="L1005" t="str">
        <f t="shared" si="304"/>
        <v>I’ve said it several times now, this afternoon, if people can’t do that, won’t do that, don’t do that, then yes, of course we’re going to have to bring in tougher measures. And we don’t want to do that, of course we don’t, but that may well be necessary.</v>
      </c>
      <c r="M1005" t="str">
        <f t="shared" si="317"/>
        <v>36:01</v>
      </c>
      <c r="O1005">
        <v>277</v>
      </c>
      <c r="Q1005" t="s">
        <v>979</v>
      </c>
      <c r="R1005" s="7">
        <f t="shared" si="305"/>
        <v>43912</v>
      </c>
      <c r="S1005" t="s">
        <v>2742</v>
      </c>
      <c r="T1005" s="6">
        <f t="shared" si="318"/>
        <v>2.5011574074074075E-2</v>
      </c>
      <c r="U1005">
        <f t="shared" si="306"/>
        <v>2.4687499999999998E-2</v>
      </c>
      <c r="V1005">
        <f t="shared" si="307"/>
        <v>3.1331018518518515E-2</v>
      </c>
      <c r="W1005">
        <f t="shared" si="308"/>
        <v>6.6435185185185174E-3</v>
      </c>
      <c r="X1005">
        <f t="shared" si="320"/>
        <v>2.8993055555555553E-2</v>
      </c>
      <c r="Y1005">
        <f t="shared" si="309"/>
        <v>2.8993055555555553E-2</v>
      </c>
      <c r="Z1005" t="b">
        <f t="shared" si="310"/>
        <v>0</v>
      </c>
      <c r="AA1005" s="6">
        <f t="shared" si="311"/>
        <v>1.7361111111111049E-4</v>
      </c>
      <c r="AB1005" s="6" t="b">
        <f t="shared" si="312"/>
        <v>0</v>
      </c>
      <c r="AC1005" s="9">
        <f t="shared" si="313"/>
        <v>49</v>
      </c>
      <c r="AD1005" s="9">
        <f t="shared" si="322"/>
        <v>196.00000000000068</v>
      </c>
      <c r="AE1005" s="10">
        <f t="shared" si="319"/>
        <v>1.9675925925925926E-4</v>
      </c>
      <c r="AF1005">
        <f t="shared" si="314"/>
        <v>4.3055555555555555E-3</v>
      </c>
      <c r="AG1005" t="b">
        <f t="shared" si="315"/>
        <v>0</v>
      </c>
      <c r="AH1005">
        <f t="shared" si="316"/>
        <v>3.1331018518518515E-2</v>
      </c>
    </row>
    <row r="1006" spans="1:34" x14ac:dyDescent="0.2">
      <c r="A1006">
        <v>1066</v>
      </c>
      <c r="B1006" t="s">
        <v>978</v>
      </c>
      <c r="C1006" t="s">
        <v>1047</v>
      </c>
      <c r="D1006" t="s">
        <v>2144</v>
      </c>
      <c r="E1006" t="str">
        <f t="shared" si="303"/>
        <v>Robert JenrickMar 22, 2020</v>
      </c>
      <c r="F1006" t="str">
        <f>VLOOKUP(E1006,'names lookup'!D:L,2,FALSE)</f>
        <v>Robert Jenrick</v>
      </c>
      <c r="G1006" t="str">
        <f>VLOOKUP(F1006,'names lookup'!E:H,3,FALSE)</f>
        <v>Government</v>
      </c>
      <c r="H1006" t="str">
        <f>VLOOKUP(F1006,'names lookup'!E:I,5,FALSE)</f>
        <v>Government</v>
      </c>
      <c r="I1006" t="str">
        <f>VLOOKUP($F1006,'names lookup'!$E:J,6,FALSE)</f>
        <v>Central govt</v>
      </c>
      <c r="J1006" t="str">
        <f>VLOOKUP($F1006,'names lookup'!$E:K,7,FALSE)</f>
        <v>N/A</v>
      </c>
      <c r="K1006" t="str">
        <f>VLOOKUP($F1006,'names lookup'!$E:L,8,FALSE)</f>
        <v>UK</v>
      </c>
      <c r="L1006" t="str">
        <f t="shared" si="304"/>
        <v>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v>
      </c>
      <c r="M1006" t="str">
        <f t="shared" si="317"/>
        <v>36:16</v>
      </c>
      <c r="O1006">
        <v>612</v>
      </c>
      <c r="Q1006" t="s">
        <v>979</v>
      </c>
      <c r="R1006" s="7">
        <f t="shared" si="305"/>
        <v>43912</v>
      </c>
      <c r="S1006" t="s">
        <v>2743</v>
      </c>
      <c r="T1006" s="6">
        <f t="shared" si="318"/>
        <v>2.5185185185185185E-2</v>
      </c>
      <c r="U1006">
        <f t="shared" si="306"/>
        <v>2.5185185185185185E-2</v>
      </c>
      <c r="V1006">
        <f t="shared" si="307"/>
        <v>2.991898148148148E-2</v>
      </c>
      <c r="W1006">
        <f t="shared" si="308"/>
        <v>4.733796296296295E-3</v>
      </c>
      <c r="X1006">
        <f t="shared" si="320"/>
        <v>2.8993055555555553E-2</v>
      </c>
      <c r="Y1006">
        <f t="shared" si="309"/>
        <v>2.8993055555555553E-2</v>
      </c>
      <c r="Z1006" t="b">
        <f t="shared" si="310"/>
        <v>0</v>
      </c>
      <c r="AA1006" s="6">
        <f t="shared" si="311"/>
        <v>3.8194444444444864E-4</v>
      </c>
      <c r="AB1006" s="6" t="b">
        <f t="shared" si="312"/>
        <v>0</v>
      </c>
      <c r="AC1006" s="9">
        <f t="shared" si="313"/>
        <v>108</v>
      </c>
      <c r="AD1006" s="9">
        <f t="shared" si="322"/>
        <v>196.36363636363421</v>
      </c>
      <c r="AE1006" s="10">
        <f t="shared" si="319"/>
        <v>4.3981481481481481E-4</v>
      </c>
      <c r="AF1006">
        <f t="shared" si="314"/>
        <v>3.8078703703703677E-3</v>
      </c>
      <c r="AG1006" t="b">
        <f t="shared" si="315"/>
        <v>0</v>
      </c>
      <c r="AH1006">
        <f t="shared" si="316"/>
        <v>3.1331018518518515E-2</v>
      </c>
    </row>
    <row r="1007" spans="1:34" x14ac:dyDescent="0.2">
      <c r="A1007">
        <v>1067</v>
      </c>
      <c r="B1007" t="s">
        <v>978</v>
      </c>
      <c r="C1007" t="s">
        <v>1048</v>
      </c>
      <c r="D1007" t="s">
        <v>2144</v>
      </c>
      <c r="E1007" t="str">
        <f t="shared" si="303"/>
        <v>Robert JenrickMar 22, 2020</v>
      </c>
      <c r="F1007" t="str">
        <f>VLOOKUP(E1007,'names lookup'!D:L,2,FALSE)</f>
        <v>Robert Jenrick</v>
      </c>
      <c r="G1007" t="str">
        <f>VLOOKUP(F1007,'names lookup'!E:H,3,FALSE)</f>
        <v>Government</v>
      </c>
      <c r="H1007" t="str">
        <f>VLOOKUP(F1007,'names lookup'!E:I,5,FALSE)</f>
        <v>Government</v>
      </c>
      <c r="I1007" t="str">
        <f>VLOOKUP($F1007,'names lookup'!$E:J,6,FALSE)</f>
        <v>Central govt</v>
      </c>
      <c r="J1007" t="str">
        <f>VLOOKUP($F1007,'names lookup'!$E:K,7,FALSE)</f>
        <v>N/A</v>
      </c>
      <c r="K1007" t="str">
        <f>VLOOKUP($F1007,'names lookup'!$E:L,8,FALSE)</f>
        <v>UK</v>
      </c>
      <c r="L1007" t="str">
        <f t="shared" si="304"/>
        <v>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v>
      </c>
      <c r="M1007" t="str">
        <f t="shared" si="317"/>
        <v>36:49</v>
      </c>
      <c r="O1007">
        <v>702</v>
      </c>
      <c r="Q1007" t="s">
        <v>979</v>
      </c>
      <c r="R1007" s="7">
        <f t="shared" si="305"/>
        <v>43912</v>
      </c>
      <c r="S1007" t="s">
        <v>2743</v>
      </c>
      <c r="T1007" s="6">
        <f t="shared" si="318"/>
        <v>2.5567129629629634E-2</v>
      </c>
      <c r="U1007">
        <f t="shared" si="306"/>
        <v>2.5185185185185185E-2</v>
      </c>
      <c r="V1007">
        <f t="shared" si="307"/>
        <v>2.991898148148148E-2</v>
      </c>
      <c r="W1007">
        <f t="shared" si="308"/>
        <v>4.733796296296295E-3</v>
      </c>
      <c r="X1007">
        <f t="shared" si="320"/>
        <v>2.8993055555555553E-2</v>
      </c>
      <c r="Y1007">
        <f t="shared" si="309"/>
        <v>2.8993055555555553E-2</v>
      </c>
      <c r="Z1007" t="b">
        <f t="shared" si="310"/>
        <v>0</v>
      </c>
      <c r="AA1007" s="6">
        <f t="shared" si="311"/>
        <v>4.6296296296296016E-4</v>
      </c>
      <c r="AB1007" s="6" t="b">
        <f t="shared" si="312"/>
        <v>0</v>
      </c>
      <c r="AC1007" s="9">
        <f t="shared" si="313"/>
        <v>118</v>
      </c>
      <c r="AD1007" s="9">
        <f t="shared" si="322"/>
        <v>177.00000000000108</v>
      </c>
      <c r="AE1007" s="10">
        <f t="shared" si="319"/>
        <v>4.8611111111111104E-4</v>
      </c>
      <c r="AF1007">
        <f t="shared" si="314"/>
        <v>3.8078703703703677E-3</v>
      </c>
      <c r="AG1007" t="b">
        <f t="shared" si="315"/>
        <v>0</v>
      </c>
      <c r="AH1007">
        <f t="shared" si="316"/>
        <v>3.1331018518518515E-2</v>
      </c>
    </row>
    <row r="1008" spans="1:34" x14ac:dyDescent="0.2">
      <c r="A1008">
        <v>1068</v>
      </c>
      <c r="B1008" t="s">
        <v>978</v>
      </c>
      <c r="C1008" t="s">
        <v>1049</v>
      </c>
      <c r="D1008" t="s">
        <v>2038</v>
      </c>
      <c r="E1008" t="str">
        <f t="shared" si="303"/>
        <v>Boris JohnsonMar 22, 2020</v>
      </c>
      <c r="F1008" t="str">
        <f>VLOOKUP(D1008,'names lookup'!A:L,5,FALSE)</f>
        <v>Boris Johnson</v>
      </c>
      <c r="G1008" t="str">
        <f>VLOOKUP(F1008,'names lookup'!E:H,3,FALSE)</f>
        <v>Government</v>
      </c>
      <c r="H1008" t="str">
        <f>VLOOKUP(F1008,'names lookup'!E:I,5,FALSE)</f>
        <v>Government</v>
      </c>
      <c r="I1008" t="str">
        <f>VLOOKUP($F1008,'names lookup'!$E:J,6,FALSE)</f>
        <v>Central govt</v>
      </c>
      <c r="J1008" t="str">
        <f>VLOOKUP($F1008,'names lookup'!$E:K,7,FALSE)</f>
        <v>N/A</v>
      </c>
      <c r="K1008" t="str">
        <f>VLOOKUP($F1008,'names lookup'!$E:L,8,FALSE)</f>
        <v>UK</v>
      </c>
      <c r="L1008" t="str">
        <f t="shared" si="304"/>
        <v>Thanks Robert. Last question from … Oh sorry.</v>
      </c>
      <c r="M1008" t="str">
        <f t="shared" si="317"/>
        <v>37:29</v>
      </c>
      <c r="O1008">
        <v>68</v>
      </c>
      <c r="Q1008" t="s">
        <v>979</v>
      </c>
      <c r="R1008" s="7">
        <f t="shared" si="305"/>
        <v>43912</v>
      </c>
      <c r="S1008" t="s">
        <v>2744</v>
      </c>
      <c r="T1008" s="6">
        <f t="shared" si="318"/>
        <v>2.6030092592592594E-2</v>
      </c>
      <c r="U1008">
        <f t="shared" si="306"/>
        <v>2.6030092592592594E-2</v>
      </c>
      <c r="V1008">
        <f t="shared" si="307"/>
        <v>3.1331018518518515E-2</v>
      </c>
      <c r="W1008">
        <f t="shared" si="308"/>
        <v>5.3009259259259207E-3</v>
      </c>
      <c r="X1008">
        <f t="shared" si="320"/>
        <v>2.8993055555555553E-2</v>
      </c>
      <c r="Y1008">
        <f t="shared" si="309"/>
        <v>2.8993055555555553E-2</v>
      </c>
      <c r="Z1008" t="b">
        <f t="shared" si="310"/>
        <v>0</v>
      </c>
      <c r="AA1008" s="6">
        <f t="shared" si="311"/>
        <v>5.7870370370371321E-5</v>
      </c>
      <c r="AB1008" s="6" t="b">
        <f t="shared" si="312"/>
        <v>0</v>
      </c>
      <c r="AC1008" s="9">
        <f t="shared" si="313"/>
        <v>8</v>
      </c>
      <c r="AD1008" s="9">
        <f t="shared" si="322"/>
        <v>95.999999999998423</v>
      </c>
      <c r="AE1008" s="10">
        <f t="shared" si="319"/>
        <v>2.3148148148148147E-5</v>
      </c>
      <c r="AF1008">
        <f t="shared" si="314"/>
        <v>2.9629629629629589E-3</v>
      </c>
      <c r="AG1008" t="b">
        <f t="shared" si="315"/>
        <v>0</v>
      </c>
      <c r="AH1008">
        <f t="shared" si="316"/>
        <v>3.1331018518518515E-2</v>
      </c>
    </row>
    <row r="1009" spans="1:34" x14ac:dyDescent="0.2">
      <c r="A1009">
        <v>1069</v>
      </c>
      <c r="B1009" t="s">
        <v>978</v>
      </c>
      <c r="C1009" t="s">
        <v>1050</v>
      </c>
      <c r="D1009" t="s">
        <v>2089</v>
      </c>
      <c r="E1009" t="str">
        <f t="shared" si="303"/>
        <v>JennyMar 22, 2020</v>
      </c>
      <c r="F1009" t="str">
        <f>VLOOKUP(E1009,'names lookup'!D:L,2,FALSE)</f>
        <v>Dr. Jenny Harries</v>
      </c>
      <c r="G1009" t="str">
        <f>VLOOKUP(F1009,'names lookup'!E:H,3,FALSE)</f>
        <v>Department of Health and Social Care (DHSC)</v>
      </c>
      <c r="H1009" t="str">
        <f>VLOOKUP(F1009,'names lookup'!E:I,5,FALSE)</f>
        <v>Government</v>
      </c>
      <c r="I1009" t="str">
        <f>VLOOKUP($F1009,'names lookup'!$E:J,6,FALSE)</f>
        <v>Health</v>
      </c>
      <c r="J1009" t="str">
        <f>VLOOKUP($F1009,'names lookup'!$E:K,7,FALSE)</f>
        <v>N/A</v>
      </c>
      <c r="K1009" t="str">
        <f>VLOOKUP($F1009,'names lookup'!$E:L,8,FALSE)</f>
        <v>England</v>
      </c>
      <c r="L1009" t="str">
        <f t="shared" si="304"/>
        <v>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v>
      </c>
      <c r="M1009" t="str">
        <f t="shared" si="317"/>
        <v>37:34</v>
      </c>
      <c r="O1009">
        <v>847</v>
      </c>
      <c r="Q1009" t="s">
        <v>979</v>
      </c>
      <c r="R1009" s="7">
        <f t="shared" si="305"/>
        <v>43912</v>
      </c>
      <c r="S1009" t="s">
        <v>2745</v>
      </c>
      <c r="T1009" s="6">
        <f t="shared" si="318"/>
        <v>2.6087962962962966E-2</v>
      </c>
      <c r="U1009">
        <f t="shared" si="306"/>
        <v>2.6087962962962966E-2</v>
      </c>
      <c r="V1009">
        <f t="shared" si="307"/>
        <v>2.9351851851851851E-2</v>
      </c>
      <c r="W1009">
        <f t="shared" si="308"/>
        <v>3.2638888888888856E-3</v>
      </c>
      <c r="X1009">
        <f t="shared" si="320"/>
        <v>2.8993055555555553E-2</v>
      </c>
      <c r="Y1009">
        <f t="shared" si="309"/>
        <v>2.8993055555555553E-2</v>
      </c>
      <c r="Z1009" t="b">
        <f t="shared" si="310"/>
        <v>0</v>
      </c>
      <c r="AA1009" s="6">
        <f t="shared" si="311"/>
        <v>5.4398148148147862E-4</v>
      </c>
      <c r="AB1009" s="6" t="b">
        <f t="shared" si="312"/>
        <v>0</v>
      </c>
      <c r="AC1009" s="9">
        <f t="shared" si="313"/>
        <v>154</v>
      </c>
      <c r="AD1009" s="9">
        <f t="shared" si="322"/>
        <v>196.59574468085211</v>
      </c>
      <c r="AE1009" s="10">
        <f t="shared" si="319"/>
        <v>6.3657407407407402E-4</v>
      </c>
      <c r="AF1009">
        <f t="shared" si="314"/>
        <v>2.9050925925925876E-3</v>
      </c>
      <c r="AG1009" t="b">
        <f t="shared" si="315"/>
        <v>0</v>
      </c>
      <c r="AH1009">
        <f t="shared" si="316"/>
        <v>3.1331018518518515E-2</v>
      </c>
    </row>
    <row r="1010" spans="1:34" x14ac:dyDescent="0.2">
      <c r="A1010">
        <v>1070</v>
      </c>
      <c r="B1010" t="s">
        <v>978</v>
      </c>
      <c r="C1010" t="s">
        <v>1051</v>
      </c>
      <c r="D1010" t="s">
        <v>2089</v>
      </c>
      <c r="E1010" t="str">
        <f t="shared" si="303"/>
        <v>JennyMar 22, 2020</v>
      </c>
      <c r="F1010" t="str">
        <f>VLOOKUP(E1010,'names lookup'!D:L,2,FALSE)</f>
        <v>Dr. Jenny Harries</v>
      </c>
      <c r="G1010" t="str">
        <f>VLOOKUP(F1010,'names lookup'!E:H,3,FALSE)</f>
        <v>Department of Health and Social Care (DHSC)</v>
      </c>
      <c r="H1010" t="str">
        <f>VLOOKUP(F1010,'names lookup'!E:I,5,FALSE)</f>
        <v>Government</v>
      </c>
      <c r="I1010" t="str">
        <f>VLOOKUP($F1010,'names lookup'!$E:J,6,FALSE)</f>
        <v>Health</v>
      </c>
      <c r="J1010" t="str">
        <f>VLOOKUP($F1010,'names lookup'!$E:K,7,FALSE)</f>
        <v>N/A</v>
      </c>
      <c r="K1010" t="str">
        <f>VLOOKUP($F1010,'names lookup'!$E:L,8,FALSE)</f>
        <v>England</v>
      </c>
      <c r="L1010" t="str">
        <f t="shared" si="304"/>
        <v>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v>
      </c>
      <c r="M1010" t="str">
        <f t="shared" si="317"/>
        <v>38:21</v>
      </c>
      <c r="O1010">
        <v>1562</v>
      </c>
      <c r="Q1010" t="s">
        <v>979</v>
      </c>
      <c r="R1010" s="7">
        <f t="shared" si="305"/>
        <v>43912</v>
      </c>
      <c r="S1010" t="s">
        <v>2745</v>
      </c>
      <c r="T1010" s="6">
        <f t="shared" si="318"/>
        <v>2.6631944444444444E-2</v>
      </c>
      <c r="U1010">
        <f t="shared" si="306"/>
        <v>2.6087962962962966E-2</v>
      </c>
      <c r="V1010">
        <f t="shared" si="307"/>
        <v>2.9351851851851851E-2</v>
      </c>
      <c r="W1010">
        <f t="shared" si="308"/>
        <v>3.2638888888888856E-3</v>
      </c>
      <c r="X1010">
        <f t="shared" si="320"/>
        <v>2.8993055555555553E-2</v>
      </c>
      <c r="Y1010">
        <f t="shared" si="309"/>
        <v>2.8993055555555553E-2</v>
      </c>
      <c r="Z1010" t="b">
        <f t="shared" si="310"/>
        <v>0</v>
      </c>
      <c r="AA1010" s="6">
        <f t="shared" si="311"/>
        <v>1.145833333333332E-3</v>
      </c>
      <c r="AB1010" s="6" t="b">
        <f t="shared" si="312"/>
        <v>0</v>
      </c>
      <c r="AC1010" s="9">
        <f t="shared" si="313"/>
        <v>282</v>
      </c>
      <c r="AD1010" s="9">
        <f t="shared" si="322"/>
        <v>170.90909090909111</v>
      </c>
      <c r="AE1010" s="10">
        <f t="shared" si="319"/>
        <v>1.1689814814814816E-3</v>
      </c>
      <c r="AF1010">
        <f t="shared" si="314"/>
        <v>2.9050925925925876E-3</v>
      </c>
      <c r="AG1010" t="b">
        <f t="shared" si="315"/>
        <v>0</v>
      </c>
      <c r="AH1010">
        <f t="shared" si="316"/>
        <v>3.1331018518518515E-2</v>
      </c>
    </row>
    <row r="1011" spans="1:34" x14ac:dyDescent="0.2">
      <c r="A1011">
        <v>1071</v>
      </c>
      <c r="B1011" t="s">
        <v>978</v>
      </c>
      <c r="C1011" t="s">
        <v>1052</v>
      </c>
      <c r="D1011" t="s">
        <v>2038</v>
      </c>
      <c r="E1011" t="str">
        <f t="shared" si="303"/>
        <v>Boris JohnsonMar 22, 2020</v>
      </c>
      <c r="F1011" t="str">
        <f>VLOOKUP(D1011,'names lookup'!A:L,5,FALSE)</f>
        <v>Boris Johnson</v>
      </c>
      <c r="G1011" t="str">
        <f>VLOOKUP(F1011,'names lookup'!E:H,3,FALSE)</f>
        <v>Government</v>
      </c>
      <c r="H1011" t="str">
        <f>VLOOKUP(F1011,'names lookup'!E:I,5,FALSE)</f>
        <v>Government</v>
      </c>
      <c r="I1011" t="str">
        <f>VLOOKUP($F1011,'names lookup'!$E:J,6,FALSE)</f>
        <v>Central govt</v>
      </c>
      <c r="J1011" t="str">
        <f>VLOOKUP($F1011,'names lookup'!$E:K,7,FALSE)</f>
        <v>N/A</v>
      </c>
      <c r="K1011" t="str">
        <f>VLOOKUP($F1011,'names lookup'!$E:L,8,FALSE)</f>
        <v>UK</v>
      </c>
      <c r="L1011" t="str">
        <f t="shared" si="304"/>
        <v>Thank you. That’s very, very clear. Charles Haim is 1000.</v>
      </c>
      <c r="M1011" t="str">
        <f t="shared" si="317"/>
        <v>40:00</v>
      </c>
      <c r="O1011">
        <v>81</v>
      </c>
      <c r="Q1011" t="s">
        <v>979</v>
      </c>
      <c r="R1011" s="7">
        <f t="shared" si="305"/>
        <v>43912</v>
      </c>
      <c r="S1011" t="s">
        <v>2746</v>
      </c>
      <c r="T1011" s="6">
        <f t="shared" si="318"/>
        <v>2.7777777777777776E-2</v>
      </c>
      <c r="U1011">
        <f t="shared" si="306"/>
        <v>2.7777777777777776E-2</v>
      </c>
      <c r="V1011">
        <f t="shared" si="307"/>
        <v>3.1331018518518515E-2</v>
      </c>
      <c r="W1011">
        <f t="shared" si="308"/>
        <v>3.5532407407407388E-3</v>
      </c>
      <c r="X1011">
        <f t="shared" si="320"/>
        <v>2.8993055555555553E-2</v>
      </c>
      <c r="Y1011">
        <f t="shared" si="309"/>
        <v>2.8993055555555553E-2</v>
      </c>
      <c r="Z1011" t="b">
        <f t="shared" si="310"/>
        <v>0</v>
      </c>
      <c r="AA1011" s="6">
        <f t="shared" si="311"/>
        <v>8.1018518518521931E-5</v>
      </c>
      <c r="AB1011" s="6" t="b">
        <f t="shared" si="312"/>
        <v>0</v>
      </c>
      <c r="AC1011" s="9">
        <f t="shared" si="313"/>
        <v>10</v>
      </c>
      <c r="AD1011" s="9">
        <f t="shared" si="322"/>
        <v>85.714285714282099</v>
      </c>
      <c r="AE1011" s="10">
        <f t="shared" si="319"/>
        <v>3.4722222222222222E-5</v>
      </c>
      <c r="AF1011">
        <f t="shared" si="314"/>
        <v>1.2152777777777769E-3</v>
      </c>
      <c r="AG1011" t="b">
        <f t="shared" si="315"/>
        <v>0</v>
      </c>
      <c r="AH1011">
        <f t="shared" si="316"/>
        <v>3.1331018518518515E-2</v>
      </c>
    </row>
    <row r="1012" spans="1:34" x14ac:dyDescent="0.2">
      <c r="A1012">
        <v>1072</v>
      </c>
      <c r="B1012" t="s">
        <v>978</v>
      </c>
      <c r="C1012" t="s">
        <v>1053</v>
      </c>
      <c r="D1012" t="s">
        <v>2039</v>
      </c>
      <c r="E1012" t="str">
        <f t="shared" si="303"/>
        <v>Charles HaimMar 22, 2020</v>
      </c>
      <c r="F1012" t="str">
        <f>VLOOKUP(E1012,'names lookup'!D:L,2,FALSE)</f>
        <v>Charles Haim</v>
      </c>
      <c r="G1012" t="str">
        <f>VLOOKUP(F1012,'names lookup'!E:H,3,FALSE)</f>
        <v>Unknown</v>
      </c>
      <c r="H1012" t="str">
        <f>VLOOKUP(F1012,'names lookup'!E:I,5,FALSE)</f>
        <v>Unknown</v>
      </c>
      <c r="I1012" t="str">
        <f>VLOOKUP($F1012,'names lookup'!$E:J,6,FALSE)</f>
        <v>Unknown</v>
      </c>
      <c r="J1012" t="str">
        <f>VLOOKUP($F1012,'names lookup'!$E:K,7,FALSE)</f>
        <v>National</v>
      </c>
      <c r="K1012" t="str">
        <f>VLOOKUP($F1012,'names lookup'!$E:L,8,FALSE)</f>
        <v>UK</v>
      </c>
      <c r="L1012" t="str">
        <f t="shared" si="304"/>
        <v>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v>
      </c>
      <c r="M1012" t="str">
        <f t="shared" si="317"/>
        <v>40:07</v>
      </c>
      <c r="O1012">
        <v>343</v>
      </c>
      <c r="Q1012" t="s">
        <v>979</v>
      </c>
      <c r="R1012" s="7">
        <f t="shared" si="305"/>
        <v>43912</v>
      </c>
      <c r="S1012" t="s">
        <v>2747</v>
      </c>
      <c r="T1012" s="6">
        <f t="shared" si="318"/>
        <v>2.7858796296296298E-2</v>
      </c>
      <c r="U1012">
        <f t="shared" si="306"/>
        <v>2.7858796296296298E-2</v>
      </c>
      <c r="V1012">
        <f t="shared" si="307"/>
        <v>2.8969907407407406E-2</v>
      </c>
      <c r="W1012">
        <f t="shared" si="308"/>
        <v>1.1111111111111079E-3</v>
      </c>
      <c r="X1012">
        <f t="shared" si="320"/>
        <v>2.8993055555555553E-2</v>
      </c>
      <c r="Y1012">
        <f t="shared" si="309"/>
        <v>2.8993055555555553E-2</v>
      </c>
      <c r="Z1012" t="b">
        <f t="shared" si="310"/>
        <v>0</v>
      </c>
      <c r="AA1012" s="6">
        <f t="shared" si="311"/>
        <v>2.0833333333332774E-4</v>
      </c>
      <c r="AB1012" s="6" t="b">
        <f t="shared" si="312"/>
        <v>0</v>
      </c>
      <c r="AC1012" s="9">
        <f t="shared" si="313"/>
        <v>58</v>
      </c>
      <c r="AD1012" s="9">
        <f t="shared" si="322"/>
        <v>193.33333333333852</v>
      </c>
      <c r="AE1012" s="10">
        <f t="shared" si="319"/>
        <v>2.3148148148148146E-4</v>
      </c>
      <c r="AF1012">
        <f t="shared" si="314"/>
        <v>1.134259259259255E-3</v>
      </c>
      <c r="AG1012" t="b">
        <f t="shared" si="315"/>
        <v>0</v>
      </c>
      <c r="AH1012">
        <f t="shared" si="316"/>
        <v>3.1331018518518515E-2</v>
      </c>
    </row>
    <row r="1013" spans="1:34" x14ac:dyDescent="0.2">
      <c r="A1013">
        <v>1073</v>
      </c>
      <c r="B1013" t="s">
        <v>978</v>
      </c>
      <c r="C1013" t="s">
        <v>1054</v>
      </c>
      <c r="D1013" t="s">
        <v>2039</v>
      </c>
      <c r="E1013" t="str">
        <f t="shared" si="303"/>
        <v>Charles HaimMar 22, 2020</v>
      </c>
      <c r="F1013" t="str">
        <f>VLOOKUP(E1013,'names lookup'!D:L,2,FALSE)</f>
        <v>Charles Haim</v>
      </c>
      <c r="G1013" t="str">
        <f>VLOOKUP(F1013,'names lookup'!E:H,3,FALSE)</f>
        <v>Unknown</v>
      </c>
      <c r="H1013" t="str">
        <f>VLOOKUP(F1013,'names lookup'!E:I,5,FALSE)</f>
        <v>Unknown</v>
      </c>
      <c r="I1013" t="str">
        <f>VLOOKUP($F1013,'names lookup'!$E:J,6,FALSE)</f>
        <v>Unknown</v>
      </c>
      <c r="J1013" t="str">
        <f>VLOOKUP($F1013,'names lookup'!$E:K,7,FALSE)</f>
        <v>National</v>
      </c>
      <c r="K1013" t="str">
        <f>VLOOKUP($F1013,'names lookup'!$E:L,8,FALSE)</f>
        <v>UK</v>
      </c>
      <c r="L1013" t="str">
        <f t="shared" si="304"/>
        <v>And then Mr. Jendrick, just very simple, straightforward question on the packages. Is the food going to be free and how will they actually order it? Just the precise details of how that process works.</v>
      </c>
      <c r="M1013" t="str">
        <f t="shared" si="317"/>
        <v>40:25</v>
      </c>
      <c r="O1013">
        <v>222</v>
      </c>
      <c r="Q1013" t="s">
        <v>979</v>
      </c>
      <c r="R1013" s="7">
        <f t="shared" si="305"/>
        <v>43912</v>
      </c>
      <c r="S1013" t="s">
        <v>2747</v>
      </c>
      <c r="T1013" s="6">
        <f t="shared" si="318"/>
        <v>2.8067129629629626E-2</v>
      </c>
      <c r="U1013">
        <f t="shared" si="306"/>
        <v>2.7858796296296298E-2</v>
      </c>
      <c r="V1013">
        <f t="shared" si="307"/>
        <v>2.8969907407407406E-2</v>
      </c>
      <c r="W1013">
        <f t="shared" si="308"/>
        <v>1.1111111111111079E-3</v>
      </c>
      <c r="X1013">
        <f t="shared" si="320"/>
        <v>2.8993055555555553E-2</v>
      </c>
      <c r="Y1013">
        <f t="shared" si="309"/>
        <v>2.8993055555555553E-2</v>
      </c>
      <c r="Z1013" t="b">
        <f t="shared" si="310"/>
        <v>0</v>
      </c>
      <c r="AA1013" s="6">
        <f t="shared" si="311"/>
        <v>1.8518518518518753E-4</v>
      </c>
      <c r="AB1013" s="6" t="b">
        <f t="shared" si="312"/>
        <v>0</v>
      </c>
      <c r="AC1013" s="9">
        <f t="shared" si="313"/>
        <v>35</v>
      </c>
      <c r="AD1013" s="9">
        <f t="shared" si="322"/>
        <v>131.24999999999832</v>
      </c>
      <c r="AE1013" s="10">
        <f t="shared" si="319"/>
        <v>1.3888888888888889E-4</v>
      </c>
      <c r="AF1013">
        <f t="shared" si="314"/>
        <v>1.134259259259255E-3</v>
      </c>
      <c r="AG1013" t="b">
        <f t="shared" si="315"/>
        <v>0</v>
      </c>
      <c r="AH1013">
        <f t="shared" si="316"/>
        <v>3.1331018518518515E-2</v>
      </c>
    </row>
    <row r="1014" spans="1:34" x14ac:dyDescent="0.2">
      <c r="A1014">
        <v>1074</v>
      </c>
      <c r="B1014" t="s">
        <v>978</v>
      </c>
      <c r="C1014" t="s">
        <v>1055</v>
      </c>
      <c r="D1014" t="s">
        <v>2038</v>
      </c>
      <c r="E1014" t="str">
        <f t="shared" si="303"/>
        <v>Boris JohnsonMar 22, 2020</v>
      </c>
      <c r="F1014" t="str">
        <f>VLOOKUP(D1014,'names lookup'!A:L,5,FALSE)</f>
        <v>Boris Johnson</v>
      </c>
      <c r="G1014" t="str">
        <f>VLOOKUP(F1014,'names lookup'!E:H,3,FALSE)</f>
        <v>Government</v>
      </c>
      <c r="H1014" t="str">
        <f>VLOOKUP(F1014,'names lookup'!E:I,5,FALSE)</f>
        <v>Government</v>
      </c>
      <c r="I1014" t="str">
        <f>VLOOKUP($F1014,'names lookup'!$E:J,6,FALSE)</f>
        <v>Central govt</v>
      </c>
      <c r="J1014" t="str">
        <f>VLOOKUP($F1014,'names lookup'!$E:K,7,FALSE)</f>
        <v>N/A</v>
      </c>
      <c r="K1014" t="str">
        <f>VLOOKUP($F1014,'names lookup'!$E:L,8,FALSE)</f>
        <v>UK</v>
      </c>
      <c r="L1014" t="str">
        <f t="shared" si="304"/>
        <v>On the technicalities of the size of gathering, if you don’t mind, I’m going to ask Jenny to answer.</v>
      </c>
      <c r="M1014" t="str">
        <f t="shared" si="317"/>
        <v>40:41</v>
      </c>
      <c r="O1014">
        <v>123</v>
      </c>
      <c r="Q1014" t="s">
        <v>979</v>
      </c>
      <c r="R1014" s="7">
        <f t="shared" si="305"/>
        <v>43912</v>
      </c>
      <c r="S1014" t="s">
        <v>2748</v>
      </c>
      <c r="T1014" s="6">
        <f t="shared" si="318"/>
        <v>2.8252314814814813E-2</v>
      </c>
      <c r="U1014">
        <f t="shared" si="306"/>
        <v>2.8252314814814813E-2</v>
      </c>
      <c r="V1014">
        <f t="shared" si="307"/>
        <v>3.1331018518518515E-2</v>
      </c>
      <c r="W1014">
        <f t="shared" si="308"/>
        <v>3.0787037037037016E-3</v>
      </c>
      <c r="X1014">
        <f t="shared" si="320"/>
        <v>2.8993055555555553E-2</v>
      </c>
      <c r="Y1014">
        <f t="shared" si="309"/>
        <v>2.8993055555555553E-2</v>
      </c>
      <c r="Z1014" t="b">
        <f t="shared" si="310"/>
        <v>0</v>
      </c>
      <c r="AA1014" s="6">
        <f t="shared" si="311"/>
        <v>6.9444444444444892E-5</v>
      </c>
      <c r="AB1014" s="6" t="b">
        <f t="shared" si="312"/>
        <v>0</v>
      </c>
      <c r="AC1014" s="9">
        <f t="shared" si="313"/>
        <v>19</v>
      </c>
      <c r="AD1014" s="9">
        <f t="shared" si="322"/>
        <v>189.99999999999878</v>
      </c>
      <c r="AE1014" s="10">
        <f t="shared" si="319"/>
        <v>6.9444444444444444E-5</v>
      </c>
      <c r="AF1014">
        <f t="shared" si="314"/>
        <v>7.4074074074073973E-4</v>
      </c>
      <c r="AG1014" t="b">
        <f t="shared" si="315"/>
        <v>0</v>
      </c>
      <c r="AH1014">
        <f t="shared" si="316"/>
        <v>3.1331018518518515E-2</v>
      </c>
    </row>
    <row r="1015" spans="1:34" x14ac:dyDescent="0.2">
      <c r="A1015">
        <v>1075</v>
      </c>
      <c r="B1015" t="s">
        <v>978</v>
      </c>
      <c r="C1015" t="s">
        <v>1056</v>
      </c>
      <c r="D1015" t="s">
        <v>2089</v>
      </c>
      <c r="E1015" t="str">
        <f t="shared" si="303"/>
        <v>JennyMar 22, 2020</v>
      </c>
      <c r="F1015" t="str">
        <f>VLOOKUP(E1015,'names lookup'!D:L,2,FALSE)</f>
        <v>Dr. Jenny Harries</v>
      </c>
      <c r="G1015" t="str">
        <f>VLOOKUP(F1015,'names lookup'!E:H,3,FALSE)</f>
        <v>Department of Health and Social Care (DHSC)</v>
      </c>
      <c r="H1015" t="str">
        <f>VLOOKUP(F1015,'names lookup'!E:I,5,FALSE)</f>
        <v>Government</v>
      </c>
      <c r="I1015" t="str">
        <f>VLOOKUP($F1015,'names lookup'!$E:J,6,FALSE)</f>
        <v>Health</v>
      </c>
      <c r="J1015" t="str">
        <f>VLOOKUP($F1015,'names lookup'!$E:K,7,FALSE)</f>
        <v>N/A</v>
      </c>
      <c r="K1015" t="str">
        <f>VLOOKUP($F1015,'names lookup'!$E:L,8,FALSE)</f>
        <v>England</v>
      </c>
      <c r="L1015" t="str">
        <f t="shared" si="304"/>
        <v>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v>
      </c>
      <c r="M1015" t="str">
        <f t="shared" si="317"/>
        <v>40:47</v>
      </c>
      <c r="O1015">
        <v>402</v>
      </c>
      <c r="Q1015" t="s">
        <v>979</v>
      </c>
      <c r="R1015" s="7">
        <f t="shared" si="305"/>
        <v>43912</v>
      </c>
      <c r="S1015" t="s">
        <v>2749</v>
      </c>
      <c r="T1015" s="6">
        <f t="shared" si="318"/>
        <v>2.8321759259259258E-2</v>
      </c>
      <c r="U1015">
        <f t="shared" si="306"/>
        <v>2.8321759259259258E-2</v>
      </c>
      <c r="V1015">
        <f t="shared" si="307"/>
        <v>2.9351851851851851E-2</v>
      </c>
      <c r="W1015">
        <f t="shared" si="308"/>
        <v>1.0300925925925929E-3</v>
      </c>
      <c r="X1015">
        <f t="shared" si="320"/>
        <v>2.8993055555555553E-2</v>
      </c>
      <c r="Y1015">
        <f t="shared" si="309"/>
        <v>2.8993055555555553E-2</v>
      </c>
      <c r="Z1015" t="b">
        <f t="shared" si="310"/>
        <v>0</v>
      </c>
      <c r="AA1015" s="6">
        <f t="shared" si="311"/>
        <v>2.5462962962962896E-4</v>
      </c>
      <c r="AB1015" s="6" t="b">
        <f t="shared" si="312"/>
        <v>0</v>
      </c>
      <c r="AC1015" s="9">
        <f t="shared" si="313"/>
        <v>69</v>
      </c>
      <c r="AD1015" s="9">
        <f t="shared" si="322"/>
        <v>188.18181818181867</v>
      </c>
      <c r="AE1015" s="10">
        <f t="shared" si="319"/>
        <v>2.7777777777777778E-4</v>
      </c>
      <c r="AF1015">
        <f t="shared" si="314"/>
        <v>6.7129629629629484E-4</v>
      </c>
      <c r="AG1015" t="b">
        <f t="shared" si="315"/>
        <v>0</v>
      </c>
      <c r="AH1015">
        <f t="shared" si="316"/>
        <v>3.1331018518518515E-2</v>
      </c>
    </row>
    <row r="1016" spans="1:34" x14ac:dyDescent="0.2">
      <c r="A1016">
        <v>1076</v>
      </c>
      <c r="B1016" t="s">
        <v>978</v>
      </c>
      <c r="C1016" t="s">
        <v>1057</v>
      </c>
      <c r="D1016" t="s">
        <v>2089</v>
      </c>
      <c r="E1016" t="str">
        <f t="shared" si="303"/>
        <v>JennyMar 22, 2020</v>
      </c>
      <c r="F1016" t="str">
        <f>VLOOKUP(E1016,'names lookup'!D:L,2,FALSE)</f>
        <v>Dr. Jenny Harries</v>
      </c>
      <c r="G1016" t="str">
        <f>VLOOKUP(F1016,'names lookup'!E:H,3,FALSE)</f>
        <v>Department of Health and Social Care (DHSC)</v>
      </c>
      <c r="H1016" t="str">
        <f>VLOOKUP(F1016,'names lookup'!E:I,5,FALSE)</f>
        <v>Government</v>
      </c>
      <c r="I1016" t="str">
        <f>VLOOKUP($F1016,'names lookup'!$E:J,6,FALSE)</f>
        <v>Health</v>
      </c>
      <c r="J1016" t="str">
        <f>VLOOKUP($F1016,'names lookup'!$E:K,7,FALSE)</f>
        <v>N/A</v>
      </c>
      <c r="K1016" t="str">
        <f>VLOOKUP($F1016,'names lookup'!$E:L,8,FALSE)</f>
        <v>England</v>
      </c>
      <c r="L1016" t="str">
        <f t="shared" si="304"/>
        <v>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v>
      </c>
      <c r="M1016" t="str">
        <f t="shared" si="317"/>
        <v>41:09</v>
      </c>
      <c r="O1016">
        <v>567</v>
      </c>
      <c r="Q1016" t="s">
        <v>979</v>
      </c>
      <c r="R1016" s="7">
        <f t="shared" si="305"/>
        <v>43912</v>
      </c>
      <c r="S1016" t="s">
        <v>2749</v>
      </c>
      <c r="T1016" s="6">
        <f t="shared" si="318"/>
        <v>2.8576388888888887E-2</v>
      </c>
      <c r="U1016">
        <f t="shared" si="306"/>
        <v>2.8321759259259258E-2</v>
      </c>
      <c r="V1016">
        <f t="shared" si="307"/>
        <v>2.9351851851851851E-2</v>
      </c>
      <c r="W1016">
        <f t="shared" si="308"/>
        <v>1.0300925925925929E-3</v>
      </c>
      <c r="X1016">
        <f t="shared" si="320"/>
        <v>2.8993055555555553E-2</v>
      </c>
      <c r="Y1016">
        <f t="shared" si="309"/>
        <v>2.8993055555555553E-2</v>
      </c>
      <c r="Z1016" t="b">
        <f t="shared" si="310"/>
        <v>0</v>
      </c>
      <c r="AA1016" s="6">
        <f t="shared" si="311"/>
        <v>3.9351851851851874E-4</v>
      </c>
      <c r="AB1016" s="6" t="b">
        <f t="shared" si="312"/>
        <v>0</v>
      </c>
      <c r="AC1016" s="9">
        <f t="shared" si="313"/>
        <v>97</v>
      </c>
      <c r="AD1016" s="9">
        <f t="shared" si="322"/>
        <v>171.17647058823519</v>
      </c>
      <c r="AE1016" s="10">
        <f t="shared" si="319"/>
        <v>3.9351851851851852E-4</v>
      </c>
      <c r="AF1016">
        <f t="shared" si="314"/>
        <v>6.7129629629629484E-4</v>
      </c>
      <c r="AG1016" t="b">
        <f t="shared" si="315"/>
        <v>0</v>
      </c>
      <c r="AH1016">
        <f t="shared" si="316"/>
        <v>3.1331018518518515E-2</v>
      </c>
    </row>
    <row r="1017" spans="1:34" x14ac:dyDescent="0.2">
      <c r="A1017">
        <v>1077</v>
      </c>
      <c r="B1017" t="s">
        <v>978</v>
      </c>
      <c r="C1017" t="s">
        <v>1058</v>
      </c>
      <c r="D1017" t="s">
        <v>2039</v>
      </c>
      <c r="E1017" t="str">
        <f t="shared" si="303"/>
        <v>Charles HaimMar 22, 2020</v>
      </c>
      <c r="F1017" t="str">
        <f>VLOOKUP(E1017,'names lookup'!D:L,2,FALSE)</f>
        <v>Charles Haim</v>
      </c>
      <c r="G1017" t="str">
        <f>VLOOKUP(F1017,'names lookup'!E:H,3,FALSE)</f>
        <v>Unknown</v>
      </c>
      <c r="H1017" t="str">
        <f>VLOOKUP(F1017,'names lookup'!E:I,5,FALSE)</f>
        <v>Unknown</v>
      </c>
      <c r="I1017" t="str">
        <f>VLOOKUP($F1017,'names lookup'!$E:J,6,FALSE)</f>
        <v>Unknown</v>
      </c>
      <c r="J1017" t="str">
        <f>VLOOKUP($F1017,'names lookup'!$E:K,7,FALSE)</f>
        <v>National</v>
      </c>
      <c r="K1017" t="str">
        <f>VLOOKUP($F1017,'names lookup'!$E:L,8,FALSE)</f>
        <v>UK</v>
      </c>
      <c r="L1017" t="str">
        <f t="shared" si="304"/>
        <v>Will you ban them?</v>
      </c>
      <c r="M1017" t="str">
        <f t="shared" si="317"/>
        <v>41:43</v>
      </c>
      <c r="O1017">
        <v>40</v>
      </c>
      <c r="Q1017" t="s">
        <v>979</v>
      </c>
      <c r="R1017" s="7">
        <f t="shared" si="305"/>
        <v>43912</v>
      </c>
      <c r="S1017" t="s">
        <v>2750</v>
      </c>
      <c r="T1017" s="6">
        <f t="shared" si="318"/>
        <v>2.8969907407407406E-2</v>
      </c>
      <c r="U1017">
        <f t="shared" si="306"/>
        <v>2.8969907407407406E-2</v>
      </c>
      <c r="V1017">
        <f t="shared" si="307"/>
        <v>2.8969907407407406E-2</v>
      </c>
      <c r="W1017">
        <f t="shared" si="308"/>
        <v>0</v>
      </c>
      <c r="X1017">
        <f t="shared" si="320"/>
        <v>2.8993055555555553E-2</v>
      </c>
      <c r="Y1017">
        <f t="shared" si="309"/>
        <v>2.8993055555555553E-2</v>
      </c>
      <c r="Z1017" t="b">
        <f t="shared" si="310"/>
        <v>0</v>
      </c>
      <c r="AA1017" s="6">
        <f t="shared" si="311"/>
        <v>2.3148148148147141E-5</v>
      </c>
      <c r="AB1017" s="6" t="b">
        <f t="shared" si="312"/>
        <v>0</v>
      </c>
      <c r="AC1017" s="9">
        <f t="shared" si="313"/>
        <v>4</v>
      </c>
      <c r="AD1017" s="9">
        <f t="shared" si="322"/>
        <v>120.00000000000523</v>
      </c>
      <c r="AE1017" s="10">
        <f t="shared" si="319"/>
        <v>1.1574074074074073E-5</v>
      </c>
      <c r="AF1017">
        <f t="shared" si="314"/>
        <v>2.3148148148147141E-5</v>
      </c>
      <c r="AG1017" t="b">
        <f t="shared" si="315"/>
        <v>0</v>
      </c>
      <c r="AH1017">
        <f t="shared" si="316"/>
        <v>3.1331018518518515E-2</v>
      </c>
    </row>
    <row r="1018" spans="1:34" x14ac:dyDescent="0.2">
      <c r="A1018">
        <v>1078</v>
      </c>
      <c r="B1018" t="s">
        <v>978</v>
      </c>
      <c r="C1018" t="s">
        <v>1059</v>
      </c>
      <c r="D1018" t="s">
        <v>2089</v>
      </c>
      <c r="E1018" t="str">
        <f t="shared" si="303"/>
        <v>JennyMar 22, 2020</v>
      </c>
      <c r="F1018" t="str">
        <f>VLOOKUP(E1018,'names lookup'!D:L,2,FALSE)</f>
        <v>Dr. Jenny Harries</v>
      </c>
      <c r="G1018" t="str">
        <f>VLOOKUP(F1018,'names lookup'!E:H,3,FALSE)</f>
        <v>Department of Health and Social Care (DHSC)</v>
      </c>
      <c r="H1018" t="str">
        <f>VLOOKUP(F1018,'names lookup'!E:I,5,FALSE)</f>
        <v>Government</v>
      </c>
      <c r="I1018" t="str">
        <f>VLOOKUP($F1018,'names lookup'!$E:J,6,FALSE)</f>
        <v>Health</v>
      </c>
      <c r="J1018" t="str">
        <f>VLOOKUP($F1018,'names lookup'!$E:K,7,FALSE)</f>
        <v>N/A</v>
      </c>
      <c r="K1018" t="str">
        <f>VLOOKUP($F1018,'names lookup'!$E:L,8,FALSE)</f>
        <v>England</v>
      </c>
      <c r="L1018" t="str">
        <f t="shared" si="304"/>
        <v>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v>
      </c>
      <c r="M1018" t="str">
        <f t="shared" si="317"/>
        <v>41:45</v>
      </c>
      <c r="O1018">
        <v>536</v>
      </c>
      <c r="Q1018" t="s">
        <v>979</v>
      </c>
      <c r="R1018" s="7">
        <f t="shared" si="305"/>
        <v>43912</v>
      </c>
      <c r="S1018" t="s">
        <v>2751</v>
      </c>
      <c r="T1018" s="6">
        <f t="shared" si="318"/>
        <v>2.8993055555555553E-2</v>
      </c>
      <c r="U1018">
        <f t="shared" si="306"/>
        <v>2.8993055555555553E-2</v>
      </c>
      <c r="V1018">
        <f t="shared" si="307"/>
        <v>2.9351851851851851E-2</v>
      </c>
      <c r="W1018">
        <f t="shared" si="308"/>
        <v>3.5879629629629803E-4</v>
      </c>
      <c r="X1018">
        <f t="shared" si="320"/>
        <v>2.9351851851851851E-2</v>
      </c>
      <c r="Y1018">
        <f t="shared" si="309"/>
        <v>2.9351851851851851E-2</v>
      </c>
      <c r="Z1018" t="b">
        <f t="shared" si="310"/>
        <v>0</v>
      </c>
      <c r="AA1018" s="6">
        <f t="shared" si="311"/>
        <v>3.5879629629629803E-4</v>
      </c>
      <c r="AB1018" s="6" t="b">
        <f t="shared" si="312"/>
        <v>0</v>
      </c>
      <c r="AC1018" s="9">
        <f t="shared" si="313"/>
        <v>100</v>
      </c>
      <c r="AD1018" s="9">
        <f t="shared" si="322"/>
        <v>193.54838709677327</v>
      </c>
      <c r="AE1018" s="10">
        <f t="shared" si="319"/>
        <v>4.0509259259259258E-4</v>
      </c>
      <c r="AF1018">
        <f t="shared" si="314"/>
        <v>3.5879629629629803E-4</v>
      </c>
      <c r="AG1018" t="b">
        <f t="shared" si="315"/>
        <v>0</v>
      </c>
      <c r="AH1018">
        <f t="shared" si="316"/>
        <v>3.1331018518518515E-2</v>
      </c>
    </row>
    <row r="1019" spans="1:34" x14ac:dyDescent="0.2">
      <c r="A1019">
        <v>1079</v>
      </c>
      <c r="B1019" t="s">
        <v>978</v>
      </c>
      <c r="C1019" t="s">
        <v>1060</v>
      </c>
      <c r="D1019" t="s">
        <v>2038</v>
      </c>
      <c r="E1019" t="str">
        <f t="shared" si="303"/>
        <v>Boris JohnsonMar 22, 2020</v>
      </c>
      <c r="F1019" t="str">
        <f>VLOOKUP(D1019,'names lookup'!A:L,5,FALSE)</f>
        <v>Boris Johnson</v>
      </c>
      <c r="G1019" t="str">
        <f>VLOOKUP(F1019,'names lookup'!E:H,3,FALSE)</f>
        <v>Government</v>
      </c>
      <c r="H1019" t="str">
        <f>VLOOKUP(F1019,'names lookup'!E:I,5,FALSE)</f>
        <v>Government</v>
      </c>
      <c r="I1019" t="str">
        <f>VLOOKUP($F1019,'names lookup'!$E:J,6,FALSE)</f>
        <v>Central govt</v>
      </c>
      <c r="J1019" t="str">
        <f>VLOOKUP($F1019,'names lookup'!$E:K,7,FALSE)</f>
        <v>N/A</v>
      </c>
      <c r="K1019" t="str">
        <f>VLOOKUP($F1019,'names lookup'!$E:L,8,FALSE)</f>
        <v>UK</v>
      </c>
      <c r="L1019" t="str">
        <f t="shared" si="304"/>
        <v>And wash your hands.</v>
      </c>
      <c r="M1019" t="str">
        <f t="shared" si="317"/>
        <v>42:16</v>
      </c>
      <c r="O1019">
        <v>43</v>
      </c>
      <c r="Q1019" t="s">
        <v>979</v>
      </c>
      <c r="R1019" s="7">
        <f t="shared" si="305"/>
        <v>43912</v>
      </c>
      <c r="S1019" t="s">
        <v>2752</v>
      </c>
      <c r="T1019" s="6">
        <f t="shared" si="318"/>
        <v>2.9351851851851851E-2</v>
      </c>
      <c r="U1019">
        <f t="shared" si="306"/>
        <v>2.9351851851851851E-2</v>
      </c>
      <c r="V1019">
        <f t="shared" si="307"/>
        <v>3.1331018518518515E-2</v>
      </c>
      <c r="W1019">
        <f t="shared" si="308"/>
        <v>1.9791666666666638E-3</v>
      </c>
      <c r="X1019">
        <f t="shared" si="320"/>
        <v>2.9351851851851851E-2</v>
      </c>
      <c r="Y1019">
        <f t="shared" si="309"/>
        <v>2.9351851851851851E-2</v>
      </c>
      <c r="Z1019" t="b">
        <f t="shared" si="310"/>
        <v>0</v>
      </c>
      <c r="AA1019" s="6">
        <f t="shared" si="311"/>
        <v>0</v>
      </c>
      <c r="AB1019" s="6" t="b">
        <f t="shared" si="312"/>
        <v>0</v>
      </c>
      <c r="AC1019" s="9">
        <f t="shared" si="313"/>
        <v>4</v>
      </c>
      <c r="AD1019" s="9"/>
      <c r="AE1019" s="10">
        <f t="shared" si="319"/>
        <v>1.1574074074074073E-5</v>
      </c>
      <c r="AF1019">
        <f t="shared" si="314"/>
        <v>0</v>
      </c>
      <c r="AG1019" t="b">
        <f t="shared" si="315"/>
        <v>0</v>
      </c>
      <c r="AH1019">
        <f t="shared" si="316"/>
        <v>3.1331018518518515E-2</v>
      </c>
    </row>
    <row r="1020" spans="1:34" x14ac:dyDescent="0.2">
      <c r="A1020">
        <v>1080</v>
      </c>
      <c r="B1020" t="s">
        <v>978</v>
      </c>
      <c r="C1020" t="s">
        <v>1061</v>
      </c>
      <c r="D1020" t="s">
        <v>2089</v>
      </c>
      <c r="E1020" t="str">
        <f t="shared" si="303"/>
        <v>JennyMar 22, 2020</v>
      </c>
      <c r="F1020" t="str">
        <f>VLOOKUP(E1020,'names lookup'!D:L,2,FALSE)</f>
        <v>Dr. Jenny Harries</v>
      </c>
      <c r="G1020" t="str">
        <f>VLOOKUP(F1020,'names lookup'!E:H,3,FALSE)</f>
        <v>Department of Health and Social Care (DHSC)</v>
      </c>
      <c r="H1020" t="str">
        <f>VLOOKUP(F1020,'names lookup'!E:I,5,FALSE)</f>
        <v>Government</v>
      </c>
      <c r="I1020" t="str">
        <f>VLOOKUP($F1020,'names lookup'!$E:J,6,FALSE)</f>
        <v>Health</v>
      </c>
      <c r="J1020" t="str">
        <f>VLOOKUP($F1020,'names lookup'!$E:K,7,FALSE)</f>
        <v>N/A</v>
      </c>
      <c r="K1020" t="str">
        <f>VLOOKUP($F1020,'names lookup'!$E:L,8,FALSE)</f>
        <v>England</v>
      </c>
      <c r="L1020" t="str">
        <f t="shared" si="304"/>
        <v>And wash your …</v>
      </c>
      <c r="M1020" t="str">
        <f t="shared" si="317"/>
        <v>42:16</v>
      </c>
      <c r="O1020">
        <v>30</v>
      </c>
      <c r="Q1020" t="s">
        <v>979</v>
      </c>
      <c r="R1020" s="7">
        <f t="shared" si="305"/>
        <v>43912</v>
      </c>
      <c r="S1020" t="s">
        <v>2752</v>
      </c>
      <c r="T1020" s="6">
        <f t="shared" si="318"/>
        <v>2.9351851851851851E-2</v>
      </c>
      <c r="U1020">
        <f t="shared" si="306"/>
        <v>2.9351851851851851E-2</v>
      </c>
      <c r="V1020">
        <f t="shared" si="307"/>
        <v>2.9351851851851851E-2</v>
      </c>
      <c r="W1020">
        <f t="shared" si="308"/>
        <v>0</v>
      </c>
      <c r="X1020">
        <f t="shared" si="320"/>
        <v>2.9351851851851851E-2</v>
      </c>
      <c r="Y1020">
        <f t="shared" si="309"/>
        <v>2.9351851851851851E-2</v>
      </c>
      <c r="Z1020" t="b">
        <f t="shared" si="310"/>
        <v>0</v>
      </c>
      <c r="AA1020" s="6">
        <f t="shared" si="311"/>
        <v>0</v>
      </c>
      <c r="AB1020" s="6" t="b">
        <f t="shared" si="312"/>
        <v>0</v>
      </c>
      <c r="AC1020" s="9">
        <f t="shared" si="313"/>
        <v>4</v>
      </c>
      <c r="AD1020" s="9"/>
      <c r="AE1020" s="10">
        <f t="shared" si="319"/>
        <v>1.1574074074074073E-5</v>
      </c>
      <c r="AF1020">
        <f t="shared" si="314"/>
        <v>0</v>
      </c>
      <c r="AG1020" t="b">
        <f t="shared" si="315"/>
        <v>0</v>
      </c>
      <c r="AH1020">
        <f t="shared" si="316"/>
        <v>3.1331018518518515E-2</v>
      </c>
    </row>
    <row r="1021" spans="1:34" x14ac:dyDescent="0.2">
      <c r="A1021">
        <v>1081</v>
      </c>
      <c r="B1021" t="s">
        <v>978</v>
      </c>
      <c r="C1021" t="s">
        <v>1062</v>
      </c>
      <c r="D1021" t="s">
        <v>2038</v>
      </c>
      <c r="E1021" t="str">
        <f t="shared" si="303"/>
        <v>Boris JohnsonMar 22, 2020</v>
      </c>
      <c r="F1021" t="str">
        <f>VLOOKUP(D1021,'names lookup'!A:L,5,FALSE)</f>
        <v>Boris Johnson</v>
      </c>
      <c r="G1021" t="str">
        <f>VLOOKUP(F1021,'names lookup'!E:H,3,FALSE)</f>
        <v>Government</v>
      </c>
      <c r="H1021" t="str">
        <f>VLOOKUP(F1021,'names lookup'!E:I,5,FALSE)</f>
        <v>Government</v>
      </c>
      <c r="I1021" t="str">
        <f>VLOOKUP($F1021,'names lookup'!$E:J,6,FALSE)</f>
        <v>Central govt</v>
      </c>
      <c r="J1021" t="str">
        <f>VLOOKUP($F1021,'names lookup'!$E:K,7,FALSE)</f>
        <v>N/A</v>
      </c>
      <c r="K1021" t="str">
        <f>VLOOKUP($F1021,'names lookup'!$E:L,8,FALSE)</f>
        <v>UK</v>
      </c>
      <c r="L1021" t="str">
        <f t="shared" si="304"/>
        <v>Robert.</v>
      </c>
      <c r="M1021" t="str">
        <f t="shared" si="317"/>
        <v>42:16</v>
      </c>
      <c r="O1021">
        <v>30</v>
      </c>
      <c r="Q1021" t="s">
        <v>979</v>
      </c>
      <c r="R1021" s="7">
        <f t="shared" si="305"/>
        <v>43912</v>
      </c>
      <c r="S1021" t="s">
        <v>2752</v>
      </c>
      <c r="T1021" s="6">
        <f t="shared" si="318"/>
        <v>2.9351851851851851E-2</v>
      </c>
      <c r="U1021">
        <f t="shared" si="306"/>
        <v>2.9351851851851851E-2</v>
      </c>
      <c r="V1021">
        <f t="shared" si="307"/>
        <v>3.1331018518518515E-2</v>
      </c>
      <c r="W1021">
        <f t="shared" si="308"/>
        <v>1.9791666666666638E-3</v>
      </c>
      <c r="X1021">
        <f t="shared" si="320"/>
        <v>3.0208333333333334E-2</v>
      </c>
      <c r="Y1021">
        <f t="shared" si="309"/>
        <v>3.0208333333333334E-2</v>
      </c>
      <c r="Z1021" t="b">
        <f t="shared" si="310"/>
        <v>0</v>
      </c>
      <c r="AA1021" s="6">
        <f t="shared" si="311"/>
        <v>4.6296296296297751E-5</v>
      </c>
      <c r="AB1021" s="6" t="b">
        <f t="shared" si="312"/>
        <v>0</v>
      </c>
      <c r="AC1021" s="9">
        <f t="shared" si="313"/>
        <v>1</v>
      </c>
      <c r="AD1021" s="9">
        <f t="shared" ref="AD1021:AD1052" si="323">IF(AB1021=FALSE,AC1021/(AA1021*(24*60)),"")</f>
        <v>14.999999999999529</v>
      </c>
      <c r="AE1021" s="10">
        <f t="shared" si="319"/>
        <v>0</v>
      </c>
      <c r="AF1021">
        <f t="shared" si="314"/>
        <v>8.5648148148148237E-4</v>
      </c>
      <c r="AG1021" t="b">
        <f t="shared" si="315"/>
        <v>0</v>
      </c>
      <c r="AH1021">
        <f t="shared" si="316"/>
        <v>3.1331018518518515E-2</v>
      </c>
    </row>
    <row r="1022" spans="1:34" x14ac:dyDescent="0.2">
      <c r="A1022">
        <v>1082</v>
      </c>
      <c r="B1022" t="s">
        <v>978</v>
      </c>
      <c r="C1022" t="s">
        <v>1063</v>
      </c>
      <c r="D1022" t="s">
        <v>2144</v>
      </c>
      <c r="E1022" t="str">
        <f t="shared" si="303"/>
        <v>Robert JenrickMar 22, 2020</v>
      </c>
      <c r="F1022" t="str">
        <f>VLOOKUP(E1022,'names lookup'!D:L,2,FALSE)</f>
        <v>Robert Jenrick</v>
      </c>
      <c r="G1022" t="str">
        <f>VLOOKUP(F1022,'names lookup'!E:H,3,FALSE)</f>
        <v>Government</v>
      </c>
      <c r="H1022" t="str">
        <f>VLOOKUP(F1022,'names lookup'!E:I,5,FALSE)</f>
        <v>Government</v>
      </c>
      <c r="I1022" t="str">
        <f>VLOOKUP($F1022,'names lookup'!$E:J,6,FALSE)</f>
        <v>Central govt</v>
      </c>
      <c r="J1022" t="str">
        <f>VLOOKUP($F1022,'names lookup'!$E:K,7,FALSE)</f>
        <v>N/A</v>
      </c>
      <c r="K1022" t="str">
        <f>VLOOKUP($F1022,'names lookup'!$E:L,8,FALSE)</f>
        <v>UK</v>
      </c>
      <c r="L1022" t="str">
        <f t="shared" si="304"/>
        <v>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v>
      </c>
      <c r="M1022" t="str">
        <f t="shared" si="317"/>
        <v>42:20</v>
      </c>
      <c r="O1022">
        <v>822</v>
      </c>
      <c r="Q1022" t="s">
        <v>979</v>
      </c>
      <c r="R1022" s="7">
        <f t="shared" si="305"/>
        <v>43912</v>
      </c>
      <c r="S1022" t="s">
        <v>2753</v>
      </c>
      <c r="T1022" s="6">
        <f t="shared" si="318"/>
        <v>2.9398148148148149E-2</v>
      </c>
      <c r="U1022">
        <f t="shared" si="306"/>
        <v>2.9398148148148149E-2</v>
      </c>
      <c r="V1022">
        <f t="shared" si="307"/>
        <v>2.991898148148148E-2</v>
      </c>
      <c r="W1022">
        <f t="shared" si="308"/>
        <v>5.2083333333333148E-4</v>
      </c>
      <c r="X1022">
        <f t="shared" si="320"/>
        <v>3.0208333333333334E-2</v>
      </c>
      <c r="Y1022">
        <f t="shared" si="309"/>
        <v>3.0208333333333334E-2</v>
      </c>
      <c r="Z1022" t="b">
        <f t="shared" si="310"/>
        <v>0</v>
      </c>
      <c r="AA1022" s="6">
        <f t="shared" si="311"/>
        <v>5.2083333333333148E-4</v>
      </c>
      <c r="AB1022" s="6" t="b">
        <f t="shared" si="312"/>
        <v>0</v>
      </c>
      <c r="AC1022" s="9">
        <f t="shared" si="313"/>
        <v>143</v>
      </c>
      <c r="AD1022" s="9">
        <f t="shared" si="323"/>
        <v>190.66666666666734</v>
      </c>
      <c r="AE1022" s="10">
        <f t="shared" si="319"/>
        <v>5.9027777777777778E-4</v>
      </c>
      <c r="AF1022">
        <f t="shared" si="314"/>
        <v>8.1018518518518462E-4</v>
      </c>
      <c r="AG1022" t="b">
        <f t="shared" si="315"/>
        <v>0</v>
      </c>
      <c r="AH1022">
        <f t="shared" si="316"/>
        <v>3.1331018518518515E-2</v>
      </c>
    </row>
    <row r="1023" spans="1:34" x14ac:dyDescent="0.2">
      <c r="A1023">
        <v>1083</v>
      </c>
      <c r="B1023" t="s">
        <v>978</v>
      </c>
      <c r="C1023" t="s">
        <v>1064</v>
      </c>
      <c r="D1023" t="s">
        <v>2144</v>
      </c>
      <c r="E1023" t="str">
        <f t="shared" si="303"/>
        <v>Robert JenrickMar 22, 2020</v>
      </c>
      <c r="F1023" t="str">
        <f>VLOOKUP(E1023,'names lookup'!D:L,2,FALSE)</f>
        <v>Robert Jenrick</v>
      </c>
      <c r="G1023" t="str">
        <f>VLOOKUP(F1023,'names lookup'!E:H,3,FALSE)</f>
        <v>Government</v>
      </c>
      <c r="H1023" t="str">
        <f>VLOOKUP(F1023,'names lookup'!E:I,5,FALSE)</f>
        <v>Government</v>
      </c>
      <c r="I1023" t="str">
        <f>VLOOKUP($F1023,'names lookup'!$E:J,6,FALSE)</f>
        <v>Central govt</v>
      </c>
      <c r="J1023" t="str">
        <f>VLOOKUP($F1023,'names lookup'!$E:K,7,FALSE)</f>
        <v>N/A</v>
      </c>
      <c r="K1023" t="str">
        <f>VLOOKUP($F1023,'names lookup'!$E:L,8,FALSE)</f>
        <v>UK</v>
      </c>
      <c r="L1023" t="str">
        <f t="shared" si="304"/>
        <v>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v>
      </c>
      <c r="M1023" t="str">
        <f t="shared" si="317"/>
        <v>43:05</v>
      </c>
      <c r="O1023">
        <v>465</v>
      </c>
      <c r="Q1023" t="s">
        <v>979</v>
      </c>
      <c r="R1023" s="7">
        <f t="shared" si="305"/>
        <v>43912</v>
      </c>
      <c r="S1023" t="s">
        <v>2753</v>
      </c>
      <c r="T1023" s="6">
        <f t="shared" si="318"/>
        <v>2.991898148148148E-2</v>
      </c>
      <c r="U1023">
        <f t="shared" si="306"/>
        <v>2.9398148148148149E-2</v>
      </c>
      <c r="V1023">
        <f t="shared" si="307"/>
        <v>2.991898148148148E-2</v>
      </c>
      <c r="W1023">
        <f t="shared" si="308"/>
        <v>5.2083333333333148E-4</v>
      </c>
      <c r="X1023">
        <f t="shared" si="320"/>
        <v>3.0208333333333334E-2</v>
      </c>
      <c r="Y1023">
        <f t="shared" si="309"/>
        <v>3.0208333333333334E-2</v>
      </c>
      <c r="Z1023" t="b">
        <f t="shared" si="310"/>
        <v>0</v>
      </c>
      <c r="AA1023" s="6">
        <f t="shared" si="311"/>
        <v>2.8935185185185314E-4</v>
      </c>
      <c r="AB1023" s="6" t="b">
        <f t="shared" si="312"/>
        <v>0</v>
      </c>
      <c r="AC1023" s="9">
        <f t="shared" si="313"/>
        <v>81</v>
      </c>
      <c r="AD1023" s="9">
        <f t="shared" si="323"/>
        <v>194.39999999999912</v>
      </c>
      <c r="AE1023" s="10">
        <f t="shared" si="319"/>
        <v>3.3564814814814812E-4</v>
      </c>
      <c r="AF1023">
        <f t="shared" si="314"/>
        <v>8.1018518518518462E-4</v>
      </c>
      <c r="AG1023" t="b">
        <f t="shared" si="315"/>
        <v>0</v>
      </c>
      <c r="AH1023">
        <f t="shared" si="316"/>
        <v>3.1331018518518515E-2</v>
      </c>
    </row>
    <row r="1024" spans="1:34" x14ac:dyDescent="0.2">
      <c r="A1024">
        <v>1084</v>
      </c>
      <c r="B1024" t="s">
        <v>978</v>
      </c>
      <c r="C1024" t="s">
        <v>1065</v>
      </c>
      <c r="D1024" t="s">
        <v>2038</v>
      </c>
      <c r="E1024" t="str">
        <f t="shared" si="303"/>
        <v>Boris JohnsonMar 22, 2020</v>
      </c>
      <c r="F1024" t="str">
        <f>VLOOKUP(D1024,'names lookup'!A:L,5,FALSE)</f>
        <v>Boris Johnson</v>
      </c>
      <c r="G1024" t="str">
        <f>VLOOKUP(F1024,'names lookup'!E:H,3,FALSE)</f>
        <v>Government</v>
      </c>
      <c r="H1024" t="str">
        <f>VLOOKUP(F1024,'names lookup'!E:I,5,FALSE)</f>
        <v>Government</v>
      </c>
      <c r="I1024" t="str">
        <f>VLOOKUP($F1024,'names lookup'!$E:J,6,FALSE)</f>
        <v>Central govt</v>
      </c>
      <c r="J1024" t="str">
        <f>VLOOKUP($F1024,'names lookup'!$E:K,7,FALSE)</f>
        <v>N/A</v>
      </c>
      <c r="K1024" t="str">
        <f>VLOOKUP($F1024,'names lookup'!$E:L,8,FALSE)</f>
        <v>UK</v>
      </c>
      <c r="L1024" t="str">
        <f t="shared" si="304"/>
        <v>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v>
      </c>
      <c r="M1024" t="str">
        <f t="shared" si="317"/>
        <v>43:30</v>
      </c>
      <c r="O1024">
        <v>422</v>
      </c>
      <c r="Q1024" t="s">
        <v>979</v>
      </c>
      <c r="R1024" s="7">
        <f t="shared" si="305"/>
        <v>43912</v>
      </c>
      <c r="S1024" t="s">
        <v>2559</v>
      </c>
      <c r="T1024" s="6">
        <f t="shared" si="318"/>
        <v>3.0208333333333334E-2</v>
      </c>
      <c r="U1024" s="6">
        <f t="shared" si="306"/>
        <v>3.0208333333333334E-2</v>
      </c>
      <c r="V1024" s="6">
        <f t="shared" si="307"/>
        <v>3.1331018518518515E-2</v>
      </c>
      <c r="W1024" s="6">
        <f t="shared" si="308"/>
        <v>1.1226851851851814E-3</v>
      </c>
      <c r="X1024" s="6">
        <f t="shared" si="320"/>
        <v>6.3657407407407404E-3</v>
      </c>
      <c r="Y1024" s="6">
        <f t="shared" si="309"/>
        <v>6.3657407407407404E-3</v>
      </c>
      <c r="Z1024" t="b">
        <f t="shared" si="310"/>
        <v>0</v>
      </c>
      <c r="AA1024" s="6">
        <f t="shared" si="311"/>
        <v>2.6620370370370253E-4</v>
      </c>
      <c r="AB1024" s="6" t="b">
        <f t="shared" si="312"/>
        <v>0</v>
      </c>
      <c r="AC1024" s="9">
        <f t="shared" si="313"/>
        <v>73</v>
      </c>
      <c r="AD1024" s="9">
        <f t="shared" si="323"/>
        <v>190.43478260869648</v>
      </c>
      <c r="AE1024" s="10">
        <f t="shared" si="319"/>
        <v>3.0092592592592595E-4</v>
      </c>
      <c r="AF1024">
        <f t="shared" si="314"/>
        <v>-2.3842592592592592E-2</v>
      </c>
      <c r="AG1024" t="b">
        <f t="shared" si="315"/>
        <v>1</v>
      </c>
      <c r="AH1024">
        <f t="shared" si="316"/>
        <v>3.1331018518518515E-2</v>
      </c>
    </row>
    <row r="1025" spans="1:34" x14ac:dyDescent="0.2">
      <c r="A1025">
        <v>1085</v>
      </c>
      <c r="B1025" t="s">
        <v>978</v>
      </c>
      <c r="C1025" t="s">
        <v>1066</v>
      </c>
      <c r="D1025" t="s">
        <v>2038</v>
      </c>
      <c r="E1025" t="str">
        <f t="shared" si="303"/>
        <v>Boris JohnsonMar 22, 2020</v>
      </c>
      <c r="F1025" t="str">
        <f>VLOOKUP(D1025,'names lookup'!A:L,5,FALSE)</f>
        <v>Boris Johnson</v>
      </c>
      <c r="G1025" t="str">
        <f>VLOOKUP(F1025,'names lookup'!E:H,3,FALSE)</f>
        <v>Government</v>
      </c>
      <c r="H1025" t="str">
        <f>VLOOKUP(F1025,'names lookup'!E:I,5,FALSE)</f>
        <v>Government</v>
      </c>
      <c r="I1025" t="str">
        <f>VLOOKUP($F1025,'names lookup'!$E:J,6,FALSE)</f>
        <v>Central govt</v>
      </c>
      <c r="J1025" t="str">
        <f>VLOOKUP($F1025,'names lookup'!$E:K,7,FALSE)</f>
        <v>N/A</v>
      </c>
      <c r="K1025" t="str">
        <f>VLOOKUP($F1025,'names lookup'!$E:L,8,FALSE)</f>
        <v>UK</v>
      </c>
      <c r="L1025" t="str">
        <f t="shared" si="304"/>
        <v>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v>
      </c>
      <c r="M1025" t="str">
        <f t="shared" si="317"/>
        <v>43:53</v>
      </c>
      <c r="O1025">
        <v>791</v>
      </c>
      <c r="Q1025" t="s">
        <v>979</v>
      </c>
      <c r="R1025" s="7">
        <f t="shared" si="305"/>
        <v>43912</v>
      </c>
      <c r="S1025" t="s">
        <v>2559</v>
      </c>
      <c r="T1025" s="6">
        <f t="shared" si="318"/>
        <v>3.0474537037037036E-2</v>
      </c>
      <c r="U1025" s="6">
        <f t="shared" si="306"/>
        <v>3.0208333333333334E-2</v>
      </c>
      <c r="V1025" s="6">
        <f t="shared" si="307"/>
        <v>3.1331018518518515E-2</v>
      </c>
      <c r="W1025" s="6">
        <f t="shared" si="308"/>
        <v>1.1226851851851814E-3</v>
      </c>
      <c r="X1025" s="6">
        <f t="shared" si="320"/>
        <v>6.3657407407407404E-3</v>
      </c>
      <c r="Y1025" s="6">
        <f t="shared" si="309"/>
        <v>6.3657407407407404E-3</v>
      </c>
      <c r="Z1025" t="b">
        <f t="shared" si="310"/>
        <v>0</v>
      </c>
      <c r="AA1025" s="6">
        <f t="shared" si="311"/>
        <v>6.4814814814815117E-4</v>
      </c>
      <c r="AB1025" s="6" t="b">
        <f t="shared" si="312"/>
        <v>0</v>
      </c>
      <c r="AC1025" s="9">
        <f t="shared" si="313"/>
        <v>142</v>
      </c>
      <c r="AD1025" s="9">
        <f t="shared" si="323"/>
        <v>152.14285714285643</v>
      </c>
      <c r="AE1025" s="10">
        <f t="shared" si="319"/>
        <v>5.7870370370370378E-4</v>
      </c>
      <c r="AF1025">
        <f t="shared" si="314"/>
        <v>-2.3842592592592592E-2</v>
      </c>
      <c r="AG1025" t="b">
        <f t="shared" si="315"/>
        <v>1</v>
      </c>
      <c r="AH1025">
        <f t="shared" si="316"/>
        <v>3.1331018518518515E-2</v>
      </c>
    </row>
    <row r="1026" spans="1:34" x14ac:dyDescent="0.2">
      <c r="A1026">
        <v>1086</v>
      </c>
      <c r="B1026" t="s">
        <v>978</v>
      </c>
      <c r="C1026" t="s">
        <v>1067</v>
      </c>
      <c r="D1026" t="s">
        <v>2038</v>
      </c>
      <c r="E1026" t="str">
        <f t="shared" ref="E1026:E1089" si="324">D1026&amp;Q1026</f>
        <v>Boris JohnsonMar 22, 2020</v>
      </c>
      <c r="F1026" t="str">
        <f>VLOOKUP(D1026,'names lookup'!A:L,5,FALSE)</f>
        <v>Boris Johnson</v>
      </c>
      <c r="G1026" t="str">
        <f>VLOOKUP(F1026,'names lookup'!E:H,3,FALSE)</f>
        <v>Government</v>
      </c>
      <c r="H1026" t="str">
        <f>VLOOKUP(F1026,'names lookup'!E:I,5,FALSE)</f>
        <v>Government</v>
      </c>
      <c r="I1026" t="str">
        <f>VLOOKUP($F1026,'names lookup'!$E:J,6,FALSE)</f>
        <v>Central govt</v>
      </c>
      <c r="J1026" t="str">
        <f>VLOOKUP($F1026,'names lookup'!$E:K,7,FALSE)</f>
        <v>N/A</v>
      </c>
      <c r="K1026" t="str">
        <f>VLOOKUP($F1026,'names lookup'!$E:L,8,FALSE)</f>
        <v>UK</v>
      </c>
      <c r="L1026" t="str">
        <f t="shared" ref="L1026:L1089" si="325">TRIM(SUBSTITUTE(SUBSTITUTE(SUBSTITUTE(SUBSTITUTE(C1026,D1026,""),M1026,""),"();",""),":",""))</f>
        <v>And the more we comply now, with what Jenny and others have been saying, then the faster we will beat it and the faster we will get through it. That’s not the first time you’ve heard me say it, but it is absolutely true.</v>
      </c>
      <c r="M1026" t="str">
        <f t="shared" si="317"/>
        <v>44:49</v>
      </c>
      <c r="O1026">
        <v>243</v>
      </c>
      <c r="Q1026" t="s">
        <v>979</v>
      </c>
      <c r="R1026" s="7">
        <f t="shared" ref="R1026:R1089" si="326">DATE(2020,IF(LEFT(Q1026,3)="Apr",4,3),SUBSTITUTE(SUBSTITUTE(SUBSTITUTE(Q1026,", 2020",""),"Apr ",""),"Mar ",""))</f>
        <v>43912</v>
      </c>
      <c r="S1026" t="s">
        <v>2559</v>
      </c>
      <c r="T1026" s="6">
        <f t="shared" si="318"/>
        <v>3.1122685185185187E-2</v>
      </c>
      <c r="U1026" s="6">
        <f t="shared" ref="U1026:U1089" si="327">IF(D1026=D1025,U1025,T1026)</f>
        <v>3.0208333333333334E-2</v>
      </c>
      <c r="V1026" s="6">
        <f t="shared" ref="V1026:V1089" si="328">_xlfn.MAXIFS(T:T,D:D,D1026,B:B,B1026)</f>
        <v>3.1331018518518515E-2</v>
      </c>
      <c r="W1026" s="6">
        <f t="shared" ref="W1026:W1089" si="329">V1026-U1026</f>
        <v>1.1226851851851814E-3</v>
      </c>
      <c r="X1026" s="6">
        <f t="shared" si="320"/>
        <v>6.3657407407407404E-3</v>
      </c>
      <c r="Y1026" s="6">
        <f t="shared" ref="Y1026:Y1089" si="330">IF(ISBLANK(X1026),V1026,X1026)</f>
        <v>6.3657407407407404E-3</v>
      </c>
      <c r="Z1026" t="b">
        <f t="shared" ref="Z1026:Z1089" si="331">IF(ISBLANK(X1026),TRUE,FALSE)</f>
        <v>0</v>
      </c>
      <c r="AA1026" s="6">
        <f t="shared" ref="AA1026:AA1089" si="332">T1027-T1026</f>
        <v>2.0833333333332774E-4</v>
      </c>
      <c r="AB1026" s="6" t="b">
        <f t="shared" ref="AB1026:AB1089" si="333">AA1026&lt;0</f>
        <v>0</v>
      </c>
      <c r="AC1026" s="9">
        <f t="shared" ref="AC1026:AC1089" si="334">LEN(TRIM(L1026))-LEN(SUBSTITUTE(L1026," ",""))+1</f>
        <v>44</v>
      </c>
      <c r="AD1026" s="9">
        <f t="shared" si="323"/>
        <v>146.66666666667061</v>
      </c>
      <c r="AE1026" s="10">
        <f t="shared" si="319"/>
        <v>1.7361111111111112E-4</v>
      </c>
      <c r="AF1026">
        <f t="shared" ref="AF1026:AF1089" si="335">Y1026-U1026</f>
        <v>-2.3842592592592592E-2</v>
      </c>
      <c r="AG1026" t="b">
        <f t="shared" ref="AG1026:AG1089" si="336">AF1026&lt;0</f>
        <v>1</v>
      </c>
      <c r="AH1026">
        <f t="shared" ref="AH1026:AH1089" si="337">_xlfn.MAXIFS(T:T,B:B,B1026)</f>
        <v>3.1331018518518515E-2</v>
      </c>
    </row>
    <row r="1027" spans="1:34" x14ac:dyDescent="0.2">
      <c r="A1027">
        <v>1087</v>
      </c>
      <c r="B1027" t="s">
        <v>978</v>
      </c>
      <c r="C1027" t="s">
        <v>1068</v>
      </c>
      <c r="D1027" t="s">
        <v>2038</v>
      </c>
      <c r="E1027" t="str">
        <f t="shared" si="324"/>
        <v>Boris JohnsonMar 22, 2020</v>
      </c>
      <c r="F1027" t="str">
        <f>VLOOKUP(D1027,'names lookup'!A:L,5,FALSE)</f>
        <v>Boris Johnson</v>
      </c>
      <c r="G1027" t="str">
        <f>VLOOKUP(F1027,'names lookup'!E:H,3,FALSE)</f>
        <v>Government</v>
      </c>
      <c r="H1027" t="str">
        <f>VLOOKUP(F1027,'names lookup'!E:I,5,FALSE)</f>
        <v>Government</v>
      </c>
      <c r="I1027" t="str">
        <f>VLOOKUP($F1027,'names lookup'!$E:J,6,FALSE)</f>
        <v>Central govt</v>
      </c>
      <c r="J1027" t="str">
        <f>VLOOKUP($F1027,'names lookup'!$E:K,7,FALSE)</f>
        <v>N/A</v>
      </c>
      <c r="K1027" t="str">
        <f>VLOOKUP($F1027,'names lookup'!$E:L,8,FALSE)</f>
        <v>UK</v>
      </c>
      <c r="L1027" t="str">
        <f t="shared" si="325"/>
        <v>Thank you all very much. See you next time. Thank you.</v>
      </c>
      <c r="M1027" t="str">
        <f t="shared" ref="M1027:M1090" si="338">MID(C1027,FIND("(",C1027)+1,FIND(")",C1027)-FIND("(",C1027)-1)</f>
        <v>45:07</v>
      </c>
      <c r="O1027">
        <v>77</v>
      </c>
      <c r="Q1027" t="s">
        <v>979</v>
      </c>
      <c r="R1027" s="7">
        <f t="shared" si="326"/>
        <v>43912</v>
      </c>
      <c r="S1027" t="s">
        <v>2559</v>
      </c>
      <c r="T1027" s="6">
        <f t="shared" ref="T1027:T1090" si="339">IF(LEN(N1027)&gt;5,TIME(LEFT(M1027,2),MID(M1027,4,2),RIGHT(M1027,2)),TIME(N1027,LEFT(M1027,2),RIGHT(M1027,2)))</f>
        <v>3.1331018518518515E-2</v>
      </c>
      <c r="U1027" s="6">
        <f t="shared" si="327"/>
        <v>3.0208333333333334E-2</v>
      </c>
      <c r="V1027" s="6">
        <f t="shared" si="328"/>
        <v>3.1331018518518515E-2</v>
      </c>
      <c r="W1027" s="6">
        <f t="shared" si="329"/>
        <v>1.1226851851851814E-3</v>
      </c>
      <c r="X1027" s="6">
        <f t="shared" si="320"/>
        <v>6.3657407407407404E-3</v>
      </c>
      <c r="Y1027" s="6">
        <f t="shared" si="330"/>
        <v>6.3657407407407404E-3</v>
      </c>
      <c r="Z1027" t="b">
        <f t="shared" si="331"/>
        <v>0</v>
      </c>
      <c r="AA1027" s="6">
        <f t="shared" si="332"/>
        <v>-2.4965277777777774E-2</v>
      </c>
      <c r="AB1027" s="6" t="b">
        <f t="shared" si="333"/>
        <v>1</v>
      </c>
      <c r="AC1027" s="9">
        <f t="shared" si="334"/>
        <v>11</v>
      </c>
      <c r="AD1027" s="9" t="str">
        <f t="shared" si="323"/>
        <v/>
      </c>
      <c r="AE1027" s="10">
        <f t="shared" ref="AE1027:AE1090" si="340">TIME(0,0,(AC1027/AVERAGE(AD:AD))*60)</f>
        <v>3.4722222222222222E-5</v>
      </c>
      <c r="AF1027">
        <f t="shared" si="335"/>
        <v>-2.3842592592592592E-2</v>
      </c>
      <c r="AG1027" t="b">
        <f t="shared" si="336"/>
        <v>1</v>
      </c>
      <c r="AH1027">
        <f t="shared" si="337"/>
        <v>3.1331018518518515E-2</v>
      </c>
    </row>
    <row r="1028" spans="1:34" x14ac:dyDescent="0.2">
      <c r="A1028">
        <v>1093</v>
      </c>
      <c r="B1028" t="s">
        <v>1069</v>
      </c>
      <c r="C1028" t="s">
        <v>1072</v>
      </c>
      <c r="D1028" t="s">
        <v>2038</v>
      </c>
      <c r="E1028" t="str">
        <f t="shared" si="324"/>
        <v>Boris JohnsonMar 25, 2020</v>
      </c>
      <c r="F1028" t="str">
        <f>VLOOKUP(D1028,'names lookup'!A:L,5,FALSE)</f>
        <v>Boris Johnson</v>
      </c>
      <c r="G1028" t="str">
        <f>VLOOKUP(F1028,'names lookup'!E:H,3,FALSE)</f>
        <v>Government</v>
      </c>
      <c r="H1028" t="str">
        <f>VLOOKUP(F1028,'names lookup'!E:I,5,FALSE)</f>
        <v>Government</v>
      </c>
      <c r="I1028" t="str">
        <f>VLOOKUP($F1028,'names lookup'!$E:J,6,FALSE)</f>
        <v>Central govt</v>
      </c>
      <c r="J1028" t="str">
        <f>VLOOKUP($F1028,'names lookup'!$E:K,7,FALSE)</f>
        <v>N/A</v>
      </c>
      <c r="K1028" t="str">
        <f>VLOOKUP($F1028,'names lookup'!$E:L,8,FALSE)</f>
        <v>UK</v>
      </c>
      <c r="L1028" t="str">
        <f t="shared" si="325"/>
        <v>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v>
      </c>
      <c r="M1028" t="str">
        <f t="shared" si="338"/>
        <v>09:10</v>
      </c>
      <c r="O1028">
        <v>506</v>
      </c>
      <c r="Q1028" t="s">
        <v>1070</v>
      </c>
      <c r="R1028" s="7">
        <f t="shared" si="326"/>
        <v>43915</v>
      </c>
      <c r="S1028" t="s">
        <v>2754</v>
      </c>
      <c r="T1028" s="6">
        <f t="shared" si="339"/>
        <v>6.3657407407407404E-3</v>
      </c>
      <c r="U1028" s="6">
        <f t="shared" si="327"/>
        <v>3.0208333333333334E-2</v>
      </c>
      <c r="V1028" s="6">
        <f t="shared" si="328"/>
        <v>2.6226851851851852E-2</v>
      </c>
      <c r="W1028" s="6">
        <f t="shared" si="329"/>
        <v>-3.9814814814814817E-3</v>
      </c>
      <c r="X1028" s="6">
        <f t="shared" si="320"/>
        <v>1.2442129629629629E-2</v>
      </c>
      <c r="Y1028" s="6">
        <f t="shared" si="330"/>
        <v>1.2442129629629629E-2</v>
      </c>
      <c r="Z1028" t="b">
        <f t="shared" si="331"/>
        <v>0</v>
      </c>
      <c r="AA1028" s="6">
        <f t="shared" si="332"/>
        <v>4.5138888888888833E-4</v>
      </c>
      <c r="AB1028" s="6" t="b">
        <f t="shared" si="333"/>
        <v>0</v>
      </c>
      <c r="AC1028" s="9">
        <f t="shared" si="334"/>
        <v>81</v>
      </c>
      <c r="AD1028" s="9">
        <f t="shared" si="323"/>
        <v>124.61538461538476</v>
      </c>
      <c r="AE1028" s="10">
        <f t="shared" si="340"/>
        <v>3.3564814814814812E-4</v>
      </c>
      <c r="AF1028">
        <f t="shared" si="335"/>
        <v>-1.7766203703703704E-2</v>
      </c>
      <c r="AG1028" t="b">
        <f t="shared" si="336"/>
        <v>1</v>
      </c>
      <c r="AH1028">
        <f t="shared" si="337"/>
        <v>2.6226851851851852E-2</v>
      </c>
    </row>
    <row r="1029" spans="1:34" x14ac:dyDescent="0.2">
      <c r="A1029">
        <v>1094</v>
      </c>
      <c r="B1029" t="s">
        <v>1069</v>
      </c>
      <c r="C1029" t="s">
        <v>1073</v>
      </c>
      <c r="D1029" t="s">
        <v>2038</v>
      </c>
      <c r="E1029" t="str">
        <f t="shared" si="324"/>
        <v>Boris JohnsonMar 25, 2020</v>
      </c>
      <c r="F1029" t="str">
        <f>VLOOKUP(D1029,'names lookup'!A:L,5,FALSE)</f>
        <v>Boris Johnson</v>
      </c>
      <c r="G1029" t="str">
        <f>VLOOKUP(F1029,'names lookup'!E:H,3,FALSE)</f>
        <v>Government</v>
      </c>
      <c r="H1029" t="str">
        <f>VLOOKUP(F1029,'names lookup'!E:I,5,FALSE)</f>
        <v>Government</v>
      </c>
      <c r="I1029" t="str">
        <f>VLOOKUP($F1029,'names lookup'!$E:J,6,FALSE)</f>
        <v>Central govt</v>
      </c>
      <c r="J1029" t="str">
        <f>VLOOKUP($F1029,'names lookup'!$E:K,7,FALSE)</f>
        <v>N/A</v>
      </c>
      <c r="K1029" t="str">
        <f>VLOOKUP($F1029,'names lookup'!$E:L,8,FALSE)</f>
        <v>UK</v>
      </c>
      <c r="L1029" t="str">
        <f t="shared" si="325"/>
        <v>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v>
      </c>
      <c r="M1029" t="str">
        <f t="shared" si="338"/>
        <v>09:49</v>
      </c>
      <c r="O1029">
        <v>962</v>
      </c>
      <c r="Q1029" t="s">
        <v>1070</v>
      </c>
      <c r="R1029" s="7">
        <f t="shared" si="326"/>
        <v>43915</v>
      </c>
      <c r="S1029" t="s">
        <v>2754</v>
      </c>
      <c r="T1029" s="6">
        <f t="shared" si="339"/>
        <v>6.8171296296296287E-3</v>
      </c>
      <c r="U1029" s="6">
        <f t="shared" si="327"/>
        <v>3.0208333333333334E-2</v>
      </c>
      <c r="V1029" s="6">
        <f t="shared" si="328"/>
        <v>2.6226851851851852E-2</v>
      </c>
      <c r="W1029" s="6">
        <f t="shared" si="329"/>
        <v>-3.9814814814814817E-3</v>
      </c>
      <c r="X1029" s="6">
        <f t="shared" si="320"/>
        <v>1.2442129629629629E-2</v>
      </c>
      <c r="Y1029" s="6">
        <f t="shared" si="330"/>
        <v>1.2442129629629629E-2</v>
      </c>
      <c r="Z1029" t="b">
        <f t="shared" si="331"/>
        <v>0</v>
      </c>
      <c r="AA1029" s="6">
        <f t="shared" si="332"/>
        <v>8.5648148148148237E-4</v>
      </c>
      <c r="AB1029" s="6" t="b">
        <f t="shared" si="333"/>
        <v>0</v>
      </c>
      <c r="AC1029" s="9">
        <f t="shared" si="334"/>
        <v>170</v>
      </c>
      <c r="AD1029" s="9">
        <f t="shared" si="323"/>
        <v>137.8378378378377</v>
      </c>
      <c r="AE1029" s="10">
        <f t="shared" si="340"/>
        <v>6.9444444444444447E-4</v>
      </c>
      <c r="AF1029">
        <f t="shared" si="335"/>
        <v>-1.7766203703703704E-2</v>
      </c>
      <c r="AG1029" t="b">
        <f t="shared" si="336"/>
        <v>1</v>
      </c>
      <c r="AH1029">
        <f t="shared" si="337"/>
        <v>2.6226851851851852E-2</v>
      </c>
    </row>
    <row r="1030" spans="1:34" x14ac:dyDescent="0.2">
      <c r="A1030">
        <v>1095</v>
      </c>
      <c r="B1030" t="s">
        <v>1069</v>
      </c>
      <c r="C1030" t="s">
        <v>1074</v>
      </c>
      <c r="D1030" t="s">
        <v>2038</v>
      </c>
      <c r="E1030" t="str">
        <f t="shared" si="324"/>
        <v>Boris JohnsonMar 25, 2020</v>
      </c>
      <c r="F1030" t="str">
        <f>VLOOKUP(D1030,'names lookup'!A:L,5,FALSE)</f>
        <v>Boris Johnson</v>
      </c>
      <c r="G1030" t="str">
        <f>VLOOKUP(F1030,'names lookup'!E:H,3,FALSE)</f>
        <v>Government</v>
      </c>
      <c r="H1030" t="str">
        <f>VLOOKUP(F1030,'names lookup'!E:I,5,FALSE)</f>
        <v>Government</v>
      </c>
      <c r="I1030" t="str">
        <f>VLOOKUP($F1030,'names lookup'!$E:J,6,FALSE)</f>
        <v>Central govt</v>
      </c>
      <c r="J1030" t="str">
        <f>VLOOKUP($F1030,'names lookup'!$E:K,7,FALSE)</f>
        <v>N/A</v>
      </c>
      <c r="K1030" t="str">
        <f>VLOOKUP($F1030,'names lookup'!$E:L,8,FALSE)</f>
        <v>UK</v>
      </c>
      <c r="L1030" t="str">
        <f t="shared" si="325"/>
        <v>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v>
      </c>
      <c r="M1030" t="str">
        <f t="shared" si="338"/>
        <v>11:03</v>
      </c>
      <c r="O1030">
        <v>817</v>
      </c>
      <c r="Q1030" t="s">
        <v>1070</v>
      </c>
      <c r="R1030" s="7">
        <f t="shared" si="326"/>
        <v>43915</v>
      </c>
      <c r="S1030" t="s">
        <v>2754</v>
      </c>
      <c r="T1030" s="6">
        <f t="shared" si="339"/>
        <v>7.6736111111111111E-3</v>
      </c>
      <c r="U1030" s="6">
        <f t="shared" si="327"/>
        <v>3.0208333333333334E-2</v>
      </c>
      <c r="V1030" s="6">
        <f t="shared" si="328"/>
        <v>2.6226851851851852E-2</v>
      </c>
      <c r="W1030" s="6">
        <f t="shared" si="329"/>
        <v>-3.9814814814814817E-3</v>
      </c>
      <c r="X1030" s="6">
        <f t="shared" ref="X1030:X1093" si="341">IF(V1030=T1030,T1031,X1031)</f>
        <v>1.2442129629629629E-2</v>
      </c>
      <c r="Y1030" s="6">
        <f t="shared" si="330"/>
        <v>1.2442129629629629E-2</v>
      </c>
      <c r="Z1030" t="b">
        <f t="shared" si="331"/>
        <v>0</v>
      </c>
      <c r="AA1030" s="6">
        <f t="shared" si="332"/>
        <v>7.2916666666666703E-4</v>
      </c>
      <c r="AB1030" s="6" t="b">
        <f t="shared" si="333"/>
        <v>0</v>
      </c>
      <c r="AC1030" s="9">
        <f t="shared" si="334"/>
        <v>148</v>
      </c>
      <c r="AD1030" s="9">
        <f t="shared" si="323"/>
        <v>140.95238095238088</v>
      </c>
      <c r="AE1030" s="10">
        <f t="shared" si="340"/>
        <v>6.134259259259259E-4</v>
      </c>
      <c r="AF1030">
        <f t="shared" si="335"/>
        <v>-1.7766203703703704E-2</v>
      </c>
      <c r="AG1030" t="b">
        <f t="shared" si="336"/>
        <v>1</v>
      </c>
      <c r="AH1030">
        <f t="shared" si="337"/>
        <v>2.6226851851851852E-2</v>
      </c>
    </row>
    <row r="1031" spans="1:34" x14ac:dyDescent="0.2">
      <c r="A1031">
        <v>1096</v>
      </c>
      <c r="B1031" t="s">
        <v>1069</v>
      </c>
      <c r="C1031" t="s">
        <v>1075</v>
      </c>
      <c r="D1031" t="s">
        <v>2038</v>
      </c>
      <c r="E1031" t="str">
        <f t="shared" si="324"/>
        <v>Boris JohnsonMar 25, 2020</v>
      </c>
      <c r="F1031" t="str">
        <f>VLOOKUP(D1031,'names lookup'!A:L,5,FALSE)</f>
        <v>Boris Johnson</v>
      </c>
      <c r="G1031" t="str">
        <f>VLOOKUP(F1031,'names lookup'!E:H,3,FALSE)</f>
        <v>Government</v>
      </c>
      <c r="H1031" t="str">
        <f>VLOOKUP(F1031,'names lookup'!E:I,5,FALSE)</f>
        <v>Government</v>
      </c>
      <c r="I1031" t="str">
        <f>VLOOKUP($F1031,'names lookup'!$E:J,6,FALSE)</f>
        <v>Central govt</v>
      </c>
      <c r="J1031" t="str">
        <f>VLOOKUP($F1031,'names lookup'!$E:K,7,FALSE)</f>
        <v>N/A</v>
      </c>
      <c r="K1031" t="str">
        <f>VLOOKUP($F1031,'names lookup'!$E:L,8,FALSE)</f>
        <v>UK</v>
      </c>
      <c r="L1031" t="str">
        <f t="shared" si="325"/>
        <v>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v>
      </c>
      <c r="M1031" t="str">
        <f t="shared" si="338"/>
        <v>12:06</v>
      </c>
      <c r="O1031">
        <v>318</v>
      </c>
      <c r="Q1031" t="s">
        <v>1070</v>
      </c>
      <c r="R1031" s="7">
        <f t="shared" si="326"/>
        <v>43915</v>
      </c>
      <c r="S1031" t="s">
        <v>2754</v>
      </c>
      <c r="T1031" s="6">
        <f t="shared" si="339"/>
        <v>8.4027777777777781E-3</v>
      </c>
      <c r="U1031" s="6">
        <f t="shared" si="327"/>
        <v>3.0208333333333334E-2</v>
      </c>
      <c r="V1031" s="6">
        <f t="shared" si="328"/>
        <v>2.6226851851851852E-2</v>
      </c>
      <c r="W1031" s="6">
        <f t="shared" si="329"/>
        <v>-3.9814814814814817E-3</v>
      </c>
      <c r="X1031" s="6">
        <f t="shared" si="341"/>
        <v>1.2442129629629629E-2</v>
      </c>
      <c r="Y1031" s="6">
        <f t="shared" si="330"/>
        <v>1.2442129629629629E-2</v>
      </c>
      <c r="Z1031" t="b">
        <f t="shared" si="331"/>
        <v>0</v>
      </c>
      <c r="AA1031" s="6">
        <f t="shared" si="332"/>
        <v>3.3564814814814742E-4</v>
      </c>
      <c r="AB1031" s="6" t="b">
        <f t="shared" si="333"/>
        <v>0</v>
      </c>
      <c r="AC1031" s="9">
        <f t="shared" si="334"/>
        <v>57</v>
      </c>
      <c r="AD1031" s="9">
        <f t="shared" si="323"/>
        <v>117.93103448275888</v>
      </c>
      <c r="AE1031" s="10">
        <f t="shared" si="340"/>
        <v>2.3148148148148146E-4</v>
      </c>
      <c r="AF1031">
        <f t="shared" si="335"/>
        <v>-1.7766203703703704E-2</v>
      </c>
      <c r="AG1031" t="b">
        <f t="shared" si="336"/>
        <v>1</v>
      </c>
      <c r="AH1031">
        <f t="shared" si="337"/>
        <v>2.6226851851851852E-2</v>
      </c>
    </row>
    <row r="1032" spans="1:34" x14ac:dyDescent="0.2">
      <c r="A1032">
        <v>1097</v>
      </c>
      <c r="B1032" t="s">
        <v>1069</v>
      </c>
      <c r="C1032" t="s">
        <v>1076</v>
      </c>
      <c r="D1032" t="s">
        <v>2111</v>
      </c>
      <c r="E1032" t="str">
        <f t="shared" si="324"/>
        <v>Laura KuenssbergMar 25, 2020</v>
      </c>
      <c r="F1032" t="str">
        <f>VLOOKUP(D1032,'names lookup'!A:L,5,FALSE)</f>
        <v>Laura Kuenssberg</v>
      </c>
      <c r="G1032" t="str">
        <f>VLOOKUP(F1032,'names lookup'!E:H,3,FALSE)</f>
        <v>BBC News</v>
      </c>
      <c r="H1032" t="str">
        <f>VLOOKUP(F1032,'names lookup'!E:I,5,FALSE)</f>
        <v>Media</v>
      </c>
      <c r="I1032" t="str">
        <f>VLOOKUP($F1032,'names lookup'!$E:J,6,FALSE)</f>
        <v>TV</v>
      </c>
      <c r="J1032" t="str">
        <f>VLOOKUP($F1032,'names lookup'!$E:K,7,FALSE)</f>
        <v>National</v>
      </c>
      <c r="K1032" t="str">
        <f>VLOOKUP($F1032,'names lookup'!$E:L,8,FALSE)</f>
        <v>UK</v>
      </c>
      <c r="L1032" t="str">
        <f t="shared" si="325"/>
        <v>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v>
      </c>
      <c r="M1032" t="str">
        <f t="shared" si="338"/>
        <v>12:35</v>
      </c>
      <c r="O1032">
        <v>486</v>
      </c>
      <c r="Q1032" t="s">
        <v>1070</v>
      </c>
      <c r="R1032" s="7">
        <f t="shared" si="326"/>
        <v>43915</v>
      </c>
      <c r="S1032" t="s">
        <v>2642</v>
      </c>
      <c r="T1032" s="6">
        <f t="shared" si="339"/>
        <v>8.7384259259259255E-3</v>
      </c>
      <c r="U1032">
        <f t="shared" si="327"/>
        <v>8.7384259259259255E-3</v>
      </c>
      <c r="V1032">
        <f t="shared" si="328"/>
        <v>2.1504629629629627E-2</v>
      </c>
      <c r="W1032">
        <f t="shared" si="329"/>
        <v>1.2766203703703701E-2</v>
      </c>
      <c r="X1032">
        <f t="shared" si="341"/>
        <v>1.2442129629629629E-2</v>
      </c>
      <c r="Y1032">
        <f t="shared" si="330"/>
        <v>1.2442129629629629E-2</v>
      </c>
      <c r="Z1032" t="b">
        <f t="shared" si="331"/>
        <v>0</v>
      </c>
      <c r="AA1032" s="6">
        <f t="shared" si="332"/>
        <v>3.2407407407407385E-4</v>
      </c>
      <c r="AB1032" s="6" t="b">
        <f t="shared" si="333"/>
        <v>0</v>
      </c>
      <c r="AC1032" s="9">
        <f t="shared" si="334"/>
        <v>87</v>
      </c>
      <c r="AD1032" s="9">
        <f t="shared" si="323"/>
        <v>186.42857142857156</v>
      </c>
      <c r="AE1032" s="10">
        <f t="shared" si="340"/>
        <v>3.5879629629629635E-4</v>
      </c>
      <c r="AF1032">
        <f t="shared" si="335"/>
        <v>3.7037037037037038E-3</v>
      </c>
      <c r="AG1032" t="b">
        <f t="shared" si="336"/>
        <v>0</v>
      </c>
      <c r="AH1032">
        <f t="shared" si="337"/>
        <v>2.6226851851851852E-2</v>
      </c>
    </row>
    <row r="1033" spans="1:34" x14ac:dyDescent="0.2">
      <c r="A1033">
        <v>1098</v>
      </c>
      <c r="B1033" t="s">
        <v>1069</v>
      </c>
      <c r="C1033" t="s">
        <v>1077</v>
      </c>
      <c r="D1033" t="s">
        <v>2038</v>
      </c>
      <c r="E1033" t="str">
        <f t="shared" si="324"/>
        <v>Boris JohnsonMar 25, 2020</v>
      </c>
      <c r="F1033" t="str">
        <f>VLOOKUP(D1033,'names lookup'!A:L,5,FALSE)</f>
        <v>Boris Johnson</v>
      </c>
      <c r="G1033" t="str">
        <f>VLOOKUP(F1033,'names lookup'!E:H,3,FALSE)</f>
        <v>Government</v>
      </c>
      <c r="H1033" t="str">
        <f>VLOOKUP(F1033,'names lookup'!E:I,5,FALSE)</f>
        <v>Government</v>
      </c>
      <c r="I1033" t="str">
        <f>VLOOKUP($F1033,'names lookup'!$E:J,6,FALSE)</f>
        <v>Central govt</v>
      </c>
      <c r="J1033" t="str">
        <f>VLOOKUP($F1033,'names lookup'!$E:K,7,FALSE)</f>
        <v>N/A</v>
      </c>
      <c r="K1033" t="str">
        <f>VLOOKUP($F1033,'names lookup'!$E:L,8,FALSE)</f>
        <v>UK</v>
      </c>
      <c r="L1033" t="str">
        <f t="shared" si="325"/>
        <v>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v>
      </c>
      <c r="M1033" t="str">
        <f t="shared" si="338"/>
        <v>13:03</v>
      </c>
      <c r="O1033">
        <v>1301</v>
      </c>
      <c r="Q1033" t="s">
        <v>1070</v>
      </c>
      <c r="R1033" s="7">
        <f t="shared" si="326"/>
        <v>43915</v>
      </c>
      <c r="S1033" t="s">
        <v>2199</v>
      </c>
      <c r="T1033" s="6">
        <f t="shared" si="339"/>
        <v>9.0624999999999994E-3</v>
      </c>
      <c r="U1033">
        <f t="shared" si="327"/>
        <v>9.0624999999999994E-3</v>
      </c>
      <c r="V1033">
        <f t="shared" si="328"/>
        <v>2.6226851851851852E-2</v>
      </c>
      <c r="W1033">
        <f t="shared" si="329"/>
        <v>1.7164351851851854E-2</v>
      </c>
      <c r="X1033">
        <f t="shared" si="341"/>
        <v>1.2442129629629629E-2</v>
      </c>
      <c r="Y1033">
        <f t="shared" si="330"/>
        <v>1.2442129629629629E-2</v>
      </c>
      <c r="Z1033" t="b">
        <f t="shared" si="331"/>
        <v>0</v>
      </c>
      <c r="AA1033" s="6">
        <f t="shared" si="332"/>
        <v>1.0069444444444457E-3</v>
      </c>
      <c r="AB1033" s="6" t="b">
        <f t="shared" si="333"/>
        <v>0</v>
      </c>
      <c r="AC1033" s="9">
        <f t="shared" si="334"/>
        <v>223</v>
      </c>
      <c r="AD1033" s="9">
        <f t="shared" si="323"/>
        <v>153.79310344827564</v>
      </c>
      <c r="AE1033" s="10">
        <f t="shared" si="340"/>
        <v>9.1435185185185185E-4</v>
      </c>
      <c r="AF1033">
        <f t="shared" si="335"/>
        <v>3.37962962962963E-3</v>
      </c>
      <c r="AG1033" t="b">
        <f t="shared" si="336"/>
        <v>0</v>
      </c>
      <c r="AH1033">
        <f t="shared" si="337"/>
        <v>2.6226851851851852E-2</v>
      </c>
    </row>
    <row r="1034" spans="1:34" x14ac:dyDescent="0.2">
      <c r="A1034">
        <v>1099</v>
      </c>
      <c r="B1034" t="s">
        <v>1069</v>
      </c>
      <c r="C1034" t="s">
        <v>1078</v>
      </c>
      <c r="D1034" t="s">
        <v>2038</v>
      </c>
      <c r="E1034" t="str">
        <f t="shared" si="324"/>
        <v>Boris JohnsonMar 25, 2020</v>
      </c>
      <c r="F1034" t="str">
        <f>VLOOKUP(D1034,'names lookup'!A:L,5,FALSE)</f>
        <v>Boris Johnson</v>
      </c>
      <c r="G1034" t="str">
        <f>VLOOKUP(F1034,'names lookup'!E:H,3,FALSE)</f>
        <v>Government</v>
      </c>
      <c r="H1034" t="str">
        <f>VLOOKUP(F1034,'names lookup'!E:I,5,FALSE)</f>
        <v>Government</v>
      </c>
      <c r="I1034" t="str">
        <f>VLOOKUP($F1034,'names lookup'!$E:J,6,FALSE)</f>
        <v>Central govt</v>
      </c>
      <c r="J1034" t="str">
        <f>VLOOKUP($F1034,'names lookup'!$E:K,7,FALSE)</f>
        <v>N/A</v>
      </c>
      <c r="K1034" t="str">
        <f>VLOOKUP($F1034,'names lookup'!$E:L,8,FALSE)</f>
        <v>UK</v>
      </c>
      <c r="L1034" t="str">
        <f t="shared" si="325"/>
        <v>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v>
      </c>
      <c r="M1034" t="str">
        <f t="shared" si="338"/>
        <v>14:30</v>
      </c>
      <c r="O1034">
        <v>546</v>
      </c>
      <c r="Q1034" t="s">
        <v>1070</v>
      </c>
      <c r="R1034" s="7">
        <f t="shared" si="326"/>
        <v>43915</v>
      </c>
      <c r="S1034" t="s">
        <v>2199</v>
      </c>
      <c r="T1034" s="6">
        <f t="shared" si="339"/>
        <v>1.0069444444444445E-2</v>
      </c>
      <c r="U1034">
        <f t="shared" si="327"/>
        <v>9.0624999999999994E-3</v>
      </c>
      <c r="V1034">
        <f t="shared" si="328"/>
        <v>2.6226851851851852E-2</v>
      </c>
      <c r="W1034">
        <f t="shared" si="329"/>
        <v>1.7164351851851854E-2</v>
      </c>
      <c r="X1034">
        <f t="shared" si="341"/>
        <v>1.2442129629629629E-2</v>
      </c>
      <c r="Y1034">
        <f t="shared" si="330"/>
        <v>1.2442129629629629E-2</v>
      </c>
      <c r="Z1034" t="b">
        <f t="shared" si="331"/>
        <v>0</v>
      </c>
      <c r="AA1034" s="6">
        <f t="shared" si="332"/>
        <v>4.5138888888888833E-4</v>
      </c>
      <c r="AB1034" s="6" t="b">
        <f t="shared" si="333"/>
        <v>0</v>
      </c>
      <c r="AC1034" s="9">
        <f t="shared" si="334"/>
        <v>98</v>
      </c>
      <c r="AD1034" s="9">
        <f t="shared" si="323"/>
        <v>150.76923076923094</v>
      </c>
      <c r="AE1034" s="10">
        <f t="shared" si="340"/>
        <v>4.0509259259259258E-4</v>
      </c>
      <c r="AF1034">
        <f t="shared" si="335"/>
        <v>3.37962962962963E-3</v>
      </c>
      <c r="AG1034" t="b">
        <f t="shared" si="336"/>
        <v>0</v>
      </c>
      <c r="AH1034">
        <f t="shared" si="337"/>
        <v>2.6226851851851852E-2</v>
      </c>
    </row>
    <row r="1035" spans="1:34" x14ac:dyDescent="0.2">
      <c r="A1035">
        <v>1100</v>
      </c>
      <c r="B1035" t="s">
        <v>1069</v>
      </c>
      <c r="C1035" t="s">
        <v>1079</v>
      </c>
      <c r="D1035" t="s">
        <v>2038</v>
      </c>
      <c r="E1035" t="str">
        <f t="shared" si="324"/>
        <v>Boris JohnsonMar 25, 2020</v>
      </c>
      <c r="F1035" t="str">
        <f>VLOOKUP(D1035,'names lookup'!A:L,5,FALSE)</f>
        <v>Boris Johnson</v>
      </c>
      <c r="G1035" t="str">
        <f>VLOOKUP(F1035,'names lookup'!E:H,3,FALSE)</f>
        <v>Government</v>
      </c>
      <c r="H1035" t="str">
        <f>VLOOKUP(F1035,'names lookup'!E:I,5,FALSE)</f>
        <v>Government</v>
      </c>
      <c r="I1035" t="str">
        <f>VLOOKUP($F1035,'names lookup'!$E:J,6,FALSE)</f>
        <v>Central govt</v>
      </c>
      <c r="J1035" t="str">
        <f>VLOOKUP($F1035,'names lookup'!$E:K,7,FALSE)</f>
        <v>N/A</v>
      </c>
      <c r="K1035" t="str">
        <f>VLOOKUP($F1035,'names lookup'!$E:L,8,FALSE)</f>
        <v>UK</v>
      </c>
      <c r="L1035" t="str">
        <f t="shared" si="325"/>
        <v>But on testing, perhaps, Chris, would you like to say some more?</v>
      </c>
      <c r="M1035" t="str">
        <f t="shared" si="338"/>
        <v>15:09</v>
      </c>
      <c r="O1035">
        <v>87</v>
      </c>
      <c r="Q1035" t="s">
        <v>1070</v>
      </c>
      <c r="R1035" s="7">
        <f t="shared" si="326"/>
        <v>43915</v>
      </c>
      <c r="S1035" t="s">
        <v>2199</v>
      </c>
      <c r="T1035" s="6">
        <f t="shared" si="339"/>
        <v>1.0520833333333333E-2</v>
      </c>
      <c r="U1035">
        <f t="shared" si="327"/>
        <v>9.0624999999999994E-3</v>
      </c>
      <c r="V1035">
        <f t="shared" si="328"/>
        <v>2.6226851851851852E-2</v>
      </c>
      <c r="W1035">
        <f t="shared" si="329"/>
        <v>1.7164351851851854E-2</v>
      </c>
      <c r="X1035">
        <f t="shared" si="341"/>
        <v>1.2442129629629629E-2</v>
      </c>
      <c r="Y1035">
        <f t="shared" si="330"/>
        <v>1.2442129629629629E-2</v>
      </c>
      <c r="Z1035" t="b">
        <f t="shared" si="331"/>
        <v>0</v>
      </c>
      <c r="AA1035" s="6">
        <f t="shared" si="332"/>
        <v>6.9444444444443157E-5</v>
      </c>
      <c r="AB1035" s="6" t="b">
        <f t="shared" si="333"/>
        <v>0</v>
      </c>
      <c r="AC1035" s="9">
        <f t="shared" si="334"/>
        <v>12</v>
      </c>
      <c r="AD1035" s="9">
        <f t="shared" si="323"/>
        <v>120.00000000000223</v>
      </c>
      <c r="AE1035" s="10">
        <f t="shared" si="340"/>
        <v>4.6296296296296294E-5</v>
      </c>
      <c r="AF1035">
        <f t="shared" si="335"/>
        <v>3.37962962962963E-3</v>
      </c>
      <c r="AG1035" t="b">
        <f t="shared" si="336"/>
        <v>0</v>
      </c>
      <c r="AH1035">
        <f t="shared" si="337"/>
        <v>2.6226851851851852E-2</v>
      </c>
    </row>
    <row r="1036" spans="1:34" x14ac:dyDescent="0.2">
      <c r="A1036">
        <v>1101</v>
      </c>
      <c r="B1036" t="s">
        <v>1069</v>
      </c>
      <c r="C1036" t="s">
        <v>1080</v>
      </c>
      <c r="D1036" t="s">
        <v>2044</v>
      </c>
      <c r="E1036" t="str">
        <f t="shared" si="324"/>
        <v>ChrisMar 25, 2020</v>
      </c>
      <c r="F1036" t="str">
        <f>VLOOKUP(E1036,'names lookup'!D:L,2,FALSE)</f>
        <v>Chris Whitty</v>
      </c>
      <c r="G1036" t="str">
        <f>VLOOKUP(F1036,'names lookup'!E:H,3,FALSE)</f>
        <v>Department of Health and Social Care (DHSC)</v>
      </c>
      <c r="H1036" t="str">
        <f>VLOOKUP(F1036,'names lookup'!E:I,5,FALSE)</f>
        <v>Government</v>
      </c>
      <c r="I1036" t="str">
        <f>VLOOKUP($F1036,'names lookup'!$E:J,6,FALSE)</f>
        <v>Health</v>
      </c>
      <c r="J1036" t="str">
        <f>VLOOKUP($F1036,'names lookup'!$E:K,7,FALSE)</f>
        <v>N/A</v>
      </c>
      <c r="K1036" t="str">
        <f>VLOOKUP($F1036,'names lookup'!$E:L,8,FALSE)</f>
        <v>England</v>
      </c>
      <c r="L1036" t="str">
        <f t="shared" si="325"/>
        <v>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v>
      </c>
      <c r="M1036" t="str">
        <f t="shared" si="338"/>
        <v>15:15</v>
      </c>
      <c r="O1036">
        <v>856</v>
      </c>
      <c r="Q1036" t="s">
        <v>1070</v>
      </c>
      <c r="R1036" s="7">
        <f t="shared" si="326"/>
        <v>43915</v>
      </c>
      <c r="S1036" t="s">
        <v>2755</v>
      </c>
      <c r="T1036" s="6">
        <f t="shared" si="339"/>
        <v>1.0590277777777777E-2</v>
      </c>
      <c r="U1036">
        <f t="shared" si="327"/>
        <v>1.0590277777777777E-2</v>
      </c>
      <c r="V1036">
        <f t="shared" si="328"/>
        <v>2.5555555555555554E-2</v>
      </c>
      <c r="W1036">
        <f t="shared" si="329"/>
        <v>1.4965277777777777E-2</v>
      </c>
      <c r="X1036">
        <f t="shared" si="341"/>
        <v>1.2442129629629629E-2</v>
      </c>
      <c r="Y1036">
        <f t="shared" si="330"/>
        <v>1.2442129629629629E-2</v>
      </c>
      <c r="Z1036" t="b">
        <f t="shared" si="331"/>
        <v>0</v>
      </c>
      <c r="AA1036" s="6">
        <f t="shared" si="332"/>
        <v>5.2083333333333495E-4</v>
      </c>
      <c r="AB1036" s="6" t="b">
        <f t="shared" si="333"/>
        <v>0</v>
      </c>
      <c r="AC1036" s="9">
        <f t="shared" si="334"/>
        <v>154</v>
      </c>
      <c r="AD1036" s="9">
        <f t="shared" si="323"/>
        <v>205.33333333333269</v>
      </c>
      <c r="AE1036" s="10">
        <f t="shared" si="340"/>
        <v>6.3657407407407402E-4</v>
      </c>
      <c r="AF1036">
        <f t="shared" si="335"/>
        <v>1.8518518518518528E-3</v>
      </c>
      <c r="AG1036" t="b">
        <f t="shared" si="336"/>
        <v>0</v>
      </c>
      <c r="AH1036">
        <f t="shared" si="337"/>
        <v>2.6226851851851852E-2</v>
      </c>
    </row>
    <row r="1037" spans="1:34" x14ac:dyDescent="0.2">
      <c r="A1037">
        <v>1102</v>
      </c>
      <c r="B1037" t="s">
        <v>1069</v>
      </c>
      <c r="C1037" t="s">
        <v>1081</v>
      </c>
      <c r="D1037" t="s">
        <v>2044</v>
      </c>
      <c r="E1037" t="str">
        <f t="shared" si="324"/>
        <v>ChrisMar 25, 2020</v>
      </c>
      <c r="F1037" t="str">
        <f>VLOOKUP(E1037,'names lookup'!D:L,2,FALSE)</f>
        <v>Chris Whitty</v>
      </c>
      <c r="G1037" t="str">
        <f>VLOOKUP(F1037,'names lookup'!E:H,3,FALSE)</f>
        <v>Department of Health and Social Care (DHSC)</v>
      </c>
      <c r="H1037" t="str">
        <f>VLOOKUP(F1037,'names lookup'!E:I,5,FALSE)</f>
        <v>Government</v>
      </c>
      <c r="I1037" t="str">
        <f>VLOOKUP($F1037,'names lookup'!$E:J,6,FALSE)</f>
        <v>Health</v>
      </c>
      <c r="J1037" t="str">
        <f>VLOOKUP($F1037,'names lookup'!$E:K,7,FALSE)</f>
        <v>N/A</v>
      </c>
      <c r="K1037" t="str">
        <f>VLOOKUP($F1037,'names lookup'!$E:L,8,FALSE)</f>
        <v>England</v>
      </c>
      <c r="L1037" t="str">
        <f t="shared" si="325"/>
        <v>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v>
      </c>
      <c r="M1037" t="str">
        <f t="shared" si="338"/>
        <v>16:00</v>
      </c>
      <c r="O1037">
        <v>735</v>
      </c>
      <c r="Q1037" t="s">
        <v>1070</v>
      </c>
      <c r="R1037" s="7">
        <f t="shared" si="326"/>
        <v>43915</v>
      </c>
      <c r="S1037" t="s">
        <v>2755</v>
      </c>
      <c r="T1037" s="6">
        <f t="shared" si="339"/>
        <v>1.1111111111111112E-2</v>
      </c>
      <c r="U1037">
        <f t="shared" si="327"/>
        <v>1.0590277777777777E-2</v>
      </c>
      <c r="V1037">
        <f t="shared" si="328"/>
        <v>2.5555555555555554E-2</v>
      </c>
      <c r="W1037">
        <f t="shared" si="329"/>
        <v>1.4965277777777777E-2</v>
      </c>
      <c r="X1037">
        <f t="shared" si="341"/>
        <v>1.2442129629629629E-2</v>
      </c>
      <c r="Y1037">
        <f t="shared" si="330"/>
        <v>1.2442129629629629E-2</v>
      </c>
      <c r="Z1037" t="b">
        <f t="shared" si="331"/>
        <v>0</v>
      </c>
      <c r="AA1037" s="6">
        <f t="shared" si="332"/>
        <v>4.745370370370372E-4</v>
      </c>
      <c r="AB1037" s="6" t="b">
        <f t="shared" si="333"/>
        <v>0</v>
      </c>
      <c r="AC1037" s="9">
        <f t="shared" si="334"/>
        <v>131</v>
      </c>
      <c r="AD1037" s="9">
        <f t="shared" si="323"/>
        <v>191.70731707317066</v>
      </c>
      <c r="AE1037" s="10">
        <f t="shared" si="340"/>
        <v>5.3240740740740744E-4</v>
      </c>
      <c r="AF1037">
        <f t="shared" si="335"/>
        <v>1.8518518518518528E-3</v>
      </c>
      <c r="AG1037" t="b">
        <f t="shared" si="336"/>
        <v>0</v>
      </c>
      <c r="AH1037">
        <f t="shared" si="337"/>
        <v>2.6226851851851852E-2</v>
      </c>
    </row>
    <row r="1038" spans="1:34" x14ac:dyDescent="0.2">
      <c r="A1038">
        <v>1103</v>
      </c>
      <c r="B1038" t="s">
        <v>1069</v>
      </c>
      <c r="C1038" t="s">
        <v>1082</v>
      </c>
      <c r="D1038" t="s">
        <v>2044</v>
      </c>
      <c r="E1038" t="str">
        <f t="shared" si="324"/>
        <v>ChrisMar 25, 2020</v>
      </c>
      <c r="F1038" t="str">
        <f>VLOOKUP(E1038,'names lookup'!D:L,2,FALSE)</f>
        <v>Chris Whitty</v>
      </c>
      <c r="G1038" t="str">
        <f>VLOOKUP(F1038,'names lookup'!E:H,3,FALSE)</f>
        <v>Department of Health and Social Care (DHSC)</v>
      </c>
      <c r="H1038" t="str">
        <f>VLOOKUP(F1038,'names lookup'!E:I,5,FALSE)</f>
        <v>Government</v>
      </c>
      <c r="I1038" t="str">
        <f>VLOOKUP($F1038,'names lookup'!$E:J,6,FALSE)</f>
        <v>Health</v>
      </c>
      <c r="J1038" t="str">
        <f>VLOOKUP($F1038,'names lookup'!$E:K,7,FALSE)</f>
        <v>N/A</v>
      </c>
      <c r="K1038" t="str">
        <f>VLOOKUP($F1038,'names lookup'!$E:L,8,FALSE)</f>
        <v>England</v>
      </c>
      <c r="L1038" t="str">
        <f t="shared" si="325"/>
        <v>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v>
      </c>
      <c r="M1038" t="str">
        <f t="shared" si="338"/>
        <v>16:41</v>
      </c>
      <c r="O1038">
        <v>1333</v>
      </c>
      <c r="Q1038" t="s">
        <v>1070</v>
      </c>
      <c r="R1038" s="7">
        <f t="shared" si="326"/>
        <v>43915</v>
      </c>
      <c r="S1038" t="s">
        <v>2755</v>
      </c>
      <c r="T1038" s="6">
        <f t="shared" si="339"/>
        <v>1.1585648148148149E-2</v>
      </c>
      <c r="U1038">
        <f t="shared" si="327"/>
        <v>1.0590277777777777E-2</v>
      </c>
      <c r="V1038">
        <f t="shared" si="328"/>
        <v>2.5555555555555554E-2</v>
      </c>
      <c r="W1038">
        <f t="shared" si="329"/>
        <v>1.4965277777777777E-2</v>
      </c>
      <c r="X1038">
        <f t="shared" si="341"/>
        <v>1.2442129629629629E-2</v>
      </c>
      <c r="Y1038">
        <f t="shared" si="330"/>
        <v>1.2442129629629629E-2</v>
      </c>
      <c r="Z1038" t="b">
        <f t="shared" si="331"/>
        <v>0</v>
      </c>
      <c r="AA1038" s="6">
        <f t="shared" si="332"/>
        <v>8.333333333333335E-4</v>
      </c>
      <c r="AB1038" s="6" t="b">
        <f t="shared" si="333"/>
        <v>0</v>
      </c>
      <c r="AC1038" s="9">
        <f t="shared" si="334"/>
        <v>247</v>
      </c>
      <c r="AD1038" s="9">
        <f t="shared" si="323"/>
        <v>205.83333333333331</v>
      </c>
      <c r="AE1038" s="10">
        <f t="shared" si="340"/>
        <v>1.0185185185185184E-3</v>
      </c>
      <c r="AF1038">
        <f t="shared" si="335"/>
        <v>1.8518518518518528E-3</v>
      </c>
      <c r="AG1038" t="b">
        <f t="shared" si="336"/>
        <v>0</v>
      </c>
      <c r="AH1038">
        <f t="shared" si="337"/>
        <v>2.6226851851851852E-2</v>
      </c>
    </row>
    <row r="1039" spans="1:34" x14ac:dyDescent="0.2">
      <c r="A1039">
        <v>1104</v>
      </c>
      <c r="B1039" t="s">
        <v>1069</v>
      </c>
      <c r="C1039" t="s">
        <v>1083</v>
      </c>
      <c r="D1039" t="s">
        <v>2116</v>
      </c>
      <c r="E1039" t="str">
        <f t="shared" si="324"/>
        <v>MaleMar 25, 2020</v>
      </c>
      <c r="F1039" t="str">
        <f>VLOOKUP(E1039,'names lookup'!D:L,2,FALSE)</f>
        <v>IGNORE. ONE WORD</v>
      </c>
      <c r="G1039" t="str">
        <f>VLOOKUP(F1039,'names lookup'!E:H,3,FALSE)</f>
        <v>N/A</v>
      </c>
      <c r="H1039" t="e">
        <f>VLOOKUP(F1039,'names lookup'!E:I,5,FALSE)</f>
        <v>#N/A</v>
      </c>
      <c r="I1039" t="e">
        <f>VLOOKUP($F1039,'names lookup'!$E:J,6,FALSE)</f>
        <v>#N/A</v>
      </c>
      <c r="J1039" t="e">
        <f>VLOOKUP($F1039,'names lookup'!$E:K,7,FALSE)</f>
        <v>#N/A</v>
      </c>
      <c r="K1039" t="e">
        <f>VLOOKUP($F1039,'names lookup'!$E:L,8,FALSE)</f>
        <v>#N/A</v>
      </c>
      <c r="L1039" t="str">
        <f t="shared" si="325"/>
        <v>Patrick [crosstalk 001754]</v>
      </c>
      <c r="M1039" t="str">
        <f t="shared" si="338"/>
        <v>17:53</v>
      </c>
      <c r="O1039">
        <v>42</v>
      </c>
      <c r="Q1039" t="s">
        <v>1070</v>
      </c>
      <c r="R1039" s="7">
        <f t="shared" si="326"/>
        <v>43915</v>
      </c>
      <c r="S1039" t="s">
        <v>2757</v>
      </c>
      <c r="T1039" s="6">
        <f t="shared" si="339"/>
        <v>1.2418981481481482E-2</v>
      </c>
      <c r="U1039">
        <f t="shared" si="327"/>
        <v>1.2418981481481482E-2</v>
      </c>
      <c r="V1039">
        <f t="shared" si="328"/>
        <v>1.2418981481481482E-2</v>
      </c>
      <c r="W1039">
        <f t="shared" si="329"/>
        <v>0</v>
      </c>
      <c r="X1039">
        <f t="shared" si="341"/>
        <v>1.2442129629629629E-2</v>
      </c>
      <c r="Y1039">
        <f t="shared" si="330"/>
        <v>1.2442129629629629E-2</v>
      </c>
      <c r="Z1039" t="b">
        <f t="shared" si="331"/>
        <v>0</v>
      </c>
      <c r="AA1039" s="6">
        <f t="shared" si="332"/>
        <v>2.3148148148147141E-5</v>
      </c>
      <c r="AB1039" s="6" t="b">
        <f t="shared" si="333"/>
        <v>0</v>
      </c>
      <c r="AC1039" s="9">
        <f t="shared" si="334"/>
        <v>3</v>
      </c>
      <c r="AD1039" s="9">
        <f t="shared" si="323"/>
        <v>90.000000000003922</v>
      </c>
      <c r="AE1039" s="10">
        <f t="shared" si="340"/>
        <v>1.1574074074074073E-5</v>
      </c>
      <c r="AF1039">
        <f t="shared" si="335"/>
        <v>2.3148148148147141E-5</v>
      </c>
      <c r="AG1039" t="b">
        <f t="shared" si="336"/>
        <v>0</v>
      </c>
      <c r="AH1039">
        <f t="shared" si="337"/>
        <v>2.6226851851851852E-2</v>
      </c>
    </row>
    <row r="1040" spans="1:34" x14ac:dyDescent="0.2">
      <c r="A1040">
        <v>1105</v>
      </c>
      <c r="B1040" t="s">
        <v>1069</v>
      </c>
      <c r="C1040" t="s">
        <v>1084</v>
      </c>
      <c r="D1040" t="s">
        <v>2038</v>
      </c>
      <c r="E1040" t="str">
        <f t="shared" si="324"/>
        <v>Boris JohnsonMar 25, 2020</v>
      </c>
      <c r="F1040" t="str">
        <f>VLOOKUP(D1040,'names lookup'!A:L,5,FALSE)</f>
        <v>Boris Johnson</v>
      </c>
      <c r="G1040" t="str">
        <f>VLOOKUP(F1040,'names lookup'!E:H,3,FALSE)</f>
        <v>Government</v>
      </c>
      <c r="H1040" t="str">
        <f>VLOOKUP(F1040,'names lookup'!E:I,5,FALSE)</f>
        <v>Government</v>
      </c>
      <c r="I1040" t="str">
        <f>VLOOKUP($F1040,'names lookup'!$E:J,6,FALSE)</f>
        <v>Central govt</v>
      </c>
      <c r="J1040" t="str">
        <f>VLOOKUP($F1040,'names lookup'!$E:K,7,FALSE)</f>
        <v>N/A</v>
      </c>
      <c r="K1040" t="str">
        <f>VLOOKUP($F1040,'names lookup'!$E:L,8,FALSE)</f>
        <v>UK</v>
      </c>
      <c r="L1040" t="str">
        <f t="shared" si="325"/>
        <v>…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v>
      </c>
      <c r="M1040" t="str">
        <f t="shared" si="338"/>
        <v>17:55</v>
      </c>
      <c r="O1040">
        <v>437</v>
      </c>
      <c r="Q1040" t="s">
        <v>1070</v>
      </c>
      <c r="R1040" s="7">
        <f t="shared" si="326"/>
        <v>43915</v>
      </c>
      <c r="S1040" t="s">
        <v>2208</v>
      </c>
      <c r="T1040" s="6">
        <f t="shared" si="339"/>
        <v>1.2442129629629629E-2</v>
      </c>
      <c r="U1040">
        <f t="shared" si="327"/>
        <v>1.2442129629629629E-2</v>
      </c>
      <c r="V1040">
        <f t="shared" si="328"/>
        <v>2.6226851851851852E-2</v>
      </c>
      <c r="W1040">
        <f t="shared" si="329"/>
        <v>1.3784722222222223E-2</v>
      </c>
      <c r="X1040">
        <f t="shared" si="341"/>
        <v>1.4444444444444446E-2</v>
      </c>
      <c r="Y1040">
        <f t="shared" si="330"/>
        <v>1.4444444444444446E-2</v>
      </c>
      <c r="Z1040" t="b">
        <f t="shared" si="331"/>
        <v>0</v>
      </c>
      <c r="AA1040" s="6">
        <f t="shared" si="332"/>
        <v>2.7777777777777783E-4</v>
      </c>
      <c r="AB1040" s="6" t="b">
        <f t="shared" si="333"/>
        <v>0</v>
      </c>
      <c r="AC1040" s="9">
        <f t="shared" si="334"/>
        <v>76</v>
      </c>
      <c r="AD1040" s="9">
        <f t="shared" si="323"/>
        <v>189.99999999999997</v>
      </c>
      <c r="AE1040" s="10">
        <f t="shared" si="340"/>
        <v>3.1250000000000001E-4</v>
      </c>
      <c r="AF1040">
        <f t="shared" si="335"/>
        <v>2.0023148148148161E-3</v>
      </c>
      <c r="AG1040" t="b">
        <f t="shared" si="336"/>
        <v>0</v>
      </c>
      <c r="AH1040">
        <f t="shared" si="337"/>
        <v>2.6226851851851852E-2</v>
      </c>
    </row>
    <row r="1041" spans="1:34" x14ac:dyDescent="0.2">
      <c r="A1041">
        <v>1106</v>
      </c>
      <c r="B1041" t="s">
        <v>1069</v>
      </c>
      <c r="C1041" t="s">
        <v>1085</v>
      </c>
      <c r="D1041" t="s">
        <v>2044</v>
      </c>
      <c r="E1041" t="str">
        <f t="shared" si="324"/>
        <v>ChrisMar 25, 2020</v>
      </c>
      <c r="F1041" t="str">
        <f>VLOOKUP(E1041,'names lookup'!D:L,2,FALSE)</f>
        <v>Chris Whitty</v>
      </c>
      <c r="G1041" t="str">
        <f>VLOOKUP(F1041,'names lookup'!E:H,3,FALSE)</f>
        <v>Department of Health and Social Care (DHSC)</v>
      </c>
      <c r="H1041" t="str">
        <f>VLOOKUP(F1041,'names lookup'!E:I,5,FALSE)</f>
        <v>Government</v>
      </c>
      <c r="I1041" t="str">
        <f>VLOOKUP($F1041,'names lookup'!$E:J,6,FALSE)</f>
        <v>Health</v>
      </c>
      <c r="J1041" t="str">
        <f>VLOOKUP($F1041,'names lookup'!$E:K,7,FALSE)</f>
        <v>N/A</v>
      </c>
      <c r="K1041" t="str">
        <f>VLOOKUP($F1041,'names lookup'!$E:L,8,FALSE)</f>
        <v>England</v>
      </c>
      <c r="L1041" t="str">
        <f t="shared" si="325"/>
        <v>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v>
      </c>
      <c r="M1041" t="str">
        <f t="shared" si="338"/>
        <v>18:19</v>
      </c>
      <c r="O1041">
        <v>311</v>
      </c>
      <c r="Q1041" t="s">
        <v>1070</v>
      </c>
      <c r="R1041" s="7">
        <f t="shared" si="326"/>
        <v>43915</v>
      </c>
      <c r="S1041" t="s">
        <v>2758</v>
      </c>
      <c r="T1041" s="6">
        <f t="shared" si="339"/>
        <v>1.2719907407407407E-2</v>
      </c>
      <c r="U1041">
        <f t="shared" si="327"/>
        <v>1.2719907407407407E-2</v>
      </c>
      <c r="V1041">
        <f t="shared" si="328"/>
        <v>2.5555555555555554E-2</v>
      </c>
      <c r="W1041">
        <f t="shared" si="329"/>
        <v>1.2835648148148146E-2</v>
      </c>
      <c r="X1041">
        <f t="shared" si="341"/>
        <v>1.4444444444444446E-2</v>
      </c>
      <c r="Y1041">
        <f t="shared" si="330"/>
        <v>1.4444444444444446E-2</v>
      </c>
      <c r="Z1041" t="b">
        <f t="shared" si="331"/>
        <v>0</v>
      </c>
      <c r="AA1041" s="6">
        <f t="shared" si="332"/>
        <v>1.9675925925925937E-4</v>
      </c>
      <c r="AB1041" s="6" t="b">
        <f t="shared" si="333"/>
        <v>0</v>
      </c>
      <c r="AC1041" s="9">
        <f t="shared" si="334"/>
        <v>57</v>
      </c>
      <c r="AD1041" s="9">
        <f t="shared" si="323"/>
        <v>201.17647058823519</v>
      </c>
      <c r="AE1041" s="10">
        <f t="shared" si="340"/>
        <v>2.3148148148148146E-4</v>
      </c>
      <c r="AF1041">
        <f t="shared" si="335"/>
        <v>1.7245370370370383E-3</v>
      </c>
      <c r="AG1041" t="b">
        <f t="shared" si="336"/>
        <v>0</v>
      </c>
      <c r="AH1041">
        <f t="shared" si="337"/>
        <v>2.6226851851851852E-2</v>
      </c>
    </row>
    <row r="1042" spans="1:34" x14ac:dyDescent="0.2">
      <c r="A1042">
        <v>1107</v>
      </c>
      <c r="B1042" t="s">
        <v>1069</v>
      </c>
      <c r="C1042" t="s">
        <v>1086</v>
      </c>
      <c r="D1042" t="s">
        <v>2038</v>
      </c>
      <c r="E1042" t="str">
        <f t="shared" si="324"/>
        <v>Boris JohnsonMar 25, 2020</v>
      </c>
      <c r="F1042" t="str">
        <f>VLOOKUP(D1042,'names lookup'!A:L,5,FALSE)</f>
        <v>Boris Johnson</v>
      </c>
      <c r="G1042" t="str">
        <f>VLOOKUP(F1042,'names lookup'!E:H,3,FALSE)</f>
        <v>Government</v>
      </c>
      <c r="H1042" t="str">
        <f>VLOOKUP(F1042,'names lookup'!E:I,5,FALSE)</f>
        <v>Government</v>
      </c>
      <c r="I1042" t="str">
        <f>VLOOKUP($F1042,'names lookup'!$E:J,6,FALSE)</f>
        <v>Central govt</v>
      </c>
      <c r="J1042" t="str">
        <f>VLOOKUP($F1042,'names lookup'!$E:K,7,FALSE)</f>
        <v>N/A</v>
      </c>
      <c r="K1042" t="str">
        <f>VLOOKUP($F1042,'names lookup'!$E:L,8,FALSE)</f>
        <v>UK</v>
      </c>
      <c r="L1042" t="str">
        <f t="shared" si="325"/>
        <v>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v>
      </c>
      <c r="M1042" t="str">
        <f t="shared" si="338"/>
        <v>18:36</v>
      </c>
      <c r="O1042">
        <v>420</v>
      </c>
      <c r="Q1042" t="s">
        <v>1070</v>
      </c>
      <c r="R1042" s="7">
        <f t="shared" si="326"/>
        <v>43915</v>
      </c>
      <c r="S1042" t="s">
        <v>2759</v>
      </c>
      <c r="T1042" s="6">
        <f t="shared" si="339"/>
        <v>1.2916666666666667E-2</v>
      </c>
      <c r="U1042">
        <f t="shared" si="327"/>
        <v>1.2916666666666667E-2</v>
      </c>
      <c r="V1042">
        <f t="shared" si="328"/>
        <v>2.6226851851851852E-2</v>
      </c>
      <c r="W1042">
        <f t="shared" si="329"/>
        <v>1.3310185185185185E-2</v>
      </c>
      <c r="X1042">
        <f t="shared" si="341"/>
        <v>1.4444444444444446E-2</v>
      </c>
      <c r="Y1042">
        <f t="shared" si="330"/>
        <v>1.4444444444444446E-2</v>
      </c>
      <c r="Z1042" t="b">
        <f t="shared" si="331"/>
        <v>0</v>
      </c>
      <c r="AA1042" s="6">
        <f t="shared" si="332"/>
        <v>2.7777777777777783E-4</v>
      </c>
      <c r="AB1042" s="6" t="b">
        <f t="shared" si="333"/>
        <v>0</v>
      </c>
      <c r="AC1042" s="9">
        <f t="shared" si="334"/>
        <v>82</v>
      </c>
      <c r="AD1042" s="9">
        <f t="shared" si="323"/>
        <v>204.99999999999997</v>
      </c>
      <c r="AE1042" s="10">
        <f t="shared" si="340"/>
        <v>3.3564814814814812E-4</v>
      </c>
      <c r="AF1042">
        <f t="shared" si="335"/>
        <v>1.5277777777777789E-3</v>
      </c>
      <c r="AG1042" t="b">
        <f t="shared" si="336"/>
        <v>0</v>
      </c>
      <c r="AH1042">
        <f t="shared" si="337"/>
        <v>2.6226851851851852E-2</v>
      </c>
    </row>
    <row r="1043" spans="1:34" x14ac:dyDescent="0.2">
      <c r="A1043">
        <v>1108</v>
      </c>
      <c r="B1043" t="s">
        <v>1069</v>
      </c>
      <c r="C1043" t="s">
        <v>1087</v>
      </c>
      <c r="D1043" t="s">
        <v>2038</v>
      </c>
      <c r="E1043" t="str">
        <f t="shared" si="324"/>
        <v>Boris JohnsonMar 25, 2020</v>
      </c>
      <c r="F1043" t="str">
        <f>VLOOKUP(D1043,'names lookup'!A:L,5,FALSE)</f>
        <v>Boris Johnson</v>
      </c>
      <c r="G1043" t="str">
        <f>VLOOKUP(F1043,'names lookup'!E:H,3,FALSE)</f>
        <v>Government</v>
      </c>
      <c r="H1043" t="str">
        <f>VLOOKUP(F1043,'names lookup'!E:I,5,FALSE)</f>
        <v>Government</v>
      </c>
      <c r="I1043" t="str">
        <f>VLOOKUP($F1043,'names lookup'!$E:J,6,FALSE)</f>
        <v>Central govt</v>
      </c>
      <c r="J1043" t="str">
        <f>VLOOKUP($F1043,'names lookup'!$E:K,7,FALSE)</f>
        <v>N/A</v>
      </c>
      <c r="K1043" t="str">
        <f>VLOOKUP($F1043,'names lookup'!$E:L,8,FALSE)</f>
        <v>UK</v>
      </c>
      <c r="L1043" t="str">
        <f t="shared" si="325"/>
        <v>[inaudible 00] Patrick, on the numbers of people who have the disease asymptomatically, there was a study I saw quoted from some Oxford academics saying that as many as 50% may have had it asymptomatically. I think a lot of people have seen that story. How do you evaluate that at this stage?</v>
      </c>
      <c r="M1043" t="str">
        <f t="shared" si="338"/>
        <v>19:00</v>
      </c>
      <c r="O1043">
        <v>321</v>
      </c>
      <c r="Q1043" t="s">
        <v>1070</v>
      </c>
      <c r="R1043" s="7">
        <f t="shared" si="326"/>
        <v>43915</v>
      </c>
      <c r="S1043" t="s">
        <v>2759</v>
      </c>
      <c r="T1043" s="6">
        <f t="shared" si="339"/>
        <v>1.3194444444444444E-2</v>
      </c>
      <c r="U1043">
        <f t="shared" si="327"/>
        <v>1.2916666666666667E-2</v>
      </c>
      <c r="V1043">
        <f t="shared" si="328"/>
        <v>2.6226851851851852E-2</v>
      </c>
      <c r="W1043">
        <f t="shared" si="329"/>
        <v>1.3310185185185185E-2</v>
      </c>
      <c r="X1043">
        <f t="shared" si="341"/>
        <v>1.4444444444444446E-2</v>
      </c>
      <c r="Y1043">
        <f t="shared" si="330"/>
        <v>1.4444444444444446E-2</v>
      </c>
      <c r="Z1043" t="b">
        <f t="shared" si="331"/>
        <v>0</v>
      </c>
      <c r="AA1043" s="6">
        <f t="shared" si="332"/>
        <v>2.4305555555555539E-4</v>
      </c>
      <c r="AB1043" s="6" t="b">
        <f t="shared" si="333"/>
        <v>0</v>
      </c>
      <c r="AC1043" s="9">
        <f t="shared" si="334"/>
        <v>53</v>
      </c>
      <c r="AD1043" s="9">
        <f t="shared" si="323"/>
        <v>151.42857142857153</v>
      </c>
      <c r="AE1043" s="10">
        <f t="shared" si="340"/>
        <v>2.199074074074074E-4</v>
      </c>
      <c r="AF1043">
        <f t="shared" si="335"/>
        <v>1.5277777777777789E-3</v>
      </c>
      <c r="AG1043" t="b">
        <f t="shared" si="336"/>
        <v>0</v>
      </c>
      <c r="AH1043">
        <f t="shared" si="337"/>
        <v>2.6226851851851852E-2</v>
      </c>
    </row>
    <row r="1044" spans="1:34" x14ac:dyDescent="0.2">
      <c r="A1044">
        <v>1109</v>
      </c>
      <c r="B1044" t="s">
        <v>1069</v>
      </c>
      <c r="C1044" t="s">
        <v>1088</v>
      </c>
      <c r="D1044" t="s">
        <v>2130</v>
      </c>
      <c r="E1044" t="str">
        <f t="shared" si="324"/>
        <v>PatrickMar 25, 2020</v>
      </c>
      <c r="F1044" t="str">
        <f>VLOOKUP(E1044,'names lookup'!D:L,2,FALSE)</f>
        <v>Patrick Vallance</v>
      </c>
      <c r="G1044" t="str">
        <f>VLOOKUP(F1044,'names lookup'!E:H,3,FALSE)</f>
        <v>Government</v>
      </c>
      <c r="H1044" t="str">
        <f>VLOOKUP(F1044,'names lookup'!E:I,5,FALSE)</f>
        <v>Government</v>
      </c>
      <c r="I1044" t="str">
        <f>VLOOKUP($F1044,'names lookup'!$E:J,6,FALSE)</f>
        <v>Central govt</v>
      </c>
      <c r="J1044" t="str">
        <f>VLOOKUP($F1044,'names lookup'!$E:K,7,FALSE)</f>
        <v>N/A</v>
      </c>
      <c r="K1044" t="str">
        <f>VLOOKUP($F1044,'names lookup'!$E:L,8,FALSE)</f>
        <v>UK</v>
      </c>
      <c r="L1044" t="str">
        <f t="shared" si="325"/>
        <v>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v>
      </c>
      <c r="M1044" t="str">
        <f t="shared" si="338"/>
        <v>19:21</v>
      </c>
      <c r="O1044">
        <v>474</v>
      </c>
      <c r="Q1044" t="s">
        <v>1070</v>
      </c>
      <c r="R1044" s="7">
        <f t="shared" si="326"/>
        <v>43915</v>
      </c>
      <c r="S1044" t="s">
        <v>2761</v>
      </c>
      <c r="T1044" s="6">
        <f t="shared" si="339"/>
        <v>1.34375E-2</v>
      </c>
      <c r="U1044">
        <f t="shared" si="327"/>
        <v>1.34375E-2</v>
      </c>
      <c r="V1044">
        <f t="shared" si="328"/>
        <v>2.2951388888888886E-2</v>
      </c>
      <c r="W1044">
        <f t="shared" si="329"/>
        <v>9.513888888888886E-3</v>
      </c>
      <c r="X1044">
        <f t="shared" si="341"/>
        <v>1.4444444444444446E-2</v>
      </c>
      <c r="Y1044">
        <f t="shared" si="330"/>
        <v>1.4444444444444446E-2</v>
      </c>
      <c r="Z1044" t="b">
        <f t="shared" si="331"/>
        <v>0</v>
      </c>
      <c r="AA1044" s="6">
        <f t="shared" si="332"/>
        <v>3.2407407407407385E-4</v>
      </c>
      <c r="AB1044" s="6" t="b">
        <f t="shared" si="333"/>
        <v>0</v>
      </c>
      <c r="AC1044" s="9">
        <f t="shared" si="334"/>
        <v>84</v>
      </c>
      <c r="AD1044" s="9">
        <f t="shared" si="323"/>
        <v>180.00000000000011</v>
      </c>
      <c r="AE1044" s="10">
        <f t="shared" si="340"/>
        <v>3.4722222222222224E-4</v>
      </c>
      <c r="AF1044">
        <f t="shared" si="335"/>
        <v>1.0069444444444457E-3</v>
      </c>
      <c r="AG1044" t="b">
        <f t="shared" si="336"/>
        <v>0</v>
      </c>
      <c r="AH1044">
        <f t="shared" si="337"/>
        <v>2.6226851851851852E-2</v>
      </c>
    </row>
    <row r="1045" spans="1:34" x14ac:dyDescent="0.2">
      <c r="A1045">
        <v>1110</v>
      </c>
      <c r="B1045" t="s">
        <v>1069</v>
      </c>
      <c r="C1045" t="s">
        <v>1089</v>
      </c>
      <c r="D1045" t="s">
        <v>2038</v>
      </c>
      <c r="E1045" t="str">
        <f t="shared" si="324"/>
        <v>Boris JohnsonMar 25, 2020</v>
      </c>
      <c r="F1045" t="str">
        <f>VLOOKUP(D1045,'names lookup'!A:L,5,FALSE)</f>
        <v>Boris Johnson</v>
      </c>
      <c r="G1045" t="str">
        <f>VLOOKUP(F1045,'names lookup'!E:H,3,FALSE)</f>
        <v>Government</v>
      </c>
      <c r="H1045" t="str">
        <f>VLOOKUP(F1045,'names lookup'!E:I,5,FALSE)</f>
        <v>Government</v>
      </c>
      <c r="I1045" t="str">
        <f>VLOOKUP($F1045,'names lookup'!$E:J,6,FALSE)</f>
        <v>Central govt</v>
      </c>
      <c r="J1045" t="str">
        <f>VLOOKUP($F1045,'names lookup'!$E:K,7,FALSE)</f>
        <v>N/A</v>
      </c>
      <c r="K1045" t="str">
        <f>VLOOKUP($F1045,'names lookup'!$E:L,8,FALSE)</f>
        <v>UK</v>
      </c>
      <c r="L1045" t="str">
        <f t="shared" si="325"/>
        <v>Thank you. Beth Rigby, Sky News.</v>
      </c>
      <c r="M1045" t="str">
        <f t="shared" si="338"/>
        <v>19:49</v>
      </c>
      <c r="O1045">
        <v>55</v>
      </c>
      <c r="Q1045" t="s">
        <v>1070</v>
      </c>
      <c r="R1045" s="7">
        <f t="shared" si="326"/>
        <v>43915</v>
      </c>
      <c r="S1045" t="s">
        <v>2762</v>
      </c>
      <c r="T1045" s="6">
        <f t="shared" si="339"/>
        <v>1.3761574074074074E-2</v>
      </c>
      <c r="U1045">
        <f t="shared" si="327"/>
        <v>1.3761574074074074E-2</v>
      </c>
      <c r="V1045">
        <f t="shared" si="328"/>
        <v>2.6226851851851852E-2</v>
      </c>
      <c r="W1045">
        <f t="shared" si="329"/>
        <v>1.2465277777777778E-2</v>
      </c>
      <c r="X1045">
        <f t="shared" si="341"/>
        <v>1.4444444444444446E-2</v>
      </c>
      <c r="Y1045">
        <f t="shared" si="330"/>
        <v>1.4444444444444446E-2</v>
      </c>
      <c r="Z1045" t="b">
        <f t="shared" si="331"/>
        <v>0</v>
      </c>
      <c r="AA1045" s="6">
        <f t="shared" si="332"/>
        <v>4.6296296296297751E-5</v>
      </c>
      <c r="AB1045" s="6" t="b">
        <f t="shared" si="333"/>
        <v>0</v>
      </c>
      <c r="AC1045" s="9">
        <f t="shared" si="334"/>
        <v>6</v>
      </c>
      <c r="AD1045" s="9">
        <f t="shared" si="323"/>
        <v>89.999999999997172</v>
      </c>
      <c r="AE1045" s="10">
        <f t="shared" si="340"/>
        <v>2.3148148148148147E-5</v>
      </c>
      <c r="AF1045">
        <f t="shared" si="335"/>
        <v>6.8287037037037188E-4</v>
      </c>
      <c r="AG1045" t="b">
        <f t="shared" si="336"/>
        <v>0</v>
      </c>
      <c r="AH1045">
        <f t="shared" si="337"/>
        <v>2.6226851851851852E-2</v>
      </c>
    </row>
    <row r="1046" spans="1:34" x14ac:dyDescent="0.2">
      <c r="A1046">
        <v>1111</v>
      </c>
      <c r="B1046" t="s">
        <v>1069</v>
      </c>
      <c r="C1046" t="s">
        <v>1090</v>
      </c>
      <c r="D1046" t="s">
        <v>2035</v>
      </c>
      <c r="E1046" t="str">
        <f t="shared" si="324"/>
        <v>Beth RigbyMar 25, 2020</v>
      </c>
      <c r="F1046" t="str">
        <f>VLOOKUP(D1046,'names lookup'!A:L,5,FALSE)</f>
        <v>Beth Rigby</v>
      </c>
      <c r="G1046" t="str">
        <f>VLOOKUP(F1046,'names lookup'!E:H,3,FALSE)</f>
        <v>Sky News</v>
      </c>
      <c r="H1046" t="str">
        <f>VLOOKUP(F1046,'names lookup'!E:I,5,FALSE)</f>
        <v>Media</v>
      </c>
      <c r="I1046" t="str">
        <f>VLOOKUP($F1046,'names lookup'!$E:J,6,FALSE)</f>
        <v>TV</v>
      </c>
      <c r="J1046" t="str">
        <f>VLOOKUP($F1046,'names lookup'!$E:K,7,FALSE)</f>
        <v>National</v>
      </c>
      <c r="K1046" t="str">
        <f>VLOOKUP($F1046,'names lookup'!$E:L,8,FALSE)</f>
        <v>UK</v>
      </c>
      <c r="L1046" t="str">
        <f t="shared" si="325"/>
        <v>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v>
      </c>
      <c r="M1046" t="str">
        <f t="shared" si="338"/>
        <v>19:53</v>
      </c>
      <c r="O1046">
        <v>709</v>
      </c>
      <c r="Q1046" t="s">
        <v>1070</v>
      </c>
      <c r="R1046" s="7">
        <f t="shared" si="326"/>
        <v>43915</v>
      </c>
      <c r="S1046" t="s">
        <v>2213</v>
      </c>
      <c r="T1046" s="6">
        <f t="shared" si="339"/>
        <v>1.3807870370370371E-2</v>
      </c>
      <c r="U1046">
        <f t="shared" si="327"/>
        <v>1.3807870370370371E-2</v>
      </c>
      <c r="V1046">
        <f t="shared" si="328"/>
        <v>1.3807870370370371E-2</v>
      </c>
      <c r="W1046">
        <f t="shared" si="329"/>
        <v>0</v>
      </c>
      <c r="X1046">
        <f t="shared" si="341"/>
        <v>1.4444444444444446E-2</v>
      </c>
      <c r="Y1046">
        <f t="shared" si="330"/>
        <v>1.4444444444444446E-2</v>
      </c>
      <c r="Z1046" t="b">
        <f t="shared" si="331"/>
        <v>0</v>
      </c>
      <c r="AA1046" s="6">
        <f t="shared" si="332"/>
        <v>6.3657407407407413E-4</v>
      </c>
      <c r="AB1046" s="6" t="b">
        <f t="shared" si="333"/>
        <v>0</v>
      </c>
      <c r="AC1046" s="9">
        <f t="shared" si="334"/>
        <v>121</v>
      </c>
      <c r="AD1046" s="9">
        <f t="shared" si="323"/>
        <v>132</v>
      </c>
      <c r="AE1046" s="10">
        <f t="shared" si="340"/>
        <v>4.9768518518518521E-4</v>
      </c>
      <c r="AF1046">
        <f t="shared" si="335"/>
        <v>6.3657407407407413E-4</v>
      </c>
      <c r="AG1046" t="b">
        <f t="shared" si="336"/>
        <v>0</v>
      </c>
      <c r="AH1046">
        <f t="shared" si="337"/>
        <v>2.6226851851851852E-2</v>
      </c>
    </row>
    <row r="1047" spans="1:34" x14ac:dyDescent="0.2">
      <c r="A1047">
        <v>1112</v>
      </c>
      <c r="B1047" t="s">
        <v>1069</v>
      </c>
      <c r="C1047" t="s">
        <v>1091</v>
      </c>
      <c r="D1047" t="s">
        <v>2038</v>
      </c>
      <c r="E1047" t="str">
        <f t="shared" si="324"/>
        <v>Boris JohnsonMar 25, 2020</v>
      </c>
      <c r="F1047" t="str">
        <f>VLOOKUP(D1047,'names lookup'!A:L,5,FALSE)</f>
        <v>Boris Johnson</v>
      </c>
      <c r="G1047" t="str">
        <f>VLOOKUP(F1047,'names lookup'!E:H,3,FALSE)</f>
        <v>Government</v>
      </c>
      <c r="H1047" t="str">
        <f>VLOOKUP(F1047,'names lookup'!E:I,5,FALSE)</f>
        <v>Government</v>
      </c>
      <c r="I1047" t="str">
        <f>VLOOKUP($F1047,'names lookup'!$E:J,6,FALSE)</f>
        <v>Central govt</v>
      </c>
      <c r="J1047" t="str">
        <f>VLOOKUP($F1047,'names lookup'!$E:K,7,FALSE)</f>
        <v>N/A</v>
      </c>
      <c r="K1047" t="str">
        <f>VLOOKUP($F1047,'names lookup'!$E:L,8,FALSE)</f>
        <v>UK</v>
      </c>
      <c r="L1047" t="str">
        <f t="shared" si="325"/>
        <v>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v>
      </c>
      <c r="M1047" t="str">
        <f t="shared" si="338"/>
        <v>20:48</v>
      </c>
      <c r="O1047">
        <v>904</v>
      </c>
      <c r="Q1047" t="s">
        <v>1070</v>
      </c>
      <c r="R1047" s="7">
        <f t="shared" si="326"/>
        <v>43915</v>
      </c>
      <c r="S1047" t="s">
        <v>2763</v>
      </c>
      <c r="T1047" s="6">
        <f t="shared" si="339"/>
        <v>1.4444444444444446E-2</v>
      </c>
      <c r="U1047">
        <f t="shared" si="327"/>
        <v>1.4444444444444446E-2</v>
      </c>
      <c r="V1047">
        <f t="shared" si="328"/>
        <v>2.6226851851851852E-2</v>
      </c>
      <c r="W1047">
        <f t="shared" si="329"/>
        <v>1.1782407407407406E-2</v>
      </c>
      <c r="X1047">
        <f t="shared" si="341"/>
        <v>1.8136574074074072E-2</v>
      </c>
      <c r="Y1047">
        <f t="shared" si="330"/>
        <v>1.8136574074074072E-2</v>
      </c>
      <c r="Z1047" t="b">
        <f t="shared" si="331"/>
        <v>0</v>
      </c>
      <c r="AA1047" s="6">
        <f t="shared" si="332"/>
        <v>7.0601851851851728E-4</v>
      </c>
      <c r="AB1047" s="6" t="b">
        <f t="shared" si="333"/>
        <v>0</v>
      </c>
      <c r="AC1047" s="9">
        <f t="shared" si="334"/>
        <v>162</v>
      </c>
      <c r="AD1047" s="9">
        <f t="shared" si="323"/>
        <v>159.34426229508225</v>
      </c>
      <c r="AE1047" s="10">
        <f t="shared" si="340"/>
        <v>6.7129629629629625E-4</v>
      </c>
      <c r="AF1047">
        <f t="shared" si="335"/>
        <v>3.6921296296296268E-3</v>
      </c>
      <c r="AG1047" t="b">
        <f t="shared" si="336"/>
        <v>0</v>
      </c>
      <c r="AH1047">
        <f t="shared" si="337"/>
        <v>2.6226851851851852E-2</v>
      </c>
    </row>
    <row r="1048" spans="1:34" x14ac:dyDescent="0.2">
      <c r="A1048">
        <v>1113</v>
      </c>
      <c r="B1048" t="s">
        <v>1069</v>
      </c>
      <c r="C1048" t="s">
        <v>1092</v>
      </c>
      <c r="D1048" t="s">
        <v>2044</v>
      </c>
      <c r="E1048" t="str">
        <f t="shared" si="324"/>
        <v>ChrisMar 25, 2020</v>
      </c>
      <c r="F1048" t="str">
        <f>VLOOKUP(E1048,'names lookup'!D:L,2,FALSE)</f>
        <v>Chris Whitty</v>
      </c>
      <c r="G1048" t="str">
        <f>VLOOKUP(F1048,'names lookup'!E:H,3,FALSE)</f>
        <v>Department of Health and Social Care (DHSC)</v>
      </c>
      <c r="H1048" t="str">
        <f>VLOOKUP(F1048,'names lookup'!E:I,5,FALSE)</f>
        <v>Government</v>
      </c>
      <c r="I1048" t="str">
        <f>VLOOKUP($F1048,'names lookup'!$E:J,6,FALSE)</f>
        <v>Health</v>
      </c>
      <c r="J1048" t="str">
        <f>VLOOKUP($F1048,'names lookup'!$E:K,7,FALSE)</f>
        <v>N/A</v>
      </c>
      <c r="K1048" t="str">
        <f>VLOOKUP($F1048,'names lookup'!$E:L,8,FALSE)</f>
        <v>England</v>
      </c>
      <c r="L1048" t="str">
        <f t="shared" si="325"/>
        <v>Well, I can certainly give an answer. Patrick might want to add to this. The first thing is the modeling … Every country does this slightly differently, and every country has got a slightly different epidemic pattern at this point in time, so that’s entirely reasonable.</v>
      </c>
      <c r="M1048" t="str">
        <f t="shared" si="338"/>
        <v>21:49</v>
      </c>
      <c r="O1048">
        <v>285</v>
      </c>
      <c r="Q1048" t="s">
        <v>1070</v>
      </c>
      <c r="R1048" s="7">
        <f t="shared" si="326"/>
        <v>43915</v>
      </c>
      <c r="S1048" t="s">
        <v>2764</v>
      </c>
      <c r="T1048" s="6">
        <f t="shared" si="339"/>
        <v>1.5150462962962963E-2</v>
      </c>
      <c r="U1048">
        <f t="shared" si="327"/>
        <v>1.5150462962962963E-2</v>
      </c>
      <c r="V1048">
        <f t="shared" si="328"/>
        <v>2.5555555555555554E-2</v>
      </c>
      <c r="W1048">
        <f t="shared" si="329"/>
        <v>1.0405092592592591E-2</v>
      </c>
      <c r="X1048">
        <f t="shared" si="341"/>
        <v>1.8136574074074072E-2</v>
      </c>
      <c r="Y1048">
        <f t="shared" si="330"/>
        <v>1.8136574074074072E-2</v>
      </c>
      <c r="Z1048" t="b">
        <f t="shared" si="331"/>
        <v>0</v>
      </c>
      <c r="AA1048" s="6">
        <f t="shared" si="332"/>
        <v>1.6203703703703692E-4</v>
      </c>
      <c r="AB1048" s="6" t="b">
        <f t="shared" si="333"/>
        <v>0</v>
      </c>
      <c r="AC1048" s="9">
        <f t="shared" si="334"/>
        <v>46</v>
      </c>
      <c r="AD1048" s="9">
        <f t="shared" si="323"/>
        <v>197.14285714285728</v>
      </c>
      <c r="AE1048" s="10">
        <f t="shared" si="340"/>
        <v>1.8518518518518518E-4</v>
      </c>
      <c r="AF1048">
        <f t="shared" si="335"/>
        <v>2.9861111111111095E-3</v>
      </c>
      <c r="AG1048" t="b">
        <f t="shared" si="336"/>
        <v>0</v>
      </c>
      <c r="AH1048">
        <f t="shared" si="337"/>
        <v>2.6226851851851852E-2</v>
      </c>
    </row>
    <row r="1049" spans="1:34" x14ac:dyDescent="0.2">
      <c r="A1049">
        <v>1114</v>
      </c>
      <c r="B1049" t="s">
        <v>1069</v>
      </c>
      <c r="C1049" t="s">
        <v>1093</v>
      </c>
      <c r="D1049" t="s">
        <v>2044</v>
      </c>
      <c r="E1049" t="str">
        <f t="shared" si="324"/>
        <v>ChrisMar 25, 2020</v>
      </c>
      <c r="F1049" t="str">
        <f>VLOOKUP(E1049,'names lookup'!D:L,2,FALSE)</f>
        <v>Chris Whitty</v>
      </c>
      <c r="G1049" t="str">
        <f>VLOOKUP(F1049,'names lookup'!E:H,3,FALSE)</f>
        <v>Department of Health and Social Care (DHSC)</v>
      </c>
      <c r="H1049" t="str">
        <f>VLOOKUP(F1049,'names lookup'!E:I,5,FALSE)</f>
        <v>Government</v>
      </c>
      <c r="I1049" t="str">
        <f>VLOOKUP($F1049,'names lookup'!$E:J,6,FALSE)</f>
        <v>Health</v>
      </c>
      <c r="J1049" t="str">
        <f>VLOOKUP($F1049,'names lookup'!$E:K,7,FALSE)</f>
        <v>N/A</v>
      </c>
      <c r="K1049" t="str">
        <f>VLOOKUP($F1049,'names lookup'!$E:L,8,FALSE)</f>
        <v>England</v>
      </c>
      <c r="L1049" t="str">
        <f t="shared" si="325"/>
        <v>An epidemic pattern at this point in time. So that’s entirely reasonable and all of us of course are dealing with a new infection and therefore are having to take the science from quite a low base very fast in terms of the advice we give.</v>
      </c>
      <c r="M1049" t="str">
        <f t="shared" si="338"/>
        <v>22:03</v>
      </c>
      <c r="O1049">
        <v>253</v>
      </c>
      <c r="Q1049" t="s">
        <v>1070</v>
      </c>
      <c r="R1049" s="7">
        <f t="shared" si="326"/>
        <v>43915</v>
      </c>
      <c r="S1049" t="s">
        <v>2764</v>
      </c>
      <c r="T1049" s="6">
        <f t="shared" si="339"/>
        <v>1.53125E-2</v>
      </c>
      <c r="U1049">
        <f t="shared" si="327"/>
        <v>1.5150462962962963E-2</v>
      </c>
      <c r="V1049">
        <f t="shared" si="328"/>
        <v>2.5555555555555554E-2</v>
      </c>
      <c r="W1049">
        <f t="shared" si="329"/>
        <v>1.0405092592592591E-2</v>
      </c>
      <c r="X1049">
        <f t="shared" si="341"/>
        <v>1.8136574074074072E-2</v>
      </c>
      <c r="Y1049">
        <f t="shared" si="330"/>
        <v>1.8136574074074072E-2</v>
      </c>
      <c r="Z1049" t="b">
        <f t="shared" si="331"/>
        <v>0</v>
      </c>
      <c r="AA1049" s="6">
        <f t="shared" si="332"/>
        <v>1.1574074074074091E-4</v>
      </c>
      <c r="AB1049" s="6" t="b">
        <f t="shared" si="333"/>
        <v>0</v>
      </c>
      <c r="AC1049" s="9">
        <f t="shared" si="334"/>
        <v>46</v>
      </c>
      <c r="AD1049" s="9">
        <f t="shared" si="323"/>
        <v>275.9999999999996</v>
      </c>
      <c r="AE1049" s="10">
        <f t="shared" si="340"/>
        <v>1.8518518518518518E-4</v>
      </c>
      <c r="AF1049">
        <f t="shared" si="335"/>
        <v>2.9861111111111095E-3</v>
      </c>
      <c r="AG1049" t="b">
        <f t="shared" si="336"/>
        <v>0</v>
      </c>
      <c r="AH1049">
        <f t="shared" si="337"/>
        <v>2.6226851851851852E-2</v>
      </c>
    </row>
    <row r="1050" spans="1:34" x14ac:dyDescent="0.2">
      <c r="A1050">
        <v>1115</v>
      </c>
      <c r="B1050" t="s">
        <v>1069</v>
      </c>
      <c r="C1050" t="s">
        <v>1094</v>
      </c>
      <c r="D1050" t="s">
        <v>2044</v>
      </c>
      <c r="E1050" t="str">
        <f t="shared" si="324"/>
        <v>ChrisMar 25, 2020</v>
      </c>
      <c r="F1050" t="str">
        <f>VLOOKUP(E1050,'names lookup'!D:L,2,FALSE)</f>
        <v>Chris Whitty</v>
      </c>
      <c r="G1050" t="str">
        <f>VLOOKUP(F1050,'names lookup'!E:H,3,FALSE)</f>
        <v>Department of Health and Social Care (DHSC)</v>
      </c>
      <c r="H1050" t="str">
        <f>VLOOKUP(F1050,'names lookup'!E:I,5,FALSE)</f>
        <v>Government</v>
      </c>
      <c r="I1050" t="str">
        <f>VLOOKUP($F1050,'names lookup'!$E:J,6,FALSE)</f>
        <v>Health</v>
      </c>
      <c r="J1050" t="str">
        <f>VLOOKUP($F1050,'names lookup'!$E:K,7,FALSE)</f>
        <v>N/A</v>
      </c>
      <c r="K1050" t="str">
        <f>VLOOKUP($F1050,'names lookup'!$E:L,8,FALSE)</f>
        <v>England</v>
      </c>
      <c r="L1050" t="str">
        <f t="shared" si="325"/>
        <v>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v>
      </c>
      <c r="M1050" t="str">
        <f t="shared" si="338"/>
        <v>22:13</v>
      </c>
      <c r="O1050">
        <v>555</v>
      </c>
      <c r="Q1050" t="s">
        <v>1070</v>
      </c>
      <c r="R1050" s="7">
        <f t="shared" si="326"/>
        <v>43915</v>
      </c>
      <c r="S1050" t="s">
        <v>2764</v>
      </c>
      <c r="T1050" s="6">
        <f t="shared" si="339"/>
        <v>1.5428240740740741E-2</v>
      </c>
      <c r="U1050">
        <f t="shared" si="327"/>
        <v>1.5150462962962963E-2</v>
      </c>
      <c r="V1050">
        <f t="shared" si="328"/>
        <v>2.5555555555555554E-2</v>
      </c>
      <c r="W1050">
        <f t="shared" si="329"/>
        <v>1.0405092592592591E-2</v>
      </c>
      <c r="X1050">
        <f t="shared" si="341"/>
        <v>1.8136574074074072E-2</v>
      </c>
      <c r="Y1050">
        <f t="shared" si="330"/>
        <v>1.8136574074074072E-2</v>
      </c>
      <c r="Z1050" t="b">
        <f t="shared" si="331"/>
        <v>0</v>
      </c>
      <c r="AA1050" s="6">
        <f t="shared" si="332"/>
        <v>4.0509259259259404E-4</v>
      </c>
      <c r="AB1050" s="6" t="b">
        <f t="shared" si="333"/>
        <v>0</v>
      </c>
      <c r="AC1050" s="9">
        <f t="shared" si="334"/>
        <v>102</v>
      </c>
      <c r="AD1050" s="9">
        <f t="shared" si="323"/>
        <v>174.85714285714221</v>
      </c>
      <c r="AE1050" s="10">
        <f t="shared" si="340"/>
        <v>4.1666666666666669E-4</v>
      </c>
      <c r="AF1050">
        <f t="shared" si="335"/>
        <v>2.9861111111111095E-3</v>
      </c>
      <c r="AG1050" t="b">
        <f t="shared" si="336"/>
        <v>0</v>
      </c>
      <c r="AH1050">
        <f t="shared" si="337"/>
        <v>2.6226851851851852E-2</v>
      </c>
    </row>
    <row r="1051" spans="1:34" x14ac:dyDescent="0.2">
      <c r="A1051">
        <v>1116</v>
      </c>
      <c r="B1051" t="s">
        <v>1069</v>
      </c>
      <c r="C1051" t="s">
        <v>1095</v>
      </c>
      <c r="D1051" t="s">
        <v>2044</v>
      </c>
      <c r="E1051" t="str">
        <f t="shared" si="324"/>
        <v>ChrisMar 25, 2020</v>
      </c>
      <c r="F1051" t="str">
        <f>VLOOKUP(E1051,'names lookup'!D:L,2,FALSE)</f>
        <v>Chris Whitty</v>
      </c>
      <c r="G1051" t="str">
        <f>VLOOKUP(F1051,'names lookup'!E:H,3,FALSE)</f>
        <v>Department of Health and Social Care (DHSC)</v>
      </c>
      <c r="H1051" t="str">
        <f>VLOOKUP(F1051,'names lookup'!E:I,5,FALSE)</f>
        <v>Government</v>
      </c>
      <c r="I1051" t="str">
        <f>VLOOKUP($F1051,'names lookup'!$E:J,6,FALSE)</f>
        <v>Health</v>
      </c>
      <c r="J1051" t="str">
        <f>VLOOKUP($F1051,'names lookup'!$E:K,7,FALSE)</f>
        <v>N/A</v>
      </c>
      <c r="K1051" t="str">
        <f>VLOOKUP($F1051,'names lookup'!$E:L,8,FALSE)</f>
        <v>England</v>
      </c>
      <c r="L1051" t="str">
        <f t="shared" si="325"/>
        <v>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v>
      </c>
      <c r="M1051" t="str">
        <f t="shared" si="338"/>
        <v>22:48</v>
      </c>
      <c r="O1051">
        <v>336</v>
      </c>
      <c r="Q1051" t="s">
        <v>1070</v>
      </c>
      <c r="R1051" s="7">
        <f t="shared" si="326"/>
        <v>43915</v>
      </c>
      <c r="S1051" t="s">
        <v>2764</v>
      </c>
      <c r="T1051" s="6">
        <f t="shared" si="339"/>
        <v>1.5833333333333335E-2</v>
      </c>
      <c r="U1051">
        <f t="shared" si="327"/>
        <v>1.5150462962962963E-2</v>
      </c>
      <c r="V1051">
        <f t="shared" si="328"/>
        <v>2.5555555555555554E-2</v>
      </c>
      <c r="W1051">
        <f t="shared" si="329"/>
        <v>1.0405092592592591E-2</v>
      </c>
      <c r="X1051">
        <f t="shared" si="341"/>
        <v>1.8136574074074072E-2</v>
      </c>
      <c r="Y1051">
        <f t="shared" si="330"/>
        <v>1.8136574074074072E-2</v>
      </c>
      <c r="Z1051" t="b">
        <f t="shared" si="331"/>
        <v>0</v>
      </c>
      <c r="AA1051" s="6">
        <f t="shared" si="332"/>
        <v>2.1990740740740478E-4</v>
      </c>
      <c r="AB1051" s="6" t="b">
        <f t="shared" si="333"/>
        <v>0</v>
      </c>
      <c r="AC1051" s="9">
        <f t="shared" si="334"/>
        <v>64</v>
      </c>
      <c r="AD1051" s="9">
        <f t="shared" si="323"/>
        <v>202.10526315789716</v>
      </c>
      <c r="AE1051" s="10">
        <f t="shared" si="340"/>
        <v>2.5462962962962961E-4</v>
      </c>
      <c r="AF1051">
        <f t="shared" si="335"/>
        <v>2.9861111111111095E-3</v>
      </c>
      <c r="AG1051" t="b">
        <f t="shared" si="336"/>
        <v>0</v>
      </c>
      <c r="AH1051">
        <f t="shared" si="337"/>
        <v>2.6226851851851852E-2</v>
      </c>
    </row>
    <row r="1052" spans="1:34" x14ac:dyDescent="0.2">
      <c r="A1052">
        <v>1117</v>
      </c>
      <c r="B1052" t="s">
        <v>1069</v>
      </c>
      <c r="C1052" t="s">
        <v>1096</v>
      </c>
      <c r="D1052" t="s">
        <v>2044</v>
      </c>
      <c r="E1052" t="str">
        <f t="shared" si="324"/>
        <v>ChrisMar 25, 2020</v>
      </c>
      <c r="F1052" t="str">
        <f>VLOOKUP(E1052,'names lookup'!D:L,2,FALSE)</f>
        <v>Chris Whitty</v>
      </c>
      <c r="G1052" t="str">
        <f>VLOOKUP(F1052,'names lookup'!E:H,3,FALSE)</f>
        <v>Department of Health and Social Care (DHSC)</v>
      </c>
      <c r="H1052" t="str">
        <f>VLOOKUP(F1052,'names lookup'!E:I,5,FALSE)</f>
        <v>Government</v>
      </c>
      <c r="I1052" t="str">
        <f>VLOOKUP($F1052,'names lookup'!$E:J,6,FALSE)</f>
        <v>Health</v>
      </c>
      <c r="J1052" t="str">
        <f>VLOOKUP($F1052,'names lookup'!$E:K,7,FALSE)</f>
        <v>N/A</v>
      </c>
      <c r="K1052" t="str">
        <f>VLOOKUP($F1052,'names lookup'!$E:L,8,FALSE)</f>
        <v>England</v>
      </c>
      <c r="L1052" t="str">
        <f t="shared" si="325"/>
        <v>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v>
      </c>
      <c r="M1052" t="str">
        <f t="shared" si="338"/>
        <v>23:07</v>
      </c>
      <c r="O1052">
        <v>461</v>
      </c>
      <c r="Q1052" t="s">
        <v>1070</v>
      </c>
      <c r="R1052" s="7">
        <f t="shared" si="326"/>
        <v>43915</v>
      </c>
      <c r="S1052" t="s">
        <v>2764</v>
      </c>
      <c r="T1052" s="6">
        <f t="shared" si="339"/>
        <v>1.6053240740740739E-2</v>
      </c>
      <c r="U1052">
        <f t="shared" si="327"/>
        <v>1.5150462962962963E-2</v>
      </c>
      <c r="V1052">
        <f t="shared" si="328"/>
        <v>2.5555555555555554E-2</v>
      </c>
      <c r="W1052">
        <f t="shared" si="329"/>
        <v>1.0405092592592591E-2</v>
      </c>
      <c r="X1052">
        <f t="shared" si="341"/>
        <v>1.8136574074074072E-2</v>
      </c>
      <c r="Y1052">
        <f t="shared" si="330"/>
        <v>1.8136574074074072E-2</v>
      </c>
      <c r="Z1052" t="b">
        <f t="shared" si="331"/>
        <v>0</v>
      </c>
      <c r="AA1052" s="6">
        <f t="shared" si="332"/>
        <v>3.5879629629629803E-4</v>
      </c>
      <c r="AB1052" s="6" t="b">
        <f t="shared" si="333"/>
        <v>0</v>
      </c>
      <c r="AC1052" s="9">
        <f t="shared" si="334"/>
        <v>87</v>
      </c>
      <c r="AD1052" s="9">
        <f t="shared" si="323"/>
        <v>168.38709677419274</v>
      </c>
      <c r="AE1052" s="10">
        <f t="shared" si="340"/>
        <v>3.5879629629629635E-4</v>
      </c>
      <c r="AF1052">
        <f t="shared" si="335"/>
        <v>2.9861111111111095E-3</v>
      </c>
      <c r="AG1052" t="b">
        <f t="shared" si="336"/>
        <v>0</v>
      </c>
      <c r="AH1052">
        <f t="shared" si="337"/>
        <v>2.6226851851851852E-2</v>
      </c>
    </row>
    <row r="1053" spans="1:34" x14ac:dyDescent="0.2">
      <c r="A1053">
        <v>1118</v>
      </c>
      <c r="B1053" t="s">
        <v>1069</v>
      </c>
      <c r="C1053" t="s">
        <v>1097</v>
      </c>
      <c r="D1053" t="s">
        <v>2044</v>
      </c>
      <c r="E1053" t="str">
        <f t="shared" si="324"/>
        <v>ChrisMar 25, 2020</v>
      </c>
      <c r="F1053" t="str">
        <f>VLOOKUP(E1053,'names lookup'!D:L,2,FALSE)</f>
        <v>Chris Whitty</v>
      </c>
      <c r="G1053" t="str">
        <f>VLOOKUP(F1053,'names lookup'!E:H,3,FALSE)</f>
        <v>Department of Health and Social Care (DHSC)</v>
      </c>
      <c r="H1053" t="str">
        <f>VLOOKUP(F1053,'names lookup'!E:I,5,FALSE)</f>
        <v>Government</v>
      </c>
      <c r="I1053" t="str">
        <f>VLOOKUP($F1053,'names lookup'!$E:J,6,FALSE)</f>
        <v>Health</v>
      </c>
      <c r="J1053" t="str">
        <f>VLOOKUP($F1053,'names lookup'!$E:K,7,FALSE)</f>
        <v>N/A</v>
      </c>
      <c r="K1053" t="str">
        <f>VLOOKUP($F1053,'names lookup'!$E:L,8,FALSE)</f>
        <v>England</v>
      </c>
      <c r="L1053" t="str">
        <f t="shared" si="325"/>
        <v>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v>
      </c>
      <c r="M1053" t="str">
        <f t="shared" si="338"/>
        <v>23:38</v>
      </c>
      <c r="O1053">
        <v>315</v>
      </c>
      <c r="Q1053" t="s">
        <v>1070</v>
      </c>
      <c r="R1053" s="7">
        <f t="shared" si="326"/>
        <v>43915</v>
      </c>
      <c r="S1053" t="s">
        <v>2764</v>
      </c>
      <c r="T1053" s="6">
        <f t="shared" si="339"/>
        <v>1.6412037037037037E-2</v>
      </c>
      <c r="U1053">
        <f t="shared" si="327"/>
        <v>1.5150462962962963E-2</v>
      </c>
      <c r="V1053">
        <f t="shared" si="328"/>
        <v>2.5555555555555554E-2</v>
      </c>
      <c r="W1053">
        <f t="shared" si="329"/>
        <v>1.0405092592592591E-2</v>
      </c>
      <c r="X1053">
        <f t="shared" si="341"/>
        <v>1.8136574074074072E-2</v>
      </c>
      <c r="Y1053">
        <f t="shared" si="330"/>
        <v>1.8136574074074072E-2</v>
      </c>
      <c r="Z1053" t="b">
        <f t="shared" si="331"/>
        <v>0</v>
      </c>
      <c r="AA1053" s="6">
        <f t="shared" si="332"/>
        <v>1.8518518518518406E-4</v>
      </c>
      <c r="AB1053" s="6" t="b">
        <f t="shared" si="333"/>
        <v>0</v>
      </c>
      <c r="AC1053" s="9">
        <f t="shared" si="334"/>
        <v>58</v>
      </c>
      <c r="AD1053" s="9">
        <f t="shared" ref="AD1053:AD1084" si="342">IF(AB1053=FALSE,AC1053/(AA1053*(24*60)),"")</f>
        <v>217.50000000000131</v>
      </c>
      <c r="AE1053" s="10">
        <f t="shared" si="340"/>
        <v>2.3148148148148146E-4</v>
      </c>
      <c r="AF1053">
        <f t="shared" si="335"/>
        <v>2.9861111111111095E-3</v>
      </c>
      <c r="AG1053" t="b">
        <f t="shared" si="336"/>
        <v>0</v>
      </c>
      <c r="AH1053">
        <f t="shared" si="337"/>
        <v>2.6226851851851852E-2</v>
      </c>
    </row>
    <row r="1054" spans="1:34" x14ac:dyDescent="0.2">
      <c r="A1054">
        <v>1119</v>
      </c>
      <c r="B1054" t="s">
        <v>1069</v>
      </c>
      <c r="C1054" t="s">
        <v>1098</v>
      </c>
      <c r="D1054" t="s">
        <v>2044</v>
      </c>
      <c r="E1054" t="str">
        <f t="shared" si="324"/>
        <v>ChrisMar 25, 2020</v>
      </c>
      <c r="F1054" t="str">
        <f>VLOOKUP(E1054,'names lookup'!D:L,2,FALSE)</f>
        <v>Chris Whitty</v>
      </c>
      <c r="G1054" t="str">
        <f>VLOOKUP(F1054,'names lookup'!E:H,3,FALSE)</f>
        <v>Department of Health and Social Care (DHSC)</v>
      </c>
      <c r="H1054" t="str">
        <f>VLOOKUP(F1054,'names lookup'!E:I,5,FALSE)</f>
        <v>Government</v>
      </c>
      <c r="I1054" t="str">
        <f>VLOOKUP($F1054,'names lookup'!$E:J,6,FALSE)</f>
        <v>Health</v>
      </c>
      <c r="J1054" t="str">
        <f>VLOOKUP($F1054,'names lookup'!$E:K,7,FALSE)</f>
        <v>N/A</v>
      </c>
      <c r="K1054" t="str">
        <f>VLOOKUP($F1054,'names lookup'!$E:L,8,FALSE)</f>
        <v>England</v>
      </c>
      <c r="L1054" t="str">
        <f t="shared" si="325"/>
        <v>I don’t know whether perhaps you want to add anything on the modeling side?</v>
      </c>
      <c r="M1054" t="str">
        <f t="shared" si="338"/>
        <v>23:54</v>
      </c>
      <c r="O1054">
        <v>90</v>
      </c>
      <c r="Q1054" t="s">
        <v>1070</v>
      </c>
      <c r="R1054" s="7">
        <f t="shared" si="326"/>
        <v>43915</v>
      </c>
      <c r="S1054" t="s">
        <v>2764</v>
      </c>
      <c r="T1054" s="6">
        <f t="shared" si="339"/>
        <v>1.6597222222222222E-2</v>
      </c>
      <c r="U1054">
        <f t="shared" si="327"/>
        <v>1.5150462962962963E-2</v>
      </c>
      <c r="V1054">
        <f t="shared" si="328"/>
        <v>2.5555555555555554E-2</v>
      </c>
      <c r="W1054">
        <f t="shared" si="329"/>
        <v>1.0405092592592591E-2</v>
      </c>
      <c r="X1054">
        <f t="shared" si="341"/>
        <v>1.8136574074074072E-2</v>
      </c>
      <c r="Y1054">
        <f t="shared" si="330"/>
        <v>1.8136574074074072E-2</v>
      </c>
      <c r="Z1054" t="b">
        <f t="shared" si="331"/>
        <v>0</v>
      </c>
      <c r="AA1054" s="6">
        <f t="shared" si="332"/>
        <v>3.4722222222224181E-5</v>
      </c>
      <c r="AB1054" s="6" t="b">
        <f t="shared" si="333"/>
        <v>0</v>
      </c>
      <c r="AC1054" s="9">
        <f t="shared" si="334"/>
        <v>14</v>
      </c>
      <c r="AD1054" s="9">
        <f t="shared" si="342"/>
        <v>279.9999999999842</v>
      </c>
      <c r="AE1054" s="10">
        <f t="shared" si="340"/>
        <v>5.7870370370370366E-5</v>
      </c>
      <c r="AF1054">
        <f t="shared" si="335"/>
        <v>2.9861111111111095E-3</v>
      </c>
      <c r="AG1054" t="b">
        <f t="shared" si="336"/>
        <v>0</v>
      </c>
      <c r="AH1054">
        <f t="shared" si="337"/>
        <v>2.6226851851851852E-2</v>
      </c>
    </row>
    <row r="1055" spans="1:34" x14ac:dyDescent="0.2">
      <c r="A1055">
        <v>1120</v>
      </c>
      <c r="B1055" t="s">
        <v>1069</v>
      </c>
      <c r="C1055" t="s">
        <v>1099</v>
      </c>
      <c r="D1055" t="s">
        <v>2130</v>
      </c>
      <c r="E1055" t="str">
        <f t="shared" si="324"/>
        <v>PatrickMar 25, 2020</v>
      </c>
      <c r="F1055" t="str">
        <f>VLOOKUP(E1055,'names lookup'!D:L,2,FALSE)</f>
        <v>Patrick Vallance</v>
      </c>
      <c r="G1055" t="str">
        <f>VLOOKUP(F1055,'names lookup'!E:H,3,FALSE)</f>
        <v>Government</v>
      </c>
      <c r="H1055" t="str">
        <f>VLOOKUP(F1055,'names lookup'!E:I,5,FALSE)</f>
        <v>Government</v>
      </c>
      <c r="I1055" t="str">
        <f>VLOOKUP($F1055,'names lookup'!$E:J,6,FALSE)</f>
        <v>Central govt</v>
      </c>
      <c r="J1055" t="str">
        <f>VLOOKUP($F1055,'names lookup'!$E:K,7,FALSE)</f>
        <v>N/A</v>
      </c>
      <c r="K1055" t="str">
        <f>VLOOKUP($F1055,'names lookup'!$E:L,8,FALSE)</f>
        <v>UK</v>
      </c>
      <c r="L1055" t="str">
        <f t="shared" si="325"/>
        <v>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v>
      </c>
      <c r="M1055" t="str">
        <f t="shared" si="338"/>
        <v>23:57</v>
      </c>
      <c r="O1055">
        <v>345</v>
      </c>
      <c r="Q1055" t="s">
        <v>1070</v>
      </c>
      <c r="R1055" s="7">
        <f t="shared" si="326"/>
        <v>43915</v>
      </c>
      <c r="S1055" t="s">
        <v>2765</v>
      </c>
      <c r="T1055" s="6">
        <f t="shared" si="339"/>
        <v>1.6631944444444446E-2</v>
      </c>
      <c r="U1055">
        <f t="shared" si="327"/>
        <v>1.6631944444444446E-2</v>
      </c>
      <c r="V1055">
        <f t="shared" si="328"/>
        <v>2.2951388888888886E-2</v>
      </c>
      <c r="W1055">
        <f t="shared" si="329"/>
        <v>6.31944444444444E-3</v>
      </c>
      <c r="X1055">
        <f t="shared" si="341"/>
        <v>1.8136574074074072E-2</v>
      </c>
      <c r="Y1055">
        <f t="shared" si="330"/>
        <v>1.8136574074074072E-2</v>
      </c>
      <c r="Z1055" t="b">
        <f t="shared" si="331"/>
        <v>0</v>
      </c>
      <c r="AA1055" s="6">
        <f t="shared" si="332"/>
        <v>2.5462962962962896E-4</v>
      </c>
      <c r="AB1055" s="6" t="b">
        <f t="shared" si="333"/>
        <v>0</v>
      </c>
      <c r="AC1055" s="9">
        <f t="shared" si="334"/>
        <v>61</v>
      </c>
      <c r="AD1055" s="9">
        <f t="shared" si="342"/>
        <v>166.3636363636368</v>
      </c>
      <c r="AE1055" s="10">
        <f t="shared" si="340"/>
        <v>2.4305555555555552E-4</v>
      </c>
      <c r="AF1055">
        <f t="shared" si="335"/>
        <v>1.5046296296296266E-3</v>
      </c>
      <c r="AG1055" t="b">
        <f t="shared" si="336"/>
        <v>0</v>
      </c>
      <c r="AH1055">
        <f t="shared" si="337"/>
        <v>2.6226851851851852E-2</v>
      </c>
    </row>
    <row r="1056" spans="1:34" x14ac:dyDescent="0.2">
      <c r="A1056">
        <v>1121</v>
      </c>
      <c r="B1056" t="s">
        <v>1069</v>
      </c>
      <c r="C1056" t="s">
        <v>1100</v>
      </c>
      <c r="D1056" t="s">
        <v>2130</v>
      </c>
      <c r="E1056" t="str">
        <f t="shared" si="324"/>
        <v>PatrickMar 25, 2020</v>
      </c>
      <c r="F1056" t="str">
        <f>VLOOKUP(E1056,'names lookup'!D:L,2,FALSE)</f>
        <v>Patrick Vallance</v>
      </c>
      <c r="G1056" t="str">
        <f>VLOOKUP(F1056,'names lookup'!E:H,3,FALSE)</f>
        <v>Government</v>
      </c>
      <c r="H1056" t="str">
        <f>VLOOKUP(F1056,'names lookup'!E:I,5,FALSE)</f>
        <v>Government</v>
      </c>
      <c r="I1056" t="str">
        <f>VLOOKUP($F1056,'names lookup'!$E:J,6,FALSE)</f>
        <v>Central govt</v>
      </c>
      <c r="J1056" t="str">
        <f>VLOOKUP($F1056,'names lookup'!$E:K,7,FALSE)</f>
        <v>N/A</v>
      </c>
      <c r="K1056" t="str">
        <f>VLOOKUP($F1056,'names lookup'!$E:L,8,FALSE)</f>
        <v>UK</v>
      </c>
      <c r="L1056" t="str">
        <f t="shared" si="325"/>
        <v>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v>
      </c>
      <c r="M1056" t="str">
        <f t="shared" si="338"/>
        <v>24:19</v>
      </c>
      <c r="O1056">
        <v>426</v>
      </c>
      <c r="Q1056" t="s">
        <v>1070</v>
      </c>
      <c r="R1056" s="7">
        <f t="shared" si="326"/>
        <v>43915</v>
      </c>
      <c r="S1056" t="s">
        <v>2765</v>
      </c>
      <c r="T1056" s="6">
        <f t="shared" si="339"/>
        <v>1.6886574074074075E-2</v>
      </c>
      <c r="U1056">
        <f t="shared" si="327"/>
        <v>1.6631944444444446E-2</v>
      </c>
      <c r="V1056">
        <f t="shared" si="328"/>
        <v>2.2951388888888886E-2</v>
      </c>
      <c r="W1056">
        <f t="shared" si="329"/>
        <v>6.31944444444444E-3</v>
      </c>
      <c r="X1056">
        <f t="shared" si="341"/>
        <v>1.8136574074074072E-2</v>
      </c>
      <c r="Y1056">
        <f t="shared" si="330"/>
        <v>1.8136574074074072E-2</v>
      </c>
      <c r="Z1056" t="b">
        <f t="shared" si="331"/>
        <v>0</v>
      </c>
      <c r="AA1056" s="6">
        <f t="shared" si="332"/>
        <v>2.4305555555555539E-4</v>
      </c>
      <c r="AB1056" s="6" t="b">
        <f t="shared" si="333"/>
        <v>0</v>
      </c>
      <c r="AC1056" s="9">
        <f t="shared" si="334"/>
        <v>76</v>
      </c>
      <c r="AD1056" s="9">
        <f t="shared" si="342"/>
        <v>217.14285714285728</v>
      </c>
      <c r="AE1056" s="10">
        <f t="shared" si="340"/>
        <v>3.1250000000000001E-4</v>
      </c>
      <c r="AF1056">
        <f t="shared" si="335"/>
        <v>1.5046296296296266E-3</v>
      </c>
      <c r="AG1056" t="b">
        <f t="shared" si="336"/>
        <v>0</v>
      </c>
      <c r="AH1056">
        <f t="shared" si="337"/>
        <v>2.6226851851851852E-2</v>
      </c>
    </row>
    <row r="1057" spans="1:34" x14ac:dyDescent="0.2">
      <c r="A1057">
        <v>1122</v>
      </c>
      <c r="B1057" t="s">
        <v>1069</v>
      </c>
      <c r="C1057" t="s">
        <v>1101</v>
      </c>
      <c r="D1057" t="s">
        <v>2044</v>
      </c>
      <c r="E1057" t="str">
        <f t="shared" si="324"/>
        <v>ChrisMar 25, 2020</v>
      </c>
      <c r="F1057" t="str">
        <f>VLOOKUP(E1057,'names lookup'!D:L,2,FALSE)</f>
        <v>Chris Whitty</v>
      </c>
      <c r="G1057" t="str">
        <f>VLOOKUP(F1057,'names lookup'!E:H,3,FALSE)</f>
        <v>Department of Health and Social Care (DHSC)</v>
      </c>
      <c r="H1057" t="str">
        <f>VLOOKUP(F1057,'names lookup'!E:I,5,FALSE)</f>
        <v>Government</v>
      </c>
      <c r="I1057" t="str">
        <f>VLOOKUP($F1057,'names lookup'!$E:J,6,FALSE)</f>
        <v>Health</v>
      </c>
      <c r="J1057" t="str">
        <f>VLOOKUP($F1057,'names lookup'!$E:K,7,FALSE)</f>
        <v>N/A</v>
      </c>
      <c r="K1057" t="str">
        <f>VLOOKUP($F1057,'names lookup'!$E:L,8,FALSE)</f>
        <v>England</v>
      </c>
      <c r="L1057" t="str">
        <f t="shared" si="325"/>
        <v>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v>
      </c>
      <c r="M1057" t="str">
        <f t="shared" si="338"/>
        <v>24:40</v>
      </c>
      <c r="O1057">
        <v>348</v>
      </c>
      <c r="Q1057" t="s">
        <v>1070</v>
      </c>
      <c r="R1057" s="7">
        <f t="shared" si="326"/>
        <v>43915</v>
      </c>
      <c r="S1057" t="s">
        <v>2766</v>
      </c>
      <c r="T1057" s="6">
        <f t="shared" si="339"/>
        <v>1.712962962962963E-2</v>
      </c>
      <c r="U1057">
        <f t="shared" si="327"/>
        <v>1.712962962962963E-2</v>
      </c>
      <c r="V1057">
        <f t="shared" si="328"/>
        <v>2.5555555555555554E-2</v>
      </c>
      <c r="W1057">
        <f t="shared" si="329"/>
        <v>8.4259259259259235E-3</v>
      </c>
      <c r="X1057">
        <f t="shared" si="341"/>
        <v>1.8136574074074072E-2</v>
      </c>
      <c r="Y1057">
        <f t="shared" si="330"/>
        <v>1.8136574074074072E-2</v>
      </c>
      <c r="Z1057" t="b">
        <f t="shared" si="331"/>
        <v>0</v>
      </c>
      <c r="AA1057" s="6">
        <f t="shared" si="332"/>
        <v>2.1990740740740825E-4</v>
      </c>
      <c r="AB1057" s="6" t="b">
        <f t="shared" si="333"/>
        <v>0</v>
      </c>
      <c r="AC1057" s="9">
        <f t="shared" si="334"/>
        <v>61</v>
      </c>
      <c r="AD1057" s="9">
        <f t="shared" si="342"/>
        <v>192.6315789473677</v>
      </c>
      <c r="AE1057" s="10">
        <f t="shared" si="340"/>
        <v>2.4305555555555552E-4</v>
      </c>
      <c r="AF1057">
        <f t="shared" si="335"/>
        <v>1.0069444444444423E-3</v>
      </c>
      <c r="AG1057" t="b">
        <f t="shared" si="336"/>
        <v>0</v>
      </c>
      <c r="AH1057">
        <f t="shared" si="337"/>
        <v>2.6226851851851852E-2</v>
      </c>
    </row>
    <row r="1058" spans="1:34" x14ac:dyDescent="0.2">
      <c r="A1058">
        <v>1123</v>
      </c>
      <c r="B1058" t="s">
        <v>1069</v>
      </c>
      <c r="C1058" t="s">
        <v>1102</v>
      </c>
      <c r="D1058" t="s">
        <v>2038</v>
      </c>
      <c r="E1058" t="str">
        <f t="shared" si="324"/>
        <v>Boris JohnsonMar 25, 2020</v>
      </c>
      <c r="F1058" t="str">
        <f>VLOOKUP(D1058,'names lookup'!A:L,5,FALSE)</f>
        <v>Boris Johnson</v>
      </c>
      <c r="G1058" t="str">
        <f>VLOOKUP(F1058,'names lookup'!E:H,3,FALSE)</f>
        <v>Government</v>
      </c>
      <c r="H1058" t="str">
        <f>VLOOKUP(F1058,'names lookup'!E:I,5,FALSE)</f>
        <v>Government</v>
      </c>
      <c r="I1058" t="str">
        <f>VLOOKUP($F1058,'names lookup'!$E:J,6,FALSE)</f>
        <v>Central govt</v>
      </c>
      <c r="J1058" t="str">
        <f>VLOOKUP($F1058,'names lookup'!$E:K,7,FALSE)</f>
        <v>N/A</v>
      </c>
      <c r="K1058" t="str">
        <f>VLOOKUP($F1058,'names lookup'!$E:L,8,FALSE)</f>
        <v>UK</v>
      </c>
      <c r="L1058" t="str">
        <f t="shared" si="325"/>
        <v>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v>
      </c>
      <c r="M1058" t="str">
        <f t="shared" si="338"/>
        <v>24:59</v>
      </c>
      <c r="O1058">
        <v>488</v>
      </c>
      <c r="Q1058" t="s">
        <v>1070</v>
      </c>
      <c r="R1058" s="7">
        <f t="shared" si="326"/>
        <v>43915</v>
      </c>
      <c r="S1058" t="s">
        <v>2421</v>
      </c>
      <c r="T1058" s="6">
        <f t="shared" si="339"/>
        <v>1.7349537037037038E-2</v>
      </c>
      <c r="U1058">
        <f t="shared" si="327"/>
        <v>1.7349537037037038E-2</v>
      </c>
      <c r="V1058">
        <f t="shared" si="328"/>
        <v>2.6226851851851852E-2</v>
      </c>
      <c r="W1058">
        <f t="shared" si="329"/>
        <v>8.8773148148148136E-3</v>
      </c>
      <c r="X1058">
        <f t="shared" si="341"/>
        <v>1.8136574074074072E-2</v>
      </c>
      <c r="Y1058">
        <f t="shared" si="330"/>
        <v>1.8136574074074072E-2</v>
      </c>
      <c r="Z1058" t="b">
        <f t="shared" si="331"/>
        <v>0</v>
      </c>
      <c r="AA1058" s="6">
        <f t="shared" si="332"/>
        <v>3.9351851851851874E-4</v>
      </c>
      <c r="AB1058" s="6" t="b">
        <f t="shared" si="333"/>
        <v>0</v>
      </c>
      <c r="AC1058" s="9">
        <f t="shared" si="334"/>
        <v>78</v>
      </c>
      <c r="AD1058" s="9">
        <f t="shared" si="342"/>
        <v>137.64705882352933</v>
      </c>
      <c r="AE1058" s="10">
        <f t="shared" si="340"/>
        <v>3.1250000000000001E-4</v>
      </c>
      <c r="AF1058">
        <f t="shared" si="335"/>
        <v>7.8703703703703401E-4</v>
      </c>
      <c r="AG1058" t="b">
        <f t="shared" si="336"/>
        <v>0</v>
      </c>
      <c r="AH1058">
        <f t="shared" si="337"/>
        <v>2.6226851851851852E-2</v>
      </c>
    </row>
    <row r="1059" spans="1:34" x14ac:dyDescent="0.2">
      <c r="A1059">
        <v>1124</v>
      </c>
      <c r="B1059" t="s">
        <v>1069</v>
      </c>
      <c r="C1059" t="s">
        <v>1103</v>
      </c>
      <c r="D1059" t="s">
        <v>2069</v>
      </c>
      <c r="E1059" t="str">
        <f t="shared" si="324"/>
        <v>Gary GibbonMar 25, 2020</v>
      </c>
      <c r="F1059" t="str">
        <f>VLOOKUP(D1059,'names lookup'!A:L,5,FALSE)</f>
        <v>Gary Gibbon</v>
      </c>
      <c r="G1059" t="str">
        <f>VLOOKUP(F1059,'names lookup'!E:H,3,FALSE)</f>
        <v>Channel 4 News</v>
      </c>
      <c r="H1059" t="str">
        <f>VLOOKUP(F1059,'names lookup'!E:I,5,FALSE)</f>
        <v>Media</v>
      </c>
      <c r="I1059" t="str">
        <f>VLOOKUP($F1059,'names lookup'!$E:J,6,FALSE)</f>
        <v>TV</v>
      </c>
      <c r="J1059" t="str">
        <f>VLOOKUP($F1059,'names lookup'!$E:K,7,FALSE)</f>
        <v>National</v>
      </c>
      <c r="K1059" t="str">
        <f>VLOOKUP($F1059,'names lookup'!$E:L,8,FALSE)</f>
        <v>UK</v>
      </c>
      <c r="L1059" t="str">
        <f t="shared" si="325"/>
        <v>Prime Minister, the frontline staff and the National Health Service and in working in social care couldn’t be clearer. They want that test on COVID-19 that tells them whether they got it, they want it now.</v>
      </c>
      <c r="M1059" t="str">
        <f t="shared" si="338"/>
        <v>25:33</v>
      </c>
      <c r="O1059">
        <v>226</v>
      </c>
      <c r="Q1059" t="s">
        <v>1070</v>
      </c>
      <c r="R1059" s="7">
        <f t="shared" si="326"/>
        <v>43915</v>
      </c>
      <c r="S1059" t="s">
        <v>2767</v>
      </c>
      <c r="T1059" s="6">
        <f t="shared" si="339"/>
        <v>1.7743055555555557E-2</v>
      </c>
      <c r="U1059">
        <f t="shared" si="327"/>
        <v>1.7743055555555557E-2</v>
      </c>
      <c r="V1059">
        <f t="shared" si="328"/>
        <v>1.7870370370370373E-2</v>
      </c>
      <c r="W1059">
        <f t="shared" si="329"/>
        <v>1.2731481481481621E-4</v>
      </c>
      <c r="X1059">
        <f t="shared" si="341"/>
        <v>1.8136574074074072E-2</v>
      </c>
      <c r="Y1059">
        <f t="shared" si="330"/>
        <v>1.8136574074074072E-2</v>
      </c>
      <c r="Z1059" t="b">
        <f t="shared" si="331"/>
        <v>0</v>
      </c>
      <c r="AA1059" s="6">
        <f t="shared" si="332"/>
        <v>1.2731481481481621E-4</v>
      </c>
      <c r="AB1059" s="6" t="b">
        <f t="shared" si="333"/>
        <v>0</v>
      </c>
      <c r="AC1059" s="9">
        <f t="shared" si="334"/>
        <v>36</v>
      </c>
      <c r="AD1059" s="9">
        <f t="shared" si="342"/>
        <v>196.36363636363421</v>
      </c>
      <c r="AE1059" s="10">
        <f t="shared" si="340"/>
        <v>1.3888888888888889E-4</v>
      </c>
      <c r="AF1059">
        <f t="shared" si="335"/>
        <v>3.9351851851851527E-4</v>
      </c>
      <c r="AG1059" t="b">
        <f t="shared" si="336"/>
        <v>0</v>
      </c>
      <c r="AH1059">
        <f t="shared" si="337"/>
        <v>2.6226851851851852E-2</v>
      </c>
    </row>
    <row r="1060" spans="1:34" x14ac:dyDescent="0.2">
      <c r="A1060">
        <v>1125</v>
      </c>
      <c r="B1060" t="s">
        <v>1069</v>
      </c>
      <c r="C1060" t="s">
        <v>1104</v>
      </c>
      <c r="D1060" t="s">
        <v>2069</v>
      </c>
      <c r="E1060" t="str">
        <f t="shared" si="324"/>
        <v>Gary GibbonMar 25, 2020</v>
      </c>
      <c r="F1060" t="str">
        <f>VLOOKUP(D1060,'names lookup'!A:L,5,FALSE)</f>
        <v>Gary Gibbon</v>
      </c>
      <c r="G1060" t="str">
        <f>VLOOKUP(F1060,'names lookup'!E:H,3,FALSE)</f>
        <v>Channel 4 News</v>
      </c>
      <c r="H1060" t="str">
        <f>VLOOKUP(F1060,'names lookup'!E:I,5,FALSE)</f>
        <v>Media</v>
      </c>
      <c r="I1060" t="str">
        <f>VLOOKUP($F1060,'names lookup'!$E:J,6,FALSE)</f>
        <v>TV</v>
      </c>
      <c r="J1060" t="str">
        <f>VLOOKUP($F1060,'names lookup'!$E:K,7,FALSE)</f>
        <v>National</v>
      </c>
      <c r="K1060" t="str">
        <f>VLOOKUP($F1060,'names lookup'!$E:L,8,FALSE)</f>
        <v>UK</v>
      </c>
      <c r="L1060" t="str">
        <f t="shared" si="325"/>
        <v>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v>
      </c>
      <c r="M1060" t="str">
        <f t="shared" si="338"/>
        <v>25:44</v>
      </c>
      <c r="O1060">
        <v>392</v>
      </c>
      <c r="Q1060" t="s">
        <v>1070</v>
      </c>
      <c r="R1060" s="7">
        <f t="shared" si="326"/>
        <v>43915</v>
      </c>
      <c r="S1060" t="s">
        <v>2767</v>
      </c>
      <c r="T1060" s="6">
        <f t="shared" si="339"/>
        <v>1.7870370370370373E-2</v>
      </c>
      <c r="U1060">
        <f t="shared" si="327"/>
        <v>1.7743055555555557E-2</v>
      </c>
      <c r="V1060">
        <f t="shared" si="328"/>
        <v>1.7870370370370373E-2</v>
      </c>
      <c r="W1060">
        <f t="shared" si="329"/>
        <v>1.2731481481481621E-4</v>
      </c>
      <c r="X1060">
        <f t="shared" si="341"/>
        <v>1.8136574074074072E-2</v>
      </c>
      <c r="Y1060">
        <f t="shared" si="330"/>
        <v>1.8136574074074072E-2</v>
      </c>
      <c r="Z1060" t="b">
        <f t="shared" si="331"/>
        <v>0</v>
      </c>
      <c r="AA1060" s="6">
        <f t="shared" si="332"/>
        <v>2.6620370370369906E-4</v>
      </c>
      <c r="AB1060" s="6" t="b">
        <f t="shared" si="333"/>
        <v>0</v>
      </c>
      <c r="AC1060" s="9">
        <f t="shared" si="334"/>
        <v>66</v>
      </c>
      <c r="AD1060" s="9">
        <f t="shared" si="342"/>
        <v>172.17391304348126</v>
      </c>
      <c r="AE1060" s="10">
        <f t="shared" si="340"/>
        <v>2.6620370370370372E-4</v>
      </c>
      <c r="AF1060">
        <f t="shared" si="335"/>
        <v>3.9351851851851527E-4</v>
      </c>
      <c r="AG1060" t="b">
        <f t="shared" si="336"/>
        <v>0</v>
      </c>
      <c r="AH1060">
        <f t="shared" si="337"/>
        <v>2.6226851851851852E-2</v>
      </c>
    </row>
    <row r="1061" spans="1:34" x14ac:dyDescent="0.2">
      <c r="A1061">
        <v>1126</v>
      </c>
      <c r="B1061" t="s">
        <v>1069</v>
      </c>
      <c r="C1061" t="s">
        <v>1105</v>
      </c>
      <c r="D1061" t="s">
        <v>2038</v>
      </c>
      <c r="E1061" t="str">
        <f t="shared" si="324"/>
        <v>Boris JohnsonMar 25, 2020</v>
      </c>
      <c r="F1061" t="str">
        <f>VLOOKUP(D1061,'names lookup'!A:L,5,FALSE)</f>
        <v>Boris Johnson</v>
      </c>
      <c r="G1061" t="str">
        <f>VLOOKUP(F1061,'names lookup'!E:H,3,FALSE)</f>
        <v>Government</v>
      </c>
      <c r="H1061" t="str">
        <f>VLOOKUP(F1061,'names lookup'!E:I,5,FALSE)</f>
        <v>Government</v>
      </c>
      <c r="I1061" t="str">
        <f>VLOOKUP($F1061,'names lookup'!$E:J,6,FALSE)</f>
        <v>Central govt</v>
      </c>
      <c r="J1061" t="str">
        <f>VLOOKUP($F1061,'names lookup'!$E:K,7,FALSE)</f>
        <v>N/A</v>
      </c>
      <c r="K1061" t="str">
        <f>VLOOKUP($F1061,'names lookup'!$E:L,8,FALSE)</f>
        <v>UK</v>
      </c>
      <c r="L1061" t="str">
        <f t="shared" si="325"/>
        <v>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v>
      </c>
      <c r="M1061" t="str">
        <f t="shared" si="338"/>
        <v>26:07</v>
      </c>
      <c r="O1061">
        <v>361</v>
      </c>
      <c r="Q1061" t="s">
        <v>1070</v>
      </c>
      <c r="R1061" s="7">
        <f t="shared" si="326"/>
        <v>43915</v>
      </c>
      <c r="S1061" t="s">
        <v>2768</v>
      </c>
      <c r="T1061" s="6">
        <f t="shared" si="339"/>
        <v>1.8136574074074072E-2</v>
      </c>
      <c r="U1061">
        <f t="shared" si="327"/>
        <v>1.8136574074074072E-2</v>
      </c>
      <c r="V1061">
        <f t="shared" si="328"/>
        <v>2.6226851851851852E-2</v>
      </c>
      <c r="W1061">
        <f t="shared" si="329"/>
        <v>8.0902777777777796E-3</v>
      </c>
      <c r="X1061">
        <f t="shared" si="341"/>
        <v>2.056712962962963E-2</v>
      </c>
      <c r="Y1061">
        <f t="shared" si="330"/>
        <v>2.056712962962963E-2</v>
      </c>
      <c r="Z1061" t="b">
        <f t="shared" si="331"/>
        <v>0</v>
      </c>
      <c r="AA1061" s="6">
        <f t="shared" si="332"/>
        <v>2.7777777777777957E-4</v>
      </c>
      <c r="AB1061" s="6" t="b">
        <f t="shared" si="333"/>
        <v>0</v>
      </c>
      <c r="AC1061" s="9">
        <f t="shared" si="334"/>
        <v>62</v>
      </c>
      <c r="AD1061" s="9">
        <f t="shared" si="342"/>
        <v>154.99999999999901</v>
      </c>
      <c r="AE1061" s="10">
        <f t="shared" si="340"/>
        <v>2.5462962962962961E-4</v>
      </c>
      <c r="AF1061">
        <f t="shared" si="335"/>
        <v>2.4305555555555573E-3</v>
      </c>
      <c r="AG1061" t="b">
        <f t="shared" si="336"/>
        <v>0</v>
      </c>
      <c r="AH1061">
        <f t="shared" si="337"/>
        <v>2.6226851851851852E-2</v>
      </c>
    </row>
    <row r="1062" spans="1:34" x14ac:dyDescent="0.2">
      <c r="A1062">
        <v>1127</v>
      </c>
      <c r="B1062" t="s">
        <v>1069</v>
      </c>
      <c r="C1062" t="s">
        <v>1106</v>
      </c>
      <c r="D1062" t="s">
        <v>2038</v>
      </c>
      <c r="E1062" t="str">
        <f t="shared" si="324"/>
        <v>Boris JohnsonMar 25, 2020</v>
      </c>
      <c r="F1062" t="str">
        <f>VLOOKUP(D1062,'names lookup'!A:L,5,FALSE)</f>
        <v>Boris Johnson</v>
      </c>
      <c r="G1062" t="str">
        <f>VLOOKUP(F1062,'names lookup'!E:H,3,FALSE)</f>
        <v>Government</v>
      </c>
      <c r="H1062" t="str">
        <f>VLOOKUP(F1062,'names lookup'!E:I,5,FALSE)</f>
        <v>Government</v>
      </c>
      <c r="I1062" t="str">
        <f>VLOOKUP($F1062,'names lookup'!$E:J,6,FALSE)</f>
        <v>Central govt</v>
      </c>
      <c r="J1062" t="str">
        <f>VLOOKUP($F1062,'names lookup'!$E:K,7,FALSE)</f>
        <v>N/A</v>
      </c>
      <c r="K1062" t="str">
        <f>VLOOKUP($F1062,'names lookup'!$E:L,8,FALSE)</f>
        <v>UK</v>
      </c>
      <c r="L1062" t="str">
        <f t="shared" si="325"/>
        <v>The antigen or the antibody tests that have been described. And as, Matt Hancock, the Health Secretary has said, we’re going up from 5,000 to 10,000 tests per day, to 25,000 and so on. Hopefully very soon up to 250,000 a day.</v>
      </c>
      <c r="M1062" t="str">
        <f t="shared" si="338"/>
        <v>26:31</v>
      </c>
      <c r="O1062">
        <v>248</v>
      </c>
      <c r="Q1062" t="s">
        <v>1070</v>
      </c>
      <c r="R1062" s="7">
        <f t="shared" si="326"/>
        <v>43915</v>
      </c>
      <c r="S1062" t="s">
        <v>2768</v>
      </c>
      <c r="T1062" s="6">
        <f t="shared" si="339"/>
        <v>1.8414351851851852E-2</v>
      </c>
      <c r="U1062">
        <f t="shared" si="327"/>
        <v>1.8136574074074072E-2</v>
      </c>
      <c r="V1062">
        <f t="shared" si="328"/>
        <v>2.6226851851851852E-2</v>
      </c>
      <c r="W1062">
        <f t="shared" si="329"/>
        <v>8.0902777777777796E-3</v>
      </c>
      <c r="X1062">
        <f t="shared" si="341"/>
        <v>2.056712962962963E-2</v>
      </c>
      <c r="Y1062">
        <f t="shared" si="330"/>
        <v>2.056712962962963E-2</v>
      </c>
      <c r="Z1062" t="b">
        <f t="shared" si="331"/>
        <v>0</v>
      </c>
      <c r="AA1062" s="6">
        <f t="shared" si="332"/>
        <v>2.1990740740740478E-4</v>
      </c>
      <c r="AB1062" s="6" t="b">
        <f t="shared" si="333"/>
        <v>0</v>
      </c>
      <c r="AC1062" s="9">
        <f t="shared" si="334"/>
        <v>42</v>
      </c>
      <c r="AD1062" s="9">
        <f t="shared" si="342"/>
        <v>132.63157894737</v>
      </c>
      <c r="AE1062" s="10">
        <f t="shared" si="340"/>
        <v>1.7361111111111112E-4</v>
      </c>
      <c r="AF1062">
        <f t="shared" si="335"/>
        <v>2.4305555555555573E-3</v>
      </c>
      <c r="AG1062" t="b">
        <f t="shared" si="336"/>
        <v>0</v>
      </c>
      <c r="AH1062">
        <f t="shared" si="337"/>
        <v>2.6226851851851852E-2</v>
      </c>
    </row>
    <row r="1063" spans="1:34" x14ac:dyDescent="0.2">
      <c r="A1063">
        <v>1128</v>
      </c>
      <c r="B1063" t="s">
        <v>1069</v>
      </c>
      <c r="C1063" t="s">
        <v>1107</v>
      </c>
      <c r="D1063" t="s">
        <v>2038</v>
      </c>
      <c r="E1063" t="str">
        <f t="shared" si="324"/>
        <v>Boris JohnsonMar 25, 2020</v>
      </c>
      <c r="F1063" t="str">
        <f>VLOOKUP(D1063,'names lookup'!A:L,5,FALSE)</f>
        <v>Boris Johnson</v>
      </c>
      <c r="G1063" t="str">
        <f>VLOOKUP(F1063,'names lookup'!E:H,3,FALSE)</f>
        <v>Government</v>
      </c>
      <c r="H1063" t="str">
        <f>VLOOKUP(F1063,'names lookup'!E:I,5,FALSE)</f>
        <v>Government</v>
      </c>
      <c r="I1063" t="str">
        <f>VLOOKUP($F1063,'names lookup'!$E:J,6,FALSE)</f>
        <v>Central govt</v>
      </c>
      <c r="J1063" t="str">
        <f>VLOOKUP($F1063,'names lookup'!$E:K,7,FALSE)</f>
        <v>N/A</v>
      </c>
      <c r="K1063" t="str">
        <f>VLOOKUP($F1063,'names lookup'!$E:L,8,FALSE)</f>
        <v>UK</v>
      </c>
      <c r="L1063" t="str">
        <f t="shared" si="325"/>
        <v>But to answer your question about the types of tests that we have, the differences that you see in between the UK’s provision for testing and other countries, I think it probably would be most helpful if I again pass to Chris and to Patrick to explain. Chris.</v>
      </c>
      <c r="M1063" t="str">
        <f t="shared" si="338"/>
        <v>26:50</v>
      </c>
      <c r="O1063">
        <v>282</v>
      </c>
      <c r="Q1063" t="s">
        <v>1070</v>
      </c>
      <c r="R1063" s="7">
        <f t="shared" si="326"/>
        <v>43915</v>
      </c>
      <c r="S1063" t="s">
        <v>2768</v>
      </c>
      <c r="T1063" s="6">
        <f t="shared" si="339"/>
        <v>1.8634259259259257E-2</v>
      </c>
      <c r="U1063">
        <f t="shared" si="327"/>
        <v>1.8136574074074072E-2</v>
      </c>
      <c r="V1063">
        <f t="shared" si="328"/>
        <v>2.6226851851851852E-2</v>
      </c>
      <c r="W1063">
        <f t="shared" si="329"/>
        <v>8.0902777777777796E-3</v>
      </c>
      <c r="X1063">
        <f t="shared" si="341"/>
        <v>2.056712962962963E-2</v>
      </c>
      <c r="Y1063">
        <f t="shared" si="330"/>
        <v>2.056712962962963E-2</v>
      </c>
      <c r="Z1063" t="b">
        <f t="shared" si="331"/>
        <v>0</v>
      </c>
      <c r="AA1063" s="6">
        <f t="shared" si="332"/>
        <v>2.0833333333333467E-4</v>
      </c>
      <c r="AB1063" s="6" t="b">
        <f t="shared" si="333"/>
        <v>0</v>
      </c>
      <c r="AC1063" s="9">
        <f t="shared" si="334"/>
        <v>48</v>
      </c>
      <c r="AD1063" s="9">
        <f t="shared" si="342"/>
        <v>159.99999999999898</v>
      </c>
      <c r="AE1063" s="10">
        <f t="shared" si="340"/>
        <v>1.9675925925925926E-4</v>
      </c>
      <c r="AF1063">
        <f t="shared" si="335"/>
        <v>2.4305555555555573E-3</v>
      </c>
      <c r="AG1063" t="b">
        <f t="shared" si="336"/>
        <v>0</v>
      </c>
      <c r="AH1063">
        <f t="shared" si="337"/>
        <v>2.6226851851851852E-2</v>
      </c>
    </row>
    <row r="1064" spans="1:34" x14ac:dyDescent="0.2">
      <c r="A1064">
        <v>1129</v>
      </c>
      <c r="B1064" t="s">
        <v>1069</v>
      </c>
      <c r="C1064" t="s">
        <v>1108</v>
      </c>
      <c r="D1064" t="s">
        <v>2044</v>
      </c>
      <c r="E1064" t="str">
        <f t="shared" si="324"/>
        <v>ChrisMar 25, 2020</v>
      </c>
      <c r="F1064" t="str">
        <f>VLOOKUP(E1064,'names lookup'!D:L,2,FALSE)</f>
        <v>Chris Whitty</v>
      </c>
      <c r="G1064" t="str">
        <f>VLOOKUP(F1064,'names lookup'!E:H,3,FALSE)</f>
        <v>Department of Health and Social Care (DHSC)</v>
      </c>
      <c r="H1064" t="str">
        <f>VLOOKUP(F1064,'names lookup'!E:I,5,FALSE)</f>
        <v>Government</v>
      </c>
      <c r="I1064" t="str">
        <f>VLOOKUP($F1064,'names lookup'!$E:J,6,FALSE)</f>
        <v>Health</v>
      </c>
      <c r="J1064" t="str">
        <f>VLOOKUP($F1064,'names lookup'!$E:K,7,FALSE)</f>
        <v>N/A</v>
      </c>
      <c r="K1064" t="str">
        <f>VLOOKUP($F1064,'names lookup'!$E:L,8,FALSE)</f>
        <v>England</v>
      </c>
      <c r="L1064" t="str">
        <f t="shared" si="325"/>
        <v>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v>
      </c>
      <c r="M1064" t="str">
        <f t="shared" si="338"/>
        <v>27:08</v>
      </c>
      <c r="O1064">
        <v>363</v>
      </c>
      <c r="Q1064" t="s">
        <v>1070</v>
      </c>
      <c r="R1064" s="7">
        <f t="shared" si="326"/>
        <v>43915</v>
      </c>
      <c r="S1064" t="s">
        <v>2769</v>
      </c>
      <c r="T1064" s="6">
        <f t="shared" si="339"/>
        <v>1.8842592592592591E-2</v>
      </c>
      <c r="U1064">
        <f t="shared" si="327"/>
        <v>1.8842592592592591E-2</v>
      </c>
      <c r="V1064">
        <f t="shared" si="328"/>
        <v>2.5555555555555554E-2</v>
      </c>
      <c r="W1064">
        <f t="shared" si="329"/>
        <v>6.7129629629629622E-3</v>
      </c>
      <c r="X1064">
        <f t="shared" si="341"/>
        <v>2.056712962962963E-2</v>
      </c>
      <c r="Y1064">
        <f t="shared" si="330"/>
        <v>2.056712962962963E-2</v>
      </c>
      <c r="Z1064" t="b">
        <f t="shared" si="331"/>
        <v>0</v>
      </c>
      <c r="AA1064" s="6">
        <f t="shared" si="332"/>
        <v>2.3148148148148182E-4</v>
      </c>
      <c r="AB1064" s="6" t="b">
        <f t="shared" si="333"/>
        <v>0</v>
      </c>
      <c r="AC1064" s="9">
        <f t="shared" si="334"/>
        <v>61</v>
      </c>
      <c r="AD1064" s="9">
        <f t="shared" si="342"/>
        <v>182.99999999999974</v>
      </c>
      <c r="AE1064" s="10">
        <f t="shared" si="340"/>
        <v>2.4305555555555552E-4</v>
      </c>
      <c r="AF1064">
        <f t="shared" si="335"/>
        <v>1.7245370370370383E-3</v>
      </c>
      <c r="AG1064" t="b">
        <f t="shared" si="336"/>
        <v>0</v>
      </c>
      <c r="AH1064">
        <f t="shared" si="337"/>
        <v>2.6226851851851852E-2</v>
      </c>
    </row>
    <row r="1065" spans="1:34" x14ac:dyDescent="0.2">
      <c r="A1065">
        <v>1130</v>
      </c>
      <c r="B1065" t="s">
        <v>1069</v>
      </c>
      <c r="C1065" t="s">
        <v>1109</v>
      </c>
      <c r="D1065" t="s">
        <v>2044</v>
      </c>
      <c r="E1065" t="str">
        <f t="shared" si="324"/>
        <v>ChrisMar 25, 2020</v>
      </c>
      <c r="F1065" t="str">
        <f>VLOOKUP(E1065,'names lookup'!D:L,2,FALSE)</f>
        <v>Chris Whitty</v>
      </c>
      <c r="G1065" t="str">
        <f>VLOOKUP(F1065,'names lookup'!E:H,3,FALSE)</f>
        <v>Department of Health and Social Care (DHSC)</v>
      </c>
      <c r="H1065" t="str">
        <f>VLOOKUP(F1065,'names lookup'!E:I,5,FALSE)</f>
        <v>Government</v>
      </c>
      <c r="I1065" t="str">
        <f>VLOOKUP($F1065,'names lookup'!$E:J,6,FALSE)</f>
        <v>Health</v>
      </c>
      <c r="J1065" t="str">
        <f>VLOOKUP($F1065,'names lookup'!$E:K,7,FALSE)</f>
        <v>N/A</v>
      </c>
      <c r="K1065" t="str">
        <f>VLOOKUP($F1065,'names lookup'!$E:L,8,FALSE)</f>
        <v>England</v>
      </c>
      <c r="L1065" t="str">
        <f t="shared" si="325"/>
        <v>Some components of it are old, but the scale of this is something which is obviously occurred at extraordinary speed and that’s just a practical reality. And I think anyone who understands how supply chains work and the huge demand for this there is globally would understand that.</v>
      </c>
      <c r="M1065" t="str">
        <f t="shared" si="338"/>
        <v>27:28</v>
      </c>
      <c r="O1065">
        <v>296</v>
      </c>
      <c r="Q1065" t="s">
        <v>1070</v>
      </c>
      <c r="R1065" s="7">
        <f t="shared" si="326"/>
        <v>43915</v>
      </c>
      <c r="S1065" t="s">
        <v>2769</v>
      </c>
      <c r="T1065" s="6">
        <f t="shared" si="339"/>
        <v>1.9074074074074073E-2</v>
      </c>
      <c r="U1065">
        <f t="shared" si="327"/>
        <v>1.8842592592592591E-2</v>
      </c>
      <c r="V1065">
        <f t="shared" si="328"/>
        <v>2.5555555555555554E-2</v>
      </c>
      <c r="W1065">
        <f t="shared" si="329"/>
        <v>6.7129629629629622E-3</v>
      </c>
      <c r="X1065">
        <f t="shared" si="341"/>
        <v>2.056712962962963E-2</v>
      </c>
      <c r="Y1065">
        <f t="shared" si="330"/>
        <v>2.056712962962963E-2</v>
      </c>
      <c r="Z1065" t="b">
        <f t="shared" si="331"/>
        <v>0</v>
      </c>
      <c r="AA1065" s="6">
        <f t="shared" si="332"/>
        <v>1.7361111111111049E-4</v>
      </c>
      <c r="AB1065" s="6" t="b">
        <f t="shared" si="333"/>
        <v>0</v>
      </c>
      <c r="AC1065" s="9">
        <f t="shared" si="334"/>
        <v>48</v>
      </c>
      <c r="AD1065" s="9">
        <f t="shared" si="342"/>
        <v>192.00000000000068</v>
      </c>
      <c r="AE1065" s="10">
        <f t="shared" si="340"/>
        <v>1.9675925925925926E-4</v>
      </c>
      <c r="AF1065">
        <f t="shared" si="335"/>
        <v>1.7245370370370383E-3</v>
      </c>
      <c r="AG1065" t="b">
        <f t="shared" si="336"/>
        <v>0</v>
      </c>
      <c r="AH1065">
        <f t="shared" si="337"/>
        <v>2.6226851851851852E-2</v>
      </c>
    </row>
    <row r="1066" spans="1:34" x14ac:dyDescent="0.2">
      <c r="A1066">
        <v>1131</v>
      </c>
      <c r="B1066" t="s">
        <v>1069</v>
      </c>
      <c r="C1066" t="s">
        <v>1110</v>
      </c>
      <c r="D1066" t="s">
        <v>2044</v>
      </c>
      <c r="E1066" t="str">
        <f t="shared" si="324"/>
        <v>ChrisMar 25, 2020</v>
      </c>
      <c r="F1066" t="str">
        <f>VLOOKUP(E1066,'names lookup'!D:L,2,FALSE)</f>
        <v>Chris Whitty</v>
      </c>
      <c r="G1066" t="str">
        <f>VLOOKUP(F1066,'names lookup'!E:H,3,FALSE)</f>
        <v>Department of Health and Social Care (DHSC)</v>
      </c>
      <c r="H1066" t="str">
        <f>VLOOKUP(F1066,'names lookup'!E:I,5,FALSE)</f>
        <v>Government</v>
      </c>
      <c r="I1066" t="str">
        <f>VLOOKUP($F1066,'names lookup'!$E:J,6,FALSE)</f>
        <v>Health</v>
      </c>
      <c r="J1066" t="str">
        <f>VLOOKUP($F1066,'names lookup'!$E:K,7,FALSE)</f>
        <v>N/A</v>
      </c>
      <c r="K1066" t="str">
        <f>VLOOKUP($F1066,'names lookup'!$E:L,8,FALSE)</f>
        <v>England</v>
      </c>
      <c r="L1066" t="str">
        <f t="shared" si="325"/>
        <v>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v>
      </c>
      <c r="M1066" t="str">
        <f t="shared" si="338"/>
        <v>27:43</v>
      </c>
      <c r="O1066">
        <v>435</v>
      </c>
      <c r="Q1066" t="s">
        <v>1070</v>
      </c>
      <c r="R1066" s="7">
        <f t="shared" si="326"/>
        <v>43915</v>
      </c>
      <c r="S1066" t="s">
        <v>2769</v>
      </c>
      <c r="T1066" s="6">
        <f t="shared" si="339"/>
        <v>1.9247685185185184E-2</v>
      </c>
      <c r="U1066">
        <f t="shared" si="327"/>
        <v>1.8842592592592591E-2</v>
      </c>
      <c r="V1066">
        <f t="shared" si="328"/>
        <v>2.5555555555555554E-2</v>
      </c>
      <c r="W1066">
        <f t="shared" si="329"/>
        <v>6.7129629629629622E-3</v>
      </c>
      <c r="X1066">
        <f t="shared" si="341"/>
        <v>2.056712962962963E-2</v>
      </c>
      <c r="Y1066">
        <f t="shared" si="330"/>
        <v>2.056712962962963E-2</v>
      </c>
      <c r="Z1066" t="b">
        <f t="shared" si="331"/>
        <v>0</v>
      </c>
      <c r="AA1066" s="6">
        <f t="shared" si="332"/>
        <v>2.4305555555555886E-4</v>
      </c>
      <c r="AB1066" s="6" t="b">
        <f t="shared" si="333"/>
        <v>0</v>
      </c>
      <c r="AC1066" s="9">
        <f t="shared" si="334"/>
        <v>73</v>
      </c>
      <c r="AD1066" s="9">
        <f t="shared" si="342"/>
        <v>208.57142857142574</v>
      </c>
      <c r="AE1066" s="10">
        <f t="shared" si="340"/>
        <v>3.0092592592592595E-4</v>
      </c>
      <c r="AF1066">
        <f t="shared" si="335"/>
        <v>1.7245370370370383E-3</v>
      </c>
      <c r="AG1066" t="b">
        <f t="shared" si="336"/>
        <v>0</v>
      </c>
      <c r="AH1066">
        <f t="shared" si="337"/>
        <v>2.6226851851851852E-2</v>
      </c>
    </row>
    <row r="1067" spans="1:34" x14ac:dyDescent="0.2">
      <c r="A1067">
        <v>1132</v>
      </c>
      <c r="B1067" t="s">
        <v>1069</v>
      </c>
      <c r="C1067" t="s">
        <v>1111</v>
      </c>
      <c r="D1067" t="s">
        <v>2044</v>
      </c>
      <c r="E1067" t="str">
        <f t="shared" si="324"/>
        <v>ChrisMar 25, 2020</v>
      </c>
      <c r="F1067" t="str">
        <f>VLOOKUP(E1067,'names lookup'!D:L,2,FALSE)</f>
        <v>Chris Whitty</v>
      </c>
      <c r="G1067" t="str">
        <f>VLOOKUP(F1067,'names lookup'!E:H,3,FALSE)</f>
        <v>Department of Health and Social Care (DHSC)</v>
      </c>
      <c r="H1067" t="str">
        <f>VLOOKUP(F1067,'names lookup'!E:I,5,FALSE)</f>
        <v>Government</v>
      </c>
      <c r="I1067" t="str">
        <f>VLOOKUP($F1067,'names lookup'!$E:J,6,FALSE)</f>
        <v>Health</v>
      </c>
      <c r="J1067" t="str">
        <f>VLOOKUP($F1067,'names lookup'!$E:K,7,FALSE)</f>
        <v>N/A</v>
      </c>
      <c r="K1067" t="str">
        <f>VLOOKUP($F1067,'names lookup'!$E:L,8,FALSE)</f>
        <v>England</v>
      </c>
      <c r="L1067" t="str">
        <f t="shared" si="325"/>
        <v>Clearly we’re doing a lot of testing here though. For example, looking at the numbers we’ve done so far, 97,000 tests already conducted. It’s not that there is no testing going on, what we need, clearly, is to be able to scale it up.</v>
      </c>
      <c r="M1067" t="str">
        <f t="shared" si="338"/>
        <v>28:04</v>
      </c>
      <c r="O1067">
        <v>248</v>
      </c>
      <c r="Q1067" t="s">
        <v>1070</v>
      </c>
      <c r="R1067" s="7">
        <f t="shared" si="326"/>
        <v>43915</v>
      </c>
      <c r="S1067" t="s">
        <v>2769</v>
      </c>
      <c r="T1067" s="6">
        <f t="shared" si="339"/>
        <v>1.9490740740740743E-2</v>
      </c>
      <c r="U1067">
        <f t="shared" si="327"/>
        <v>1.8842592592592591E-2</v>
      </c>
      <c r="V1067">
        <f t="shared" si="328"/>
        <v>2.5555555555555554E-2</v>
      </c>
      <c r="W1067">
        <f t="shared" si="329"/>
        <v>6.7129629629629622E-3</v>
      </c>
      <c r="X1067">
        <f t="shared" si="341"/>
        <v>2.056712962962963E-2</v>
      </c>
      <c r="Y1067">
        <f t="shared" si="330"/>
        <v>2.056712962962963E-2</v>
      </c>
      <c r="Z1067" t="b">
        <f t="shared" si="331"/>
        <v>0</v>
      </c>
      <c r="AA1067" s="6">
        <f t="shared" si="332"/>
        <v>1.6203703703703692E-4</v>
      </c>
      <c r="AB1067" s="6" t="b">
        <f t="shared" si="333"/>
        <v>0</v>
      </c>
      <c r="AC1067" s="9">
        <f t="shared" si="334"/>
        <v>44</v>
      </c>
      <c r="AD1067" s="9">
        <f t="shared" si="342"/>
        <v>188.5714285714287</v>
      </c>
      <c r="AE1067" s="10">
        <f t="shared" si="340"/>
        <v>1.7361111111111112E-4</v>
      </c>
      <c r="AF1067">
        <f t="shared" si="335"/>
        <v>1.7245370370370383E-3</v>
      </c>
      <c r="AG1067" t="b">
        <f t="shared" si="336"/>
        <v>0</v>
      </c>
      <c r="AH1067">
        <f t="shared" si="337"/>
        <v>2.6226851851851852E-2</v>
      </c>
    </row>
    <row r="1068" spans="1:34" x14ac:dyDescent="0.2">
      <c r="A1068">
        <v>1133</v>
      </c>
      <c r="B1068" t="s">
        <v>1069</v>
      </c>
      <c r="C1068" t="s">
        <v>1112</v>
      </c>
      <c r="D1068" t="s">
        <v>2130</v>
      </c>
      <c r="E1068" t="str">
        <f t="shared" si="324"/>
        <v>PatrickMar 25, 2020</v>
      </c>
      <c r="F1068" t="str">
        <f>VLOOKUP(E1068,'names lookup'!D:L,2,FALSE)</f>
        <v>Patrick Vallance</v>
      </c>
      <c r="G1068" t="str">
        <f>VLOOKUP(F1068,'names lookup'!E:H,3,FALSE)</f>
        <v>Government</v>
      </c>
      <c r="H1068" t="str">
        <f>VLOOKUP(F1068,'names lookup'!E:I,5,FALSE)</f>
        <v>Government</v>
      </c>
      <c r="I1068" t="str">
        <f>VLOOKUP($F1068,'names lookup'!$E:J,6,FALSE)</f>
        <v>Central govt</v>
      </c>
      <c r="J1068" t="str">
        <f>VLOOKUP($F1068,'names lookup'!$E:K,7,FALSE)</f>
        <v>N/A</v>
      </c>
      <c r="K1068" t="str">
        <f>VLOOKUP($F1068,'names lookup'!$E:L,8,FALSE)</f>
        <v>UK</v>
      </c>
      <c r="L1068" t="str">
        <f t="shared" si="325"/>
        <v>Nothing to add.</v>
      </c>
      <c r="M1068" t="str">
        <f t="shared" si="338"/>
        <v>28:18</v>
      </c>
      <c r="O1068">
        <v>32</v>
      </c>
      <c r="Q1068" t="s">
        <v>1070</v>
      </c>
      <c r="R1068" s="7">
        <f t="shared" si="326"/>
        <v>43915</v>
      </c>
      <c r="S1068" t="s">
        <v>2733</v>
      </c>
      <c r="T1068" s="6">
        <f t="shared" si="339"/>
        <v>1.9652777777777779E-2</v>
      </c>
      <c r="U1068">
        <f t="shared" si="327"/>
        <v>1.9652777777777779E-2</v>
      </c>
      <c r="V1068">
        <f t="shared" si="328"/>
        <v>2.2951388888888886E-2</v>
      </c>
      <c r="W1068">
        <f t="shared" si="329"/>
        <v>3.2986111111111063E-3</v>
      </c>
      <c r="X1068">
        <f t="shared" si="341"/>
        <v>2.056712962962963E-2</v>
      </c>
      <c r="Y1068">
        <f t="shared" si="330"/>
        <v>2.056712962962963E-2</v>
      </c>
      <c r="Z1068" t="b">
        <f t="shared" si="331"/>
        <v>0</v>
      </c>
      <c r="AA1068" s="6">
        <f t="shared" si="332"/>
        <v>1.157407407407357E-5</v>
      </c>
      <c r="AB1068" s="6" t="b">
        <f t="shared" si="333"/>
        <v>0</v>
      </c>
      <c r="AC1068" s="9">
        <f t="shared" si="334"/>
        <v>3</v>
      </c>
      <c r="AD1068" s="9">
        <f t="shared" si="342"/>
        <v>180.00000000000784</v>
      </c>
      <c r="AE1068" s="10">
        <f t="shared" si="340"/>
        <v>1.1574074074074073E-5</v>
      </c>
      <c r="AF1068">
        <f t="shared" si="335"/>
        <v>9.1435185185185022E-4</v>
      </c>
      <c r="AG1068" t="b">
        <f t="shared" si="336"/>
        <v>0</v>
      </c>
      <c r="AH1068">
        <f t="shared" si="337"/>
        <v>2.6226851851851852E-2</v>
      </c>
    </row>
    <row r="1069" spans="1:34" x14ac:dyDescent="0.2">
      <c r="A1069">
        <v>1134</v>
      </c>
      <c r="B1069" t="s">
        <v>1069</v>
      </c>
      <c r="C1069" t="s">
        <v>1113</v>
      </c>
      <c r="D1069" t="s">
        <v>2038</v>
      </c>
      <c r="E1069" t="str">
        <f t="shared" si="324"/>
        <v>Boris JohnsonMar 25, 2020</v>
      </c>
      <c r="F1069" t="str">
        <f>VLOOKUP(D1069,'names lookup'!A:L,5,FALSE)</f>
        <v>Boris Johnson</v>
      </c>
      <c r="G1069" t="str">
        <f>VLOOKUP(F1069,'names lookup'!E:H,3,FALSE)</f>
        <v>Government</v>
      </c>
      <c r="H1069" t="str">
        <f>VLOOKUP(F1069,'names lookup'!E:I,5,FALSE)</f>
        <v>Government</v>
      </c>
      <c r="I1069" t="str">
        <f>VLOOKUP($F1069,'names lookup'!$E:J,6,FALSE)</f>
        <v>Central govt</v>
      </c>
      <c r="J1069" t="str">
        <f>VLOOKUP($F1069,'names lookup'!$E:K,7,FALSE)</f>
        <v>N/A</v>
      </c>
      <c r="K1069" t="str">
        <f>VLOOKUP($F1069,'names lookup'!$E:L,8,FALSE)</f>
        <v>UK</v>
      </c>
      <c r="L1069" t="str">
        <f t="shared" si="325"/>
        <v>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v>
      </c>
      <c r="M1069" t="str">
        <f t="shared" si="338"/>
        <v>28:19</v>
      </c>
      <c r="O1069">
        <v>402</v>
      </c>
      <c r="Q1069" t="s">
        <v>1070</v>
      </c>
      <c r="R1069" s="7">
        <f t="shared" si="326"/>
        <v>43915</v>
      </c>
      <c r="S1069" t="s">
        <v>2770</v>
      </c>
      <c r="T1069" s="6">
        <f t="shared" si="339"/>
        <v>1.9664351851851853E-2</v>
      </c>
      <c r="U1069">
        <f t="shared" si="327"/>
        <v>1.9664351851851853E-2</v>
      </c>
      <c r="V1069">
        <f t="shared" si="328"/>
        <v>2.6226851851851852E-2</v>
      </c>
      <c r="W1069">
        <f t="shared" si="329"/>
        <v>6.5624999999999989E-3</v>
      </c>
      <c r="X1069">
        <f t="shared" si="341"/>
        <v>2.056712962962963E-2</v>
      </c>
      <c r="Y1069">
        <f t="shared" si="330"/>
        <v>2.056712962962963E-2</v>
      </c>
      <c r="Z1069" t="b">
        <f t="shared" si="331"/>
        <v>0</v>
      </c>
      <c r="AA1069" s="6">
        <f t="shared" si="332"/>
        <v>3.5879629629629456E-4</v>
      </c>
      <c r="AB1069" s="6" t="b">
        <f t="shared" si="333"/>
        <v>0</v>
      </c>
      <c r="AC1069" s="9">
        <f t="shared" si="334"/>
        <v>72</v>
      </c>
      <c r="AD1069" s="9">
        <f t="shared" si="342"/>
        <v>139.35483870967809</v>
      </c>
      <c r="AE1069" s="10">
        <f t="shared" si="340"/>
        <v>2.8935185185185189E-4</v>
      </c>
      <c r="AF1069">
        <f t="shared" si="335"/>
        <v>9.0277777777777665E-4</v>
      </c>
      <c r="AG1069" t="b">
        <f t="shared" si="336"/>
        <v>0</v>
      </c>
      <c r="AH1069">
        <f t="shared" si="337"/>
        <v>2.6226851851851852E-2</v>
      </c>
    </row>
    <row r="1070" spans="1:34" x14ac:dyDescent="0.2">
      <c r="A1070">
        <v>1135</v>
      </c>
      <c r="B1070" t="s">
        <v>1069</v>
      </c>
      <c r="C1070" t="s">
        <v>1114</v>
      </c>
      <c r="D1070" t="s">
        <v>2068</v>
      </c>
      <c r="E1070" t="str">
        <f t="shared" si="324"/>
        <v>Francis ElliottMar 25, 2020</v>
      </c>
      <c r="F1070" t="str">
        <f>VLOOKUP(D1070,'names lookup'!A:L,5,FALSE)</f>
        <v>Francis Elliott</v>
      </c>
      <c r="G1070" t="str">
        <f>VLOOKUP(F1070,'names lookup'!E:H,3,FALSE)</f>
        <v>The Times</v>
      </c>
      <c r="H1070" t="str">
        <f>VLOOKUP(F1070,'names lookup'!E:I,5,FALSE)</f>
        <v>Media</v>
      </c>
      <c r="I1070" t="str">
        <f>VLOOKUP($F1070,'names lookup'!$E:J,6,FALSE)</f>
        <v>Newspaper</v>
      </c>
      <c r="J1070" t="str">
        <f>VLOOKUP($F1070,'names lookup'!$E:K,7,FALSE)</f>
        <v>National</v>
      </c>
      <c r="K1070" t="str">
        <f>VLOOKUP($F1070,'names lookup'!$E:L,8,FALSE)</f>
        <v>UK</v>
      </c>
      <c r="L1070" t="str">
        <f t="shared" si="325"/>
        <v>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v>
      </c>
      <c r="M1070" t="str">
        <f t="shared" si="338"/>
        <v>28:50</v>
      </c>
      <c r="O1070">
        <v>724</v>
      </c>
      <c r="Q1070" t="s">
        <v>1070</v>
      </c>
      <c r="R1070" s="7">
        <f t="shared" si="326"/>
        <v>43915</v>
      </c>
      <c r="S1070" t="s">
        <v>2771</v>
      </c>
      <c r="T1070" s="6">
        <f t="shared" si="339"/>
        <v>2.0023148148148148E-2</v>
      </c>
      <c r="U1070">
        <f t="shared" si="327"/>
        <v>2.0023148148148148E-2</v>
      </c>
      <c r="V1070">
        <f t="shared" si="328"/>
        <v>2.0023148148148148E-2</v>
      </c>
      <c r="W1070">
        <f t="shared" si="329"/>
        <v>0</v>
      </c>
      <c r="X1070">
        <f t="shared" si="341"/>
        <v>2.056712962962963E-2</v>
      </c>
      <c r="Y1070">
        <f t="shared" si="330"/>
        <v>2.056712962962963E-2</v>
      </c>
      <c r="Z1070" t="b">
        <f t="shared" si="331"/>
        <v>0</v>
      </c>
      <c r="AA1070" s="6">
        <f t="shared" si="332"/>
        <v>5.4398148148148209E-4</v>
      </c>
      <c r="AB1070" s="6" t="b">
        <f t="shared" si="333"/>
        <v>0</v>
      </c>
      <c r="AC1070" s="9">
        <f t="shared" si="334"/>
        <v>125</v>
      </c>
      <c r="AD1070" s="9">
        <f t="shared" si="342"/>
        <v>159.57446808510619</v>
      </c>
      <c r="AE1070" s="10">
        <f t="shared" si="340"/>
        <v>5.0925925925925921E-4</v>
      </c>
      <c r="AF1070">
        <f t="shared" si="335"/>
        <v>5.4398148148148209E-4</v>
      </c>
      <c r="AG1070" t="b">
        <f t="shared" si="336"/>
        <v>0</v>
      </c>
      <c r="AH1070">
        <f t="shared" si="337"/>
        <v>2.6226851851851852E-2</v>
      </c>
    </row>
    <row r="1071" spans="1:34" x14ac:dyDescent="0.2">
      <c r="A1071">
        <v>1136</v>
      </c>
      <c r="B1071" t="s">
        <v>1069</v>
      </c>
      <c r="C1071" t="s">
        <v>1115</v>
      </c>
      <c r="D1071" t="s">
        <v>2038</v>
      </c>
      <c r="E1071" t="str">
        <f t="shared" si="324"/>
        <v>Boris JohnsonMar 25, 2020</v>
      </c>
      <c r="F1071" t="str">
        <f>VLOOKUP(D1071,'names lookup'!A:L,5,FALSE)</f>
        <v>Boris Johnson</v>
      </c>
      <c r="G1071" t="str">
        <f>VLOOKUP(F1071,'names lookup'!E:H,3,FALSE)</f>
        <v>Government</v>
      </c>
      <c r="H1071" t="str">
        <f>VLOOKUP(F1071,'names lookup'!E:I,5,FALSE)</f>
        <v>Government</v>
      </c>
      <c r="I1071" t="str">
        <f>VLOOKUP($F1071,'names lookup'!$E:J,6,FALSE)</f>
        <v>Central govt</v>
      </c>
      <c r="J1071" t="str">
        <f>VLOOKUP($F1071,'names lookup'!$E:K,7,FALSE)</f>
        <v>N/A</v>
      </c>
      <c r="K1071" t="str">
        <f>VLOOKUP($F1071,'names lookup'!$E:L,8,FALSE)</f>
        <v>UK</v>
      </c>
      <c r="L1071" t="str">
        <f t="shared" si="325"/>
        <v>Chris.</v>
      </c>
      <c r="M1071" t="str">
        <f t="shared" si="338"/>
        <v>29:37</v>
      </c>
      <c r="O1071">
        <v>29</v>
      </c>
      <c r="Q1071" t="s">
        <v>1070</v>
      </c>
      <c r="R1071" s="7">
        <f t="shared" si="326"/>
        <v>43915</v>
      </c>
      <c r="S1071" t="s">
        <v>2772</v>
      </c>
      <c r="T1071" s="6">
        <f t="shared" si="339"/>
        <v>2.056712962962963E-2</v>
      </c>
      <c r="U1071">
        <f t="shared" si="327"/>
        <v>2.056712962962963E-2</v>
      </c>
      <c r="V1071">
        <f t="shared" si="328"/>
        <v>2.6226851851851852E-2</v>
      </c>
      <c r="W1071">
        <f t="shared" si="329"/>
        <v>5.6597222222222222E-3</v>
      </c>
      <c r="X1071">
        <f t="shared" si="341"/>
        <v>2.1875000000000002E-2</v>
      </c>
      <c r="Y1071">
        <f t="shared" si="330"/>
        <v>2.1875000000000002E-2</v>
      </c>
      <c r="Z1071" t="b">
        <f t="shared" si="331"/>
        <v>0</v>
      </c>
      <c r="AA1071" s="6">
        <f t="shared" si="332"/>
        <v>1.157407407407357E-5</v>
      </c>
      <c r="AB1071" s="6" t="b">
        <f t="shared" si="333"/>
        <v>0</v>
      </c>
      <c r="AC1071" s="9">
        <f t="shared" si="334"/>
        <v>1</v>
      </c>
      <c r="AD1071" s="9">
        <f t="shared" si="342"/>
        <v>60.000000000002615</v>
      </c>
      <c r="AE1071" s="10">
        <f t="shared" si="340"/>
        <v>0</v>
      </c>
      <c r="AF1071">
        <f t="shared" si="335"/>
        <v>1.3078703703703724E-3</v>
      </c>
      <c r="AG1071" t="b">
        <f t="shared" si="336"/>
        <v>0</v>
      </c>
      <c r="AH1071">
        <f t="shared" si="337"/>
        <v>2.6226851851851852E-2</v>
      </c>
    </row>
    <row r="1072" spans="1:34" x14ac:dyDescent="0.2">
      <c r="A1072">
        <v>1137</v>
      </c>
      <c r="B1072" t="s">
        <v>1069</v>
      </c>
      <c r="C1072" t="s">
        <v>1116</v>
      </c>
      <c r="D1072" t="s">
        <v>2044</v>
      </c>
      <c r="E1072" t="str">
        <f t="shared" si="324"/>
        <v>ChrisMar 25, 2020</v>
      </c>
      <c r="F1072" t="str">
        <f>VLOOKUP(E1072,'names lookup'!D:L,2,FALSE)</f>
        <v>Chris Whitty</v>
      </c>
      <c r="G1072" t="str">
        <f>VLOOKUP(F1072,'names lookup'!E:H,3,FALSE)</f>
        <v>Department of Health and Social Care (DHSC)</v>
      </c>
      <c r="H1072" t="str">
        <f>VLOOKUP(F1072,'names lookup'!E:I,5,FALSE)</f>
        <v>Government</v>
      </c>
      <c r="I1072" t="str">
        <f>VLOOKUP($F1072,'names lookup'!$E:J,6,FALSE)</f>
        <v>Health</v>
      </c>
      <c r="J1072" t="str">
        <f>VLOOKUP($F1072,'names lookup'!$E:K,7,FALSE)</f>
        <v>N/A</v>
      </c>
      <c r="K1072" t="str">
        <f>VLOOKUP($F1072,'names lookup'!$E:L,8,FALSE)</f>
        <v>England</v>
      </c>
      <c r="L1072" t="str">
        <f t="shared" si="325"/>
        <v>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v>
      </c>
      <c r="M1072" t="str">
        <f t="shared" si="338"/>
        <v>29:38</v>
      </c>
      <c r="O1072">
        <v>643</v>
      </c>
      <c r="Q1072" t="s">
        <v>1070</v>
      </c>
      <c r="R1072" s="7">
        <f t="shared" si="326"/>
        <v>43915</v>
      </c>
      <c r="S1072" t="s">
        <v>2430</v>
      </c>
      <c r="T1072" s="6">
        <f t="shared" si="339"/>
        <v>2.0578703703703703E-2</v>
      </c>
      <c r="U1072">
        <f t="shared" si="327"/>
        <v>2.0578703703703703E-2</v>
      </c>
      <c r="V1072">
        <f t="shared" si="328"/>
        <v>2.5555555555555554E-2</v>
      </c>
      <c r="W1072">
        <f t="shared" si="329"/>
        <v>4.9768518518518504E-3</v>
      </c>
      <c r="X1072">
        <f t="shared" si="341"/>
        <v>2.1875000000000002E-2</v>
      </c>
      <c r="Y1072">
        <f t="shared" si="330"/>
        <v>2.1875000000000002E-2</v>
      </c>
      <c r="Z1072" t="b">
        <f t="shared" si="331"/>
        <v>0</v>
      </c>
      <c r="AA1072" s="6">
        <f t="shared" si="332"/>
        <v>4.3981481481481649E-4</v>
      </c>
      <c r="AB1072" s="6" t="b">
        <f t="shared" si="333"/>
        <v>0</v>
      </c>
      <c r="AC1072" s="9">
        <f t="shared" si="334"/>
        <v>117</v>
      </c>
      <c r="AD1072" s="9">
        <f t="shared" si="342"/>
        <v>184.73684210526244</v>
      </c>
      <c r="AE1072" s="10">
        <f t="shared" si="340"/>
        <v>4.7453703703703704E-4</v>
      </c>
      <c r="AF1072">
        <f t="shared" si="335"/>
        <v>1.2962962962962989E-3</v>
      </c>
      <c r="AG1072" t="b">
        <f t="shared" si="336"/>
        <v>0</v>
      </c>
      <c r="AH1072">
        <f t="shared" si="337"/>
        <v>2.6226851851851852E-2</v>
      </c>
    </row>
    <row r="1073" spans="1:34" x14ac:dyDescent="0.2">
      <c r="A1073">
        <v>1138</v>
      </c>
      <c r="B1073" t="s">
        <v>1069</v>
      </c>
      <c r="C1073" t="s">
        <v>1117</v>
      </c>
      <c r="D1073" t="s">
        <v>2044</v>
      </c>
      <c r="E1073" t="str">
        <f t="shared" si="324"/>
        <v>ChrisMar 25, 2020</v>
      </c>
      <c r="F1073" t="str">
        <f>VLOOKUP(E1073,'names lookup'!D:L,2,FALSE)</f>
        <v>Chris Whitty</v>
      </c>
      <c r="G1073" t="str">
        <f>VLOOKUP(F1073,'names lookup'!E:H,3,FALSE)</f>
        <v>Department of Health and Social Care (DHSC)</v>
      </c>
      <c r="H1073" t="str">
        <f>VLOOKUP(F1073,'names lookup'!E:I,5,FALSE)</f>
        <v>Government</v>
      </c>
      <c r="I1073" t="str">
        <f>VLOOKUP($F1073,'names lookup'!$E:J,6,FALSE)</f>
        <v>Health</v>
      </c>
      <c r="J1073" t="str">
        <f>VLOOKUP($F1073,'names lookup'!$E:K,7,FALSE)</f>
        <v>N/A</v>
      </c>
      <c r="K1073" t="str">
        <f>VLOOKUP($F1073,'names lookup'!$E:L,8,FALSE)</f>
        <v>England</v>
      </c>
      <c r="L1073" t="str">
        <f t="shared" si="325"/>
        <v>I do not think, and I want to be clear, that this is something we’ll suddenly be ordering on the internet next week. We need to go through the evaluation, then the first critical uses, and then spread it out from that point of view, and we need to do that in a systematic way.</v>
      </c>
      <c r="M1073" t="str">
        <f t="shared" si="338"/>
        <v>30:16</v>
      </c>
      <c r="O1073">
        <v>291</v>
      </c>
      <c r="Q1073" t="s">
        <v>1070</v>
      </c>
      <c r="R1073" s="7">
        <f t="shared" si="326"/>
        <v>43915</v>
      </c>
      <c r="S1073" t="s">
        <v>2430</v>
      </c>
      <c r="T1073" s="6">
        <f t="shared" si="339"/>
        <v>2.101851851851852E-2</v>
      </c>
      <c r="U1073">
        <f t="shared" si="327"/>
        <v>2.0578703703703703E-2</v>
      </c>
      <c r="V1073">
        <f t="shared" si="328"/>
        <v>2.5555555555555554E-2</v>
      </c>
      <c r="W1073">
        <f t="shared" si="329"/>
        <v>4.9768518518518504E-3</v>
      </c>
      <c r="X1073">
        <f t="shared" si="341"/>
        <v>2.1875000000000002E-2</v>
      </c>
      <c r="Y1073">
        <f t="shared" si="330"/>
        <v>2.1875000000000002E-2</v>
      </c>
      <c r="Z1073" t="b">
        <f t="shared" si="331"/>
        <v>0</v>
      </c>
      <c r="AA1073" s="6">
        <f t="shared" si="332"/>
        <v>1.6203703703703345E-4</v>
      </c>
      <c r="AB1073" s="6" t="b">
        <f t="shared" si="333"/>
        <v>0</v>
      </c>
      <c r="AC1073" s="9">
        <f t="shared" si="334"/>
        <v>55</v>
      </c>
      <c r="AD1073" s="9">
        <f t="shared" si="342"/>
        <v>235.71428571429092</v>
      </c>
      <c r="AE1073" s="10">
        <f t="shared" si="340"/>
        <v>2.199074074074074E-4</v>
      </c>
      <c r="AF1073">
        <f t="shared" si="335"/>
        <v>1.2962962962962989E-3</v>
      </c>
      <c r="AG1073" t="b">
        <f t="shared" si="336"/>
        <v>0</v>
      </c>
      <c r="AH1073">
        <f t="shared" si="337"/>
        <v>2.6226851851851852E-2</v>
      </c>
    </row>
    <row r="1074" spans="1:34" x14ac:dyDescent="0.2">
      <c r="A1074">
        <v>1139</v>
      </c>
      <c r="B1074" t="s">
        <v>1069</v>
      </c>
      <c r="C1074" t="s">
        <v>1118</v>
      </c>
      <c r="D1074" t="s">
        <v>2130</v>
      </c>
      <c r="E1074" t="str">
        <f t="shared" si="324"/>
        <v>PatrickMar 25, 2020</v>
      </c>
      <c r="F1074" t="str">
        <f>VLOOKUP(E1074,'names lookup'!D:L,2,FALSE)</f>
        <v>Patrick Vallance</v>
      </c>
      <c r="G1074" t="str">
        <f>VLOOKUP(F1074,'names lookup'!E:H,3,FALSE)</f>
        <v>Government</v>
      </c>
      <c r="H1074" t="str">
        <f>VLOOKUP(F1074,'names lookup'!E:I,5,FALSE)</f>
        <v>Government</v>
      </c>
      <c r="I1074" t="str">
        <f>VLOOKUP($F1074,'names lookup'!$E:J,6,FALSE)</f>
        <v>Central govt</v>
      </c>
      <c r="J1074" t="str">
        <f>VLOOKUP($F1074,'names lookup'!$E:K,7,FALSE)</f>
        <v>N/A</v>
      </c>
      <c r="K1074" t="str">
        <f>VLOOKUP($F1074,'names lookup'!$E:L,8,FALSE)</f>
        <v>UK</v>
      </c>
      <c r="L1074" t="str">
        <f t="shared" si="325"/>
        <v>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v>
      </c>
      <c r="M1074" t="str">
        <f t="shared" si="338"/>
        <v>30:30</v>
      </c>
      <c r="O1074">
        <v>388</v>
      </c>
      <c r="Q1074" t="s">
        <v>1070</v>
      </c>
      <c r="R1074" s="7">
        <f t="shared" si="326"/>
        <v>43915</v>
      </c>
      <c r="S1074" t="s">
        <v>2773</v>
      </c>
      <c r="T1074" s="6">
        <f t="shared" si="339"/>
        <v>2.1180555555555553E-2</v>
      </c>
      <c r="U1074">
        <f t="shared" si="327"/>
        <v>2.1180555555555553E-2</v>
      </c>
      <c r="V1074">
        <f t="shared" si="328"/>
        <v>2.2951388888888886E-2</v>
      </c>
      <c r="W1074">
        <f t="shared" si="329"/>
        <v>1.7708333333333326E-3</v>
      </c>
      <c r="X1074">
        <f t="shared" si="341"/>
        <v>2.1875000000000002E-2</v>
      </c>
      <c r="Y1074">
        <f t="shared" si="330"/>
        <v>2.1875000000000002E-2</v>
      </c>
      <c r="Z1074" t="b">
        <f t="shared" si="331"/>
        <v>0</v>
      </c>
      <c r="AA1074" s="6">
        <f t="shared" si="332"/>
        <v>2.5462962962963243E-4</v>
      </c>
      <c r="AB1074" s="6" t="b">
        <f t="shared" si="333"/>
        <v>0</v>
      </c>
      <c r="AC1074" s="9">
        <f t="shared" si="334"/>
        <v>71</v>
      </c>
      <c r="AD1074" s="9">
        <f t="shared" si="342"/>
        <v>193.63636363636152</v>
      </c>
      <c r="AE1074" s="10">
        <f t="shared" si="340"/>
        <v>2.8935185185185189E-4</v>
      </c>
      <c r="AF1074">
        <f t="shared" si="335"/>
        <v>6.9444444444444892E-4</v>
      </c>
      <c r="AG1074" t="b">
        <f t="shared" si="336"/>
        <v>0</v>
      </c>
      <c r="AH1074">
        <f t="shared" si="337"/>
        <v>2.6226851851851852E-2</v>
      </c>
    </row>
    <row r="1075" spans="1:34" x14ac:dyDescent="0.2">
      <c r="A1075">
        <v>1140</v>
      </c>
      <c r="B1075" t="s">
        <v>1069</v>
      </c>
      <c r="C1075" t="s">
        <v>1119</v>
      </c>
      <c r="D1075" t="s">
        <v>2038</v>
      </c>
      <c r="E1075" t="str">
        <f t="shared" si="324"/>
        <v>Boris JohnsonMar 25, 2020</v>
      </c>
      <c r="F1075" t="str">
        <f>VLOOKUP(D1075,'names lookup'!A:L,5,FALSE)</f>
        <v>Boris Johnson</v>
      </c>
      <c r="G1075" t="str">
        <f>VLOOKUP(F1075,'names lookup'!E:H,3,FALSE)</f>
        <v>Government</v>
      </c>
      <c r="H1075" t="str">
        <f>VLOOKUP(F1075,'names lookup'!E:I,5,FALSE)</f>
        <v>Government</v>
      </c>
      <c r="I1075" t="str">
        <f>VLOOKUP($F1075,'names lookup'!$E:J,6,FALSE)</f>
        <v>Central govt</v>
      </c>
      <c r="J1075" t="str">
        <f>VLOOKUP($F1075,'names lookup'!$E:K,7,FALSE)</f>
        <v>N/A</v>
      </c>
      <c r="K1075" t="str">
        <f>VLOOKUP($F1075,'names lookup'!$E:L,8,FALSE)</f>
        <v>UK</v>
      </c>
      <c r="L1075" t="str">
        <f t="shared" si="325"/>
        <v>Thanks very much, Patrick. Sam Lister, the State Express.</v>
      </c>
      <c r="M1075" t="str">
        <f t="shared" si="338"/>
        <v>30:52</v>
      </c>
      <c r="O1075">
        <v>80</v>
      </c>
      <c r="Q1075" t="s">
        <v>1070</v>
      </c>
      <c r="R1075" s="7">
        <f t="shared" si="326"/>
        <v>43915</v>
      </c>
      <c r="S1075" t="s">
        <v>2715</v>
      </c>
      <c r="T1075" s="6">
        <f t="shared" si="339"/>
        <v>2.1435185185185186E-2</v>
      </c>
      <c r="U1075">
        <f t="shared" si="327"/>
        <v>2.1435185185185186E-2</v>
      </c>
      <c r="V1075">
        <f t="shared" si="328"/>
        <v>2.6226851851851852E-2</v>
      </c>
      <c r="W1075">
        <f t="shared" si="329"/>
        <v>4.7916666666666663E-3</v>
      </c>
      <c r="X1075">
        <f t="shared" si="341"/>
        <v>2.1875000000000002E-2</v>
      </c>
      <c r="Y1075">
        <f t="shared" si="330"/>
        <v>2.1875000000000002E-2</v>
      </c>
      <c r="Z1075" t="b">
        <f t="shared" si="331"/>
        <v>0</v>
      </c>
      <c r="AA1075" s="6">
        <f t="shared" si="332"/>
        <v>6.9444444444441422E-5</v>
      </c>
      <c r="AB1075" s="6" t="b">
        <f t="shared" si="333"/>
        <v>0</v>
      </c>
      <c r="AC1075" s="9">
        <f t="shared" si="334"/>
        <v>9</v>
      </c>
      <c r="AD1075" s="9">
        <f t="shared" si="342"/>
        <v>90.000000000003922</v>
      </c>
      <c r="AE1075" s="10">
        <f t="shared" si="340"/>
        <v>3.4722222222222222E-5</v>
      </c>
      <c r="AF1075">
        <f t="shared" si="335"/>
        <v>4.3981481481481649E-4</v>
      </c>
      <c r="AG1075" t="b">
        <f t="shared" si="336"/>
        <v>0</v>
      </c>
      <c r="AH1075">
        <f t="shared" si="337"/>
        <v>2.6226851851851852E-2</v>
      </c>
    </row>
    <row r="1076" spans="1:34" x14ac:dyDescent="0.2">
      <c r="A1076">
        <v>1141</v>
      </c>
      <c r="B1076" t="s">
        <v>1069</v>
      </c>
      <c r="C1076" t="s">
        <v>1120</v>
      </c>
      <c r="D1076" t="s">
        <v>2111</v>
      </c>
      <c r="E1076" t="str">
        <f t="shared" si="324"/>
        <v>Laura KuenssbergMar 25, 2020</v>
      </c>
      <c r="F1076" t="str">
        <f>VLOOKUP(D1076,'names lookup'!A:L,5,FALSE)</f>
        <v>Laura Kuenssberg</v>
      </c>
      <c r="G1076" t="str">
        <f>VLOOKUP(F1076,'names lookup'!E:H,3,FALSE)</f>
        <v>BBC News</v>
      </c>
      <c r="H1076" t="str">
        <f>VLOOKUP(F1076,'names lookup'!E:I,5,FALSE)</f>
        <v>Media</v>
      </c>
      <c r="I1076" t="str">
        <f>VLOOKUP($F1076,'names lookup'!$E:J,6,FALSE)</f>
        <v>TV</v>
      </c>
      <c r="J1076" t="str">
        <f>VLOOKUP($F1076,'names lookup'!$E:K,7,FALSE)</f>
        <v>National</v>
      </c>
      <c r="K1076" t="str">
        <f>VLOOKUP($F1076,'names lookup'!$E:L,8,FALSE)</f>
        <v>UK</v>
      </c>
      <c r="L1076" t="str">
        <f t="shared" si="325"/>
        <v>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v>
      </c>
      <c r="M1076" t="str">
        <f t="shared" si="338"/>
        <v>30:58</v>
      </c>
      <c r="O1076">
        <v>507</v>
      </c>
      <c r="Q1076" t="s">
        <v>1070</v>
      </c>
      <c r="R1076" s="7">
        <f t="shared" si="326"/>
        <v>43915</v>
      </c>
      <c r="S1076" t="s">
        <v>2542</v>
      </c>
      <c r="T1076" s="6">
        <f t="shared" si="339"/>
        <v>2.1504629629629627E-2</v>
      </c>
      <c r="U1076">
        <f t="shared" si="327"/>
        <v>2.1504629629629627E-2</v>
      </c>
      <c r="V1076">
        <f t="shared" si="328"/>
        <v>2.1504629629629627E-2</v>
      </c>
      <c r="W1076">
        <f t="shared" si="329"/>
        <v>0</v>
      </c>
      <c r="X1076">
        <f t="shared" si="341"/>
        <v>2.1875000000000002E-2</v>
      </c>
      <c r="Y1076">
        <f t="shared" si="330"/>
        <v>2.1875000000000002E-2</v>
      </c>
      <c r="Z1076" t="b">
        <f t="shared" si="331"/>
        <v>0</v>
      </c>
      <c r="AA1076" s="6">
        <f t="shared" si="332"/>
        <v>3.7037037037037507E-4</v>
      </c>
      <c r="AB1076" s="6" t="b">
        <f t="shared" si="333"/>
        <v>0</v>
      </c>
      <c r="AC1076" s="9">
        <f t="shared" si="334"/>
        <v>85</v>
      </c>
      <c r="AD1076" s="9">
        <f t="shared" si="342"/>
        <v>159.37499999999798</v>
      </c>
      <c r="AE1076" s="10">
        <f t="shared" si="340"/>
        <v>3.4722222222222224E-4</v>
      </c>
      <c r="AF1076">
        <f t="shared" si="335"/>
        <v>3.7037037037037507E-4</v>
      </c>
      <c r="AG1076" t="b">
        <f t="shared" si="336"/>
        <v>0</v>
      </c>
      <c r="AH1076">
        <f t="shared" si="337"/>
        <v>2.6226851851851852E-2</v>
      </c>
    </row>
    <row r="1077" spans="1:34" x14ac:dyDescent="0.2">
      <c r="A1077">
        <v>1142</v>
      </c>
      <c r="B1077" t="s">
        <v>1069</v>
      </c>
      <c r="C1077" t="s">
        <v>1121</v>
      </c>
      <c r="D1077" t="s">
        <v>2038</v>
      </c>
      <c r="E1077" t="str">
        <f t="shared" si="324"/>
        <v>Boris JohnsonMar 25, 2020</v>
      </c>
      <c r="F1077" t="str">
        <f>VLOOKUP(D1077,'names lookup'!A:L,5,FALSE)</f>
        <v>Boris Johnson</v>
      </c>
      <c r="G1077" t="str">
        <f>VLOOKUP(F1077,'names lookup'!E:H,3,FALSE)</f>
        <v>Government</v>
      </c>
      <c r="H1077" t="str">
        <f>VLOOKUP(F1077,'names lookup'!E:I,5,FALSE)</f>
        <v>Government</v>
      </c>
      <c r="I1077" t="str">
        <f>VLOOKUP($F1077,'names lookup'!$E:J,6,FALSE)</f>
        <v>Central govt</v>
      </c>
      <c r="J1077" t="str">
        <f>VLOOKUP($F1077,'names lookup'!$E:K,7,FALSE)</f>
        <v>N/A</v>
      </c>
      <c r="K1077" t="str">
        <f>VLOOKUP($F1077,'names lookup'!$E:L,8,FALSE)</f>
        <v>UK</v>
      </c>
      <c r="L1077" t="str">
        <f t="shared" si="325"/>
        <v>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v>
      </c>
      <c r="M1077" t="str">
        <f t="shared" si="338"/>
        <v>31:30</v>
      </c>
      <c r="O1077">
        <v>341</v>
      </c>
      <c r="Q1077" t="s">
        <v>1070</v>
      </c>
      <c r="R1077" s="7">
        <f t="shared" si="326"/>
        <v>43915</v>
      </c>
      <c r="S1077" t="s">
        <v>2774</v>
      </c>
      <c r="T1077" s="6">
        <f t="shared" si="339"/>
        <v>2.1875000000000002E-2</v>
      </c>
      <c r="U1077">
        <f t="shared" si="327"/>
        <v>2.1875000000000002E-2</v>
      </c>
      <c r="V1077">
        <f t="shared" si="328"/>
        <v>2.6226851851851852E-2</v>
      </c>
      <c r="W1077">
        <f t="shared" si="329"/>
        <v>4.3518518518518498E-3</v>
      </c>
      <c r="X1077">
        <f t="shared" si="341"/>
        <v>2.3124999999999996E-2</v>
      </c>
      <c r="Y1077">
        <f t="shared" si="330"/>
        <v>2.3124999999999996E-2</v>
      </c>
      <c r="Z1077" t="b">
        <f t="shared" si="331"/>
        <v>0</v>
      </c>
      <c r="AA1077" s="6">
        <f t="shared" si="332"/>
        <v>2.5462962962962549E-4</v>
      </c>
      <c r="AB1077" s="6" t="b">
        <f t="shared" si="333"/>
        <v>0</v>
      </c>
      <c r="AC1077" s="9">
        <f t="shared" si="334"/>
        <v>57</v>
      </c>
      <c r="AD1077" s="9">
        <f t="shared" si="342"/>
        <v>155.454545454548</v>
      </c>
      <c r="AE1077" s="10">
        <f t="shared" si="340"/>
        <v>2.3148148148148146E-4</v>
      </c>
      <c r="AF1077">
        <f t="shared" si="335"/>
        <v>1.2499999999999942E-3</v>
      </c>
      <c r="AG1077" t="b">
        <f t="shared" si="336"/>
        <v>0</v>
      </c>
      <c r="AH1077">
        <f t="shared" si="337"/>
        <v>2.6226851851851852E-2</v>
      </c>
    </row>
    <row r="1078" spans="1:34" x14ac:dyDescent="0.2">
      <c r="A1078">
        <v>1143</v>
      </c>
      <c r="B1078" t="s">
        <v>1069</v>
      </c>
      <c r="C1078" t="s">
        <v>1122</v>
      </c>
      <c r="D1078" t="s">
        <v>2038</v>
      </c>
      <c r="E1078" t="str">
        <f t="shared" si="324"/>
        <v>Boris JohnsonMar 25, 2020</v>
      </c>
      <c r="F1078" t="str">
        <f>VLOOKUP(D1078,'names lookup'!A:L,5,FALSE)</f>
        <v>Boris Johnson</v>
      </c>
      <c r="G1078" t="str">
        <f>VLOOKUP(F1078,'names lookup'!E:H,3,FALSE)</f>
        <v>Government</v>
      </c>
      <c r="H1078" t="str">
        <f>VLOOKUP(F1078,'names lookup'!E:I,5,FALSE)</f>
        <v>Government</v>
      </c>
      <c r="I1078" t="str">
        <f>VLOOKUP($F1078,'names lookup'!$E:J,6,FALSE)</f>
        <v>Central govt</v>
      </c>
      <c r="J1078" t="str">
        <f>VLOOKUP($F1078,'names lookup'!$E:K,7,FALSE)</f>
        <v>N/A</v>
      </c>
      <c r="K1078" t="str">
        <f>VLOOKUP($F1078,'names lookup'!$E:L,8,FALSE)</f>
        <v>UK</v>
      </c>
      <c r="L1078" t="str">
        <f t="shared" si="325"/>
        <v>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v>
      </c>
      <c r="M1078" t="str">
        <f t="shared" si="338"/>
        <v>31:52</v>
      </c>
      <c r="O1078">
        <v>347</v>
      </c>
      <c r="Q1078" t="s">
        <v>1070</v>
      </c>
      <c r="R1078" s="7">
        <f t="shared" si="326"/>
        <v>43915</v>
      </c>
      <c r="S1078" t="s">
        <v>2774</v>
      </c>
      <c r="T1078" s="6">
        <f t="shared" si="339"/>
        <v>2.2129629629629628E-2</v>
      </c>
      <c r="U1078">
        <f t="shared" si="327"/>
        <v>2.1875000000000002E-2</v>
      </c>
      <c r="V1078">
        <f t="shared" si="328"/>
        <v>2.6226851851851852E-2</v>
      </c>
      <c r="W1078">
        <f t="shared" si="329"/>
        <v>4.3518518518518498E-3</v>
      </c>
      <c r="X1078">
        <f t="shared" si="341"/>
        <v>2.3124999999999996E-2</v>
      </c>
      <c r="Y1078">
        <f t="shared" si="330"/>
        <v>2.3124999999999996E-2</v>
      </c>
      <c r="Z1078" t="b">
        <f t="shared" si="331"/>
        <v>0</v>
      </c>
      <c r="AA1078" s="6">
        <f t="shared" si="332"/>
        <v>2.0833333333333467E-4</v>
      </c>
      <c r="AB1078" s="6" t="b">
        <f t="shared" si="333"/>
        <v>0</v>
      </c>
      <c r="AC1078" s="9">
        <f t="shared" si="334"/>
        <v>59</v>
      </c>
      <c r="AD1078" s="9">
        <f t="shared" si="342"/>
        <v>196.66666666666541</v>
      </c>
      <c r="AE1078" s="10">
        <f t="shared" si="340"/>
        <v>2.4305555555555552E-4</v>
      </c>
      <c r="AF1078">
        <f t="shared" si="335"/>
        <v>1.2499999999999942E-3</v>
      </c>
      <c r="AG1078" t="b">
        <f t="shared" si="336"/>
        <v>0</v>
      </c>
      <c r="AH1078">
        <f t="shared" si="337"/>
        <v>2.6226851851851852E-2</v>
      </c>
    </row>
    <row r="1079" spans="1:34" x14ac:dyDescent="0.2">
      <c r="A1079">
        <v>1144</v>
      </c>
      <c r="B1079" t="s">
        <v>1069</v>
      </c>
      <c r="C1079" t="s">
        <v>1123</v>
      </c>
      <c r="D1079" t="s">
        <v>2038</v>
      </c>
      <c r="E1079" t="str">
        <f t="shared" si="324"/>
        <v>Boris JohnsonMar 25, 2020</v>
      </c>
      <c r="F1079" t="str">
        <f>VLOOKUP(D1079,'names lookup'!A:L,5,FALSE)</f>
        <v>Boris Johnson</v>
      </c>
      <c r="G1079" t="str">
        <f>VLOOKUP(F1079,'names lookup'!E:H,3,FALSE)</f>
        <v>Government</v>
      </c>
      <c r="H1079" t="str">
        <f>VLOOKUP(F1079,'names lookup'!E:I,5,FALSE)</f>
        <v>Government</v>
      </c>
      <c r="I1079" t="str">
        <f>VLOOKUP($F1079,'names lookup'!$E:J,6,FALSE)</f>
        <v>Central govt</v>
      </c>
      <c r="J1079" t="str">
        <f>VLOOKUP($F1079,'names lookup'!$E:K,7,FALSE)</f>
        <v>N/A</v>
      </c>
      <c r="K1079" t="str">
        <f>VLOOKUP($F1079,'names lookup'!$E:L,8,FALSE)</f>
        <v>UK</v>
      </c>
      <c r="L1079" t="str">
        <f t="shared" si="325"/>
        <v>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v>
      </c>
      <c r="M1079" t="str">
        <f t="shared" si="338"/>
        <v>32:10</v>
      </c>
      <c r="O1079">
        <v>523</v>
      </c>
      <c r="Q1079" t="s">
        <v>1070</v>
      </c>
      <c r="R1079" s="7">
        <f t="shared" si="326"/>
        <v>43915</v>
      </c>
      <c r="S1079" t="s">
        <v>2774</v>
      </c>
      <c r="T1079" s="6">
        <f t="shared" si="339"/>
        <v>2.2337962962962962E-2</v>
      </c>
      <c r="U1079">
        <f t="shared" si="327"/>
        <v>2.1875000000000002E-2</v>
      </c>
      <c r="V1079">
        <f t="shared" si="328"/>
        <v>2.6226851851851852E-2</v>
      </c>
      <c r="W1079">
        <f t="shared" si="329"/>
        <v>4.3518518518518498E-3</v>
      </c>
      <c r="X1079">
        <f t="shared" si="341"/>
        <v>2.3124999999999996E-2</v>
      </c>
      <c r="Y1079">
        <f t="shared" si="330"/>
        <v>2.3124999999999996E-2</v>
      </c>
      <c r="Z1079" t="b">
        <f t="shared" si="331"/>
        <v>0</v>
      </c>
      <c r="AA1079" s="6">
        <f t="shared" si="332"/>
        <v>4.2824074074073945E-4</v>
      </c>
      <c r="AB1079" s="6" t="b">
        <f t="shared" si="333"/>
        <v>0</v>
      </c>
      <c r="AC1079" s="9">
        <f t="shared" si="334"/>
        <v>86</v>
      </c>
      <c r="AD1079" s="9">
        <f t="shared" si="342"/>
        <v>139.45945945945988</v>
      </c>
      <c r="AE1079" s="10">
        <f t="shared" si="340"/>
        <v>3.4722222222222224E-4</v>
      </c>
      <c r="AF1079">
        <f t="shared" si="335"/>
        <v>1.2499999999999942E-3</v>
      </c>
      <c r="AG1079" t="b">
        <f t="shared" si="336"/>
        <v>0</v>
      </c>
      <c r="AH1079">
        <f t="shared" si="337"/>
        <v>2.6226851851851852E-2</v>
      </c>
    </row>
    <row r="1080" spans="1:34" x14ac:dyDescent="0.2">
      <c r="A1080">
        <v>1145</v>
      </c>
      <c r="B1080" t="s">
        <v>1069</v>
      </c>
      <c r="C1080" t="s">
        <v>1124</v>
      </c>
      <c r="D1080" t="s">
        <v>2038</v>
      </c>
      <c r="E1080" t="str">
        <f t="shared" si="324"/>
        <v>Boris JohnsonMar 25, 2020</v>
      </c>
      <c r="F1080" t="str">
        <f>VLOOKUP(D1080,'names lookup'!A:L,5,FALSE)</f>
        <v>Boris Johnson</v>
      </c>
      <c r="G1080" t="str">
        <f>VLOOKUP(F1080,'names lookup'!E:H,3,FALSE)</f>
        <v>Government</v>
      </c>
      <c r="H1080" t="str">
        <f>VLOOKUP(F1080,'names lookup'!E:I,5,FALSE)</f>
        <v>Government</v>
      </c>
      <c r="I1080" t="str">
        <f>VLOOKUP($F1080,'names lookup'!$E:J,6,FALSE)</f>
        <v>Central govt</v>
      </c>
      <c r="J1080" t="str">
        <f>VLOOKUP($F1080,'names lookup'!$E:K,7,FALSE)</f>
        <v>N/A</v>
      </c>
      <c r="K1080" t="str">
        <f>VLOOKUP($F1080,'names lookup'!$E:L,8,FALSE)</f>
        <v>UK</v>
      </c>
      <c r="L1080" t="str">
        <f t="shared" si="325"/>
        <v>Is there anything you want to add on any of that?</v>
      </c>
      <c r="M1080" t="str">
        <f t="shared" si="338"/>
        <v>32:47</v>
      </c>
      <c r="O1080">
        <v>72</v>
      </c>
      <c r="Q1080" t="s">
        <v>1070</v>
      </c>
      <c r="R1080" s="7">
        <f t="shared" si="326"/>
        <v>43915</v>
      </c>
      <c r="S1080" t="s">
        <v>2774</v>
      </c>
      <c r="T1080" s="6">
        <f t="shared" si="339"/>
        <v>2.2766203703703702E-2</v>
      </c>
      <c r="U1080">
        <f t="shared" si="327"/>
        <v>2.1875000000000002E-2</v>
      </c>
      <c r="V1080">
        <f t="shared" si="328"/>
        <v>2.6226851851851852E-2</v>
      </c>
      <c r="W1080">
        <f t="shared" si="329"/>
        <v>4.3518518518518498E-3</v>
      </c>
      <c r="X1080">
        <f t="shared" si="341"/>
        <v>2.3124999999999996E-2</v>
      </c>
      <c r="Y1080">
        <f t="shared" si="330"/>
        <v>2.3124999999999996E-2</v>
      </c>
      <c r="Z1080" t="b">
        <f t="shared" si="331"/>
        <v>0</v>
      </c>
      <c r="AA1080" s="6">
        <f t="shared" si="332"/>
        <v>6.9444444444444892E-5</v>
      </c>
      <c r="AB1080" s="6" t="b">
        <f t="shared" si="333"/>
        <v>0</v>
      </c>
      <c r="AC1080" s="9">
        <f t="shared" si="334"/>
        <v>11</v>
      </c>
      <c r="AD1080" s="9">
        <f t="shared" si="342"/>
        <v>109.99999999999929</v>
      </c>
      <c r="AE1080" s="10">
        <f t="shared" si="340"/>
        <v>3.4722222222222222E-5</v>
      </c>
      <c r="AF1080">
        <f t="shared" si="335"/>
        <v>1.2499999999999942E-3</v>
      </c>
      <c r="AG1080" t="b">
        <f t="shared" si="336"/>
        <v>0</v>
      </c>
      <c r="AH1080">
        <f t="shared" si="337"/>
        <v>2.6226851851851852E-2</v>
      </c>
    </row>
    <row r="1081" spans="1:34" x14ac:dyDescent="0.2">
      <c r="A1081">
        <v>1146</v>
      </c>
      <c r="B1081" t="s">
        <v>1069</v>
      </c>
      <c r="C1081" t="s">
        <v>1125</v>
      </c>
      <c r="D1081" t="s">
        <v>2130</v>
      </c>
      <c r="E1081" t="str">
        <f t="shared" si="324"/>
        <v>PatrickMar 25, 2020</v>
      </c>
      <c r="F1081" t="str">
        <f>VLOOKUP(E1081,'names lookup'!D:L,2,FALSE)</f>
        <v>Patrick Vallance</v>
      </c>
      <c r="G1081" t="str">
        <f>VLOOKUP(F1081,'names lookup'!E:H,3,FALSE)</f>
        <v>Government</v>
      </c>
      <c r="H1081" t="str">
        <f>VLOOKUP(F1081,'names lookup'!E:I,5,FALSE)</f>
        <v>Government</v>
      </c>
      <c r="I1081" t="str">
        <f>VLOOKUP($F1081,'names lookup'!$E:J,6,FALSE)</f>
        <v>Central govt</v>
      </c>
      <c r="J1081" t="str">
        <f>VLOOKUP($F1081,'names lookup'!$E:K,7,FALSE)</f>
        <v>N/A</v>
      </c>
      <c r="K1081" t="str">
        <f>VLOOKUP($F1081,'names lookup'!$E:L,8,FALSE)</f>
        <v>UK</v>
      </c>
      <c r="L1081" t="str">
        <f t="shared" si="325"/>
        <v>The most important measures got put in place first and that’s the right thing to do. Washing hands was critical. Isolating, household isolation, get these things, and now we’ve got a very…</v>
      </c>
      <c r="M1081" t="str">
        <f t="shared" si="338"/>
        <v>32:53</v>
      </c>
      <c r="O1081">
        <v>205</v>
      </c>
      <c r="Q1081" t="s">
        <v>1070</v>
      </c>
      <c r="R1081" s="7">
        <f t="shared" si="326"/>
        <v>43915</v>
      </c>
      <c r="S1081" t="s">
        <v>2776</v>
      </c>
      <c r="T1081" s="6">
        <f t="shared" si="339"/>
        <v>2.2835648148148147E-2</v>
      </c>
      <c r="U1081">
        <f t="shared" si="327"/>
        <v>2.2835648148148147E-2</v>
      </c>
      <c r="V1081">
        <f t="shared" si="328"/>
        <v>2.2951388888888886E-2</v>
      </c>
      <c r="W1081">
        <f t="shared" si="329"/>
        <v>1.1574074074073917E-4</v>
      </c>
      <c r="X1081">
        <f t="shared" si="341"/>
        <v>2.3124999999999996E-2</v>
      </c>
      <c r="Y1081">
        <f t="shared" si="330"/>
        <v>2.3124999999999996E-2</v>
      </c>
      <c r="Z1081" t="b">
        <f t="shared" si="331"/>
        <v>0</v>
      </c>
      <c r="AA1081" s="6">
        <f t="shared" si="332"/>
        <v>1.1574074074073917E-4</v>
      </c>
      <c r="AB1081" s="6" t="b">
        <f t="shared" si="333"/>
        <v>0</v>
      </c>
      <c r="AC1081" s="9">
        <f t="shared" si="334"/>
        <v>32</v>
      </c>
      <c r="AD1081" s="9">
        <f t="shared" si="342"/>
        <v>192.00000000000261</v>
      </c>
      <c r="AE1081" s="10">
        <f t="shared" si="340"/>
        <v>1.273148148148148E-4</v>
      </c>
      <c r="AF1081">
        <f t="shared" si="335"/>
        <v>2.8935185185184967E-4</v>
      </c>
      <c r="AG1081" t="b">
        <f t="shared" si="336"/>
        <v>0</v>
      </c>
      <c r="AH1081">
        <f t="shared" si="337"/>
        <v>2.6226851851851852E-2</v>
      </c>
    </row>
    <row r="1082" spans="1:34" x14ac:dyDescent="0.2">
      <c r="A1082">
        <v>1147</v>
      </c>
      <c r="B1082" t="s">
        <v>1069</v>
      </c>
      <c r="C1082" t="s">
        <v>1126</v>
      </c>
      <c r="D1082" t="s">
        <v>2130</v>
      </c>
      <c r="E1082" t="str">
        <f t="shared" si="324"/>
        <v>PatrickMar 25, 2020</v>
      </c>
      <c r="F1082" t="str">
        <f>VLOOKUP(E1082,'names lookup'!D:L,2,FALSE)</f>
        <v>Patrick Vallance</v>
      </c>
      <c r="G1082" t="str">
        <f>VLOOKUP(F1082,'names lookup'!E:H,3,FALSE)</f>
        <v>Government</v>
      </c>
      <c r="H1082" t="str">
        <f>VLOOKUP(F1082,'names lookup'!E:I,5,FALSE)</f>
        <v>Government</v>
      </c>
      <c r="I1082" t="str">
        <f>VLOOKUP($F1082,'names lookup'!$E:J,6,FALSE)</f>
        <v>Central govt</v>
      </c>
      <c r="J1082" t="str">
        <f>VLOOKUP($F1082,'names lookup'!$E:K,7,FALSE)</f>
        <v>N/A</v>
      </c>
      <c r="K1082" t="str">
        <f>VLOOKUP($F1082,'names lookup'!$E:L,8,FALSE)</f>
        <v>UK</v>
      </c>
      <c r="L1082" t="str">
        <f t="shared" si="325"/>
        <v>…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v>
      </c>
      <c r="M1082" t="str">
        <f t="shared" si="338"/>
        <v>33:03</v>
      </c>
      <c r="O1082">
        <v>322</v>
      </c>
      <c r="Q1082" t="s">
        <v>1070</v>
      </c>
      <c r="R1082" s="7">
        <f t="shared" si="326"/>
        <v>43915</v>
      </c>
      <c r="S1082" t="s">
        <v>2776</v>
      </c>
      <c r="T1082" s="6">
        <f t="shared" si="339"/>
        <v>2.2951388888888886E-2</v>
      </c>
      <c r="U1082">
        <f t="shared" si="327"/>
        <v>2.2835648148148147E-2</v>
      </c>
      <c r="V1082">
        <f t="shared" si="328"/>
        <v>2.2951388888888886E-2</v>
      </c>
      <c r="W1082">
        <f t="shared" si="329"/>
        <v>1.1574074074073917E-4</v>
      </c>
      <c r="X1082">
        <f t="shared" si="341"/>
        <v>2.3124999999999996E-2</v>
      </c>
      <c r="Y1082">
        <f t="shared" si="330"/>
        <v>2.3124999999999996E-2</v>
      </c>
      <c r="Z1082" t="b">
        <f t="shared" si="331"/>
        <v>0</v>
      </c>
      <c r="AA1082" s="6">
        <f t="shared" si="332"/>
        <v>1.7361111111111049E-4</v>
      </c>
      <c r="AB1082" s="6" t="b">
        <f t="shared" si="333"/>
        <v>0</v>
      </c>
      <c r="AC1082" s="9">
        <f t="shared" si="334"/>
        <v>56</v>
      </c>
      <c r="AD1082" s="9">
        <f t="shared" si="342"/>
        <v>224.0000000000008</v>
      </c>
      <c r="AE1082" s="10">
        <f t="shared" si="340"/>
        <v>2.3148148148148146E-4</v>
      </c>
      <c r="AF1082">
        <f t="shared" si="335"/>
        <v>2.8935185185184967E-4</v>
      </c>
      <c r="AG1082" t="b">
        <f t="shared" si="336"/>
        <v>0</v>
      </c>
      <c r="AH1082">
        <f t="shared" si="337"/>
        <v>2.6226851851851852E-2</v>
      </c>
    </row>
    <row r="1083" spans="1:34" x14ac:dyDescent="0.2">
      <c r="A1083">
        <v>1148</v>
      </c>
      <c r="B1083" t="s">
        <v>1069</v>
      </c>
      <c r="C1083" t="s">
        <v>1127</v>
      </c>
      <c r="D1083" t="s">
        <v>2038</v>
      </c>
      <c r="E1083" t="str">
        <f t="shared" si="324"/>
        <v>Boris JohnsonMar 25, 2020</v>
      </c>
      <c r="F1083" t="str">
        <f>VLOOKUP(D1083,'names lookup'!A:L,5,FALSE)</f>
        <v>Boris Johnson</v>
      </c>
      <c r="G1083" t="str">
        <f>VLOOKUP(F1083,'names lookup'!E:H,3,FALSE)</f>
        <v>Government</v>
      </c>
      <c r="H1083" t="str">
        <f>VLOOKUP(F1083,'names lookup'!E:I,5,FALSE)</f>
        <v>Government</v>
      </c>
      <c r="I1083" t="str">
        <f>VLOOKUP($F1083,'names lookup'!$E:J,6,FALSE)</f>
        <v>Central govt</v>
      </c>
      <c r="J1083" t="str">
        <f>VLOOKUP($F1083,'names lookup'!$E:K,7,FALSE)</f>
        <v>N/A</v>
      </c>
      <c r="K1083" t="str">
        <f>VLOOKUP($F1083,'names lookup'!$E:L,8,FALSE)</f>
        <v>UK</v>
      </c>
      <c r="L1083" t="str">
        <f t="shared" si="325"/>
        <v>That is absolutely right. Thank you. David Hughes, last question. David Hughes, PA.</v>
      </c>
      <c r="M1083" t="str">
        <f t="shared" si="338"/>
        <v>33:18</v>
      </c>
      <c r="O1083">
        <v>106</v>
      </c>
      <c r="Q1083" t="s">
        <v>1070</v>
      </c>
      <c r="R1083" s="7">
        <f t="shared" si="326"/>
        <v>43915</v>
      </c>
      <c r="S1083" t="s">
        <v>2777</v>
      </c>
      <c r="T1083" s="6">
        <f t="shared" si="339"/>
        <v>2.3124999999999996E-2</v>
      </c>
      <c r="U1083">
        <f t="shared" si="327"/>
        <v>2.3124999999999996E-2</v>
      </c>
      <c r="V1083">
        <f t="shared" si="328"/>
        <v>2.6226851851851852E-2</v>
      </c>
      <c r="W1083">
        <f t="shared" si="329"/>
        <v>3.1018518518518556E-3</v>
      </c>
      <c r="X1083">
        <f t="shared" si="341"/>
        <v>2.3530092592592592E-2</v>
      </c>
      <c r="Y1083">
        <f t="shared" si="330"/>
        <v>2.3530092592592592E-2</v>
      </c>
      <c r="Z1083" t="b">
        <f t="shared" si="331"/>
        <v>0</v>
      </c>
      <c r="AA1083" s="6">
        <f t="shared" si="332"/>
        <v>8.1018518518518462E-5</v>
      </c>
      <c r="AB1083" s="6" t="b">
        <f t="shared" si="333"/>
        <v>0</v>
      </c>
      <c r="AC1083" s="9">
        <f t="shared" si="334"/>
        <v>13</v>
      </c>
      <c r="AD1083" s="9">
        <f t="shared" si="342"/>
        <v>111.4285714285715</v>
      </c>
      <c r="AE1083" s="10">
        <f t="shared" si="340"/>
        <v>4.6296296296296294E-5</v>
      </c>
      <c r="AF1083">
        <f t="shared" si="335"/>
        <v>4.0509259259259578E-4</v>
      </c>
      <c r="AG1083" t="b">
        <f t="shared" si="336"/>
        <v>0</v>
      </c>
      <c r="AH1083">
        <f t="shared" si="337"/>
        <v>2.6226851851851852E-2</v>
      </c>
    </row>
    <row r="1084" spans="1:34" x14ac:dyDescent="0.2">
      <c r="A1084">
        <v>1149</v>
      </c>
      <c r="B1084" t="s">
        <v>1069</v>
      </c>
      <c r="C1084" t="s">
        <v>1128</v>
      </c>
      <c r="D1084" t="s">
        <v>2055</v>
      </c>
      <c r="E1084" t="str">
        <f t="shared" si="324"/>
        <v>David HughesMar 25, 2020</v>
      </c>
      <c r="F1084" t="str">
        <f>VLOOKUP(D1084,'names lookup'!A:L,5,FALSE)</f>
        <v>David Hughes</v>
      </c>
      <c r="G1084" t="str">
        <f>VLOOKUP(F1084,'names lookup'!E:H,3,FALSE)</f>
        <v>Press Association</v>
      </c>
      <c r="H1084" t="str">
        <f>VLOOKUP(F1084,'names lookup'!E:I,5,FALSE)</f>
        <v>Media</v>
      </c>
      <c r="I1084" t="str">
        <f>VLOOKUP($F1084,'names lookup'!$E:J,6,FALSE)</f>
        <v>Agency</v>
      </c>
      <c r="J1084" t="str">
        <f>VLOOKUP($F1084,'names lookup'!$E:K,7,FALSE)</f>
        <v>National</v>
      </c>
      <c r="K1084" t="str">
        <f>VLOOKUP($F1084,'names lookup'!$E:L,8,FALSE)</f>
        <v>UK</v>
      </c>
      <c r="L1084" t="str">
        <f t="shared" si="325"/>
        <v>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v>
      </c>
      <c r="M1084" t="str">
        <f t="shared" si="338"/>
        <v>33:25</v>
      </c>
      <c r="O1084">
        <v>587</v>
      </c>
      <c r="Q1084" t="s">
        <v>1070</v>
      </c>
      <c r="R1084" s="7">
        <f t="shared" si="326"/>
        <v>43915</v>
      </c>
      <c r="S1084" t="s">
        <v>2300</v>
      </c>
      <c r="T1084" s="6">
        <f t="shared" si="339"/>
        <v>2.3206018518518515E-2</v>
      </c>
      <c r="U1084">
        <f t="shared" si="327"/>
        <v>2.3206018518518515E-2</v>
      </c>
      <c r="V1084">
        <f t="shared" si="328"/>
        <v>2.3206018518518515E-2</v>
      </c>
      <c r="W1084">
        <f t="shared" si="329"/>
        <v>0</v>
      </c>
      <c r="X1084">
        <f t="shared" si="341"/>
        <v>2.3530092592592592E-2</v>
      </c>
      <c r="Y1084">
        <f t="shared" si="330"/>
        <v>2.3530092592592592E-2</v>
      </c>
      <c r="Z1084" t="b">
        <f t="shared" si="331"/>
        <v>0</v>
      </c>
      <c r="AA1084" s="6">
        <f t="shared" si="332"/>
        <v>3.2407407407407732E-4</v>
      </c>
      <c r="AB1084" s="6" t="b">
        <f t="shared" si="333"/>
        <v>0</v>
      </c>
      <c r="AC1084" s="9">
        <f t="shared" si="334"/>
        <v>96</v>
      </c>
      <c r="AD1084" s="9">
        <f t="shared" si="342"/>
        <v>205.71428571428365</v>
      </c>
      <c r="AE1084" s="10">
        <f t="shared" si="340"/>
        <v>3.9351851851851852E-4</v>
      </c>
      <c r="AF1084">
        <f t="shared" si="335"/>
        <v>3.2407407407407732E-4</v>
      </c>
      <c r="AG1084" t="b">
        <f t="shared" si="336"/>
        <v>0</v>
      </c>
      <c r="AH1084">
        <f t="shared" si="337"/>
        <v>2.6226851851851852E-2</v>
      </c>
    </row>
    <row r="1085" spans="1:34" x14ac:dyDescent="0.2">
      <c r="A1085">
        <v>1150</v>
      </c>
      <c r="B1085" t="s">
        <v>1069</v>
      </c>
      <c r="C1085" t="s">
        <v>1129</v>
      </c>
      <c r="D1085" t="s">
        <v>2038</v>
      </c>
      <c r="E1085" t="str">
        <f t="shared" si="324"/>
        <v>Boris JohnsonMar 25, 2020</v>
      </c>
      <c r="F1085" t="str">
        <f>VLOOKUP(D1085,'names lookup'!A:L,5,FALSE)</f>
        <v>Boris Johnson</v>
      </c>
      <c r="G1085" t="str">
        <f>VLOOKUP(F1085,'names lookup'!E:H,3,FALSE)</f>
        <v>Government</v>
      </c>
      <c r="H1085" t="str">
        <f>VLOOKUP(F1085,'names lookup'!E:I,5,FALSE)</f>
        <v>Government</v>
      </c>
      <c r="I1085" t="str">
        <f>VLOOKUP($F1085,'names lookup'!$E:J,6,FALSE)</f>
        <v>Central govt</v>
      </c>
      <c r="J1085" t="str">
        <f>VLOOKUP($F1085,'names lookup'!$E:K,7,FALSE)</f>
        <v>N/A</v>
      </c>
      <c r="K1085" t="str">
        <f>VLOOKUP($F1085,'names lookup'!$E:L,8,FALSE)</f>
        <v>UK</v>
      </c>
      <c r="L1085" t="str">
        <f t="shared" si="325"/>
        <v>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v>
      </c>
      <c r="M1085" t="str">
        <f t="shared" si="338"/>
        <v>33:53</v>
      </c>
      <c r="O1085">
        <v>794</v>
      </c>
      <c r="Q1085" t="s">
        <v>1070</v>
      </c>
      <c r="R1085" s="7">
        <f t="shared" si="326"/>
        <v>43915</v>
      </c>
      <c r="S1085" t="s">
        <v>2235</v>
      </c>
      <c r="T1085" s="6">
        <f t="shared" si="339"/>
        <v>2.3530092592592592E-2</v>
      </c>
      <c r="U1085">
        <f t="shared" si="327"/>
        <v>2.3530092592592592E-2</v>
      </c>
      <c r="V1085">
        <f t="shared" si="328"/>
        <v>2.6226851851851852E-2</v>
      </c>
      <c r="W1085">
        <f t="shared" si="329"/>
        <v>2.6967592592592599E-3</v>
      </c>
      <c r="X1085">
        <f t="shared" si="341"/>
        <v>2.5810185185185183E-2</v>
      </c>
      <c r="Y1085">
        <f t="shared" si="330"/>
        <v>2.5810185185185183E-2</v>
      </c>
      <c r="Z1085" t="b">
        <f t="shared" si="331"/>
        <v>0</v>
      </c>
      <c r="AA1085" s="6">
        <f t="shared" si="332"/>
        <v>6.2499999999999709E-4</v>
      </c>
      <c r="AB1085" s="6" t="b">
        <f t="shared" si="333"/>
        <v>0</v>
      </c>
      <c r="AC1085" s="9">
        <f t="shared" si="334"/>
        <v>132</v>
      </c>
      <c r="AD1085" s="9">
        <f t="shared" ref="AD1085:AD1116" si="343">IF(AB1085=FALSE,AC1085/(AA1085*(24*60)),"")</f>
        <v>146.66666666666734</v>
      </c>
      <c r="AE1085" s="10">
        <f t="shared" si="340"/>
        <v>5.4398148148148144E-4</v>
      </c>
      <c r="AF1085">
        <f t="shared" si="335"/>
        <v>2.2800925925925905E-3</v>
      </c>
      <c r="AG1085" t="b">
        <f t="shared" si="336"/>
        <v>0</v>
      </c>
      <c r="AH1085">
        <f t="shared" si="337"/>
        <v>2.6226851851851852E-2</v>
      </c>
    </row>
    <row r="1086" spans="1:34" x14ac:dyDescent="0.2">
      <c r="A1086">
        <v>1151</v>
      </c>
      <c r="B1086" t="s">
        <v>1069</v>
      </c>
      <c r="C1086" t="s">
        <v>1130</v>
      </c>
      <c r="D1086" t="s">
        <v>2038</v>
      </c>
      <c r="E1086" t="str">
        <f t="shared" si="324"/>
        <v>Boris JohnsonMar 25, 2020</v>
      </c>
      <c r="F1086" t="str">
        <f>VLOOKUP(D1086,'names lookup'!A:L,5,FALSE)</f>
        <v>Boris Johnson</v>
      </c>
      <c r="G1086" t="str">
        <f>VLOOKUP(F1086,'names lookup'!E:H,3,FALSE)</f>
        <v>Government</v>
      </c>
      <c r="H1086" t="str">
        <f>VLOOKUP(F1086,'names lookup'!E:I,5,FALSE)</f>
        <v>Government</v>
      </c>
      <c r="I1086" t="str">
        <f>VLOOKUP($F1086,'names lookup'!$E:J,6,FALSE)</f>
        <v>Central govt</v>
      </c>
      <c r="J1086" t="str">
        <f>VLOOKUP($F1086,'names lookup'!$E:K,7,FALSE)</f>
        <v>N/A</v>
      </c>
      <c r="K1086" t="str">
        <f>VLOOKUP($F1086,'names lookup'!$E:L,8,FALSE)</f>
        <v>UK</v>
      </c>
      <c r="L1086" t="str">
        <f t="shared" si="325"/>
        <v>I genuinely don’t think there’s been a time in our history in the last century, certainly, when the government of this country has put its arms around so many people to get us through a very tough time. We will get through it and we will get through it together.</v>
      </c>
      <c r="M1086" t="str">
        <f t="shared" si="338"/>
        <v>34:47</v>
      </c>
      <c r="O1086">
        <v>285</v>
      </c>
      <c r="Q1086" t="s">
        <v>1070</v>
      </c>
      <c r="R1086" s="7">
        <f t="shared" si="326"/>
        <v>43915</v>
      </c>
      <c r="S1086" t="s">
        <v>2235</v>
      </c>
      <c r="T1086" s="6">
        <f t="shared" si="339"/>
        <v>2.4155092592592589E-2</v>
      </c>
      <c r="U1086">
        <f t="shared" si="327"/>
        <v>2.3530092592592592E-2</v>
      </c>
      <c r="V1086">
        <f t="shared" si="328"/>
        <v>2.6226851851851852E-2</v>
      </c>
      <c r="W1086">
        <f t="shared" si="329"/>
        <v>2.6967592592592599E-3</v>
      </c>
      <c r="X1086">
        <f t="shared" si="341"/>
        <v>2.5810185185185183E-2</v>
      </c>
      <c r="Y1086">
        <f t="shared" si="330"/>
        <v>2.5810185185185183E-2</v>
      </c>
      <c r="Z1086" t="b">
        <f t="shared" si="331"/>
        <v>0</v>
      </c>
      <c r="AA1086" s="6">
        <f t="shared" si="332"/>
        <v>2.0833333333333814E-4</v>
      </c>
      <c r="AB1086" s="6" t="b">
        <f t="shared" si="333"/>
        <v>0</v>
      </c>
      <c r="AC1086" s="9">
        <f t="shared" si="334"/>
        <v>50</v>
      </c>
      <c r="AD1086" s="9">
        <f t="shared" si="343"/>
        <v>166.66666666666282</v>
      </c>
      <c r="AE1086" s="10">
        <f t="shared" si="340"/>
        <v>1.9675925925925926E-4</v>
      </c>
      <c r="AF1086">
        <f t="shared" si="335"/>
        <v>2.2800925925925905E-3</v>
      </c>
      <c r="AG1086" t="b">
        <f t="shared" si="336"/>
        <v>0</v>
      </c>
      <c r="AH1086">
        <f t="shared" si="337"/>
        <v>2.6226851851851852E-2</v>
      </c>
    </row>
    <row r="1087" spans="1:34" x14ac:dyDescent="0.2">
      <c r="A1087">
        <v>1152</v>
      </c>
      <c r="B1087" t="s">
        <v>1069</v>
      </c>
      <c r="C1087" t="s">
        <v>1131</v>
      </c>
      <c r="D1087" t="s">
        <v>2044</v>
      </c>
      <c r="E1087" t="str">
        <f t="shared" si="324"/>
        <v>ChrisMar 25, 2020</v>
      </c>
      <c r="F1087" t="str">
        <f>VLOOKUP(E1087,'names lookup'!D:L,2,FALSE)</f>
        <v>Chris Whitty</v>
      </c>
      <c r="G1087" t="str">
        <f>VLOOKUP(F1087,'names lookup'!E:H,3,FALSE)</f>
        <v>Department of Health and Social Care (DHSC)</v>
      </c>
      <c r="H1087" t="str">
        <f>VLOOKUP(F1087,'names lookup'!E:I,5,FALSE)</f>
        <v>Government</v>
      </c>
      <c r="I1087" t="str">
        <f>VLOOKUP($F1087,'names lookup'!$E:J,6,FALSE)</f>
        <v>Health</v>
      </c>
      <c r="J1087" t="str">
        <f>VLOOKUP($F1087,'names lookup'!$E:K,7,FALSE)</f>
        <v>N/A</v>
      </c>
      <c r="K1087" t="str">
        <f>VLOOKUP($F1087,'names lookup'!$E:L,8,FALSE)</f>
        <v>England</v>
      </c>
      <c r="L1087" t="str">
        <f t="shared" si="325"/>
        <v>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v>
      </c>
      <c r="M1087" t="str">
        <f t="shared" si="338"/>
        <v>35:05</v>
      </c>
      <c r="O1087">
        <v>834</v>
      </c>
      <c r="Q1087" t="s">
        <v>1070</v>
      </c>
      <c r="R1087" s="7">
        <f t="shared" si="326"/>
        <v>43915</v>
      </c>
      <c r="S1087" t="s">
        <v>2778</v>
      </c>
      <c r="T1087" s="6">
        <f t="shared" si="339"/>
        <v>2.4363425925925927E-2</v>
      </c>
      <c r="U1087">
        <f t="shared" si="327"/>
        <v>2.4363425925925927E-2</v>
      </c>
      <c r="V1087">
        <f t="shared" si="328"/>
        <v>2.5555555555555554E-2</v>
      </c>
      <c r="W1087">
        <f t="shared" si="329"/>
        <v>1.1921296296296263E-3</v>
      </c>
      <c r="X1087">
        <f t="shared" si="341"/>
        <v>2.5810185185185183E-2</v>
      </c>
      <c r="Y1087">
        <f t="shared" si="330"/>
        <v>2.5810185185185183E-2</v>
      </c>
      <c r="Z1087" t="b">
        <f t="shared" si="331"/>
        <v>0</v>
      </c>
      <c r="AA1087" s="6">
        <f t="shared" si="332"/>
        <v>6.1342592592592352E-4</v>
      </c>
      <c r="AB1087" s="6" t="b">
        <f t="shared" si="333"/>
        <v>0</v>
      </c>
      <c r="AC1087" s="9">
        <f t="shared" si="334"/>
        <v>147</v>
      </c>
      <c r="AD1087" s="9">
        <f t="shared" si="343"/>
        <v>166.41509433962329</v>
      </c>
      <c r="AE1087" s="10">
        <f t="shared" si="340"/>
        <v>6.018518518518519E-4</v>
      </c>
      <c r="AF1087">
        <f t="shared" si="335"/>
        <v>1.4467592592592553E-3</v>
      </c>
      <c r="AG1087" t="b">
        <f t="shared" si="336"/>
        <v>0</v>
      </c>
      <c r="AH1087">
        <f t="shared" si="337"/>
        <v>2.6226851851851852E-2</v>
      </c>
    </row>
    <row r="1088" spans="1:34" x14ac:dyDescent="0.2">
      <c r="A1088">
        <v>1153</v>
      </c>
      <c r="B1088" t="s">
        <v>1069</v>
      </c>
      <c r="C1088" t="s">
        <v>1132</v>
      </c>
      <c r="D1088" t="s">
        <v>2044</v>
      </c>
      <c r="E1088" t="str">
        <f t="shared" si="324"/>
        <v>ChrisMar 25, 2020</v>
      </c>
      <c r="F1088" t="str">
        <f>VLOOKUP(E1088,'names lookup'!D:L,2,FALSE)</f>
        <v>Chris Whitty</v>
      </c>
      <c r="G1088" t="str">
        <f>VLOOKUP(F1088,'names lookup'!E:H,3,FALSE)</f>
        <v>Department of Health and Social Care (DHSC)</v>
      </c>
      <c r="H1088" t="str">
        <f>VLOOKUP(F1088,'names lookup'!E:I,5,FALSE)</f>
        <v>Government</v>
      </c>
      <c r="I1088" t="str">
        <f>VLOOKUP($F1088,'names lookup'!$E:J,6,FALSE)</f>
        <v>Health</v>
      </c>
      <c r="J1088" t="str">
        <f>VLOOKUP($F1088,'names lookup'!$E:K,7,FALSE)</f>
        <v>N/A</v>
      </c>
      <c r="K1088" t="str">
        <f>VLOOKUP($F1088,'names lookup'!$E:L,8,FALSE)</f>
        <v>England</v>
      </c>
      <c r="L1088" t="str">
        <f t="shared" si="325"/>
        <v>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v>
      </c>
      <c r="M1088" t="str">
        <f t="shared" si="338"/>
        <v>35:58</v>
      </c>
      <c r="O1088">
        <v>752</v>
      </c>
      <c r="Q1088" t="s">
        <v>1070</v>
      </c>
      <c r="R1088" s="7">
        <f t="shared" si="326"/>
        <v>43915</v>
      </c>
      <c r="S1088" t="s">
        <v>2778</v>
      </c>
      <c r="T1088" s="6">
        <f t="shared" si="339"/>
        <v>2.4976851851851851E-2</v>
      </c>
      <c r="U1088">
        <f t="shared" si="327"/>
        <v>2.4363425925925927E-2</v>
      </c>
      <c r="V1088">
        <f t="shared" si="328"/>
        <v>2.5555555555555554E-2</v>
      </c>
      <c r="W1088">
        <f t="shared" si="329"/>
        <v>1.1921296296296263E-3</v>
      </c>
      <c r="X1088">
        <f t="shared" si="341"/>
        <v>2.5810185185185183E-2</v>
      </c>
      <c r="Y1088">
        <f t="shared" si="330"/>
        <v>2.5810185185185183E-2</v>
      </c>
      <c r="Z1088" t="b">
        <f t="shared" si="331"/>
        <v>0</v>
      </c>
      <c r="AA1088" s="6">
        <f t="shared" si="332"/>
        <v>5.787037037037028E-4</v>
      </c>
      <c r="AB1088" s="6" t="b">
        <f t="shared" si="333"/>
        <v>0</v>
      </c>
      <c r="AC1088" s="9">
        <f t="shared" si="334"/>
        <v>138</v>
      </c>
      <c r="AD1088" s="9">
        <f t="shared" si="343"/>
        <v>165.60000000000025</v>
      </c>
      <c r="AE1088" s="10">
        <f t="shared" si="340"/>
        <v>5.6712962962962956E-4</v>
      </c>
      <c r="AF1088">
        <f t="shared" si="335"/>
        <v>1.4467592592592553E-3</v>
      </c>
      <c r="AG1088" t="b">
        <f t="shared" si="336"/>
        <v>0</v>
      </c>
      <c r="AH1088">
        <f t="shared" si="337"/>
        <v>2.6226851851851852E-2</v>
      </c>
    </row>
    <row r="1089" spans="1:34" x14ac:dyDescent="0.2">
      <c r="A1089">
        <v>1154</v>
      </c>
      <c r="B1089" t="s">
        <v>1069</v>
      </c>
      <c r="C1089" t="s">
        <v>1133</v>
      </c>
      <c r="D1089" t="s">
        <v>2044</v>
      </c>
      <c r="E1089" t="str">
        <f t="shared" si="324"/>
        <v>ChrisMar 25, 2020</v>
      </c>
      <c r="F1089" t="str">
        <f>VLOOKUP(E1089,'names lookup'!D:L,2,FALSE)</f>
        <v>Chris Whitty</v>
      </c>
      <c r="G1089" t="str">
        <f>VLOOKUP(F1089,'names lookup'!E:H,3,FALSE)</f>
        <v>Department of Health and Social Care (DHSC)</v>
      </c>
      <c r="H1089" t="str">
        <f>VLOOKUP(F1089,'names lookup'!E:I,5,FALSE)</f>
        <v>Government</v>
      </c>
      <c r="I1089" t="str">
        <f>VLOOKUP($F1089,'names lookup'!$E:J,6,FALSE)</f>
        <v>Health</v>
      </c>
      <c r="J1089" t="str">
        <f>VLOOKUP($F1089,'names lookup'!$E:K,7,FALSE)</f>
        <v>N/A</v>
      </c>
      <c r="K1089" t="str">
        <f>VLOOKUP($F1089,'names lookup'!$E:L,8,FALSE)</f>
        <v>England</v>
      </c>
      <c r="L1089" t="str">
        <f t="shared" si="325"/>
        <v>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v>
      </c>
      <c r="M1089" t="str">
        <f t="shared" si="338"/>
        <v>36:48</v>
      </c>
      <c r="O1089">
        <v>340</v>
      </c>
      <c r="Q1089" t="s">
        <v>1070</v>
      </c>
      <c r="R1089" s="7">
        <f t="shared" si="326"/>
        <v>43915</v>
      </c>
      <c r="S1089" t="s">
        <v>2778</v>
      </c>
      <c r="T1089" s="6">
        <f t="shared" si="339"/>
        <v>2.5555555555555554E-2</v>
      </c>
      <c r="U1089">
        <f t="shared" si="327"/>
        <v>2.4363425925925927E-2</v>
      </c>
      <c r="V1089">
        <f t="shared" si="328"/>
        <v>2.5555555555555554E-2</v>
      </c>
      <c r="W1089">
        <f t="shared" si="329"/>
        <v>1.1921296296296263E-3</v>
      </c>
      <c r="X1089">
        <f t="shared" si="341"/>
        <v>2.5810185185185183E-2</v>
      </c>
      <c r="Y1089">
        <f t="shared" si="330"/>
        <v>2.5810185185185183E-2</v>
      </c>
      <c r="Z1089" t="b">
        <f t="shared" si="331"/>
        <v>0</v>
      </c>
      <c r="AA1089" s="6">
        <f t="shared" si="332"/>
        <v>2.5462962962962896E-4</v>
      </c>
      <c r="AB1089" s="6" t="b">
        <f t="shared" si="333"/>
        <v>0</v>
      </c>
      <c r="AC1089" s="9">
        <f t="shared" si="334"/>
        <v>60</v>
      </c>
      <c r="AD1089" s="9">
        <f t="shared" si="343"/>
        <v>163.63636363636408</v>
      </c>
      <c r="AE1089" s="10">
        <f t="shared" si="340"/>
        <v>2.4305555555555552E-4</v>
      </c>
      <c r="AF1089">
        <f t="shared" si="335"/>
        <v>1.4467592592592553E-3</v>
      </c>
      <c r="AG1089" t="b">
        <f t="shared" si="336"/>
        <v>0</v>
      </c>
      <c r="AH1089">
        <f t="shared" si="337"/>
        <v>2.6226851851851852E-2</v>
      </c>
    </row>
    <row r="1090" spans="1:34" x14ac:dyDescent="0.2">
      <c r="A1090">
        <v>1155</v>
      </c>
      <c r="B1090" t="s">
        <v>1069</v>
      </c>
      <c r="C1090" t="s">
        <v>1134</v>
      </c>
      <c r="D1090" t="s">
        <v>2038</v>
      </c>
      <c r="E1090" t="str">
        <f t="shared" ref="E1090:E1153" si="344">D1090&amp;Q1090</f>
        <v>Boris JohnsonMar 25, 2020</v>
      </c>
      <c r="F1090" t="str">
        <f>VLOOKUP(D1090,'names lookup'!A:L,5,FALSE)</f>
        <v>Boris Johnson</v>
      </c>
      <c r="G1090" t="str">
        <f>VLOOKUP(F1090,'names lookup'!E:H,3,FALSE)</f>
        <v>Government</v>
      </c>
      <c r="H1090" t="str">
        <f>VLOOKUP(F1090,'names lookup'!E:I,5,FALSE)</f>
        <v>Government</v>
      </c>
      <c r="I1090" t="str">
        <f>VLOOKUP($F1090,'names lookup'!$E:J,6,FALSE)</f>
        <v>Central govt</v>
      </c>
      <c r="J1090" t="str">
        <f>VLOOKUP($F1090,'names lookup'!$E:K,7,FALSE)</f>
        <v>N/A</v>
      </c>
      <c r="K1090" t="str">
        <f>VLOOKUP($F1090,'names lookup'!$E:L,8,FALSE)</f>
        <v>UK</v>
      </c>
      <c r="L1090" t="str">
        <f t="shared" ref="L1090:L1153" si="345">TRIM(SUBSTITUTE(SUBSTITUTE(SUBSTITUTE(SUBSTITUTE(C1090,D1090,""),M1090,""),"();",""),":",""))</f>
        <v>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v>
      </c>
      <c r="M1090" t="str">
        <f t="shared" si="338"/>
        <v>37:10</v>
      </c>
      <c r="O1090">
        <v>492</v>
      </c>
      <c r="Q1090" t="s">
        <v>1070</v>
      </c>
      <c r="R1090" s="7">
        <f t="shared" ref="R1090:R1153" si="346">DATE(2020,IF(LEFT(Q1090,3)="Apr",4,3),SUBSTITUTE(SUBSTITUTE(SUBSTITUTE(Q1090,", 2020",""),"Apr ",""),"Mar ",""))</f>
        <v>43915</v>
      </c>
      <c r="S1090" t="s">
        <v>2779</v>
      </c>
      <c r="T1090" s="6">
        <f t="shared" si="339"/>
        <v>2.5810185185185183E-2</v>
      </c>
      <c r="U1090">
        <f t="shared" ref="U1090:U1153" si="347">IF(D1090=D1089,U1089,T1090)</f>
        <v>2.5810185185185183E-2</v>
      </c>
      <c r="V1090">
        <f t="shared" ref="V1090:V1153" si="348">_xlfn.MAXIFS(T:T,D:D,D1090,B:B,B1090)</f>
        <v>2.6226851851851852E-2</v>
      </c>
      <c r="W1090">
        <f t="shared" ref="W1090:W1153" si="349">V1090-U1090</f>
        <v>4.1666666666666935E-4</v>
      </c>
      <c r="X1090">
        <f t="shared" si="341"/>
        <v>2.6226851851851852E-2</v>
      </c>
      <c r="Y1090">
        <f t="shared" ref="Y1090:Y1153" si="350">IF(ISBLANK(X1090),V1090,X1090)</f>
        <v>2.6226851851851852E-2</v>
      </c>
      <c r="Z1090" t="b">
        <f t="shared" ref="Z1090:Z1153" si="351">IF(ISBLANK(X1090),TRUE,FALSE)</f>
        <v>0</v>
      </c>
      <c r="AA1090" s="6">
        <f t="shared" ref="AA1090:AA1153" si="352">T1091-T1090</f>
        <v>4.1666666666666935E-4</v>
      </c>
      <c r="AB1090" s="6" t="b">
        <f t="shared" ref="AB1090:AB1153" si="353">AA1090&lt;0</f>
        <v>0</v>
      </c>
      <c r="AC1090" s="9">
        <f t="shared" ref="AC1090:AC1153" si="354">LEN(TRIM(L1090))-LEN(SUBSTITUTE(L1090," ",""))+1</f>
        <v>85</v>
      </c>
      <c r="AD1090" s="9">
        <f t="shared" si="343"/>
        <v>141.66666666666575</v>
      </c>
      <c r="AE1090" s="10">
        <f t="shared" si="340"/>
        <v>3.4722222222222224E-4</v>
      </c>
      <c r="AF1090">
        <f t="shared" ref="AF1090:AF1153" si="355">Y1090-U1090</f>
        <v>4.1666666666666935E-4</v>
      </c>
      <c r="AG1090" t="b">
        <f t="shared" ref="AG1090:AG1153" si="356">AF1090&lt;0</f>
        <v>0</v>
      </c>
      <c r="AH1090">
        <f t="shared" ref="AH1090:AH1153" si="357">_xlfn.MAXIFS(T:T,B:B,B1090)</f>
        <v>2.6226851851851852E-2</v>
      </c>
    </row>
    <row r="1091" spans="1:34" x14ac:dyDescent="0.2">
      <c r="A1091">
        <v>1156</v>
      </c>
      <c r="B1091" t="s">
        <v>1069</v>
      </c>
      <c r="C1091" t="s">
        <v>1135</v>
      </c>
      <c r="D1091" t="s">
        <v>2038</v>
      </c>
      <c r="E1091" t="str">
        <f t="shared" si="344"/>
        <v>Boris JohnsonMar 25, 2020</v>
      </c>
      <c r="F1091" t="str">
        <f>VLOOKUP(D1091,'names lookup'!A:L,5,FALSE)</f>
        <v>Boris Johnson</v>
      </c>
      <c r="G1091" t="str">
        <f>VLOOKUP(F1091,'names lookup'!E:H,3,FALSE)</f>
        <v>Government</v>
      </c>
      <c r="H1091" t="str">
        <f>VLOOKUP(F1091,'names lookup'!E:I,5,FALSE)</f>
        <v>Government</v>
      </c>
      <c r="I1091" t="str">
        <f>VLOOKUP($F1091,'names lookup'!$E:J,6,FALSE)</f>
        <v>Central govt</v>
      </c>
      <c r="J1091" t="str">
        <f>VLOOKUP($F1091,'names lookup'!$E:K,7,FALSE)</f>
        <v>N/A</v>
      </c>
      <c r="K1091" t="str">
        <f>VLOOKUP($F1091,'names lookup'!$E:L,8,FALSE)</f>
        <v>UK</v>
      </c>
      <c r="L1091" t="str">
        <f t="shared" si="345"/>
        <v>Thanks, everybody.</v>
      </c>
      <c r="M1091" t="str">
        <f t="shared" ref="M1091:M1154" si="358">MID(C1091,FIND("(",C1091)+1,FIND(")",C1091)-FIND("(",C1091)-1)</f>
        <v>37:46</v>
      </c>
      <c r="O1091">
        <v>41</v>
      </c>
      <c r="Q1091" t="s">
        <v>1070</v>
      </c>
      <c r="R1091" s="7">
        <f t="shared" si="346"/>
        <v>43915</v>
      </c>
      <c r="S1091" t="s">
        <v>2779</v>
      </c>
      <c r="T1091" s="6">
        <f t="shared" ref="T1091:T1154" si="359">IF(LEN(N1091)&gt;5,TIME(LEFT(M1091,2),MID(M1091,4,2),RIGHT(M1091,2)),TIME(N1091,LEFT(M1091,2),RIGHT(M1091,2)))</f>
        <v>2.6226851851851852E-2</v>
      </c>
      <c r="U1091">
        <f t="shared" si="347"/>
        <v>2.5810185185185183E-2</v>
      </c>
      <c r="V1091">
        <f t="shared" si="348"/>
        <v>2.6226851851851852E-2</v>
      </c>
      <c r="W1091">
        <f t="shared" si="349"/>
        <v>4.1666666666666935E-4</v>
      </c>
      <c r="X1091">
        <f t="shared" si="341"/>
        <v>2.6226851851851852E-2</v>
      </c>
      <c r="Y1091">
        <f t="shared" si="350"/>
        <v>2.6226851851851852E-2</v>
      </c>
      <c r="Z1091" t="b">
        <f t="shared" si="351"/>
        <v>0</v>
      </c>
      <c r="AA1091" s="6">
        <f t="shared" si="352"/>
        <v>0</v>
      </c>
      <c r="AB1091" s="6" t="b">
        <f t="shared" si="353"/>
        <v>0</v>
      </c>
      <c r="AC1091" s="9">
        <f t="shared" si="354"/>
        <v>2</v>
      </c>
      <c r="AD1091" s="9"/>
      <c r="AE1091" s="10">
        <f t="shared" ref="AE1091:AE1154" si="360">TIME(0,0,(AC1091/AVERAGE(AD:AD))*60)</f>
        <v>0</v>
      </c>
      <c r="AF1091">
        <f t="shared" si="355"/>
        <v>4.1666666666666935E-4</v>
      </c>
      <c r="AG1091" t="b">
        <f t="shared" si="356"/>
        <v>0</v>
      </c>
      <c r="AH1091">
        <f t="shared" si="357"/>
        <v>2.6226851851851852E-2</v>
      </c>
    </row>
    <row r="1092" spans="1:34" x14ac:dyDescent="0.2">
      <c r="A1092">
        <v>1157</v>
      </c>
      <c r="B1092" t="s">
        <v>1069</v>
      </c>
      <c r="C1092" t="s">
        <v>1136</v>
      </c>
      <c r="D1092" t="s">
        <v>2038</v>
      </c>
      <c r="E1092" t="str">
        <f t="shared" si="344"/>
        <v>Boris JohnsonMar 25, 2020</v>
      </c>
      <c r="F1092" t="str">
        <f>VLOOKUP(D1092,'names lookup'!A:L,5,FALSE)</f>
        <v>Boris Johnson</v>
      </c>
      <c r="G1092" t="str">
        <f>VLOOKUP(F1092,'names lookup'!E:H,3,FALSE)</f>
        <v>Government</v>
      </c>
      <c r="H1092" t="str">
        <f>VLOOKUP(F1092,'names lookup'!E:I,5,FALSE)</f>
        <v>Government</v>
      </c>
      <c r="I1092" t="str">
        <f>VLOOKUP($F1092,'names lookup'!$E:J,6,FALSE)</f>
        <v>Central govt</v>
      </c>
      <c r="J1092" t="str">
        <f>VLOOKUP($F1092,'names lookup'!$E:K,7,FALSE)</f>
        <v>N/A</v>
      </c>
      <c r="K1092" t="str">
        <f>VLOOKUP($F1092,'names lookup'!$E:L,8,FALSE)</f>
        <v>UK</v>
      </c>
      <c r="L1092" t="str">
        <f t="shared" si="345"/>
        <v>(silence)</v>
      </c>
      <c r="M1092" t="str">
        <f t="shared" si="358"/>
        <v>37:46</v>
      </c>
      <c r="O1092">
        <v>32</v>
      </c>
      <c r="Q1092" t="s">
        <v>1070</v>
      </c>
      <c r="R1092" s="7">
        <f t="shared" si="346"/>
        <v>43915</v>
      </c>
      <c r="S1092" t="s">
        <v>2779</v>
      </c>
      <c r="T1092" s="6">
        <f t="shared" si="359"/>
        <v>2.6226851851851852E-2</v>
      </c>
      <c r="U1092" s="6">
        <f t="shared" si="347"/>
        <v>2.5810185185185183E-2</v>
      </c>
      <c r="V1092" s="6">
        <f t="shared" si="348"/>
        <v>2.6226851851851852E-2</v>
      </c>
      <c r="W1092" s="6">
        <f t="shared" si="349"/>
        <v>4.1666666666666935E-4</v>
      </c>
      <c r="X1092" s="6">
        <f t="shared" si="341"/>
        <v>0</v>
      </c>
      <c r="Y1092" s="6">
        <f t="shared" si="350"/>
        <v>0</v>
      </c>
      <c r="Z1092" t="b">
        <f t="shared" si="351"/>
        <v>0</v>
      </c>
      <c r="AA1092" s="6">
        <f t="shared" si="352"/>
        <v>-2.6226851851851852E-2</v>
      </c>
      <c r="AB1092" s="6" t="b">
        <f t="shared" si="353"/>
        <v>1</v>
      </c>
      <c r="AC1092" s="9">
        <f t="shared" si="354"/>
        <v>1</v>
      </c>
      <c r="AD1092" s="9" t="str">
        <f t="shared" ref="AD1092:AD1126" si="361">IF(AB1092=FALSE,AC1092/(AA1092*(24*60)),"")</f>
        <v/>
      </c>
      <c r="AE1092" s="10">
        <f t="shared" si="360"/>
        <v>0</v>
      </c>
      <c r="AF1092">
        <f t="shared" si="355"/>
        <v>-2.5810185185185183E-2</v>
      </c>
      <c r="AG1092" t="b">
        <f t="shared" si="356"/>
        <v>1</v>
      </c>
      <c r="AH1092">
        <f t="shared" si="357"/>
        <v>2.6226851851851852E-2</v>
      </c>
    </row>
    <row r="1093" spans="1:34" x14ac:dyDescent="0.2">
      <c r="A1093">
        <v>1162</v>
      </c>
      <c r="B1093" t="s">
        <v>1137</v>
      </c>
      <c r="C1093" t="s">
        <v>1140</v>
      </c>
      <c r="D1093" t="s">
        <v>2038</v>
      </c>
      <c r="E1093" t="str">
        <f t="shared" si="344"/>
        <v>Boris JohnsonMar 21, 2020</v>
      </c>
      <c r="F1093" t="str">
        <f>VLOOKUP(D1093,'names lookup'!A:L,5,FALSE)</f>
        <v>Boris Johnson</v>
      </c>
      <c r="G1093" t="str">
        <f>VLOOKUP(F1093,'names lookup'!E:H,3,FALSE)</f>
        <v>Government</v>
      </c>
      <c r="H1093" t="str">
        <f>VLOOKUP(F1093,'names lookup'!E:I,5,FALSE)</f>
        <v>Government</v>
      </c>
      <c r="I1093" t="str">
        <f>VLOOKUP($F1093,'names lookup'!$E:J,6,FALSE)</f>
        <v>Central govt</v>
      </c>
      <c r="J1093" t="str">
        <f>VLOOKUP($F1093,'names lookup'!$E:K,7,FALSE)</f>
        <v>N/A</v>
      </c>
      <c r="K1093" t="str">
        <f>VLOOKUP($F1093,'names lookup'!$E:L,8,FALSE)</f>
        <v>UK</v>
      </c>
      <c r="L1093" t="str">
        <f t="shared" si="345"/>
        <v>Today I am joined by the Chancellor of the Exchequer, Rishi Sunak, and Jenny Harries, Deputy Chief Medical Officer. Yesterday I set out the ambition of this government to turn the tide against coronavirus within three months. And I want to repeat that determination today.</v>
      </c>
      <c r="M1093" t="str">
        <f t="shared" si="358"/>
        <v>00:00</v>
      </c>
      <c r="O1093">
        <v>295</v>
      </c>
      <c r="Q1093" t="s">
        <v>1138</v>
      </c>
      <c r="R1093" s="7">
        <f t="shared" si="346"/>
        <v>43911</v>
      </c>
      <c r="S1093" t="s">
        <v>2185</v>
      </c>
      <c r="T1093" s="6">
        <f t="shared" si="359"/>
        <v>0</v>
      </c>
      <c r="U1093" s="6">
        <f t="shared" si="347"/>
        <v>2.5810185185185183E-2</v>
      </c>
      <c r="V1093" s="6">
        <f t="shared" si="348"/>
        <v>2.6562499999999999E-2</v>
      </c>
      <c r="W1093" s="6">
        <f t="shared" si="349"/>
        <v>7.5231481481481677E-4</v>
      </c>
      <c r="X1093" s="6">
        <f t="shared" si="341"/>
        <v>1.2256944444444444E-2</v>
      </c>
      <c r="Y1093" s="6">
        <f t="shared" si="350"/>
        <v>1.2256944444444444E-2</v>
      </c>
      <c r="Z1093" t="b">
        <f t="shared" si="351"/>
        <v>0</v>
      </c>
      <c r="AA1093" s="6">
        <f t="shared" si="352"/>
        <v>1.9675925925925926E-4</v>
      </c>
      <c r="AB1093" s="6" t="b">
        <f t="shared" si="353"/>
        <v>0</v>
      </c>
      <c r="AC1093" s="9">
        <f t="shared" si="354"/>
        <v>45</v>
      </c>
      <c r="AD1093" s="9">
        <f t="shared" si="361"/>
        <v>158.8235294117647</v>
      </c>
      <c r="AE1093" s="10">
        <f t="shared" si="360"/>
        <v>1.8518518518518518E-4</v>
      </c>
      <c r="AF1093">
        <f t="shared" si="355"/>
        <v>-1.3553240740740739E-2</v>
      </c>
      <c r="AG1093" t="b">
        <f t="shared" si="356"/>
        <v>1</v>
      </c>
      <c r="AH1093">
        <f t="shared" si="357"/>
        <v>2.6562499999999999E-2</v>
      </c>
    </row>
    <row r="1094" spans="1:34" x14ac:dyDescent="0.2">
      <c r="A1094">
        <v>1163</v>
      </c>
      <c r="B1094" t="s">
        <v>1137</v>
      </c>
      <c r="C1094" t="s">
        <v>1141</v>
      </c>
      <c r="D1094" t="s">
        <v>2038</v>
      </c>
      <c r="E1094" t="str">
        <f t="shared" si="344"/>
        <v>Boris JohnsonMar 21, 2020</v>
      </c>
      <c r="F1094" t="str">
        <f>VLOOKUP(D1094,'names lookup'!A:L,5,FALSE)</f>
        <v>Boris Johnson</v>
      </c>
      <c r="G1094" t="str">
        <f>VLOOKUP(F1094,'names lookup'!E:H,3,FALSE)</f>
        <v>Government</v>
      </c>
      <c r="H1094" t="str">
        <f>VLOOKUP(F1094,'names lookup'!E:I,5,FALSE)</f>
        <v>Government</v>
      </c>
      <c r="I1094" t="str">
        <f>VLOOKUP($F1094,'names lookup'!$E:J,6,FALSE)</f>
        <v>Central govt</v>
      </c>
      <c r="J1094" t="str">
        <f>VLOOKUP($F1094,'names lookup'!$E:K,7,FALSE)</f>
        <v>N/A</v>
      </c>
      <c r="K1094" t="str">
        <f>VLOOKUP($F1094,'names lookup'!$E:L,8,FALSE)</f>
        <v>UK</v>
      </c>
      <c r="L1094" t="str">
        <f t="shared" si="345"/>
        <v>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v>
      </c>
      <c r="M1094" t="str">
        <f t="shared" si="358"/>
        <v>00:17</v>
      </c>
      <c r="O1094">
        <v>374</v>
      </c>
      <c r="Q1094" t="s">
        <v>1138</v>
      </c>
      <c r="R1094" s="7">
        <f t="shared" si="346"/>
        <v>43911</v>
      </c>
      <c r="S1094" t="s">
        <v>2185</v>
      </c>
      <c r="T1094" s="6">
        <f t="shared" si="359"/>
        <v>1.9675925925925926E-4</v>
      </c>
      <c r="U1094" s="6">
        <f t="shared" si="347"/>
        <v>2.5810185185185183E-2</v>
      </c>
      <c r="V1094" s="6">
        <f t="shared" si="348"/>
        <v>2.6562499999999999E-2</v>
      </c>
      <c r="W1094" s="6">
        <f t="shared" si="349"/>
        <v>7.5231481481481677E-4</v>
      </c>
      <c r="X1094" s="6">
        <f t="shared" ref="X1094:X1157" si="362">IF(V1094=T1094,T1095,X1095)</f>
        <v>1.2256944444444444E-2</v>
      </c>
      <c r="Y1094" s="6">
        <f t="shared" si="350"/>
        <v>1.2256944444444444E-2</v>
      </c>
      <c r="Z1094" t="b">
        <f t="shared" si="351"/>
        <v>0</v>
      </c>
      <c r="AA1094" s="6">
        <f t="shared" si="352"/>
        <v>3.0092592592592595E-4</v>
      </c>
      <c r="AB1094" s="6" t="b">
        <f t="shared" si="353"/>
        <v>0</v>
      </c>
      <c r="AC1094" s="9">
        <f t="shared" si="354"/>
        <v>64</v>
      </c>
      <c r="AD1094" s="9">
        <f t="shared" si="361"/>
        <v>147.69230769230768</v>
      </c>
      <c r="AE1094" s="10">
        <f t="shared" si="360"/>
        <v>2.5462962962962961E-4</v>
      </c>
      <c r="AF1094">
        <f t="shared" si="355"/>
        <v>-1.3553240740740739E-2</v>
      </c>
      <c r="AG1094" t="b">
        <f t="shared" si="356"/>
        <v>1</v>
      </c>
      <c r="AH1094">
        <f t="shared" si="357"/>
        <v>2.6562499999999999E-2</v>
      </c>
    </row>
    <row r="1095" spans="1:34" x14ac:dyDescent="0.2">
      <c r="A1095">
        <v>1164</v>
      </c>
      <c r="B1095" t="s">
        <v>1137</v>
      </c>
      <c r="C1095" t="s">
        <v>1142</v>
      </c>
      <c r="D1095" t="s">
        <v>2038</v>
      </c>
      <c r="E1095" t="str">
        <f t="shared" si="344"/>
        <v>Boris JohnsonMar 21, 2020</v>
      </c>
      <c r="F1095" t="str">
        <f>VLOOKUP(D1095,'names lookup'!A:L,5,FALSE)</f>
        <v>Boris Johnson</v>
      </c>
      <c r="G1095" t="str">
        <f>VLOOKUP(F1095,'names lookup'!E:H,3,FALSE)</f>
        <v>Government</v>
      </c>
      <c r="H1095" t="str">
        <f>VLOOKUP(F1095,'names lookup'!E:I,5,FALSE)</f>
        <v>Government</v>
      </c>
      <c r="I1095" t="str">
        <f>VLOOKUP($F1095,'names lookup'!$E:J,6,FALSE)</f>
        <v>Central govt</v>
      </c>
      <c r="J1095" t="str">
        <f>VLOOKUP($F1095,'names lookup'!$E:K,7,FALSE)</f>
        <v>N/A</v>
      </c>
      <c r="K1095" t="str">
        <f>VLOOKUP($F1095,'names lookup'!$E:L,8,FALSE)</f>
        <v>UK</v>
      </c>
      <c r="L1095" t="str">
        <f t="shared" si="345"/>
        <v>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v>
      </c>
      <c r="M1095" t="str">
        <f t="shared" si="358"/>
        <v>00:43</v>
      </c>
      <c r="O1095">
        <v>547</v>
      </c>
      <c r="Q1095" t="s">
        <v>1138</v>
      </c>
      <c r="R1095" s="7">
        <f t="shared" si="346"/>
        <v>43911</v>
      </c>
      <c r="S1095" t="s">
        <v>2185</v>
      </c>
      <c r="T1095" s="6">
        <f t="shared" si="359"/>
        <v>4.9768518518518521E-4</v>
      </c>
      <c r="U1095" s="6">
        <f t="shared" si="347"/>
        <v>2.5810185185185183E-2</v>
      </c>
      <c r="V1095" s="6">
        <f t="shared" si="348"/>
        <v>2.6562499999999999E-2</v>
      </c>
      <c r="W1095" s="6">
        <f t="shared" si="349"/>
        <v>7.5231481481481677E-4</v>
      </c>
      <c r="X1095" s="6">
        <f t="shared" si="362"/>
        <v>1.2256944444444444E-2</v>
      </c>
      <c r="Y1095" s="6">
        <f t="shared" si="350"/>
        <v>1.2256944444444444E-2</v>
      </c>
      <c r="Z1095" t="b">
        <f t="shared" si="351"/>
        <v>0</v>
      </c>
      <c r="AA1095" s="6">
        <f t="shared" si="352"/>
        <v>4.2824074074074064E-4</v>
      </c>
      <c r="AB1095" s="6" t="b">
        <f t="shared" si="353"/>
        <v>0</v>
      </c>
      <c r="AC1095" s="9">
        <f t="shared" si="354"/>
        <v>98</v>
      </c>
      <c r="AD1095" s="9">
        <f t="shared" si="361"/>
        <v>158.91891891891896</v>
      </c>
      <c r="AE1095" s="10">
        <f t="shared" si="360"/>
        <v>4.0509259259259258E-4</v>
      </c>
      <c r="AF1095">
        <f t="shared" si="355"/>
        <v>-1.3553240740740739E-2</v>
      </c>
      <c r="AG1095" t="b">
        <f t="shared" si="356"/>
        <v>1</v>
      </c>
      <c r="AH1095">
        <f t="shared" si="357"/>
        <v>2.6562499999999999E-2</v>
      </c>
    </row>
    <row r="1096" spans="1:34" x14ac:dyDescent="0.2">
      <c r="A1096">
        <v>1165</v>
      </c>
      <c r="B1096" t="s">
        <v>1137</v>
      </c>
      <c r="C1096" t="s">
        <v>1143</v>
      </c>
      <c r="D1096" t="s">
        <v>2038</v>
      </c>
      <c r="E1096" t="str">
        <f t="shared" si="344"/>
        <v>Boris JohnsonMar 21, 2020</v>
      </c>
      <c r="F1096" t="str">
        <f>VLOOKUP(D1096,'names lookup'!A:L,5,FALSE)</f>
        <v>Boris Johnson</v>
      </c>
      <c r="G1096" t="str">
        <f>VLOOKUP(F1096,'names lookup'!E:H,3,FALSE)</f>
        <v>Government</v>
      </c>
      <c r="H1096" t="str">
        <f>VLOOKUP(F1096,'names lookup'!E:I,5,FALSE)</f>
        <v>Government</v>
      </c>
      <c r="I1096" t="str">
        <f>VLOOKUP($F1096,'names lookup'!$E:J,6,FALSE)</f>
        <v>Central govt</v>
      </c>
      <c r="J1096" t="str">
        <f>VLOOKUP($F1096,'names lookup'!$E:K,7,FALSE)</f>
        <v>N/A</v>
      </c>
      <c r="K1096" t="str">
        <f>VLOOKUP($F1096,'names lookup'!$E:L,8,FALSE)</f>
        <v>UK</v>
      </c>
      <c r="L1096" t="str">
        <f t="shared" si="345"/>
        <v>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v>
      </c>
      <c r="M1096" t="str">
        <f t="shared" si="358"/>
        <v>01:20</v>
      </c>
      <c r="O1096">
        <v>334</v>
      </c>
      <c r="Q1096" t="s">
        <v>1138</v>
      </c>
      <c r="R1096" s="7">
        <f t="shared" si="346"/>
        <v>43911</v>
      </c>
      <c r="S1096" t="s">
        <v>2185</v>
      </c>
      <c r="T1096" s="6">
        <f t="shared" si="359"/>
        <v>9.2592592592592585E-4</v>
      </c>
      <c r="U1096" s="6">
        <f t="shared" si="347"/>
        <v>2.5810185185185183E-2</v>
      </c>
      <c r="V1096" s="6">
        <f t="shared" si="348"/>
        <v>2.6562499999999999E-2</v>
      </c>
      <c r="W1096" s="6">
        <f t="shared" si="349"/>
        <v>7.5231481481481677E-4</v>
      </c>
      <c r="X1096" s="6">
        <f t="shared" si="362"/>
        <v>1.2256944444444444E-2</v>
      </c>
      <c r="Y1096" s="6">
        <f t="shared" si="350"/>
        <v>1.2256944444444444E-2</v>
      </c>
      <c r="Z1096" t="b">
        <f t="shared" si="351"/>
        <v>0</v>
      </c>
      <c r="AA1096" s="6">
        <f t="shared" si="352"/>
        <v>3.2407407407407417E-4</v>
      </c>
      <c r="AB1096" s="6" t="b">
        <f t="shared" si="353"/>
        <v>0</v>
      </c>
      <c r="AC1096" s="9">
        <f t="shared" si="354"/>
        <v>58</v>
      </c>
      <c r="AD1096" s="9">
        <f t="shared" si="361"/>
        <v>124.28571428571425</v>
      </c>
      <c r="AE1096" s="10">
        <f t="shared" si="360"/>
        <v>2.3148148148148146E-4</v>
      </c>
      <c r="AF1096">
        <f t="shared" si="355"/>
        <v>-1.3553240740740739E-2</v>
      </c>
      <c r="AG1096" t="b">
        <f t="shared" si="356"/>
        <v>1</v>
      </c>
      <c r="AH1096">
        <f t="shared" si="357"/>
        <v>2.6562499999999999E-2</v>
      </c>
    </row>
    <row r="1097" spans="1:34" x14ac:dyDescent="0.2">
      <c r="A1097">
        <v>1166</v>
      </c>
      <c r="B1097" t="s">
        <v>1137</v>
      </c>
      <c r="C1097" t="s">
        <v>1144</v>
      </c>
      <c r="D1097" t="s">
        <v>2038</v>
      </c>
      <c r="E1097" t="str">
        <f t="shared" si="344"/>
        <v>Boris JohnsonMar 21, 2020</v>
      </c>
      <c r="F1097" t="str">
        <f>VLOOKUP(D1097,'names lookup'!A:L,5,FALSE)</f>
        <v>Boris Johnson</v>
      </c>
      <c r="G1097" t="str">
        <f>VLOOKUP(F1097,'names lookup'!E:H,3,FALSE)</f>
        <v>Government</v>
      </c>
      <c r="H1097" t="str">
        <f>VLOOKUP(F1097,'names lookup'!E:I,5,FALSE)</f>
        <v>Government</v>
      </c>
      <c r="I1097" t="str">
        <f>VLOOKUP($F1097,'names lookup'!$E:J,6,FALSE)</f>
        <v>Central govt</v>
      </c>
      <c r="J1097" t="str">
        <f>VLOOKUP($F1097,'names lookup'!$E:K,7,FALSE)</f>
        <v>N/A</v>
      </c>
      <c r="K1097" t="str">
        <f>VLOOKUP($F1097,'names lookup'!$E:L,8,FALSE)</f>
        <v>UK</v>
      </c>
      <c r="L1097" t="str">
        <f t="shared" si="345"/>
        <v>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v>
      </c>
      <c r="M1097" t="str">
        <f t="shared" si="358"/>
        <v>01:48</v>
      </c>
      <c r="O1097">
        <v>506</v>
      </c>
      <c r="Q1097" t="s">
        <v>1138</v>
      </c>
      <c r="R1097" s="7">
        <f t="shared" si="346"/>
        <v>43911</v>
      </c>
      <c r="S1097" t="s">
        <v>2185</v>
      </c>
      <c r="T1097" s="6">
        <f t="shared" si="359"/>
        <v>1.25E-3</v>
      </c>
      <c r="U1097" s="6">
        <f t="shared" si="347"/>
        <v>2.5810185185185183E-2</v>
      </c>
      <c r="V1097" s="6">
        <f t="shared" si="348"/>
        <v>2.6562499999999999E-2</v>
      </c>
      <c r="W1097" s="6">
        <f t="shared" si="349"/>
        <v>7.5231481481481677E-4</v>
      </c>
      <c r="X1097" s="6">
        <f t="shared" si="362"/>
        <v>1.2256944444444444E-2</v>
      </c>
      <c r="Y1097" s="6">
        <f t="shared" si="350"/>
        <v>1.2256944444444444E-2</v>
      </c>
      <c r="Z1097" t="b">
        <f t="shared" si="351"/>
        <v>0</v>
      </c>
      <c r="AA1097" s="6">
        <f t="shared" si="352"/>
        <v>4.2824074074074053E-4</v>
      </c>
      <c r="AB1097" s="6" t="b">
        <f t="shared" si="353"/>
        <v>0</v>
      </c>
      <c r="AC1097" s="9">
        <f t="shared" si="354"/>
        <v>89</v>
      </c>
      <c r="AD1097" s="9">
        <f t="shared" si="361"/>
        <v>144.32432432432441</v>
      </c>
      <c r="AE1097" s="10">
        <f t="shared" si="360"/>
        <v>3.5879629629629635E-4</v>
      </c>
      <c r="AF1097">
        <f t="shared" si="355"/>
        <v>-1.3553240740740739E-2</v>
      </c>
      <c r="AG1097" t="b">
        <f t="shared" si="356"/>
        <v>1</v>
      </c>
      <c r="AH1097">
        <f t="shared" si="357"/>
        <v>2.6562499999999999E-2</v>
      </c>
    </row>
    <row r="1098" spans="1:34" x14ac:dyDescent="0.2">
      <c r="A1098">
        <v>1167</v>
      </c>
      <c r="B1098" t="s">
        <v>1137</v>
      </c>
      <c r="C1098" t="s">
        <v>1145</v>
      </c>
      <c r="D1098" t="s">
        <v>2038</v>
      </c>
      <c r="E1098" t="str">
        <f t="shared" si="344"/>
        <v>Boris JohnsonMar 21, 2020</v>
      </c>
      <c r="F1098" t="str">
        <f>VLOOKUP(D1098,'names lookup'!A:L,5,FALSE)</f>
        <v>Boris Johnson</v>
      </c>
      <c r="G1098" t="str">
        <f>VLOOKUP(F1098,'names lookup'!E:H,3,FALSE)</f>
        <v>Government</v>
      </c>
      <c r="H1098" t="str">
        <f>VLOOKUP(F1098,'names lookup'!E:I,5,FALSE)</f>
        <v>Government</v>
      </c>
      <c r="I1098" t="str">
        <f>VLOOKUP($F1098,'names lookup'!$E:J,6,FALSE)</f>
        <v>Central govt</v>
      </c>
      <c r="J1098" t="str">
        <f>VLOOKUP($F1098,'names lookup'!$E:K,7,FALSE)</f>
        <v>N/A</v>
      </c>
      <c r="K1098" t="str">
        <f>VLOOKUP($F1098,'names lookup'!$E:L,8,FALSE)</f>
        <v>UK</v>
      </c>
      <c r="L1098" t="str">
        <f t="shared" si="345"/>
        <v>And in just a minute, Rishi is going to explain how we’re going to help workers of all kinds to get through this crisis, supporting you directly in a way that government has never done before, in addition to the package that we’ve already set out for business.</v>
      </c>
      <c r="M1098" t="str">
        <f t="shared" si="358"/>
        <v>02:25</v>
      </c>
      <c r="O1098">
        <v>283</v>
      </c>
      <c r="Q1098" t="s">
        <v>1138</v>
      </c>
      <c r="R1098" s="7">
        <f t="shared" si="346"/>
        <v>43911</v>
      </c>
      <c r="S1098" t="s">
        <v>2185</v>
      </c>
      <c r="T1098" s="6">
        <f t="shared" si="359"/>
        <v>1.6782407407407406E-3</v>
      </c>
      <c r="U1098" s="6">
        <f t="shared" si="347"/>
        <v>2.5810185185185183E-2</v>
      </c>
      <c r="V1098" s="6">
        <f t="shared" si="348"/>
        <v>2.6562499999999999E-2</v>
      </c>
      <c r="W1098" s="6">
        <f t="shared" si="349"/>
        <v>7.5231481481481677E-4</v>
      </c>
      <c r="X1098" s="6">
        <f t="shared" si="362"/>
        <v>1.2256944444444444E-2</v>
      </c>
      <c r="Y1098" s="6">
        <f t="shared" si="350"/>
        <v>1.2256944444444444E-2</v>
      </c>
      <c r="Z1098" t="b">
        <f t="shared" si="351"/>
        <v>0</v>
      </c>
      <c r="AA1098" s="6">
        <f t="shared" si="352"/>
        <v>2.430555555555556E-4</v>
      </c>
      <c r="AB1098" s="6" t="b">
        <f t="shared" si="353"/>
        <v>0</v>
      </c>
      <c r="AC1098" s="9">
        <f t="shared" si="354"/>
        <v>48</v>
      </c>
      <c r="AD1098" s="9">
        <f t="shared" si="361"/>
        <v>137.14285714285711</v>
      </c>
      <c r="AE1098" s="10">
        <f t="shared" si="360"/>
        <v>1.9675925925925926E-4</v>
      </c>
      <c r="AF1098">
        <f t="shared" si="355"/>
        <v>-1.3553240740740739E-2</v>
      </c>
      <c r="AG1098" t="b">
        <f t="shared" si="356"/>
        <v>1</v>
      </c>
      <c r="AH1098">
        <f t="shared" si="357"/>
        <v>2.6562499999999999E-2</v>
      </c>
    </row>
    <row r="1099" spans="1:34" x14ac:dyDescent="0.2">
      <c r="A1099">
        <v>1168</v>
      </c>
      <c r="B1099" t="s">
        <v>1137</v>
      </c>
      <c r="C1099" t="s">
        <v>1146</v>
      </c>
      <c r="D1099" t="s">
        <v>2038</v>
      </c>
      <c r="E1099" t="str">
        <f t="shared" si="344"/>
        <v>Boris JohnsonMar 21, 2020</v>
      </c>
      <c r="F1099" t="str">
        <f>VLOOKUP(D1099,'names lookup'!A:L,5,FALSE)</f>
        <v>Boris Johnson</v>
      </c>
      <c r="G1099" t="str">
        <f>VLOOKUP(F1099,'names lookup'!E:H,3,FALSE)</f>
        <v>Government</v>
      </c>
      <c r="H1099" t="str">
        <f>VLOOKUP(F1099,'names lookup'!E:I,5,FALSE)</f>
        <v>Government</v>
      </c>
      <c r="I1099" t="str">
        <f>VLOOKUP($F1099,'names lookup'!$E:J,6,FALSE)</f>
        <v>Central govt</v>
      </c>
      <c r="J1099" t="str">
        <f>VLOOKUP($F1099,'names lookup'!$E:K,7,FALSE)</f>
        <v>N/A</v>
      </c>
      <c r="K1099" t="str">
        <f>VLOOKUP($F1099,'names lookup'!$E:L,8,FALSE)</f>
        <v>UK</v>
      </c>
      <c r="L1099" t="str">
        <f t="shared" si="345"/>
        <v>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v>
      </c>
      <c r="M1099" t="str">
        <f t="shared" si="358"/>
        <v>02:46</v>
      </c>
      <c r="O1099">
        <v>564</v>
      </c>
      <c r="Q1099" t="s">
        <v>1138</v>
      </c>
      <c r="R1099" s="7">
        <f t="shared" si="346"/>
        <v>43911</v>
      </c>
      <c r="S1099" t="s">
        <v>2185</v>
      </c>
      <c r="T1099" s="6">
        <f t="shared" si="359"/>
        <v>1.9212962962962962E-3</v>
      </c>
      <c r="U1099" s="6">
        <f t="shared" si="347"/>
        <v>2.5810185185185183E-2</v>
      </c>
      <c r="V1099" s="6">
        <f t="shared" si="348"/>
        <v>2.6562499999999999E-2</v>
      </c>
      <c r="W1099" s="6">
        <f t="shared" si="349"/>
        <v>7.5231481481481677E-4</v>
      </c>
      <c r="X1099" s="6">
        <f t="shared" si="362"/>
        <v>1.2256944444444444E-2</v>
      </c>
      <c r="Y1099" s="6">
        <f t="shared" si="350"/>
        <v>1.2256944444444444E-2</v>
      </c>
      <c r="Z1099" t="b">
        <f t="shared" si="351"/>
        <v>0</v>
      </c>
      <c r="AA1099" s="6">
        <f t="shared" si="352"/>
        <v>4.7453703703703742E-4</v>
      </c>
      <c r="AB1099" s="6" t="b">
        <f t="shared" si="353"/>
        <v>0</v>
      </c>
      <c r="AC1099" s="9">
        <f t="shared" si="354"/>
        <v>97</v>
      </c>
      <c r="AD1099" s="9">
        <f t="shared" si="361"/>
        <v>141.951219512195</v>
      </c>
      <c r="AE1099" s="10">
        <f t="shared" si="360"/>
        <v>3.9351851851851852E-4</v>
      </c>
      <c r="AF1099">
        <f t="shared" si="355"/>
        <v>-1.3553240740740739E-2</v>
      </c>
      <c r="AG1099" t="b">
        <f t="shared" si="356"/>
        <v>1</v>
      </c>
      <c r="AH1099">
        <f t="shared" si="357"/>
        <v>2.6562499999999999E-2</v>
      </c>
    </row>
    <row r="1100" spans="1:34" x14ac:dyDescent="0.2">
      <c r="A1100">
        <v>1169</v>
      </c>
      <c r="B1100" t="s">
        <v>1137</v>
      </c>
      <c r="C1100" t="s">
        <v>1147</v>
      </c>
      <c r="D1100" t="s">
        <v>2038</v>
      </c>
      <c r="E1100" t="str">
        <f t="shared" si="344"/>
        <v>Boris JohnsonMar 21, 2020</v>
      </c>
      <c r="F1100" t="str">
        <f>VLOOKUP(D1100,'names lookup'!A:L,5,FALSE)</f>
        <v>Boris Johnson</v>
      </c>
      <c r="G1100" t="str">
        <f>VLOOKUP(F1100,'names lookup'!E:H,3,FALSE)</f>
        <v>Government</v>
      </c>
      <c r="H1100" t="str">
        <f>VLOOKUP(F1100,'names lookup'!E:I,5,FALSE)</f>
        <v>Government</v>
      </c>
      <c r="I1100" t="str">
        <f>VLOOKUP($F1100,'names lookup'!$E:J,6,FALSE)</f>
        <v>Central govt</v>
      </c>
      <c r="J1100" t="str">
        <f>VLOOKUP($F1100,'names lookup'!$E:K,7,FALSE)</f>
        <v>N/A</v>
      </c>
      <c r="K1100" t="str">
        <f>VLOOKUP($F1100,'names lookup'!$E:L,8,FALSE)</f>
        <v>UK</v>
      </c>
      <c r="L1100" t="str">
        <f t="shared" si="345"/>
        <v>And already, people have made a huge effort to comply with those measures for avoiding unnecessary social contact. But we need now to push down further on that curve of transmission between us.</v>
      </c>
      <c r="M1100" t="str">
        <f t="shared" si="358"/>
        <v>03:27</v>
      </c>
      <c r="O1100">
        <v>216</v>
      </c>
      <c r="Q1100" t="s">
        <v>1138</v>
      </c>
      <c r="R1100" s="7">
        <f t="shared" si="346"/>
        <v>43911</v>
      </c>
      <c r="S1100" t="s">
        <v>2185</v>
      </c>
      <c r="T1100" s="6">
        <f t="shared" si="359"/>
        <v>2.3958333333333336E-3</v>
      </c>
      <c r="U1100" s="6">
        <f t="shared" si="347"/>
        <v>2.5810185185185183E-2</v>
      </c>
      <c r="V1100" s="6">
        <f t="shared" si="348"/>
        <v>2.6562499999999999E-2</v>
      </c>
      <c r="W1100" s="6">
        <f t="shared" si="349"/>
        <v>7.5231481481481677E-4</v>
      </c>
      <c r="X1100" s="6">
        <f t="shared" si="362"/>
        <v>1.2256944444444444E-2</v>
      </c>
      <c r="Y1100" s="6">
        <f t="shared" si="350"/>
        <v>1.2256944444444444E-2</v>
      </c>
      <c r="Z1100" t="b">
        <f t="shared" si="351"/>
        <v>0</v>
      </c>
      <c r="AA1100" s="6">
        <f t="shared" si="352"/>
        <v>1.6203703703703692E-4</v>
      </c>
      <c r="AB1100" s="6" t="b">
        <f t="shared" si="353"/>
        <v>0</v>
      </c>
      <c r="AC1100" s="9">
        <f t="shared" si="354"/>
        <v>33</v>
      </c>
      <c r="AD1100" s="9">
        <f t="shared" si="361"/>
        <v>141.42857142857153</v>
      </c>
      <c r="AE1100" s="10">
        <f t="shared" si="360"/>
        <v>1.273148148148148E-4</v>
      </c>
      <c r="AF1100">
        <f t="shared" si="355"/>
        <v>-1.3553240740740739E-2</v>
      </c>
      <c r="AG1100" t="b">
        <f t="shared" si="356"/>
        <v>1</v>
      </c>
      <c r="AH1100">
        <f t="shared" si="357"/>
        <v>2.6562499999999999E-2</v>
      </c>
    </row>
    <row r="1101" spans="1:34" x14ac:dyDescent="0.2">
      <c r="A1101">
        <v>1170</v>
      </c>
      <c r="B1101" t="s">
        <v>1137</v>
      </c>
      <c r="C1101" t="s">
        <v>1148</v>
      </c>
      <c r="D1101" t="s">
        <v>2038</v>
      </c>
      <c r="E1101" t="str">
        <f t="shared" si="344"/>
        <v>Boris JohnsonMar 21, 2020</v>
      </c>
      <c r="F1101" t="str">
        <f>VLOOKUP(D1101,'names lookup'!A:L,5,FALSE)</f>
        <v>Boris Johnson</v>
      </c>
      <c r="G1101" t="str">
        <f>VLOOKUP(F1101,'names lookup'!E:H,3,FALSE)</f>
        <v>Government</v>
      </c>
      <c r="H1101" t="str">
        <f>VLOOKUP(F1101,'names lookup'!E:I,5,FALSE)</f>
        <v>Government</v>
      </c>
      <c r="I1101" t="str">
        <f>VLOOKUP($F1101,'names lookup'!$E:J,6,FALSE)</f>
        <v>Central govt</v>
      </c>
      <c r="J1101" t="str">
        <f>VLOOKUP($F1101,'names lookup'!$E:K,7,FALSE)</f>
        <v>N/A</v>
      </c>
      <c r="K1101" t="str">
        <f>VLOOKUP($F1101,'names lookup'!$E:L,8,FALSE)</f>
        <v>UK</v>
      </c>
      <c r="L1101" t="str">
        <f t="shared" si="345"/>
        <v>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v>
      </c>
      <c r="M1101" t="str">
        <f t="shared" si="358"/>
        <v>03:41</v>
      </c>
      <c r="O1101">
        <v>454</v>
      </c>
      <c r="Q1101" t="s">
        <v>1138</v>
      </c>
      <c r="R1101" s="7">
        <f t="shared" si="346"/>
        <v>43911</v>
      </c>
      <c r="S1101" t="s">
        <v>2185</v>
      </c>
      <c r="T1101" s="6">
        <f t="shared" si="359"/>
        <v>2.5578703703703705E-3</v>
      </c>
      <c r="U1101" s="6">
        <f t="shared" si="347"/>
        <v>2.5810185185185183E-2</v>
      </c>
      <c r="V1101" s="6">
        <f t="shared" si="348"/>
        <v>2.6562499999999999E-2</v>
      </c>
      <c r="W1101" s="6">
        <f t="shared" si="349"/>
        <v>7.5231481481481677E-4</v>
      </c>
      <c r="X1101" s="6">
        <f t="shared" si="362"/>
        <v>1.2256944444444444E-2</v>
      </c>
      <c r="Y1101" s="6">
        <f t="shared" si="350"/>
        <v>1.2256944444444444E-2</v>
      </c>
      <c r="Z1101" t="b">
        <f t="shared" si="351"/>
        <v>0</v>
      </c>
      <c r="AA1101" s="6">
        <f t="shared" si="352"/>
        <v>4.8611111111111164E-4</v>
      </c>
      <c r="AB1101" s="6" t="b">
        <f t="shared" si="353"/>
        <v>0</v>
      </c>
      <c r="AC1101" s="9">
        <f t="shared" si="354"/>
        <v>67</v>
      </c>
      <c r="AD1101" s="9">
        <f t="shared" si="361"/>
        <v>95.714285714285609</v>
      </c>
      <c r="AE1101" s="10">
        <f t="shared" si="360"/>
        <v>2.7777777777777778E-4</v>
      </c>
      <c r="AF1101">
        <f t="shared" si="355"/>
        <v>-1.3553240740740739E-2</v>
      </c>
      <c r="AG1101" t="b">
        <f t="shared" si="356"/>
        <v>1</v>
      </c>
      <c r="AH1101">
        <f t="shared" si="357"/>
        <v>2.6562499999999999E-2</v>
      </c>
    </row>
    <row r="1102" spans="1:34" x14ac:dyDescent="0.2">
      <c r="A1102">
        <v>1171</v>
      </c>
      <c r="B1102" t="s">
        <v>1137</v>
      </c>
      <c r="C1102" t="s">
        <v>1149</v>
      </c>
      <c r="D1102" t="s">
        <v>2038</v>
      </c>
      <c r="E1102" t="str">
        <f t="shared" si="344"/>
        <v>Boris JohnsonMar 21, 2020</v>
      </c>
      <c r="F1102" t="str">
        <f>VLOOKUP(D1102,'names lookup'!A:L,5,FALSE)</f>
        <v>Boris Johnson</v>
      </c>
      <c r="G1102" t="str">
        <f>VLOOKUP(F1102,'names lookup'!E:H,3,FALSE)</f>
        <v>Government</v>
      </c>
      <c r="H1102" t="str">
        <f>VLOOKUP(F1102,'names lookup'!E:I,5,FALSE)</f>
        <v>Government</v>
      </c>
      <c r="I1102" t="str">
        <f>VLOOKUP($F1102,'names lookup'!$E:J,6,FALSE)</f>
        <v>Central govt</v>
      </c>
      <c r="J1102" t="str">
        <f>VLOOKUP($F1102,'names lookup'!$E:K,7,FALSE)</f>
        <v>N/A</v>
      </c>
      <c r="K1102" t="str">
        <f>VLOOKUP($F1102,'names lookup'!$E:L,8,FALSE)</f>
        <v>UK</v>
      </c>
      <c r="L1102" t="str">
        <f t="shared" si="345"/>
        <v>Now, these are places where people come together, and indeed the whole purpose, in many cases, of these businesses is to bring people together. But the sad thing is, I’m afraid, today for now, at least physically, we need to keep people apart.</v>
      </c>
      <c r="M1102" t="str">
        <f t="shared" si="358"/>
        <v>04:23</v>
      </c>
      <c r="O1102">
        <v>266</v>
      </c>
      <c r="Q1102" t="s">
        <v>1138</v>
      </c>
      <c r="R1102" s="7">
        <f t="shared" si="346"/>
        <v>43911</v>
      </c>
      <c r="S1102" t="s">
        <v>2185</v>
      </c>
      <c r="T1102" s="6">
        <f t="shared" si="359"/>
        <v>3.0439814814814821E-3</v>
      </c>
      <c r="U1102" s="6">
        <f t="shared" si="347"/>
        <v>2.5810185185185183E-2</v>
      </c>
      <c r="V1102" s="6">
        <f t="shared" si="348"/>
        <v>2.6562499999999999E-2</v>
      </c>
      <c r="W1102" s="6">
        <f t="shared" si="349"/>
        <v>7.5231481481481677E-4</v>
      </c>
      <c r="X1102" s="6">
        <f t="shared" si="362"/>
        <v>1.2256944444444444E-2</v>
      </c>
      <c r="Y1102" s="6">
        <f t="shared" si="350"/>
        <v>1.2256944444444444E-2</v>
      </c>
      <c r="Z1102" t="b">
        <f t="shared" si="351"/>
        <v>0</v>
      </c>
      <c r="AA1102" s="6">
        <f t="shared" si="352"/>
        <v>2.3148148148148095E-4</v>
      </c>
      <c r="AB1102" s="6" t="b">
        <f t="shared" si="353"/>
        <v>0</v>
      </c>
      <c r="AC1102" s="9">
        <f t="shared" si="354"/>
        <v>43</v>
      </c>
      <c r="AD1102" s="9">
        <f t="shared" si="361"/>
        <v>129.00000000000028</v>
      </c>
      <c r="AE1102" s="10">
        <f t="shared" si="360"/>
        <v>1.7361111111111112E-4</v>
      </c>
      <c r="AF1102">
        <f t="shared" si="355"/>
        <v>-1.3553240740740739E-2</v>
      </c>
      <c r="AG1102" t="b">
        <f t="shared" si="356"/>
        <v>1</v>
      </c>
      <c r="AH1102">
        <f t="shared" si="357"/>
        <v>2.6562499999999999E-2</v>
      </c>
    </row>
    <row r="1103" spans="1:34" x14ac:dyDescent="0.2">
      <c r="A1103">
        <v>1172</v>
      </c>
      <c r="B1103" t="s">
        <v>1137</v>
      </c>
      <c r="C1103" t="s">
        <v>1150</v>
      </c>
      <c r="D1103" t="s">
        <v>2038</v>
      </c>
      <c r="E1103" t="str">
        <f t="shared" si="344"/>
        <v>Boris JohnsonMar 21, 2020</v>
      </c>
      <c r="F1103" t="str">
        <f>VLOOKUP(D1103,'names lookup'!A:L,5,FALSE)</f>
        <v>Boris Johnson</v>
      </c>
      <c r="G1103" t="str">
        <f>VLOOKUP(F1103,'names lookup'!E:H,3,FALSE)</f>
        <v>Government</v>
      </c>
      <c r="H1103" t="str">
        <f>VLOOKUP(F1103,'names lookup'!E:I,5,FALSE)</f>
        <v>Government</v>
      </c>
      <c r="I1103" t="str">
        <f>VLOOKUP($F1103,'names lookup'!$E:J,6,FALSE)</f>
        <v>Central govt</v>
      </c>
      <c r="J1103" t="str">
        <f>VLOOKUP($F1103,'names lookup'!$E:K,7,FALSE)</f>
        <v>N/A</v>
      </c>
      <c r="K1103" t="str">
        <f>VLOOKUP($F1103,'names lookup'!$E:L,8,FALSE)</f>
        <v>UK</v>
      </c>
      <c r="L1103" t="str">
        <f t="shared" si="345"/>
        <v>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v>
      </c>
      <c r="M1103" t="str">
        <f t="shared" si="358"/>
        <v>04:43</v>
      </c>
      <c r="O1103">
        <v>546</v>
      </c>
      <c r="Q1103" t="s">
        <v>1138</v>
      </c>
      <c r="R1103" s="7">
        <f t="shared" si="346"/>
        <v>43911</v>
      </c>
      <c r="S1103" t="s">
        <v>2185</v>
      </c>
      <c r="T1103" s="6">
        <f t="shared" si="359"/>
        <v>3.2754629629629631E-3</v>
      </c>
      <c r="U1103" s="6">
        <f t="shared" si="347"/>
        <v>2.5810185185185183E-2</v>
      </c>
      <c r="V1103" s="6">
        <f t="shared" si="348"/>
        <v>2.6562499999999999E-2</v>
      </c>
      <c r="W1103" s="6">
        <f t="shared" si="349"/>
        <v>7.5231481481481677E-4</v>
      </c>
      <c r="X1103" s="6">
        <f t="shared" si="362"/>
        <v>1.2256944444444444E-2</v>
      </c>
      <c r="Y1103" s="6">
        <f t="shared" si="350"/>
        <v>1.2256944444444444E-2</v>
      </c>
      <c r="Z1103" t="b">
        <f t="shared" si="351"/>
        <v>0</v>
      </c>
      <c r="AA1103" s="6">
        <f t="shared" si="352"/>
        <v>5.0925925925925921E-4</v>
      </c>
      <c r="AB1103" s="6" t="b">
        <f t="shared" si="353"/>
        <v>0</v>
      </c>
      <c r="AC1103" s="9">
        <f t="shared" si="354"/>
        <v>106</v>
      </c>
      <c r="AD1103" s="9">
        <f t="shared" si="361"/>
        <v>144.54545454545456</v>
      </c>
      <c r="AE1103" s="10">
        <f t="shared" si="360"/>
        <v>4.3981481481481481E-4</v>
      </c>
      <c r="AF1103">
        <f t="shared" si="355"/>
        <v>-1.3553240740740739E-2</v>
      </c>
      <c r="AG1103" t="b">
        <f t="shared" si="356"/>
        <v>1</v>
      </c>
      <c r="AH1103">
        <f t="shared" si="357"/>
        <v>2.6562499999999999E-2</v>
      </c>
    </row>
    <row r="1104" spans="1:34" x14ac:dyDescent="0.2">
      <c r="A1104">
        <v>1173</v>
      </c>
      <c r="B1104" t="s">
        <v>1137</v>
      </c>
      <c r="C1104" t="s">
        <v>1151</v>
      </c>
      <c r="D1104" t="s">
        <v>2038</v>
      </c>
      <c r="E1104" t="str">
        <f t="shared" si="344"/>
        <v>Boris JohnsonMar 21, 2020</v>
      </c>
      <c r="F1104" t="str">
        <f>VLOOKUP(D1104,'names lookup'!A:L,5,FALSE)</f>
        <v>Boris Johnson</v>
      </c>
      <c r="G1104" t="str">
        <f>VLOOKUP(F1104,'names lookup'!E:H,3,FALSE)</f>
        <v>Government</v>
      </c>
      <c r="H1104" t="str">
        <f>VLOOKUP(F1104,'names lookup'!E:I,5,FALSE)</f>
        <v>Government</v>
      </c>
      <c r="I1104" t="str">
        <f>VLOOKUP($F1104,'names lookup'!$E:J,6,FALSE)</f>
        <v>Central govt</v>
      </c>
      <c r="J1104" t="str">
        <f>VLOOKUP($F1104,'names lookup'!$E:K,7,FALSE)</f>
        <v>N/A</v>
      </c>
      <c r="K1104" t="str">
        <f>VLOOKUP($F1104,'names lookup'!$E:L,8,FALSE)</f>
        <v>UK</v>
      </c>
      <c r="L1104" t="str">
        <f t="shared" si="345"/>
        <v>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v>
      </c>
      <c r="M1104" t="str">
        <f t="shared" si="358"/>
        <v>05:27</v>
      </c>
      <c r="O1104">
        <v>355</v>
      </c>
      <c r="Q1104" t="s">
        <v>1138</v>
      </c>
      <c r="R1104" s="7">
        <f t="shared" si="346"/>
        <v>43911</v>
      </c>
      <c r="S1104" t="s">
        <v>2185</v>
      </c>
      <c r="T1104" s="6">
        <f t="shared" si="359"/>
        <v>3.7847222222222223E-3</v>
      </c>
      <c r="U1104" s="6">
        <f t="shared" si="347"/>
        <v>2.5810185185185183E-2</v>
      </c>
      <c r="V1104" s="6">
        <f t="shared" si="348"/>
        <v>2.6562499999999999E-2</v>
      </c>
      <c r="W1104" s="6">
        <f t="shared" si="349"/>
        <v>7.5231481481481677E-4</v>
      </c>
      <c r="X1104" s="6">
        <f t="shared" si="362"/>
        <v>1.2256944444444444E-2</v>
      </c>
      <c r="Y1104" s="6">
        <f t="shared" si="350"/>
        <v>1.2256944444444444E-2</v>
      </c>
      <c r="Z1104" t="b">
        <f t="shared" si="351"/>
        <v>0</v>
      </c>
      <c r="AA1104" s="6">
        <f t="shared" si="352"/>
        <v>3.2407407407407472E-4</v>
      </c>
      <c r="AB1104" s="6" t="b">
        <f t="shared" si="353"/>
        <v>0</v>
      </c>
      <c r="AC1104" s="9">
        <f t="shared" si="354"/>
        <v>60</v>
      </c>
      <c r="AD1104" s="9">
        <f t="shared" si="361"/>
        <v>128.57142857142833</v>
      </c>
      <c r="AE1104" s="10">
        <f t="shared" si="360"/>
        <v>2.4305555555555552E-4</v>
      </c>
      <c r="AF1104">
        <f t="shared" si="355"/>
        <v>-1.3553240740740739E-2</v>
      </c>
      <c r="AG1104" t="b">
        <f t="shared" si="356"/>
        <v>1</v>
      </c>
      <c r="AH1104">
        <f t="shared" si="357"/>
        <v>2.6562499999999999E-2</v>
      </c>
    </row>
    <row r="1105" spans="1:34" x14ac:dyDescent="0.2">
      <c r="A1105">
        <v>1174</v>
      </c>
      <c r="B1105" t="s">
        <v>1137</v>
      </c>
      <c r="C1105" t="s">
        <v>1152</v>
      </c>
      <c r="D1105" t="s">
        <v>2038</v>
      </c>
      <c r="E1105" t="str">
        <f t="shared" si="344"/>
        <v>Boris JohnsonMar 21, 2020</v>
      </c>
      <c r="F1105" t="str">
        <f>VLOOKUP(D1105,'names lookup'!A:L,5,FALSE)</f>
        <v>Boris Johnson</v>
      </c>
      <c r="G1105" t="str">
        <f>VLOOKUP(F1105,'names lookup'!E:H,3,FALSE)</f>
        <v>Government</v>
      </c>
      <c r="H1105" t="str">
        <f>VLOOKUP(F1105,'names lookup'!E:I,5,FALSE)</f>
        <v>Government</v>
      </c>
      <c r="I1105" t="str">
        <f>VLOOKUP($F1105,'names lookup'!$E:J,6,FALSE)</f>
        <v>Central govt</v>
      </c>
      <c r="J1105" t="str">
        <f>VLOOKUP($F1105,'names lookup'!$E:K,7,FALSE)</f>
        <v>N/A</v>
      </c>
      <c r="K1105" t="str">
        <f>VLOOKUP($F1105,'names lookup'!$E:L,8,FALSE)</f>
        <v>UK</v>
      </c>
      <c r="L1105" t="str">
        <f t="shared" si="345"/>
        <v>And to ram that point home The more effectively we follow the advice that we are given, the faster this country will stage both a medical and an economic recovery in full.</v>
      </c>
      <c r="M1105" t="str">
        <f t="shared" si="358"/>
        <v>05:55</v>
      </c>
      <c r="O1105">
        <v>195</v>
      </c>
      <c r="Q1105" t="s">
        <v>1138</v>
      </c>
      <c r="R1105" s="7">
        <f t="shared" si="346"/>
        <v>43911</v>
      </c>
      <c r="S1105" t="s">
        <v>2185</v>
      </c>
      <c r="T1105" s="6">
        <f t="shared" si="359"/>
        <v>4.108796296296297E-3</v>
      </c>
      <c r="U1105" s="6">
        <f t="shared" si="347"/>
        <v>2.5810185185185183E-2</v>
      </c>
      <c r="V1105" s="6">
        <f t="shared" si="348"/>
        <v>2.6562499999999999E-2</v>
      </c>
      <c r="W1105" s="6">
        <f t="shared" si="349"/>
        <v>7.5231481481481677E-4</v>
      </c>
      <c r="X1105" s="6">
        <f t="shared" si="362"/>
        <v>1.2256944444444444E-2</v>
      </c>
      <c r="Y1105" s="6">
        <f t="shared" si="350"/>
        <v>1.2256944444444444E-2</v>
      </c>
      <c r="Z1105" t="b">
        <f t="shared" si="351"/>
        <v>0</v>
      </c>
      <c r="AA1105" s="6">
        <f t="shared" si="352"/>
        <v>1.8518518518518406E-4</v>
      </c>
      <c r="AB1105" s="6" t="b">
        <f t="shared" si="353"/>
        <v>0</v>
      </c>
      <c r="AC1105" s="9">
        <f t="shared" si="354"/>
        <v>32</v>
      </c>
      <c r="AD1105" s="9">
        <f t="shared" si="361"/>
        <v>120.00000000000072</v>
      </c>
      <c r="AE1105" s="10">
        <f t="shared" si="360"/>
        <v>1.273148148148148E-4</v>
      </c>
      <c r="AF1105">
        <f t="shared" si="355"/>
        <v>-1.3553240740740739E-2</v>
      </c>
      <c r="AG1105" t="b">
        <f t="shared" si="356"/>
        <v>1</v>
      </c>
      <c r="AH1105">
        <f t="shared" si="357"/>
        <v>2.6562499999999999E-2</v>
      </c>
    </row>
    <row r="1106" spans="1:34" x14ac:dyDescent="0.2">
      <c r="A1106">
        <v>1175</v>
      </c>
      <c r="B1106" t="s">
        <v>1137</v>
      </c>
      <c r="C1106" t="s">
        <v>1153</v>
      </c>
      <c r="D1106" t="s">
        <v>2038</v>
      </c>
      <c r="E1106" t="str">
        <f t="shared" si="344"/>
        <v>Boris JohnsonMar 21, 2020</v>
      </c>
      <c r="F1106" t="str">
        <f>VLOOKUP(D1106,'names lookup'!A:L,5,FALSE)</f>
        <v>Boris Johnson</v>
      </c>
      <c r="G1106" t="str">
        <f>VLOOKUP(F1106,'names lookup'!E:H,3,FALSE)</f>
        <v>Government</v>
      </c>
      <c r="H1106" t="str">
        <f>VLOOKUP(F1106,'names lookup'!E:I,5,FALSE)</f>
        <v>Government</v>
      </c>
      <c r="I1106" t="str">
        <f>VLOOKUP($F1106,'names lookup'!$E:J,6,FALSE)</f>
        <v>Central govt</v>
      </c>
      <c r="J1106" t="str">
        <f>VLOOKUP($F1106,'names lookup'!$E:K,7,FALSE)</f>
        <v>N/A</v>
      </c>
      <c r="K1106" t="str">
        <f>VLOOKUP($F1106,'names lookup'!$E:L,8,FALSE)</f>
        <v>UK</v>
      </c>
      <c r="L1106" t="str">
        <f t="shared" si="345"/>
        <v>Thank you all very much. I’m going to pass now to Rishi, who’s going to explain the financial support for workers.</v>
      </c>
      <c r="M1106" t="str">
        <f t="shared" si="358"/>
        <v>06:11</v>
      </c>
      <c r="O1106">
        <v>137</v>
      </c>
      <c r="Q1106" t="s">
        <v>1138</v>
      </c>
      <c r="R1106" s="7">
        <f t="shared" si="346"/>
        <v>43911</v>
      </c>
      <c r="S1106" t="s">
        <v>2185</v>
      </c>
      <c r="T1106" s="6">
        <f t="shared" si="359"/>
        <v>4.2939814814814811E-3</v>
      </c>
      <c r="U1106" s="6">
        <f t="shared" si="347"/>
        <v>2.5810185185185183E-2</v>
      </c>
      <c r="V1106" s="6">
        <f t="shared" si="348"/>
        <v>2.6562499999999999E-2</v>
      </c>
      <c r="W1106" s="6">
        <f t="shared" si="349"/>
        <v>7.5231481481481677E-4</v>
      </c>
      <c r="X1106" s="6">
        <f t="shared" si="362"/>
        <v>1.2256944444444444E-2</v>
      </c>
      <c r="Y1106" s="6">
        <f t="shared" si="350"/>
        <v>1.2256944444444444E-2</v>
      </c>
      <c r="Z1106" t="b">
        <f t="shared" si="351"/>
        <v>0</v>
      </c>
      <c r="AA1106" s="6">
        <f t="shared" si="352"/>
        <v>9.25925925925929E-5</v>
      </c>
      <c r="AB1106" s="6" t="b">
        <f t="shared" si="353"/>
        <v>0</v>
      </c>
      <c r="AC1106" s="9">
        <f t="shared" si="354"/>
        <v>21</v>
      </c>
      <c r="AD1106" s="9">
        <f t="shared" si="361"/>
        <v>157.49999999999949</v>
      </c>
      <c r="AE1106" s="10">
        <f t="shared" si="360"/>
        <v>8.1018518518518516E-5</v>
      </c>
      <c r="AF1106">
        <f t="shared" si="355"/>
        <v>-1.3553240740740739E-2</v>
      </c>
      <c r="AG1106" t="b">
        <f t="shared" si="356"/>
        <v>1</v>
      </c>
      <c r="AH1106">
        <f t="shared" si="357"/>
        <v>2.6562499999999999E-2</v>
      </c>
    </row>
    <row r="1107" spans="1:34" x14ac:dyDescent="0.2">
      <c r="A1107">
        <v>1176</v>
      </c>
      <c r="B1107" t="s">
        <v>1137</v>
      </c>
      <c r="C1107" t="s">
        <v>1154</v>
      </c>
      <c r="D1107" t="s">
        <v>2141</v>
      </c>
      <c r="E1107" t="str">
        <f t="shared" si="344"/>
        <v>Rishi SunakMar 21, 2020</v>
      </c>
      <c r="F1107" t="str">
        <f>VLOOKUP(D1107,'names lookup'!A:L,5,FALSE)</f>
        <v>Rishi Sunak</v>
      </c>
      <c r="G1107" t="str">
        <f>VLOOKUP(F1107,'names lookup'!E:H,3,FALSE)</f>
        <v>Government</v>
      </c>
      <c r="H1107" t="str">
        <f>VLOOKUP(F1107,'names lookup'!E:I,5,FALSE)</f>
        <v>Government</v>
      </c>
      <c r="I1107" t="str">
        <f>VLOOKUP($F1107,'names lookup'!$E:J,6,FALSE)</f>
        <v>Central govt</v>
      </c>
      <c r="J1107" t="str">
        <f>VLOOKUP($F1107,'names lookup'!$E:K,7,FALSE)</f>
        <v>N/A</v>
      </c>
      <c r="K1107" t="str">
        <f>VLOOKUP($F1107,'names lookup'!$E:L,8,FALSE)</f>
        <v>UK</v>
      </c>
      <c r="L1107" t="str">
        <f t="shared" si="345"/>
        <v>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v>
      </c>
      <c r="M1107" t="str">
        <f t="shared" si="358"/>
        <v>06:19</v>
      </c>
      <c r="O1107">
        <v>333</v>
      </c>
      <c r="Q1107" t="s">
        <v>1138</v>
      </c>
      <c r="R1107" s="7">
        <f t="shared" si="346"/>
        <v>43911</v>
      </c>
      <c r="S1107" t="s">
        <v>2782</v>
      </c>
      <c r="T1107" s="6">
        <f t="shared" si="359"/>
        <v>4.386574074074074E-3</v>
      </c>
      <c r="U1107">
        <f t="shared" si="347"/>
        <v>4.386574074074074E-3</v>
      </c>
      <c r="V1107">
        <f t="shared" si="348"/>
        <v>2.5092592592592593E-2</v>
      </c>
      <c r="W1107">
        <f t="shared" si="349"/>
        <v>2.0706018518518519E-2</v>
      </c>
      <c r="X1107">
        <f t="shared" si="362"/>
        <v>1.2256944444444444E-2</v>
      </c>
      <c r="Y1107">
        <f t="shared" si="350"/>
        <v>1.2256944444444444E-2</v>
      </c>
      <c r="Z1107" t="b">
        <f t="shared" si="351"/>
        <v>0</v>
      </c>
      <c r="AA1107" s="6">
        <f t="shared" si="352"/>
        <v>2.3148148148148182E-4</v>
      </c>
      <c r="AB1107" s="6" t="b">
        <f t="shared" si="353"/>
        <v>0</v>
      </c>
      <c r="AC1107" s="9">
        <f t="shared" si="354"/>
        <v>47</v>
      </c>
      <c r="AD1107" s="9">
        <f t="shared" si="361"/>
        <v>140.9999999999998</v>
      </c>
      <c r="AE1107" s="10">
        <f t="shared" si="360"/>
        <v>1.8518518518518518E-4</v>
      </c>
      <c r="AF1107">
        <f t="shared" si="355"/>
        <v>7.8703703703703696E-3</v>
      </c>
      <c r="AG1107" t="b">
        <f t="shared" si="356"/>
        <v>0</v>
      </c>
      <c r="AH1107">
        <f t="shared" si="357"/>
        <v>2.6562499999999999E-2</v>
      </c>
    </row>
    <row r="1108" spans="1:34" x14ac:dyDescent="0.2">
      <c r="A1108">
        <v>1177</v>
      </c>
      <c r="B1108" t="s">
        <v>1137</v>
      </c>
      <c r="C1108" t="s">
        <v>1155</v>
      </c>
      <c r="D1108" t="s">
        <v>2141</v>
      </c>
      <c r="E1108" t="str">
        <f t="shared" si="344"/>
        <v>Rishi SunakMar 21, 2020</v>
      </c>
      <c r="F1108" t="str">
        <f>VLOOKUP(D1108,'names lookup'!A:L,5,FALSE)</f>
        <v>Rishi Sunak</v>
      </c>
      <c r="G1108" t="str">
        <f>VLOOKUP(F1108,'names lookup'!E:H,3,FALSE)</f>
        <v>Government</v>
      </c>
      <c r="H1108" t="str">
        <f>VLOOKUP(F1108,'names lookup'!E:I,5,FALSE)</f>
        <v>Government</v>
      </c>
      <c r="I1108" t="str">
        <f>VLOOKUP($F1108,'names lookup'!$E:J,6,FALSE)</f>
        <v>Central govt</v>
      </c>
      <c r="J1108" t="str">
        <f>VLOOKUP($F1108,'names lookup'!$E:K,7,FALSE)</f>
        <v>N/A</v>
      </c>
      <c r="K1108" t="str">
        <f>VLOOKUP($F1108,'names lookup'!$E:L,8,FALSE)</f>
        <v>UK</v>
      </c>
      <c r="L1108" t="str">
        <f t="shared" si="345"/>
        <v>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v>
      </c>
      <c r="M1108" t="str">
        <f t="shared" si="358"/>
        <v>06:39</v>
      </c>
      <c r="O1108">
        <v>591</v>
      </c>
      <c r="Q1108" t="s">
        <v>1138</v>
      </c>
      <c r="R1108" s="7">
        <f t="shared" si="346"/>
        <v>43911</v>
      </c>
      <c r="S1108" t="s">
        <v>2782</v>
      </c>
      <c r="T1108" s="6">
        <f t="shared" si="359"/>
        <v>4.6180555555555558E-3</v>
      </c>
      <c r="U1108">
        <f t="shared" si="347"/>
        <v>4.386574074074074E-3</v>
      </c>
      <c r="V1108">
        <f t="shared" si="348"/>
        <v>2.5092592592592593E-2</v>
      </c>
      <c r="W1108">
        <f t="shared" si="349"/>
        <v>2.0706018518518519E-2</v>
      </c>
      <c r="X1108">
        <f t="shared" si="362"/>
        <v>1.2256944444444444E-2</v>
      </c>
      <c r="Y1108">
        <f t="shared" si="350"/>
        <v>1.2256944444444444E-2</v>
      </c>
      <c r="Z1108" t="b">
        <f t="shared" si="351"/>
        <v>0</v>
      </c>
      <c r="AA1108" s="6">
        <f t="shared" si="352"/>
        <v>5.3240740740740766E-4</v>
      </c>
      <c r="AB1108" s="6" t="b">
        <f t="shared" si="353"/>
        <v>0</v>
      </c>
      <c r="AC1108" s="9">
        <f t="shared" si="354"/>
        <v>105</v>
      </c>
      <c r="AD1108" s="9">
        <f t="shared" si="361"/>
        <v>136.95652173913035</v>
      </c>
      <c r="AE1108" s="10">
        <f t="shared" si="360"/>
        <v>4.2824074074074075E-4</v>
      </c>
      <c r="AF1108">
        <f t="shared" si="355"/>
        <v>7.8703703703703696E-3</v>
      </c>
      <c r="AG1108" t="b">
        <f t="shared" si="356"/>
        <v>0</v>
      </c>
      <c r="AH1108">
        <f t="shared" si="357"/>
        <v>2.6562499999999999E-2</v>
      </c>
    </row>
    <row r="1109" spans="1:34" x14ac:dyDescent="0.2">
      <c r="A1109">
        <v>1178</v>
      </c>
      <c r="B1109" t="s">
        <v>1137</v>
      </c>
      <c r="C1109" t="s">
        <v>1156</v>
      </c>
      <c r="D1109" t="s">
        <v>2141</v>
      </c>
      <c r="E1109" t="str">
        <f t="shared" si="344"/>
        <v>Rishi SunakMar 21, 2020</v>
      </c>
      <c r="F1109" t="str">
        <f>VLOOKUP(D1109,'names lookup'!A:L,5,FALSE)</f>
        <v>Rishi Sunak</v>
      </c>
      <c r="G1109" t="str">
        <f>VLOOKUP(F1109,'names lookup'!E:H,3,FALSE)</f>
        <v>Government</v>
      </c>
      <c r="H1109" t="str">
        <f>VLOOKUP(F1109,'names lookup'!E:I,5,FALSE)</f>
        <v>Government</v>
      </c>
      <c r="I1109" t="str">
        <f>VLOOKUP($F1109,'names lookup'!$E:J,6,FALSE)</f>
        <v>Central govt</v>
      </c>
      <c r="J1109" t="str">
        <f>VLOOKUP($F1109,'names lookup'!$E:K,7,FALSE)</f>
        <v>N/A</v>
      </c>
      <c r="K1109" t="str">
        <f>VLOOKUP($F1109,'names lookup'!$E:L,8,FALSE)</f>
        <v>UK</v>
      </c>
      <c r="L1109" t="str">
        <f t="shared" si="345"/>
        <v>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v>
      </c>
      <c r="M1109" t="str">
        <f t="shared" si="358"/>
        <v>07:25</v>
      </c>
      <c r="O1109">
        <v>345</v>
      </c>
      <c r="Q1109" t="s">
        <v>1138</v>
      </c>
      <c r="R1109" s="7">
        <f t="shared" si="346"/>
        <v>43911</v>
      </c>
      <c r="S1109" t="s">
        <v>2782</v>
      </c>
      <c r="T1109" s="6">
        <f t="shared" si="359"/>
        <v>5.1504629629629635E-3</v>
      </c>
      <c r="U1109">
        <f t="shared" si="347"/>
        <v>4.386574074074074E-3</v>
      </c>
      <c r="V1109">
        <f t="shared" si="348"/>
        <v>2.5092592592592593E-2</v>
      </c>
      <c r="W1109">
        <f t="shared" si="349"/>
        <v>2.0706018518518519E-2</v>
      </c>
      <c r="X1109">
        <f t="shared" si="362"/>
        <v>1.2256944444444444E-2</v>
      </c>
      <c r="Y1109">
        <f t="shared" si="350"/>
        <v>1.2256944444444444E-2</v>
      </c>
      <c r="Z1109" t="b">
        <f t="shared" si="351"/>
        <v>0</v>
      </c>
      <c r="AA1109" s="6">
        <f t="shared" si="352"/>
        <v>2.7777777777777696E-4</v>
      </c>
      <c r="AB1109" s="6" t="b">
        <f t="shared" si="353"/>
        <v>0</v>
      </c>
      <c r="AC1109" s="9">
        <f t="shared" si="354"/>
        <v>53</v>
      </c>
      <c r="AD1109" s="9">
        <f t="shared" si="361"/>
        <v>132.5000000000004</v>
      </c>
      <c r="AE1109" s="10">
        <f t="shared" si="360"/>
        <v>2.199074074074074E-4</v>
      </c>
      <c r="AF1109">
        <f t="shared" si="355"/>
        <v>7.8703703703703696E-3</v>
      </c>
      <c r="AG1109" t="b">
        <f t="shared" si="356"/>
        <v>0</v>
      </c>
      <c r="AH1109">
        <f t="shared" si="357"/>
        <v>2.6562499999999999E-2</v>
      </c>
    </row>
    <row r="1110" spans="1:34" x14ac:dyDescent="0.2">
      <c r="A1110">
        <v>1179</v>
      </c>
      <c r="B1110" t="s">
        <v>1137</v>
      </c>
      <c r="C1110" t="s">
        <v>1157</v>
      </c>
      <c r="D1110" t="s">
        <v>2141</v>
      </c>
      <c r="E1110" t="str">
        <f t="shared" si="344"/>
        <v>Rishi SunakMar 21, 2020</v>
      </c>
      <c r="F1110" t="str">
        <f>VLOOKUP(D1110,'names lookup'!A:L,5,FALSE)</f>
        <v>Rishi Sunak</v>
      </c>
      <c r="G1110" t="str">
        <f>VLOOKUP(F1110,'names lookup'!E:H,3,FALSE)</f>
        <v>Government</v>
      </c>
      <c r="H1110" t="str">
        <f>VLOOKUP(F1110,'names lookup'!E:I,5,FALSE)</f>
        <v>Government</v>
      </c>
      <c r="I1110" t="str">
        <f>VLOOKUP($F1110,'names lookup'!$E:J,6,FALSE)</f>
        <v>Central govt</v>
      </c>
      <c r="J1110" t="str">
        <f>VLOOKUP($F1110,'names lookup'!$E:K,7,FALSE)</f>
        <v>N/A</v>
      </c>
      <c r="K1110" t="str">
        <f>VLOOKUP($F1110,'names lookup'!$E:L,8,FALSE)</f>
        <v>UK</v>
      </c>
      <c r="L1110" t="str">
        <f t="shared" si="345"/>
        <v>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v>
      </c>
      <c r="M1110" t="str">
        <f t="shared" si="358"/>
        <v>07:49</v>
      </c>
      <c r="O1110">
        <v>535</v>
      </c>
      <c r="Q1110" t="s">
        <v>1138</v>
      </c>
      <c r="R1110" s="7">
        <f t="shared" si="346"/>
        <v>43911</v>
      </c>
      <c r="S1110" t="s">
        <v>2782</v>
      </c>
      <c r="T1110" s="6">
        <f t="shared" si="359"/>
        <v>5.4282407407407404E-3</v>
      </c>
      <c r="U1110">
        <f t="shared" si="347"/>
        <v>4.386574074074074E-3</v>
      </c>
      <c r="V1110">
        <f t="shared" si="348"/>
        <v>2.5092592592592593E-2</v>
      </c>
      <c r="W1110">
        <f t="shared" si="349"/>
        <v>2.0706018518518519E-2</v>
      </c>
      <c r="X1110">
        <f t="shared" si="362"/>
        <v>1.2256944444444444E-2</v>
      </c>
      <c r="Y1110">
        <f t="shared" si="350"/>
        <v>1.2256944444444444E-2</v>
      </c>
      <c r="Z1110" t="b">
        <f t="shared" si="351"/>
        <v>0</v>
      </c>
      <c r="AA1110" s="6">
        <f t="shared" si="352"/>
        <v>4.5138888888888919E-4</v>
      </c>
      <c r="AB1110" s="6" t="b">
        <f t="shared" si="353"/>
        <v>0</v>
      </c>
      <c r="AC1110" s="9">
        <f t="shared" si="354"/>
        <v>89</v>
      </c>
      <c r="AD1110" s="9">
        <f t="shared" si="361"/>
        <v>136.92307692307682</v>
      </c>
      <c r="AE1110" s="10">
        <f t="shared" si="360"/>
        <v>3.5879629629629635E-4</v>
      </c>
      <c r="AF1110">
        <f t="shared" si="355"/>
        <v>7.8703703703703696E-3</v>
      </c>
      <c r="AG1110" t="b">
        <f t="shared" si="356"/>
        <v>0</v>
      </c>
      <c r="AH1110">
        <f t="shared" si="357"/>
        <v>2.6562499999999999E-2</v>
      </c>
    </row>
    <row r="1111" spans="1:34" x14ac:dyDescent="0.2">
      <c r="A1111">
        <v>1180</v>
      </c>
      <c r="B1111" t="s">
        <v>1137</v>
      </c>
      <c r="C1111" t="s">
        <v>1158</v>
      </c>
      <c r="D1111" t="s">
        <v>2141</v>
      </c>
      <c r="E1111" t="str">
        <f t="shared" si="344"/>
        <v>Rishi SunakMar 21, 2020</v>
      </c>
      <c r="F1111" t="str">
        <f>VLOOKUP(D1111,'names lookup'!A:L,5,FALSE)</f>
        <v>Rishi Sunak</v>
      </c>
      <c r="G1111" t="str">
        <f>VLOOKUP(F1111,'names lookup'!E:H,3,FALSE)</f>
        <v>Government</v>
      </c>
      <c r="H1111" t="str">
        <f>VLOOKUP(F1111,'names lookup'!E:I,5,FALSE)</f>
        <v>Government</v>
      </c>
      <c r="I1111" t="str">
        <f>VLOOKUP($F1111,'names lookup'!$E:J,6,FALSE)</f>
        <v>Central govt</v>
      </c>
      <c r="J1111" t="str">
        <f>VLOOKUP($F1111,'names lookup'!$E:K,7,FALSE)</f>
        <v>N/A</v>
      </c>
      <c r="K1111" t="str">
        <f>VLOOKUP($F1111,'names lookup'!$E:L,8,FALSE)</f>
        <v>UK</v>
      </c>
      <c r="L1111" t="str">
        <f t="shared" si="345"/>
        <v>Today, I can announce that for the first time in our history, the government is going to step in and help to pay people’s wages. We’re setting up a new Coronavirus Job Retention Scheme. Any employer in the country, small or large, charitable or nonprofit, will be eligible for this scheme.</v>
      </c>
      <c r="M1111" t="str">
        <f t="shared" si="358"/>
        <v>08:28</v>
      </c>
      <c r="O1111">
        <v>310</v>
      </c>
      <c r="Q1111" t="s">
        <v>1138</v>
      </c>
      <c r="R1111" s="7">
        <f t="shared" si="346"/>
        <v>43911</v>
      </c>
      <c r="S1111" t="s">
        <v>2782</v>
      </c>
      <c r="T1111" s="6">
        <f t="shared" si="359"/>
        <v>5.8796296296296296E-3</v>
      </c>
      <c r="U1111">
        <f t="shared" si="347"/>
        <v>4.386574074074074E-3</v>
      </c>
      <c r="V1111">
        <f t="shared" si="348"/>
        <v>2.5092592592592593E-2</v>
      </c>
      <c r="W1111">
        <f t="shared" si="349"/>
        <v>2.0706018518518519E-2</v>
      </c>
      <c r="X1111">
        <f t="shared" si="362"/>
        <v>1.2256944444444444E-2</v>
      </c>
      <c r="Y1111">
        <f t="shared" si="350"/>
        <v>1.2256944444444444E-2</v>
      </c>
      <c r="Z1111" t="b">
        <f t="shared" si="351"/>
        <v>0</v>
      </c>
      <c r="AA1111" s="6">
        <f t="shared" si="352"/>
        <v>2.6620370370370339E-4</v>
      </c>
      <c r="AB1111" s="6" t="b">
        <f t="shared" si="353"/>
        <v>0</v>
      </c>
      <c r="AC1111" s="9">
        <f t="shared" si="354"/>
        <v>51</v>
      </c>
      <c r="AD1111" s="9">
        <f t="shared" si="361"/>
        <v>133.04347826086973</v>
      </c>
      <c r="AE1111" s="10">
        <f t="shared" si="360"/>
        <v>2.0833333333333335E-4</v>
      </c>
      <c r="AF1111">
        <f t="shared" si="355"/>
        <v>7.8703703703703696E-3</v>
      </c>
      <c r="AG1111" t="b">
        <f t="shared" si="356"/>
        <v>0</v>
      </c>
      <c r="AH1111">
        <f t="shared" si="357"/>
        <v>2.6562499999999999E-2</v>
      </c>
    </row>
    <row r="1112" spans="1:34" x14ac:dyDescent="0.2">
      <c r="A1112">
        <v>1181</v>
      </c>
      <c r="B1112" t="s">
        <v>1137</v>
      </c>
      <c r="C1112" t="s">
        <v>1159</v>
      </c>
      <c r="D1112" t="s">
        <v>2141</v>
      </c>
      <c r="E1112" t="str">
        <f t="shared" si="344"/>
        <v>Rishi SunakMar 21, 2020</v>
      </c>
      <c r="F1112" t="str">
        <f>VLOOKUP(D1112,'names lookup'!A:L,5,FALSE)</f>
        <v>Rishi Sunak</v>
      </c>
      <c r="G1112" t="str">
        <f>VLOOKUP(F1112,'names lookup'!E:H,3,FALSE)</f>
        <v>Government</v>
      </c>
      <c r="H1112" t="str">
        <f>VLOOKUP(F1112,'names lookup'!E:I,5,FALSE)</f>
        <v>Government</v>
      </c>
      <c r="I1112" t="str">
        <f>VLOOKUP($F1112,'names lookup'!$E:J,6,FALSE)</f>
        <v>Central govt</v>
      </c>
      <c r="J1112" t="str">
        <f>VLOOKUP($F1112,'names lookup'!$E:K,7,FALSE)</f>
        <v>N/A</v>
      </c>
      <c r="K1112" t="str">
        <f>VLOOKUP($F1112,'names lookup'!$E:L,8,FALSE)</f>
        <v>UK</v>
      </c>
      <c r="L1112" t="str">
        <f t="shared" si="345"/>
        <v>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v>
      </c>
      <c r="M1112" t="str">
        <f t="shared" si="358"/>
        <v>08:51</v>
      </c>
      <c r="O1112">
        <v>563</v>
      </c>
      <c r="Q1112" t="s">
        <v>1138</v>
      </c>
      <c r="R1112" s="7">
        <f t="shared" si="346"/>
        <v>43911</v>
      </c>
      <c r="S1112" t="s">
        <v>2782</v>
      </c>
      <c r="T1112" s="6">
        <f t="shared" si="359"/>
        <v>6.145833333333333E-3</v>
      </c>
      <c r="U1112">
        <f t="shared" si="347"/>
        <v>4.386574074074074E-3</v>
      </c>
      <c r="V1112">
        <f t="shared" si="348"/>
        <v>2.5092592592592593E-2</v>
      </c>
      <c r="W1112">
        <f t="shared" si="349"/>
        <v>2.0706018518518519E-2</v>
      </c>
      <c r="X1112">
        <f t="shared" si="362"/>
        <v>1.2256944444444444E-2</v>
      </c>
      <c r="Y1112">
        <f t="shared" si="350"/>
        <v>1.2256944444444444E-2</v>
      </c>
      <c r="Z1112" t="b">
        <f t="shared" si="351"/>
        <v>0</v>
      </c>
      <c r="AA1112" s="6">
        <f t="shared" si="352"/>
        <v>4.9768518518518521E-4</v>
      </c>
      <c r="AB1112" s="6" t="b">
        <f t="shared" si="353"/>
        <v>0</v>
      </c>
      <c r="AC1112" s="9">
        <f t="shared" si="354"/>
        <v>104</v>
      </c>
      <c r="AD1112" s="9">
        <f t="shared" si="361"/>
        <v>145.11627906976744</v>
      </c>
      <c r="AE1112" s="10">
        <f t="shared" si="360"/>
        <v>4.2824074074074075E-4</v>
      </c>
      <c r="AF1112">
        <f t="shared" si="355"/>
        <v>7.8703703703703696E-3</v>
      </c>
      <c r="AG1112" t="b">
        <f t="shared" si="356"/>
        <v>0</v>
      </c>
      <c r="AH1112">
        <f t="shared" si="357"/>
        <v>2.6562499999999999E-2</v>
      </c>
    </row>
    <row r="1113" spans="1:34" x14ac:dyDescent="0.2">
      <c r="A1113">
        <v>1182</v>
      </c>
      <c r="B1113" t="s">
        <v>1137</v>
      </c>
      <c r="C1113" t="s">
        <v>1160</v>
      </c>
      <c r="D1113" t="s">
        <v>2141</v>
      </c>
      <c r="E1113" t="str">
        <f t="shared" si="344"/>
        <v>Rishi SunakMar 21, 2020</v>
      </c>
      <c r="F1113" t="str">
        <f>VLOOKUP(D1113,'names lookup'!A:L,5,FALSE)</f>
        <v>Rishi Sunak</v>
      </c>
      <c r="G1113" t="str">
        <f>VLOOKUP(F1113,'names lookup'!E:H,3,FALSE)</f>
        <v>Government</v>
      </c>
      <c r="H1113" t="str">
        <f>VLOOKUP(F1113,'names lookup'!E:I,5,FALSE)</f>
        <v>Government</v>
      </c>
      <c r="I1113" t="str">
        <f>VLOOKUP($F1113,'names lookup'!$E:J,6,FALSE)</f>
        <v>Central govt</v>
      </c>
      <c r="J1113" t="str">
        <f>VLOOKUP($F1113,'names lookup'!$E:K,7,FALSE)</f>
        <v>N/A</v>
      </c>
      <c r="K1113" t="str">
        <f>VLOOKUP($F1113,'names lookup'!$E:L,8,FALSE)</f>
        <v>UK</v>
      </c>
      <c r="L1113" t="str">
        <f t="shared" si="345"/>
        <v>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v>
      </c>
      <c r="M1113" t="str">
        <f t="shared" si="358"/>
        <v>09:34</v>
      </c>
      <c r="O1113">
        <v>347</v>
      </c>
      <c r="Q1113" t="s">
        <v>1138</v>
      </c>
      <c r="R1113" s="7">
        <f t="shared" si="346"/>
        <v>43911</v>
      </c>
      <c r="S1113" t="s">
        <v>2782</v>
      </c>
      <c r="T1113" s="6">
        <f t="shared" si="359"/>
        <v>6.6435185185185182E-3</v>
      </c>
      <c r="U1113">
        <f t="shared" si="347"/>
        <v>4.386574074074074E-3</v>
      </c>
      <c r="V1113">
        <f t="shared" si="348"/>
        <v>2.5092592592592593E-2</v>
      </c>
      <c r="W1113">
        <f t="shared" si="349"/>
        <v>2.0706018518518519E-2</v>
      </c>
      <c r="X1113">
        <f t="shared" si="362"/>
        <v>1.2256944444444444E-2</v>
      </c>
      <c r="Y1113">
        <f t="shared" si="350"/>
        <v>1.2256944444444444E-2</v>
      </c>
      <c r="Z1113" t="b">
        <f t="shared" si="351"/>
        <v>0</v>
      </c>
      <c r="AA1113" s="6">
        <f t="shared" si="352"/>
        <v>3.0092592592592584E-4</v>
      </c>
      <c r="AB1113" s="6" t="b">
        <f t="shared" si="353"/>
        <v>0</v>
      </c>
      <c r="AC1113" s="9">
        <f t="shared" si="354"/>
        <v>60</v>
      </c>
      <c r="AD1113" s="9">
        <f t="shared" si="361"/>
        <v>138.46153846153848</v>
      </c>
      <c r="AE1113" s="10">
        <f t="shared" si="360"/>
        <v>2.4305555555555552E-4</v>
      </c>
      <c r="AF1113">
        <f t="shared" si="355"/>
        <v>7.8703703703703696E-3</v>
      </c>
      <c r="AG1113" t="b">
        <f t="shared" si="356"/>
        <v>0</v>
      </c>
      <c r="AH1113">
        <f t="shared" si="357"/>
        <v>2.6562499999999999E-2</v>
      </c>
    </row>
    <row r="1114" spans="1:34" x14ac:dyDescent="0.2">
      <c r="A1114">
        <v>1183</v>
      </c>
      <c r="B1114" t="s">
        <v>1137</v>
      </c>
      <c r="C1114" t="s">
        <v>1161</v>
      </c>
      <c r="D1114" t="s">
        <v>2141</v>
      </c>
      <c r="E1114" t="str">
        <f t="shared" si="344"/>
        <v>Rishi SunakMar 21, 2020</v>
      </c>
      <c r="F1114" t="str">
        <f>VLOOKUP(D1114,'names lookup'!A:L,5,FALSE)</f>
        <v>Rishi Sunak</v>
      </c>
      <c r="G1114" t="str">
        <f>VLOOKUP(F1114,'names lookup'!E:H,3,FALSE)</f>
        <v>Government</v>
      </c>
      <c r="H1114" t="str">
        <f>VLOOKUP(F1114,'names lookup'!E:I,5,FALSE)</f>
        <v>Government</v>
      </c>
      <c r="I1114" t="str">
        <f>VLOOKUP($F1114,'names lookup'!$E:J,6,FALSE)</f>
        <v>Central govt</v>
      </c>
      <c r="J1114" t="str">
        <f>VLOOKUP($F1114,'names lookup'!$E:K,7,FALSE)</f>
        <v>N/A</v>
      </c>
      <c r="K1114" t="str">
        <f>VLOOKUP($F1114,'names lookup'!$E:L,8,FALSE)</f>
        <v>UK</v>
      </c>
      <c r="L1114" t="str">
        <f t="shared" si="345"/>
        <v>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v>
      </c>
      <c r="M1114" t="str">
        <f t="shared" si="358"/>
        <v>10:00</v>
      </c>
      <c r="O1114">
        <v>341</v>
      </c>
      <c r="Q1114" t="s">
        <v>1138</v>
      </c>
      <c r="R1114" s="7">
        <f t="shared" si="346"/>
        <v>43911</v>
      </c>
      <c r="S1114" t="s">
        <v>2782</v>
      </c>
      <c r="T1114" s="6">
        <f t="shared" si="359"/>
        <v>6.9444444444444441E-3</v>
      </c>
      <c r="U1114">
        <f t="shared" si="347"/>
        <v>4.386574074074074E-3</v>
      </c>
      <c r="V1114">
        <f t="shared" si="348"/>
        <v>2.5092592592592593E-2</v>
      </c>
      <c r="W1114">
        <f t="shared" si="349"/>
        <v>2.0706018518518519E-2</v>
      </c>
      <c r="X1114">
        <f t="shared" si="362"/>
        <v>1.2256944444444444E-2</v>
      </c>
      <c r="Y1114">
        <f t="shared" si="350"/>
        <v>1.2256944444444444E-2</v>
      </c>
      <c r="Z1114" t="b">
        <f t="shared" si="351"/>
        <v>0</v>
      </c>
      <c r="AA1114" s="6">
        <f t="shared" si="352"/>
        <v>2.5462962962962982E-4</v>
      </c>
      <c r="AB1114" s="6" t="b">
        <f t="shared" si="353"/>
        <v>0</v>
      </c>
      <c r="AC1114" s="9">
        <f t="shared" si="354"/>
        <v>58</v>
      </c>
      <c r="AD1114" s="9">
        <f t="shared" si="361"/>
        <v>158.18181818181807</v>
      </c>
      <c r="AE1114" s="10">
        <f t="shared" si="360"/>
        <v>2.3148148148148146E-4</v>
      </c>
      <c r="AF1114">
        <f t="shared" si="355"/>
        <v>7.8703703703703696E-3</v>
      </c>
      <c r="AG1114" t="b">
        <f t="shared" si="356"/>
        <v>0</v>
      </c>
      <c r="AH1114">
        <f t="shared" si="357"/>
        <v>2.6562499999999999E-2</v>
      </c>
    </row>
    <row r="1115" spans="1:34" x14ac:dyDescent="0.2">
      <c r="A1115">
        <v>1184</v>
      </c>
      <c r="B1115" t="s">
        <v>1137</v>
      </c>
      <c r="C1115" t="s">
        <v>1162</v>
      </c>
      <c r="D1115" t="s">
        <v>2141</v>
      </c>
      <c r="E1115" t="str">
        <f t="shared" si="344"/>
        <v>Rishi SunakMar 21, 2020</v>
      </c>
      <c r="F1115" t="str">
        <f>VLOOKUP(D1115,'names lookup'!A:L,5,FALSE)</f>
        <v>Rishi Sunak</v>
      </c>
      <c r="G1115" t="str">
        <f>VLOOKUP(F1115,'names lookup'!E:H,3,FALSE)</f>
        <v>Government</v>
      </c>
      <c r="H1115" t="str">
        <f>VLOOKUP(F1115,'names lookup'!E:I,5,FALSE)</f>
        <v>Government</v>
      </c>
      <c r="I1115" t="str">
        <f>VLOOKUP($F1115,'names lookup'!$E:J,6,FALSE)</f>
        <v>Central govt</v>
      </c>
      <c r="J1115" t="str">
        <f>VLOOKUP($F1115,'names lookup'!$E:K,7,FALSE)</f>
        <v>N/A</v>
      </c>
      <c r="K1115" t="str">
        <f>VLOOKUP($F1115,'names lookup'!$E:L,8,FALSE)</f>
        <v>UK</v>
      </c>
      <c r="L1115" t="str">
        <f t="shared" si="345"/>
        <v>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v>
      </c>
      <c r="M1115" t="str">
        <f t="shared" si="358"/>
        <v>10:22</v>
      </c>
      <c r="O1115">
        <v>386</v>
      </c>
      <c r="Q1115" t="s">
        <v>1138</v>
      </c>
      <c r="R1115" s="7">
        <f t="shared" si="346"/>
        <v>43911</v>
      </c>
      <c r="S1115" t="s">
        <v>2782</v>
      </c>
      <c r="T1115" s="6">
        <f t="shared" si="359"/>
        <v>7.1990740740740739E-3</v>
      </c>
      <c r="U1115">
        <f t="shared" si="347"/>
        <v>4.386574074074074E-3</v>
      </c>
      <c r="V1115">
        <f t="shared" si="348"/>
        <v>2.5092592592592593E-2</v>
      </c>
      <c r="W1115">
        <f t="shared" si="349"/>
        <v>2.0706018518518519E-2</v>
      </c>
      <c r="X1115">
        <f t="shared" si="362"/>
        <v>1.2256944444444444E-2</v>
      </c>
      <c r="Y1115">
        <f t="shared" si="350"/>
        <v>1.2256944444444444E-2</v>
      </c>
      <c r="Z1115" t="b">
        <f t="shared" si="351"/>
        <v>0</v>
      </c>
      <c r="AA1115" s="6">
        <f t="shared" si="352"/>
        <v>2.8935185185185227E-4</v>
      </c>
      <c r="AB1115" s="6" t="b">
        <f t="shared" si="353"/>
        <v>0</v>
      </c>
      <c r="AC1115" s="9">
        <f t="shared" si="354"/>
        <v>66</v>
      </c>
      <c r="AD1115" s="9">
        <f t="shared" si="361"/>
        <v>158.39999999999975</v>
      </c>
      <c r="AE1115" s="10">
        <f t="shared" si="360"/>
        <v>2.6620370370370372E-4</v>
      </c>
      <c r="AF1115">
        <f t="shared" si="355"/>
        <v>7.8703703703703696E-3</v>
      </c>
      <c r="AG1115" t="b">
        <f t="shared" si="356"/>
        <v>0</v>
      </c>
      <c r="AH1115">
        <f t="shared" si="357"/>
        <v>2.6562499999999999E-2</v>
      </c>
    </row>
    <row r="1116" spans="1:34" x14ac:dyDescent="0.2">
      <c r="A1116">
        <v>1185</v>
      </c>
      <c r="B1116" t="s">
        <v>1137</v>
      </c>
      <c r="C1116" t="s">
        <v>1163</v>
      </c>
      <c r="D1116" t="s">
        <v>2141</v>
      </c>
      <c r="E1116" t="str">
        <f t="shared" si="344"/>
        <v>Rishi SunakMar 21, 2020</v>
      </c>
      <c r="F1116" t="str">
        <f>VLOOKUP(D1116,'names lookup'!A:L,5,FALSE)</f>
        <v>Rishi Sunak</v>
      </c>
      <c r="G1116" t="str">
        <f>VLOOKUP(F1116,'names lookup'!E:H,3,FALSE)</f>
        <v>Government</v>
      </c>
      <c r="H1116" t="str">
        <f>VLOOKUP(F1116,'names lookup'!E:I,5,FALSE)</f>
        <v>Government</v>
      </c>
      <c r="I1116" t="str">
        <f>VLOOKUP($F1116,'names lookup'!$E:J,6,FALSE)</f>
        <v>Central govt</v>
      </c>
      <c r="J1116" t="str">
        <f>VLOOKUP($F1116,'names lookup'!$E:K,7,FALSE)</f>
        <v>N/A</v>
      </c>
      <c r="K1116" t="str">
        <f>VLOOKUP($F1116,'names lookup'!$E:L,8,FALSE)</f>
        <v>UK</v>
      </c>
      <c r="L1116" t="str">
        <f t="shared" si="345"/>
        <v>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v>
      </c>
      <c r="M1116" t="str">
        <f t="shared" si="358"/>
        <v>10:47</v>
      </c>
      <c r="O1116">
        <v>528</v>
      </c>
      <c r="Q1116" t="s">
        <v>1138</v>
      </c>
      <c r="R1116" s="7">
        <f t="shared" si="346"/>
        <v>43911</v>
      </c>
      <c r="S1116" t="s">
        <v>2782</v>
      </c>
      <c r="T1116" s="6">
        <f t="shared" si="359"/>
        <v>7.4884259259259262E-3</v>
      </c>
      <c r="U1116">
        <f t="shared" si="347"/>
        <v>4.386574074074074E-3</v>
      </c>
      <c r="V1116">
        <f t="shared" si="348"/>
        <v>2.5092592592592593E-2</v>
      </c>
      <c r="W1116">
        <f t="shared" si="349"/>
        <v>2.0706018518518519E-2</v>
      </c>
      <c r="X1116">
        <f t="shared" si="362"/>
        <v>1.2256944444444444E-2</v>
      </c>
      <c r="Y1116">
        <f t="shared" si="350"/>
        <v>1.2256944444444444E-2</v>
      </c>
      <c r="Z1116" t="b">
        <f t="shared" si="351"/>
        <v>0</v>
      </c>
      <c r="AA1116" s="6">
        <f t="shared" si="352"/>
        <v>3.8194444444444517E-4</v>
      </c>
      <c r="AB1116" s="6" t="b">
        <f t="shared" si="353"/>
        <v>0</v>
      </c>
      <c r="AC1116" s="9">
        <f t="shared" si="354"/>
        <v>86</v>
      </c>
      <c r="AD1116" s="9">
        <f t="shared" si="361"/>
        <v>156.36363636363606</v>
      </c>
      <c r="AE1116" s="10">
        <f t="shared" si="360"/>
        <v>3.4722222222222224E-4</v>
      </c>
      <c r="AF1116">
        <f t="shared" si="355"/>
        <v>7.8703703703703696E-3</v>
      </c>
      <c r="AG1116" t="b">
        <f t="shared" si="356"/>
        <v>0</v>
      </c>
      <c r="AH1116">
        <f t="shared" si="357"/>
        <v>2.6562499999999999E-2</v>
      </c>
    </row>
    <row r="1117" spans="1:34" x14ac:dyDescent="0.2">
      <c r="A1117">
        <v>1186</v>
      </c>
      <c r="B1117" t="s">
        <v>1137</v>
      </c>
      <c r="C1117" t="s">
        <v>1164</v>
      </c>
      <c r="D1117" t="s">
        <v>2141</v>
      </c>
      <c r="E1117" t="str">
        <f t="shared" si="344"/>
        <v>Rishi SunakMar 21, 2020</v>
      </c>
      <c r="F1117" t="str">
        <f>VLOOKUP(D1117,'names lookup'!A:L,5,FALSE)</f>
        <v>Rishi Sunak</v>
      </c>
      <c r="G1117" t="str">
        <f>VLOOKUP(F1117,'names lookup'!E:H,3,FALSE)</f>
        <v>Government</v>
      </c>
      <c r="H1117" t="str">
        <f>VLOOKUP(F1117,'names lookup'!E:I,5,FALSE)</f>
        <v>Government</v>
      </c>
      <c r="I1117" t="str">
        <f>VLOOKUP($F1117,'names lookup'!$E:J,6,FALSE)</f>
        <v>Central govt</v>
      </c>
      <c r="J1117" t="str">
        <f>VLOOKUP($F1117,'names lookup'!$E:K,7,FALSE)</f>
        <v>N/A</v>
      </c>
      <c r="K1117" t="str">
        <f>VLOOKUP($F1117,'names lookup'!$E:L,8,FALSE)</f>
        <v>UK</v>
      </c>
      <c r="L1117" t="str">
        <f t="shared" si="345"/>
        <v>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v>
      </c>
      <c r="M1117" t="str">
        <f t="shared" si="358"/>
        <v>11:20</v>
      </c>
      <c r="O1117">
        <v>447</v>
      </c>
      <c r="Q1117" t="s">
        <v>1138</v>
      </c>
      <c r="R1117" s="7">
        <f t="shared" si="346"/>
        <v>43911</v>
      </c>
      <c r="S1117" t="s">
        <v>2782</v>
      </c>
      <c r="T1117" s="6">
        <f t="shared" si="359"/>
        <v>7.8703703703703713E-3</v>
      </c>
      <c r="U1117">
        <f t="shared" si="347"/>
        <v>4.386574074074074E-3</v>
      </c>
      <c r="V1117">
        <f t="shared" si="348"/>
        <v>2.5092592592592593E-2</v>
      </c>
      <c r="W1117">
        <f t="shared" si="349"/>
        <v>2.0706018518518519E-2</v>
      </c>
      <c r="X1117">
        <f t="shared" si="362"/>
        <v>1.2256944444444444E-2</v>
      </c>
      <c r="Y1117">
        <f t="shared" si="350"/>
        <v>1.2256944444444444E-2</v>
      </c>
      <c r="Z1117" t="b">
        <f t="shared" si="351"/>
        <v>0</v>
      </c>
      <c r="AA1117" s="6">
        <f t="shared" si="352"/>
        <v>4.2824074074073945E-4</v>
      </c>
      <c r="AB1117" s="6" t="b">
        <f t="shared" si="353"/>
        <v>0</v>
      </c>
      <c r="AC1117" s="9">
        <f t="shared" si="354"/>
        <v>79</v>
      </c>
      <c r="AD1117" s="9">
        <f t="shared" si="361"/>
        <v>128.1081081081085</v>
      </c>
      <c r="AE1117" s="10">
        <f t="shared" si="360"/>
        <v>3.2407407407407406E-4</v>
      </c>
      <c r="AF1117">
        <f t="shared" si="355"/>
        <v>7.8703703703703696E-3</v>
      </c>
      <c r="AG1117" t="b">
        <f t="shared" si="356"/>
        <v>0</v>
      </c>
      <c r="AH1117">
        <f t="shared" si="357"/>
        <v>2.6562499999999999E-2</v>
      </c>
    </row>
    <row r="1118" spans="1:34" x14ac:dyDescent="0.2">
      <c r="A1118">
        <v>1187</v>
      </c>
      <c r="B1118" t="s">
        <v>1137</v>
      </c>
      <c r="C1118" t="s">
        <v>1165</v>
      </c>
      <c r="D1118" t="s">
        <v>2141</v>
      </c>
      <c r="E1118" t="str">
        <f t="shared" si="344"/>
        <v>Rishi SunakMar 21, 2020</v>
      </c>
      <c r="F1118" t="str">
        <f>VLOOKUP(D1118,'names lookup'!A:L,5,FALSE)</f>
        <v>Rishi Sunak</v>
      </c>
      <c r="G1118" t="str">
        <f>VLOOKUP(F1118,'names lookup'!E:H,3,FALSE)</f>
        <v>Government</v>
      </c>
      <c r="H1118" t="str">
        <f>VLOOKUP(F1118,'names lookup'!E:I,5,FALSE)</f>
        <v>Government</v>
      </c>
      <c r="I1118" t="str">
        <f>VLOOKUP($F1118,'names lookup'!$E:J,6,FALSE)</f>
        <v>Central govt</v>
      </c>
      <c r="J1118" t="str">
        <f>VLOOKUP($F1118,'names lookup'!$E:K,7,FALSE)</f>
        <v>N/A</v>
      </c>
      <c r="K1118" t="str">
        <f>VLOOKUP($F1118,'names lookup'!$E:L,8,FALSE)</f>
        <v>UK</v>
      </c>
      <c r="L1118" t="str">
        <f t="shared" si="345"/>
        <v>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v>
      </c>
      <c r="M1118" t="str">
        <f t="shared" si="358"/>
        <v>11:57</v>
      </c>
      <c r="O1118">
        <v>707</v>
      </c>
      <c r="Q1118" t="s">
        <v>1138</v>
      </c>
      <c r="R1118" s="7">
        <f t="shared" si="346"/>
        <v>43911</v>
      </c>
      <c r="S1118" t="s">
        <v>2782</v>
      </c>
      <c r="T1118" s="6">
        <f t="shared" si="359"/>
        <v>8.2986111111111108E-3</v>
      </c>
      <c r="U1118">
        <f t="shared" si="347"/>
        <v>4.386574074074074E-3</v>
      </c>
      <c r="V1118">
        <f t="shared" si="348"/>
        <v>2.5092592592592593E-2</v>
      </c>
      <c r="W1118">
        <f t="shared" si="349"/>
        <v>2.0706018518518519E-2</v>
      </c>
      <c r="X1118">
        <f t="shared" si="362"/>
        <v>1.2256944444444444E-2</v>
      </c>
      <c r="Y1118">
        <f t="shared" si="350"/>
        <v>1.2256944444444444E-2</v>
      </c>
      <c r="Z1118" t="b">
        <f t="shared" si="351"/>
        <v>0</v>
      </c>
      <c r="AA1118" s="6">
        <f t="shared" si="352"/>
        <v>5.7870370370370454E-4</v>
      </c>
      <c r="AB1118" s="6" t="b">
        <f t="shared" si="353"/>
        <v>0</v>
      </c>
      <c r="AC1118" s="9">
        <f t="shared" si="354"/>
        <v>117</v>
      </c>
      <c r="AD1118" s="9">
        <f t="shared" si="361"/>
        <v>140.39999999999978</v>
      </c>
      <c r="AE1118" s="10">
        <f t="shared" si="360"/>
        <v>4.7453703703703704E-4</v>
      </c>
      <c r="AF1118">
        <f t="shared" si="355"/>
        <v>7.8703703703703696E-3</v>
      </c>
      <c r="AG1118" t="b">
        <f t="shared" si="356"/>
        <v>0</v>
      </c>
      <c r="AH1118">
        <f t="shared" si="357"/>
        <v>2.6562499999999999E-2</v>
      </c>
    </row>
    <row r="1119" spans="1:34" x14ac:dyDescent="0.2">
      <c r="A1119">
        <v>1188</v>
      </c>
      <c r="B1119" t="s">
        <v>1137</v>
      </c>
      <c r="C1119" t="s">
        <v>1166</v>
      </c>
      <c r="D1119" t="s">
        <v>2141</v>
      </c>
      <c r="E1119" t="str">
        <f t="shared" si="344"/>
        <v>Rishi SunakMar 21, 2020</v>
      </c>
      <c r="F1119" t="str">
        <f>VLOOKUP(D1119,'names lookup'!A:L,5,FALSE)</f>
        <v>Rishi Sunak</v>
      </c>
      <c r="G1119" t="str">
        <f>VLOOKUP(F1119,'names lookup'!E:H,3,FALSE)</f>
        <v>Government</v>
      </c>
      <c r="H1119" t="str">
        <f>VLOOKUP(F1119,'names lookup'!E:I,5,FALSE)</f>
        <v>Government</v>
      </c>
      <c r="I1119" t="str">
        <f>VLOOKUP($F1119,'names lookup'!$E:J,6,FALSE)</f>
        <v>Central govt</v>
      </c>
      <c r="J1119" t="str">
        <f>VLOOKUP($F1119,'names lookup'!$E:K,7,FALSE)</f>
        <v>N/A</v>
      </c>
      <c r="K1119" t="str">
        <f>VLOOKUP($F1119,'names lookup'!$E:L,8,FALSE)</f>
        <v>UK</v>
      </c>
      <c r="L1119" t="str">
        <f t="shared" si="345"/>
        <v>We are launching in the coming days a major national advertising campaign to communicate the available business support for businesses and people. Please look very carefully at that support before making any decisions to lay people off. It’s on all of us.</v>
      </c>
      <c r="M1119" t="str">
        <f t="shared" si="358"/>
        <v>12:47</v>
      </c>
      <c r="O1119">
        <v>276</v>
      </c>
      <c r="Q1119" t="s">
        <v>1138</v>
      </c>
      <c r="R1119" s="7">
        <f t="shared" si="346"/>
        <v>43911</v>
      </c>
      <c r="S1119" t="s">
        <v>2782</v>
      </c>
      <c r="T1119" s="6">
        <f t="shared" si="359"/>
        <v>8.8773148148148153E-3</v>
      </c>
      <c r="U1119">
        <f t="shared" si="347"/>
        <v>4.386574074074074E-3</v>
      </c>
      <c r="V1119">
        <f t="shared" si="348"/>
        <v>2.5092592592592593E-2</v>
      </c>
      <c r="W1119">
        <f t="shared" si="349"/>
        <v>2.0706018518518519E-2</v>
      </c>
      <c r="X1119">
        <f t="shared" si="362"/>
        <v>1.2256944444444444E-2</v>
      </c>
      <c r="Y1119">
        <f t="shared" si="350"/>
        <v>1.2256944444444444E-2</v>
      </c>
      <c r="Z1119" t="b">
        <f t="shared" si="351"/>
        <v>0</v>
      </c>
      <c r="AA1119" s="6">
        <f t="shared" si="352"/>
        <v>2.3148148148148182E-4</v>
      </c>
      <c r="AB1119" s="6" t="b">
        <f t="shared" si="353"/>
        <v>0</v>
      </c>
      <c r="AC1119" s="9">
        <f t="shared" si="354"/>
        <v>42</v>
      </c>
      <c r="AD1119" s="9">
        <f t="shared" si="361"/>
        <v>125.99999999999982</v>
      </c>
      <c r="AE1119" s="10">
        <f t="shared" si="360"/>
        <v>1.7361111111111112E-4</v>
      </c>
      <c r="AF1119">
        <f t="shared" si="355"/>
        <v>7.8703703703703696E-3</v>
      </c>
      <c r="AG1119" t="b">
        <f t="shared" si="356"/>
        <v>0</v>
      </c>
      <c r="AH1119">
        <f t="shared" si="357"/>
        <v>2.6562499999999999E-2</v>
      </c>
    </row>
    <row r="1120" spans="1:34" x14ac:dyDescent="0.2">
      <c r="A1120">
        <v>1189</v>
      </c>
      <c r="B1120" t="s">
        <v>1137</v>
      </c>
      <c r="C1120" t="s">
        <v>1167</v>
      </c>
      <c r="D1120" t="s">
        <v>2141</v>
      </c>
      <c r="E1120" t="str">
        <f t="shared" si="344"/>
        <v>Rishi SunakMar 21, 2020</v>
      </c>
      <c r="F1120" t="str">
        <f>VLOOKUP(D1120,'names lookup'!A:L,5,FALSE)</f>
        <v>Rishi Sunak</v>
      </c>
      <c r="G1120" t="str">
        <f>VLOOKUP(F1120,'names lookup'!E:H,3,FALSE)</f>
        <v>Government</v>
      </c>
      <c r="H1120" t="str">
        <f>VLOOKUP(F1120,'names lookup'!E:I,5,FALSE)</f>
        <v>Government</v>
      </c>
      <c r="I1120" t="str">
        <f>VLOOKUP($F1120,'names lookup'!$E:J,6,FALSE)</f>
        <v>Central govt</v>
      </c>
      <c r="J1120" t="str">
        <f>VLOOKUP($F1120,'names lookup'!$E:K,7,FALSE)</f>
        <v>N/A</v>
      </c>
      <c r="K1120" t="str">
        <f>VLOOKUP($F1120,'names lookup'!$E:L,8,FALSE)</f>
        <v>UK</v>
      </c>
      <c r="L1120" t="str">
        <f t="shared" si="345"/>
        <v>We are starting a great national effort to protect jobs. But the truth is, we are already seeing job losses. And there may be more to come. I cannot promise you that no one will face hardship in the weeks ahead. So we will also act to protect you if the worst happens.</v>
      </c>
      <c r="M1120" t="str">
        <f t="shared" si="358"/>
        <v>13:07</v>
      </c>
      <c r="O1120">
        <v>289</v>
      </c>
      <c r="Q1120" t="s">
        <v>1138</v>
      </c>
      <c r="R1120" s="7">
        <f t="shared" si="346"/>
        <v>43911</v>
      </c>
      <c r="S1120" t="s">
        <v>2782</v>
      </c>
      <c r="T1120" s="6">
        <f t="shared" si="359"/>
        <v>9.1087962962962971E-3</v>
      </c>
      <c r="U1120">
        <f t="shared" si="347"/>
        <v>4.386574074074074E-3</v>
      </c>
      <c r="V1120">
        <f t="shared" si="348"/>
        <v>2.5092592592592593E-2</v>
      </c>
      <c r="W1120">
        <f t="shared" si="349"/>
        <v>2.0706018518518519E-2</v>
      </c>
      <c r="X1120">
        <f t="shared" si="362"/>
        <v>1.2256944444444444E-2</v>
      </c>
      <c r="Y1120">
        <f t="shared" si="350"/>
        <v>1.2256944444444444E-2</v>
      </c>
      <c r="Z1120" t="b">
        <f t="shared" si="351"/>
        <v>0</v>
      </c>
      <c r="AA1120" s="6">
        <f t="shared" si="352"/>
        <v>2.6620370370370253E-4</v>
      </c>
      <c r="AB1120" s="6" t="b">
        <f t="shared" si="353"/>
        <v>0</v>
      </c>
      <c r="AC1120" s="9">
        <f t="shared" si="354"/>
        <v>53</v>
      </c>
      <c r="AD1120" s="9">
        <f t="shared" si="361"/>
        <v>138.260869565218</v>
      </c>
      <c r="AE1120" s="10">
        <f t="shared" si="360"/>
        <v>2.199074074074074E-4</v>
      </c>
      <c r="AF1120">
        <f t="shared" si="355"/>
        <v>7.8703703703703696E-3</v>
      </c>
      <c r="AG1120" t="b">
        <f t="shared" si="356"/>
        <v>0</v>
      </c>
      <c r="AH1120">
        <f t="shared" si="357"/>
        <v>2.6562499999999999E-2</v>
      </c>
    </row>
    <row r="1121" spans="1:34" x14ac:dyDescent="0.2">
      <c r="A1121">
        <v>1190</v>
      </c>
      <c r="B1121" t="s">
        <v>1137</v>
      </c>
      <c r="C1121" t="s">
        <v>1168</v>
      </c>
      <c r="D1121" t="s">
        <v>2141</v>
      </c>
      <c r="E1121" t="str">
        <f t="shared" si="344"/>
        <v>Rishi SunakMar 21, 2020</v>
      </c>
      <c r="F1121" t="str">
        <f>VLOOKUP(D1121,'names lookup'!A:L,5,FALSE)</f>
        <v>Rishi Sunak</v>
      </c>
      <c r="G1121" t="str">
        <f>VLOOKUP(F1121,'names lookup'!E:H,3,FALSE)</f>
        <v>Government</v>
      </c>
      <c r="H1121" t="str">
        <f>VLOOKUP(F1121,'names lookup'!E:I,5,FALSE)</f>
        <v>Government</v>
      </c>
      <c r="I1121" t="str">
        <f>VLOOKUP($F1121,'names lookup'!$E:J,6,FALSE)</f>
        <v>Central govt</v>
      </c>
      <c r="J1121" t="str">
        <f>VLOOKUP($F1121,'names lookup'!$E:K,7,FALSE)</f>
        <v>N/A</v>
      </c>
      <c r="K1121" t="str">
        <f>VLOOKUP($F1121,'names lookup'!$E:L,8,FALSE)</f>
        <v>UK</v>
      </c>
      <c r="L1121" t="str">
        <f t="shared" si="345"/>
        <v>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v>
      </c>
      <c r="M1121" t="str">
        <f t="shared" si="358"/>
        <v>13:30</v>
      </c>
      <c r="O1121">
        <v>343</v>
      </c>
      <c r="Q1121" t="s">
        <v>1138</v>
      </c>
      <c r="R1121" s="7">
        <f t="shared" si="346"/>
        <v>43911</v>
      </c>
      <c r="S1121" t="s">
        <v>2782</v>
      </c>
      <c r="T1121" s="6">
        <f t="shared" si="359"/>
        <v>9.3749999999999997E-3</v>
      </c>
      <c r="U1121">
        <f t="shared" si="347"/>
        <v>4.386574074074074E-3</v>
      </c>
      <c r="V1121">
        <f t="shared" si="348"/>
        <v>2.5092592592592593E-2</v>
      </c>
      <c r="W1121">
        <f t="shared" si="349"/>
        <v>2.0706018518518519E-2</v>
      </c>
      <c r="X1121">
        <f t="shared" si="362"/>
        <v>1.2256944444444444E-2</v>
      </c>
      <c r="Y1121">
        <f t="shared" si="350"/>
        <v>1.2256944444444444E-2</v>
      </c>
      <c r="Z1121" t="b">
        <f t="shared" si="351"/>
        <v>0</v>
      </c>
      <c r="AA1121" s="6">
        <f t="shared" si="352"/>
        <v>3.0092592592592671E-4</v>
      </c>
      <c r="AB1121" s="6" t="b">
        <f t="shared" si="353"/>
        <v>0</v>
      </c>
      <c r="AC1121" s="9">
        <f t="shared" si="354"/>
        <v>54</v>
      </c>
      <c r="AD1121" s="9">
        <f t="shared" si="361"/>
        <v>124.61538461538429</v>
      </c>
      <c r="AE1121" s="10">
        <f t="shared" si="360"/>
        <v>2.199074074074074E-4</v>
      </c>
      <c r="AF1121">
        <f t="shared" si="355"/>
        <v>7.8703703703703696E-3</v>
      </c>
      <c r="AG1121" t="b">
        <f t="shared" si="356"/>
        <v>0</v>
      </c>
      <c r="AH1121">
        <f t="shared" si="357"/>
        <v>2.6562499999999999E-2</v>
      </c>
    </row>
    <row r="1122" spans="1:34" x14ac:dyDescent="0.2">
      <c r="A1122">
        <v>1191</v>
      </c>
      <c r="B1122" t="s">
        <v>1137</v>
      </c>
      <c r="C1122" t="s">
        <v>1169</v>
      </c>
      <c r="D1122" t="s">
        <v>2141</v>
      </c>
      <c r="E1122" t="str">
        <f t="shared" si="344"/>
        <v>Rishi SunakMar 21, 2020</v>
      </c>
      <c r="F1122" t="str">
        <f>VLOOKUP(D1122,'names lookup'!A:L,5,FALSE)</f>
        <v>Rishi Sunak</v>
      </c>
      <c r="G1122" t="str">
        <f>VLOOKUP(F1122,'names lookup'!E:H,3,FALSE)</f>
        <v>Government</v>
      </c>
      <c r="H1122" t="str">
        <f>VLOOKUP(F1122,'names lookup'!E:I,5,FALSE)</f>
        <v>Government</v>
      </c>
      <c r="I1122" t="str">
        <f>VLOOKUP($F1122,'names lookup'!$E:J,6,FALSE)</f>
        <v>Central govt</v>
      </c>
      <c r="J1122" t="str">
        <f>VLOOKUP($F1122,'names lookup'!$E:K,7,FALSE)</f>
        <v>N/A</v>
      </c>
      <c r="K1122" t="str">
        <f>VLOOKUP($F1122,'names lookup'!$E:L,8,FALSE)</f>
        <v>UK</v>
      </c>
      <c r="L1122" t="str">
        <f t="shared" si="345"/>
        <v>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v>
      </c>
      <c r="M1122" t="str">
        <f t="shared" si="358"/>
        <v>13:56</v>
      </c>
      <c r="O1122">
        <v>628</v>
      </c>
      <c r="Q1122" t="s">
        <v>1138</v>
      </c>
      <c r="R1122" s="7">
        <f t="shared" si="346"/>
        <v>43911</v>
      </c>
      <c r="S1122" t="s">
        <v>2782</v>
      </c>
      <c r="T1122" s="6">
        <f t="shared" si="359"/>
        <v>9.6759259259259264E-3</v>
      </c>
      <c r="U1122">
        <f t="shared" si="347"/>
        <v>4.386574074074074E-3</v>
      </c>
      <c r="V1122">
        <f t="shared" si="348"/>
        <v>2.5092592592592593E-2</v>
      </c>
      <c r="W1122">
        <f t="shared" si="349"/>
        <v>2.0706018518518519E-2</v>
      </c>
      <c r="X1122">
        <f t="shared" si="362"/>
        <v>1.2256944444444444E-2</v>
      </c>
      <c r="Y1122">
        <f t="shared" si="350"/>
        <v>1.2256944444444444E-2</v>
      </c>
      <c r="Z1122" t="b">
        <f t="shared" si="351"/>
        <v>0</v>
      </c>
      <c r="AA1122" s="6">
        <f t="shared" si="352"/>
        <v>5.2083333333333322E-4</v>
      </c>
      <c r="AB1122" s="6" t="b">
        <f t="shared" si="353"/>
        <v>0</v>
      </c>
      <c r="AC1122" s="9">
        <f t="shared" si="354"/>
        <v>93</v>
      </c>
      <c r="AD1122" s="9">
        <f t="shared" si="361"/>
        <v>124.00000000000004</v>
      </c>
      <c r="AE1122" s="10">
        <f t="shared" si="360"/>
        <v>3.8194444444444446E-4</v>
      </c>
      <c r="AF1122">
        <f t="shared" si="355"/>
        <v>7.8703703703703696E-3</v>
      </c>
      <c r="AG1122" t="b">
        <f t="shared" si="356"/>
        <v>0</v>
      </c>
      <c r="AH1122">
        <f t="shared" si="357"/>
        <v>2.6562499999999999E-2</v>
      </c>
    </row>
    <row r="1123" spans="1:34" x14ac:dyDescent="0.2">
      <c r="A1123">
        <v>1192</v>
      </c>
      <c r="B1123" t="s">
        <v>1137</v>
      </c>
      <c r="C1123" t="s">
        <v>1170</v>
      </c>
      <c r="D1123" t="s">
        <v>2141</v>
      </c>
      <c r="E1123" t="str">
        <f t="shared" si="344"/>
        <v>Rishi SunakMar 21, 2020</v>
      </c>
      <c r="F1123" t="str">
        <f>VLOOKUP(D1123,'names lookup'!A:L,5,FALSE)</f>
        <v>Rishi Sunak</v>
      </c>
      <c r="G1123" t="str">
        <f>VLOOKUP(F1123,'names lookup'!E:H,3,FALSE)</f>
        <v>Government</v>
      </c>
      <c r="H1123" t="str">
        <f>VLOOKUP(F1123,'names lookup'!E:I,5,FALSE)</f>
        <v>Government</v>
      </c>
      <c r="I1123" t="str">
        <f>VLOOKUP($F1123,'names lookup'!$E:J,6,FALSE)</f>
        <v>Central govt</v>
      </c>
      <c r="J1123" t="str">
        <f>VLOOKUP($F1123,'names lookup'!$E:K,7,FALSE)</f>
        <v>N/A</v>
      </c>
      <c r="K1123" t="str">
        <f>VLOOKUP($F1123,'names lookup'!$E:L,8,FALSE)</f>
        <v>UK</v>
      </c>
      <c r="L1123" t="str">
        <f t="shared" si="345"/>
        <v>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v>
      </c>
      <c r="M1123" t="str">
        <f t="shared" si="358"/>
        <v>14:41</v>
      </c>
      <c r="O1123">
        <v>510</v>
      </c>
      <c r="Q1123" t="s">
        <v>1138</v>
      </c>
      <c r="R1123" s="7">
        <f t="shared" si="346"/>
        <v>43911</v>
      </c>
      <c r="S1123" t="s">
        <v>2782</v>
      </c>
      <c r="T1123" s="6">
        <f t="shared" si="359"/>
        <v>1.019675925925926E-2</v>
      </c>
      <c r="U1123">
        <f t="shared" si="347"/>
        <v>4.386574074074074E-3</v>
      </c>
      <c r="V1123">
        <f t="shared" si="348"/>
        <v>2.5092592592592593E-2</v>
      </c>
      <c r="W1123">
        <f t="shared" si="349"/>
        <v>2.0706018518518519E-2</v>
      </c>
      <c r="X1123">
        <f t="shared" si="362"/>
        <v>1.2256944444444444E-2</v>
      </c>
      <c r="Y1123">
        <f t="shared" si="350"/>
        <v>1.2256944444444444E-2</v>
      </c>
      <c r="Z1123" t="b">
        <f t="shared" si="351"/>
        <v>0</v>
      </c>
      <c r="AA1123" s="6">
        <f t="shared" si="352"/>
        <v>4.0509259259259404E-4</v>
      </c>
      <c r="AB1123" s="6" t="b">
        <f t="shared" si="353"/>
        <v>0</v>
      </c>
      <c r="AC1123" s="9">
        <f t="shared" si="354"/>
        <v>86</v>
      </c>
      <c r="AD1123" s="9">
        <f t="shared" si="361"/>
        <v>147.42857142857088</v>
      </c>
      <c r="AE1123" s="10">
        <f t="shared" si="360"/>
        <v>3.4722222222222224E-4</v>
      </c>
      <c r="AF1123">
        <f t="shared" si="355"/>
        <v>7.8703703703703696E-3</v>
      </c>
      <c r="AG1123" t="b">
        <f t="shared" si="356"/>
        <v>0</v>
      </c>
      <c r="AH1123">
        <f t="shared" si="357"/>
        <v>2.6562499999999999E-2</v>
      </c>
    </row>
    <row r="1124" spans="1:34" x14ac:dyDescent="0.2">
      <c r="A1124">
        <v>1193</v>
      </c>
      <c r="B1124" t="s">
        <v>1137</v>
      </c>
      <c r="C1124" t="s">
        <v>1171</v>
      </c>
      <c r="D1124" t="s">
        <v>2141</v>
      </c>
      <c r="E1124" t="str">
        <f t="shared" si="344"/>
        <v>Rishi SunakMar 21, 2020</v>
      </c>
      <c r="F1124" t="str">
        <f>VLOOKUP(D1124,'names lookup'!A:L,5,FALSE)</f>
        <v>Rishi Sunak</v>
      </c>
      <c r="G1124" t="str">
        <f>VLOOKUP(F1124,'names lookup'!E:H,3,FALSE)</f>
        <v>Government</v>
      </c>
      <c r="H1124" t="str">
        <f>VLOOKUP(F1124,'names lookup'!E:I,5,FALSE)</f>
        <v>Government</v>
      </c>
      <c r="I1124" t="str">
        <f>VLOOKUP($F1124,'names lookup'!$E:J,6,FALSE)</f>
        <v>Central govt</v>
      </c>
      <c r="J1124" t="str">
        <f>VLOOKUP($F1124,'names lookup'!$E:K,7,FALSE)</f>
        <v>N/A</v>
      </c>
      <c r="K1124" t="str">
        <f>VLOOKUP($F1124,'names lookup'!$E:L,8,FALSE)</f>
        <v>UK</v>
      </c>
      <c r="L1124" t="str">
        <f t="shared" si="345"/>
        <v>The actions I’ve taken today represent an unprecedented economic intervention to support the jobs and incomes of the British people. A new, comprehensive job retention scheme. And a significantly strengthened safety net. Unprecedented measures, for unprecedented times.</v>
      </c>
      <c r="M1124" t="str">
        <f t="shared" si="358"/>
        <v>15:16</v>
      </c>
      <c r="O1124">
        <v>290</v>
      </c>
      <c r="Q1124" t="s">
        <v>1138</v>
      </c>
      <c r="R1124" s="7">
        <f t="shared" si="346"/>
        <v>43911</v>
      </c>
      <c r="S1124" t="s">
        <v>2782</v>
      </c>
      <c r="T1124" s="6">
        <f t="shared" si="359"/>
        <v>1.0601851851851854E-2</v>
      </c>
      <c r="U1124">
        <f t="shared" si="347"/>
        <v>4.386574074074074E-3</v>
      </c>
      <c r="V1124">
        <f t="shared" si="348"/>
        <v>2.5092592592592593E-2</v>
      </c>
      <c r="W1124">
        <f t="shared" si="349"/>
        <v>2.0706018518518519E-2</v>
      </c>
      <c r="X1124">
        <f t="shared" si="362"/>
        <v>1.2256944444444444E-2</v>
      </c>
      <c r="Y1124">
        <f t="shared" si="350"/>
        <v>1.2256944444444444E-2</v>
      </c>
      <c r="Z1124" t="b">
        <f t="shared" si="351"/>
        <v>0</v>
      </c>
      <c r="AA1124" s="6">
        <f t="shared" si="352"/>
        <v>2.6620370370370253E-4</v>
      </c>
      <c r="AB1124" s="6" t="b">
        <f t="shared" si="353"/>
        <v>0</v>
      </c>
      <c r="AC1124" s="9">
        <f t="shared" si="354"/>
        <v>37</v>
      </c>
      <c r="AD1124" s="9">
        <f t="shared" si="361"/>
        <v>96.521739130435208</v>
      </c>
      <c r="AE1124" s="10">
        <f t="shared" si="360"/>
        <v>1.5046296296296297E-4</v>
      </c>
      <c r="AF1124">
        <f t="shared" si="355"/>
        <v>7.8703703703703696E-3</v>
      </c>
      <c r="AG1124" t="b">
        <f t="shared" si="356"/>
        <v>0</v>
      </c>
      <c r="AH1124">
        <f t="shared" si="357"/>
        <v>2.6562499999999999E-2</v>
      </c>
    </row>
    <row r="1125" spans="1:34" x14ac:dyDescent="0.2">
      <c r="A1125">
        <v>1194</v>
      </c>
      <c r="B1125" t="s">
        <v>1137</v>
      </c>
      <c r="C1125" t="s">
        <v>1172</v>
      </c>
      <c r="D1125" t="s">
        <v>2141</v>
      </c>
      <c r="E1125" t="str">
        <f t="shared" si="344"/>
        <v>Rishi SunakMar 21, 2020</v>
      </c>
      <c r="F1125" t="str">
        <f>VLOOKUP(D1125,'names lookup'!A:L,5,FALSE)</f>
        <v>Rishi Sunak</v>
      </c>
      <c r="G1125" t="str">
        <f>VLOOKUP(F1125,'names lookup'!E:H,3,FALSE)</f>
        <v>Government</v>
      </c>
      <c r="H1125" t="str">
        <f>VLOOKUP(F1125,'names lookup'!E:I,5,FALSE)</f>
        <v>Government</v>
      </c>
      <c r="I1125" t="str">
        <f>VLOOKUP($F1125,'names lookup'!$E:J,6,FALSE)</f>
        <v>Central govt</v>
      </c>
      <c r="J1125" t="str">
        <f>VLOOKUP($F1125,'names lookup'!$E:K,7,FALSE)</f>
        <v>N/A</v>
      </c>
      <c r="K1125" t="str">
        <f>VLOOKUP($F1125,'names lookup'!$E:L,8,FALSE)</f>
        <v>UK</v>
      </c>
      <c r="L1125" t="str">
        <f t="shared" si="345"/>
        <v>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v>
      </c>
      <c r="M1125" t="str">
        <f t="shared" si="358"/>
        <v>15:39</v>
      </c>
      <c r="O1125">
        <v>956</v>
      </c>
      <c r="Q1125" t="s">
        <v>1138</v>
      </c>
      <c r="R1125" s="7">
        <f t="shared" si="346"/>
        <v>43911</v>
      </c>
      <c r="S1125" t="s">
        <v>2782</v>
      </c>
      <c r="T1125" s="6">
        <f t="shared" si="359"/>
        <v>1.0868055555555556E-2</v>
      </c>
      <c r="U1125">
        <f t="shared" si="347"/>
        <v>4.386574074074074E-3</v>
      </c>
      <c r="V1125">
        <f t="shared" si="348"/>
        <v>2.5092592592592593E-2</v>
      </c>
      <c r="W1125">
        <f t="shared" si="349"/>
        <v>2.0706018518518519E-2</v>
      </c>
      <c r="X1125">
        <f t="shared" si="362"/>
        <v>1.2256944444444444E-2</v>
      </c>
      <c r="Y1125">
        <f t="shared" si="350"/>
        <v>1.2256944444444444E-2</v>
      </c>
      <c r="Z1125" t="b">
        <f t="shared" si="351"/>
        <v>0</v>
      </c>
      <c r="AA1125" s="6">
        <f t="shared" si="352"/>
        <v>8.564814814814789E-4</v>
      </c>
      <c r="AB1125" s="6" t="b">
        <f t="shared" si="353"/>
        <v>0</v>
      </c>
      <c r="AC1125" s="9">
        <f t="shared" si="354"/>
        <v>176</v>
      </c>
      <c r="AD1125" s="9">
        <f t="shared" si="361"/>
        <v>142.70270270270314</v>
      </c>
      <c r="AE1125" s="10">
        <f t="shared" si="360"/>
        <v>7.291666666666667E-4</v>
      </c>
      <c r="AF1125">
        <f t="shared" si="355"/>
        <v>7.8703703703703696E-3</v>
      </c>
      <c r="AG1125" t="b">
        <f t="shared" si="356"/>
        <v>0</v>
      </c>
      <c r="AH1125">
        <f t="shared" si="357"/>
        <v>2.6562499999999999E-2</v>
      </c>
    </row>
    <row r="1126" spans="1:34" x14ac:dyDescent="0.2">
      <c r="A1126">
        <v>1195</v>
      </c>
      <c r="B1126" t="s">
        <v>1137</v>
      </c>
      <c r="C1126" t="s">
        <v>1173</v>
      </c>
      <c r="D1126" t="s">
        <v>2038</v>
      </c>
      <c r="E1126" t="str">
        <f t="shared" si="344"/>
        <v>Boris JohnsonMar 21, 2020</v>
      </c>
      <c r="F1126" t="str">
        <f>VLOOKUP(D1126,'names lookup'!A:L,5,FALSE)</f>
        <v>Boris Johnson</v>
      </c>
      <c r="G1126" t="str">
        <f>VLOOKUP(F1126,'names lookup'!E:H,3,FALSE)</f>
        <v>Government</v>
      </c>
      <c r="H1126" t="str">
        <f>VLOOKUP(F1126,'names lookup'!E:I,5,FALSE)</f>
        <v>Government</v>
      </c>
      <c r="I1126" t="str">
        <f>VLOOKUP($F1126,'names lookup'!$E:J,6,FALSE)</f>
        <v>Central govt</v>
      </c>
      <c r="J1126" t="str">
        <f>VLOOKUP($F1126,'names lookup'!$E:K,7,FALSE)</f>
        <v>N/A</v>
      </c>
      <c r="K1126" t="str">
        <f>VLOOKUP($F1126,'names lookup'!$E:L,8,FALSE)</f>
        <v>UK</v>
      </c>
      <c r="L1126" t="str">
        <f t="shared" si="345"/>
        <v>Thank you very much, Rishi. Jenny, is there anything you want to say at this stage?</v>
      </c>
      <c r="M1126" t="str">
        <f t="shared" si="358"/>
        <v>16:53</v>
      </c>
      <c r="O1126">
        <v>106</v>
      </c>
      <c r="Q1126" t="s">
        <v>1138</v>
      </c>
      <c r="R1126" s="7">
        <f t="shared" si="346"/>
        <v>43911</v>
      </c>
      <c r="S1126" t="s">
        <v>2784</v>
      </c>
      <c r="T1126" s="6">
        <f t="shared" si="359"/>
        <v>1.1724537037037035E-2</v>
      </c>
      <c r="U1126">
        <f t="shared" si="347"/>
        <v>1.1724537037037035E-2</v>
      </c>
      <c r="V1126">
        <f t="shared" si="348"/>
        <v>2.6562499999999999E-2</v>
      </c>
      <c r="W1126">
        <f t="shared" si="349"/>
        <v>1.4837962962962964E-2</v>
      </c>
      <c r="X1126">
        <f t="shared" si="362"/>
        <v>1.2256944444444444E-2</v>
      </c>
      <c r="Y1126">
        <f t="shared" si="350"/>
        <v>1.2256944444444444E-2</v>
      </c>
      <c r="Z1126" t="b">
        <f t="shared" si="351"/>
        <v>0</v>
      </c>
      <c r="AA1126" s="6">
        <f t="shared" si="352"/>
        <v>5.7870370370371321E-5</v>
      </c>
      <c r="AB1126" s="6" t="b">
        <f t="shared" si="353"/>
        <v>0</v>
      </c>
      <c r="AC1126" s="9">
        <f t="shared" si="354"/>
        <v>16</v>
      </c>
      <c r="AD1126" s="9">
        <f t="shared" si="361"/>
        <v>191.99999999999685</v>
      </c>
      <c r="AE1126" s="10">
        <f t="shared" si="360"/>
        <v>5.7870370370370366E-5</v>
      </c>
      <c r="AF1126">
        <f t="shared" si="355"/>
        <v>5.3240740740740852E-4</v>
      </c>
      <c r="AG1126" t="b">
        <f t="shared" si="356"/>
        <v>0</v>
      </c>
      <c r="AH1126">
        <f t="shared" si="357"/>
        <v>2.6562499999999999E-2</v>
      </c>
    </row>
    <row r="1127" spans="1:34" x14ac:dyDescent="0.2">
      <c r="A1127">
        <v>1196</v>
      </c>
      <c r="B1127" t="s">
        <v>1137</v>
      </c>
      <c r="C1127" t="s">
        <v>1174</v>
      </c>
      <c r="D1127" t="s">
        <v>2090</v>
      </c>
      <c r="E1127" t="str">
        <f t="shared" si="344"/>
        <v>Jenny HarriesMar 21, 2020</v>
      </c>
      <c r="F1127" t="str">
        <f>VLOOKUP(D1127,'names lookup'!A:L,5,FALSE)</f>
        <v>Dr. Jenny Harries</v>
      </c>
      <c r="G1127" t="str">
        <f>VLOOKUP(F1127,'names lookup'!E:H,3,FALSE)</f>
        <v>Department of Health and Social Care (DHSC)</v>
      </c>
      <c r="H1127" t="str">
        <f>VLOOKUP(F1127,'names lookup'!E:I,5,FALSE)</f>
        <v>Government</v>
      </c>
      <c r="I1127" t="str">
        <f>VLOOKUP($F1127,'names lookup'!$E:J,6,FALSE)</f>
        <v>Health</v>
      </c>
      <c r="J1127" t="str">
        <f>VLOOKUP($F1127,'names lookup'!$E:K,7,FALSE)</f>
        <v>N/A</v>
      </c>
      <c r="K1127" t="str">
        <f>VLOOKUP($F1127,'names lookup'!$E:L,8,FALSE)</f>
        <v>England</v>
      </c>
      <c r="L1127" t="str">
        <f t="shared" si="345"/>
        <v>[crosstalk 00] have the chance to answer questions on anything [crosstalk 00] science.</v>
      </c>
      <c r="M1127" t="str">
        <f t="shared" si="358"/>
        <v>16:58</v>
      </c>
      <c r="O1127">
        <v>121</v>
      </c>
      <c r="Q1127" t="s">
        <v>1138</v>
      </c>
      <c r="R1127" s="7">
        <f t="shared" si="346"/>
        <v>43911</v>
      </c>
      <c r="S1127" t="s">
        <v>2785</v>
      </c>
      <c r="T1127" s="6">
        <f t="shared" si="359"/>
        <v>1.1782407407407406E-2</v>
      </c>
      <c r="U1127">
        <f t="shared" si="347"/>
        <v>1.1782407407407406E-2</v>
      </c>
      <c r="V1127">
        <f t="shared" si="348"/>
        <v>2.2719907407407411E-2</v>
      </c>
      <c r="W1127">
        <f t="shared" si="349"/>
        <v>1.0937500000000005E-2</v>
      </c>
      <c r="X1127">
        <f t="shared" si="362"/>
        <v>1.2256944444444444E-2</v>
      </c>
      <c r="Y1127">
        <f t="shared" si="350"/>
        <v>1.2256944444444444E-2</v>
      </c>
      <c r="Z1127" t="b">
        <f t="shared" si="351"/>
        <v>0</v>
      </c>
      <c r="AA1127" s="6">
        <f t="shared" si="352"/>
        <v>0</v>
      </c>
      <c r="AB1127" s="6" t="b">
        <f t="shared" si="353"/>
        <v>0</v>
      </c>
      <c r="AC1127" s="9">
        <f t="shared" si="354"/>
        <v>13</v>
      </c>
      <c r="AD1127" s="9"/>
      <c r="AE1127" s="10">
        <f t="shared" si="360"/>
        <v>4.6296296296296294E-5</v>
      </c>
      <c r="AF1127">
        <f t="shared" si="355"/>
        <v>4.745370370370372E-4</v>
      </c>
      <c r="AG1127" t="b">
        <f t="shared" si="356"/>
        <v>0</v>
      </c>
      <c r="AH1127">
        <f t="shared" si="357"/>
        <v>2.6562499999999999E-2</v>
      </c>
    </row>
    <row r="1128" spans="1:34" x14ac:dyDescent="0.2">
      <c r="A1128">
        <v>1197</v>
      </c>
      <c r="B1128" t="s">
        <v>1137</v>
      </c>
      <c r="C1128" t="s">
        <v>1175</v>
      </c>
      <c r="D1128" t="s">
        <v>2038</v>
      </c>
      <c r="E1128" t="str">
        <f t="shared" si="344"/>
        <v>Boris JohnsonMar 21, 2020</v>
      </c>
      <c r="F1128" t="str">
        <f>VLOOKUP(D1128,'names lookup'!A:L,5,FALSE)</f>
        <v>Boris Johnson</v>
      </c>
      <c r="G1128" t="str">
        <f>VLOOKUP(F1128,'names lookup'!E:H,3,FALSE)</f>
        <v>Government</v>
      </c>
      <c r="H1128" t="str">
        <f>VLOOKUP(F1128,'names lookup'!E:I,5,FALSE)</f>
        <v>Government</v>
      </c>
      <c r="I1128" t="str">
        <f>VLOOKUP($F1128,'names lookup'!$E:J,6,FALSE)</f>
        <v>Central govt</v>
      </c>
      <c r="J1128" t="str">
        <f>VLOOKUP($F1128,'names lookup'!$E:K,7,FALSE)</f>
        <v>N/A</v>
      </c>
      <c r="K1128" t="str">
        <f>VLOOKUP($F1128,'names lookup'!$E:L,8,FALSE)</f>
        <v>UK</v>
      </c>
      <c r="L1128" t="str">
        <f t="shared" si="345"/>
        <v>Okay, well, perhaps you can help us field the, any questions from the scientific and medical point of view, as they come. Can I go first to Alex Forsyth from the BBC?</v>
      </c>
      <c r="M1128" t="str">
        <f t="shared" si="358"/>
        <v>16:58</v>
      </c>
      <c r="O1128">
        <v>189</v>
      </c>
      <c r="Q1128" t="s">
        <v>1138</v>
      </c>
      <c r="R1128" s="7">
        <f t="shared" si="346"/>
        <v>43911</v>
      </c>
      <c r="S1128" t="s">
        <v>2785</v>
      </c>
      <c r="T1128" s="6">
        <f t="shared" si="359"/>
        <v>1.1782407407407406E-2</v>
      </c>
      <c r="U1128">
        <f t="shared" si="347"/>
        <v>1.1782407407407406E-2</v>
      </c>
      <c r="V1128">
        <f t="shared" si="348"/>
        <v>2.6562499999999999E-2</v>
      </c>
      <c r="W1128">
        <f t="shared" si="349"/>
        <v>1.4780092592592593E-2</v>
      </c>
      <c r="X1128">
        <f t="shared" si="362"/>
        <v>1.2256944444444444E-2</v>
      </c>
      <c r="Y1128">
        <f t="shared" si="350"/>
        <v>1.2256944444444444E-2</v>
      </c>
      <c r="Z1128" t="b">
        <f t="shared" si="351"/>
        <v>0</v>
      </c>
      <c r="AA1128" s="6">
        <f t="shared" si="352"/>
        <v>1.2731481481481621E-4</v>
      </c>
      <c r="AB1128" s="6" t="b">
        <f t="shared" si="353"/>
        <v>0</v>
      </c>
      <c r="AC1128" s="9">
        <f t="shared" si="354"/>
        <v>32</v>
      </c>
      <c r="AD1128" s="9">
        <f t="shared" ref="AD1128:AD1147" si="363">IF(AB1128=FALSE,AC1128/(AA1128*(24*60)),"")</f>
        <v>174.54545454545263</v>
      </c>
      <c r="AE1128" s="10">
        <f t="shared" si="360"/>
        <v>1.273148148148148E-4</v>
      </c>
      <c r="AF1128">
        <f t="shared" si="355"/>
        <v>4.745370370370372E-4</v>
      </c>
      <c r="AG1128" t="b">
        <f t="shared" si="356"/>
        <v>0</v>
      </c>
      <c r="AH1128">
        <f t="shared" si="357"/>
        <v>2.6562499999999999E-2</v>
      </c>
    </row>
    <row r="1129" spans="1:34" x14ac:dyDescent="0.2">
      <c r="A1129">
        <v>1198</v>
      </c>
      <c r="B1129" t="s">
        <v>1137</v>
      </c>
      <c r="C1129" t="s">
        <v>1176</v>
      </c>
      <c r="D1129" t="s">
        <v>2020</v>
      </c>
      <c r="E1129" t="str">
        <f t="shared" si="344"/>
        <v>Alex ForsythMar 21, 2020</v>
      </c>
      <c r="F1129" t="str">
        <f>VLOOKUP(E1129,'names lookup'!D:L,2,FALSE)</f>
        <v>Alex Forsyth</v>
      </c>
      <c r="G1129" t="str">
        <f>VLOOKUP(F1129,'names lookup'!E:H,3,FALSE)</f>
        <v>BBC News</v>
      </c>
      <c r="H1129" t="str">
        <f>VLOOKUP($F1129,'names lookup'!$E:I,5,FALSE)</f>
        <v>Media</v>
      </c>
      <c r="I1129" t="str">
        <f>VLOOKUP($F1129,'names lookup'!$E:J,6,FALSE)</f>
        <v>TV</v>
      </c>
      <c r="J1129" t="str">
        <f>VLOOKUP($F1129,'names lookup'!$E:K,7,FALSE)</f>
        <v>National</v>
      </c>
      <c r="K1129" t="str">
        <f>VLOOKUP($F1129,'names lookup'!$E:L,8,FALSE)</f>
        <v>UK</v>
      </c>
      <c r="L1129" t="str">
        <f t="shared" si="345"/>
        <v>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v>
      </c>
      <c r="M1129" t="str">
        <f t="shared" si="358"/>
        <v>17:09</v>
      </c>
      <c r="O1129">
        <v>595</v>
      </c>
      <c r="Q1129" t="s">
        <v>1138</v>
      </c>
      <c r="R1129" s="7">
        <f t="shared" si="346"/>
        <v>43911</v>
      </c>
      <c r="S1129" t="s">
        <v>2786</v>
      </c>
      <c r="T1129" s="6">
        <f t="shared" si="359"/>
        <v>1.1909722222222223E-2</v>
      </c>
      <c r="U1129">
        <f t="shared" si="347"/>
        <v>1.1909722222222223E-2</v>
      </c>
      <c r="V1129">
        <f t="shared" si="348"/>
        <v>1.1909722222222223E-2</v>
      </c>
      <c r="W1129">
        <f t="shared" si="349"/>
        <v>0</v>
      </c>
      <c r="X1129">
        <f t="shared" si="362"/>
        <v>1.2256944444444444E-2</v>
      </c>
      <c r="Y1129">
        <f t="shared" si="350"/>
        <v>1.2256944444444444E-2</v>
      </c>
      <c r="Z1129" t="b">
        <f t="shared" si="351"/>
        <v>0</v>
      </c>
      <c r="AA1129" s="6">
        <f t="shared" si="352"/>
        <v>3.4722222222222099E-4</v>
      </c>
      <c r="AB1129" s="6" t="b">
        <f t="shared" si="353"/>
        <v>0</v>
      </c>
      <c r="AC1129" s="9">
        <f t="shared" si="354"/>
        <v>103</v>
      </c>
      <c r="AD1129" s="9">
        <f t="shared" si="363"/>
        <v>206.00000000000074</v>
      </c>
      <c r="AE1129" s="10">
        <f t="shared" si="360"/>
        <v>4.1666666666666669E-4</v>
      </c>
      <c r="AF1129">
        <f t="shared" si="355"/>
        <v>3.4722222222222099E-4</v>
      </c>
      <c r="AG1129" t="b">
        <f t="shared" si="356"/>
        <v>0</v>
      </c>
      <c r="AH1129">
        <f t="shared" si="357"/>
        <v>2.6562499999999999E-2</v>
      </c>
    </row>
    <row r="1130" spans="1:34" x14ac:dyDescent="0.2">
      <c r="A1130">
        <v>1199</v>
      </c>
      <c r="B1130" t="s">
        <v>1137</v>
      </c>
      <c r="C1130" t="s">
        <v>1177</v>
      </c>
      <c r="D1130" t="s">
        <v>2038</v>
      </c>
      <c r="E1130" t="str">
        <f t="shared" si="344"/>
        <v>Boris JohnsonMar 21, 2020</v>
      </c>
      <c r="F1130" t="str">
        <f>VLOOKUP(D1130,'names lookup'!A:L,5,FALSE)</f>
        <v>Boris Johnson</v>
      </c>
      <c r="G1130" t="str">
        <f>VLOOKUP(F1130,'names lookup'!E:H,3,FALSE)</f>
        <v>Government</v>
      </c>
      <c r="H1130" t="str">
        <f>VLOOKUP(F1130,'names lookup'!E:I,5,FALSE)</f>
        <v>Government</v>
      </c>
      <c r="I1130" t="str">
        <f>VLOOKUP($F1130,'names lookup'!$E:J,6,FALSE)</f>
        <v>Central govt</v>
      </c>
      <c r="J1130" t="str">
        <f>VLOOKUP($F1130,'names lookup'!$E:K,7,FALSE)</f>
        <v>N/A</v>
      </c>
      <c r="K1130" t="str">
        <f>VLOOKUP($F1130,'names lookup'!$E:L,8,FALSE)</f>
        <v>UK</v>
      </c>
      <c r="L1130" t="str">
        <f t="shared" si="345"/>
        <v>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v>
      </c>
      <c r="M1130" t="str">
        <f t="shared" si="358"/>
        <v>17:39</v>
      </c>
      <c r="O1130">
        <v>803</v>
      </c>
      <c r="Q1130" t="s">
        <v>1138</v>
      </c>
      <c r="R1130" s="7">
        <f t="shared" si="346"/>
        <v>43911</v>
      </c>
      <c r="S1130" t="s">
        <v>2787</v>
      </c>
      <c r="T1130" s="6">
        <f t="shared" si="359"/>
        <v>1.2256944444444444E-2</v>
      </c>
      <c r="U1130">
        <f t="shared" si="347"/>
        <v>1.2256944444444444E-2</v>
      </c>
      <c r="V1130">
        <f t="shared" si="348"/>
        <v>2.6562499999999999E-2</v>
      </c>
      <c r="W1130">
        <f t="shared" si="349"/>
        <v>1.4305555555555556E-2</v>
      </c>
      <c r="X1130">
        <f t="shared" si="362"/>
        <v>1.4374999999999999E-2</v>
      </c>
      <c r="Y1130">
        <f t="shared" si="350"/>
        <v>1.4374999999999999E-2</v>
      </c>
      <c r="Z1130" t="b">
        <f t="shared" si="351"/>
        <v>0</v>
      </c>
      <c r="AA1130" s="6">
        <f t="shared" si="352"/>
        <v>6.9444444444444371E-4</v>
      </c>
      <c r="AB1130" s="6" t="b">
        <f t="shared" si="353"/>
        <v>0</v>
      </c>
      <c r="AC1130" s="9">
        <f t="shared" si="354"/>
        <v>149</v>
      </c>
      <c r="AD1130" s="9">
        <f t="shared" si="363"/>
        <v>149.00000000000017</v>
      </c>
      <c r="AE1130" s="10">
        <f t="shared" si="360"/>
        <v>6.134259259259259E-4</v>
      </c>
      <c r="AF1130">
        <f t="shared" si="355"/>
        <v>2.1180555555555553E-3</v>
      </c>
      <c r="AG1130" t="b">
        <f t="shared" si="356"/>
        <v>0</v>
      </c>
      <c r="AH1130">
        <f t="shared" si="357"/>
        <v>2.6562499999999999E-2</v>
      </c>
    </row>
    <row r="1131" spans="1:34" x14ac:dyDescent="0.2">
      <c r="A1131">
        <v>1200</v>
      </c>
      <c r="B1131" t="s">
        <v>1137</v>
      </c>
      <c r="C1131" t="s">
        <v>1178</v>
      </c>
      <c r="D1131" t="s">
        <v>2038</v>
      </c>
      <c r="E1131" t="str">
        <f t="shared" si="344"/>
        <v>Boris JohnsonMar 21, 2020</v>
      </c>
      <c r="F1131" t="str">
        <f>VLOOKUP(D1131,'names lookup'!A:L,5,FALSE)</f>
        <v>Boris Johnson</v>
      </c>
      <c r="G1131" t="str">
        <f>VLOOKUP(F1131,'names lookup'!E:H,3,FALSE)</f>
        <v>Government</v>
      </c>
      <c r="H1131" t="str">
        <f>VLOOKUP(F1131,'names lookup'!E:I,5,FALSE)</f>
        <v>Government</v>
      </c>
      <c r="I1131" t="str">
        <f>VLOOKUP($F1131,'names lookup'!$E:J,6,FALSE)</f>
        <v>Central govt</v>
      </c>
      <c r="J1131" t="str">
        <f>VLOOKUP($F1131,'names lookup'!$E:K,7,FALSE)</f>
        <v>N/A</v>
      </c>
      <c r="K1131" t="str">
        <f>VLOOKUP($F1131,'names lookup'!$E:L,8,FALSE)</f>
        <v>UK</v>
      </c>
      <c r="L1131" t="str">
        <f t="shared" si="345"/>
        <v>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v>
      </c>
      <c r="M1131" t="str">
        <f t="shared" si="358"/>
        <v>18:39</v>
      </c>
      <c r="O1131">
        <v>358</v>
      </c>
      <c r="Q1131" t="s">
        <v>1138</v>
      </c>
      <c r="R1131" s="7">
        <f t="shared" si="346"/>
        <v>43911</v>
      </c>
      <c r="S1131" t="s">
        <v>2787</v>
      </c>
      <c r="T1131" s="6">
        <f t="shared" si="359"/>
        <v>1.2951388888888887E-2</v>
      </c>
      <c r="U1131">
        <f t="shared" si="347"/>
        <v>1.2256944444444444E-2</v>
      </c>
      <c r="V1131">
        <f t="shared" si="348"/>
        <v>2.6562499999999999E-2</v>
      </c>
      <c r="W1131">
        <f t="shared" si="349"/>
        <v>1.4305555555555556E-2</v>
      </c>
      <c r="X1131">
        <f t="shared" si="362"/>
        <v>1.4374999999999999E-2</v>
      </c>
      <c r="Y1131">
        <f t="shared" si="350"/>
        <v>1.4374999999999999E-2</v>
      </c>
      <c r="Z1131" t="b">
        <f t="shared" si="351"/>
        <v>0</v>
      </c>
      <c r="AA1131" s="6">
        <f t="shared" si="352"/>
        <v>3.4722222222222272E-4</v>
      </c>
      <c r="AB1131" s="6" t="b">
        <f t="shared" si="353"/>
        <v>0</v>
      </c>
      <c r="AC1131" s="9">
        <f t="shared" si="354"/>
        <v>58</v>
      </c>
      <c r="AD1131" s="9">
        <f t="shared" si="363"/>
        <v>115.99999999999984</v>
      </c>
      <c r="AE1131" s="10">
        <f t="shared" si="360"/>
        <v>2.3148148148148146E-4</v>
      </c>
      <c r="AF1131">
        <f t="shared" si="355"/>
        <v>2.1180555555555553E-3</v>
      </c>
      <c r="AG1131" t="b">
        <f t="shared" si="356"/>
        <v>0</v>
      </c>
      <c r="AH1131">
        <f t="shared" si="357"/>
        <v>2.6562499999999999E-2</v>
      </c>
    </row>
    <row r="1132" spans="1:34" x14ac:dyDescent="0.2">
      <c r="A1132">
        <v>1201</v>
      </c>
      <c r="B1132" t="s">
        <v>1137</v>
      </c>
      <c r="C1132" t="s">
        <v>1179</v>
      </c>
      <c r="D1132" t="s">
        <v>2141</v>
      </c>
      <c r="E1132" t="str">
        <f t="shared" si="344"/>
        <v>Rishi SunakMar 21, 2020</v>
      </c>
      <c r="F1132" t="str">
        <f>VLOOKUP(D1132,'names lookup'!A:L,5,FALSE)</f>
        <v>Rishi Sunak</v>
      </c>
      <c r="G1132" t="str">
        <f>VLOOKUP(F1132,'names lookup'!E:H,3,FALSE)</f>
        <v>Government</v>
      </c>
      <c r="H1132" t="str">
        <f>VLOOKUP(F1132,'names lookup'!E:I,5,FALSE)</f>
        <v>Government</v>
      </c>
      <c r="I1132" t="str">
        <f>VLOOKUP($F1132,'names lookup'!$E:J,6,FALSE)</f>
        <v>Central govt</v>
      </c>
      <c r="J1132" t="str">
        <f>VLOOKUP($F1132,'names lookup'!$E:K,7,FALSE)</f>
        <v>N/A</v>
      </c>
      <c r="K1132" t="str">
        <f>VLOOKUP($F1132,'names lookup'!$E:L,8,FALSE)</f>
        <v>UK</v>
      </c>
      <c r="L1132" t="str">
        <f t="shared" si="345"/>
        <v>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v>
      </c>
      <c r="M1132" t="str">
        <f t="shared" si="358"/>
        <v>19:09</v>
      </c>
      <c r="O1132">
        <v>758</v>
      </c>
      <c r="Q1132" t="s">
        <v>1138</v>
      </c>
      <c r="R1132" s="7">
        <f t="shared" si="346"/>
        <v>43911</v>
      </c>
      <c r="S1132" t="s">
        <v>2788</v>
      </c>
      <c r="T1132" s="6">
        <f t="shared" si="359"/>
        <v>1.329861111111111E-2</v>
      </c>
      <c r="U1132">
        <f t="shared" si="347"/>
        <v>1.329861111111111E-2</v>
      </c>
      <c r="V1132">
        <f t="shared" si="348"/>
        <v>2.5092592592592593E-2</v>
      </c>
      <c r="W1132">
        <f t="shared" si="349"/>
        <v>1.1793981481481483E-2</v>
      </c>
      <c r="X1132">
        <f t="shared" si="362"/>
        <v>1.4374999999999999E-2</v>
      </c>
      <c r="Y1132">
        <f t="shared" si="350"/>
        <v>1.4374999999999999E-2</v>
      </c>
      <c r="Z1132" t="b">
        <f t="shared" si="351"/>
        <v>0</v>
      </c>
      <c r="AA1132" s="6">
        <f t="shared" si="352"/>
        <v>4.745370370370372E-4</v>
      </c>
      <c r="AB1132" s="6" t="b">
        <f t="shared" si="353"/>
        <v>0</v>
      </c>
      <c r="AC1132" s="9">
        <f t="shared" si="354"/>
        <v>136</v>
      </c>
      <c r="AD1132" s="9">
        <f t="shared" si="363"/>
        <v>199.02439024390236</v>
      </c>
      <c r="AE1132" s="10">
        <f t="shared" si="360"/>
        <v>5.5555555555555556E-4</v>
      </c>
      <c r="AF1132">
        <f t="shared" si="355"/>
        <v>1.0763888888888889E-3</v>
      </c>
      <c r="AG1132" t="b">
        <f t="shared" si="356"/>
        <v>0</v>
      </c>
      <c r="AH1132">
        <f t="shared" si="357"/>
        <v>2.6562499999999999E-2</v>
      </c>
    </row>
    <row r="1133" spans="1:34" x14ac:dyDescent="0.2">
      <c r="A1133">
        <v>1202</v>
      </c>
      <c r="B1133" t="s">
        <v>1137</v>
      </c>
      <c r="C1133" t="s">
        <v>1180</v>
      </c>
      <c r="D1133" t="s">
        <v>2141</v>
      </c>
      <c r="E1133" t="str">
        <f t="shared" si="344"/>
        <v>Rishi SunakMar 21, 2020</v>
      </c>
      <c r="F1133" t="str">
        <f>VLOOKUP(D1133,'names lookup'!A:L,5,FALSE)</f>
        <v>Rishi Sunak</v>
      </c>
      <c r="G1133" t="str">
        <f>VLOOKUP(F1133,'names lookup'!E:H,3,FALSE)</f>
        <v>Government</v>
      </c>
      <c r="H1133" t="str">
        <f>VLOOKUP(F1133,'names lookup'!E:I,5,FALSE)</f>
        <v>Government</v>
      </c>
      <c r="I1133" t="str">
        <f>VLOOKUP($F1133,'names lookup'!$E:J,6,FALSE)</f>
        <v>Central govt</v>
      </c>
      <c r="J1133" t="str">
        <f>VLOOKUP($F1133,'names lookup'!$E:K,7,FALSE)</f>
        <v>N/A</v>
      </c>
      <c r="K1133" t="str">
        <f>VLOOKUP($F1133,'names lookup'!$E:L,8,FALSE)</f>
        <v>UK</v>
      </c>
      <c r="L1133" t="str">
        <f t="shared" si="345"/>
        <v>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v>
      </c>
      <c r="M1133" t="str">
        <f t="shared" si="358"/>
        <v>19:50</v>
      </c>
      <c r="O1133">
        <v>555</v>
      </c>
      <c r="Q1133" t="s">
        <v>1138</v>
      </c>
      <c r="R1133" s="7">
        <f t="shared" si="346"/>
        <v>43911</v>
      </c>
      <c r="S1133" t="s">
        <v>2788</v>
      </c>
      <c r="T1133" s="6">
        <f t="shared" si="359"/>
        <v>1.3773148148148147E-2</v>
      </c>
      <c r="U1133">
        <f t="shared" si="347"/>
        <v>1.329861111111111E-2</v>
      </c>
      <c r="V1133">
        <f t="shared" si="348"/>
        <v>2.5092592592592593E-2</v>
      </c>
      <c r="W1133">
        <f t="shared" si="349"/>
        <v>1.1793981481481483E-2</v>
      </c>
      <c r="X1133">
        <f t="shared" si="362"/>
        <v>1.4374999999999999E-2</v>
      </c>
      <c r="Y1133">
        <f t="shared" si="350"/>
        <v>1.4374999999999999E-2</v>
      </c>
      <c r="Z1133" t="b">
        <f t="shared" si="351"/>
        <v>0</v>
      </c>
      <c r="AA1133" s="6">
        <f t="shared" si="352"/>
        <v>3.3564814814814742E-4</v>
      </c>
      <c r="AB1133" s="6" t="b">
        <f t="shared" si="353"/>
        <v>0</v>
      </c>
      <c r="AC1133" s="9">
        <f t="shared" si="354"/>
        <v>88</v>
      </c>
      <c r="AD1133" s="9">
        <f t="shared" si="363"/>
        <v>182.06896551724176</v>
      </c>
      <c r="AE1133" s="10">
        <f t="shared" si="360"/>
        <v>3.5879629629629635E-4</v>
      </c>
      <c r="AF1133">
        <f t="shared" si="355"/>
        <v>1.0763888888888889E-3</v>
      </c>
      <c r="AG1133" t="b">
        <f t="shared" si="356"/>
        <v>0</v>
      </c>
      <c r="AH1133">
        <f t="shared" si="357"/>
        <v>2.6562499999999999E-2</v>
      </c>
    </row>
    <row r="1134" spans="1:34" x14ac:dyDescent="0.2">
      <c r="A1134">
        <v>1203</v>
      </c>
      <c r="B1134" t="s">
        <v>1137</v>
      </c>
      <c r="C1134" t="s">
        <v>1181</v>
      </c>
      <c r="D1134" t="s">
        <v>2038</v>
      </c>
      <c r="E1134" t="str">
        <f t="shared" si="344"/>
        <v>Boris JohnsonMar 21, 2020</v>
      </c>
      <c r="F1134" t="str">
        <f>VLOOKUP(D1134,'names lookup'!A:L,5,FALSE)</f>
        <v>Boris Johnson</v>
      </c>
      <c r="G1134" t="str">
        <f>VLOOKUP(F1134,'names lookup'!E:H,3,FALSE)</f>
        <v>Government</v>
      </c>
      <c r="H1134" t="str">
        <f>VLOOKUP(F1134,'names lookup'!E:I,5,FALSE)</f>
        <v>Government</v>
      </c>
      <c r="I1134" t="str">
        <f>VLOOKUP($F1134,'names lookup'!$E:J,6,FALSE)</f>
        <v>Central govt</v>
      </c>
      <c r="J1134" t="str">
        <f>VLOOKUP($F1134,'names lookup'!$E:K,7,FALSE)</f>
        <v>N/A</v>
      </c>
      <c r="K1134" t="str">
        <f>VLOOKUP($F1134,'names lookup'!$E:L,8,FALSE)</f>
        <v>UK</v>
      </c>
      <c r="L1134" t="str">
        <f t="shared" si="345"/>
        <v>Thanks, Rishi. Larisa Brown, Daily Mail.</v>
      </c>
      <c r="M1134" t="str">
        <f t="shared" si="358"/>
        <v>20:19</v>
      </c>
      <c r="O1134">
        <v>63</v>
      </c>
      <c r="Q1134" t="s">
        <v>1138</v>
      </c>
      <c r="R1134" s="7">
        <f t="shared" si="346"/>
        <v>43911</v>
      </c>
      <c r="S1134" t="s">
        <v>2789</v>
      </c>
      <c r="T1134" s="6">
        <f t="shared" si="359"/>
        <v>1.4108796296296295E-2</v>
      </c>
      <c r="U1134">
        <f t="shared" si="347"/>
        <v>1.4108796296296295E-2</v>
      </c>
      <c r="V1134">
        <f t="shared" si="348"/>
        <v>2.6562499999999999E-2</v>
      </c>
      <c r="W1134">
        <f t="shared" si="349"/>
        <v>1.2453703703703705E-2</v>
      </c>
      <c r="X1134">
        <f t="shared" si="362"/>
        <v>1.4374999999999999E-2</v>
      </c>
      <c r="Y1134">
        <f t="shared" si="350"/>
        <v>1.4374999999999999E-2</v>
      </c>
      <c r="Z1134" t="b">
        <f t="shared" si="351"/>
        <v>0</v>
      </c>
      <c r="AA1134" s="6">
        <f t="shared" si="352"/>
        <v>2.314814814815061E-5</v>
      </c>
      <c r="AB1134" s="6" t="b">
        <f t="shared" si="353"/>
        <v>0</v>
      </c>
      <c r="AC1134" s="9">
        <f t="shared" si="354"/>
        <v>6</v>
      </c>
      <c r="AD1134" s="9">
        <f t="shared" si="363"/>
        <v>179.99999999998084</v>
      </c>
      <c r="AE1134" s="10">
        <f t="shared" si="360"/>
        <v>2.3148148148148147E-5</v>
      </c>
      <c r="AF1134">
        <f t="shared" si="355"/>
        <v>2.6620370370370426E-4</v>
      </c>
      <c r="AG1134" t="b">
        <f t="shared" si="356"/>
        <v>0</v>
      </c>
      <c r="AH1134">
        <f t="shared" si="357"/>
        <v>2.6562499999999999E-2</v>
      </c>
    </row>
    <row r="1135" spans="1:34" x14ac:dyDescent="0.2">
      <c r="A1135">
        <v>1204</v>
      </c>
      <c r="B1135" t="s">
        <v>1137</v>
      </c>
      <c r="C1135" t="s">
        <v>1182</v>
      </c>
      <c r="D1135" t="s">
        <v>2106</v>
      </c>
      <c r="E1135" t="str">
        <f t="shared" si="344"/>
        <v>Larisa BrownMar 21, 2020</v>
      </c>
      <c r="F1135" t="str">
        <f>VLOOKUP(E1135,'names lookup'!D:L,2,FALSE)</f>
        <v>Larisa Brown</v>
      </c>
      <c r="G1135" t="str">
        <f>VLOOKUP(F1135,'names lookup'!E:H,3,FALSE)</f>
        <v>The Daily Mail</v>
      </c>
      <c r="H1135" t="str">
        <f>VLOOKUP(F1135,'names lookup'!E:I,5,FALSE)</f>
        <v>Media</v>
      </c>
      <c r="I1135" t="str">
        <f>VLOOKUP($F1135,'names lookup'!$E:J,6,FALSE)</f>
        <v>Newspaper</v>
      </c>
      <c r="J1135" t="str">
        <f>VLOOKUP($F1135,'names lookup'!$E:K,7,FALSE)</f>
        <v>National</v>
      </c>
      <c r="K1135" t="str">
        <f>VLOOKUP($F1135,'names lookup'!$E:L,8,FALSE)</f>
        <v>UK</v>
      </c>
      <c r="L1135" t="str">
        <f t="shared" si="345"/>
        <v>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v>
      </c>
      <c r="M1135" t="str">
        <f t="shared" si="358"/>
        <v>20:21</v>
      </c>
      <c r="O1135">
        <v>313</v>
      </c>
      <c r="Q1135" t="s">
        <v>1138</v>
      </c>
      <c r="R1135" s="7">
        <f t="shared" si="346"/>
        <v>43911</v>
      </c>
      <c r="S1135" t="s">
        <v>2790</v>
      </c>
      <c r="T1135" s="6">
        <f t="shared" si="359"/>
        <v>1.4131944444444445E-2</v>
      </c>
      <c r="U1135">
        <f t="shared" si="347"/>
        <v>1.4131944444444445E-2</v>
      </c>
      <c r="V1135">
        <f t="shared" si="348"/>
        <v>1.4131944444444445E-2</v>
      </c>
      <c r="W1135">
        <f t="shared" si="349"/>
        <v>0</v>
      </c>
      <c r="X1135">
        <f t="shared" si="362"/>
        <v>1.4374999999999999E-2</v>
      </c>
      <c r="Y1135">
        <f t="shared" si="350"/>
        <v>1.4374999999999999E-2</v>
      </c>
      <c r="Z1135" t="b">
        <f t="shared" si="351"/>
        <v>0</v>
      </c>
      <c r="AA1135" s="6">
        <f t="shared" si="352"/>
        <v>2.4305555555555365E-4</v>
      </c>
      <c r="AB1135" s="6" t="b">
        <f t="shared" si="353"/>
        <v>0</v>
      </c>
      <c r="AC1135" s="9">
        <f t="shared" si="354"/>
        <v>52</v>
      </c>
      <c r="AD1135" s="9">
        <f t="shared" si="363"/>
        <v>148.57142857142975</v>
      </c>
      <c r="AE1135" s="10">
        <f t="shared" si="360"/>
        <v>2.0833333333333335E-4</v>
      </c>
      <c r="AF1135">
        <f t="shared" si="355"/>
        <v>2.4305555555555365E-4</v>
      </c>
      <c r="AG1135" t="b">
        <f t="shared" si="356"/>
        <v>0</v>
      </c>
      <c r="AH1135">
        <f t="shared" si="357"/>
        <v>2.6562499999999999E-2</v>
      </c>
    </row>
    <row r="1136" spans="1:34" x14ac:dyDescent="0.2">
      <c r="A1136">
        <v>1205</v>
      </c>
      <c r="B1136" t="s">
        <v>1137</v>
      </c>
      <c r="C1136" t="s">
        <v>1183</v>
      </c>
      <c r="D1136" t="s">
        <v>2038</v>
      </c>
      <c r="E1136" t="str">
        <f t="shared" si="344"/>
        <v>Boris JohnsonMar 21, 2020</v>
      </c>
      <c r="F1136" t="str">
        <f>VLOOKUP(D1136,'names lookup'!A:L,5,FALSE)</f>
        <v>Boris Johnson</v>
      </c>
      <c r="G1136" t="str">
        <f>VLOOKUP(F1136,'names lookup'!E:H,3,FALSE)</f>
        <v>Government</v>
      </c>
      <c r="H1136" t="str">
        <f>VLOOKUP(F1136,'names lookup'!E:I,5,FALSE)</f>
        <v>Government</v>
      </c>
      <c r="I1136" t="str">
        <f>VLOOKUP($F1136,'names lookup'!$E:J,6,FALSE)</f>
        <v>Central govt</v>
      </c>
      <c r="J1136" t="str">
        <f>VLOOKUP($F1136,'names lookup'!$E:K,7,FALSE)</f>
        <v>N/A</v>
      </c>
      <c r="K1136" t="str">
        <f>VLOOKUP($F1136,'names lookup'!$E:L,8,FALSE)</f>
        <v>UK</v>
      </c>
      <c r="L1136" t="str">
        <f t="shared" si="345"/>
        <v>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v>
      </c>
      <c r="M1136" t="str">
        <f t="shared" si="358"/>
        <v>20:42</v>
      </c>
      <c r="O1136">
        <v>618</v>
      </c>
      <c r="Q1136" t="s">
        <v>1138</v>
      </c>
      <c r="R1136" s="7">
        <f t="shared" si="346"/>
        <v>43911</v>
      </c>
      <c r="S1136" t="s">
        <v>2388</v>
      </c>
      <c r="T1136" s="6">
        <f t="shared" si="359"/>
        <v>1.4374999999999999E-2</v>
      </c>
      <c r="U1136">
        <f t="shared" si="347"/>
        <v>1.4374999999999999E-2</v>
      </c>
      <c r="V1136">
        <f t="shared" si="348"/>
        <v>2.6562499999999999E-2</v>
      </c>
      <c r="W1136">
        <f t="shared" si="349"/>
        <v>1.21875E-2</v>
      </c>
      <c r="X1136">
        <f t="shared" si="362"/>
        <v>1.6087962962962964E-2</v>
      </c>
      <c r="Y1136">
        <f t="shared" si="350"/>
        <v>1.6087962962962964E-2</v>
      </c>
      <c r="Z1136" t="b">
        <f t="shared" si="351"/>
        <v>0</v>
      </c>
      <c r="AA1136" s="6">
        <f t="shared" si="352"/>
        <v>4.745370370370372E-4</v>
      </c>
      <c r="AB1136" s="6" t="b">
        <f t="shared" si="353"/>
        <v>0</v>
      </c>
      <c r="AC1136" s="9">
        <f t="shared" si="354"/>
        <v>103</v>
      </c>
      <c r="AD1136" s="9">
        <f t="shared" si="363"/>
        <v>150.73170731707313</v>
      </c>
      <c r="AE1136" s="10">
        <f t="shared" si="360"/>
        <v>4.1666666666666669E-4</v>
      </c>
      <c r="AF1136">
        <f t="shared" si="355"/>
        <v>1.7129629629629647E-3</v>
      </c>
      <c r="AG1136" t="b">
        <f t="shared" si="356"/>
        <v>0</v>
      </c>
      <c r="AH1136">
        <f t="shared" si="357"/>
        <v>2.6562499999999999E-2</v>
      </c>
    </row>
    <row r="1137" spans="1:34" x14ac:dyDescent="0.2">
      <c r="A1137">
        <v>1206</v>
      </c>
      <c r="B1137" t="s">
        <v>1137</v>
      </c>
      <c r="C1137" t="s">
        <v>1184</v>
      </c>
      <c r="D1137" t="s">
        <v>2038</v>
      </c>
      <c r="E1137" t="str">
        <f t="shared" si="344"/>
        <v>Boris JohnsonMar 21, 2020</v>
      </c>
      <c r="F1137" t="str">
        <f>VLOOKUP(D1137,'names lookup'!A:L,5,FALSE)</f>
        <v>Boris Johnson</v>
      </c>
      <c r="G1137" t="str">
        <f>VLOOKUP(F1137,'names lookup'!E:H,3,FALSE)</f>
        <v>Government</v>
      </c>
      <c r="H1137" t="str">
        <f>VLOOKUP(F1137,'names lookup'!E:I,5,FALSE)</f>
        <v>Government</v>
      </c>
      <c r="I1137" t="str">
        <f>VLOOKUP($F1137,'names lookup'!$E:J,6,FALSE)</f>
        <v>Central govt</v>
      </c>
      <c r="J1137" t="str">
        <f>VLOOKUP($F1137,'names lookup'!$E:K,7,FALSE)</f>
        <v>N/A</v>
      </c>
      <c r="K1137" t="str">
        <f>VLOOKUP($F1137,'names lookup'!$E:L,8,FALSE)</f>
        <v>UK</v>
      </c>
      <c r="L1137" t="str">
        <f t="shared" si="345"/>
        <v>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v>
      </c>
      <c r="M1137" t="str">
        <f t="shared" si="358"/>
        <v>21:23</v>
      </c>
      <c r="O1137">
        <v>721</v>
      </c>
      <c r="Q1137" t="s">
        <v>1138</v>
      </c>
      <c r="R1137" s="7">
        <f t="shared" si="346"/>
        <v>43911</v>
      </c>
      <c r="S1137" t="s">
        <v>2388</v>
      </c>
      <c r="T1137" s="6">
        <f t="shared" si="359"/>
        <v>1.4849537037037036E-2</v>
      </c>
      <c r="U1137">
        <f t="shared" si="347"/>
        <v>1.4374999999999999E-2</v>
      </c>
      <c r="V1137">
        <f t="shared" si="348"/>
        <v>2.6562499999999999E-2</v>
      </c>
      <c r="W1137">
        <f t="shared" si="349"/>
        <v>1.21875E-2</v>
      </c>
      <c r="X1137">
        <f t="shared" si="362"/>
        <v>1.6087962962962964E-2</v>
      </c>
      <c r="Y1137">
        <f t="shared" si="350"/>
        <v>1.6087962962962964E-2</v>
      </c>
      <c r="Z1137" t="b">
        <f t="shared" si="351"/>
        <v>0</v>
      </c>
      <c r="AA1137" s="6">
        <f t="shared" si="352"/>
        <v>6.8287037037037014E-4</v>
      </c>
      <c r="AB1137" s="6" t="b">
        <f t="shared" si="353"/>
        <v>0</v>
      </c>
      <c r="AC1137" s="9">
        <f t="shared" si="354"/>
        <v>117</v>
      </c>
      <c r="AD1137" s="9">
        <f t="shared" si="363"/>
        <v>118.98305084745768</v>
      </c>
      <c r="AE1137" s="10">
        <f t="shared" si="360"/>
        <v>4.7453703703703704E-4</v>
      </c>
      <c r="AF1137">
        <f t="shared" si="355"/>
        <v>1.7129629629629647E-3</v>
      </c>
      <c r="AG1137" t="b">
        <f t="shared" si="356"/>
        <v>0</v>
      </c>
      <c r="AH1137">
        <f t="shared" si="357"/>
        <v>2.6562499999999999E-2</v>
      </c>
    </row>
    <row r="1138" spans="1:34" x14ac:dyDescent="0.2">
      <c r="A1138">
        <v>1207</v>
      </c>
      <c r="B1138" t="s">
        <v>1137</v>
      </c>
      <c r="C1138" t="s">
        <v>1185</v>
      </c>
      <c r="D1138" t="s">
        <v>2038</v>
      </c>
      <c r="E1138" t="str">
        <f t="shared" si="344"/>
        <v>Boris JohnsonMar 21, 2020</v>
      </c>
      <c r="F1138" t="str">
        <f>VLOOKUP(D1138,'names lookup'!A:L,5,FALSE)</f>
        <v>Boris Johnson</v>
      </c>
      <c r="G1138" t="str">
        <f>VLOOKUP(F1138,'names lookup'!E:H,3,FALSE)</f>
        <v>Government</v>
      </c>
      <c r="H1138" t="str">
        <f>VLOOKUP(F1138,'names lookup'!E:I,5,FALSE)</f>
        <v>Government</v>
      </c>
      <c r="I1138" t="str">
        <f>VLOOKUP($F1138,'names lookup'!$E:J,6,FALSE)</f>
        <v>Central govt</v>
      </c>
      <c r="J1138" t="str">
        <f>VLOOKUP($F1138,'names lookup'!$E:K,7,FALSE)</f>
        <v>N/A</v>
      </c>
      <c r="K1138" t="str">
        <f>VLOOKUP($F1138,'names lookup'!$E:L,8,FALSE)</f>
        <v>UK</v>
      </c>
      <c r="L1138" t="str">
        <f t="shared" si="345"/>
        <v>And I’m in regular contact with all members of my family, but I’ll be working very hard on Sunday, I can tell you that much. I’ll certainly be sending her my very best wishes and hope to get to see her.</v>
      </c>
      <c r="M1138" t="str">
        <f t="shared" si="358"/>
        <v>22:22</v>
      </c>
      <c r="O1138">
        <v>225</v>
      </c>
      <c r="Q1138" t="s">
        <v>1138</v>
      </c>
      <c r="R1138" s="7">
        <f t="shared" si="346"/>
        <v>43911</v>
      </c>
      <c r="S1138" t="s">
        <v>2388</v>
      </c>
      <c r="T1138" s="6">
        <f t="shared" si="359"/>
        <v>1.5532407407407406E-2</v>
      </c>
      <c r="U1138">
        <f t="shared" si="347"/>
        <v>1.4374999999999999E-2</v>
      </c>
      <c r="V1138">
        <f t="shared" si="348"/>
        <v>2.6562499999999999E-2</v>
      </c>
      <c r="W1138">
        <f t="shared" si="349"/>
        <v>1.21875E-2</v>
      </c>
      <c r="X1138">
        <f t="shared" si="362"/>
        <v>1.6087962962962964E-2</v>
      </c>
      <c r="Y1138">
        <f t="shared" si="350"/>
        <v>1.6087962962962964E-2</v>
      </c>
      <c r="Z1138" t="b">
        <f t="shared" si="351"/>
        <v>0</v>
      </c>
      <c r="AA1138" s="6">
        <f t="shared" si="352"/>
        <v>1.7361111111111223E-4</v>
      </c>
      <c r="AB1138" s="6" t="b">
        <f t="shared" si="353"/>
        <v>0</v>
      </c>
      <c r="AC1138" s="9">
        <f t="shared" si="354"/>
        <v>41</v>
      </c>
      <c r="AD1138" s="9">
        <f t="shared" si="363"/>
        <v>163.99999999999895</v>
      </c>
      <c r="AE1138" s="10">
        <f t="shared" si="360"/>
        <v>1.6203703703703703E-4</v>
      </c>
      <c r="AF1138">
        <f t="shared" si="355"/>
        <v>1.7129629629629647E-3</v>
      </c>
      <c r="AG1138" t="b">
        <f t="shared" si="356"/>
        <v>0</v>
      </c>
      <c r="AH1138">
        <f t="shared" si="357"/>
        <v>2.6562499999999999E-2</v>
      </c>
    </row>
    <row r="1139" spans="1:34" x14ac:dyDescent="0.2">
      <c r="A1139">
        <v>1208</v>
      </c>
      <c r="B1139" t="s">
        <v>1137</v>
      </c>
      <c r="C1139" t="s">
        <v>1186</v>
      </c>
      <c r="D1139" t="s">
        <v>2038</v>
      </c>
      <c r="E1139" t="str">
        <f t="shared" si="344"/>
        <v>Boris JohnsonMar 21, 2020</v>
      </c>
      <c r="F1139" t="str">
        <f>VLOOKUP(D1139,'names lookup'!A:L,5,FALSE)</f>
        <v>Boris Johnson</v>
      </c>
      <c r="G1139" t="str">
        <f>VLOOKUP(F1139,'names lookup'!E:H,3,FALSE)</f>
        <v>Government</v>
      </c>
      <c r="H1139" t="str">
        <f>VLOOKUP(F1139,'names lookup'!E:I,5,FALSE)</f>
        <v>Government</v>
      </c>
      <c r="I1139" t="str">
        <f>VLOOKUP($F1139,'names lookup'!$E:J,6,FALSE)</f>
        <v>Central govt</v>
      </c>
      <c r="J1139" t="str">
        <f>VLOOKUP($F1139,'names lookup'!$E:K,7,FALSE)</f>
        <v>N/A</v>
      </c>
      <c r="K1139" t="str">
        <f>VLOOKUP($F1139,'names lookup'!$E:L,8,FALSE)</f>
        <v>UK</v>
      </c>
      <c r="L1139" t="str">
        <f t="shared" si="345"/>
        <v>Shahid Khan, ITV.</v>
      </c>
      <c r="M1139" t="str">
        <f t="shared" si="358"/>
        <v>22:37</v>
      </c>
      <c r="O1139">
        <v>40</v>
      </c>
      <c r="Q1139" t="s">
        <v>1138</v>
      </c>
      <c r="R1139" s="7">
        <f t="shared" si="346"/>
        <v>43911</v>
      </c>
      <c r="S1139" t="s">
        <v>2388</v>
      </c>
      <c r="T1139" s="6">
        <f t="shared" si="359"/>
        <v>1.5706018518518518E-2</v>
      </c>
      <c r="U1139">
        <f t="shared" si="347"/>
        <v>1.4374999999999999E-2</v>
      </c>
      <c r="V1139">
        <f t="shared" si="348"/>
        <v>2.6562499999999999E-2</v>
      </c>
      <c r="W1139">
        <f t="shared" si="349"/>
        <v>1.21875E-2</v>
      </c>
      <c r="X1139">
        <f t="shared" si="362"/>
        <v>1.6087962962962964E-2</v>
      </c>
      <c r="Y1139">
        <f t="shared" si="350"/>
        <v>1.6087962962962964E-2</v>
      </c>
      <c r="Z1139" t="b">
        <f t="shared" si="351"/>
        <v>0</v>
      </c>
      <c r="AA1139" s="6">
        <f t="shared" si="352"/>
        <v>4.6296296296294281E-5</v>
      </c>
      <c r="AB1139" s="6" t="b">
        <f t="shared" si="353"/>
        <v>0</v>
      </c>
      <c r="AC1139" s="9">
        <f t="shared" si="354"/>
        <v>3</v>
      </c>
      <c r="AD1139" s="9">
        <f t="shared" si="363"/>
        <v>45.000000000001961</v>
      </c>
      <c r="AE1139" s="10">
        <f t="shared" si="360"/>
        <v>1.1574074074074073E-5</v>
      </c>
      <c r="AF1139">
        <f t="shared" si="355"/>
        <v>1.7129629629629647E-3</v>
      </c>
      <c r="AG1139" t="b">
        <f t="shared" si="356"/>
        <v>0</v>
      </c>
      <c r="AH1139">
        <f t="shared" si="357"/>
        <v>2.6562499999999999E-2</v>
      </c>
    </row>
    <row r="1140" spans="1:34" x14ac:dyDescent="0.2">
      <c r="A1140">
        <v>1209</v>
      </c>
      <c r="B1140" t="s">
        <v>1137</v>
      </c>
      <c r="C1140" t="s">
        <v>1187</v>
      </c>
      <c r="D1140" t="s">
        <v>2152</v>
      </c>
      <c r="E1140" t="str">
        <f t="shared" si="344"/>
        <v>Shahid KhanMar 21, 2020</v>
      </c>
      <c r="F1140" t="str">
        <f>VLOOKUP(E1140,'names lookup'!D:L,2,FALSE)</f>
        <v>Shehab Khan</v>
      </c>
      <c r="G1140" t="str">
        <f>VLOOKUP(F1140,'names lookup'!E:H,3,FALSE)</f>
        <v>ITV News</v>
      </c>
      <c r="H1140" t="str">
        <f>VLOOKUP(F1140,'names lookup'!E:I,5,FALSE)</f>
        <v>Media</v>
      </c>
      <c r="I1140" t="str">
        <f>VLOOKUP($F1140,'names lookup'!$E:J,6,FALSE)</f>
        <v>TV</v>
      </c>
      <c r="J1140" t="str">
        <f>VLOOKUP($F1140,'names lookup'!$E:K,7,FALSE)</f>
        <v>National</v>
      </c>
      <c r="K1140" t="str">
        <f>VLOOKUP($F1140,'names lookup'!$E:L,8,FALSE)</f>
        <v>UK</v>
      </c>
      <c r="L1140" t="str">
        <f t="shared" si="345"/>
        <v>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v>
      </c>
      <c r="M1140" t="str">
        <f t="shared" si="358"/>
        <v>22:41</v>
      </c>
      <c r="O1140">
        <v>312</v>
      </c>
      <c r="Q1140" t="s">
        <v>1138</v>
      </c>
      <c r="R1140" s="7">
        <f t="shared" si="346"/>
        <v>43911</v>
      </c>
      <c r="S1140" t="s">
        <v>2791</v>
      </c>
      <c r="T1140" s="6">
        <f t="shared" si="359"/>
        <v>1.5752314814814813E-2</v>
      </c>
      <c r="U1140">
        <f t="shared" si="347"/>
        <v>1.5752314814814813E-2</v>
      </c>
      <c r="V1140">
        <f t="shared" si="348"/>
        <v>1.5914351851851853E-2</v>
      </c>
      <c r="W1140">
        <f t="shared" si="349"/>
        <v>1.6203703703704039E-4</v>
      </c>
      <c r="X1140">
        <f t="shared" si="362"/>
        <v>1.6087962962962964E-2</v>
      </c>
      <c r="Y1140">
        <f t="shared" si="350"/>
        <v>1.6087962962962964E-2</v>
      </c>
      <c r="Z1140" t="b">
        <f t="shared" si="351"/>
        <v>0</v>
      </c>
      <c r="AA1140" s="6">
        <f t="shared" si="352"/>
        <v>1.6203703703704039E-4</v>
      </c>
      <c r="AB1140" s="6" t="b">
        <f t="shared" si="353"/>
        <v>0</v>
      </c>
      <c r="AC1140" s="9">
        <f t="shared" si="354"/>
        <v>46</v>
      </c>
      <c r="AD1140" s="9">
        <f t="shared" si="363"/>
        <v>197.14285714285305</v>
      </c>
      <c r="AE1140" s="10">
        <f t="shared" si="360"/>
        <v>1.8518518518518518E-4</v>
      </c>
      <c r="AF1140">
        <f t="shared" si="355"/>
        <v>3.3564814814815089E-4</v>
      </c>
      <c r="AG1140" t="b">
        <f t="shared" si="356"/>
        <v>0</v>
      </c>
      <c r="AH1140">
        <f t="shared" si="357"/>
        <v>2.6562499999999999E-2</v>
      </c>
    </row>
    <row r="1141" spans="1:34" x14ac:dyDescent="0.2">
      <c r="A1141">
        <v>1210</v>
      </c>
      <c r="B1141" t="s">
        <v>1137</v>
      </c>
      <c r="C1141" t="s">
        <v>1188</v>
      </c>
      <c r="D1141" t="s">
        <v>2152</v>
      </c>
      <c r="E1141" t="str">
        <f t="shared" si="344"/>
        <v>Shahid KhanMar 21, 2020</v>
      </c>
      <c r="F1141" t="str">
        <f>VLOOKUP(E1141,'names lookup'!D:L,2,FALSE)</f>
        <v>Shehab Khan</v>
      </c>
      <c r="G1141" t="str">
        <f>VLOOKUP(F1141,'names lookup'!E:H,3,FALSE)</f>
        <v>ITV News</v>
      </c>
      <c r="H1141" t="str">
        <f>VLOOKUP(F1141,'names lookup'!E:I,5,FALSE)</f>
        <v>Media</v>
      </c>
      <c r="I1141" t="str">
        <f>VLOOKUP($F1141,'names lookup'!$E:J,6,FALSE)</f>
        <v>TV</v>
      </c>
      <c r="J1141" t="str">
        <f>VLOOKUP($F1141,'names lookup'!$E:K,7,FALSE)</f>
        <v>National</v>
      </c>
      <c r="K1141" t="str">
        <f>VLOOKUP($F1141,'names lookup'!$E:L,8,FALSE)</f>
        <v>UK</v>
      </c>
      <c r="L1141" t="str">
        <f t="shared" si="345"/>
        <v>And to the Chancellor, if I may, will this wage protection scheme cover those on zero-hour contracts? If so, given that so many people on zero-hour contracts do not have a set salary every month, how will their wages be determined, and who will determine them?</v>
      </c>
      <c r="M1141" t="str">
        <f t="shared" si="358"/>
        <v>22:55</v>
      </c>
      <c r="O1141">
        <v>281</v>
      </c>
      <c r="Q1141" t="s">
        <v>1138</v>
      </c>
      <c r="R1141" s="7">
        <f t="shared" si="346"/>
        <v>43911</v>
      </c>
      <c r="S1141" t="s">
        <v>2791</v>
      </c>
      <c r="T1141" s="6">
        <f t="shared" si="359"/>
        <v>1.5914351851851853E-2</v>
      </c>
      <c r="U1141">
        <f t="shared" si="347"/>
        <v>1.5752314814814813E-2</v>
      </c>
      <c r="V1141">
        <f t="shared" si="348"/>
        <v>1.5914351851851853E-2</v>
      </c>
      <c r="W1141">
        <f t="shared" si="349"/>
        <v>1.6203703703704039E-4</v>
      </c>
      <c r="X1141">
        <f t="shared" si="362"/>
        <v>1.6087962962962964E-2</v>
      </c>
      <c r="Y1141">
        <f t="shared" si="350"/>
        <v>1.6087962962962964E-2</v>
      </c>
      <c r="Z1141" t="b">
        <f t="shared" si="351"/>
        <v>0</v>
      </c>
      <c r="AA1141" s="6">
        <f t="shared" si="352"/>
        <v>1.7361111111111049E-4</v>
      </c>
      <c r="AB1141" s="6" t="b">
        <f t="shared" si="353"/>
        <v>0</v>
      </c>
      <c r="AC1141" s="9">
        <f t="shared" si="354"/>
        <v>46</v>
      </c>
      <c r="AD1141" s="9">
        <f t="shared" si="363"/>
        <v>184.00000000000065</v>
      </c>
      <c r="AE1141" s="10">
        <f t="shared" si="360"/>
        <v>1.8518518518518518E-4</v>
      </c>
      <c r="AF1141">
        <f t="shared" si="355"/>
        <v>3.3564814814815089E-4</v>
      </c>
      <c r="AG1141" t="b">
        <f t="shared" si="356"/>
        <v>0</v>
      </c>
      <c r="AH1141">
        <f t="shared" si="357"/>
        <v>2.6562499999999999E-2</v>
      </c>
    </row>
    <row r="1142" spans="1:34" x14ac:dyDescent="0.2">
      <c r="A1142">
        <v>1211</v>
      </c>
      <c r="B1142" t="s">
        <v>1137</v>
      </c>
      <c r="C1142" t="s">
        <v>1189</v>
      </c>
      <c r="D1142" t="s">
        <v>2038</v>
      </c>
      <c r="E1142" t="str">
        <f t="shared" si="344"/>
        <v>Boris JohnsonMar 21, 2020</v>
      </c>
      <c r="F1142" t="str">
        <f>VLOOKUP(D1142,'names lookup'!A:L,5,FALSE)</f>
        <v>Boris Johnson</v>
      </c>
      <c r="G1142" t="str">
        <f>VLOOKUP(F1142,'names lookup'!E:H,3,FALSE)</f>
        <v>Government</v>
      </c>
      <c r="H1142" t="str">
        <f>VLOOKUP(F1142,'names lookup'!E:I,5,FALSE)</f>
        <v>Government</v>
      </c>
      <c r="I1142" t="str">
        <f>VLOOKUP($F1142,'names lookup'!$E:J,6,FALSE)</f>
        <v>Central govt</v>
      </c>
      <c r="J1142" t="str">
        <f>VLOOKUP($F1142,'names lookup'!$E:K,7,FALSE)</f>
        <v>N/A</v>
      </c>
      <c r="K1142" t="str">
        <f>VLOOKUP($F1142,'names lookup'!$E:L,8,FALSE)</f>
        <v>UK</v>
      </c>
      <c r="L1142" t="str">
        <f t="shared" si="345"/>
        <v>Yeah, look, [inaudible 00],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v>
      </c>
      <c r="M1142" t="str">
        <f t="shared" si="358"/>
        <v>23:10</v>
      </c>
      <c r="O1142">
        <v>368</v>
      </c>
      <c r="Q1142" t="s">
        <v>1138</v>
      </c>
      <c r="R1142" s="7">
        <f t="shared" si="346"/>
        <v>43911</v>
      </c>
      <c r="S1142" t="s">
        <v>2792</v>
      </c>
      <c r="T1142" s="6">
        <f t="shared" si="359"/>
        <v>1.6087962962962964E-2</v>
      </c>
      <c r="U1142">
        <f t="shared" si="347"/>
        <v>1.6087962962962964E-2</v>
      </c>
      <c r="V1142">
        <f t="shared" si="348"/>
        <v>2.6562499999999999E-2</v>
      </c>
      <c r="W1142">
        <f t="shared" si="349"/>
        <v>1.0474537037037036E-2</v>
      </c>
      <c r="X1142">
        <f t="shared" si="362"/>
        <v>1.7835648148148149E-2</v>
      </c>
      <c r="Y1142">
        <f t="shared" si="350"/>
        <v>1.7835648148148149E-2</v>
      </c>
      <c r="Z1142" t="b">
        <f t="shared" si="351"/>
        <v>0</v>
      </c>
      <c r="AA1142" s="6">
        <f t="shared" si="352"/>
        <v>2.777777777777761E-4</v>
      </c>
      <c r="AB1142" s="6" t="b">
        <f t="shared" si="353"/>
        <v>0</v>
      </c>
      <c r="AC1142" s="9">
        <f t="shared" si="354"/>
        <v>55</v>
      </c>
      <c r="AD1142" s="9">
        <f t="shared" si="363"/>
        <v>137.50000000000082</v>
      </c>
      <c r="AE1142" s="10">
        <f t="shared" si="360"/>
        <v>2.199074074074074E-4</v>
      </c>
      <c r="AF1142">
        <f t="shared" si="355"/>
        <v>1.7476851851851855E-3</v>
      </c>
      <c r="AG1142" t="b">
        <f t="shared" si="356"/>
        <v>0</v>
      </c>
      <c r="AH1142">
        <f t="shared" si="357"/>
        <v>2.6562499999999999E-2</v>
      </c>
    </row>
    <row r="1143" spans="1:34" x14ac:dyDescent="0.2">
      <c r="A1143">
        <v>1212</v>
      </c>
      <c r="B1143" t="s">
        <v>1137</v>
      </c>
      <c r="C1143" t="s">
        <v>1190</v>
      </c>
      <c r="D1143" t="s">
        <v>2141</v>
      </c>
      <c r="E1143" t="str">
        <f t="shared" si="344"/>
        <v>Rishi SunakMar 21, 2020</v>
      </c>
      <c r="F1143" t="str">
        <f>VLOOKUP(D1143,'names lookup'!A:L,5,FALSE)</f>
        <v>Rishi Sunak</v>
      </c>
      <c r="G1143" t="str">
        <f>VLOOKUP(F1143,'names lookup'!E:H,3,FALSE)</f>
        <v>Government</v>
      </c>
      <c r="H1143" t="str">
        <f>VLOOKUP(F1143,'names lookup'!E:I,5,FALSE)</f>
        <v>Government</v>
      </c>
      <c r="I1143" t="str">
        <f>VLOOKUP($F1143,'names lookup'!$E:J,6,FALSE)</f>
        <v>Central govt</v>
      </c>
      <c r="J1143" t="str">
        <f>VLOOKUP($F1143,'names lookup'!$E:K,7,FALSE)</f>
        <v>N/A</v>
      </c>
      <c r="K1143" t="str">
        <f>VLOOKUP($F1143,'names lookup'!$E:L,8,FALSE)</f>
        <v>UK</v>
      </c>
      <c r="L1143" t="str">
        <f t="shared" si="345"/>
        <v>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v>
      </c>
      <c r="M1143" t="str">
        <f t="shared" si="358"/>
        <v>23:34</v>
      </c>
      <c r="O1143">
        <v>898</v>
      </c>
      <c r="Q1143" t="s">
        <v>1138</v>
      </c>
      <c r="R1143" s="7">
        <f t="shared" si="346"/>
        <v>43911</v>
      </c>
      <c r="S1143" t="s">
        <v>2418</v>
      </c>
      <c r="T1143" s="6">
        <f t="shared" si="359"/>
        <v>1.636574074074074E-2</v>
      </c>
      <c r="U1143">
        <f t="shared" si="347"/>
        <v>1.636574074074074E-2</v>
      </c>
      <c r="V1143">
        <f t="shared" si="348"/>
        <v>2.5092592592592593E-2</v>
      </c>
      <c r="W1143">
        <f t="shared" si="349"/>
        <v>8.7268518518518537E-3</v>
      </c>
      <c r="X1143">
        <f t="shared" si="362"/>
        <v>1.7835648148148149E-2</v>
      </c>
      <c r="Y1143">
        <f t="shared" si="350"/>
        <v>1.7835648148148149E-2</v>
      </c>
      <c r="Z1143" t="b">
        <f t="shared" si="351"/>
        <v>0</v>
      </c>
      <c r="AA1143" s="6">
        <f t="shared" si="352"/>
        <v>5.4398148148148556E-4</v>
      </c>
      <c r="AB1143" s="6" t="b">
        <f t="shared" si="353"/>
        <v>0</v>
      </c>
      <c r="AC1143" s="9">
        <f t="shared" si="354"/>
        <v>151</v>
      </c>
      <c r="AD1143" s="9">
        <f t="shared" si="363"/>
        <v>192.76595744680708</v>
      </c>
      <c r="AE1143" s="10">
        <f t="shared" si="360"/>
        <v>6.2500000000000001E-4</v>
      </c>
      <c r="AF1143">
        <f t="shared" si="355"/>
        <v>1.4699074074074094E-3</v>
      </c>
      <c r="AG1143" t="b">
        <f t="shared" si="356"/>
        <v>0</v>
      </c>
      <c r="AH1143">
        <f t="shared" si="357"/>
        <v>2.6562499999999999E-2</v>
      </c>
    </row>
    <row r="1144" spans="1:34" x14ac:dyDescent="0.2">
      <c r="A1144">
        <v>1213</v>
      </c>
      <c r="B1144" t="s">
        <v>1137</v>
      </c>
      <c r="C1144" t="s">
        <v>1191</v>
      </c>
      <c r="D1144" t="s">
        <v>2038</v>
      </c>
      <c r="E1144" t="str">
        <f t="shared" si="344"/>
        <v>Boris JohnsonMar 21, 2020</v>
      </c>
      <c r="F1144" t="str">
        <f>VLOOKUP(D1144,'names lookup'!A:L,5,FALSE)</f>
        <v>Boris Johnson</v>
      </c>
      <c r="G1144" t="str">
        <f>VLOOKUP(F1144,'names lookup'!E:H,3,FALSE)</f>
        <v>Government</v>
      </c>
      <c r="H1144" t="str">
        <f>VLOOKUP(F1144,'names lookup'!E:I,5,FALSE)</f>
        <v>Government</v>
      </c>
      <c r="I1144" t="str">
        <f>VLOOKUP($F1144,'names lookup'!$E:J,6,FALSE)</f>
        <v>Central govt</v>
      </c>
      <c r="J1144" t="str">
        <f>VLOOKUP($F1144,'names lookup'!$E:K,7,FALSE)</f>
        <v>N/A</v>
      </c>
      <c r="K1144" t="str">
        <f>VLOOKUP($F1144,'names lookup'!$E:L,8,FALSE)</f>
        <v>UK</v>
      </c>
      <c r="L1144" t="str">
        <f t="shared" si="345"/>
        <v>Sam Coates, Sky News.</v>
      </c>
      <c r="M1144" t="str">
        <f t="shared" si="358"/>
        <v>24:21</v>
      </c>
      <c r="O1144">
        <v>44</v>
      </c>
      <c r="Q1144" t="s">
        <v>1138</v>
      </c>
      <c r="R1144" s="7">
        <f t="shared" si="346"/>
        <v>43911</v>
      </c>
      <c r="S1144" t="s">
        <v>2793</v>
      </c>
      <c r="T1144" s="6">
        <f t="shared" si="359"/>
        <v>1.6909722222222225E-2</v>
      </c>
      <c r="U1144">
        <f t="shared" si="347"/>
        <v>1.6909722222222225E-2</v>
      </c>
      <c r="V1144">
        <f t="shared" si="348"/>
        <v>2.6562499999999999E-2</v>
      </c>
      <c r="W1144">
        <f t="shared" si="349"/>
        <v>9.652777777777774E-3</v>
      </c>
      <c r="X1144">
        <f t="shared" si="362"/>
        <v>1.7835648148148149E-2</v>
      </c>
      <c r="Y1144">
        <f t="shared" si="350"/>
        <v>1.7835648148148149E-2</v>
      </c>
      <c r="Z1144" t="b">
        <f t="shared" si="351"/>
        <v>0</v>
      </c>
      <c r="AA1144" s="6">
        <f t="shared" si="352"/>
        <v>2.3148148148143671E-5</v>
      </c>
      <c r="AB1144" s="6" t="b">
        <f t="shared" si="353"/>
        <v>0</v>
      </c>
      <c r="AC1144" s="9">
        <f t="shared" si="354"/>
        <v>4</v>
      </c>
      <c r="AD1144" s="9">
        <f t="shared" si="363"/>
        <v>120.00000000002321</v>
      </c>
      <c r="AE1144" s="10">
        <f t="shared" si="360"/>
        <v>1.1574074074074073E-5</v>
      </c>
      <c r="AF1144">
        <f t="shared" si="355"/>
        <v>9.2592592592592379E-4</v>
      </c>
      <c r="AG1144" t="b">
        <f t="shared" si="356"/>
        <v>0</v>
      </c>
      <c r="AH1144">
        <f t="shared" si="357"/>
        <v>2.6562499999999999E-2</v>
      </c>
    </row>
    <row r="1145" spans="1:34" x14ac:dyDescent="0.2">
      <c r="A1145">
        <v>1214</v>
      </c>
      <c r="B1145" t="s">
        <v>1137</v>
      </c>
      <c r="C1145" t="s">
        <v>1192</v>
      </c>
      <c r="D1145" t="s">
        <v>2149</v>
      </c>
      <c r="E1145" t="str">
        <f t="shared" si="344"/>
        <v>Sam CoatesMar 21, 2020</v>
      </c>
      <c r="F1145" t="str">
        <f>VLOOKUP(D1145,'names lookup'!A:L,5,FALSE)</f>
        <v>Sam Coates</v>
      </c>
      <c r="G1145" t="str">
        <f>VLOOKUP(F1145,'names lookup'!E:H,3,FALSE)</f>
        <v>Sky News</v>
      </c>
      <c r="H1145" t="str">
        <f>VLOOKUP(F1145,'names lookup'!E:I,5,FALSE)</f>
        <v>Media</v>
      </c>
      <c r="I1145" t="str">
        <f>VLOOKUP($F1145,'names lookup'!$E:J,6,FALSE)</f>
        <v>TV</v>
      </c>
      <c r="J1145" t="str">
        <f>VLOOKUP($F1145,'names lookup'!$E:K,7,FALSE)</f>
        <v>National</v>
      </c>
      <c r="K1145" t="str">
        <f>VLOOKUP($F1145,'names lookup'!$E:L,8,FALSE)</f>
        <v>UK</v>
      </c>
      <c r="L1145" t="str">
        <f t="shared" si="345"/>
        <v>,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v>
      </c>
      <c r="M1145" t="str">
        <f t="shared" si="358"/>
        <v>24:23</v>
      </c>
      <c r="O1145">
        <v>399</v>
      </c>
      <c r="Q1145" t="s">
        <v>1138</v>
      </c>
      <c r="R1145" s="7">
        <f t="shared" si="346"/>
        <v>43911</v>
      </c>
      <c r="S1145" t="s">
        <v>2794</v>
      </c>
      <c r="T1145" s="6">
        <f t="shared" si="359"/>
        <v>1.6932870370370369E-2</v>
      </c>
      <c r="U1145">
        <f t="shared" si="347"/>
        <v>1.6932870370370369E-2</v>
      </c>
      <c r="V1145">
        <f t="shared" si="348"/>
        <v>1.7453703703703704E-2</v>
      </c>
      <c r="W1145">
        <f t="shared" si="349"/>
        <v>5.2083333333333495E-4</v>
      </c>
      <c r="X1145">
        <f t="shared" si="362"/>
        <v>1.7835648148148149E-2</v>
      </c>
      <c r="Y1145">
        <f t="shared" si="350"/>
        <v>1.7835648148148149E-2</v>
      </c>
      <c r="Z1145" t="b">
        <f t="shared" si="351"/>
        <v>0</v>
      </c>
      <c r="AA1145" s="6">
        <f t="shared" si="352"/>
        <v>3.0092592592592671E-4</v>
      </c>
      <c r="AB1145" s="6" t="b">
        <f t="shared" si="353"/>
        <v>0</v>
      </c>
      <c r="AC1145" s="9">
        <f t="shared" si="354"/>
        <v>63</v>
      </c>
      <c r="AD1145" s="9">
        <f t="shared" si="363"/>
        <v>145.38461538461502</v>
      </c>
      <c r="AE1145" s="10">
        <f t="shared" si="360"/>
        <v>2.5462962962962961E-4</v>
      </c>
      <c r="AF1145">
        <f t="shared" si="355"/>
        <v>9.0277777777778012E-4</v>
      </c>
      <c r="AG1145" t="b">
        <f t="shared" si="356"/>
        <v>0</v>
      </c>
      <c r="AH1145">
        <f t="shared" si="357"/>
        <v>2.6562499999999999E-2</v>
      </c>
    </row>
    <row r="1146" spans="1:34" x14ac:dyDescent="0.2">
      <c r="A1146">
        <v>1215</v>
      </c>
      <c r="B1146" t="s">
        <v>1137</v>
      </c>
      <c r="C1146" t="s">
        <v>1193</v>
      </c>
      <c r="D1146" t="s">
        <v>2149</v>
      </c>
      <c r="E1146" t="str">
        <f t="shared" si="344"/>
        <v>Sam CoatesMar 21, 2020</v>
      </c>
      <c r="F1146" t="str">
        <f>VLOOKUP(D1146,'names lookup'!A:L,5,FALSE)</f>
        <v>Sam Coates</v>
      </c>
      <c r="G1146" t="str">
        <f>VLOOKUP(F1146,'names lookup'!E:H,3,FALSE)</f>
        <v>Sky News</v>
      </c>
      <c r="H1146" t="str">
        <f>VLOOKUP(F1146,'names lookup'!E:I,5,FALSE)</f>
        <v>Media</v>
      </c>
      <c r="I1146" t="str">
        <f>VLOOKUP($F1146,'names lookup'!$E:J,6,FALSE)</f>
        <v>TV</v>
      </c>
      <c r="J1146" t="str">
        <f>VLOOKUP($F1146,'names lookup'!$E:K,7,FALSE)</f>
        <v>National</v>
      </c>
      <c r="K1146" t="str">
        <f>VLOOKUP($F1146,'names lookup'!$E:L,8,FALSE)</f>
        <v>UK</v>
      </c>
      <c r="L1146" t="str">
        <f t="shared" si="345"/>
        <v>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v>
      </c>
      <c r="M1146" t="str">
        <f t="shared" si="358"/>
        <v>24:49</v>
      </c>
      <c r="O1146">
        <v>319</v>
      </c>
      <c r="Q1146" t="s">
        <v>1138</v>
      </c>
      <c r="R1146" s="7">
        <f t="shared" si="346"/>
        <v>43911</v>
      </c>
      <c r="S1146" t="s">
        <v>2794</v>
      </c>
      <c r="T1146" s="6">
        <f t="shared" si="359"/>
        <v>1.7233796296296296E-2</v>
      </c>
      <c r="U1146">
        <f t="shared" si="347"/>
        <v>1.6932870370370369E-2</v>
      </c>
      <c r="V1146">
        <f t="shared" si="348"/>
        <v>1.7453703703703704E-2</v>
      </c>
      <c r="W1146">
        <f t="shared" si="349"/>
        <v>5.2083333333333495E-4</v>
      </c>
      <c r="X1146">
        <f t="shared" si="362"/>
        <v>1.7835648148148149E-2</v>
      </c>
      <c r="Y1146">
        <f t="shared" si="350"/>
        <v>1.7835648148148149E-2</v>
      </c>
      <c r="Z1146" t="b">
        <f t="shared" si="351"/>
        <v>0</v>
      </c>
      <c r="AA1146" s="6">
        <f t="shared" si="352"/>
        <v>2.1990740740740825E-4</v>
      </c>
      <c r="AB1146" s="6" t="b">
        <f t="shared" si="353"/>
        <v>0</v>
      </c>
      <c r="AC1146" s="9">
        <f t="shared" si="354"/>
        <v>54</v>
      </c>
      <c r="AD1146" s="9">
        <f t="shared" si="363"/>
        <v>170.52631578947305</v>
      </c>
      <c r="AE1146" s="10">
        <f t="shared" si="360"/>
        <v>2.199074074074074E-4</v>
      </c>
      <c r="AF1146">
        <f t="shared" si="355"/>
        <v>9.0277777777778012E-4</v>
      </c>
      <c r="AG1146" t="b">
        <f t="shared" si="356"/>
        <v>0</v>
      </c>
      <c r="AH1146">
        <f t="shared" si="357"/>
        <v>2.6562499999999999E-2</v>
      </c>
    </row>
    <row r="1147" spans="1:34" x14ac:dyDescent="0.2">
      <c r="A1147">
        <v>1216</v>
      </c>
      <c r="B1147" t="s">
        <v>1137</v>
      </c>
      <c r="C1147" t="s">
        <v>1194</v>
      </c>
      <c r="D1147" t="s">
        <v>2149</v>
      </c>
      <c r="E1147" t="str">
        <f t="shared" si="344"/>
        <v>Sam CoatesMar 21, 2020</v>
      </c>
      <c r="F1147" t="str">
        <f>VLOOKUP(D1147,'names lookup'!A:L,5,FALSE)</f>
        <v>Sam Coates</v>
      </c>
      <c r="G1147" t="str">
        <f>VLOOKUP(F1147,'names lookup'!E:H,3,FALSE)</f>
        <v>Sky News</v>
      </c>
      <c r="H1147" t="str">
        <f>VLOOKUP(F1147,'names lookup'!E:I,5,FALSE)</f>
        <v>Media</v>
      </c>
      <c r="I1147" t="str">
        <f>VLOOKUP($F1147,'names lookup'!$E:J,6,FALSE)</f>
        <v>TV</v>
      </c>
      <c r="J1147" t="str">
        <f>VLOOKUP($F1147,'names lookup'!$E:K,7,FALSE)</f>
        <v>National</v>
      </c>
      <c r="K1147" t="str">
        <f>VLOOKUP($F1147,'names lookup'!$E:L,8,FALSE)</f>
        <v>UK</v>
      </c>
      <c r="L1147" t="str">
        <f t="shared" si="345"/>
        <v>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v>
      </c>
      <c r="M1147" t="str">
        <f t="shared" si="358"/>
        <v>25:08</v>
      </c>
      <c r="O1147">
        <v>580</v>
      </c>
      <c r="Q1147" t="s">
        <v>1138</v>
      </c>
      <c r="R1147" s="7">
        <f t="shared" si="346"/>
        <v>43911</v>
      </c>
      <c r="S1147" t="s">
        <v>2794</v>
      </c>
      <c r="T1147" s="6">
        <f t="shared" si="359"/>
        <v>1.7453703703703704E-2</v>
      </c>
      <c r="U1147">
        <f t="shared" si="347"/>
        <v>1.6932870370370369E-2</v>
      </c>
      <c r="V1147">
        <f t="shared" si="348"/>
        <v>1.7453703703703704E-2</v>
      </c>
      <c r="W1147">
        <f t="shared" si="349"/>
        <v>5.2083333333333495E-4</v>
      </c>
      <c r="X1147">
        <f t="shared" si="362"/>
        <v>1.7835648148148149E-2</v>
      </c>
      <c r="Y1147">
        <f t="shared" si="350"/>
        <v>1.7835648148148149E-2</v>
      </c>
      <c r="Z1147" t="b">
        <f t="shared" si="351"/>
        <v>0</v>
      </c>
      <c r="AA1147" s="6">
        <f t="shared" si="352"/>
        <v>3.8194444444444517E-4</v>
      </c>
      <c r="AB1147" s="6" t="b">
        <f t="shared" si="353"/>
        <v>0</v>
      </c>
      <c r="AC1147" s="9">
        <f t="shared" si="354"/>
        <v>95</v>
      </c>
      <c r="AD1147" s="9">
        <f t="shared" si="363"/>
        <v>172.72727272727241</v>
      </c>
      <c r="AE1147" s="10">
        <f t="shared" si="360"/>
        <v>3.9351851851851852E-4</v>
      </c>
      <c r="AF1147">
        <f t="shared" si="355"/>
        <v>9.0277777777778012E-4</v>
      </c>
      <c r="AG1147" t="b">
        <f t="shared" si="356"/>
        <v>0</v>
      </c>
      <c r="AH1147">
        <f t="shared" si="357"/>
        <v>2.6562499999999999E-2</v>
      </c>
    </row>
    <row r="1148" spans="1:34" x14ac:dyDescent="0.2">
      <c r="A1148">
        <v>1217</v>
      </c>
      <c r="B1148" t="s">
        <v>1137</v>
      </c>
      <c r="C1148" t="s">
        <v>1195</v>
      </c>
      <c r="D1148" t="s">
        <v>2038</v>
      </c>
      <c r="E1148" t="str">
        <f t="shared" si="344"/>
        <v>Boris JohnsonMar 21, 2020</v>
      </c>
      <c r="F1148" t="str">
        <f>VLOOKUP(D1148,'names lookup'!A:L,5,FALSE)</f>
        <v>Boris Johnson</v>
      </c>
      <c r="G1148" t="str">
        <f>VLOOKUP(F1148,'names lookup'!E:H,3,FALSE)</f>
        <v>Government</v>
      </c>
      <c r="H1148" t="str">
        <f>VLOOKUP(F1148,'names lookup'!E:I,5,FALSE)</f>
        <v>Government</v>
      </c>
      <c r="I1148" t="str">
        <f>VLOOKUP($F1148,'names lookup'!$E:J,6,FALSE)</f>
        <v>Central govt</v>
      </c>
      <c r="J1148" t="str">
        <f>VLOOKUP($F1148,'names lookup'!$E:K,7,FALSE)</f>
        <v>N/A</v>
      </c>
      <c r="K1148" t="str">
        <f>VLOOKUP($F1148,'names lookup'!$E:L,8,FALSE)</f>
        <v>UK</v>
      </c>
      <c r="L1148" t="str">
        <f t="shared" si="345"/>
        <v>[inaudible 00002540].</v>
      </c>
      <c r="M1148" t="str">
        <f t="shared" si="358"/>
        <v>25:41</v>
      </c>
      <c r="O1148">
        <v>47</v>
      </c>
      <c r="Q1148" t="s">
        <v>1138</v>
      </c>
      <c r="R1148" s="7">
        <f t="shared" si="346"/>
        <v>43911</v>
      </c>
      <c r="S1148" t="s">
        <v>2795</v>
      </c>
      <c r="T1148" s="6">
        <f t="shared" si="359"/>
        <v>1.7835648148148149E-2</v>
      </c>
      <c r="U1148">
        <f t="shared" si="347"/>
        <v>1.7835648148148149E-2</v>
      </c>
      <c r="V1148">
        <f t="shared" si="348"/>
        <v>2.6562499999999999E-2</v>
      </c>
      <c r="W1148">
        <f t="shared" si="349"/>
        <v>8.7268518518518502E-3</v>
      </c>
      <c r="X1148">
        <f t="shared" si="362"/>
        <v>2.1712962962962962E-2</v>
      </c>
      <c r="Y1148">
        <f t="shared" si="350"/>
        <v>2.1712962962962962E-2</v>
      </c>
      <c r="Z1148" t="b">
        <f t="shared" si="351"/>
        <v>0</v>
      </c>
      <c r="AA1148" s="6">
        <f t="shared" si="352"/>
        <v>0</v>
      </c>
      <c r="AB1148" s="6" t="b">
        <f t="shared" si="353"/>
        <v>0</v>
      </c>
      <c r="AC1148" s="9">
        <f t="shared" si="354"/>
        <v>2</v>
      </c>
      <c r="AD1148" s="9"/>
      <c r="AE1148" s="10">
        <f t="shared" si="360"/>
        <v>0</v>
      </c>
      <c r="AF1148">
        <f t="shared" si="355"/>
        <v>3.8773148148148126E-3</v>
      </c>
      <c r="AG1148" t="b">
        <f t="shared" si="356"/>
        <v>0</v>
      </c>
      <c r="AH1148">
        <f t="shared" si="357"/>
        <v>2.6562499999999999E-2</v>
      </c>
    </row>
    <row r="1149" spans="1:34" x14ac:dyDescent="0.2">
      <c r="A1149">
        <v>1218</v>
      </c>
      <c r="B1149" t="s">
        <v>1137</v>
      </c>
      <c r="C1149" t="s">
        <v>1196</v>
      </c>
      <c r="D1149" t="s">
        <v>2141</v>
      </c>
      <c r="E1149" t="str">
        <f t="shared" si="344"/>
        <v>Rishi SunakMar 21, 2020</v>
      </c>
      <c r="F1149" t="str">
        <f>VLOOKUP(D1149,'names lookup'!A:L,5,FALSE)</f>
        <v>Rishi Sunak</v>
      </c>
      <c r="G1149" t="str">
        <f>VLOOKUP(F1149,'names lookup'!E:H,3,FALSE)</f>
        <v>Government</v>
      </c>
      <c r="H1149" t="str">
        <f>VLOOKUP(F1149,'names lookup'!E:I,5,FALSE)</f>
        <v>Government</v>
      </c>
      <c r="I1149" t="str">
        <f>VLOOKUP($F1149,'names lookup'!$E:J,6,FALSE)</f>
        <v>Central govt</v>
      </c>
      <c r="J1149" t="str">
        <f>VLOOKUP($F1149,'names lookup'!$E:K,7,FALSE)</f>
        <v>N/A</v>
      </c>
      <c r="K1149" t="str">
        <f>VLOOKUP($F1149,'names lookup'!$E:L,8,FALSE)</f>
        <v>UK</v>
      </c>
      <c r="L1149" t="str">
        <f t="shared" si="345"/>
        <v>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v>
      </c>
      <c r="M1149" t="str">
        <f t="shared" si="358"/>
        <v>25:41</v>
      </c>
      <c r="O1149">
        <v>599</v>
      </c>
      <c r="Q1149" t="s">
        <v>1138</v>
      </c>
      <c r="R1149" s="7">
        <f t="shared" si="346"/>
        <v>43911</v>
      </c>
      <c r="S1149" t="s">
        <v>2795</v>
      </c>
      <c r="T1149" s="6">
        <f t="shared" si="359"/>
        <v>1.7835648148148149E-2</v>
      </c>
      <c r="U1149">
        <f t="shared" si="347"/>
        <v>1.7835648148148149E-2</v>
      </c>
      <c r="V1149">
        <f t="shared" si="348"/>
        <v>2.5092592592592593E-2</v>
      </c>
      <c r="W1149">
        <f t="shared" si="349"/>
        <v>7.2569444444444443E-3</v>
      </c>
      <c r="X1149">
        <f t="shared" si="362"/>
        <v>2.1712962962962962E-2</v>
      </c>
      <c r="Y1149">
        <f t="shared" si="350"/>
        <v>2.1712962962962962E-2</v>
      </c>
      <c r="Z1149" t="b">
        <f t="shared" si="351"/>
        <v>0</v>
      </c>
      <c r="AA1149" s="6">
        <f t="shared" si="352"/>
        <v>3.7037037037036813E-4</v>
      </c>
      <c r="AB1149" s="6" t="b">
        <f t="shared" si="353"/>
        <v>0</v>
      </c>
      <c r="AC1149" s="9">
        <f t="shared" si="354"/>
        <v>96</v>
      </c>
      <c r="AD1149" s="9">
        <f t="shared" ref="AD1149:AD1180" si="364">IF(AB1149=FALSE,AC1149/(AA1149*(24*60)),"")</f>
        <v>180.00000000000108</v>
      </c>
      <c r="AE1149" s="10">
        <f t="shared" si="360"/>
        <v>3.9351851851851852E-4</v>
      </c>
      <c r="AF1149">
        <f t="shared" si="355"/>
        <v>3.8773148148148126E-3</v>
      </c>
      <c r="AG1149" t="b">
        <f t="shared" si="356"/>
        <v>0</v>
      </c>
      <c r="AH1149">
        <f t="shared" si="357"/>
        <v>2.6562499999999999E-2</v>
      </c>
    </row>
    <row r="1150" spans="1:34" x14ac:dyDescent="0.2">
      <c r="A1150">
        <v>1219</v>
      </c>
      <c r="B1150" t="s">
        <v>1137</v>
      </c>
      <c r="C1150" t="s">
        <v>1197</v>
      </c>
      <c r="D1150" t="s">
        <v>2090</v>
      </c>
      <c r="E1150" t="str">
        <f t="shared" si="344"/>
        <v>Jenny HarriesMar 21, 2020</v>
      </c>
      <c r="F1150" t="str">
        <f>VLOOKUP(D1150,'names lookup'!A:L,5,FALSE)</f>
        <v>Dr. Jenny Harries</v>
      </c>
      <c r="G1150" t="str">
        <f>VLOOKUP(F1150,'names lookup'!E:H,3,FALSE)</f>
        <v>Department of Health and Social Care (DHSC)</v>
      </c>
      <c r="H1150" t="str">
        <f>VLOOKUP(F1150,'names lookup'!E:I,5,FALSE)</f>
        <v>Government</v>
      </c>
      <c r="I1150" t="str">
        <f>VLOOKUP($F1150,'names lookup'!$E:J,6,FALSE)</f>
        <v>Health</v>
      </c>
      <c r="J1150" t="str">
        <f>VLOOKUP($F1150,'names lookup'!$E:K,7,FALSE)</f>
        <v>N/A</v>
      </c>
      <c r="K1150" t="str">
        <f>VLOOKUP($F1150,'names lookup'!$E:L,8,FALSE)</f>
        <v>England</v>
      </c>
      <c r="L1150" t="str">
        <f t="shared" si="345"/>
        <v>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v>
      </c>
      <c r="M1150" t="str">
        <f t="shared" si="358"/>
        <v>26:13</v>
      </c>
      <c r="O1150">
        <v>941</v>
      </c>
      <c r="Q1150" t="s">
        <v>1138</v>
      </c>
      <c r="R1150" s="7">
        <f t="shared" si="346"/>
        <v>43911</v>
      </c>
      <c r="S1150" t="s">
        <v>2796</v>
      </c>
      <c r="T1150" s="6">
        <f t="shared" si="359"/>
        <v>1.8206018518518517E-2</v>
      </c>
      <c r="U1150">
        <f t="shared" si="347"/>
        <v>1.8206018518518517E-2</v>
      </c>
      <c r="V1150">
        <f t="shared" si="348"/>
        <v>2.2719907407407411E-2</v>
      </c>
      <c r="W1150">
        <f t="shared" si="349"/>
        <v>4.5138888888888937E-3</v>
      </c>
      <c r="X1150">
        <f t="shared" si="362"/>
        <v>2.1712962962962962E-2</v>
      </c>
      <c r="Y1150">
        <f t="shared" si="350"/>
        <v>2.1712962962962962E-2</v>
      </c>
      <c r="Z1150" t="b">
        <f t="shared" si="351"/>
        <v>0</v>
      </c>
      <c r="AA1150" s="6">
        <f t="shared" si="352"/>
        <v>5.9027777777777984E-4</v>
      </c>
      <c r="AB1150" s="6" t="b">
        <f t="shared" si="353"/>
        <v>0</v>
      </c>
      <c r="AC1150" s="9">
        <f t="shared" si="354"/>
        <v>166</v>
      </c>
      <c r="AD1150" s="9">
        <f t="shared" si="364"/>
        <v>195.29411764705813</v>
      </c>
      <c r="AE1150" s="10">
        <f t="shared" si="360"/>
        <v>6.8287037037037025E-4</v>
      </c>
      <c r="AF1150">
        <f t="shared" si="355"/>
        <v>3.5069444444444445E-3</v>
      </c>
      <c r="AG1150" t="b">
        <f t="shared" si="356"/>
        <v>0</v>
      </c>
      <c r="AH1150">
        <f t="shared" si="357"/>
        <v>2.6562499999999999E-2</v>
      </c>
    </row>
    <row r="1151" spans="1:34" x14ac:dyDescent="0.2">
      <c r="A1151">
        <v>1220</v>
      </c>
      <c r="B1151" t="s">
        <v>1137</v>
      </c>
      <c r="C1151" t="s">
        <v>1198</v>
      </c>
      <c r="D1151" t="s">
        <v>2090</v>
      </c>
      <c r="E1151" t="str">
        <f t="shared" si="344"/>
        <v>Jenny HarriesMar 21, 2020</v>
      </c>
      <c r="F1151" t="str">
        <f>VLOOKUP(D1151,'names lookup'!A:L,5,FALSE)</f>
        <v>Dr. Jenny Harries</v>
      </c>
      <c r="G1151" t="str">
        <f>VLOOKUP(F1151,'names lookup'!E:H,3,FALSE)</f>
        <v>Department of Health and Social Care (DHSC)</v>
      </c>
      <c r="H1151" t="str">
        <f>VLOOKUP(F1151,'names lookup'!E:I,5,FALSE)</f>
        <v>Government</v>
      </c>
      <c r="I1151" t="str">
        <f>VLOOKUP($F1151,'names lookup'!$E:J,6,FALSE)</f>
        <v>Health</v>
      </c>
      <c r="J1151" t="str">
        <f>VLOOKUP($F1151,'names lookup'!$E:K,7,FALSE)</f>
        <v>N/A</v>
      </c>
      <c r="K1151" t="str">
        <f>VLOOKUP($F1151,'names lookup'!$E:L,8,FALSE)</f>
        <v>England</v>
      </c>
      <c r="L1151" t="str">
        <f t="shared" si="345"/>
        <v>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v>
      </c>
      <c r="M1151" t="str">
        <f t="shared" si="358"/>
        <v>27:04</v>
      </c>
      <c r="O1151">
        <v>855</v>
      </c>
      <c r="Q1151" t="s">
        <v>1138</v>
      </c>
      <c r="R1151" s="7">
        <f t="shared" si="346"/>
        <v>43911</v>
      </c>
      <c r="S1151" t="s">
        <v>2796</v>
      </c>
      <c r="T1151" s="6">
        <f t="shared" si="359"/>
        <v>1.8796296296296297E-2</v>
      </c>
      <c r="U1151">
        <f t="shared" si="347"/>
        <v>1.8206018518518517E-2</v>
      </c>
      <c r="V1151">
        <f t="shared" si="348"/>
        <v>2.2719907407407411E-2</v>
      </c>
      <c r="W1151">
        <f t="shared" si="349"/>
        <v>4.5138888888888937E-3</v>
      </c>
      <c r="X1151">
        <f t="shared" si="362"/>
        <v>2.1712962962962962E-2</v>
      </c>
      <c r="Y1151">
        <f t="shared" si="350"/>
        <v>2.1712962962962962E-2</v>
      </c>
      <c r="Z1151" t="b">
        <f t="shared" si="351"/>
        <v>0</v>
      </c>
      <c r="AA1151" s="6">
        <f t="shared" si="352"/>
        <v>5.3240740740740505E-4</v>
      </c>
      <c r="AB1151" s="6" t="b">
        <f t="shared" si="353"/>
        <v>0</v>
      </c>
      <c r="AC1151" s="9">
        <f t="shared" si="354"/>
        <v>144</v>
      </c>
      <c r="AD1151" s="9">
        <f t="shared" si="364"/>
        <v>187.82608695652257</v>
      </c>
      <c r="AE1151" s="10">
        <f t="shared" si="360"/>
        <v>5.9027777777777778E-4</v>
      </c>
      <c r="AF1151">
        <f t="shared" si="355"/>
        <v>3.5069444444444445E-3</v>
      </c>
      <c r="AG1151" t="b">
        <f t="shared" si="356"/>
        <v>0</v>
      </c>
      <c r="AH1151">
        <f t="shared" si="357"/>
        <v>2.6562499999999999E-2</v>
      </c>
    </row>
    <row r="1152" spans="1:34" x14ac:dyDescent="0.2">
      <c r="A1152">
        <v>1221</v>
      </c>
      <c r="B1152" t="s">
        <v>1137</v>
      </c>
      <c r="C1152" t="s">
        <v>1199</v>
      </c>
      <c r="D1152" t="s">
        <v>2090</v>
      </c>
      <c r="E1152" t="str">
        <f t="shared" si="344"/>
        <v>Jenny HarriesMar 21, 2020</v>
      </c>
      <c r="F1152" t="str">
        <f>VLOOKUP(D1152,'names lookup'!A:L,5,FALSE)</f>
        <v>Dr. Jenny Harries</v>
      </c>
      <c r="G1152" t="str">
        <f>VLOOKUP(F1152,'names lookup'!E:H,3,FALSE)</f>
        <v>Department of Health and Social Care (DHSC)</v>
      </c>
      <c r="H1152" t="str">
        <f>VLOOKUP(F1152,'names lookup'!E:I,5,FALSE)</f>
        <v>Government</v>
      </c>
      <c r="I1152" t="str">
        <f>VLOOKUP($F1152,'names lookup'!$E:J,6,FALSE)</f>
        <v>Health</v>
      </c>
      <c r="J1152" t="str">
        <f>VLOOKUP($F1152,'names lookup'!$E:K,7,FALSE)</f>
        <v>N/A</v>
      </c>
      <c r="K1152" t="str">
        <f>VLOOKUP($F1152,'names lookup'!$E:L,8,FALSE)</f>
        <v>England</v>
      </c>
      <c r="L1152" t="str">
        <f t="shared" si="345"/>
        <v>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v>
      </c>
      <c r="M1152" t="str">
        <f t="shared" si="358"/>
        <v>27:50</v>
      </c>
      <c r="O1152">
        <v>554</v>
      </c>
      <c r="Q1152" t="s">
        <v>1138</v>
      </c>
      <c r="R1152" s="7">
        <f t="shared" si="346"/>
        <v>43911</v>
      </c>
      <c r="S1152" t="s">
        <v>2796</v>
      </c>
      <c r="T1152" s="6">
        <f t="shared" si="359"/>
        <v>1.9328703703703702E-2</v>
      </c>
      <c r="U1152">
        <f t="shared" si="347"/>
        <v>1.8206018518518517E-2</v>
      </c>
      <c r="V1152">
        <f t="shared" si="348"/>
        <v>2.2719907407407411E-2</v>
      </c>
      <c r="W1152">
        <f t="shared" si="349"/>
        <v>4.5138888888888937E-3</v>
      </c>
      <c r="X1152">
        <f t="shared" si="362"/>
        <v>2.1712962962962962E-2</v>
      </c>
      <c r="Y1152">
        <f t="shared" si="350"/>
        <v>2.1712962962962962E-2</v>
      </c>
      <c r="Z1152" t="b">
        <f t="shared" si="351"/>
        <v>0</v>
      </c>
      <c r="AA1152" s="6">
        <f t="shared" si="352"/>
        <v>3.5879629629629803E-4</v>
      </c>
      <c r="AB1152" s="6" t="b">
        <f t="shared" si="353"/>
        <v>0</v>
      </c>
      <c r="AC1152" s="9">
        <f t="shared" si="354"/>
        <v>102</v>
      </c>
      <c r="AD1152" s="9">
        <f t="shared" si="364"/>
        <v>197.41935483870873</v>
      </c>
      <c r="AE1152" s="10">
        <f t="shared" si="360"/>
        <v>4.1666666666666669E-4</v>
      </c>
      <c r="AF1152">
        <f t="shared" si="355"/>
        <v>3.5069444444444445E-3</v>
      </c>
      <c r="AG1152" t="b">
        <f t="shared" si="356"/>
        <v>0</v>
      </c>
      <c r="AH1152">
        <f t="shared" si="357"/>
        <v>2.6562499999999999E-2</v>
      </c>
    </row>
    <row r="1153" spans="1:34" x14ac:dyDescent="0.2">
      <c r="A1153">
        <v>1222</v>
      </c>
      <c r="B1153" t="s">
        <v>1137</v>
      </c>
      <c r="C1153" t="s">
        <v>1200</v>
      </c>
      <c r="D1153" t="s">
        <v>2038</v>
      </c>
      <c r="E1153" t="str">
        <f t="shared" si="344"/>
        <v>Boris JohnsonMar 21, 2020</v>
      </c>
      <c r="F1153" t="str">
        <f>VLOOKUP(D1153,'names lookup'!A:L,5,FALSE)</f>
        <v>Boris Johnson</v>
      </c>
      <c r="G1153" t="str">
        <f>VLOOKUP(F1153,'names lookup'!E:H,3,FALSE)</f>
        <v>Government</v>
      </c>
      <c r="H1153" t="str">
        <f>VLOOKUP(F1153,'names lookup'!E:I,5,FALSE)</f>
        <v>Government</v>
      </c>
      <c r="I1153" t="str">
        <f>VLOOKUP($F1153,'names lookup'!$E:J,6,FALSE)</f>
        <v>Central govt</v>
      </c>
      <c r="J1153" t="str">
        <f>VLOOKUP($F1153,'names lookup'!$E:K,7,FALSE)</f>
        <v>N/A</v>
      </c>
      <c r="K1153" t="str">
        <f>VLOOKUP($F1153,'names lookup'!$E:L,8,FALSE)</f>
        <v>UK</v>
      </c>
      <c r="L1153" t="str">
        <f t="shared" si="345"/>
        <v>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v>
      </c>
      <c r="M1153" t="str">
        <f t="shared" si="358"/>
        <v>28:21</v>
      </c>
      <c r="O1153">
        <v>910</v>
      </c>
      <c r="Q1153" t="s">
        <v>1138</v>
      </c>
      <c r="R1153" s="7">
        <f t="shared" si="346"/>
        <v>43911</v>
      </c>
      <c r="S1153" t="s">
        <v>2428</v>
      </c>
      <c r="T1153" s="6">
        <f t="shared" si="359"/>
        <v>1.96875E-2</v>
      </c>
      <c r="U1153">
        <f t="shared" si="347"/>
        <v>1.96875E-2</v>
      </c>
      <c r="V1153">
        <f t="shared" si="348"/>
        <v>2.6562499999999999E-2</v>
      </c>
      <c r="W1153">
        <f t="shared" si="349"/>
        <v>6.8749999999999992E-3</v>
      </c>
      <c r="X1153">
        <f t="shared" si="362"/>
        <v>2.1712962962962962E-2</v>
      </c>
      <c r="Y1153">
        <f t="shared" si="350"/>
        <v>2.1712962962962962E-2</v>
      </c>
      <c r="Z1153" t="b">
        <f t="shared" si="351"/>
        <v>0</v>
      </c>
      <c r="AA1153" s="6">
        <f t="shared" si="352"/>
        <v>6.3657407407407413E-4</v>
      </c>
      <c r="AB1153" s="6" t="b">
        <f t="shared" si="353"/>
        <v>0</v>
      </c>
      <c r="AC1153" s="9">
        <f t="shared" si="354"/>
        <v>166</v>
      </c>
      <c r="AD1153" s="9">
        <f t="shared" si="364"/>
        <v>181.09090909090907</v>
      </c>
      <c r="AE1153" s="10">
        <f t="shared" si="360"/>
        <v>6.8287037037037025E-4</v>
      </c>
      <c r="AF1153">
        <f t="shared" si="355"/>
        <v>2.0254629629629615E-3</v>
      </c>
      <c r="AG1153" t="b">
        <f t="shared" si="356"/>
        <v>0</v>
      </c>
      <c r="AH1153">
        <f t="shared" si="357"/>
        <v>2.6562499999999999E-2</v>
      </c>
    </row>
    <row r="1154" spans="1:34" x14ac:dyDescent="0.2">
      <c r="A1154">
        <v>1223</v>
      </c>
      <c r="B1154" t="s">
        <v>1137</v>
      </c>
      <c r="C1154" t="s">
        <v>1201</v>
      </c>
      <c r="D1154" t="s">
        <v>2038</v>
      </c>
      <c r="E1154" t="str">
        <f t="shared" ref="E1154:E1217" si="365">D1154&amp;Q1154</f>
        <v>Boris JohnsonMar 21, 2020</v>
      </c>
      <c r="F1154" t="str">
        <f>VLOOKUP(D1154,'names lookup'!A:L,5,FALSE)</f>
        <v>Boris Johnson</v>
      </c>
      <c r="G1154" t="str">
        <f>VLOOKUP(F1154,'names lookup'!E:H,3,FALSE)</f>
        <v>Government</v>
      </c>
      <c r="H1154" t="str">
        <f>VLOOKUP(F1154,'names lookup'!E:I,5,FALSE)</f>
        <v>Government</v>
      </c>
      <c r="I1154" t="str">
        <f>VLOOKUP($F1154,'names lookup'!$E:J,6,FALSE)</f>
        <v>Central govt</v>
      </c>
      <c r="J1154" t="str">
        <f>VLOOKUP($F1154,'names lookup'!$E:K,7,FALSE)</f>
        <v>N/A</v>
      </c>
      <c r="K1154" t="str">
        <f>VLOOKUP($F1154,'names lookup'!$E:L,8,FALSE)</f>
        <v>UK</v>
      </c>
      <c r="L1154" t="str">
        <f t="shared" ref="L1154:L1217" si="366">TRIM(SUBSTITUTE(SUBSTITUTE(SUBSTITUTE(SUBSTITUTE(C1154,D1154,""),M1154,""),"();",""),":",""))</f>
        <v>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v>
      </c>
      <c r="M1154" t="str">
        <f t="shared" si="358"/>
        <v>29:16</v>
      </c>
      <c r="O1154">
        <v>658</v>
      </c>
      <c r="Q1154" t="s">
        <v>1138</v>
      </c>
      <c r="R1154" s="7">
        <f t="shared" ref="R1154:R1217" si="367">DATE(2020,IF(LEFT(Q1154,3)="Apr",4,3),SUBSTITUTE(SUBSTITUTE(SUBSTITUTE(Q1154,", 2020",""),"Apr ",""),"Mar ",""))</f>
        <v>43911</v>
      </c>
      <c r="S1154" t="s">
        <v>2428</v>
      </c>
      <c r="T1154" s="6">
        <f t="shared" si="359"/>
        <v>2.0324074074074074E-2</v>
      </c>
      <c r="U1154">
        <f t="shared" ref="U1154:U1217" si="368">IF(D1154=D1153,U1153,T1154)</f>
        <v>1.96875E-2</v>
      </c>
      <c r="V1154">
        <f t="shared" ref="V1154:V1217" si="369">_xlfn.MAXIFS(T:T,D:D,D1154,B:B,B1154)</f>
        <v>2.6562499999999999E-2</v>
      </c>
      <c r="W1154">
        <f t="shared" ref="W1154:W1217" si="370">V1154-U1154</f>
        <v>6.8749999999999992E-3</v>
      </c>
      <c r="X1154">
        <f t="shared" si="362"/>
        <v>2.1712962962962962E-2</v>
      </c>
      <c r="Y1154">
        <f t="shared" ref="Y1154:Y1217" si="371">IF(ISBLANK(X1154),V1154,X1154)</f>
        <v>2.1712962962962962E-2</v>
      </c>
      <c r="Z1154" t="b">
        <f t="shared" ref="Z1154:Z1217" si="372">IF(ISBLANK(X1154),TRUE,FALSE)</f>
        <v>0</v>
      </c>
      <c r="AA1154" s="6">
        <f t="shared" ref="AA1154:AA1217" si="373">T1155-T1154</f>
        <v>4.745370370370372E-4</v>
      </c>
      <c r="AB1154" s="6" t="b">
        <f t="shared" ref="AB1154:AB1217" si="374">AA1154&lt;0</f>
        <v>0</v>
      </c>
      <c r="AC1154" s="9">
        <f t="shared" ref="AC1154:AC1217" si="375">LEN(TRIM(L1154))-LEN(SUBSTITUTE(L1154," ",""))+1</f>
        <v>106</v>
      </c>
      <c r="AD1154" s="9">
        <f t="shared" si="364"/>
        <v>155.12195121951214</v>
      </c>
      <c r="AE1154" s="10">
        <f t="shared" si="360"/>
        <v>4.3981481481481481E-4</v>
      </c>
      <c r="AF1154">
        <f t="shared" ref="AF1154:AF1217" si="376">Y1154-U1154</f>
        <v>2.0254629629629615E-3</v>
      </c>
      <c r="AG1154" t="b">
        <f t="shared" ref="AG1154:AG1217" si="377">AF1154&lt;0</f>
        <v>0</v>
      </c>
      <c r="AH1154">
        <f t="shared" ref="AH1154:AH1217" si="378">_xlfn.MAXIFS(T:T,B:B,B1154)</f>
        <v>2.6562499999999999E-2</v>
      </c>
    </row>
    <row r="1155" spans="1:34" x14ac:dyDescent="0.2">
      <c r="A1155">
        <v>1224</v>
      </c>
      <c r="B1155" t="s">
        <v>1137</v>
      </c>
      <c r="C1155" t="s">
        <v>1202</v>
      </c>
      <c r="D1155" t="s">
        <v>2038</v>
      </c>
      <c r="E1155" t="str">
        <f t="shared" si="365"/>
        <v>Boris JohnsonMar 21, 2020</v>
      </c>
      <c r="F1155" t="str">
        <f>VLOOKUP(D1155,'names lookup'!A:L,5,FALSE)</f>
        <v>Boris Johnson</v>
      </c>
      <c r="G1155" t="str">
        <f>VLOOKUP(F1155,'names lookup'!E:H,3,FALSE)</f>
        <v>Government</v>
      </c>
      <c r="H1155" t="str">
        <f>VLOOKUP(F1155,'names lookup'!E:I,5,FALSE)</f>
        <v>Government</v>
      </c>
      <c r="I1155" t="str">
        <f>VLOOKUP($F1155,'names lookup'!$E:J,6,FALSE)</f>
        <v>Central govt</v>
      </c>
      <c r="J1155" t="str">
        <f>VLOOKUP($F1155,'names lookup'!$E:K,7,FALSE)</f>
        <v>N/A</v>
      </c>
      <c r="K1155" t="str">
        <f>VLOOKUP($F1155,'names lookup'!$E:L,8,FALSE)</f>
        <v>UK</v>
      </c>
      <c r="L1155" t="str">
        <f t="shared" si="366"/>
        <v>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v>
      </c>
      <c r="M1155" t="str">
        <f t="shared" ref="M1155:M1218" si="379">MID(C1155,FIND("(",C1155)+1,FIND(")",C1155)-FIND("(",C1155)-1)</f>
        <v>29:57</v>
      </c>
      <c r="O1155">
        <v>489</v>
      </c>
      <c r="Q1155" t="s">
        <v>1138</v>
      </c>
      <c r="R1155" s="7">
        <f t="shared" si="367"/>
        <v>43911</v>
      </c>
      <c r="S1155" t="s">
        <v>2428</v>
      </c>
      <c r="T1155" s="6">
        <f t="shared" ref="T1155:T1218" si="380">IF(LEN(N1155)&gt;5,TIME(LEFT(M1155,2),MID(M1155,4,2),RIGHT(M1155,2)),TIME(N1155,LEFT(M1155,2),RIGHT(M1155,2)))</f>
        <v>2.0798611111111111E-2</v>
      </c>
      <c r="U1155">
        <f t="shared" si="368"/>
        <v>1.96875E-2</v>
      </c>
      <c r="V1155">
        <f t="shared" si="369"/>
        <v>2.6562499999999999E-2</v>
      </c>
      <c r="W1155">
        <f t="shared" si="370"/>
        <v>6.8749999999999992E-3</v>
      </c>
      <c r="X1155">
        <f t="shared" si="362"/>
        <v>2.1712962962962962E-2</v>
      </c>
      <c r="Y1155">
        <f t="shared" si="371"/>
        <v>2.1712962962962962E-2</v>
      </c>
      <c r="Z1155" t="b">
        <f t="shared" si="372"/>
        <v>0</v>
      </c>
      <c r="AA1155" s="6">
        <f t="shared" si="373"/>
        <v>3.703703703703716E-4</v>
      </c>
      <c r="AB1155" s="6" t="b">
        <f t="shared" si="374"/>
        <v>0</v>
      </c>
      <c r="AC1155" s="9">
        <f t="shared" si="375"/>
        <v>74</v>
      </c>
      <c r="AD1155" s="9">
        <f t="shared" si="364"/>
        <v>138.74999999999955</v>
      </c>
      <c r="AE1155" s="10">
        <f t="shared" ref="AE1155:AE1218" si="381">TIME(0,0,(AC1155/AVERAGE(AD:AD))*60)</f>
        <v>3.0092592592592595E-4</v>
      </c>
      <c r="AF1155">
        <f t="shared" si="376"/>
        <v>2.0254629629629615E-3</v>
      </c>
      <c r="AG1155" t="b">
        <f t="shared" si="377"/>
        <v>0</v>
      </c>
      <c r="AH1155">
        <f t="shared" si="378"/>
        <v>2.6562499999999999E-2</v>
      </c>
    </row>
    <row r="1156" spans="1:34" x14ac:dyDescent="0.2">
      <c r="A1156">
        <v>1225</v>
      </c>
      <c r="B1156" t="s">
        <v>1137</v>
      </c>
      <c r="C1156" t="s">
        <v>1203</v>
      </c>
      <c r="D1156" t="s">
        <v>2038</v>
      </c>
      <c r="E1156" t="str">
        <f t="shared" si="365"/>
        <v>Boris JohnsonMar 21, 2020</v>
      </c>
      <c r="F1156" t="str">
        <f>VLOOKUP(D1156,'names lookup'!A:L,5,FALSE)</f>
        <v>Boris Johnson</v>
      </c>
      <c r="G1156" t="str">
        <f>VLOOKUP(F1156,'names lookup'!E:H,3,FALSE)</f>
        <v>Government</v>
      </c>
      <c r="H1156" t="str">
        <f>VLOOKUP(F1156,'names lookup'!E:I,5,FALSE)</f>
        <v>Government</v>
      </c>
      <c r="I1156" t="str">
        <f>VLOOKUP($F1156,'names lookup'!$E:J,6,FALSE)</f>
        <v>Central govt</v>
      </c>
      <c r="J1156" t="str">
        <f>VLOOKUP($F1156,'names lookup'!$E:K,7,FALSE)</f>
        <v>N/A</v>
      </c>
      <c r="K1156" t="str">
        <f>VLOOKUP($F1156,'names lookup'!$E:L,8,FALSE)</f>
        <v>UK</v>
      </c>
      <c r="L1156" t="str">
        <f t="shared" si="366"/>
        <v>Francis Elliott, The Times.</v>
      </c>
      <c r="M1156" t="str">
        <f t="shared" si="379"/>
        <v>30:29</v>
      </c>
      <c r="O1156">
        <v>50</v>
      </c>
      <c r="Q1156" t="s">
        <v>1138</v>
      </c>
      <c r="R1156" s="7">
        <f t="shared" si="367"/>
        <v>43911</v>
      </c>
      <c r="S1156" t="s">
        <v>2428</v>
      </c>
      <c r="T1156" s="6">
        <f t="shared" si="380"/>
        <v>2.1168981481481483E-2</v>
      </c>
      <c r="U1156">
        <f t="shared" si="368"/>
        <v>1.96875E-2</v>
      </c>
      <c r="V1156">
        <f t="shared" si="369"/>
        <v>2.6562499999999999E-2</v>
      </c>
      <c r="W1156">
        <f t="shared" si="370"/>
        <v>6.8749999999999992E-3</v>
      </c>
      <c r="X1156">
        <f t="shared" si="362"/>
        <v>2.1712962962962962E-2</v>
      </c>
      <c r="Y1156">
        <f t="shared" si="371"/>
        <v>2.1712962962962962E-2</v>
      </c>
      <c r="Z1156" t="b">
        <f t="shared" si="372"/>
        <v>0</v>
      </c>
      <c r="AA1156" s="6">
        <f t="shared" si="373"/>
        <v>5.7870370370371321E-5</v>
      </c>
      <c r="AB1156" s="6" t="b">
        <f t="shared" si="374"/>
        <v>0</v>
      </c>
      <c r="AC1156" s="9">
        <f t="shared" si="375"/>
        <v>4</v>
      </c>
      <c r="AD1156" s="9">
        <f t="shared" si="364"/>
        <v>47.999999999999211</v>
      </c>
      <c r="AE1156" s="10">
        <f t="shared" si="381"/>
        <v>1.1574074074074073E-5</v>
      </c>
      <c r="AF1156">
        <f t="shared" si="376"/>
        <v>2.0254629629629615E-3</v>
      </c>
      <c r="AG1156" t="b">
        <f t="shared" si="377"/>
        <v>0</v>
      </c>
      <c r="AH1156">
        <f t="shared" si="378"/>
        <v>2.6562499999999999E-2</v>
      </c>
    </row>
    <row r="1157" spans="1:34" x14ac:dyDescent="0.2">
      <c r="A1157">
        <v>1226</v>
      </c>
      <c r="B1157" t="s">
        <v>1137</v>
      </c>
      <c r="C1157" t="s">
        <v>1204</v>
      </c>
      <c r="D1157" t="s">
        <v>2068</v>
      </c>
      <c r="E1157" t="str">
        <f t="shared" si="365"/>
        <v>Francis ElliottMar 21, 2020</v>
      </c>
      <c r="F1157" t="str">
        <f>VLOOKUP(D1157,'names lookup'!A:L,5,FALSE)</f>
        <v>Francis Elliott</v>
      </c>
      <c r="G1157" t="str">
        <f>VLOOKUP(F1157,'names lookup'!E:H,3,FALSE)</f>
        <v>The Times</v>
      </c>
      <c r="H1157" t="str">
        <f>VLOOKUP(F1157,'names lookup'!E:I,5,FALSE)</f>
        <v>Media</v>
      </c>
      <c r="I1157" t="str">
        <f>VLOOKUP($F1157,'names lookup'!$E:J,6,FALSE)</f>
        <v>Newspaper</v>
      </c>
      <c r="J1157" t="str">
        <f>VLOOKUP($F1157,'names lookup'!$E:K,7,FALSE)</f>
        <v>National</v>
      </c>
      <c r="K1157" t="str">
        <f>VLOOKUP($F1157,'names lookup'!$E:L,8,FALSE)</f>
        <v>UK</v>
      </c>
      <c r="L1157" t="str">
        <f t="shared" si="366"/>
        <v>Thank you. Mr. Sunak, you mentioned shops. Can you clear up whether shops are to be forced to close? It didn’t appear on the list that was mentioned by the Prime Minister.</v>
      </c>
      <c r="M1157" t="str">
        <f t="shared" si="379"/>
        <v>30:34</v>
      </c>
      <c r="O1157">
        <v>196</v>
      </c>
      <c r="Q1157" t="s">
        <v>1138</v>
      </c>
      <c r="R1157" s="7">
        <f t="shared" si="367"/>
        <v>43911</v>
      </c>
      <c r="S1157" t="s">
        <v>2432</v>
      </c>
      <c r="T1157" s="6">
        <f t="shared" si="380"/>
        <v>2.1226851851851854E-2</v>
      </c>
      <c r="U1157">
        <f t="shared" si="368"/>
        <v>2.1226851851851854E-2</v>
      </c>
      <c r="V1157">
        <f t="shared" si="369"/>
        <v>2.146990740740741E-2</v>
      </c>
      <c r="W1157">
        <f t="shared" si="370"/>
        <v>2.4305555555555539E-4</v>
      </c>
      <c r="X1157">
        <f t="shared" si="362"/>
        <v>2.1712962962962962E-2</v>
      </c>
      <c r="Y1157">
        <f t="shared" si="371"/>
        <v>2.1712962962962962E-2</v>
      </c>
      <c r="Z1157" t="b">
        <f t="shared" si="372"/>
        <v>0</v>
      </c>
      <c r="AA1157" s="6">
        <f t="shared" si="373"/>
        <v>1.2731481481480927E-4</v>
      </c>
      <c r="AB1157" s="6" t="b">
        <f t="shared" si="374"/>
        <v>0</v>
      </c>
      <c r="AC1157" s="9">
        <f t="shared" si="375"/>
        <v>32</v>
      </c>
      <c r="AD1157" s="9">
        <f t="shared" si="364"/>
        <v>174.54545454546215</v>
      </c>
      <c r="AE1157" s="10">
        <f t="shared" si="381"/>
        <v>1.273148148148148E-4</v>
      </c>
      <c r="AF1157">
        <f t="shared" si="376"/>
        <v>4.861111111111073E-4</v>
      </c>
      <c r="AG1157" t="b">
        <f t="shared" si="377"/>
        <v>0</v>
      </c>
      <c r="AH1157">
        <f t="shared" si="378"/>
        <v>2.6562499999999999E-2</v>
      </c>
    </row>
    <row r="1158" spans="1:34" x14ac:dyDescent="0.2">
      <c r="A1158">
        <v>1227</v>
      </c>
      <c r="B1158" t="s">
        <v>1137</v>
      </c>
      <c r="C1158" t="s">
        <v>1205</v>
      </c>
      <c r="D1158" t="s">
        <v>2068</v>
      </c>
      <c r="E1158" t="str">
        <f t="shared" si="365"/>
        <v>Francis ElliottMar 21, 2020</v>
      </c>
      <c r="F1158" t="str">
        <f>VLOOKUP(D1158,'names lookup'!A:L,5,FALSE)</f>
        <v>Francis Elliott</v>
      </c>
      <c r="G1158" t="str">
        <f>VLOOKUP(F1158,'names lookup'!E:H,3,FALSE)</f>
        <v>The Times</v>
      </c>
      <c r="H1158" t="str">
        <f>VLOOKUP(F1158,'names lookup'!E:I,5,FALSE)</f>
        <v>Media</v>
      </c>
      <c r="I1158" t="str">
        <f>VLOOKUP($F1158,'names lookup'!$E:J,6,FALSE)</f>
        <v>Newspaper</v>
      </c>
      <c r="J1158" t="str">
        <f>VLOOKUP($F1158,'names lookup'!$E:K,7,FALSE)</f>
        <v>National</v>
      </c>
      <c r="K1158" t="str">
        <f>VLOOKUP($F1158,'names lookup'!$E:L,8,FALSE)</f>
        <v>UK</v>
      </c>
      <c r="L1158" t="str">
        <f t="shared" si="366"/>
        <v>And Jenny Harries, could you update us on how we are doing with protective personal equipment? That’s obviously something that’s deeply concerning.</v>
      </c>
      <c r="M1158" t="str">
        <f t="shared" si="379"/>
        <v>30:45</v>
      </c>
      <c r="O1158">
        <v>172</v>
      </c>
      <c r="Q1158" t="s">
        <v>1138</v>
      </c>
      <c r="R1158" s="7">
        <f t="shared" si="367"/>
        <v>43911</v>
      </c>
      <c r="S1158" t="s">
        <v>2432</v>
      </c>
      <c r="T1158" s="6">
        <f t="shared" si="380"/>
        <v>2.1354166666666664E-2</v>
      </c>
      <c r="U1158">
        <f t="shared" si="368"/>
        <v>2.1226851851851854E-2</v>
      </c>
      <c r="V1158">
        <f t="shared" si="369"/>
        <v>2.146990740740741E-2</v>
      </c>
      <c r="W1158">
        <f t="shared" si="370"/>
        <v>2.4305555555555539E-4</v>
      </c>
      <c r="X1158">
        <f t="shared" ref="X1158:X1221" si="382">IF(V1158=T1158,T1159,X1159)</f>
        <v>2.1712962962962962E-2</v>
      </c>
      <c r="Y1158">
        <f t="shared" si="371"/>
        <v>2.1712962962962962E-2</v>
      </c>
      <c r="Z1158" t="b">
        <f t="shared" si="372"/>
        <v>0</v>
      </c>
      <c r="AA1158" s="6">
        <f t="shared" si="373"/>
        <v>1.1574074074074611E-4</v>
      </c>
      <c r="AB1158" s="6" t="b">
        <f t="shared" si="374"/>
        <v>0</v>
      </c>
      <c r="AC1158" s="9">
        <f t="shared" si="375"/>
        <v>22</v>
      </c>
      <c r="AD1158" s="9">
        <f t="shared" si="364"/>
        <v>131.99999999999386</v>
      </c>
      <c r="AE1158" s="10">
        <f t="shared" si="381"/>
        <v>8.1018518518518516E-5</v>
      </c>
      <c r="AF1158">
        <f t="shared" si="376"/>
        <v>4.861111111111073E-4</v>
      </c>
      <c r="AG1158" t="b">
        <f t="shared" si="377"/>
        <v>0</v>
      </c>
      <c r="AH1158">
        <f t="shared" si="378"/>
        <v>2.6562499999999999E-2</v>
      </c>
    </row>
    <row r="1159" spans="1:34" x14ac:dyDescent="0.2">
      <c r="A1159">
        <v>1228</v>
      </c>
      <c r="B1159" t="s">
        <v>1137</v>
      </c>
      <c r="C1159" t="s">
        <v>1206</v>
      </c>
      <c r="D1159" t="s">
        <v>2068</v>
      </c>
      <c r="E1159" t="str">
        <f t="shared" si="365"/>
        <v>Francis ElliottMar 21, 2020</v>
      </c>
      <c r="F1159" t="str">
        <f>VLOOKUP(D1159,'names lookup'!A:L,5,FALSE)</f>
        <v>Francis Elliott</v>
      </c>
      <c r="G1159" t="str">
        <f>VLOOKUP(F1159,'names lookup'!E:H,3,FALSE)</f>
        <v>The Times</v>
      </c>
      <c r="H1159" t="str">
        <f>VLOOKUP(F1159,'names lookup'!E:I,5,FALSE)</f>
        <v>Media</v>
      </c>
      <c r="I1159" t="str">
        <f>VLOOKUP($F1159,'names lookup'!$E:J,6,FALSE)</f>
        <v>Newspaper</v>
      </c>
      <c r="J1159" t="str">
        <f>VLOOKUP($F1159,'names lookup'!$E:K,7,FALSE)</f>
        <v>National</v>
      </c>
      <c r="K1159" t="str">
        <f>VLOOKUP($F1159,'names lookup'!$E:L,8,FALSE)</f>
        <v>UK</v>
      </c>
      <c r="L1159" t="str">
        <f t="shared" si="366"/>
        <v>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v>
      </c>
      <c r="M1159" t="str">
        <f t="shared" si="379"/>
        <v>30:55</v>
      </c>
      <c r="O1159">
        <v>364</v>
      </c>
      <c r="Q1159" t="s">
        <v>1138</v>
      </c>
      <c r="R1159" s="7">
        <f t="shared" si="367"/>
        <v>43911</v>
      </c>
      <c r="S1159" t="s">
        <v>2432</v>
      </c>
      <c r="T1159" s="6">
        <f t="shared" si="380"/>
        <v>2.146990740740741E-2</v>
      </c>
      <c r="U1159">
        <f t="shared" si="368"/>
        <v>2.1226851851851854E-2</v>
      </c>
      <c r="V1159">
        <f t="shared" si="369"/>
        <v>2.146990740740741E-2</v>
      </c>
      <c r="W1159">
        <f t="shared" si="370"/>
        <v>2.4305555555555539E-4</v>
      </c>
      <c r="X1159">
        <f t="shared" si="382"/>
        <v>2.1712962962962962E-2</v>
      </c>
      <c r="Y1159">
        <f t="shared" si="371"/>
        <v>2.1712962962962962E-2</v>
      </c>
      <c r="Z1159" t="b">
        <f t="shared" si="372"/>
        <v>0</v>
      </c>
      <c r="AA1159" s="6">
        <f t="shared" si="373"/>
        <v>2.4305555555555192E-4</v>
      </c>
      <c r="AB1159" s="6" t="b">
        <f t="shared" si="374"/>
        <v>0</v>
      </c>
      <c r="AC1159" s="9">
        <f t="shared" si="375"/>
        <v>59</v>
      </c>
      <c r="AD1159" s="9">
        <f t="shared" si="364"/>
        <v>168.57142857143108</v>
      </c>
      <c r="AE1159" s="10">
        <f t="shared" si="381"/>
        <v>2.4305555555555552E-4</v>
      </c>
      <c r="AF1159">
        <f t="shared" si="376"/>
        <v>4.861111111111073E-4</v>
      </c>
      <c r="AG1159" t="b">
        <f t="shared" si="377"/>
        <v>0</v>
      </c>
      <c r="AH1159">
        <f t="shared" si="378"/>
        <v>2.6562499999999999E-2</v>
      </c>
    </row>
    <row r="1160" spans="1:34" x14ac:dyDescent="0.2">
      <c r="A1160">
        <v>1229</v>
      </c>
      <c r="B1160" t="s">
        <v>1137</v>
      </c>
      <c r="C1160" t="s">
        <v>1207</v>
      </c>
      <c r="D1160" t="s">
        <v>2038</v>
      </c>
      <c r="E1160" t="str">
        <f t="shared" si="365"/>
        <v>Boris JohnsonMar 21, 2020</v>
      </c>
      <c r="F1160" t="str">
        <f>VLOOKUP(D1160,'names lookup'!A:L,5,FALSE)</f>
        <v>Boris Johnson</v>
      </c>
      <c r="G1160" t="str">
        <f>VLOOKUP(F1160,'names lookup'!E:H,3,FALSE)</f>
        <v>Government</v>
      </c>
      <c r="H1160" t="str">
        <f>VLOOKUP(F1160,'names lookup'!E:I,5,FALSE)</f>
        <v>Government</v>
      </c>
      <c r="I1160" t="str">
        <f>VLOOKUP($F1160,'names lookup'!$E:J,6,FALSE)</f>
        <v>Central govt</v>
      </c>
      <c r="J1160" t="str">
        <f>VLOOKUP($F1160,'names lookup'!$E:K,7,FALSE)</f>
        <v>N/A</v>
      </c>
      <c r="K1160" t="str">
        <f>VLOOKUP($F1160,'names lookup'!$E:L,8,FALSE)</f>
        <v>UK</v>
      </c>
      <c r="L1160" t="str">
        <f t="shared" si="366"/>
        <v>Rishi, on the shops.</v>
      </c>
      <c r="M1160" t="str">
        <f t="shared" si="379"/>
        <v>31:16</v>
      </c>
      <c r="O1160">
        <v>43</v>
      </c>
      <c r="Q1160" t="s">
        <v>1138</v>
      </c>
      <c r="R1160" s="7">
        <f t="shared" si="367"/>
        <v>43911</v>
      </c>
      <c r="S1160" t="s">
        <v>2798</v>
      </c>
      <c r="T1160" s="6">
        <f t="shared" si="380"/>
        <v>2.1712962962962962E-2</v>
      </c>
      <c r="U1160">
        <f t="shared" si="368"/>
        <v>2.1712962962962962E-2</v>
      </c>
      <c r="V1160">
        <f t="shared" si="369"/>
        <v>2.6562499999999999E-2</v>
      </c>
      <c r="W1160">
        <f t="shared" si="370"/>
        <v>4.8495370370370376E-3</v>
      </c>
      <c r="X1160">
        <f t="shared" si="382"/>
        <v>2.3460648148148147E-2</v>
      </c>
      <c r="Y1160">
        <f t="shared" si="371"/>
        <v>2.3460648148148147E-2</v>
      </c>
      <c r="Z1160" t="b">
        <f t="shared" si="372"/>
        <v>0</v>
      </c>
      <c r="AA1160" s="6">
        <f t="shared" si="373"/>
        <v>1.157407407407704E-5</v>
      </c>
      <c r="AB1160" s="6" t="b">
        <f t="shared" si="374"/>
        <v>0</v>
      </c>
      <c r="AC1160" s="9">
        <f t="shared" si="375"/>
        <v>4</v>
      </c>
      <c r="AD1160" s="9">
        <f t="shared" si="364"/>
        <v>239.9999999999385</v>
      </c>
      <c r="AE1160" s="10">
        <f t="shared" si="381"/>
        <v>1.1574074074074073E-5</v>
      </c>
      <c r="AF1160">
        <f t="shared" si="376"/>
        <v>1.7476851851851855E-3</v>
      </c>
      <c r="AG1160" t="b">
        <f t="shared" si="377"/>
        <v>0</v>
      </c>
      <c r="AH1160">
        <f t="shared" si="378"/>
        <v>2.6562499999999999E-2</v>
      </c>
    </row>
    <row r="1161" spans="1:34" x14ac:dyDescent="0.2">
      <c r="A1161">
        <v>1230</v>
      </c>
      <c r="B1161" t="s">
        <v>1137</v>
      </c>
      <c r="C1161" t="s">
        <v>1208</v>
      </c>
      <c r="D1161" t="s">
        <v>2141</v>
      </c>
      <c r="E1161" t="str">
        <f t="shared" si="365"/>
        <v>Rishi SunakMar 21, 2020</v>
      </c>
      <c r="F1161" t="str">
        <f>VLOOKUP(D1161,'names lookup'!A:L,5,FALSE)</f>
        <v>Rishi Sunak</v>
      </c>
      <c r="G1161" t="str">
        <f>VLOOKUP(F1161,'names lookup'!E:H,3,FALSE)</f>
        <v>Government</v>
      </c>
      <c r="H1161" t="str">
        <f>VLOOKUP(F1161,'names lookup'!E:I,5,FALSE)</f>
        <v>Government</v>
      </c>
      <c r="I1161" t="str">
        <f>VLOOKUP($F1161,'names lookup'!$E:J,6,FALSE)</f>
        <v>Central govt</v>
      </c>
      <c r="J1161" t="str">
        <f>VLOOKUP($F1161,'names lookup'!$E:K,7,FALSE)</f>
        <v>N/A</v>
      </c>
      <c r="K1161" t="str">
        <f>VLOOKUP($F1161,'names lookup'!$E:L,8,FALSE)</f>
        <v>UK</v>
      </c>
      <c r="L1161" t="str">
        <f t="shared" si="366"/>
        <v>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v>
      </c>
      <c r="M1161" t="str">
        <f t="shared" si="379"/>
        <v>31:17</v>
      </c>
      <c r="O1161">
        <v>458</v>
      </c>
      <c r="Q1161" t="s">
        <v>1138</v>
      </c>
      <c r="R1161" s="7">
        <f t="shared" si="367"/>
        <v>43911</v>
      </c>
      <c r="S1161" t="s">
        <v>2799</v>
      </c>
      <c r="T1161" s="6">
        <f t="shared" si="380"/>
        <v>2.1724537037037039E-2</v>
      </c>
      <c r="U1161">
        <f t="shared" si="368"/>
        <v>2.1724537037037039E-2</v>
      </c>
      <c r="V1161">
        <f t="shared" si="369"/>
        <v>2.5092592592592593E-2</v>
      </c>
      <c r="W1161">
        <f t="shared" si="370"/>
        <v>3.3680555555555547E-3</v>
      </c>
      <c r="X1161">
        <f t="shared" si="382"/>
        <v>2.3460648148148147E-2</v>
      </c>
      <c r="Y1161">
        <f t="shared" si="371"/>
        <v>2.3460648148148147E-2</v>
      </c>
      <c r="Z1161" t="b">
        <f t="shared" si="372"/>
        <v>0</v>
      </c>
      <c r="AA1161" s="6">
        <f t="shared" si="373"/>
        <v>2.5462962962962549E-4</v>
      </c>
      <c r="AB1161" s="6" t="b">
        <f t="shared" si="374"/>
        <v>0</v>
      </c>
      <c r="AC1161" s="9">
        <f t="shared" si="375"/>
        <v>77</v>
      </c>
      <c r="AD1161" s="9">
        <f t="shared" si="364"/>
        <v>210.00000000000341</v>
      </c>
      <c r="AE1161" s="10">
        <f t="shared" si="381"/>
        <v>3.1250000000000001E-4</v>
      </c>
      <c r="AF1161">
        <f t="shared" si="376"/>
        <v>1.7361111111111084E-3</v>
      </c>
      <c r="AG1161" t="b">
        <f t="shared" si="377"/>
        <v>0</v>
      </c>
      <c r="AH1161">
        <f t="shared" si="378"/>
        <v>2.6562499999999999E-2</v>
      </c>
    </row>
    <row r="1162" spans="1:34" x14ac:dyDescent="0.2">
      <c r="A1162">
        <v>1231</v>
      </c>
      <c r="B1162" t="s">
        <v>1137</v>
      </c>
      <c r="C1162" t="s">
        <v>1209</v>
      </c>
      <c r="D1162" t="s">
        <v>2090</v>
      </c>
      <c r="E1162" t="str">
        <f t="shared" si="365"/>
        <v>Jenny HarriesMar 21, 2020</v>
      </c>
      <c r="F1162" t="str">
        <f>VLOOKUP(D1162,'names lookup'!A:L,5,FALSE)</f>
        <v>Dr. Jenny Harries</v>
      </c>
      <c r="G1162" t="str">
        <f>VLOOKUP(F1162,'names lookup'!E:H,3,FALSE)</f>
        <v>Department of Health and Social Care (DHSC)</v>
      </c>
      <c r="H1162" t="str">
        <f>VLOOKUP(F1162,'names lookup'!E:I,5,FALSE)</f>
        <v>Government</v>
      </c>
      <c r="I1162" t="str">
        <f>VLOOKUP($F1162,'names lookup'!$E:J,6,FALSE)</f>
        <v>Health</v>
      </c>
      <c r="J1162" t="str">
        <f>VLOOKUP($F1162,'names lookup'!$E:K,7,FALSE)</f>
        <v>N/A</v>
      </c>
      <c r="K1162" t="str">
        <f>VLOOKUP($F1162,'names lookup'!$E:L,8,FALSE)</f>
        <v>England</v>
      </c>
      <c r="L1162" t="str">
        <f t="shared" si="366"/>
        <v>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v>
      </c>
      <c r="M1162" t="str">
        <f t="shared" si="379"/>
        <v>31:39</v>
      </c>
      <c r="O1162">
        <v>811</v>
      </c>
      <c r="Q1162" t="s">
        <v>1138</v>
      </c>
      <c r="R1162" s="7">
        <f t="shared" si="367"/>
        <v>43911</v>
      </c>
      <c r="S1162" t="s">
        <v>2403</v>
      </c>
      <c r="T1162" s="6">
        <f t="shared" si="380"/>
        <v>2.1979166666666664E-2</v>
      </c>
      <c r="U1162">
        <f t="shared" si="368"/>
        <v>2.1979166666666664E-2</v>
      </c>
      <c r="V1162">
        <f t="shared" si="369"/>
        <v>2.2719907407407411E-2</v>
      </c>
      <c r="W1162">
        <f t="shared" si="370"/>
        <v>7.4074074074074667E-4</v>
      </c>
      <c r="X1162">
        <f t="shared" si="382"/>
        <v>2.3460648148148147E-2</v>
      </c>
      <c r="Y1162">
        <f t="shared" si="371"/>
        <v>2.3460648148148147E-2</v>
      </c>
      <c r="Z1162" t="b">
        <f t="shared" si="372"/>
        <v>0</v>
      </c>
      <c r="AA1162" s="6">
        <f t="shared" si="373"/>
        <v>5.4398148148147862E-4</v>
      </c>
      <c r="AB1162" s="6" t="b">
        <f t="shared" si="374"/>
        <v>0</v>
      </c>
      <c r="AC1162" s="9">
        <f t="shared" si="375"/>
        <v>128</v>
      </c>
      <c r="AD1162" s="9">
        <f t="shared" si="364"/>
        <v>163.4042553191498</v>
      </c>
      <c r="AE1162" s="10">
        <f t="shared" si="381"/>
        <v>5.2083333333333333E-4</v>
      </c>
      <c r="AF1162">
        <f t="shared" si="376"/>
        <v>1.4814814814814829E-3</v>
      </c>
      <c r="AG1162" t="b">
        <f t="shared" si="377"/>
        <v>0</v>
      </c>
      <c r="AH1162">
        <f t="shared" si="378"/>
        <v>2.6562499999999999E-2</v>
      </c>
    </row>
    <row r="1163" spans="1:34" x14ac:dyDescent="0.2">
      <c r="A1163">
        <v>1232</v>
      </c>
      <c r="B1163" t="s">
        <v>1137</v>
      </c>
      <c r="C1163" t="s">
        <v>1210</v>
      </c>
      <c r="D1163" t="s">
        <v>2038</v>
      </c>
      <c r="E1163" t="str">
        <f t="shared" si="365"/>
        <v>Boris JohnsonMar 21, 2020</v>
      </c>
      <c r="F1163" t="str">
        <f>VLOOKUP(D1163,'names lookup'!A:L,5,FALSE)</f>
        <v>Boris Johnson</v>
      </c>
      <c r="G1163" t="str">
        <f>VLOOKUP(F1163,'names lookup'!E:H,3,FALSE)</f>
        <v>Government</v>
      </c>
      <c r="H1163" t="str">
        <f>VLOOKUP(F1163,'names lookup'!E:I,5,FALSE)</f>
        <v>Government</v>
      </c>
      <c r="I1163" t="str">
        <f>VLOOKUP($F1163,'names lookup'!$E:J,6,FALSE)</f>
        <v>Central govt</v>
      </c>
      <c r="J1163" t="str">
        <f>VLOOKUP($F1163,'names lookup'!$E:K,7,FALSE)</f>
        <v>N/A</v>
      </c>
      <c r="K1163" t="str">
        <f>VLOOKUP($F1163,'names lookup'!$E:L,8,FALSE)</f>
        <v>UK</v>
      </c>
      <c r="L1163" t="str">
        <f t="shared" si="366"/>
        <v>Yeah, sorry. PPE.</v>
      </c>
      <c r="M1163" t="str">
        <f t="shared" si="379"/>
        <v>32:26</v>
      </c>
      <c r="O1163">
        <v>40</v>
      </c>
      <c r="Q1163" t="s">
        <v>1138</v>
      </c>
      <c r="R1163" s="7">
        <f t="shared" si="367"/>
        <v>43911</v>
      </c>
      <c r="S1163" t="s">
        <v>2800</v>
      </c>
      <c r="T1163" s="6">
        <f t="shared" si="380"/>
        <v>2.2523148148148143E-2</v>
      </c>
      <c r="U1163">
        <f t="shared" si="368"/>
        <v>2.2523148148148143E-2</v>
      </c>
      <c r="V1163">
        <f t="shared" si="369"/>
        <v>2.6562499999999999E-2</v>
      </c>
      <c r="W1163">
        <f t="shared" si="370"/>
        <v>4.0393518518518565E-3</v>
      </c>
      <c r="X1163">
        <f t="shared" si="382"/>
        <v>2.3460648148148147E-2</v>
      </c>
      <c r="Y1163">
        <f t="shared" si="371"/>
        <v>2.3460648148148147E-2</v>
      </c>
      <c r="Z1163" t="b">
        <f t="shared" si="372"/>
        <v>0</v>
      </c>
      <c r="AA1163" s="6">
        <f t="shared" si="373"/>
        <v>3.472222222222765E-5</v>
      </c>
      <c r="AB1163" s="6" t="b">
        <f t="shared" si="374"/>
        <v>0</v>
      </c>
      <c r="AC1163" s="9">
        <f t="shared" si="375"/>
        <v>3</v>
      </c>
      <c r="AD1163" s="9">
        <f t="shared" si="364"/>
        <v>59.999999999990621</v>
      </c>
      <c r="AE1163" s="10">
        <f t="shared" si="381"/>
        <v>1.1574074074074073E-5</v>
      </c>
      <c r="AF1163">
        <f t="shared" si="376"/>
        <v>9.375000000000043E-4</v>
      </c>
      <c r="AG1163" t="b">
        <f t="shared" si="377"/>
        <v>0</v>
      </c>
      <c r="AH1163">
        <f t="shared" si="378"/>
        <v>2.6562499999999999E-2</v>
      </c>
    </row>
    <row r="1164" spans="1:34" x14ac:dyDescent="0.2">
      <c r="A1164">
        <v>1233</v>
      </c>
      <c r="B1164" t="s">
        <v>1137</v>
      </c>
      <c r="C1164" t="s">
        <v>1211</v>
      </c>
      <c r="D1164" t="s">
        <v>2090</v>
      </c>
      <c r="E1164" t="str">
        <f t="shared" si="365"/>
        <v>Jenny HarriesMar 21, 2020</v>
      </c>
      <c r="F1164" t="str">
        <f>VLOOKUP(D1164,'names lookup'!A:L,5,FALSE)</f>
        <v>Dr. Jenny Harries</v>
      </c>
      <c r="G1164" t="str">
        <f>VLOOKUP(F1164,'names lookup'!E:H,3,FALSE)</f>
        <v>Department of Health and Social Care (DHSC)</v>
      </c>
      <c r="H1164" t="str">
        <f>VLOOKUP(F1164,'names lookup'!E:I,5,FALSE)</f>
        <v>Government</v>
      </c>
      <c r="I1164" t="str">
        <f>VLOOKUP($F1164,'names lookup'!$E:J,6,FALSE)</f>
        <v>Health</v>
      </c>
      <c r="J1164" t="str">
        <f>VLOOKUP($F1164,'names lookup'!$E:K,7,FALSE)</f>
        <v>N/A</v>
      </c>
      <c r="K1164" t="str">
        <f>VLOOKUP($F1164,'names lookup'!$E:L,8,FALSE)</f>
        <v>England</v>
      </c>
      <c r="L1164" t="str">
        <f t="shared" si="366"/>
        <v>Sorry, PPE, yes. So PPE. So the country has a perfectly adequate supply of personal protective equipment, PPE, at the moment. That encompasses quite a wide range of different gowns, masks, gloves, all sorts of things.</v>
      </c>
      <c r="M1164" t="str">
        <f t="shared" si="379"/>
        <v>32:29</v>
      </c>
      <c r="O1164">
        <v>240</v>
      </c>
      <c r="Q1164" t="s">
        <v>1138</v>
      </c>
      <c r="R1164" s="7">
        <f t="shared" si="367"/>
        <v>43911</v>
      </c>
      <c r="S1164" t="s">
        <v>2801</v>
      </c>
      <c r="T1164" s="6">
        <f t="shared" si="380"/>
        <v>2.255787037037037E-2</v>
      </c>
      <c r="U1164">
        <f t="shared" si="368"/>
        <v>2.255787037037037E-2</v>
      </c>
      <c r="V1164">
        <f t="shared" si="369"/>
        <v>2.2719907407407411E-2</v>
      </c>
      <c r="W1164">
        <f t="shared" si="370"/>
        <v>1.6203703703704039E-4</v>
      </c>
      <c r="X1164">
        <f t="shared" si="382"/>
        <v>2.3460648148148147E-2</v>
      </c>
      <c r="Y1164">
        <f t="shared" si="371"/>
        <v>2.3460648148148147E-2</v>
      </c>
      <c r="Z1164" t="b">
        <f t="shared" si="372"/>
        <v>0</v>
      </c>
      <c r="AA1164" s="6">
        <f t="shared" si="373"/>
        <v>1.6203703703704039E-4</v>
      </c>
      <c r="AB1164" s="6" t="b">
        <f t="shared" si="374"/>
        <v>0</v>
      </c>
      <c r="AC1164" s="9">
        <f t="shared" si="375"/>
        <v>36</v>
      </c>
      <c r="AD1164" s="9">
        <f t="shared" si="364"/>
        <v>154.28571428571109</v>
      </c>
      <c r="AE1164" s="10">
        <f t="shared" si="381"/>
        <v>1.3888888888888889E-4</v>
      </c>
      <c r="AF1164">
        <f t="shared" si="376"/>
        <v>9.0277777777777665E-4</v>
      </c>
      <c r="AG1164" t="b">
        <f t="shared" si="377"/>
        <v>0</v>
      </c>
      <c r="AH1164">
        <f t="shared" si="378"/>
        <v>2.6562499999999999E-2</v>
      </c>
    </row>
    <row r="1165" spans="1:34" x14ac:dyDescent="0.2">
      <c r="A1165">
        <v>1234</v>
      </c>
      <c r="B1165" t="s">
        <v>1137</v>
      </c>
      <c r="C1165" t="s">
        <v>1212</v>
      </c>
      <c r="D1165" t="s">
        <v>2090</v>
      </c>
      <c r="E1165" t="str">
        <f t="shared" si="365"/>
        <v>Jenny HarriesMar 21, 2020</v>
      </c>
      <c r="F1165" t="str">
        <f>VLOOKUP(D1165,'names lookup'!A:L,5,FALSE)</f>
        <v>Dr. Jenny Harries</v>
      </c>
      <c r="G1165" t="str">
        <f>VLOOKUP(F1165,'names lookup'!E:H,3,FALSE)</f>
        <v>Department of Health and Social Care (DHSC)</v>
      </c>
      <c r="H1165" t="str">
        <f>VLOOKUP(F1165,'names lookup'!E:I,5,FALSE)</f>
        <v>Government</v>
      </c>
      <c r="I1165" t="str">
        <f>VLOOKUP($F1165,'names lookup'!$E:J,6,FALSE)</f>
        <v>Health</v>
      </c>
      <c r="J1165" t="str">
        <f>VLOOKUP($F1165,'names lookup'!$E:K,7,FALSE)</f>
        <v>N/A</v>
      </c>
      <c r="K1165" t="str">
        <f>VLOOKUP($F1165,'names lookup'!$E:L,8,FALSE)</f>
        <v>England</v>
      </c>
      <c r="L1165" t="str">
        <f t="shared" si="366"/>
        <v>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v>
      </c>
      <c r="M1165" t="str">
        <f t="shared" si="379"/>
        <v>32:43</v>
      </c>
      <c r="O1165">
        <v>1039</v>
      </c>
      <c r="Q1165" t="s">
        <v>1138</v>
      </c>
      <c r="R1165" s="7">
        <f t="shared" si="367"/>
        <v>43911</v>
      </c>
      <c r="S1165" t="s">
        <v>2801</v>
      </c>
      <c r="T1165" s="6">
        <f t="shared" si="380"/>
        <v>2.2719907407407411E-2</v>
      </c>
      <c r="U1165">
        <f t="shared" si="368"/>
        <v>2.255787037037037E-2</v>
      </c>
      <c r="V1165">
        <f t="shared" si="369"/>
        <v>2.2719907407407411E-2</v>
      </c>
      <c r="W1165">
        <f t="shared" si="370"/>
        <v>1.6203703703704039E-4</v>
      </c>
      <c r="X1165">
        <f t="shared" si="382"/>
        <v>2.3460648148148147E-2</v>
      </c>
      <c r="Y1165">
        <f t="shared" si="371"/>
        <v>2.3460648148148147E-2</v>
      </c>
      <c r="Z1165" t="b">
        <f t="shared" si="372"/>
        <v>0</v>
      </c>
      <c r="AA1165" s="6">
        <f t="shared" si="373"/>
        <v>7.4074074074073626E-4</v>
      </c>
      <c r="AB1165" s="6" t="b">
        <f t="shared" si="374"/>
        <v>0</v>
      </c>
      <c r="AC1165" s="9">
        <f t="shared" si="375"/>
        <v>182</v>
      </c>
      <c r="AD1165" s="9">
        <f t="shared" si="364"/>
        <v>170.62500000000102</v>
      </c>
      <c r="AE1165" s="10">
        <f t="shared" si="381"/>
        <v>7.5231481481481471E-4</v>
      </c>
      <c r="AF1165">
        <f t="shared" si="376"/>
        <v>9.0277777777777665E-4</v>
      </c>
      <c r="AG1165" t="b">
        <f t="shared" si="377"/>
        <v>0</v>
      </c>
      <c r="AH1165">
        <f t="shared" si="378"/>
        <v>2.6562499999999999E-2</v>
      </c>
    </row>
    <row r="1166" spans="1:34" x14ac:dyDescent="0.2">
      <c r="A1166">
        <v>1235</v>
      </c>
      <c r="B1166" t="s">
        <v>1137</v>
      </c>
      <c r="C1166" t="s">
        <v>1213</v>
      </c>
      <c r="D1166" t="s">
        <v>2038</v>
      </c>
      <c r="E1166" t="str">
        <f t="shared" si="365"/>
        <v>Boris JohnsonMar 21, 2020</v>
      </c>
      <c r="F1166" t="str">
        <f>VLOOKUP(D1166,'names lookup'!A:L,5,FALSE)</f>
        <v>Boris Johnson</v>
      </c>
      <c r="G1166" t="str">
        <f>VLOOKUP(F1166,'names lookup'!E:H,3,FALSE)</f>
        <v>Government</v>
      </c>
      <c r="H1166" t="str">
        <f>VLOOKUP(F1166,'names lookup'!E:I,5,FALSE)</f>
        <v>Government</v>
      </c>
      <c r="I1166" t="str">
        <f>VLOOKUP($F1166,'names lookup'!$E:J,6,FALSE)</f>
        <v>Central govt</v>
      </c>
      <c r="J1166" t="str">
        <f>VLOOKUP($F1166,'names lookup'!$E:K,7,FALSE)</f>
        <v>N/A</v>
      </c>
      <c r="K1166" t="str">
        <f>VLOOKUP($F1166,'names lookup'!$E:L,8,FALSE)</f>
        <v>UK</v>
      </c>
      <c r="L1166" t="str">
        <f t="shared" si="366"/>
        <v>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v>
      </c>
      <c r="M1166" t="str">
        <f t="shared" si="379"/>
        <v>33:47</v>
      </c>
      <c r="O1166">
        <v>340</v>
      </c>
      <c r="Q1166" t="s">
        <v>1138</v>
      </c>
      <c r="R1166" s="7">
        <f t="shared" si="367"/>
        <v>43911</v>
      </c>
      <c r="S1166" t="s">
        <v>2802</v>
      </c>
      <c r="T1166" s="6">
        <f t="shared" si="380"/>
        <v>2.3460648148148147E-2</v>
      </c>
      <c r="U1166">
        <f t="shared" si="368"/>
        <v>2.3460648148148147E-2</v>
      </c>
      <c r="V1166">
        <f t="shared" si="369"/>
        <v>2.6562499999999999E-2</v>
      </c>
      <c r="W1166">
        <f t="shared" si="370"/>
        <v>3.1018518518518522E-3</v>
      </c>
      <c r="X1166">
        <f t="shared" si="382"/>
        <v>2.4594907407407409E-2</v>
      </c>
      <c r="Y1166">
        <f t="shared" si="371"/>
        <v>2.4594907407407409E-2</v>
      </c>
      <c r="Z1166" t="b">
        <f t="shared" si="372"/>
        <v>0</v>
      </c>
      <c r="AA1166" s="6">
        <f t="shared" si="373"/>
        <v>2.5462962962962896E-4</v>
      </c>
      <c r="AB1166" s="6" t="b">
        <f t="shared" si="374"/>
        <v>0</v>
      </c>
      <c r="AC1166" s="9">
        <f t="shared" si="375"/>
        <v>58</v>
      </c>
      <c r="AD1166" s="9">
        <f t="shared" si="364"/>
        <v>158.18181818181861</v>
      </c>
      <c r="AE1166" s="10">
        <f t="shared" si="381"/>
        <v>2.3148148148148146E-4</v>
      </c>
      <c r="AF1166">
        <f t="shared" si="376"/>
        <v>1.1342592592592619E-3</v>
      </c>
      <c r="AG1166" t="b">
        <f t="shared" si="377"/>
        <v>0</v>
      </c>
      <c r="AH1166">
        <f t="shared" si="378"/>
        <v>2.6562499999999999E-2</v>
      </c>
    </row>
    <row r="1167" spans="1:34" x14ac:dyDescent="0.2">
      <c r="A1167">
        <v>1236</v>
      </c>
      <c r="B1167" t="s">
        <v>1137</v>
      </c>
      <c r="C1167" t="s">
        <v>1214</v>
      </c>
      <c r="D1167" t="s">
        <v>2038</v>
      </c>
      <c r="E1167" t="str">
        <f t="shared" si="365"/>
        <v>Boris JohnsonMar 21, 2020</v>
      </c>
      <c r="F1167" t="str">
        <f>VLOOKUP(D1167,'names lookup'!A:L,5,FALSE)</f>
        <v>Boris Johnson</v>
      </c>
      <c r="G1167" t="str">
        <f>VLOOKUP(F1167,'names lookup'!E:H,3,FALSE)</f>
        <v>Government</v>
      </c>
      <c r="H1167" t="str">
        <f>VLOOKUP(F1167,'names lookup'!E:I,5,FALSE)</f>
        <v>Government</v>
      </c>
      <c r="I1167" t="str">
        <f>VLOOKUP($F1167,'names lookup'!$E:J,6,FALSE)</f>
        <v>Central govt</v>
      </c>
      <c r="J1167" t="str">
        <f>VLOOKUP($F1167,'names lookup'!$E:K,7,FALSE)</f>
        <v>N/A</v>
      </c>
      <c r="K1167" t="str">
        <f>VLOOKUP($F1167,'names lookup'!$E:L,8,FALSE)</f>
        <v>UK</v>
      </c>
      <c r="L1167" t="str">
        <f t="shared" si="366"/>
        <v>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v>
      </c>
      <c r="M1167" t="str">
        <f t="shared" si="379"/>
        <v>34:09</v>
      </c>
      <c r="O1167">
        <v>519</v>
      </c>
      <c r="Q1167" t="s">
        <v>1138</v>
      </c>
      <c r="R1167" s="7">
        <f t="shared" si="367"/>
        <v>43911</v>
      </c>
      <c r="S1167" t="s">
        <v>2802</v>
      </c>
      <c r="T1167" s="6">
        <f t="shared" si="380"/>
        <v>2.3715277777777776E-2</v>
      </c>
      <c r="U1167">
        <f t="shared" si="368"/>
        <v>2.3460648148148147E-2</v>
      </c>
      <c r="V1167">
        <f t="shared" si="369"/>
        <v>2.6562499999999999E-2</v>
      </c>
      <c r="W1167">
        <f t="shared" si="370"/>
        <v>3.1018518518518522E-3</v>
      </c>
      <c r="X1167">
        <f t="shared" si="382"/>
        <v>2.4594907407407409E-2</v>
      </c>
      <c r="Y1167">
        <f t="shared" si="371"/>
        <v>2.4594907407407409E-2</v>
      </c>
      <c r="Z1167" t="b">
        <f t="shared" si="372"/>
        <v>0</v>
      </c>
      <c r="AA1167" s="6">
        <f t="shared" si="373"/>
        <v>3.5879629629629456E-4</v>
      </c>
      <c r="AB1167" s="6" t="b">
        <f t="shared" si="374"/>
        <v>0</v>
      </c>
      <c r="AC1167" s="9">
        <f t="shared" si="375"/>
        <v>93</v>
      </c>
      <c r="AD1167" s="9">
        <f t="shared" si="364"/>
        <v>180.00000000000088</v>
      </c>
      <c r="AE1167" s="10">
        <f t="shared" si="381"/>
        <v>3.8194444444444446E-4</v>
      </c>
      <c r="AF1167">
        <f t="shared" si="376"/>
        <v>1.1342592592592619E-3</v>
      </c>
      <c r="AG1167" t="b">
        <f t="shared" si="377"/>
        <v>0</v>
      </c>
      <c r="AH1167">
        <f t="shared" si="378"/>
        <v>2.6562499999999999E-2</v>
      </c>
    </row>
    <row r="1168" spans="1:34" x14ac:dyDescent="0.2">
      <c r="A1168">
        <v>1237</v>
      </c>
      <c r="B1168" t="s">
        <v>1137</v>
      </c>
      <c r="C1168" t="s">
        <v>1215</v>
      </c>
      <c r="D1168" t="s">
        <v>2038</v>
      </c>
      <c r="E1168" t="str">
        <f t="shared" si="365"/>
        <v>Boris JohnsonMar 21, 2020</v>
      </c>
      <c r="F1168" t="str">
        <f>VLOOKUP(D1168,'names lookup'!A:L,5,FALSE)</f>
        <v>Boris Johnson</v>
      </c>
      <c r="G1168" t="str">
        <f>VLOOKUP(F1168,'names lookup'!E:H,3,FALSE)</f>
        <v>Government</v>
      </c>
      <c r="H1168" t="str">
        <f>VLOOKUP(F1168,'names lookup'!E:I,5,FALSE)</f>
        <v>Government</v>
      </c>
      <c r="I1168" t="str">
        <f>VLOOKUP($F1168,'names lookup'!$E:J,6,FALSE)</f>
        <v>Central govt</v>
      </c>
      <c r="J1168" t="str">
        <f>VLOOKUP($F1168,'names lookup'!$E:K,7,FALSE)</f>
        <v>N/A</v>
      </c>
      <c r="K1168" t="str">
        <f>VLOOKUP($F1168,'names lookup'!$E:L,8,FALSE)</f>
        <v>UK</v>
      </c>
      <c r="L1168" t="str">
        <f t="shared" si="366"/>
        <v>Tom Newton Dunn, The Sun.</v>
      </c>
      <c r="M1168" t="str">
        <f t="shared" si="379"/>
        <v>34:40</v>
      </c>
      <c r="O1168">
        <v>48</v>
      </c>
      <c r="Q1168" t="s">
        <v>1138</v>
      </c>
      <c r="R1168" s="7">
        <f t="shared" si="367"/>
        <v>43911</v>
      </c>
      <c r="S1168" t="s">
        <v>2802</v>
      </c>
      <c r="T1168" s="6">
        <f t="shared" si="380"/>
        <v>2.4074074074074071E-2</v>
      </c>
      <c r="U1168">
        <f t="shared" si="368"/>
        <v>2.3460648148148147E-2</v>
      </c>
      <c r="V1168">
        <f t="shared" si="369"/>
        <v>2.6562499999999999E-2</v>
      </c>
      <c r="W1168">
        <f t="shared" si="370"/>
        <v>3.1018518518518522E-3</v>
      </c>
      <c r="X1168">
        <f t="shared" si="382"/>
        <v>2.4594907407407409E-2</v>
      </c>
      <c r="Y1168">
        <f t="shared" si="371"/>
        <v>2.4594907407407409E-2</v>
      </c>
      <c r="Z1168" t="b">
        <f t="shared" si="372"/>
        <v>0</v>
      </c>
      <c r="AA1168" s="6">
        <f t="shared" si="373"/>
        <v>4.629629629630122E-5</v>
      </c>
      <c r="AB1168" s="6" t="b">
        <f t="shared" si="374"/>
        <v>0</v>
      </c>
      <c r="AC1168" s="9">
        <f t="shared" si="375"/>
        <v>5</v>
      </c>
      <c r="AD1168" s="9">
        <f t="shared" si="364"/>
        <v>74.999999999992028</v>
      </c>
      <c r="AE1168" s="10">
        <f t="shared" si="381"/>
        <v>1.1574074074074073E-5</v>
      </c>
      <c r="AF1168">
        <f t="shared" si="376"/>
        <v>1.1342592592592619E-3</v>
      </c>
      <c r="AG1168" t="b">
        <f t="shared" si="377"/>
        <v>0</v>
      </c>
      <c r="AH1168">
        <f t="shared" si="378"/>
        <v>2.6562499999999999E-2</v>
      </c>
    </row>
    <row r="1169" spans="1:34" x14ac:dyDescent="0.2">
      <c r="A1169">
        <v>1238</v>
      </c>
      <c r="B1169" t="s">
        <v>1137</v>
      </c>
      <c r="C1169" t="s">
        <v>1216</v>
      </c>
      <c r="D1169" t="s">
        <v>2170</v>
      </c>
      <c r="E1169" t="str">
        <f t="shared" si="365"/>
        <v>Tom Newton DunnMar 21, 2020</v>
      </c>
      <c r="F1169" t="str">
        <f>VLOOKUP(D1169,'names lookup'!A:L,5,FALSE)</f>
        <v>Tom Newton Dunn</v>
      </c>
      <c r="G1169" t="str">
        <f>VLOOKUP(F1169,'names lookup'!E:H,3,FALSE)</f>
        <v>The Sun</v>
      </c>
      <c r="H1169" t="str">
        <f>VLOOKUP(F1169,'names lookup'!E:I,5,FALSE)</f>
        <v>Media</v>
      </c>
      <c r="I1169" t="str">
        <f>VLOOKUP($F1169,'names lookup'!$E:J,6,FALSE)</f>
        <v>Newspaper</v>
      </c>
      <c r="J1169" t="str">
        <f>VLOOKUP($F1169,'names lookup'!$E:K,7,FALSE)</f>
        <v>National</v>
      </c>
      <c r="K1169" t="str">
        <f>VLOOKUP($F1169,'names lookup'!$E:L,8,FALSE)</f>
        <v>UK</v>
      </c>
      <c r="L1169" t="str">
        <f t="shared" si="366"/>
        <v>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v>
      </c>
      <c r="M1169" t="str">
        <f t="shared" si="379"/>
        <v>34:44</v>
      </c>
      <c r="O1169">
        <v>428</v>
      </c>
      <c r="Q1169" t="s">
        <v>1138</v>
      </c>
      <c r="R1169" s="7">
        <f t="shared" si="367"/>
        <v>43911</v>
      </c>
      <c r="S1169" t="s">
        <v>2408</v>
      </c>
      <c r="T1169" s="6">
        <f t="shared" si="380"/>
        <v>2.4120370370370372E-2</v>
      </c>
      <c r="U1169">
        <f t="shared" si="368"/>
        <v>2.4120370370370372E-2</v>
      </c>
      <c r="V1169">
        <f t="shared" si="369"/>
        <v>2.4386574074074074E-2</v>
      </c>
      <c r="W1169">
        <f t="shared" si="370"/>
        <v>2.6620370370370253E-4</v>
      </c>
      <c r="X1169">
        <f t="shared" si="382"/>
        <v>2.4594907407407409E-2</v>
      </c>
      <c r="Y1169">
        <f t="shared" si="371"/>
        <v>2.4594907407407409E-2</v>
      </c>
      <c r="Z1169" t="b">
        <f t="shared" si="372"/>
        <v>0</v>
      </c>
      <c r="AA1169" s="6">
        <f t="shared" si="373"/>
        <v>2.6620370370370253E-4</v>
      </c>
      <c r="AB1169" s="6" t="b">
        <f t="shared" si="374"/>
        <v>0</v>
      </c>
      <c r="AC1169" s="9">
        <f t="shared" si="375"/>
        <v>71</v>
      </c>
      <c r="AD1169" s="9">
        <f t="shared" si="364"/>
        <v>185.21739130434864</v>
      </c>
      <c r="AE1169" s="10">
        <f t="shared" si="381"/>
        <v>2.8935185185185189E-4</v>
      </c>
      <c r="AF1169">
        <f t="shared" si="376"/>
        <v>4.745370370370372E-4</v>
      </c>
      <c r="AG1169" t="b">
        <f t="shared" si="377"/>
        <v>0</v>
      </c>
      <c r="AH1169">
        <f t="shared" si="378"/>
        <v>2.6562499999999999E-2</v>
      </c>
    </row>
    <row r="1170" spans="1:34" x14ac:dyDescent="0.2">
      <c r="A1170">
        <v>1239</v>
      </c>
      <c r="B1170" t="s">
        <v>1137</v>
      </c>
      <c r="C1170" t="s">
        <v>1217</v>
      </c>
      <c r="D1170" t="s">
        <v>2170</v>
      </c>
      <c r="E1170" t="str">
        <f t="shared" si="365"/>
        <v>Tom Newton DunnMar 21, 2020</v>
      </c>
      <c r="F1170" t="str">
        <f>VLOOKUP(D1170,'names lookup'!A:L,5,FALSE)</f>
        <v>Tom Newton Dunn</v>
      </c>
      <c r="G1170" t="str">
        <f>VLOOKUP(F1170,'names lookup'!E:H,3,FALSE)</f>
        <v>The Sun</v>
      </c>
      <c r="H1170" t="str">
        <f>VLOOKUP(F1170,'names lookup'!E:I,5,FALSE)</f>
        <v>Media</v>
      </c>
      <c r="I1170" t="str">
        <f>VLOOKUP($F1170,'names lookup'!$E:J,6,FALSE)</f>
        <v>Newspaper</v>
      </c>
      <c r="J1170" t="str">
        <f>VLOOKUP($F1170,'names lookup'!$E:K,7,FALSE)</f>
        <v>National</v>
      </c>
      <c r="K1170" t="str">
        <f>VLOOKUP($F1170,'names lookup'!$E:L,8,FALSE)</f>
        <v>UK</v>
      </c>
      <c r="L1170" t="str">
        <f t="shared" si="366"/>
        <v>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v>
      </c>
      <c r="M1170" t="str">
        <f t="shared" si="379"/>
        <v>35:07</v>
      </c>
      <c r="O1170">
        <v>352</v>
      </c>
      <c r="Q1170" t="s">
        <v>1138</v>
      </c>
      <c r="R1170" s="7">
        <f t="shared" si="367"/>
        <v>43911</v>
      </c>
      <c r="S1170" t="s">
        <v>2408</v>
      </c>
      <c r="T1170" s="6">
        <f t="shared" si="380"/>
        <v>2.4386574074074074E-2</v>
      </c>
      <c r="U1170">
        <f t="shared" si="368"/>
        <v>2.4120370370370372E-2</v>
      </c>
      <c r="V1170">
        <f t="shared" si="369"/>
        <v>2.4386574074074074E-2</v>
      </c>
      <c r="W1170">
        <f t="shared" si="370"/>
        <v>2.6620370370370253E-4</v>
      </c>
      <c r="X1170">
        <f t="shared" si="382"/>
        <v>2.4594907407407409E-2</v>
      </c>
      <c r="Y1170">
        <f t="shared" si="371"/>
        <v>2.4594907407407409E-2</v>
      </c>
      <c r="Z1170" t="b">
        <f t="shared" si="372"/>
        <v>0</v>
      </c>
      <c r="AA1170" s="6">
        <f t="shared" si="373"/>
        <v>2.0833333333333467E-4</v>
      </c>
      <c r="AB1170" s="6" t="b">
        <f t="shared" si="374"/>
        <v>0</v>
      </c>
      <c r="AC1170" s="9">
        <f t="shared" si="375"/>
        <v>58</v>
      </c>
      <c r="AD1170" s="9">
        <f t="shared" si="364"/>
        <v>193.33333333333209</v>
      </c>
      <c r="AE1170" s="10">
        <f t="shared" si="381"/>
        <v>2.3148148148148146E-4</v>
      </c>
      <c r="AF1170">
        <f t="shared" si="376"/>
        <v>4.745370370370372E-4</v>
      </c>
      <c r="AG1170" t="b">
        <f t="shared" si="377"/>
        <v>0</v>
      </c>
      <c r="AH1170">
        <f t="shared" si="378"/>
        <v>2.6562499999999999E-2</v>
      </c>
    </row>
    <row r="1171" spans="1:34" x14ac:dyDescent="0.2">
      <c r="A1171">
        <v>1240</v>
      </c>
      <c r="B1171" t="s">
        <v>1137</v>
      </c>
      <c r="C1171" t="s">
        <v>1218</v>
      </c>
      <c r="D1171" t="s">
        <v>2038</v>
      </c>
      <c r="E1171" t="str">
        <f t="shared" si="365"/>
        <v>Boris JohnsonMar 21, 2020</v>
      </c>
      <c r="F1171" t="str">
        <f>VLOOKUP(D1171,'names lookup'!A:L,5,FALSE)</f>
        <v>Boris Johnson</v>
      </c>
      <c r="G1171" t="str">
        <f>VLOOKUP(F1171,'names lookup'!E:H,3,FALSE)</f>
        <v>Government</v>
      </c>
      <c r="H1171" t="str">
        <f>VLOOKUP(F1171,'names lookup'!E:I,5,FALSE)</f>
        <v>Government</v>
      </c>
      <c r="I1171" t="str">
        <f>VLOOKUP($F1171,'names lookup'!$E:J,6,FALSE)</f>
        <v>Central govt</v>
      </c>
      <c r="J1171" t="str">
        <f>VLOOKUP($F1171,'names lookup'!$E:K,7,FALSE)</f>
        <v>N/A</v>
      </c>
      <c r="K1171" t="str">
        <f>VLOOKUP($F1171,'names lookup'!$E:L,8,FALSE)</f>
        <v>UK</v>
      </c>
      <c r="L1171" t="str">
        <f t="shared" si="366"/>
        <v>You can start. Tom.</v>
      </c>
      <c r="M1171" t="str">
        <f t="shared" si="379"/>
        <v>35:25</v>
      </c>
      <c r="O1171">
        <v>42</v>
      </c>
      <c r="Q1171" t="s">
        <v>1138</v>
      </c>
      <c r="R1171" s="7">
        <f t="shared" si="367"/>
        <v>43911</v>
      </c>
      <c r="S1171" t="s">
        <v>2803</v>
      </c>
      <c r="T1171" s="6">
        <f t="shared" si="380"/>
        <v>2.4594907407407409E-2</v>
      </c>
      <c r="U1171">
        <f t="shared" si="368"/>
        <v>2.4594907407407409E-2</v>
      </c>
      <c r="V1171">
        <f t="shared" si="369"/>
        <v>2.6562499999999999E-2</v>
      </c>
      <c r="W1171">
        <f t="shared" si="370"/>
        <v>1.9675925925925902E-3</v>
      </c>
      <c r="X1171">
        <f t="shared" si="382"/>
        <v>2.5370370370370366E-2</v>
      </c>
      <c r="Y1171">
        <f t="shared" si="371"/>
        <v>2.5370370370370366E-2</v>
      </c>
      <c r="Z1171" t="b">
        <f t="shared" si="372"/>
        <v>0</v>
      </c>
      <c r="AA1171" s="6">
        <f t="shared" si="373"/>
        <v>3.4722222222220711E-5</v>
      </c>
      <c r="AB1171" s="6" t="b">
        <f t="shared" si="374"/>
        <v>0</v>
      </c>
      <c r="AC1171" s="9">
        <f t="shared" si="375"/>
        <v>4</v>
      </c>
      <c r="AD1171" s="9">
        <f t="shared" si="364"/>
        <v>80.000000000003482</v>
      </c>
      <c r="AE1171" s="10">
        <f t="shared" si="381"/>
        <v>1.1574074074074073E-5</v>
      </c>
      <c r="AF1171">
        <f t="shared" si="376"/>
        <v>7.7546296296295697E-4</v>
      </c>
      <c r="AG1171" t="b">
        <f t="shared" si="377"/>
        <v>0</v>
      </c>
      <c r="AH1171">
        <f t="shared" si="378"/>
        <v>2.6562499999999999E-2</v>
      </c>
    </row>
    <row r="1172" spans="1:34" x14ac:dyDescent="0.2">
      <c r="A1172">
        <v>1241</v>
      </c>
      <c r="B1172" t="s">
        <v>1137</v>
      </c>
      <c r="C1172" t="s">
        <v>1219</v>
      </c>
      <c r="D1172" t="s">
        <v>2141</v>
      </c>
      <c r="E1172" t="str">
        <f t="shared" si="365"/>
        <v>Rishi SunakMar 21, 2020</v>
      </c>
      <c r="F1172" t="str">
        <f>VLOOKUP(D1172,'names lookup'!A:L,5,FALSE)</f>
        <v>Rishi Sunak</v>
      </c>
      <c r="G1172" t="str">
        <f>VLOOKUP(F1172,'names lookup'!E:H,3,FALSE)</f>
        <v>Government</v>
      </c>
      <c r="H1172" t="str">
        <f>VLOOKUP(F1172,'names lookup'!E:I,5,FALSE)</f>
        <v>Government</v>
      </c>
      <c r="I1172" t="str">
        <f>VLOOKUP($F1172,'names lookup'!$E:J,6,FALSE)</f>
        <v>Central govt</v>
      </c>
      <c r="J1172" t="str">
        <f>VLOOKUP($F1172,'names lookup'!$E:K,7,FALSE)</f>
        <v>N/A</v>
      </c>
      <c r="K1172" t="str">
        <f>VLOOKUP($F1172,'names lookup'!$E:L,8,FALSE)</f>
        <v>UK</v>
      </c>
      <c r="L1172" t="str">
        <f t="shared" si="366"/>
        <v>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v>
      </c>
      <c r="M1172" t="str">
        <f t="shared" si="379"/>
        <v>35:28</v>
      </c>
      <c r="O1172">
        <v>716</v>
      </c>
      <c r="Q1172" t="s">
        <v>1138</v>
      </c>
      <c r="R1172" s="7">
        <f t="shared" si="367"/>
        <v>43911</v>
      </c>
      <c r="S1172" t="s">
        <v>2804</v>
      </c>
      <c r="T1172" s="6">
        <f t="shared" si="380"/>
        <v>2.462962962962963E-2</v>
      </c>
      <c r="U1172">
        <f t="shared" si="368"/>
        <v>2.462962962962963E-2</v>
      </c>
      <c r="V1172">
        <f t="shared" si="369"/>
        <v>2.5092592592592593E-2</v>
      </c>
      <c r="W1172">
        <f t="shared" si="370"/>
        <v>4.6296296296296363E-4</v>
      </c>
      <c r="X1172">
        <f t="shared" si="382"/>
        <v>2.5370370370370366E-2</v>
      </c>
      <c r="Y1172">
        <f t="shared" si="371"/>
        <v>2.5370370370370366E-2</v>
      </c>
      <c r="Z1172" t="b">
        <f t="shared" si="372"/>
        <v>0</v>
      </c>
      <c r="AA1172" s="6">
        <f t="shared" si="373"/>
        <v>4.6296296296296363E-4</v>
      </c>
      <c r="AB1172" s="6" t="b">
        <f t="shared" si="374"/>
        <v>0</v>
      </c>
      <c r="AC1172" s="9">
        <f t="shared" si="375"/>
        <v>116</v>
      </c>
      <c r="AD1172" s="9">
        <f t="shared" si="364"/>
        <v>173.99999999999974</v>
      </c>
      <c r="AE1172" s="10">
        <f t="shared" si="381"/>
        <v>4.7453703703703704E-4</v>
      </c>
      <c r="AF1172">
        <f t="shared" si="376"/>
        <v>7.4074074074073626E-4</v>
      </c>
      <c r="AG1172" t="b">
        <f t="shared" si="377"/>
        <v>0</v>
      </c>
      <c r="AH1172">
        <f t="shared" si="378"/>
        <v>2.6562499999999999E-2</v>
      </c>
    </row>
    <row r="1173" spans="1:34" x14ac:dyDescent="0.2">
      <c r="A1173">
        <v>1242</v>
      </c>
      <c r="B1173" t="s">
        <v>1137</v>
      </c>
      <c r="C1173" t="s">
        <v>1220</v>
      </c>
      <c r="D1173" t="s">
        <v>2141</v>
      </c>
      <c r="E1173" t="str">
        <f t="shared" si="365"/>
        <v>Rishi SunakMar 21, 2020</v>
      </c>
      <c r="F1173" t="str">
        <f>VLOOKUP(D1173,'names lookup'!A:L,5,FALSE)</f>
        <v>Rishi Sunak</v>
      </c>
      <c r="G1173" t="str">
        <f>VLOOKUP(F1173,'names lookup'!E:H,3,FALSE)</f>
        <v>Government</v>
      </c>
      <c r="H1173" t="str">
        <f>VLOOKUP(F1173,'names lookup'!E:I,5,FALSE)</f>
        <v>Government</v>
      </c>
      <c r="I1173" t="str">
        <f>VLOOKUP($F1173,'names lookup'!$E:J,6,FALSE)</f>
        <v>Central govt</v>
      </c>
      <c r="J1173" t="str">
        <f>VLOOKUP($F1173,'names lookup'!$E:K,7,FALSE)</f>
        <v>N/A</v>
      </c>
      <c r="K1173" t="str">
        <f>VLOOKUP($F1173,'names lookup'!$E:L,8,FALSE)</f>
        <v>UK</v>
      </c>
      <c r="L1173" t="str">
        <f t="shared" si="366"/>
        <v>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v>
      </c>
      <c r="M1173" t="str">
        <f t="shared" si="379"/>
        <v>36:08</v>
      </c>
      <c r="O1173">
        <v>409</v>
      </c>
      <c r="Q1173" t="s">
        <v>1138</v>
      </c>
      <c r="R1173" s="7">
        <f t="shared" si="367"/>
        <v>43911</v>
      </c>
      <c r="S1173" t="s">
        <v>2804</v>
      </c>
      <c r="T1173" s="6">
        <f t="shared" si="380"/>
        <v>2.5092592592592593E-2</v>
      </c>
      <c r="U1173">
        <f t="shared" si="368"/>
        <v>2.462962962962963E-2</v>
      </c>
      <c r="V1173">
        <f t="shared" si="369"/>
        <v>2.5092592592592593E-2</v>
      </c>
      <c r="W1173">
        <f t="shared" si="370"/>
        <v>4.6296296296296363E-4</v>
      </c>
      <c r="X1173">
        <f t="shared" si="382"/>
        <v>2.5370370370370366E-2</v>
      </c>
      <c r="Y1173">
        <f t="shared" si="371"/>
        <v>2.5370370370370366E-2</v>
      </c>
      <c r="Z1173" t="b">
        <f t="shared" si="372"/>
        <v>0</v>
      </c>
      <c r="AA1173" s="6">
        <f t="shared" si="373"/>
        <v>2.7777777777777263E-4</v>
      </c>
      <c r="AB1173" s="6" t="b">
        <f t="shared" si="374"/>
        <v>0</v>
      </c>
      <c r="AC1173" s="9">
        <f t="shared" si="375"/>
        <v>69</v>
      </c>
      <c r="AD1173" s="9">
        <f t="shared" si="364"/>
        <v>172.50000000000321</v>
      </c>
      <c r="AE1173" s="10">
        <f t="shared" si="381"/>
        <v>2.7777777777777778E-4</v>
      </c>
      <c r="AF1173">
        <f t="shared" si="376"/>
        <v>7.4074074074073626E-4</v>
      </c>
      <c r="AG1173" t="b">
        <f t="shared" si="377"/>
        <v>0</v>
      </c>
      <c r="AH1173">
        <f t="shared" si="378"/>
        <v>2.6562499999999999E-2</v>
      </c>
    </row>
    <row r="1174" spans="1:34" x14ac:dyDescent="0.2">
      <c r="A1174">
        <v>1243</v>
      </c>
      <c r="B1174" t="s">
        <v>1137</v>
      </c>
      <c r="C1174" t="s">
        <v>1221</v>
      </c>
      <c r="D1174" t="s">
        <v>2038</v>
      </c>
      <c r="E1174" t="str">
        <f t="shared" si="365"/>
        <v>Boris JohnsonMar 21, 2020</v>
      </c>
      <c r="F1174" t="str">
        <f>VLOOKUP(D1174,'names lookup'!A:L,5,FALSE)</f>
        <v>Boris Johnson</v>
      </c>
      <c r="G1174" t="str">
        <f>VLOOKUP(F1174,'names lookup'!E:H,3,FALSE)</f>
        <v>Government</v>
      </c>
      <c r="H1174" t="str">
        <f>VLOOKUP(F1174,'names lookup'!E:I,5,FALSE)</f>
        <v>Government</v>
      </c>
      <c r="I1174" t="str">
        <f>VLOOKUP($F1174,'names lookup'!$E:J,6,FALSE)</f>
        <v>Central govt</v>
      </c>
      <c r="J1174" t="str">
        <f>VLOOKUP($F1174,'names lookup'!$E:K,7,FALSE)</f>
        <v>N/A</v>
      </c>
      <c r="K1174" t="str">
        <f>VLOOKUP($F1174,'names lookup'!$E:L,8,FALSE)</f>
        <v>UK</v>
      </c>
      <c r="L1174" t="str">
        <f t="shared" si="366"/>
        <v>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v>
      </c>
      <c r="M1174" t="str">
        <f t="shared" si="379"/>
        <v>36:32</v>
      </c>
      <c r="O1174">
        <v>743</v>
      </c>
      <c r="Q1174" t="s">
        <v>1138</v>
      </c>
      <c r="R1174" s="7">
        <f t="shared" si="367"/>
        <v>43911</v>
      </c>
      <c r="S1174" t="s">
        <v>2805</v>
      </c>
      <c r="T1174" s="6">
        <f t="shared" si="380"/>
        <v>2.5370370370370366E-2</v>
      </c>
      <c r="U1174" s="6">
        <f t="shared" si="368"/>
        <v>2.5370370370370366E-2</v>
      </c>
      <c r="V1174" s="6">
        <f t="shared" si="369"/>
        <v>2.6562499999999999E-2</v>
      </c>
      <c r="W1174" s="6">
        <f t="shared" si="370"/>
        <v>1.1921296296296333E-3</v>
      </c>
      <c r="X1174" s="6">
        <f t="shared" si="382"/>
        <v>0</v>
      </c>
      <c r="Y1174" s="6">
        <f t="shared" si="371"/>
        <v>0</v>
      </c>
      <c r="Z1174" t="b">
        <f t="shared" si="372"/>
        <v>0</v>
      </c>
      <c r="AA1174" s="6">
        <f t="shared" si="373"/>
        <v>5.9027777777778331E-4</v>
      </c>
      <c r="AB1174" s="6" t="b">
        <f t="shared" si="374"/>
        <v>0</v>
      </c>
      <c r="AC1174" s="9">
        <f t="shared" si="375"/>
        <v>130</v>
      </c>
      <c r="AD1174" s="9">
        <f t="shared" si="364"/>
        <v>152.94117647058681</v>
      </c>
      <c r="AE1174" s="10">
        <f t="shared" si="381"/>
        <v>5.3240740740740744E-4</v>
      </c>
      <c r="AF1174">
        <f t="shared" si="376"/>
        <v>-2.5370370370370366E-2</v>
      </c>
      <c r="AG1174" t="b">
        <f t="shared" si="377"/>
        <v>1</v>
      </c>
      <c r="AH1174">
        <f t="shared" si="378"/>
        <v>2.6562499999999999E-2</v>
      </c>
    </row>
    <row r="1175" spans="1:34" x14ac:dyDescent="0.2">
      <c r="A1175">
        <v>1244</v>
      </c>
      <c r="B1175" t="s">
        <v>1137</v>
      </c>
      <c r="C1175" t="s">
        <v>1222</v>
      </c>
      <c r="D1175" t="s">
        <v>2038</v>
      </c>
      <c r="E1175" t="str">
        <f t="shared" si="365"/>
        <v>Boris JohnsonMar 21, 2020</v>
      </c>
      <c r="F1175" t="str">
        <f>VLOOKUP(D1175,'names lookup'!A:L,5,FALSE)</f>
        <v>Boris Johnson</v>
      </c>
      <c r="G1175" t="str">
        <f>VLOOKUP(F1175,'names lookup'!E:H,3,FALSE)</f>
        <v>Government</v>
      </c>
      <c r="H1175" t="str">
        <f>VLOOKUP(F1175,'names lookup'!E:I,5,FALSE)</f>
        <v>Government</v>
      </c>
      <c r="I1175" t="str">
        <f>VLOOKUP($F1175,'names lookup'!$E:J,6,FALSE)</f>
        <v>Central govt</v>
      </c>
      <c r="J1175" t="str">
        <f>VLOOKUP($F1175,'names lookup'!$E:K,7,FALSE)</f>
        <v>N/A</v>
      </c>
      <c r="K1175" t="str">
        <f>VLOOKUP($F1175,'names lookup'!$E:L,8,FALSE)</f>
        <v>UK</v>
      </c>
      <c r="L1175" t="str">
        <f t="shared" si="366"/>
        <v>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v>
      </c>
      <c r="M1175" t="str">
        <f t="shared" si="379"/>
        <v>37:23</v>
      </c>
      <c r="O1175">
        <v>448</v>
      </c>
      <c r="Q1175" t="s">
        <v>1138</v>
      </c>
      <c r="R1175" s="7">
        <f t="shared" si="367"/>
        <v>43911</v>
      </c>
      <c r="S1175" t="s">
        <v>2805</v>
      </c>
      <c r="T1175" s="6">
        <f t="shared" si="380"/>
        <v>2.5960648148148149E-2</v>
      </c>
      <c r="U1175" s="6">
        <f t="shared" si="368"/>
        <v>2.5370370370370366E-2</v>
      </c>
      <c r="V1175" s="6">
        <f t="shared" si="369"/>
        <v>2.6562499999999999E-2</v>
      </c>
      <c r="W1175" s="6">
        <f t="shared" si="370"/>
        <v>1.1921296296296333E-3</v>
      </c>
      <c r="X1175" s="6">
        <f t="shared" si="382"/>
        <v>0</v>
      </c>
      <c r="Y1175" s="6">
        <f t="shared" si="371"/>
        <v>0</v>
      </c>
      <c r="Z1175" t="b">
        <f t="shared" si="372"/>
        <v>0</v>
      </c>
      <c r="AA1175" s="6">
        <f t="shared" si="373"/>
        <v>3.4722222222222099E-4</v>
      </c>
      <c r="AB1175" s="6" t="b">
        <f t="shared" si="374"/>
        <v>0</v>
      </c>
      <c r="AC1175" s="9">
        <f t="shared" si="375"/>
        <v>74</v>
      </c>
      <c r="AD1175" s="9">
        <f t="shared" si="364"/>
        <v>148.00000000000051</v>
      </c>
      <c r="AE1175" s="10">
        <f t="shared" si="381"/>
        <v>3.0092592592592595E-4</v>
      </c>
      <c r="AF1175">
        <f t="shared" si="376"/>
        <v>-2.5370370370370366E-2</v>
      </c>
      <c r="AG1175" t="b">
        <f t="shared" si="377"/>
        <v>1</v>
      </c>
      <c r="AH1175">
        <f t="shared" si="378"/>
        <v>2.6562499999999999E-2</v>
      </c>
    </row>
    <row r="1176" spans="1:34" x14ac:dyDescent="0.2">
      <c r="A1176">
        <v>1245</v>
      </c>
      <c r="B1176" t="s">
        <v>1137</v>
      </c>
      <c r="C1176" t="s">
        <v>1223</v>
      </c>
      <c r="D1176" t="s">
        <v>2038</v>
      </c>
      <c r="E1176" t="str">
        <f t="shared" si="365"/>
        <v>Boris JohnsonMar 21, 2020</v>
      </c>
      <c r="F1176" t="str">
        <f>VLOOKUP(D1176,'names lookup'!A:L,5,FALSE)</f>
        <v>Boris Johnson</v>
      </c>
      <c r="G1176" t="str">
        <f>VLOOKUP(F1176,'names lookup'!E:H,3,FALSE)</f>
        <v>Government</v>
      </c>
      <c r="H1176" t="str">
        <f>VLOOKUP(F1176,'names lookup'!E:I,5,FALSE)</f>
        <v>Government</v>
      </c>
      <c r="I1176" t="str">
        <f>VLOOKUP($F1176,'names lookup'!$E:J,6,FALSE)</f>
        <v>Central govt</v>
      </c>
      <c r="J1176" t="str">
        <f>VLOOKUP($F1176,'names lookup'!$E:K,7,FALSE)</f>
        <v>N/A</v>
      </c>
      <c r="K1176" t="str">
        <f>VLOOKUP($F1176,'names lookup'!$E:L,8,FALSE)</f>
        <v>UK</v>
      </c>
      <c r="L1176" t="str">
        <f t="shared" si="366"/>
        <v>But that is why we are also simultaneously announcing a quite exceptional package of support, and not just for businesses, but for individual workers. And our message to business is that we will stand behind you, and we hope that you will stand behind your workers.</v>
      </c>
      <c r="M1176" t="str">
        <f t="shared" si="379"/>
        <v>37:53</v>
      </c>
      <c r="O1176">
        <v>288</v>
      </c>
      <c r="Q1176" t="s">
        <v>1138</v>
      </c>
      <c r="R1176" s="7">
        <f t="shared" si="367"/>
        <v>43911</v>
      </c>
      <c r="S1176" t="s">
        <v>2805</v>
      </c>
      <c r="T1176" s="6">
        <f t="shared" si="380"/>
        <v>2.630787037037037E-2</v>
      </c>
      <c r="U1176" s="6">
        <f t="shared" si="368"/>
        <v>2.5370370370370366E-2</v>
      </c>
      <c r="V1176" s="6">
        <f t="shared" si="369"/>
        <v>2.6562499999999999E-2</v>
      </c>
      <c r="W1176" s="6">
        <f t="shared" si="370"/>
        <v>1.1921296296296333E-3</v>
      </c>
      <c r="X1176" s="6">
        <f t="shared" si="382"/>
        <v>0</v>
      </c>
      <c r="Y1176" s="6">
        <f t="shared" si="371"/>
        <v>0</v>
      </c>
      <c r="Z1176" t="b">
        <f t="shared" si="372"/>
        <v>0</v>
      </c>
      <c r="AA1176" s="6">
        <f t="shared" si="373"/>
        <v>2.5462962962962896E-4</v>
      </c>
      <c r="AB1176" s="6" t="b">
        <f t="shared" si="374"/>
        <v>0</v>
      </c>
      <c r="AC1176" s="9">
        <f t="shared" si="375"/>
        <v>46</v>
      </c>
      <c r="AD1176" s="9">
        <f t="shared" si="364"/>
        <v>125.45454545454578</v>
      </c>
      <c r="AE1176" s="10">
        <f t="shared" si="381"/>
        <v>1.8518518518518518E-4</v>
      </c>
      <c r="AF1176">
        <f t="shared" si="376"/>
        <v>-2.5370370370370366E-2</v>
      </c>
      <c r="AG1176" t="b">
        <f t="shared" si="377"/>
        <v>1</v>
      </c>
      <c r="AH1176">
        <f t="shared" si="378"/>
        <v>2.6562499999999999E-2</v>
      </c>
    </row>
    <row r="1177" spans="1:34" x14ac:dyDescent="0.2">
      <c r="A1177">
        <v>1246</v>
      </c>
      <c r="B1177" t="s">
        <v>1137</v>
      </c>
      <c r="C1177" t="s">
        <v>1224</v>
      </c>
      <c r="D1177" t="s">
        <v>2038</v>
      </c>
      <c r="E1177" t="str">
        <f t="shared" si="365"/>
        <v>Boris JohnsonMar 21, 2020</v>
      </c>
      <c r="F1177" t="str">
        <f>VLOOKUP(D1177,'names lookup'!A:L,5,FALSE)</f>
        <v>Boris Johnson</v>
      </c>
      <c r="G1177" t="str">
        <f>VLOOKUP(F1177,'names lookup'!E:H,3,FALSE)</f>
        <v>Government</v>
      </c>
      <c r="H1177" t="str">
        <f>VLOOKUP(F1177,'names lookup'!E:I,5,FALSE)</f>
        <v>Government</v>
      </c>
      <c r="I1177" t="str">
        <f>VLOOKUP($F1177,'names lookup'!$E:J,6,FALSE)</f>
        <v>Central govt</v>
      </c>
      <c r="J1177" t="str">
        <f>VLOOKUP($F1177,'names lookup'!$E:K,7,FALSE)</f>
        <v>N/A</v>
      </c>
      <c r="K1177" t="str">
        <f>VLOOKUP($F1177,'names lookup'!$E:L,8,FALSE)</f>
        <v>UK</v>
      </c>
      <c r="L1177" t="str">
        <f t="shared" si="366"/>
        <v>And to the country This time, it is different. We all remember what happened in 2008. This time, we want to make sure, as we heal the economic damage that this is causing, that we put the people first. Thanks all very much.</v>
      </c>
      <c r="M1177" t="str">
        <f t="shared" si="379"/>
        <v>38:15</v>
      </c>
      <c r="O1177">
        <v>247</v>
      </c>
      <c r="Q1177" t="s">
        <v>1138</v>
      </c>
      <c r="R1177" s="7">
        <f t="shared" si="367"/>
        <v>43911</v>
      </c>
      <c r="S1177" t="s">
        <v>2805</v>
      </c>
      <c r="T1177" s="6">
        <f t="shared" si="380"/>
        <v>2.6562499999999999E-2</v>
      </c>
      <c r="U1177" s="6">
        <f t="shared" si="368"/>
        <v>2.5370370370370366E-2</v>
      </c>
      <c r="V1177" s="6">
        <f t="shared" si="369"/>
        <v>2.6562499999999999E-2</v>
      </c>
      <c r="W1177" s="6">
        <f t="shared" si="370"/>
        <v>1.1921296296296333E-3</v>
      </c>
      <c r="X1177" s="6">
        <f t="shared" si="382"/>
        <v>0</v>
      </c>
      <c r="Y1177" s="6">
        <f t="shared" si="371"/>
        <v>0</v>
      </c>
      <c r="Z1177" t="b">
        <f t="shared" si="372"/>
        <v>0</v>
      </c>
      <c r="AA1177" s="6">
        <f t="shared" si="373"/>
        <v>-2.6562499999999999E-2</v>
      </c>
      <c r="AB1177" s="6" t="b">
        <f t="shared" si="374"/>
        <v>1</v>
      </c>
      <c r="AC1177" s="9">
        <f t="shared" si="375"/>
        <v>43</v>
      </c>
      <c r="AD1177" s="9" t="str">
        <f t="shared" si="364"/>
        <v/>
      </c>
      <c r="AE1177" s="10">
        <f t="shared" si="381"/>
        <v>1.7361111111111112E-4</v>
      </c>
      <c r="AF1177">
        <f t="shared" si="376"/>
        <v>-2.5370370370370366E-2</v>
      </c>
      <c r="AG1177" t="b">
        <f t="shared" si="377"/>
        <v>1</v>
      </c>
      <c r="AH1177">
        <f t="shared" si="378"/>
        <v>2.6562499999999999E-2</v>
      </c>
    </row>
    <row r="1178" spans="1:34" x14ac:dyDescent="0.2">
      <c r="A1178">
        <v>1252</v>
      </c>
      <c r="B1178" t="s">
        <v>1225</v>
      </c>
      <c r="C1178" t="s">
        <v>1228</v>
      </c>
      <c r="D1178" t="s">
        <v>2144</v>
      </c>
      <c r="E1178" t="str">
        <f t="shared" si="365"/>
        <v>Robert JenrickMar 29, 2020</v>
      </c>
      <c r="F1178" t="str">
        <f>VLOOKUP(D1178,'names lookup'!A:L,5,FALSE)</f>
        <v>Robert Jenrick</v>
      </c>
      <c r="G1178" t="str">
        <f>VLOOKUP(F1178,'names lookup'!E:H,3,FALSE)</f>
        <v>Government</v>
      </c>
      <c r="H1178" t="str">
        <f>VLOOKUP(F1178,'names lookup'!E:I,5,FALSE)</f>
        <v>Government</v>
      </c>
      <c r="I1178" t="str">
        <f>VLOOKUP($F1178,'names lookup'!$E:J,6,FALSE)</f>
        <v>Central govt</v>
      </c>
      <c r="J1178" t="str">
        <f>VLOOKUP($F1178,'names lookup'!$E:K,7,FALSE)</f>
        <v>N/A</v>
      </c>
      <c r="K1178" t="str">
        <f>VLOOKUP($F1178,'names lookup'!$E:L,8,FALSE)</f>
        <v>UK</v>
      </c>
      <c r="L1178" t="str">
        <f t="shared" si="366"/>
        <v>…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v>
      </c>
      <c r="M1178" t="str">
        <f t="shared" si="379"/>
        <v>00:00</v>
      </c>
      <c r="O1178">
        <v>1167</v>
      </c>
      <c r="Q1178" t="s">
        <v>1226</v>
      </c>
      <c r="R1178" s="7">
        <f t="shared" si="367"/>
        <v>43919</v>
      </c>
      <c r="S1178" t="s">
        <v>2185</v>
      </c>
      <c r="T1178" s="6">
        <f t="shared" si="380"/>
        <v>0</v>
      </c>
      <c r="U1178">
        <f t="shared" si="368"/>
        <v>0</v>
      </c>
      <c r="V1178">
        <f t="shared" si="369"/>
        <v>2.148148148148148E-2</v>
      </c>
      <c r="W1178">
        <f t="shared" si="370"/>
        <v>2.148148148148148E-2</v>
      </c>
      <c r="X1178">
        <f t="shared" si="382"/>
        <v>5.3587962962962964E-3</v>
      </c>
      <c r="Y1178">
        <f t="shared" si="371"/>
        <v>5.3587962962962964E-3</v>
      </c>
      <c r="Z1178" t="b">
        <f t="shared" si="372"/>
        <v>0</v>
      </c>
      <c r="AA1178" s="6">
        <f t="shared" si="373"/>
        <v>1.0763888888888889E-3</v>
      </c>
      <c r="AB1178" s="6" t="b">
        <f t="shared" si="374"/>
        <v>0</v>
      </c>
      <c r="AC1178" s="9">
        <f t="shared" si="375"/>
        <v>189</v>
      </c>
      <c r="AD1178" s="9">
        <f t="shared" si="364"/>
        <v>121.93548387096774</v>
      </c>
      <c r="AE1178" s="10">
        <f t="shared" si="381"/>
        <v>7.7546296296296304E-4</v>
      </c>
      <c r="AF1178">
        <f t="shared" si="376"/>
        <v>5.3587962962962964E-3</v>
      </c>
      <c r="AG1178" t="b">
        <f t="shared" si="377"/>
        <v>0</v>
      </c>
      <c r="AH1178">
        <f t="shared" si="378"/>
        <v>2.148148148148148E-2</v>
      </c>
    </row>
    <row r="1179" spans="1:34" x14ac:dyDescent="0.2">
      <c r="A1179">
        <v>1253</v>
      </c>
      <c r="B1179" t="s">
        <v>1225</v>
      </c>
      <c r="C1179" t="s">
        <v>1229</v>
      </c>
      <c r="D1179" t="s">
        <v>2144</v>
      </c>
      <c r="E1179" t="str">
        <f t="shared" si="365"/>
        <v>Robert JenrickMar 29, 2020</v>
      </c>
      <c r="F1179" t="str">
        <f>VLOOKUP(D1179,'names lookup'!A:L,5,FALSE)</f>
        <v>Robert Jenrick</v>
      </c>
      <c r="G1179" t="str">
        <f>VLOOKUP(F1179,'names lookup'!E:H,3,FALSE)</f>
        <v>Government</v>
      </c>
      <c r="H1179" t="str">
        <f>VLOOKUP(F1179,'names lookup'!E:I,5,FALSE)</f>
        <v>Government</v>
      </c>
      <c r="I1179" t="str">
        <f>VLOOKUP($F1179,'names lookup'!$E:J,6,FALSE)</f>
        <v>Central govt</v>
      </c>
      <c r="J1179" t="str">
        <f>VLOOKUP($F1179,'names lookup'!$E:K,7,FALSE)</f>
        <v>N/A</v>
      </c>
      <c r="K1179" t="str">
        <f>VLOOKUP($F1179,'names lookup'!$E:L,8,FALSE)</f>
        <v>UK</v>
      </c>
      <c r="L1179" t="str">
        <f t="shared" si="366"/>
        <v>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v>
      </c>
      <c r="M1179" t="str">
        <f t="shared" si="379"/>
        <v>01:33</v>
      </c>
      <c r="O1179">
        <v>970</v>
      </c>
      <c r="Q1179" t="s">
        <v>1226</v>
      </c>
      <c r="R1179" s="7">
        <f t="shared" si="367"/>
        <v>43919</v>
      </c>
      <c r="S1179" t="s">
        <v>2185</v>
      </c>
      <c r="T1179" s="6">
        <f t="shared" si="380"/>
        <v>1.0763888888888889E-3</v>
      </c>
      <c r="U1179">
        <f t="shared" si="368"/>
        <v>0</v>
      </c>
      <c r="V1179">
        <f t="shared" si="369"/>
        <v>2.148148148148148E-2</v>
      </c>
      <c r="W1179">
        <f t="shared" si="370"/>
        <v>2.148148148148148E-2</v>
      </c>
      <c r="X1179">
        <f t="shared" si="382"/>
        <v>5.3587962962962964E-3</v>
      </c>
      <c r="Y1179">
        <f t="shared" si="371"/>
        <v>5.3587962962962964E-3</v>
      </c>
      <c r="Z1179" t="b">
        <f t="shared" si="372"/>
        <v>0</v>
      </c>
      <c r="AA1179" s="6">
        <f t="shared" si="373"/>
        <v>1.1458333333333333E-3</v>
      </c>
      <c r="AB1179" s="6" t="b">
        <f t="shared" si="374"/>
        <v>0</v>
      </c>
      <c r="AC1179" s="9">
        <f t="shared" si="375"/>
        <v>157</v>
      </c>
      <c r="AD1179" s="9">
        <f t="shared" si="364"/>
        <v>95.151515151515156</v>
      </c>
      <c r="AE1179" s="10">
        <f t="shared" si="381"/>
        <v>6.4814814814814813E-4</v>
      </c>
      <c r="AF1179">
        <f t="shared" si="376"/>
        <v>5.3587962962962964E-3</v>
      </c>
      <c r="AG1179" t="b">
        <f t="shared" si="377"/>
        <v>0</v>
      </c>
      <c r="AH1179">
        <f t="shared" si="378"/>
        <v>2.148148148148148E-2</v>
      </c>
    </row>
    <row r="1180" spans="1:34" x14ac:dyDescent="0.2">
      <c r="A1180">
        <v>1254</v>
      </c>
      <c r="B1180" t="s">
        <v>1225</v>
      </c>
      <c r="C1180" t="s">
        <v>1230</v>
      </c>
      <c r="D1180" t="s">
        <v>2144</v>
      </c>
      <c r="E1180" t="str">
        <f t="shared" si="365"/>
        <v>Robert JenrickMar 29, 2020</v>
      </c>
      <c r="F1180" t="str">
        <f>VLOOKUP(D1180,'names lookup'!A:L,5,FALSE)</f>
        <v>Robert Jenrick</v>
      </c>
      <c r="G1180" t="str">
        <f>VLOOKUP(F1180,'names lookup'!E:H,3,FALSE)</f>
        <v>Government</v>
      </c>
      <c r="H1180" t="str">
        <f>VLOOKUP(F1180,'names lookup'!E:I,5,FALSE)</f>
        <v>Government</v>
      </c>
      <c r="I1180" t="str">
        <f>VLOOKUP($F1180,'names lookup'!$E:J,6,FALSE)</f>
        <v>Central govt</v>
      </c>
      <c r="J1180" t="str">
        <f>VLOOKUP($F1180,'names lookup'!$E:K,7,FALSE)</f>
        <v>N/A</v>
      </c>
      <c r="K1180" t="str">
        <f>VLOOKUP($F1180,'names lookup'!$E:L,8,FALSE)</f>
        <v>UK</v>
      </c>
      <c r="L1180" t="str">
        <f t="shared" si="366"/>
        <v>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v>
      </c>
      <c r="M1180" t="str">
        <f t="shared" si="379"/>
        <v>03:12</v>
      </c>
      <c r="O1180">
        <v>847</v>
      </c>
      <c r="Q1180" t="s">
        <v>1226</v>
      </c>
      <c r="R1180" s="7">
        <f t="shared" si="367"/>
        <v>43919</v>
      </c>
      <c r="S1180" t="s">
        <v>2185</v>
      </c>
      <c r="T1180" s="6">
        <f t="shared" si="380"/>
        <v>2.2222222222222222E-3</v>
      </c>
      <c r="U1180">
        <f t="shared" si="368"/>
        <v>0</v>
      </c>
      <c r="V1180">
        <f t="shared" si="369"/>
        <v>2.148148148148148E-2</v>
      </c>
      <c r="W1180">
        <f t="shared" si="370"/>
        <v>2.148148148148148E-2</v>
      </c>
      <c r="X1180">
        <f t="shared" si="382"/>
        <v>5.3587962962962964E-3</v>
      </c>
      <c r="Y1180">
        <f t="shared" si="371"/>
        <v>5.3587962962962964E-3</v>
      </c>
      <c r="Z1180" t="b">
        <f t="shared" si="372"/>
        <v>0</v>
      </c>
      <c r="AA1180" s="6">
        <f t="shared" si="373"/>
        <v>7.1759259259259259E-4</v>
      </c>
      <c r="AB1180" s="6" t="b">
        <f t="shared" si="374"/>
        <v>0</v>
      </c>
      <c r="AC1180" s="9">
        <f t="shared" si="375"/>
        <v>152</v>
      </c>
      <c r="AD1180" s="9">
        <f t="shared" si="364"/>
        <v>147.09677419354841</v>
      </c>
      <c r="AE1180" s="10">
        <f t="shared" si="381"/>
        <v>6.2500000000000001E-4</v>
      </c>
      <c r="AF1180">
        <f t="shared" si="376"/>
        <v>5.3587962962962964E-3</v>
      </c>
      <c r="AG1180" t="b">
        <f t="shared" si="377"/>
        <v>0</v>
      </c>
      <c r="AH1180">
        <f t="shared" si="378"/>
        <v>2.148148148148148E-2</v>
      </c>
    </row>
    <row r="1181" spans="1:34" x14ac:dyDescent="0.2">
      <c r="A1181">
        <v>1255</v>
      </c>
      <c r="B1181" t="s">
        <v>1225</v>
      </c>
      <c r="C1181" t="s">
        <v>1231</v>
      </c>
      <c r="D1181" t="s">
        <v>2144</v>
      </c>
      <c r="E1181" t="str">
        <f t="shared" si="365"/>
        <v>Robert JenrickMar 29, 2020</v>
      </c>
      <c r="F1181" t="str">
        <f>VLOOKUP(D1181,'names lookup'!A:L,5,FALSE)</f>
        <v>Robert Jenrick</v>
      </c>
      <c r="G1181" t="str">
        <f>VLOOKUP(F1181,'names lookup'!E:H,3,FALSE)</f>
        <v>Government</v>
      </c>
      <c r="H1181" t="str">
        <f>VLOOKUP(F1181,'names lookup'!E:I,5,FALSE)</f>
        <v>Government</v>
      </c>
      <c r="I1181" t="str">
        <f>VLOOKUP($F1181,'names lookup'!$E:J,6,FALSE)</f>
        <v>Central govt</v>
      </c>
      <c r="J1181" t="str">
        <f>VLOOKUP($F1181,'names lookup'!$E:K,7,FALSE)</f>
        <v>N/A</v>
      </c>
      <c r="K1181" t="str">
        <f>VLOOKUP($F1181,'names lookup'!$E:L,8,FALSE)</f>
        <v>UK</v>
      </c>
      <c r="L1181" t="str">
        <f t="shared" si="366"/>
        <v>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v>
      </c>
      <c r="M1181" t="str">
        <f t="shared" si="379"/>
        <v>04:14</v>
      </c>
      <c r="O1181">
        <v>957</v>
      </c>
      <c r="Q1181" t="s">
        <v>1226</v>
      </c>
      <c r="R1181" s="7">
        <f t="shared" si="367"/>
        <v>43919</v>
      </c>
      <c r="S1181" t="s">
        <v>2185</v>
      </c>
      <c r="T1181" s="6">
        <f t="shared" si="380"/>
        <v>2.9398148148148148E-3</v>
      </c>
      <c r="U1181">
        <f t="shared" si="368"/>
        <v>0</v>
      </c>
      <c r="V1181">
        <f t="shared" si="369"/>
        <v>2.148148148148148E-2</v>
      </c>
      <c r="W1181">
        <f t="shared" si="370"/>
        <v>2.148148148148148E-2</v>
      </c>
      <c r="X1181">
        <f t="shared" si="382"/>
        <v>5.3587962962962964E-3</v>
      </c>
      <c r="Y1181">
        <f t="shared" si="371"/>
        <v>5.3587962962962964E-3</v>
      </c>
      <c r="Z1181" t="b">
        <f t="shared" si="372"/>
        <v>0</v>
      </c>
      <c r="AA1181" s="6">
        <f t="shared" si="373"/>
        <v>9.2592592592592596E-4</v>
      </c>
      <c r="AB1181" s="6" t="b">
        <f t="shared" si="374"/>
        <v>0</v>
      </c>
      <c r="AC1181" s="9">
        <f t="shared" si="375"/>
        <v>169</v>
      </c>
      <c r="AD1181" s="9">
        <f t="shared" ref="AD1181:AD1212" si="383">IF(AB1181=FALSE,AC1181/(AA1181*(24*60)),"")</f>
        <v>126.74999999999999</v>
      </c>
      <c r="AE1181" s="10">
        <f t="shared" si="381"/>
        <v>6.9444444444444447E-4</v>
      </c>
      <c r="AF1181">
        <f t="shared" si="376"/>
        <v>5.3587962962962964E-3</v>
      </c>
      <c r="AG1181" t="b">
        <f t="shared" si="377"/>
        <v>0</v>
      </c>
      <c r="AH1181">
        <f t="shared" si="378"/>
        <v>2.148148148148148E-2</v>
      </c>
    </row>
    <row r="1182" spans="1:34" x14ac:dyDescent="0.2">
      <c r="A1182">
        <v>1256</v>
      </c>
      <c r="B1182" t="s">
        <v>1225</v>
      </c>
      <c r="C1182" t="s">
        <v>1232</v>
      </c>
      <c r="D1182" t="s">
        <v>2144</v>
      </c>
      <c r="E1182" t="str">
        <f t="shared" si="365"/>
        <v>Robert JenrickMar 29, 2020</v>
      </c>
      <c r="F1182" t="str">
        <f>VLOOKUP(D1182,'names lookup'!A:L,5,FALSE)</f>
        <v>Robert Jenrick</v>
      </c>
      <c r="G1182" t="str">
        <f>VLOOKUP(F1182,'names lookup'!E:H,3,FALSE)</f>
        <v>Government</v>
      </c>
      <c r="H1182" t="str">
        <f>VLOOKUP(F1182,'names lookup'!E:I,5,FALSE)</f>
        <v>Government</v>
      </c>
      <c r="I1182" t="str">
        <f>VLOOKUP($F1182,'names lookup'!$E:J,6,FALSE)</f>
        <v>Central govt</v>
      </c>
      <c r="J1182" t="str">
        <f>VLOOKUP($F1182,'names lookup'!$E:K,7,FALSE)</f>
        <v>N/A</v>
      </c>
      <c r="K1182" t="str">
        <f>VLOOKUP($F1182,'names lookup'!$E:L,8,FALSE)</f>
        <v>UK</v>
      </c>
      <c r="L1182" t="str">
        <f t="shared" si="366"/>
        <v>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v>
      </c>
      <c r="M1182" t="str">
        <f t="shared" si="379"/>
        <v>05:34</v>
      </c>
      <c r="O1182">
        <v>1027</v>
      </c>
      <c r="Q1182" t="s">
        <v>1226</v>
      </c>
      <c r="R1182" s="7">
        <f t="shared" si="367"/>
        <v>43919</v>
      </c>
      <c r="S1182" t="s">
        <v>2185</v>
      </c>
      <c r="T1182" s="6">
        <f t="shared" si="380"/>
        <v>3.8657407407407408E-3</v>
      </c>
      <c r="U1182">
        <f t="shared" si="368"/>
        <v>0</v>
      </c>
      <c r="V1182">
        <f t="shared" si="369"/>
        <v>2.148148148148148E-2</v>
      </c>
      <c r="W1182">
        <f t="shared" si="370"/>
        <v>2.148148148148148E-2</v>
      </c>
      <c r="X1182">
        <f t="shared" si="382"/>
        <v>5.3587962962962964E-3</v>
      </c>
      <c r="Y1182">
        <f t="shared" si="371"/>
        <v>5.3587962962962964E-3</v>
      </c>
      <c r="Z1182" t="b">
        <f t="shared" si="372"/>
        <v>0</v>
      </c>
      <c r="AA1182" s="6">
        <f t="shared" si="373"/>
        <v>9.7222222222222241E-4</v>
      </c>
      <c r="AB1182" s="6" t="b">
        <f t="shared" si="374"/>
        <v>0</v>
      </c>
      <c r="AC1182" s="9">
        <f t="shared" si="375"/>
        <v>187</v>
      </c>
      <c r="AD1182" s="9">
        <f t="shared" si="383"/>
        <v>133.57142857142853</v>
      </c>
      <c r="AE1182" s="10">
        <f t="shared" si="381"/>
        <v>7.7546296296296304E-4</v>
      </c>
      <c r="AF1182">
        <f t="shared" si="376"/>
        <v>5.3587962962962964E-3</v>
      </c>
      <c r="AG1182" t="b">
        <f t="shared" si="377"/>
        <v>0</v>
      </c>
      <c r="AH1182">
        <f t="shared" si="378"/>
        <v>2.148148148148148E-2</v>
      </c>
    </row>
    <row r="1183" spans="1:34" x14ac:dyDescent="0.2">
      <c r="A1183">
        <v>1257</v>
      </c>
      <c r="B1183" t="s">
        <v>1225</v>
      </c>
      <c r="C1183" t="s">
        <v>1233</v>
      </c>
      <c r="D1183" t="s">
        <v>2154</v>
      </c>
      <c r="E1183" t="str">
        <f t="shared" si="365"/>
        <v>Simon IsraelMar 29, 2020</v>
      </c>
      <c r="F1183" t="str">
        <f>VLOOKUP(E1183,'names lookup'!D:L,2,FALSE)</f>
        <v>Simon Israel</v>
      </c>
      <c r="G1183" t="str">
        <f>VLOOKUP(F1183,'names lookup'!E:H,3,FALSE)</f>
        <v>Channel 4 News</v>
      </c>
      <c r="H1183" t="str">
        <f>VLOOKUP(F1183,'names lookup'!E:I,5,FALSE)</f>
        <v>Media</v>
      </c>
      <c r="I1183" t="str">
        <f>VLOOKUP($F1183,'names lookup'!$E:J,6,FALSE)</f>
        <v>TV</v>
      </c>
      <c r="J1183" t="str">
        <f>VLOOKUP($F1183,'names lookup'!$E:K,7,FALSE)</f>
        <v>National</v>
      </c>
      <c r="K1183" t="str">
        <f>VLOOKUP($F1183,'names lookup'!$E:L,8,FALSE)</f>
        <v>UK</v>
      </c>
      <c r="L1183" t="str">
        <f t="shared" si="366"/>
        <v>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v>
      </c>
      <c r="M1183" t="str">
        <f t="shared" si="379"/>
        <v>06:58</v>
      </c>
      <c r="O1183">
        <v>635</v>
      </c>
      <c r="Q1183" t="s">
        <v>1226</v>
      </c>
      <c r="R1183" s="7">
        <f t="shared" si="367"/>
        <v>43919</v>
      </c>
      <c r="S1183" t="s">
        <v>2188</v>
      </c>
      <c r="T1183" s="6">
        <f t="shared" si="380"/>
        <v>4.8379629629629632E-3</v>
      </c>
      <c r="U1183">
        <f t="shared" si="368"/>
        <v>4.8379629629629632E-3</v>
      </c>
      <c r="V1183">
        <f t="shared" si="369"/>
        <v>4.8379629629629632E-3</v>
      </c>
      <c r="W1183">
        <f t="shared" si="370"/>
        <v>0</v>
      </c>
      <c r="X1183">
        <f t="shared" si="382"/>
        <v>5.3587962962962964E-3</v>
      </c>
      <c r="Y1183">
        <f t="shared" si="371"/>
        <v>5.3587962962962964E-3</v>
      </c>
      <c r="Z1183" t="b">
        <f t="shared" si="372"/>
        <v>0</v>
      </c>
      <c r="AA1183" s="6">
        <f t="shared" si="373"/>
        <v>5.2083333333333322E-4</v>
      </c>
      <c r="AB1183" s="6" t="b">
        <f t="shared" si="374"/>
        <v>0</v>
      </c>
      <c r="AC1183" s="9">
        <f t="shared" si="375"/>
        <v>117</v>
      </c>
      <c r="AD1183" s="9">
        <f t="shared" si="383"/>
        <v>156.00000000000006</v>
      </c>
      <c r="AE1183" s="10">
        <f t="shared" si="381"/>
        <v>4.7453703703703704E-4</v>
      </c>
      <c r="AF1183">
        <f t="shared" si="376"/>
        <v>5.2083333333333322E-4</v>
      </c>
      <c r="AG1183" t="b">
        <f t="shared" si="377"/>
        <v>0</v>
      </c>
      <c r="AH1183">
        <f t="shared" si="378"/>
        <v>2.148148148148148E-2</v>
      </c>
    </row>
    <row r="1184" spans="1:34" x14ac:dyDescent="0.2">
      <c r="A1184">
        <v>1258</v>
      </c>
      <c r="B1184" t="s">
        <v>1225</v>
      </c>
      <c r="C1184" t="s">
        <v>1234</v>
      </c>
      <c r="D1184" t="s">
        <v>2144</v>
      </c>
      <c r="E1184" t="str">
        <f t="shared" si="365"/>
        <v>Robert JenrickMar 29, 2020</v>
      </c>
      <c r="F1184" t="str">
        <f>VLOOKUP(D1184,'names lookup'!A:L,5,FALSE)</f>
        <v>Robert Jenrick</v>
      </c>
      <c r="G1184" t="str">
        <f>VLOOKUP(F1184,'names lookup'!E:H,3,FALSE)</f>
        <v>Government</v>
      </c>
      <c r="H1184" t="str">
        <f>VLOOKUP(F1184,'names lookup'!E:I,5,FALSE)</f>
        <v>Government</v>
      </c>
      <c r="I1184" t="str">
        <f>VLOOKUP($F1184,'names lookup'!$E:J,6,FALSE)</f>
        <v>Central govt</v>
      </c>
      <c r="J1184" t="str">
        <f>VLOOKUP($F1184,'names lookup'!$E:K,7,FALSE)</f>
        <v>N/A</v>
      </c>
      <c r="K1184" t="str">
        <f>VLOOKUP($F1184,'names lookup'!$E:L,8,FALSE)</f>
        <v>UK</v>
      </c>
      <c r="L1184" t="str">
        <f t="shared" si="366"/>
        <v>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v>
      </c>
      <c r="M1184" t="str">
        <f t="shared" si="379"/>
        <v>07:43</v>
      </c>
      <c r="O1184">
        <v>640</v>
      </c>
      <c r="Q1184" t="s">
        <v>1226</v>
      </c>
      <c r="R1184" s="7">
        <f t="shared" si="367"/>
        <v>43919</v>
      </c>
      <c r="S1184" t="s">
        <v>2806</v>
      </c>
      <c r="T1184" s="6">
        <f t="shared" si="380"/>
        <v>5.3587962962962964E-3</v>
      </c>
      <c r="U1184">
        <f t="shared" si="368"/>
        <v>5.3587962962962964E-3</v>
      </c>
      <c r="V1184">
        <f t="shared" si="369"/>
        <v>2.148148148148148E-2</v>
      </c>
      <c r="W1184">
        <f t="shared" si="370"/>
        <v>1.6122685185185184E-2</v>
      </c>
      <c r="X1184">
        <f t="shared" si="382"/>
        <v>8.2407407407407412E-3</v>
      </c>
      <c r="Y1184">
        <f t="shared" si="371"/>
        <v>8.2407407407407412E-3</v>
      </c>
      <c r="Z1184" t="b">
        <f t="shared" si="372"/>
        <v>0</v>
      </c>
      <c r="AA1184" s="6">
        <f t="shared" si="373"/>
        <v>5.3240740740740679E-4</v>
      </c>
      <c r="AB1184" s="6" t="b">
        <f t="shared" si="374"/>
        <v>0</v>
      </c>
      <c r="AC1184" s="9">
        <f t="shared" si="375"/>
        <v>125</v>
      </c>
      <c r="AD1184" s="9">
        <f t="shared" si="383"/>
        <v>163.04347826086976</v>
      </c>
      <c r="AE1184" s="10">
        <f t="shared" si="381"/>
        <v>5.0925925925925921E-4</v>
      </c>
      <c r="AF1184">
        <f t="shared" si="376"/>
        <v>2.8819444444444448E-3</v>
      </c>
      <c r="AG1184" t="b">
        <f t="shared" si="377"/>
        <v>0</v>
      </c>
      <c r="AH1184">
        <f t="shared" si="378"/>
        <v>2.148148148148148E-2</v>
      </c>
    </row>
    <row r="1185" spans="1:34" x14ac:dyDescent="0.2">
      <c r="A1185">
        <v>1259</v>
      </c>
      <c r="B1185" t="s">
        <v>1225</v>
      </c>
      <c r="C1185" t="s">
        <v>1235</v>
      </c>
      <c r="D1185" t="s">
        <v>2091</v>
      </c>
      <c r="E1185" t="str">
        <f t="shared" si="365"/>
        <v>Jenny ParisMar 29, 2020</v>
      </c>
      <c r="F1185" t="str">
        <f>VLOOKUP(E1185,'names lookup'!D:L,2,FALSE)</f>
        <v>Dr. Jenny Harries</v>
      </c>
      <c r="G1185" t="str">
        <f>VLOOKUP(F1185,'names lookup'!E:H,3,FALSE)</f>
        <v>Department of Health and Social Care (DHSC)</v>
      </c>
      <c r="H1185" t="str">
        <f>VLOOKUP(F1185,'names lookup'!E:I,5,FALSE)</f>
        <v>Government</v>
      </c>
      <c r="I1185" t="str">
        <f>VLOOKUP($F1185,'names lookup'!$E:J,6,FALSE)</f>
        <v>Health</v>
      </c>
      <c r="J1185" t="str">
        <f>VLOOKUP($F1185,'names lookup'!$E:K,7,FALSE)</f>
        <v>N/A</v>
      </c>
      <c r="K1185" t="str">
        <f>VLOOKUP($F1185,'names lookup'!$E:L,8,FALSE)</f>
        <v>England</v>
      </c>
      <c r="L1185" t="str">
        <f t="shared" si="366"/>
        <v>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v>
      </c>
      <c r="M1185" t="str">
        <f t="shared" si="379"/>
        <v>08:29</v>
      </c>
      <c r="O1185">
        <v>796</v>
      </c>
      <c r="Q1185" t="s">
        <v>1226</v>
      </c>
      <c r="R1185" s="7">
        <f t="shared" si="367"/>
        <v>43919</v>
      </c>
      <c r="S1185" t="s">
        <v>2634</v>
      </c>
      <c r="T1185" s="6">
        <f t="shared" si="380"/>
        <v>5.8912037037037032E-3</v>
      </c>
      <c r="U1185">
        <f t="shared" si="368"/>
        <v>5.8912037037037032E-3</v>
      </c>
      <c r="V1185">
        <f t="shared" si="369"/>
        <v>1.9328703703703702E-2</v>
      </c>
      <c r="W1185">
        <f t="shared" si="370"/>
        <v>1.3437499999999998E-2</v>
      </c>
      <c r="X1185">
        <f t="shared" si="382"/>
        <v>8.2407407407407412E-3</v>
      </c>
      <c r="Y1185">
        <f t="shared" si="371"/>
        <v>8.2407407407407412E-3</v>
      </c>
      <c r="Z1185" t="b">
        <f t="shared" si="372"/>
        <v>0</v>
      </c>
      <c r="AA1185" s="6">
        <f t="shared" si="373"/>
        <v>6.1342592592592698E-4</v>
      </c>
      <c r="AB1185" s="6" t="b">
        <f t="shared" si="374"/>
        <v>0</v>
      </c>
      <c r="AC1185" s="9">
        <f t="shared" si="375"/>
        <v>151</v>
      </c>
      <c r="AD1185" s="9">
        <f t="shared" si="383"/>
        <v>170.94339622641479</v>
      </c>
      <c r="AE1185" s="10">
        <f t="shared" si="381"/>
        <v>6.2500000000000001E-4</v>
      </c>
      <c r="AF1185">
        <f t="shared" si="376"/>
        <v>2.349537037037038E-3</v>
      </c>
      <c r="AG1185" t="b">
        <f t="shared" si="377"/>
        <v>0</v>
      </c>
      <c r="AH1185">
        <f t="shared" si="378"/>
        <v>2.148148148148148E-2</v>
      </c>
    </row>
    <row r="1186" spans="1:34" x14ac:dyDescent="0.2">
      <c r="A1186">
        <v>1260</v>
      </c>
      <c r="B1186" t="s">
        <v>1225</v>
      </c>
      <c r="C1186" t="s">
        <v>1236</v>
      </c>
      <c r="D1186" t="s">
        <v>2091</v>
      </c>
      <c r="E1186" t="str">
        <f t="shared" si="365"/>
        <v>Jenny ParisMar 29, 2020</v>
      </c>
      <c r="F1186" t="str">
        <f>VLOOKUP(E1186,'names lookup'!D:L,2,FALSE)</f>
        <v>Dr. Jenny Harries</v>
      </c>
      <c r="G1186" t="str">
        <f>VLOOKUP(F1186,'names lookup'!E:H,3,FALSE)</f>
        <v>Department of Health and Social Care (DHSC)</v>
      </c>
      <c r="H1186" t="str">
        <f>VLOOKUP(F1186,'names lookup'!E:I,5,FALSE)</f>
        <v>Government</v>
      </c>
      <c r="I1186" t="str">
        <f>VLOOKUP($F1186,'names lookup'!$E:J,6,FALSE)</f>
        <v>Health</v>
      </c>
      <c r="J1186" t="str">
        <f>VLOOKUP($F1186,'names lookup'!$E:K,7,FALSE)</f>
        <v>N/A</v>
      </c>
      <c r="K1186" t="str">
        <f>VLOOKUP($F1186,'names lookup'!$E:L,8,FALSE)</f>
        <v>England</v>
      </c>
      <c r="L1186" t="str">
        <f t="shared" si="366"/>
        <v>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v>
      </c>
      <c r="M1186" t="str">
        <f t="shared" si="379"/>
        <v>09:22</v>
      </c>
      <c r="O1186">
        <v>688</v>
      </c>
      <c r="Q1186" t="s">
        <v>1226</v>
      </c>
      <c r="R1186" s="7">
        <f t="shared" si="367"/>
        <v>43919</v>
      </c>
      <c r="S1186" t="s">
        <v>2634</v>
      </c>
      <c r="T1186" s="6">
        <f t="shared" si="380"/>
        <v>6.5046296296296302E-3</v>
      </c>
      <c r="U1186">
        <f t="shared" si="368"/>
        <v>5.8912037037037032E-3</v>
      </c>
      <c r="V1186">
        <f t="shared" si="369"/>
        <v>1.9328703703703702E-2</v>
      </c>
      <c r="W1186">
        <f t="shared" si="370"/>
        <v>1.3437499999999998E-2</v>
      </c>
      <c r="X1186">
        <f t="shared" si="382"/>
        <v>8.2407407407407412E-3</v>
      </c>
      <c r="Y1186">
        <f t="shared" si="371"/>
        <v>8.2407407407407412E-3</v>
      </c>
      <c r="Z1186" t="b">
        <f t="shared" si="372"/>
        <v>0</v>
      </c>
      <c r="AA1186" s="6">
        <f t="shared" si="373"/>
        <v>4.745370370370372E-4</v>
      </c>
      <c r="AB1186" s="6" t="b">
        <f t="shared" si="374"/>
        <v>0</v>
      </c>
      <c r="AC1186" s="9">
        <f t="shared" si="375"/>
        <v>129</v>
      </c>
      <c r="AD1186" s="9">
        <f t="shared" si="383"/>
        <v>188.78048780487799</v>
      </c>
      <c r="AE1186" s="10">
        <f t="shared" si="381"/>
        <v>5.3240740740740744E-4</v>
      </c>
      <c r="AF1186">
        <f t="shared" si="376"/>
        <v>2.349537037037038E-3</v>
      </c>
      <c r="AG1186" t="b">
        <f t="shared" si="377"/>
        <v>0</v>
      </c>
      <c r="AH1186">
        <f t="shared" si="378"/>
        <v>2.148148148148148E-2</v>
      </c>
    </row>
    <row r="1187" spans="1:34" x14ac:dyDescent="0.2">
      <c r="A1187">
        <v>1261</v>
      </c>
      <c r="B1187" t="s">
        <v>1225</v>
      </c>
      <c r="C1187" t="s">
        <v>1237</v>
      </c>
      <c r="D1187" t="s">
        <v>2091</v>
      </c>
      <c r="E1187" t="str">
        <f t="shared" si="365"/>
        <v>Jenny ParisMar 29, 2020</v>
      </c>
      <c r="F1187" t="str">
        <f>VLOOKUP(E1187,'names lookup'!D:L,2,FALSE)</f>
        <v>Dr. Jenny Harries</v>
      </c>
      <c r="G1187" t="str">
        <f>VLOOKUP(F1187,'names lookup'!E:H,3,FALSE)</f>
        <v>Department of Health and Social Care (DHSC)</v>
      </c>
      <c r="H1187" t="str">
        <f>VLOOKUP(F1187,'names lookup'!E:I,5,FALSE)</f>
        <v>Government</v>
      </c>
      <c r="I1187" t="str">
        <f>VLOOKUP($F1187,'names lookup'!$E:J,6,FALSE)</f>
        <v>Health</v>
      </c>
      <c r="J1187" t="str">
        <f>VLOOKUP($F1187,'names lookup'!$E:K,7,FALSE)</f>
        <v>N/A</v>
      </c>
      <c r="K1187" t="str">
        <f>VLOOKUP($F1187,'names lookup'!$E:L,8,FALSE)</f>
        <v>England</v>
      </c>
      <c r="L1187" t="str">
        <f t="shared" si="366"/>
        <v>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v>
      </c>
      <c r="M1187" t="str">
        <f t="shared" si="379"/>
        <v>10:03</v>
      </c>
      <c r="O1187">
        <v>860</v>
      </c>
      <c r="Q1187" t="s">
        <v>1226</v>
      </c>
      <c r="R1187" s="7">
        <f t="shared" si="367"/>
        <v>43919</v>
      </c>
      <c r="S1187" t="s">
        <v>2634</v>
      </c>
      <c r="T1187" s="6">
        <f t="shared" si="380"/>
        <v>6.9791666666666674E-3</v>
      </c>
      <c r="U1187">
        <f t="shared" si="368"/>
        <v>5.8912037037037032E-3</v>
      </c>
      <c r="V1187">
        <f t="shared" si="369"/>
        <v>1.9328703703703702E-2</v>
      </c>
      <c r="W1187">
        <f t="shared" si="370"/>
        <v>1.3437499999999998E-2</v>
      </c>
      <c r="X1187">
        <f t="shared" si="382"/>
        <v>8.2407407407407412E-3</v>
      </c>
      <c r="Y1187">
        <f t="shared" si="371"/>
        <v>8.2407407407407412E-3</v>
      </c>
      <c r="Z1187" t="b">
        <f t="shared" si="372"/>
        <v>0</v>
      </c>
      <c r="AA1187" s="6">
        <f t="shared" si="373"/>
        <v>6.0185185185185081E-4</v>
      </c>
      <c r="AB1187" s="6" t="b">
        <f t="shared" si="374"/>
        <v>0</v>
      </c>
      <c r="AC1187" s="9">
        <f t="shared" si="375"/>
        <v>162</v>
      </c>
      <c r="AD1187" s="9">
        <f t="shared" si="383"/>
        <v>186.92307692307725</v>
      </c>
      <c r="AE1187" s="10">
        <f t="shared" si="381"/>
        <v>6.7129629629629625E-4</v>
      </c>
      <c r="AF1187">
        <f t="shared" si="376"/>
        <v>2.349537037037038E-3</v>
      </c>
      <c r="AG1187" t="b">
        <f t="shared" si="377"/>
        <v>0</v>
      </c>
      <c r="AH1187">
        <f t="shared" si="378"/>
        <v>2.148148148148148E-2</v>
      </c>
    </row>
    <row r="1188" spans="1:34" x14ac:dyDescent="0.2">
      <c r="A1188">
        <v>1262</v>
      </c>
      <c r="B1188" t="s">
        <v>1225</v>
      </c>
      <c r="C1188" t="s">
        <v>1238</v>
      </c>
      <c r="D1188" t="s">
        <v>2091</v>
      </c>
      <c r="E1188" t="str">
        <f t="shared" si="365"/>
        <v>Jenny ParisMar 29, 2020</v>
      </c>
      <c r="F1188" t="str">
        <f>VLOOKUP(E1188,'names lookup'!D:L,2,FALSE)</f>
        <v>Dr. Jenny Harries</v>
      </c>
      <c r="G1188" t="str">
        <f>VLOOKUP(F1188,'names lookup'!E:H,3,FALSE)</f>
        <v>Department of Health and Social Care (DHSC)</v>
      </c>
      <c r="H1188" t="str">
        <f>VLOOKUP(F1188,'names lookup'!E:I,5,FALSE)</f>
        <v>Government</v>
      </c>
      <c r="I1188" t="str">
        <f>VLOOKUP($F1188,'names lookup'!$E:J,6,FALSE)</f>
        <v>Health</v>
      </c>
      <c r="J1188" t="str">
        <f>VLOOKUP($F1188,'names lookup'!$E:K,7,FALSE)</f>
        <v>N/A</v>
      </c>
      <c r="K1188" t="str">
        <f>VLOOKUP($F1188,'names lookup'!$E:L,8,FALSE)</f>
        <v>England</v>
      </c>
      <c r="L1188" t="str">
        <f t="shared" si="366"/>
        <v>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v>
      </c>
      <c r="M1188" t="str">
        <f t="shared" si="379"/>
        <v>10:55</v>
      </c>
      <c r="O1188">
        <v>549</v>
      </c>
      <c r="Q1188" t="s">
        <v>1226</v>
      </c>
      <c r="R1188" s="7">
        <f t="shared" si="367"/>
        <v>43919</v>
      </c>
      <c r="S1188" t="s">
        <v>2634</v>
      </c>
      <c r="T1188" s="6">
        <f t="shared" si="380"/>
        <v>7.5810185185185182E-3</v>
      </c>
      <c r="U1188">
        <f t="shared" si="368"/>
        <v>5.8912037037037032E-3</v>
      </c>
      <c r="V1188">
        <f t="shared" si="369"/>
        <v>1.9328703703703702E-2</v>
      </c>
      <c r="W1188">
        <f t="shared" si="370"/>
        <v>1.3437499999999998E-2</v>
      </c>
      <c r="X1188">
        <f t="shared" si="382"/>
        <v>8.2407407407407412E-3</v>
      </c>
      <c r="Y1188">
        <f t="shared" si="371"/>
        <v>8.2407407407407412E-3</v>
      </c>
      <c r="Z1188" t="b">
        <f t="shared" si="372"/>
        <v>0</v>
      </c>
      <c r="AA1188" s="6">
        <f t="shared" si="373"/>
        <v>3.8194444444444517E-4</v>
      </c>
      <c r="AB1188" s="6" t="b">
        <f t="shared" si="374"/>
        <v>0</v>
      </c>
      <c r="AC1188" s="9">
        <f t="shared" si="375"/>
        <v>101</v>
      </c>
      <c r="AD1188" s="9">
        <f t="shared" si="383"/>
        <v>183.63636363636328</v>
      </c>
      <c r="AE1188" s="10">
        <f t="shared" si="381"/>
        <v>4.1666666666666669E-4</v>
      </c>
      <c r="AF1188">
        <f t="shared" si="376"/>
        <v>2.349537037037038E-3</v>
      </c>
      <c r="AG1188" t="b">
        <f t="shared" si="377"/>
        <v>0</v>
      </c>
      <c r="AH1188">
        <f t="shared" si="378"/>
        <v>2.148148148148148E-2</v>
      </c>
    </row>
    <row r="1189" spans="1:34" x14ac:dyDescent="0.2">
      <c r="A1189">
        <v>1263</v>
      </c>
      <c r="B1189" t="s">
        <v>1225</v>
      </c>
      <c r="C1189" t="s">
        <v>1239</v>
      </c>
      <c r="D1189" t="s">
        <v>2144</v>
      </c>
      <c r="E1189" t="str">
        <f t="shared" si="365"/>
        <v>Robert JenrickMar 29, 2020</v>
      </c>
      <c r="F1189" t="str">
        <f>VLOOKUP(D1189,'names lookup'!A:L,5,FALSE)</f>
        <v>Robert Jenrick</v>
      </c>
      <c r="G1189" t="str">
        <f>VLOOKUP(F1189,'names lookup'!E:H,3,FALSE)</f>
        <v>Government</v>
      </c>
      <c r="H1189" t="str">
        <f>VLOOKUP(F1189,'names lookup'!E:I,5,FALSE)</f>
        <v>Government</v>
      </c>
      <c r="I1189" t="str">
        <f>VLOOKUP($F1189,'names lookup'!$E:J,6,FALSE)</f>
        <v>Central govt</v>
      </c>
      <c r="J1189" t="str">
        <f>VLOOKUP($F1189,'names lookup'!$E:K,7,FALSE)</f>
        <v>N/A</v>
      </c>
      <c r="K1189" t="str">
        <f>VLOOKUP($F1189,'names lookup'!$E:L,8,FALSE)</f>
        <v>UK</v>
      </c>
      <c r="L1189" t="str">
        <f t="shared" si="366"/>
        <v>Thank you, Jenny. I think that’s very clear. I’ll take the next question from [Pool 001131] brand from ITV. Pool.</v>
      </c>
      <c r="M1189" t="str">
        <f t="shared" si="379"/>
        <v>11:28</v>
      </c>
      <c r="O1189">
        <v>139</v>
      </c>
      <c r="Q1189" t="s">
        <v>1226</v>
      </c>
      <c r="R1189" s="7">
        <f t="shared" si="367"/>
        <v>43919</v>
      </c>
      <c r="S1189" t="s">
        <v>2807</v>
      </c>
      <c r="T1189" s="6">
        <f t="shared" si="380"/>
        <v>7.9629629629629634E-3</v>
      </c>
      <c r="U1189">
        <f t="shared" si="368"/>
        <v>7.9629629629629634E-3</v>
      </c>
      <c r="V1189">
        <f t="shared" si="369"/>
        <v>2.148148148148148E-2</v>
      </c>
      <c r="W1189">
        <f t="shared" si="370"/>
        <v>1.3518518518518517E-2</v>
      </c>
      <c r="X1189">
        <f t="shared" si="382"/>
        <v>8.2407407407407412E-3</v>
      </c>
      <c r="Y1189">
        <f t="shared" si="371"/>
        <v>8.2407407407407412E-3</v>
      </c>
      <c r="Z1189" t="b">
        <f t="shared" si="372"/>
        <v>0</v>
      </c>
      <c r="AA1189" s="6">
        <f t="shared" si="373"/>
        <v>3.4722222222222446E-5</v>
      </c>
      <c r="AB1189" s="6" t="b">
        <f t="shared" si="374"/>
        <v>0</v>
      </c>
      <c r="AC1189" s="9">
        <f t="shared" si="375"/>
        <v>20</v>
      </c>
      <c r="AD1189" s="9">
        <f t="shared" si="383"/>
        <v>399.99999999999744</v>
      </c>
      <c r="AE1189" s="10">
        <f t="shared" si="381"/>
        <v>8.1018518518518516E-5</v>
      </c>
      <c r="AF1189">
        <f t="shared" si="376"/>
        <v>2.7777777777777783E-4</v>
      </c>
      <c r="AG1189" t="b">
        <f t="shared" si="377"/>
        <v>0</v>
      </c>
      <c r="AH1189">
        <f t="shared" si="378"/>
        <v>2.148148148148148E-2</v>
      </c>
    </row>
    <row r="1190" spans="1:34" x14ac:dyDescent="0.2">
      <c r="A1190">
        <v>1264</v>
      </c>
      <c r="B1190" t="s">
        <v>1225</v>
      </c>
      <c r="C1190" t="s">
        <v>1240</v>
      </c>
      <c r="D1190" t="s">
        <v>2158</v>
      </c>
      <c r="E1190" t="str">
        <f t="shared" si="365"/>
        <v>Speaker 2Mar 29, 2020</v>
      </c>
      <c r="F1190" t="str">
        <f>VLOOKUP(E1190,'names lookup'!D:L,2,FALSE)</f>
        <v>Paul Brand</v>
      </c>
      <c r="G1190" t="str">
        <f>VLOOKUP(F1190,'names lookup'!E:H,3,FALSE)</f>
        <v>ITV News</v>
      </c>
      <c r="H1190" t="str">
        <f>VLOOKUP(F1190,'names lookup'!E:I,5,FALSE)</f>
        <v>Media</v>
      </c>
      <c r="I1190" t="str">
        <f>VLOOKUP($F1190,'names lookup'!$E:J,6,FALSE)</f>
        <v>TV</v>
      </c>
      <c r="J1190" t="str">
        <f>VLOOKUP($F1190,'names lookup'!$E:K,7,FALSE)</f>
        <v>National</v>
      </c>
      <c r="K1190" t="str">
        <f>VLOOKUP($F1190,'names lookup'!$E:L,8,FALSE)</f>
        <v>UK</v>
      </c>
      <c r="L1190" t="str">
        <f t="shared" si="366"/>
        <v>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v>
      </c>
      <c r="M1190" t="str">
        <f t="shared" si="379"/>
        <v>11:31</v>
      </c>
      <c r="O1190">
        <v>347</v>
      </c>
      <c r="Q1190" t="s">
        <v>1226</v>
      </c>
      <c r="R1190" s="7">
        <f t="shared" si="367"/>
        <v>43919</v>
      </c>
      <c r="S1190" t="s">
        <v>2808</v>
      </c>
      <c r="T1190" s="6">
        <f t="shared" si="380"/>
        <v>7.9976851851851858E-3</v>
      </c>
      <c r="U1190">
        <f t="shared" si="368"/>
        <v>7.9976851851851858E-3</v>
      </c>
      <c r="V1190">
        <f t="shared" si="369"/>
        <v>7.9976851851851858E-3</v>
      </c>
      <c r="W1190">
        <f t="shared" si="370"/>
        <v>0</v>
      </c>
      <c r="X1190">
        <f t="shared" si="382"/>
        <v>8.2407407407407412E-3</v>
      </c>
      <c r="Y1190">
        <f t="shared" si="371"/>
        <v>8.2407407407407412E-3</v>
      </c>
      <c r="Z1190" t="b">
        <f t="shared" si="372"/>
        <v>0</v>
      </c>
      <c r="AA1190" s="6">
        <f t="shared" si="373"/>
        <v>2.4305555555555539E-4</v>
      </c>
      <c r="AB1190" s="6" t="b">
        <f t="shared" si="374"/>
        <v>0</v>
      </c>
      <c r="AC1190" s="9">
        <f t="shared" si="375"/>
        <v>59</v>
      </c>
      <c r="AD1190" s="9">
        <f t="shared" si="383"/>
        <v>168.5714285714287</v>
      </c>
      <c r="AE1190" s="10">
        <f t="shared" si="381"/>
        <v>2.4305555555555552E-4</v>
      </c>
      <c r="AF1190">
        <f t="shared" si="376"/>
        <v>2.4305555555555539E-4</v>
      </c>
      <c r="AG1190" t="b">
        <f t="shared" si="377"/>
        <v>0</v>
      </c>
      <c r="AH1190">
        <f t="shared" si="378"/>
        <v>2.148148148148148E-2</v>
      </c>
    </row>
    <row r="1191" spans="1:34" x14ac:dyDescent="0.2">
      <c r="A1191">
        <v>1265</v>
      </c>
      <c r="B1191" t="s">
        <v>1225</v>
      </c>
      <c r="C1191" t="s">
        <v>1241</v>
      </c>
      <c r="D1191" t="s">
        <v>2091</v>
      </c>
      <c r="E1191" t="str">
        <f t="shared" si="365"/>
        <v>Jenny ParisMar 29, 2020</v>
      </c>
      <c r="F1191" t="str">
        <f>VLOOKUP(E1191,'names lookup'!D:L,2,FALSE)</f>
        <v>Dr. Jenny Harries</v>
      </c>
      <c r="G1191" t="str">
        <f>VLOOKUP(F1191,'names lookup'!E:H,3,FALSE)</f>
        <v>Department of Health and Social Care (DHSC)</v>
      </c>
      <c r="H1191" t="str">
        <f>VLOOKUP(F1191,'names lookup'!E:I,5,FALSE)</f>
        <v>Government</v>
      </c>
      <c r="I1191" t="str">
        <f>VLOOKUP($F1191,'names lookup'!$E:J,6,FALSE)</f>
        <v>Health</v>
      </c>
      <c r="J1191" t="str">
        <f>VLOOKUP($F1191,'names lookup'!$E:K,7,FALSE)</f>
        <v>N/A</v>
      </c>
      <c r="K1191" t="str">
        <f>VLOOKUP($F1191,'names lookup'!$E:L,8,FALSE)</f>
        <v>England</v>
      </c>
      <c r="L1191" t="str">
        <f t="shared" si="366"/>
        <v>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v>
      </c>
      <c r="M1191" t="str">
        <f t="shared" si="379"/>
        <v>11:52</v>
      </c>
      <c r="O1191">
        <v>956</v>
      </c>
      <c r="Q1191" t="s">
        <v>1226</v>
      </c>
      <c r="R1191" s="7">
        <f t="shared" si="367"/>
        <v>43919</v>
      </c>
      <c r="S1191" t="s">
        <v>2809</v>
      </c>
      <c r="T1191" s="6">
        <f t="shared" si="380"/>
        <v>8.2407407407407412E-3</v>
      </c>
      <c r="U1191">
        <f t="shared" si="368"/>
        <v>8.2407407407407412E-3</v>
      </c>
      <c r="V1191">
        <f t="shared" si="369"/>
        <v>1.9328703703703702E-2</v>
      </c>
      <c r="W1191">
        <f t="shared" si="370"/>
        <v>1.1087962962962961E-2</v>
      </c>
      <c r="X1191">
        <f t="shared" si="382"/>
        <v>1.1087962962962964E-2</v>
      </c>
      <c r="Y1191">
        <f t="shared" si="371"/>
        <v>1.1087962962962964E-2</v>
      </c>
      <c r="Z1191" t="b">
        <f t="shared" si="372"/>
        <v>0</v>
      </c>
      <c r="AA1191" s="6">
        <f t="shared" si="373"/>
        <v>6.0185185185184994E-4</v>
      </c>
      <c r="AB1191" s="6" t="b">
        <f t="shared" si="374"/>
        <v>0</v>
      </c>
      <c r="AC1191" s="9">
        <f t="shared" si="375"/>
        <v>185</v>
      </c>
      <c r="AD1191" s="9">
        <f t="shared" si="383"/>
        <v>213.46153846153913</v>
      </c>
      <c r="AE1191" s="10">
        <f t="shared" si="381"/>
        <v>7.6388888888888893E-4</v>
      </c>
      <c r="AF1191">
        <f t="shared" si="376"/>
        <v>2.8472222222222232E-3</v>
      </c>
      <c r="AG1191" t="b">
        <f t="shared" si="377"/>
        <v>0</v>
      </c>
      <c r="AH1191">
        <f t="shared" si="378"/>
        <v>2.148148148148148E-2</v>
      </c>
    </row>
    <row r="1192" spans="1:34" x14ac:dyDescent="0.2">
      <c r="A1192">
        <v>1266</v>
      </c>
      <c r="B1192" t="s">
        <v>1225</v>
      </c>
      <c r="C1192" t="s">
        <v>1242</v>
      </c>
      <c r="D1192" t="s">
        <v>2091</v>
      </c>
      <c r="E1192" t="str">
        <f t="shared" si="365"/>
        <v>Jenny ParisMar 29, 2020</v>
      </c>
      <c r="F1192" t="str">
        <f>VLOOKUP(E1192,'names lookup'!D:L,2,FALSE)</f>
        <v>Dr. Jenny Harries</v>
      </c>
      <c r="G1192" t="str">
        <f>VLOOKUP(F1192,'names lookup'!E:H,3,FALSE)</f>
        <v>Department of Health and Social Care (DHSC)</v>
      </c>
      <c r="H1192" t="str">
        <f>VLOOKUP(F1192,'names lookup'!E:I,5,FALSE)</f>
        <v>Government</v>
      </c>
      <c r="I1192" t="str">
        <f>VLOOKUP($F1192,'names lookup'!$E:J,6,FALSE)</f>
        <v>Health</v>
      </c>
      <c r="J1192" t="str">
        <f>VLOOKUP($F1192,'names lookup'!$E:K,7,FALSE)</f>
        <v>N/A</v>
      </c>
      <c r="K1192" t="str">
        <f>VLOOKUP($F1192,'names lookup'!$E:L,8,FALSE)</f>
        <v>England</v>
      </c>
      <c r="L1192" t="str">
        <f t="shared" si="366"/>
        <v>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v>
      </c>
      <c r="M1192" t="str">
        <f t="shared" si="379"/>
        <v>12:44</v>
      </c>
      <c r="O1192">
        <v>1097</v>
      </c>
      <c r="Q1192" t="s">
        <v>1226</v>
      </c>
      <c r="R1192" s="7">
        <f t="shared" si="367"/>
        <v>43919</v>
      </c>
      <c r="S1192" t="s">
        <v>2809</v>
      </c>
      <c r="T1192" s="6">
        <f t="shared" si="380"/>
        <v>8.8425925925925911E-3</v>
      </c>
      <c r="U1192">
        <f t="shared" si="368"/>
        <v>8.2407407407407412E-3</v>
      </c>
      <c r="V1192">
        <f t="shared" si="369"/>
        <v>1.9328703703703702E-2</v>
      </c>
      <c r="W1192">
        <f t="shared" si="370"/>
        <v>1.1087962962962961E-2</v>
      </c>
      <c r="X1192">
        <f t="shared" si="382"/>
        <v>1.1087962962962964E-2</v>
      </c>
      <c r="Y1192">
        <f t="shared" si="371"/>
        <v>1.1087962962962964E-2</v>
      </c>
      <c r="Z1192" t="b">
        <f t="shared" si="372"/>
        <v>0</v>
      </c>
      <c r="AA1192" s="6">
        <f t="shared" si="373"/>
        <v>7.6388888888889034E-4</v>
      </c>
      <c r="AB1192" s="6" t="b">
        <f t="shared" si="374"/>
        <v>0</v>
      </c>
      <c r="AC1192" s="9">
        <f t="shared" si="375"/>
        <v>205</v>
      </c>
      <c r="AD1192" s="9">
        <f t="shared" si="383"/>
        <v>186.363636363636</v>
      </c>
      <c r="AE1192" s="10">
        <f t="shared" si="381"/>
        <v>8.4490740740740739E-4</v>
      </c>
      <c r="AF1192">
        <f t="shared" si="376"/>
        <v>2.8472222222222232E-3</v>
      </c>
      <c r="AG1192" t="b">
        <f t="shared" si="377"/>
        <v>0</v>
      </c>
      <c r="AH1192">
        <f t="shared" si="378"/>
        <v>2.148148148148148E-2</v>
      </c>
    </row>
    <row r="1193" spans="1:34" x14ac:dyDescent="0.2">
      <c r="A1193">
        <v>1267</v>
      </c>
      <c r="B1193" t="s">
        <v>1225</v>
      </c>
      <c r="C1193" t="s">
        <v>1243</v>
      </c>
      <c r="D1193" t="s">
        <v>2144</v>
      </c>
      <c r="E1193" t="str">
        <f t="shared" si="365"/>
        <v>Robert JenrickMar 29, 2020</v>
      </c>
      <c r="F1193" t="str">
        <f>VLOOKUP(D1193,'names lookup'!A:L,5,FALSE)</f>
        <v>Robert Jenrick</v>
      </c>
      <c r="G1193" t="str">
        <f>VLOOKUP(F1193,'names lookup'!E:H,3,FALSE)</f>
        <v>Government</v>
      </c>
      <c r="H1193" t="str">
        <f>VLOOKUP(F1193,'names lookup'!E:I,5,FALSE)</f>
        <v>Government</v>
      </c>
      <c r="I1193" t="str">
        <f>VLOOKUP($F1193,'names lookup'!$E:J,6,FALSE)</f>
        <v>Central govt</v>
      </c>
      <c r="J1193" t="str">
        <f>VLOOKUP($F1193,'names lookup'!$E:K,7,FALSE)</f>
        <v>N/A</v>
      </c>
      <c r="K1193" t="str">
        <f>VLOOKUP($F1193,'names lookup'!$E:L,8,FALSE)</f>
        <v>UK</v>
      </c>
      <c r="L1193" t="str">
        <f t="shared" si="366"/>
        <v>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v>
      </c>
      <c r="M1193" t="str">
        <f t="shared" si="379"/>
        <v>13:50</v>
      </c>
      <c r="O1193">
        <v>882</v>
      </c>
      <c r="Q1193" t="s">
        <v>1226</v>
      </c>
      <c r="R1193" s="7">
        <f t="shared" si="367"/>
        <v>43919</v>
      </c>
      <c r="S1193" t="s">
        <v>2526</v>
      </c>
      <c r="T1193" s="6">
        <f t="shared" si="380"/>
        <v>9.6064814814814815E-3</v>
      </c>
      <c r="U1193">
        <f t="shared" si="368"/>
        <v>9.6064814814814815E-3</v>
      </c>
      <c r="V1193">
        <f t="shared" si="369"/>
        <v>2.148148148148148E-2</v>
      </c>
      <c r="W1193">
        <f t="shared" si="370"/>
        <v>1.1874999999999998E-2</v>
      </c>
      <c r="X1193">
        <f t="shared" si="382"/>
        <v>1.1087962962962964E-2</v>
      </c>
      <c r="Y1193">
        <f t="shared" si="371"/>
        <v>1.1087962962962964E-2</v>
      </c>
      <c r="Z1193" t="b">
        <f t="shared" si="372"/>
        <v>0</v>
      </c>
      <c r="AA1193" s="6">
        <f t="shared" si="373"/>
        <v>6.7129629629629657E-4</v>
      </c>
      <c r="AB1193" s="6" t="b">
        <f t="shared" si="374"/>
        <v>0</v>
      </c>
      <c r="AC1193" s="9">
        <f t="shared" si="375"/>
        <v>161</v>
      </c>
      <c r="AD1193" s="9">
        <f t="shared" si="383"/>
        <v>166.55172413793099</v>
      </c>
      <c r="AE1193" s="10">
        <f t="shared" si="381"/>
        <v>6.5972222222222213E-4</v>
      </c>
      <c r="AF1193">
        <f t="shared" si="376"/>
        <v>1.4814814814814829E-3</v>
      </c>
      <c r="AG1193" t="b">
        <f t="shared" si="377"/>
        <v>0</v>
      </c>
      <c r="AH1193">
        <f t="shared" si="378"/>
        <v>2.148148148148148E-2</v>
      </c>
    </row>
    <row r="1194" spans="1:34" x14ac:dyDescent="0.2">
      <c r="A1194">
        <v>1268</v>
      </c>
      <c r="B1194" t="s">
        <v>1225</v>
      </c>
      <c r="C1194" t="s">
        <v>1244</v>
      </c>
      <c r="D1194" t="s">
        <v>2144</v>
      </c>
      <c r="E1194" t="str">
        <f t="shared" si="365"/>
        <v>Robert JenrickMar 29, 2020</v>
      </c>
      <c r="F1194" t="str">
        <f>VLOOKUP(D1194,'names lookup'!A:L,5,FALSE)</f>
        <v>Robert Jenrick</v>
      </c>
      <c r="G1194" t="str">
        <f>VLOOKUP(F1194,'names lookup'!E:H,3,FALSE)</f>
        <v>Government</v>
      </c>
      <c r="H1194" t="str">
        <f>VLOOKUP(F1194,'names lookup'!E:I,5,FALSE)</f>
        <v>Government</v>
      </c>
      <c r="I1194" t="str">
        <f>VLOOKUP($F1194,'names lookup'!$E:J,6,FALSE)</f>
        <v>Central govt</v>
      </c>
      <c r="J1194" t="str">
        <f>VLOOKUP($F1194,'names lookup'!$E:K,7,FALSE)</f>
        <v>N/A</v>
      </c>
      <c r="K1194" t="str">
        <f>VLOOKUP($F1194,'names lookup'!$E:L,8,FALSE)</f>
        <v>UK</v>
      </c>
      <c r="L1194" t="str">
        <f t="shared" si="366"/>
        <v>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v>
      </c>
      <c r="M1194" t="str">
        <f t="shared" si="379"/>
        <v>14:48</v>
      </c>
      <c r="O1194">
        <v>528</v>
      </c>
      <c r="Q1194" t="s">
        <v>1226</v>
      </c>
      <c r="R1194" s="7">
        <f t="shared" si="367"/>
        <v>43919</v>
      </c>
      <c r="S1194" t="s">
        <v>2526</v>
      </c>
      <c r="T1194" s="6">
        <f t="shared" si="380"/>
        <v>1.0277777777777778E-2</v>
      </c>
      <c r="U1194">
        <f t="shared" si="368"/>
        <v>9.6064814814814815E-3</v>
      </c>
      <c r="V1194">
        <f t="shared" si="369"/>
        <v>2.148148148148148E-2</v>
      </c>
      <c r="W1194">
        <f t="shared" si="370"/>
        <v>1.1874999999999998E-2</v>
      </c>
      <c r="X1194">
        <f t="shared" si="382"/>
        <v>1.1087962962962964E-2</v>
      </c>
      <c r="Y1194">
        <f t="shared" si="371"/>
        <v>1.1087962962962964E-2</v>
      </c>
      <c r="Z1194" t="b">
        <f t="shared" si="372"/>
        <v>0</v>
      </c>
      <c r="AA1194" s="6">
        <f t="shared" si="373"/>
        <v>3.703703703703716E-4</v>
      </c>
      <c r="AB1194" s="6" t="b">
        <f t="shared" si="374"/>
        <v>0</v>
      </c>
      <c r="AC1194" s="9">
        <f t="shared" si="375"/>
        <v>92</v>
      </c>
      <c r="AD1194" s="9">
        <f t="shared" si="383"/>
        <v>172.49999999999943</v>
      </c>
      <c r="AE1194" s="10">
        <f t="shared" si="381"/>
        <v>3.7037037037037035E-4</v>
      </c>
      <c r="AF1194">
        <f t="shared" si="376"/>
        <v>1.4814814814814829E-3</v>
      </c>
      <c r="AG1194" t="b">
        <f t="shared" si="377"/>
        <v>0</v>
      </c>
      <c r="AH1194">
        <f t="shared" si="378"/>
        <v>2.148148148148148E-2</v>
      </c>
    </row>
    <row r="1195" spans="1:34" x14ac:dyDescent="0.2">
      <c r="A1195">
        <v>1269</v>
      </c>
      <c r="B1195" t="s">
        <v>1225</v>
      </c>
      <c r="C1195" t="s">
        <v>1245</v>
      </c>
      <c r="D1195" t="s">
        <v>2144</v>
      </c>
      <c r="E1195" t="str">
        <f t="shared" si="365"/>
        <v>Robert JenrickMar 29, 2020</v>
      </c>
      <c r="F1195" t="str">
        <f>VLOOKUP(D1195,'names lookup'!A:L,5,FALSE)</f>
        <v>Robert Jenrick</v>
      </c>
      <c r="G1195" t="str">
        <f>VLOOKUP(F1195,'names lookup'!E:H,3,FALSE)</f>
        <v>Government</v>
      </c>
      <c r="H1195" t="str">
        <f>VLOOKUP(F1195,'names lookup'!E:I,5,FALSE)</f>
        <v>Government</v>
      </c>
      <c r="I1195" t="str">
        <f>VLOOKUP($F1195,'names lookup'!$E:J,6,FALSE)</f>
        <v>Central govt</v>
      </c>
      <c r="J1195" t="str">
        <f>VLOOKUP($F1195,'names lookup'!$E:K,7,FALSE)</f>
        <v>N/A</v>
      </c>
      <c r="K1195" t="str">
        <f>VLOOKUP($F1195,'names lookup'!$E:L,8,FALSE)</f>
        <v>UK</v>
      </c>
      <c r="L1195" t="str">
        <f t="shared" si="366"/>
        <v>If I could take the next question from David Shukman, who’s from the BBC. David, good afternoon.</v>
      </c>
      <c r="M1195" t="str">
        <f t="shared" si="379"/>
        <v>15:20</v>
      </c>
      <c r="O1195">
        <v>120</v>
      </c>
      <c r="Q1195" t="s">
        <v>1226</v>
      </c>
      <c r="R1195" s="7">
        <f t="shared" si="367"/>
        <v>43919</v>
      </c>
      <c r="S1195" t="s">
        <v>2526</v>
      </c>
      <c r="T1195" s="6">
        <f t="shared" si="380"/>
        <v>1.064814814814815E-2</v>
      </c>
      <c r="U1195">
        <f t="shared" si="368"/>
        <v>9.6064814814814815E-3</v>
      </c>
      <c r="V1195">
        <f t="shared" si="369"/>
        <v>2.148148148148148E-2</v>
      </c>
      <c r="W1195">
        <f t="shared" si="370"/>
        <v>1.1874999999999998E-2</v>
      </c>
      <c r="X1195">
        <f t="shared" si="382"/>
        <v>1.1087962962962964E-2</v>
      </c>
      <c r="Y1195">
        <f t="shared" si="371"/>
        <v>1.1087962962962964E-2</v>
      </c>
      <c r="Z1195" t="b">
        <f t="shared" si="372"/>
        <v>0</v>
      </c>
      <c r="AA1195" s="6">
        <f t="shared" si="373"/>
        <v>9.2592592592590298E-5</v>
      </c>
      <c r="AB1195" s="6" t="b">
        <f t="shared" si="374"/>
        <v>0</v>
      </c>
      <c r="AC1195" s="9">
        <f t="shared" si="375"/>
        <v>17</v>
      </c>
      <c r="AD1195" s="9">
        <f t="shared" si="383"/>
        <v>127.50000000000315</v>
      </c>
      <c r="AE1195" s="10">
        <f t="shared" si="381"/>
        <v>6.9444444444444444E-5</v>
      </c>
      <c r="AF1195">
        <f t="shared" si="376"/>
        <v>1.4814814814814829E-3</v>
      </c>
      <c r="AG1195" t="b">
        <f t="shared" si="377"/>
        <v>0</v>
      </c>
      <c r="AH1195">
        <f t="shared" si="378"/>
        <v>2.148148148148148E-2</v>
      </c>
    </row>
    <row r="1196" spans="1:34" x14ac:dyDescent="0.2">
      <c r="A1196">
        <v>1270</v>
      </c>
      <c r="B1196" t="s">
        <v>1225</v>
      </c>
      <c r="C1196" t="s">
        <v>1246</v>
      </c>
      <c r="D1196" t="s">
        <v>2056</v>
      </c>
      <c r="E1196" t="str">
        <f t="shared" si="365"/>
        <v>David ShukmanMar 29, 2020</v>
      </c>
      <c r="F1196" t="str">
        <f>VLOOKUP(D1196,'names lookup'!A:L,5,FALSE)</f>
        <v>David Shukman</v>
      </c>
      <c r="G1196" t="str">
        <f>VLOOKUP(F1196,'names lookup'!E:H,3,FALSE)</f>
        <v>BBC News</v>
      </c>
      <c r="H1196" t="str">
        <f>VLOOKUP(F1196,'names lookup'!E:I,5,FALSE)</f>
        <v>Media</v>
      </c>
      <c r="I1196" t="str">
        <f>VLOOKUP($F1196,'names lookup'!$E:J,6,FALSE)</f>
        <v>TV</v>
      </c>
      <c r="J1196" t="str">
        <f>VLOOKUP($F1196,'names lookup'!$E:K,7,FALSE)</f>
        <v>National</v>
      </c>
      <c r="K1196" t="str">
        <f>VLOOKUP($F1196,'names lookup'!$E:L,8,FALSE)</f>
        <v>UK</v>
      </c>
      <c r="L1196" t="str">
        <f t="shared" si="366"/>
        <v>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v>
      </c>
      <c r="M1196" t="str">
        <f t="shared" si="379"/>
        <v>15:28</v>
      </c>
      <c r="O1196">
        <v>490</v>
      </c>
      <c r="Q1196" t="s">
        <v>1226</v>
      </c>
      <c r="R1196" s="7">
        <f t="shared" si="367"/>
        <v>43919</v>
      </c>
      <c r="S1196" t="s">
        <v>2810</v>
      </c>
      <c r="T1196" s="6">
        <f t="shared" si="380"/>
        <v>1.074074074074074E-2</v>
      </c>
      <c r="U1196">
        <f t="shared" si="368"/>
        <v>1.074074074074074E-2</v>
      </c>
      <c r="V1196">
        <f t="shared" si="369"/>
        <v>1.074074074074074E-2</v>
      </c>
      <c r="W1196">
        <f t="shared" si="370"/>
        <v>0</v>
      </c>
      <c r="X1196">
        <f t="shared" si="382"/>
        <v>1.1087962962962964E-2</v>
      </c>
      <c r="Y1196">
        <f t="shared" si="371"/>
        <v>1.1087962962962964E-2</v>
      </c>
      <c r="Z1196" t="b">
        <f t="shared" si="372"/>
        <v>0</v>
      </c>
      <c r="AA1196" s="6">
        <f t="shared" si="373"/>
        <v>3.4722222222222446E-4</v>
      </c>
      <c r="AB1196" s="6" t="b">
        <f t="shared" si="374"/>
        <v>0</v>
      </c>
      <c r="AC1196" s="9">
        <f t="shared" si="375"/>
        <v>87</v>
      </c>
      <c r="AD1196" s="9">
        <f t="shared" si="383"/>
        <v>173.99999999999889</v>
      </c>
      <c r="AE1196" s="10">
        <f t="shared" si="381"/>
        <v>3.5879629629629635E-4</v>
      </c>
      <c r="AF1196">
        <f t="shared" si="376"/>
        <v>3.4722222222222446E-4</v>
      </c>
      <c r="AG1196" t="b">
        <f t="shared" si="377"/>
        <v>0</v>
      </c>
      <c r="AH1196">
        <f t="shared" si="378"/>
        <v>2.148148148148148E-2</v>
      </c>
    </row>
    <row r="1197" spans="1:34" x14ac:dyDescent="0.2">
      <c r="A1197">
        <v>1271</v>
      </c>
      <c r="B1197" t="s">
        <v>1225</v>
      </c>
      <c r="C1197" t="s">
        <v>1247</v>
      </c>
      <c r="D1197" t="s">
        <v>2144</v>
      </c>
      <c r="E1197" t="str">
        <f t="shared" si="365"/>
        <v>Robert JenrickMar 29, 2020</v>
      </c>
      <c r="F1197" t="str">
        <f>VLOOKUP(D1197,'names lookup'!A:L,5,FALSE)</f>
        <v>Robert Jenrick</v>
      </c>
      <c r="G1197" t="str">
        <f>VLOOKUP(F1197,'names lookup'!E:H,3,FALSE)</f>
        <v>Government</v>
      </c>
      <c r="H1197" t="str">
        <f>VLOOKUP(F1197,'names lookup'!E:I,5,FALSE)</f>
        <v>Government</v>
      </c>
      <c r="I1197" t="str">
        <f>VLOOKUP($F1197,'names lookup'!$E:J,6,FALSE)</f>
        <v>Central govt</v>
      </c>
      <c r="J1197" t="str">
        <f>VLOOKUP($F1197,'names lookup'!$E:K,7,FALSE)</f>
        <v>N/A</v>
      </c>
      <c r="K1197" t="str">
        <f>VLOOKUP($F1197,'names lookup'!$E:L,8,FALSE)</f>
        <v>UK</v>
      </c>
      <c r="L1197" t="str">
        <f t="shared" si="366"/>
        <v>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v>
      </c>
      <c r="M1197" t="str">
        <f t="shared" si="379"/>
        <v>15:58</v>
      </c>
      <c r="O1197">
        <v>659</v>
      </c>
      <c r="Q1197" t="s">
        <v>1226</v>
      </c>
      <c r="R1197" s="7">
        <f t="shared" si="367"/>
        <v>43919</v>
      </c>
      <c r="S1197" t="s">
        <v>2811</v>
      </c>
      <c r="T1197" s="6">
        <f t="shared" si="380"/>
        <v>1.1087962962962964E-2</v>
      </c>
      <c r="U1197">
        <f t="shared" si="368"/>
        <v>1.1087962962962964E-2</v>
      </c>
      <c r="V1197">
        <f t="shared" si="369"/>
        <v>2.148148148148148E-2</v>
      </c>
      <c r="W1197">
        <f t="shared" si="370"/>
        <v>1.0393518518518515E-2</v>
      </c>
      <c r="X1197">
        <f t="shared" si="382"/>
        <v>1.3912037037037037E-2</v>
      </c>
      <c r="Y1197">
        <f t="shared" si="371"/>
        <v>1.3912037037037037E-2</v>
      </c>
      <c r="Z1197" t="b">
        <f t="shared" si="372"/>
        <v>0</v>
      </c>
      <c r="AA1197" s="6">
        <f t="shared" si="373"/>
        <v>5.0925925925925791E-4</v>
      </c>
      <c r="AB1197" s="6" t="b">
        <f t="shared" si="374"/>
        <v>0</v>
      </c>
      <c r="AC1197" s="9">
        <f t="shared" si="375"/>
        <v>117</v>
      </c>
      <c r="AD1197" s="9">
        <f t="shared" si="383"/>
        <v>159.54545454545496</v>
      </c>
      <c r="AE1197" s="10">
        <f t="shared" si="381"/>
        <v>4.7453703703703704E-4</v>
      </c>
      <c r="AF1197">
        <f t="shared" si="376"/>
        <v>2.8240740740740726E-3</v>
      </c>
      <c r="AG1197" t="b">
        <f t="shared" si="377"/>
        <v>0</v>
      </c>
      <c r="AH1197">
        <f t="shared" si="378"/>
        <v>2.148148148148148E-2</v>
      </c>
    </row>
    <row r="1198" spans="1:34" x14ac:dyDescent="0.2">
      <c r="A1198">
        <v>1272</v>
      </c>
      <c r="B1198" t="s">
        <v>1225</v>
      </c>
      <c r="C1198" t="s">
        <v>1248</v>
      </c>
      <c r="D1198" t="s">
        <v>2144</v>
      </c>
      <c r="E1198" t="str">
        <f t="shared" si="365"/>
        <v>Robert JenrickMar 29, 2020</v>
      </c>
      <c r="F1198" t="str">
        <f>VLOOKUP(D1198,'names lookup'!A:L,5,FALSE)</f>
        <v>Robert Jenrick</v>
      </c>
      <c r="G1198" t="str">
        <f>VLOOKUP(F1198,'names lookup'!E:H,3,FALSE)</f>
        <v>Government</v>
      </c>
      <c r="H1198" t="str">
        <f>VLOOKUP(F1198,'names lookup'!E:I,5,FALSE)</f>
        <v>Government</v>
      </c>
      <c r="I1198" t="str">
        <f>VLOOKUP($F1198,'names lookup'!$E:J,6,FALSE)</f>
        <v>Central govt</v>
      </c>
      <c r="J1198" t="str">
        <f>VLOOKUP($F1198,'names lookup'!$E:K,7,FALSE)</f>
        <v>N/A</v>
      </c>
      <c r="K1198" t="str">
        <f>VLOOKUP($F1198,'names lookup'!$E:L,8,FALSE)</f>
        <v>UK</v>
      </c>
      <c r="L1198" t="str">
        <f t="shared" si="366"/>
        <v>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v>
      </c>
      <c r="M1198" t="str">
        <f t="shared" si="379"/>
        <v>16:42</v>
      </c>
      <c r="O1198">
        <v>690</v>
      </c>
      <c r="Q1198" t="s">
        <v>1226</v>
      </c>
      <c r="R1198" s="7">
        <f t="shared" si="367"/>
        <v>43919</v>
      </c>
      <c r="S1198" t="s">
        <v>2811</v>
      </c>
      <c r="T1198" s="6">
        <f t="shared" si="380"/>
        <v>1.1597222222222222E-2</v>
      </c>
      <c r="U1198">
        <f t="shared" si="368"/>
        <v>1.1087962962962964E-2</v>
      </c>
      <c r="V1198">
        <f t="shared" si="369"/>
        <v>2.148148148148148E-2</v>
      </c>
      <c r="W1198">
        <f t="shared" si="370"/>
        <v>1.0393518518518515E-2</v>
      </c>
      <c r="X1198">
        <f t="shared" si="382"/>
        <v>1.3912037037037037E-2</v>
      </c>
      <c r="Y1198">
        <f t="shared" si="371"/>
        <v>1.3912037037037037E-2</v>
      </c>
      <c r="Z1198" t="b">
        <f t="shared" si="372"/>
        <v>0</v>
      </c>
      <c r="AA1198" s="6">
        <f t="shared" si="373"/>
        <v>5.4398148148148209E-4</v>
      </c>
      <c r="AB1198" s="6" t="b">
        <f t="shared" si="374"/>
        <v>0</v>
      </c>
      <c r="AC1198" s="9">
        <f t="shared" si="375"/>
        <v>135</v>
      </c>
      <c r="AD1198" s="9">
        <f t="shared" si="383"/>
        <v>172.34042553191469</v>
      </c>
      <c r="AE1198" s="10">
        <f t="shared" si="381"/>
        <v>5.5555555555555556E-4</v>
      </c>
      <c r="AF1198">
        <f t="shared" si="376"/>
        <v>2.8240740740740726E-3</v>
      </c>
      <c r="AG1198" t="b">
        <f t="shared" si="377"/>
        <v>0</v>
      </c>
      <c r="AH1198">
        <f t="shared" si="378"/>
        <v>2.148148148148148E-2</v>
      </c>
    </row>
    <row r="1199" spans="1:34" x14ac:dyDescent="0.2">
      <c r="A1199">
        <v>1273</v>
      </c>
      <c r="B1199" t="s">
        <v>1225</v>
      </c>
      <c r="C1199" t="s">
        <v>1249</v>
      </c>
      <c r="D1199" t="s">
        <v>2091</v>
      </c>
      <c r="E1199" t="str">
        <f t="shared" si="365"/>
        <v>Jenny ParisMar 29, 2020</v>
      </c>
      <c r="F1199" t="str">
        <f>VLOOKUP(E1199,'names lookup'!D:L,2,FALSE)</f>
        <v>Dr. Jenny Harries</v>
      </c>
      <c r="G1199" t="str">
        <f>VLOOKUP(F1199,'names lookup'!E:H,3,FALSE)</f>
        <v>Department of Health and Social Care (DHSC)</v>
      </c>
      <c r="H1199" t="str">
        <f>VLOOKUP(F1199,'names lookup'!E:I,5,FALSE)</f>
        <v>Government</v>
      </c>
      <c r="I1199" t="str">
        <f>VLOOKUP($F1199,'names lookup'!$E:J,6,FALSE)</f>
        <v>Health</v>
      </c>
      <c r="J1199" t="str">
        <f>VLOOKUP($F1199,'names lookup'!$E:K,7,FALSE)</f>
        <v>N/A</v>
      </c>
      <c r="K1199" t="str">
        <f>VLOOKUP($F1199,'names lookup'!$E:L,8,FALSE)</f>
        <v>England</v>
      </c>
      <c r="L1199" t="str">
        <f t="shared" si="366"/>
        <v>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v>
      </c>
      <c r="M1199" t="str">
        <f t="shared" si="379"/>
        <v>17:29</v>
      </c>
      <c r="O1199">
        <v>871</v>
      </c>
      <c r="Q1199" t="s">
        <v>1226</v>
      </c>
      <c r="R1199" s="7">
        <f t="shared" si="367"/>
        <v>43919</v>
      </c>
      <c r="S1199" t="s">
        <v>2813</v>
      </c>
      <c r="T1199" s="6">
        <f t="shared" si="380"/>
        <v>1.2141203703703704E-2</v>
      </c>
      <c r="U1199">
        <f t="shared" si="368"/>
        <v>1.2141203703703704E-2</v>
      </c>
      <c r="V1199">
        <f t="shared" si="369"/>
        <v>1.9328703703703702E-2</v>
      </c>
      <c r="W1199">
        <f t="shared" si="370"/>
        <v>7.1874999999999977E-3</v>
      </c>
      <c r="X1199">
        <f t="shared" si="382"/>
        <v>1.3912037037037037E-2</v>
      </c>
      <c r="Y1199">
        <f t="shared" si="371"/>
        <v>1.3912037037037037E-2</v>
      </c>
      <c r="Z1199" t="b">
        <f t="shared" si="372"/>
        <v>0</v>
      </c>
      <c r="AA1199" s="6">
        <f t="shared" si="373"/>
        <v>6.481481481481477E-4</v>
      </c>
      <c r="AB1199" s="6" t="b">
        <f t="shared" si="374"/>
        <v>0</v>
      </c>
      <c r="AC1199" s="9">
        <f t="shared" si="375"/>
        <v>151</v>
      </c>
      <c r="AD1199" s="9">
        <f t="shared" si="383"/>
        <v>161.78571428571439</v>
      </c>
      <c r="AE1199" s="10">
        <f t="shared" si="381"/>
        <v>6.2500000000000001E-4</v>
      </c>
      <c r="AF1199">
        <f t="shared" si="376"/>
        <v>1.7708333333333326E-3</v>
      </c>
      <c r="AG1199" t="b">
        <f t="shared" si="377"/>
        <v>0</v>
      </c>
      <c r="AH1199">
        <f t="shared" si="378"/>
        <v>2.148148148148148E-2</v>
      </c>
    </row>
    <row r="1200" spans="1:34" x14ac:dyDescent="0.2">
      <c r="A1200">
        <v>1274</v>
      </c>
      <c r="B1200" t="s">
        <v>1225</v>
      </c>
      <c r="C1200" t="s">
        <v>1250</v>
      </c>
      <c r="D1200" t="s">
        <v>2091</v>
      </c>
      <c r="E1200" t="str">
        <f t="shared" si="365"/>
        <v>Jenny ParisMar 29, 2020</v>
      </c>
      <c r="F1200" t="str">
        <f>VLOOKUP(E1200,'names lookup'!D:L,2,FALSE)</f>
        <v>Dr. Jenny Harries</v>
      </c>
      <c r="G1200" t="str">
        <f>VLOOKUP(F1200,'names lookup'!E:H,3,FALSE)</f>
        <v>Department of Health and Social Care (DHSC)</v>
      </c>
      <c r="H1200" t="str">
        <f>VLOOKUP(F1200,'names lookup'!E:I,5,FALSE)</f>
        <v>Government</v>
      </c>
      <c r="I1200" t="str">
        <f>VLOOKUP($F1200,'names lookup'!$E:J,6,FALSE)</f>
        <v>Health</v>
      </c>
      <c r="J1200" t="str">
        <f>VLOOKUP($F1200,'names lookup'!$E:K,7,FALSE)</f>
        <v>N/A</v>
      </c>
      <c r="K1200" t="str">
        <f>VLOOKUP($F1200,'names lookup'!$E:L,8,FALSE)</f>
        <v>England</v>
      </c>
      <c r="L1200" t="str">
        <f t="shared" si="366"/>
        <v>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v>
      </c>
      <c r="M1200" t="str">
        <f t="shared" si="379"/>
        <v>18:25</v>
      </c>
      <c r="O1200">
        <v>664</v>
      </c>
      <c r="Q1200" t="s">
        <v>1226</v>
      </c>
      <c r="R1200" s="7">
        <f t="shared" si="367"/>
        <v>43919</v>
      </c>
      <c r="S1200" t="s">
        <v>2813</v>
      </c>
      <c r="T1200" s="6">
        <f t="shared" si="380"/>
        <v>1.2789351851851852E-2</v>
      </c>
      <c r="U1200">
        <f t="shared" si="368"/>
        <v>1.2141203703703704E-2</v>
      </c>
      <c r="V1200">
        <f t="shared" si="369"/>
        <v>1.9328703703703702E-2</v>
      </c>
      <c r="W1200">
        <f t="shared" si="370"/>
        <v>7.1874999999999977E-3</v>
      </c>
      <c r="X1200">
        <f t="shared" si="382"/>
        <v>1.3912037037037037E-2</v>
      </c>
      <c r="Y1200">
        <f t="shared" si="371"/>
        <v>1.3912037037037037E-2</v>
      </c>
      <c r="Z1200" t="b">
        <f t="shared" si="372"/>
        <v>0</v>
      </c>
      <c r="AA1200" s="6">
        <f t="shared" si="373"/>
        <v>5.0925925925925791E-4</v>
      </c>
      <c r="AB1200" s="6" t="b">
        <f t="shared" si="374"/>
        <v>0</v>
      </c>
      <c r="AC1200" s="9">
        <f t="shared" si="375"/>
        <v>122</v>
      </c>
      <c r="AD1200" s="9">
        <f t="shared" si="383"/>
        <v>166.3636363636368</v>
      </c>
      <c r="AE1200" s="10">
        <f t="shared" si="381"/>
        <v>4.9768518518518521E-4</v>
      </c>
      <c r="AF1200">
        <f t="shared" si="376"/>
        <v>1.7708333333333326E-3</v>
      </c>
      <c r="AG1200" t="b">
        <f t="shared" si="377"/>
        <v>0</v>
      </c>
      <c r="AH1200">
        <f t="shared" si="378"/>
        <v>2.148148148148148E-2</v>
      </c>
    </row>
    <row r="1201" spans="1:34" x14ac:dyDescent="0.2">
      <c r="A1201">
        <v>1275</v>
      </c>
      <c r="B1201" t="s">
        <v>1225</v>
      </c>
      <c r="C1201" t="s">
        <v>1251</v>
      </c>
      <c r="D1201" t="s">
        <v>2144</v>
      </c>
      <c r="E1201" t="str">
        <f t="shared" si="365"/>
        <v>Robert JenrickMar 29, 2020</v>
      </c>
      <c r="F1201" t="str">
        <f>VLOOKUP(D1201,'names lookup'!A:L,5,FALSE)</f>
        <v>Robert Jenrick</v>
      </c>
      <c r="G1201" t="str">
        <f>VLOOKUP(F1201,'names lookup'!E:H,3,FALSE)</f>
        <v>Government</v>
      </c>
      <c r="H1201" t="str">
        <f>VLOOKUP(F1201,'names lookup'!E:I,5,FALSE)</f>
        <v>Government</v>
      </c>
      <c r="I1201" t="str">
        <f>VLOOKUP($F1201,'names lookup'!$E:J,6,FALSE)</f>
        <v>Central govt</v>
      </c>
      <c r="J1201" t="str">
        <f>VLOOKUP($F1201,'names lookup'!$E:K,7,FALSE)</f>
        <v>N/A</v>
      </c>
      <c r="K1201" t="str">
        <f>VLOOKUP($F1201,'names lookup'!$E:L,8,FALSE)</f>
        <v>UK</v>
      </c>
      <c r="L1201" t="str">
        <f t="shared" si="366"/>
        <v>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v>
      </c>
      <c r="M1201" t="str">
        <f t="shared" si="379"/>
        <v>19:09</v>
      </c>
      <c r="O1201">
        <v>440</v>
      </c>
      <c r="Q1201" t="s">
        <v>1226</v>
      </c>
      <c r="R1201" s="7">
        <f t="shared" si="367"/>
        <v>43919</v>
      </c>
      <c r="S1201" t="s">
        <v>2788</v>
      </c>
      <c r="T1201" s="6">
        <f t="shared" si="380"/>
        <v>1.329861111111111E-2</v>
      </c>
      <c r="U1201">
        <f t="shared" si="368"/>
        <v>1.329861111111111E-2</v>
      </c>
      <c r="V1201">
        <f t="shared" si="369"/>
        <v>2.148148148148148E-2</v>
      </c>
      <c r="W1201">
        <f t="shared" si="370"/>
        <v>8.1828703703703699E-3</v>
      </c>
      <c r="X1201">
        <f t="shared" si="382"/>
        <v>1.3912037037037037E-2</v>
      </c>
      <c r="Y1201">
        <f t="shared" si="371"/>
        <v>1.3912037037037037E-2</v>
      </c>
      <c r="Z1201" t="b">
        <f t="shared" si="372"/>
        <v>0</v>
      </c>
      <c r="AA1201" s="6">
        <f t="shared" si="373"/>
        <v>3.0092592592592671E-4</v>
      </c>
      <c r="AB1201" s="6" t="b">
        <f t="shared" si="374"/>
        <v>0</v>
      </c>
      <c r="AC1201" s="9">
        <f t="shared" si="375"/>
        <v>76</v>
      </c>
      <c r="AD1201" s="9">
        <f t="shared" si="383"/>
        <v>175.38461538461493</v>
      </c>
      <c r="AE1201" s="10">
        <f t="shared" si="381"/>
        <v>3.1250000000000001E-4</v>
      </c>
      <c r="AF1201">
        <f t="shared" si="376"/>
        <v>6.1342592592592698E-4</v>
      </c>
      <c r="AG1201" t="b">
        <f t="shared" si="377"/>
        <v>0</v>
      </c>
      <c r="AH1201">
        <f t="shared" si="378"/>
        <v>2.148148148148148E-2</v>
      </c>
    </row>
    <row r="1202" spans="1:34" x14ac:dyDescent="0.2">
      <c r="A1202">
        <v>1276</v>
      </c>
      <c r="B1202" t="s">
        <v>1225</v>
      </c>
      <c r="C1202" t="s">
        <v>1252</v>
      </c>
      <c r="D1202" t="s">
        <v>2148</v>
      </c>
      <c r="E1202" t="str">
        <f t="shared" si="365"/>
        <v>SamMar 29, 2020</v>
      </c>
      <c r="F1202" t="str">
        <f>VLOOKUP(E1202,'names lookup'!D:L,2,FALSE)</f>
        <v>Sam Lister</v>
      </c>
      <c r="G1202" t="str">
        <f>VLOOKUP(F1202,'names lookup'!E:H,3,FALSE)</f>
        <v>The Daily Express</v>
      </c>
      <c r="H1202" t="str">
        <f>VLOOKUP(F1202,'names lookup'!E:I,5,FALSE)</f>
        <v>Media</v>
      </c>
      <c r="I1202" t="str">
        <f>VLOOKUP($F1202,'names lookup'!$E:J,6,FALSE)</f>
        <v>Newspaper</v>
      </c>
      <c r="J1202" t="str">
        <f>VLOOKUP($F1202,'names lookup'!$E:K,7,FALSE)</f>
        <v>National</v>
      </c>
      <c r="K1202" t="str">
        <f>VLOOKUP($F1202,'names lookup'!$E:L,8,FALSE)</f>
        <v>UK</v>
      </c>
      <c r="L1202" t="str">
        <f t="shared" si="366"/>
        <v>Oh, thank you. If I could ask Dr. Harris first, I just want to be really clear about what you’ve said. Are you saying that come judgment day in two or three weeks time, if you’ve not seen the necessary changes that you require, the country realistically is facing lockdown for six months.</v>
      </c>
      <c r="M1202" t="str">
        <f t="shared" si="379"/>
        <v>19:35</v>
      </c>
      <c r="O1202">
        <v>301</v>
      </c>
      <c r="Q1202" t="s">
        <v>1226</v>
      </c>
      <c r="R1202" s="7">
        <f t="shared" si="367"/>
        <v>43919</v>
      </c>
      <c r="S1202" t="s">
        <v>2814</v>
      </c>
      <c r="T1202" s="6">
        <f t="shared" si="380"/>
        <v>1.3599537037037037E-2</v>
      </c>
      <c r="U1202">
        <f t="shared" si="368"/>
        <v>1.3599537037037037E-2</v>
      </c>
      <c r="V1202">
        <f t="shared" si="369"/>
        <v>1.3819444444444445E-2</v>
      </c>
      <c r="W1202">
        <f t="shared" si="370"/>
        <v>2.1990740740740825E-4</v>
      </c>
      <c r="X1202">
        <f t="shared" si="382"/>
        <v>1.3912037037037037E-2</v>
      </c>
      <c r="Y1202">
        <f t="shared" si="371"/>
        <v>1.3912037037037037E-2</v>
      </c>
      <c r="Z1202" t="b">
        <f t="shared" si="372"/>
        <v>0</v>
      </c>
      <c r="AA1202" s="6">
        <f t="shared" si="373"/>
        <v>2.1990740740740825E-4</v>
      </c>
      <c r="AB1202" s="6" t="b">
        <f t="shared" si="374"/>
        <v>0</v>
      </c>
      <c r="AC1202" s="9">
        <f t="shared" si="375"/>
        <v>53</v>
      </c>
      <c r="AD1202" s="9">
        <f t="shared" si="383"/>
        <v>167.36842105263094</v>
      </c>
      <c r="AE1202" s="10">
        <f t="shared" si="381"/>
        <v>2.199074074074074E-4</v>
      </c>
      <c r="AF1202">
        <f t="shared" si="376"/>
        <v>3.1250000000000028E-4</v>
      </c>
      <c r="AG1202" t="b">
        <f t="shared" si="377"/>
        <v>0</v>
      </c>
      <c r="AH1202">
        <f t="shared" si="378"/>
        <v>2.148148148148148E-2</v>
      </c>
    </row>
    <row r="1203" spans="1:34" x14ac:dyDescent="0.2">
      <c r="A1203">
        <v>1277</v>
      </c>
      <c r="B1203" t="s">
        <v>1225</v>
      </c>
      <c r="C1203" t="s">
        <v>1253</v>
      </c>
      <c r="D1203" t="s">
        <v>2148</v>
      </c>
      <c r="E1203" t="str">
        <f t="shared" si="365"/>
        <v>SamMar 29, 2020</v>
      </c>
      <c r="F1203" t="str">
        <f>VLOOKUP(E1203,'names lookup'!D:L,2,FALSE)</f>
        <v>Sam Lister</v>
      </c>
      <c r="G1203" t="str">
        <f>VLOOKUP(F1203,'names lookup'!E:H,3,FALSE)</f>
        <v>The Daily Express</v>
      </c>
      <c r="H1203" t="str">
        <f>VLOOKUP(F1203,'names lookup'!E:I,5,FALSE)</f>
        <v>Media</v>
      </c>
      <c r="I1203" t="str">
        <f>VLOOKUP($F1203,'names lookup'!$E:J,6,FALSE)</f>
        <v>Newspaper</v>
      </c>
      <c r="J1203" t="str">
        <f>VLOOKUP($F1203,'names lookup'!$E:K,7,FALSE)</f>
        <v>National</v>
      </c>
      <c r="K1203" t="str">
        <f>VLOOKUP($F1203,'names lookup'!$E:L,8,FALSE)</f>
        <v>UK</v>
      </c>
      <c r="L1203" t="str">
        <f t="shared" si="366"/>
        <v>If I could ask the secretary of state, we’ve seen a number of police forces over the weekend set up hotlines where people can report concerns about-</v>
      </c>
      <c r="M1203" t="str">
        <f t="shared" si="379"/>
        <v>19:54</v>
      </c>
      <c r="O1203">
        <v>161</v>
      </c>
      <c r="Q1203" t="s">
        <v>1226</v>
      </c>
      <c r="R1203" s="7">
        <f t="shared" si="367"/>
        <v>43919</v>
      </c>
      <c r="S1203" t="s">
        <v>2814</v>
      </c>
      <c r="T1203" s="6">
        <f t="shared" si="380"/>
        <v>1.3819444444444445E-2</v>
      </c>
      <c r="U1203">
        <f t="shared" si="368"/>
        <v>1.3599537037037037E-2</v>
      </c>
      <c r="V1203">
        <f t="shared" si="369"/>
        <v>1.3819444444444445E-2</v>
      </c>
      <c r="W1203">
        <f t="shared" si="370"/>
        <v>2.1990740740740825E-4</v>
      </c>
      <c r="X1203">
        <f t="shared" si="382"/>
        <v>1.3912037037037037E-2</v>
      </c>
      <c r="Y1203">
        <f t="shared" si="371"/>
        <v>1.3912037037037037E-2</v>
      </c>
      <c r="Z1203" t="b">
        <f t="shared" si="372"/>
        <v>0</v>
      </c>
      <c r="AA1203" s="6">
        <f t="shared" si="373"/>
        <v>9.2592592592592032E-5</v>
      </c>
      <c r="AB1203" s="6" t="b">
        <f t="shared" si="374"/>
        <v>0</v>
      </c>
      <c r="AC1203" s="9">
        <f t="shared" si="375"/>
        <v>27</v>
      </c>
      <c r="AD1203" s="9">
        <f t="shared" si="383"/>
        <v>202.50000000000122</v>
      </c>
      <c r="AE1203" s="10">
        <f t="shared" si="381"/>
        <v>1.0416666666666667E-4</v>
      </c>
      <c r="AF1203">
        <f t="shared" si="376"/>
        <v>3.1250000000000028E-4</v>
      </c>
      <c r="AG1203" t="b">
        <f t="shared" si="377"/>
        <v>0</v>
      </c>
      <c r="AH1203">
        <f t="shared" si="378"/>
        <v>2.148148148148148E-2</v>
      </c>
    </row>
    <row r="1204" spans="1:34" x14ac:dyDescent="0.2">
      <c r="A1204">
        <v>1278</v>
      </c>
      <c r="B1204" t="s">
        <v>1225</v>
      </c>
      <c r="C1204" t="s">
        <v>1254</v>
      </c>
      <c r="D1204" t="s">
        <v>2159</v>
      </c>
      <c r="E1204" t="str">
        <f t="shared" si="365"/>
        <v>Speaker 3Mar 29, 2020</v>
      </c>
      <c r="F1204" t="str">
        <f>VLOOKUP(E1204,'names lookup'!D:L,2,FALSE)</f>
        <v>Sam Lister</v>
      </c>
      <c r="G1204" t="str">
        <f>VLOOKUP(F1204,'names lookup'!E:H,3,FALSE)</f>
        <v>The Daily Express</v>
      </c>
      <c r="H1204" t="str">
        <f>VLOOKUP(F1204,'names lookup'!E:I,5,FALSE)</f>
        <v>Media</v>
      </c>
      <c r="I1204" t="str">
        <f>VLOOKUP($F1204,'names lookup'!$E:J,6,FALSE)</f>
        <v>Newspaper</v>
      </c>
      <c r="J1204" t="str">
        <f>VLOOKUP($F1204,'names lookup'!$E:K,7,FALSE)</f>
        <v>National</v>
      </c>
      <c r="K1204" t="str">
        <f>VLOOKUP($F1204,'names lookup'!$E:L,8,FALSE)</f>
        <v>UK</v>
      </c>
      <c r="L1204" t="str">
        <f t="shared" si="366"/>
        <v>… where people can report concerns about the neighbors or the people they believe how flouted the rules. Would you encourage people to raise their concerns with these hotlines?</v>
      </c>
      <c r="M1204" t="str">
        <f t="shared" si="379"/>
        <v>20:02</v>
      </c>
      <c r="O1204">
        <v>195</v>
      </c>
      <c r="Q1204" t="s">
        <v>1226</v>
      </c>
      <c r="R1204" s="7">
        <f t="shared" si="367"/>
        <v>43919</v>
      </c>
      <c r="S1204" t="s">
        <v>2815</v>
      </c>
      <c r="T1204" s="6">
        <f t="shared" si="380"/>
        <v>1.3912037037037037E-2</v>
      </c>
      <c r="U1204">
        <f t="shared" si="368"/>
        <v>1.3912037037037037E-2</v>
      </c>
      <c r="V1204">
        <f t="shared" si="369"/>
        <v>1.3912037037037037E-2</v>
      </c>
      <c r="W1204">
        <f t="shared" si="370"/>
        <v>0</v>
      </c>
      <c r="X1204">
        <f t="shared" si="382"/>
        <v>1.4039351851851851E-2</v>
      </c>
      <c r="Y1204">
        <f t="shared" si="371"/>
        <v>1.4039351851851851E-2</v>
      </c>
      <c r="Z1204" t="b">
        <f t="shared" si="372"/>
        <v>0</v>
      </c>
      <c r="AA1204" s="6">
        <f t="shared" si="373"/>
        <v>1.2731481481481448E-4</v>
      </c>
      <c r="AB1204" s="6" t="b">
        <f t="shared" si="374"/>
        <v>0</v>
      </c>
      <c r="AC1204" s="9">
        <f t="shared" si="375"/>
        <v>29</v>
      </c>
      <c r="AD1204" s="9">
        <f t="shared" si="383"/>
        <v>158.18181818181861</v>
      </c>
      <c r="AE1204" s="10">
        <f t="shared" si="381"/>
        <v>1.1574074074074073E-4</v>
      </c>
      <c r="AF1204">
        <f t="shared" si="376"/>
        <v>1.2731481481481448E-4</v>
      </c>
      <c r="AG1204" t="b">
        <f t="shared" si="377"/>
        <v>0</v>
      </c>
      <c r="AH1204">
        <f t="shared" si="378"/>
        <v>2.148148148148148E-2</v>
      </c>
    </row>
    <row r="1205" spans="1:34" x14ac:dyDescent="0.2">
      <c r="A1205">
        <v>1279</v>
      </c>
      <c r="B1205" t="s">
        <v>1225</v>
      </c>
      <c r="C1205" t="s">
        <v>1255</v>
      </c>
      <c r="D1205" t="s">
        <v>2091</v>
      </c>
      <c r="E1205" t="str">
        <f t="shared" si="365"/>
        <v>Jenny ParisMar 29, 2020</v>
      </c>
      <c r="F1205" t="str">
        <f>VLOOKUP(E1205,'names lookup'!D:L,2,FALSE)</f>
        <v>Dr. Jenny Harries</v>
      </c>
      <c r="G1205" t="str">
        <f>VLOOKUP(F1205,'names lookup'!E:H,3,FALSE)</f>
        <v>Department of Health and Social Care (DHSC)</v>
      </c>
      <c r="H1205" t="str">
        <f>VLOOKUP(F1205,'names lookup'!E:I,5,FALSE)</f>
        <v>Government</v>
      </c>
      <c r="I1205" t="str">
        <f>VLOOKUP($F1205,'names lookup'!$E:J,6,FALSE)</f>
        <v>Health</v>
      </c>
      <c r="J1205" t="str">
        <f>VLOOKUP($F1205,'names lookup'!$E:K,7,FALSE)</f>
        <v>N/A</v>
      </c>
      <c r="K1205" t="str">
        <f>VLOOKUP($F1205,'names lookup'!$E:L,8,FALSE)</f>
        <v>England</v>
      </c>
      <c r="L1205" t="str">
        <f t="shared" si="366"/>
        <v>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v>
      </c>
      <c r="M1205" t="str">
        <f t="shared" si="379"/>
        <v>20:13</v>
      </c>
      <c r="O1205">
        <v>809</v>
      </c>
      <c r="Q1205" t="s">
        <v>1226</v>
      </c>
      <c r="R1205" s="7">
        <f t="shared" si="367"/>
        <v>43919</v>
      </c>
      <c r="S1205" t="s">
        <v>2816</v>
      </c>
      <c r="T1205" s="6">
        <f t="shared" si="380"/>
        <v>1.4039351851851851E-2</v>
      </c>
      <c r="U1205">
        <f t="shared" si="368"/>
        <v>1.4039351851851851E-2</v>
      </c>
      <c r="V1205">
        <f t="shared" si="369"/>
        <v>1.9328703703703702E-2</v>
      </c>
      <c r="W1205">
        <f t="shared" si="370"/>
        <v>5.2893518518518506E-3</v>
      </c>
      <c r="X1205">
        <f t="shared" si="382"/>
        <v>1.7743055555555557E-2</v>
      </c>
      <c r="Y1205">
        <f t="shared" si="371"/>
        <v>1.7743055555555557E-2</v>
      </c>
      <c r="Z1205" t="b">
        <f t="shared" si="372"/>
        <v>0</v>
      </c>
      <c r="AA1205" s="6">
        <f t="shared" si="373"/>
        <v>5.9027777777777811E-4</v>
      </c>
      <c r="AB1205" s="6" t="b">
        <f t="shared" si="374"/>
        <v>0</v>
      </c>
      <c r="AC1205" s="9">
        <f t="shared" si="375"/>
        <v>150</v>
      </c>
      <c r="AD1205" s="9">
        <f t="shared" si="383"/>
        <v>176.470588235294</v>
      </c>
      <c r="AE1205" s="10">
        <f t="shared" si="381"/>
        <v>6.134259259259259E-4</v>
      </c>
      <c r="AF1205">
        <f t="shared" si="376"/>
        <v>3.7037037037037056E-3</v>
      </c>
      <c r="AG1205" t="b">
        <f t="shared" si="377"/>
        <v>0</v>
      </c>
      <c r="AH1205">
        <f t="shared" si="378"/>
        <v>2.148148148148148E-2</v>
      </c>
    </row>
    <row r="1206" spans="1:34" x14ac:dyDescent="0.2">
      <c r="A1206">
        <v>1280</v>
      </c>
      <c r="B1206" t="s">
        <v>1225</v>
      </c>
      <c r="C1206" t="s">
        <v>1256</v>
      </c>
      <c r="D1206" t="s">
        <v>2091</v>
      </c>
      <c r="E1206" t="str">
        <f t="shared" si="365"/>
        <v>Jenny ParisMar 29, 2020</v>
      </c>
      <c r="F1206" t="str">
        <f>VLOOKUP(E1206,'names lookup'!D:L,2,FALSE)</f>
        <v>Dr. Jenny Harries</v>
      </c>
      <c r="G1206" t="str">
        <f>VLOOKUP(F1206,'names lookup'!E:H,3,FALSE)</f>
        <v>Department of Health and Social Care (DHSC)</v>
      </c>
      <c r="H1206" t="str">
        <f>VLOOKUP(F1206,'names lookup'!E:I,5,FALSE)</f>
        <v>Government</v>
      </c>
      <c r="I1206" t="str">
        <f>VLOOKUP($F1206,'names lookup'!$E:J,6,FALSE)</f>
        <v>Health</v>
      </c>
      <c r="J1206" t="str">
        <f>VLOOKUP($F1206,'names lookup'!$E:K,7,FALSE)</f>
        <v>N/A</v>
      </c>
      <c r="K1206" t="str">
        <f>VLOOKUP($F1206,'names lookup'!$E:L,8,FALSE)</f>
        <v>England</v>
      </c>
      <c r="L1206" t="str">
        <f t="shared" si="366"/>
        <v>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v>
      </c>
      <c r="M1206" t="str">
        <f t="shared" si="379"/>
        <v>21:04</v>
      </c>
      <c r="O1206">
        <v>705</v>
      </c>
      <c r="Q1206" t="s">
        <v>1226</v>
      </c>
      <c r="R1206" s="7">
        <f t="shared" si="367"/>
        <v>43919</v>
      </c>
      <c r="S1206" t="s">
        <v>2816</v>
      </c>
      <c r="T1206" s="6">
        <f t="shared" si="380"/>
        <v>1.462962962962963E-2</v>
      </c>
      <c r="U1206">
        <f t="shared" si="368"/>
        <v>1.4039351851851851E-2</v>
      </c>
      <c r="V1206">
        <f t="shared" si="369"/>
        <v>1.9328703703703702E-2</v>
      </c>
      <c r="W1206">
        <f t="shared" si="370"/>
        <v>5.2893518518518506E-3</v>
      </c>
      <c r="X1206">
        <f t="shared" si="382"/>
        <v>1.7743055555555557E-2</v>
      </c>
      <c r="Y1206">
        <f t="shared" si="371"/>
        <v>1.7743055555555557E-2</v>
      </c>
      <c r="Z1206" t="b">
        <f t="shared" si="372"/>
        <v>0</v>
      </c>
      <c r="AA1206" s="6">
        <f t="shared" si="373"/>
        <v>4.8611111111111077E-4</v>
      </c>
      <c r="AB1206" s="6" t="b">
        <f t="shared" si="374"/>
        <v>0</v>
      </c>
      <c r="AC1206" s="9">
        <f t="shared" si="375"/>
        <v>129</v>
      </c>
      <c r="AD1206" s="9">
        <f t="shared" si="383"/>
        <v>184.28571428571442</v>
      </c>
      <c r="AE1206" s="10">
        <f t="shared" si="381"/>
        <v>5.3240740740740744E-4</v>
      </c>
      <c r="AF1206">
        <f t="shared" si="376"/>
        <v>3.7037037037037056E-3</v>
      </c>
      <c r="AG1206" t="b">
        <f t="shared" si="377"/>
        <v>0</v>
      </c>
      <c r="AH1206">
        <f t="shared" si="378"/>
        <v>2.148148148148148E-2</v>
      </c>
    </row>
    <row r="1207" spans="1:34" x14ac:dyDescent="0.2">
      <c r="A1207">
        <v>1281</v>
      </c>
      <c r="B1207" t="s">
        <v>1225</v>
      </c>
      <c r="C1207" t="s">
        <v>1257</v>
      </c>
      <c r="D1207" t="s">
        <v>2091</v>
      </c>
      <c r="E1207" t="str">
        <f t="shared" si="365"/>
        <v>Jenny ParisMar 29, 2020</v>
      </c>
      <c r="F1207" t="str">
        <f>VLOOKUP(E1207,'names lookup'!D:L,2,FALSE)</f>
        <v>Dr. Jenny Harries</v>
      </c>
      <c r="G1207" t="str">
        <f>VLOOKUP(F1207,'names lookup'!E:H,3,FALSE)</f>
        <v>Department of Health and Social Care (DHSC)</v>
      </c>
      <c r="H1207" t="str">
        <f>VLOOKUP(F1207,'names lookup'!E:I,5,FALSE)</f>
        <v>Government</v>
      </c>
      <c r="I1207" t="str">
        <f>VLOOKUP($F1207,'names lookup'!$E:J,6,FALSE)</f>
        <v>Health</v>
      </c>
      <c r="J1207" t="str">
        <f>VLOOKUP($F1207,'names lookup'!$E:K,7,FALSE)</f>
        <v>N/A</v>
      </c>
      <c r="K1207" t="str">
        <f>VLOOKUP($F1207,'names lookup'!$E:L,8,FALSE)</f>
        <v>England</v>
      </c>
      <c r="L1207" t="str">
        <f t="shared" si="366"/>
        <v>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v>
      </c>
      <c r="M1207" t="str">
        <f t="shared" si="379"/>
        <v>21:46</v>
      </c>
      <c r="O1207">
        <v>584</v>
      </c>
      <c r="Q1207" t="s">
        <v>1226</v>
      </c>
      <c r="R1207" s="7">
        <f t="shared" si="367"/>
        <v>43919</v>
      </c>
      <c r="S1207" t="s">
        <v>2816</v>
      </c>
      <c r="T1207" s="6">
        <f t="shared" si="380"/>
        <v>1.511574074074074E-2</v>
      </c>
      <c r="U1207">
        <f t="shared" si="368"/>
        <v>1.4039351851851851E-2</v>
      </c>
      <c r="V1207">
        <f t="shared" si="369"/>
        <v>1.9328703703703702E-2</v>
      </c>
      <c r="W1207">
        <f t="shared" si="370"/>
        <v>5.2893518518518506E-3</v>
      </c>
      <c r="X1207">
        <f t="shared" si="382"/>
        <v>1.7743055555555557E-2</v>
      </c>
      <c r="Y1207">
        <f t="shared" si="371"/>
        <v>1.7743055555555557E-2</v>
      </c>
      <c r="Z1207" t="b">
        <f t="shared" si="372"/>
        <v>0</v>
      </c>
      <c r="AA1207" s="6">
        <f t="shared" si="373"/>
        <v>4.2824074074073945E-4</v>
      </c>
      <c r="AB1207" s="6" t="b">
        <f t="shared" si="374"/>
        <v>0</v>
      </c>
      <c r="AC1207" s="9">
        <f t="shared" si="375"/>
        <v>109</v>
      </c>
      <c r="AD1207" s="9">
        <f t="shared" si="383"/>
        <v>176.75675675675728</v>
      </c>
      <c r="AE1207" s="10">
        <f t="shared" si="381"/>
        <v>4.5138888888888892E-4</v>
      </c>
      <c r="AF1207">
        <f t="shared" si="376"/>
        <v>3.7037037037037056E-3</v>
      </c>
      <c r="AG1207" t="b">
        <f t="shared" si="377"/>
        <v>0</v>
      </c>
      <c r="AH1207">
        <f t="shared" si="378"/>
        <v>2.148148148148148E-2</v>
      </c>
    </row>
    <row r="1208" spans="1:34" x14ac:dyDescent="0.2">
      <c r="A1208">
        <v>1282</v>
      </c>
      <c r="B1208" t="s">
        <v>1225</v>
      </c>
      <c r="C1208" t="s">
        <v>1258</v>
      </c>
      <c r="D1208" t="s">
        <v>2091</v>
      </c>
      <c r="E1208" t="str">
        <f t="shared" si="365"/>
        <v>Jenny ParisMar 29, 2020</v>
      </c>
      <c r="F1208" t="str">
        <f>VLOOKUP(E1208,'names lookup'!D:L,2,FALSE)</f>
        <v>Dr. Jenny Harries</v>
      </c>
      <c r="G1208" t="str">
        <f>VLOOKUP(F1208,'names lookup'!E:H,3,FALSE)</f>
        <v>Department of Health and Social Care (DHSC)</v>
      </c>
      <c r="H1208" t="str">
        <f>VLOOKUP(F1208,'names lookup'!E:I,5,FALSE)</f>
        <v>Government</v>
      </c>
      <c r="I1208" t="str">
        <f>VLOOKUP($F1208,'names lookup'!$E:J,6,FALSE)</f>
        <v>Health</v>
      </c>
      <c r="J1208" t="str">
        <f>VLOOKUP($F1208,'names lookup'!$E:K,7,FALSE)</f>
        <v>N/A</v>
      </c>
      <c r="K1208" t="str">
        <f>VLOOKUP($F1208,'names lookup'!$E:L,8,FALSE)</f>
        <v>England</v>
      </c>
      <c r="L1208" t="str">
        <f t="shared" si="366"/>
        <v>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v>
      </c>
      <c r="M1208" t="str">
        <f t="shared" si="379"/>
        <v>22:23</v>
      </c>
      <c r="O1208">
        <v>379</v>
      </c>
      <c r="Q1208" t="s">
        <v>1226</v>
      </c>
      <c r="R1208" s="7">
        <f t="shared" si="367"/>
        <v>43919</v>
      </c>
      <c r="S1208" t="s">
        <v>2816</v>
      </c>
      <c r="T1208" s="6">
        <f t="shared" si="380"/>
        <v>1.554398148148148E-2</v>
      </c>
      <c r="U1208">
        <f t="shared" si="368"/>
        <v>1.4039351851851851E-2</v>
      </c>
      <c r="V1208">
        <f t="shared" si="369"/>
        <v>1.9328703703703702E-2</v>
      </c>
      <c r="W1208">
        <f t="shared" si="370"/>
        <v>5.2893518518518506E-3</v>
      </c>
      <c r="X1208">
        <f t="shared" si="382"/>
        <v>1.7743055555555557E-2</v>
      </c>
      <c r="Y1208">
        <f t="shared" si="371"/>
        <v>1.7743055555555557E-2</v>
      </c>
      <c r="Z1208" t="b">
        <f t="shared" si="372"/>
        <v>0</v>
      </c>
      <c r="AA1208" s="6">
        <f t="shared" si="373"/>
        <v>2.6620370370370426E-4</v>
      </c>
      <c r="AB1208" s="6" t="b">
        <f t="shared" si="374"/>
        <v>0</v>
      </c>
      <c r="AC1208" s="9">
        <f t="shared" si="375"/>
        <v>66</v>
      </c>
      <c r="AD1208" s="9">
        <f t="shared" si="383"/>
        <v>172.17391304347791</v>
      </c>
      <c r="AE1208" s="10">
        <f t="shared" si="381"/>
        <v>2.6620370370370372E-4</v>
      </c>
      <c r="AF1208">
        <f t="shared" si="376"/>
        <v>3.7037037037037056E-3</v>
      </c>
      <c r="AG1208" t="b">
        <f t="shared" si="377"/>
        <v>0</v>
      </c>
      <c r="AH1208">
        <f t="shared" si="378"/>
        <v>2.148148148148148E-2</v>
      </c>
    </row>
    <row r="1209" spans="1:34" x14ac:dyDescent="0.2">
      <c r="A1209">
        <v>1283</v>
      </c>
      <c r="B1209" t="s">
        <v>1225</v>
      </c>
      <c r="C1209" t="s">
        <v>1259</v>
      </c>
      <c r="D1209" t="s">
        <v>2144</v>
      </c>
      <c r="E1209" t="str">
        <f t="shared" si="365"/>
        <v>Robert JenrickMar 29, 2020</v>
      </c>
      <c r="F1209" t="str">
        <f>VLOOKUP(D1209,'names lookup'!A:L,5,FALSE)</f>
        <v>Robert Jenrick</v>
      </c>
      <c r="G1209" t="str">
        <f>VLOOKUP(F1209,'names lookup'!E:H,3,FALSE)</f>
        <v>Government</v>
      </c>
      <c r="H1209" t="str">
        <f>VLOOKUP(F1209,'names lookup'!E:I,5,FALSE)</f>
        <v>Government</v>
      </c>
      <c r="I1209" t="str">
        <f>VLOOKUP($F1209,'names lookup'!$E:J,6,FALSE)</f>
        <v>Central govt</v>
      </c>
      <c r="J1209" t="str">
        <f>VLOOKUP($F1209,'names lookup'!$E:K,7,FALSE)</f>
        <v>N/A</v>
      </c>
      <c r="K1209" t="str">
        <f>VLOOKUP($F1209,'names lookup'!$E:L,8,FALSE)</f>
        <v>UK</v>
      </c>
      <c r="L1209" t="str">
        <f t="shared" si="366"/>
        <v>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v>
      </c>
      <c r="M1209" t="str">
        <f t="shared" si="379"/>
        <v>22:46</v>
      </c>
      <c r="O1209">
        <v>1121</v>
      </c>
      <c r="Q1209" t="s">
        <v>1226</v>
      </c>
      <c r="R1209" s="7">
        <f t="shared" si="367"/>
        <v>43919</v>
      </c>
      <c r="S1209" t="s">
        <v>2817</v>
      </c>
      <c r="T1209" s="6">
        <f t="shared" si="380"/>
        <v>1.5810185185185184E-2</v>
      </c>
      <c r="U1209">
        <f t="shared" si="368"/>
        <v>1.5810185185185184E-2</v>
      </c>
      <c r="V1209">
        <f t="shared" si="369"/>
        <v>2.148148148148148E-2</v>
      </c>
      <c r="W1209">
        <f t="shared" si="370"/>
        <v>5.6712962962962958E-3</v>
      </c>
      <c r="X1209">
        <f t="shared" si="382"/>
        <v>1.7743055555555557E-2</v>
      </c>
      <c r="Y1209">
        <f t="shared" si="371"/>
        <v>1.7743055555555557E-2</v>
      </c>
      <c r="Z1209" t="b">
        <f t="shared" si="372"/>
        <v>0</v>
      </c>
      <c r="AA1209" s="6">
        <f t="shared" si="373"/>
        <v>8.7962962962963298E-4</v>
      </c>
      <c r="AB1209" s="6" t="b">
        <f t="shared" si="374"/>
        <v>0</v>
      </c>
      <c r="AC1209" s="9">
        <f t="shared" si="375"/>
        <v>192</v>
      </c>
      <c r="AD1209" s="9">
        <f t="shared" si="383"/>
        <v>151.57894736842047</v>
      </c>
      <c r="AE1209" s="10">
        <f t="shared" si="381"/>
        <v>7.8703703703703705E-4</v>
      </c>
      <c r="AF1209">
        <f t="shared" si="376"/>
        <v>1.932870370370373E-3</v>
      </c>
      <c r="AG1209" t="b">
        <f t="shared" si="377"/>
        <v>0</v>
      </c>
      <c r="AH1209">
        <f t="shared" si="378"/>
        <v>2.148148148148148E-2</v>
      </c>
    </row>
    <row r="1210" spans="1:34" x14ac:dyDescent="0.2">
      <c r="A1210">
        <v>1284</v>
      </c>
      <c r="B1210" t="s">
        <v>1225</v>
      </c>
      <c r="C1210" t="s">
        <v>1260</v>
      </c>
      <c r="D1210" t="s">
        <v>2144</v>
      </c>
      <c r="E1210" t="str">
        <f t="shared" si="365"/>
        <v>Robert JenrickMar 29, 2020</v>
      </c>
      <c r="F1210" t="str">
        <f>VLOOKUP(D1210,'names lookup'!A:L,5,FALSE)</f>
        <v>Robert Jenrick</v>
      </c>
      <c r="G1210" t="str">
        <f>VLOOKUP(F1210,'names lookup'!E:H,3,FALSE)</f>
        <v>Government</v>
      </c>
      <c r="H1210" t="str">
        <f>VLOOKUP(F1210,'names lookup'!E:I,5,FALSE)</f>
        <v>Government</v>
      </c>
      <c r="I1210" t="str">
        <f>VLOOKUP($F1210,'names lookup'!$E:J,6,FALSE)</f>
        <v>Central govt</v>
      </c>
      <c r="J1210" t="str">
        <f>VLOOKUP($F1210,'names lookup'!$E:K,7,FALSE)</f>
        <v>N/A</v>
      </c>
      <c r="K1210" t="str">
        <f>VLOOKUP($F1210,'names lookup'!$E:L,8,FALSE)</f>
        <v>UK</v>
      </c>
      <c r="L1210" t="str">
        <f t="shared" si="366"/>
        <v>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v>
      </c>
      <c r="M1210" t="str">
        <f t="shared" si="379"/>
        <v>24:02</v>
      </c>
      <c r="O1210">
        <v>714</v>
      </c>
      <c r="Q1210" t="s">
        <v>1226</v>
      </c>
      <c r="R1210" s="7">
        <f t="shared" si="367"/>
        <v>43919</v>
      </c>
      <c r="S1210" t="s">
        <v>2817</v>
      </c>
      <c r="T1210" s="6">
        <f t="shared" si="380"/>
        <v>1.6689814814814817E-2</v>
      </c>
      <c r="U1210">
        <f t="shared" si="368"/>
        <v>1.5810185185185184E-2</v>
      </c>
      <c r="V1210">
        <f t="shared" si="369"/>
        <v>2.148148148148148E-2</v>
      </c>
      <c r="W1210">
        <f t="shared" si="370"/>
        <v>5.6712962962962958E-3</v>
      </c>
      <c r="X1210">
        <f t="shared" si="382"/>
        <v>1.7743055555555557E-2</v>
      </c>
      <c r="Y1210">
        <f t="shared" si="371"/>
        <v>1.7743055555555557E-2</v>
      </c>
      <c r="Z1210" t="b">
        <f t="shared" si="372"/>
        <v>0</v>
      </c>
      <c r="AA1210" s="6">
        <f t="shared" si="373"/>
        <v>5.787037037037028E-4</v>
      </c>
      <c r="AB1210" s="6" t="b">
        <f t="shared" si="374"/>
        <v>0</v>
      </c>
      <c r="AC1210" s="9">
        <f t="shared" si="375"/>
        <v>130</v>
      </c>
      <c r="AD1210" s="9">
        <f t="shared" si="383"/>
        <v>156.00000000000026</v>
      </c>
      <c r="AE1210" s="10">
        <f t="shared" si="381"/>
        <v>5.3240740740740744E-4</v>
      </c>
      <c r="AF1210">
        <f t="shared" si="376"/>
        <v>1.932870370370373E-3</v>
      </c>
      <c r="AG1210" t="b">
        <f t="shared" si="377"/>
        <v>0</v>
      </c>
      <c r="AH1210">
        <f t="shared" si="378"/>
        <v>2.148148148148148E-2</v>
      </c>
    </row>
    <row r="1211" spans="1:34" x14ac:dyDescent="0.2">
      <c r="A1211">
        <v>1285</v>
      </c>
      <c r="B1211" t="s">
        <v>1225</v>
      </c>
      <c r="C1211" t="s">
        <v>1261</v>
      </c>
      <c r="D1211" t="s">
        <v>2144</v>
      </c>
      <c r="E1211" t="str">
        <f t="shared" si="365"/>
        <v>Robert JenrickMar 29, 2020</v>
      </c>
      <c r="F1211" t="str">
        <f>VLOOKUP(D1211,'names lookup'!A:L,5,FALSE)</f>
        <v>Robert Jenrick</v>
      </c>
      <c r="G1211" t="str">
        <f>VLOOKUP(F1211,'names lookup'!E:H,3,FALSE)</f>
        <v>Government</v>
      </c>
      <c r="H1211" t="str">
        <f>VLOOKUP(F1211,'names lookup'!E:I,5,FALSE)</f>
        <v>Government</v>
      </c>
      <c r="I1211" t="str">
        <f>VLOOKUP($F1211,'names lookup'!$E:J,6,FALSE)</f>
        <v>Central govt</v>
      </c>
      <c r="J1211" t="str">
        <f>VLOOKUP($F1211,'names lookup'!$E:K,7,FALSE)</f>
        <v>N/A</v>
      </c>
      <c r="K1211" t="str">
        <f>VLOOKUP($F1211,'names lookup'!$E:L,8,FALSE)</f>
        <v>UK</v>
      </c>
      <c r="L1211" t="str">
        <f t="shared" si="366"/>
        <v>Now, I’ll come down to the last question, which is from Jack Blanchard from POLITICO. Jack, good afternoon.</v>
      </c>
      <c r="M1211" t="str">
        <f t="shared" si="379"/>
        <v>24:52</v>
      </c>
      <c r="O1211">
        <v>131</v>
      </c>
      <c r="Q1211" t="s">
        <v>1226</v>
      </c>
      <c r="R1211" s="7">
        <f t="shared" si="367"/>
        <v>43919</v>
      </c>
      <c r="S1211" t="s">
        <v>2817</v>
      </c>
      <c r="T1211" s="6">
        <f t="shared" si="380"/>
        <v>1.726851851851852E-2</v>
      </c>
      <c r="U1211">
        <f t="shared" si="368"/>
        <v>1.5810185185185184E-2</v>
      </c>
      <c r="V1211">
        <f t="shared" si="369"/>
        <v>2.148148148148148E-2</v>
      </c>
      <c r="W1211">
        <f t="shared" si="370"/>
        <v>5.6712962962962958E-3</v>
      </c>
      <c r="X1211">
        <f t="shared" si="382"/>
        <v>1.7743055555555557E-2</v>
      </c>
      <c r="Y1211">
        <f t="shared" si="371"/>
        <v>1.7743055555555557E-2</v>
      </c>
      <c r="Z1211" t="b">
        <f t="shared" si="372"/>
        <v>0</v>
      </c>
      <c r="AA1211" s="6">
        <f t="shared" si="373"/>
        <v>9.2592592592592032E-5</v>
      </c>
      <c r="AB1211" s="6" t="b">
        <f t="shared" si="374"/>
        <v>0</v>
      </c>
      <c r="AC1211" s="9">
        <f t="shared" si="375"/>
        <v>18</v>
      </c>
      <c r="AD1211" s="9">
        <f t="shared" si="383"/>
        <v>135.00000000000082</v>
      </c>
      <c r="AE1211" s="10">
        <f t="shared" si="381"/>
        <v>6.9444444444444444E-5</v>
      </c>
      <c r="AF1211">
        <f t="shared" si="376"/>
        <v>1.932870370370373E-3</v>
      </c>
      <c r="AG1211" t="b">
        <f t="shared" si="377"/>
        <v>0</v>
      </c>
      <c r="AH1211">
        <f t="shared" si="378"/>
        <v>2.148148148148148E-2</v>
      </c>
    </row>
    <row r="1212" spans="1:34" x14ac:dyDescent="0.2">
      <c r="A1212">
        <v>1286</v>
      </c>
      <c r="B1212" t="s">
        <v>1225</v>
      </c>
      <c r="C1212" t="s">
        <v>1262</v>
      </c>
      <c r="D1212" t="s">
        <v>2081</v>
      </c>
      <c r="E1212" t="str">
        <f t="shared" si="365"/>
        <v>Jack BlanchardMar 29, 2020</v>
      </c>
      <c r="F1212" t="str">
        <f>VLOOKUP(E1212,'names lookup'!D:L,2,FALSE)</f>
        <v>Jack Blanchard</v>
      </c>
      <c r="G1212" t="str">
        <f>VLOOKUP(F1212,'names lookup'!E:H,3,FALSE)</f>
        <v>Politico</v>
      </c>
      <c r="H1212" t="str">
        <f>VLOOKUP(F1212,'names lookup'!E:I,5,FALSE)</f>
        <v>Media</v>
      </c>
      <c r="I1212" t="str">
        <f>VLOOKUP($F1212,'names lookup'!$E:J,6,FALSE)</f>
        <v>Specialist</v>
      </c>
      <c r="J1212" t="str">
        <f>VLOOKUP($F1212,'names lookup'!$E:K,7,FALSE)</f>
        <v>National</v>
      </c>
      <c r="K1212" t="str">
        <f>VLOOKUP($F1212,'names lookup'!$E:L,8,FALSE)</f>
        <v>US</v>
      </c>
      <c r="L1212" t="str">
        <f t="shared" si="366"/>
        <v>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v>
      </c>
      <c r="M1212" t="str">
        <f t="shared" si="379"/>
        <v>25:00</v>
      </c>
      <c r="O1212">
        <v>545</v>
      </c>
      <c r="Q1212" t="s">
        <v>1226</v>
      </c>
      <c r="R1212" s="7">
        <f t="shared" si="367"/>
        <v>43919</v>
      </c>
      <c r="S1212" t="s">
        <v>2818</v>
      </c>
      <c r="T1212" s="6">
        <f t="shared" si="380"/>
        <v>1.7361111111111112E-2</v>
      </c>
      <c r="U1212">
        <f t="shared" si="368"/>
        <v>1.7361111111111112E-2</v>
      </c>
      <c r="V1212">
        <f t="shared" si="369"/>
        <v>1.7361111111111112E-2</v>
      </c>
      <c r="W1212">
        <f t="shared" si="370"/>
        <v>0</v>
      </c>
      <c r="X1212">
        <f t="shared" si="382"/>
        <v>1.7743055555555557E-2</v>
      </c>
      <c r="Y1212">
        <f t="shared" si="371"/>
        <v>1.7743055555555557E-2</v>
      </c>
      <c r="Z1212" t="b">
        <f t="shared" si="372"/>
        <v>0</v>
      </c>
      <c r="AA1212" s="6">
        <f t="shared" si="373"/>
        <v>3.8194444444444517E-4</v>
      </c>
      <c r="AB1212" s="6" t="b">
        <f t="shared" si="374"/>
        <v>0</v>
      </c>
      <c r="AC1212" s="9">
        <f t="shared" si="375"/>
        <v>94</v>
      </c>
      <c r="AD1212" s="9">
        <f t="shared" si="383"/>
        <v>170.90909090909059</v>
      </c>
      <c r="AE1212" s="10">
        <f t="shared" si="381"/>
        <v>3.8194444444444446E-4</v>
      </c>
      <c r="AF1212">
        <f t="shared" si="376"/>
        <v>3.8194444444444517E-4</v>
      </c>
      <c r="AG1212" t="b">
        <f t="shared" si="377"/>
        <v>0</v>
      </c>
      <c r="AH1212">
        <f t="shared" si="378"/>
        <v>2.148148148148148E-2</v>
      </c>
    </row>
    <row r="1213" spans="1:34" x14ac:dyDescent="0.2">
      <c r="A1213">
        <v>1287</v>
      </c>
      <c r="B1213" t="s">
        <v>1225</v>
      </c>
      <c r="C1213" t="s">
        <v>1263</v>
      </c>
      <c r="D1213" t="s">
        <v>2091</v>
      </c>
      <c r="E1213" t="str">
        <f t="shared" si="365"/>
        <v>Jenny ParisMar 29, 2020</v>
      </c>
      <c r="F1213" t="str">
        <f>VLOOKUP(E1213,'names lookup'!D:L,2,FALSE)</f>
        <v>Dr. Jenny Harries</v>
      </c>
      <c r="G1213" t="str">
        <f>VLOOKUP(F1213,'names lookup'!E:H,3,FALSE)</f>
        <v>Department of Health and Social Care (DHSC)</v>
      </c>
      <c r="H1213" t="str">
        <f>VLOOKUP(F1213,'names lookup'!E:I,5,FALSE)</f>
        <v>Government</v>
      </c>
      <c r="I1213" t="str">
        <f>VLOOKUP($F1213,'names lookup'!$E:J,6,FALSE)</f>
        <v>Health</v>
      </c>
      <c r="J1213" t="str">
        <f>VLOOKUP($F1213,'names lookup'!$E:K,7,FALSE)</f>
        <v>N/A</v>
      </c>
      <c r="K1213" t="str">
        <f>VLOOKUP($F1213,'names lookup'!$E:L,8,FALSE)</f>
        <v>England</v>
      </c>
      <c r="L1213" t="str">
        <f t="shared" si="366"/>
        <v>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v>
      </c>
      <c r="M1213" t="str">
        <f t="shared" si="379"/>
        <v>25:33</v>
      </c>
      <c r="O1213">
        <v>734</v>
      </c>
      <c r="Q1213" t="s">
        <v>1226</v>
      </c>
      <c r="R1213" s="7">
        <f t="shared" si="367"/>
        <v>43919</v>
      </c>
      <c r="S1213" t="s">
        <v>2767</v>
      </c>
      <c r="T1213" s="6">
        <f t="shared" si="380"/>
        <v>1.7743055555555557E-2</v>
      </c>
      <c r="U1213">
        <f t="shared" si="368"/>
        <v>1.7743055555555557E-2</v>
      </c>
      <c r="V1213">
        <f t="shared" si="369"/>
        <v>1.9328703703703702E-2</v>
      </c>
      <c r="W1213">
        <f t="shared" si="370"/>
        <v>1.5856481481481451E-3</v>
      </c>
      <c r="X1213">
        <f t="shared" si="382"/>
        <v>1.9606481481481482E-2</v>
      </c>
      <c r="Y1213">
        <f t="shared" si="371"/>
        <v>1.9606481481481482E-2</v>
      </c>
      <c r="Z1213" t="b">
        <f t="shared" si="372"/>
        <v>0</v>
      </c>
      <c r="AA1213" s="6">
        <f t="shared" si="373"/>
        <v>5.0925925925925791E-4</v>
      </c>
      <c r="AB1213" s="6" t="b">
        <f t="shared" si="374"/>
        <v>0</v>
      </c>
      <c r="AC1213" s="9">
        <f t="shared" si="375"/>
        <v>140</v>
      </c>
      <c r="AD1213" s="9">
        <f t="shared" ref="AD1213:AD1244" si="384">IF(AB1213=FALSE,AC1213/(AA1213*(24*60)),"")</f>
        <v>190.90909090909142</v>
      </c>
      <c r="AE1213" s="10">
        <f t="shared" si="381"/>
        <v>5.7870370370370378E-4</v>
      </c>
      <c r="AF1213">
        <f t="shared" si="376"/>
        <v>1.8634259259259246E-3</v>
      </c>
      <c r="AG1213" t="b">
        <f t="shared" si="377"/>
        <v>0</v>
      </c>
      <c r="AH1213">
        <f t="shared" si="378"/>
        <v>2.148148148148148E-2</v>
      </c>
    </row>
    <row r="1214" spans="1:34" x14ac:dyDescent="0.2">
      <c r="A1214">
        <v>1288</v>
      </c>
      <c r="B1214" t="s">
        <v>1225</v>
      </c>
      <c r="C1214" t="s">
        <v>1264</v>
      </c>
      <c r="D1214" t="s">
        <v>2091</v>
      </c>
      <c r="E1214" t="str">
        <f t="shared" si="365"/>
        <v>Jenny ParisMar 29, 2020</v>
      </c>
      <c r="F1214" t="str">
        <f>VLOOKUP(E1214,'names lookup'!D:L,2,FALSE)</f>
        <v>Dr. Jenny Harries</v>
      </c>
      <c r="G1214" t="str">
        <f>VLOOKUP(F1214,'names lookup'!E:H,3,FALSE)</f>
        <v>Department of Health and Social Care (DHSC)</v>
      </c>
      <c r="H1214" t="str">
        <f>VLOOKUP(F1214,'names lookup'!E:I,5,FALSE)</f>
        <v>Government</v>
      </c>
      <c r="I1214" t="str">
        <f>VLOOKUP($F1214,'names lookup'!$E:J,6,FALSE)</f>
        <v>Health</v>
      </c>
      <c r="J1214" t="str">
        <f>VLOOKUP($F1214,'names lookup'!$E:K,7,FALSE)</f>
        <v>N/A</v>
      </c>
      <c r="K1214" t="str">
        <f>VLOOKUP($F1214,'names lookup'!$E:L,8,FALSE)</f>
        <v>England</v>
      </c>
      <c r="L1214" t="str">
        <f t="shared" si="366"/>
        <v>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v>
      </c>
      <c r="M1214" t="str">
        <f t="shared" si="379"/>
        <v>26:17</v>
      </c>
      <c r="O1214">
        <v>607</v>
      </c>
      <c r="Q1214" t="s">
        <v>1226</v>
      </c>
      <c r="R1214" s="7">
        <f t="shared" si="367"/>
        <v>43919</v>
      </c>
      <c r="S1214" t="s">
        <v>2767</v>
      </c>
      <c r="T1214" s="6">
        <f t="shared" si="380"/>
        <v>1.8252314814814815E-2</v>
      </c>
      <c r="U1214">
        <f t="shared" si="368"/>
        <v>1.7743055555555557E-2</v>
      </c>
      <c r="V1214">
        <f t="shared" si="369"/>
        <v>1.9328703703703702E-2</v>
      </c>
      <c r="W1214">
        <f t="shared" si="370"/>
        <v>1.5856481481481451E-3</v>
      </c>
      <c r="X1214">
        <f t="shared" si="382"/>
        <v>1.9606481481481482E-2</v>
      </c>
      <c r="Y1214">
        <f t="shared" si="371"/>
        <v>1.9606481481481482E-2</v>
      </c>
      <c r="Z1214" t="b">
        <f t="shared" si="372"/>
        <v>0</v>
      </c>
      <c r="AA1214" s="6">
        <f t="shared" si="373"/>
        <v>4.9768518518518434E-4</v>
      </c>
      <c r="AB1214" s="6" t="b">
        <f t="shared" si="374"/>
        <v>0</v>
      </c>
      <c r="AC1214" s="9">
        <f t="shared" si="375"/>
        <v>115</v>
      </c>
      <c r="AD1214" s="9">
        <f t="shared" si="384"/>
        <v>160.46511627907003</v>
      </c>
      <c r="AE1214" s="10">
        <f t="shared" si="381"/>
        <v>4.7453703703703704E-4</v>
      </c>
      <c r="AF1214">
        <f t="shared" si="376"/>
        <v>1.8634259259259246E-3</v>
      </c>
      <c r="AG1214" t="b">
        <f t="shared" si="377"/>
        <v>0</v>
      </c>
      <c r="AH1214">
        <f t="shared" si="378"/>
        <v>2.148148148148148E-2</v>
      </c>
    </row>
    <row r="1215" spans="1:34" x14ac:dyDescent="0.2">
      <c r="A1215">
        <v>1289</v>
      </c>
      <c r="B1215" t="s">
        <v>1225</v>
      </c>
      <c r="C1215" t="s">
        <v>1265</v>
      </c>
      <c r="D1215" t="s">
        <v>2144</v>
      </c>
      <c r="E1215" t="str">
        <f t="shared" si="365"/>
        <v>Robert JenrickMar 29, 2020</v>
      </c>
      <c r="F1215" t="str">
        <f>VLOOKUP(D1215,'names lookup'!A:L,5,FALSE)</f>
        <v>Robert Jenrick</v>
      </c>
      <c r="G1215" t="str">
        <f>VLOOKUP(F1215,'names lookup'!E:H,3,FALSE)</f>
        <v>Government</v>
      </c>
      <c r="H1215" t="str">
        <f>VLOOKUP(F1215,'names lookup'!E:I,5,FALSE)</f>
        <v>Government</v>
      </c>
      <c r="I1215" t="str">
        <f>VLOOKUP($F1215,'names lookup'!$E:J,6,FALSE)</f>
        <v>Central govt</v>
      </c>
      <c r="J1215" t="str">
        <f>VLOOKUP($F1215,'names lookup'!$E:K,7,FALSE)</f>
        <v>N/A</v>
      </c>
      <c r="K1215" t="str">
        <f>VLOOKUP($F1215,'names lookup'!$E:L,8,FALSE)</f>
        <v>UK</v>
      </c>
      <c r="L1215" t="str">
        <f t="shared" si="366"/>
        <v>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v>
      </c>
      <c r="M1215" t="str">
        <f t="shared" si="379"/>
        <v>27:00</v>
      </c>
      <c r="O1215">
        <v>842</v>
      </c>
      <c r="Q1215" t="s">
        <v>1226</v>
      </c>
      <c r="R1215" s="7">
        <f t="shared" si="367"/>
        <v>43919</v>
      </c>
      <c r="S1215" t="s">
        <v>2732</v>
      </c>
      <c r="T1215" s="6">
        <f t="shared" si="380"/>
        <v>1.8749999999999999E-2</v>
      </c>
      <c r="U1215">
        <f t="shared" si="368"/>
        <v>1.8749999999999999E-2</v>
      </c>
      <c r="V1215">
        <f t="shared" si="369"/>
        <v>2.148148148148148E-2</v>
      </c>
      <c r="W1215">
        <f t="shared" si="370"/>
        <v>2.7314814814814806E-3</v>
      </c>
      <c r="X1215">
        <f t="shared" si="382"/>
        <v>1.9606481481481482E-2</v>
      </c>
      <c r="Y1215">
        <f t="shared" si="371"/>
        <v>1.9606481481481482E-2</v>
      </c>
      <c r="Z1215" t="b">
        <f t="shared" si="372"/>
        <v>0</v>
      </c>
      <c r="AA1215" s="6">
        <f t="shared" si="373"/>
        <v>5.787037037037028E-4</v>
      </c>
      <c r="AB1215" s="6" t="b">
        <f t="shared" si="374"/>
        <v>0</v>
      </c>
      <c r="AC1215" s="9">
        <f t="shared" si="375"/>
        <v>147</v>
      </c>
      <c r="AD1215" s="9">
        <f t="shared" si="384"/>
        <v>176.40000000000026</v>
      </c>
      <c r="AE1215" s="10">
        <f t="shared" si="381"/>
        <v>6.018518518518519E-4</v>
      </c>
      <c r="AF1215">
        <f t="shared" si="376"/>
        <v>8.5648148148148237E-4</v>
      </c>
      <c r="AG1215" t="b">
        <f t="shared" si="377"/>
        <v>0</v>
      </c>
      <c r="AH1215">
        <f t="shared" si="378"/>
        <v>2.148148148148148E-2</v>
      </c>
    </row>
    <row r="1216" spans="1:34" x14ac:dyDescent="0.2">
      <c r="A1216">
        <v>1290</v>
      </c>
      <c r="B1216" t="s">
        <v>1225</v>
      </c>
      <c r="C1216" t="s">
        <v>1266</v>
      </c>
      <c r="D1216" t="s">
        <v>2091</v>
      </c>
      <c r="E1216" t="str">
        <f t="shared" si="365"/>
        <v>Jenny ParisMar 29, 2020</v>
      </c>
      <c r="F1216" t="str">
        <f>VLOOKUP(E1216,'names lookup'!D:L,2,FALSE)</f>
        <v>Dr. Jenny Harries</v>
      </c>
      <c r="G1216" t="str">
        <f>VLOOKUP(F1216,'names lookup'!E:H,3,FALSE)</f>
        <v>Department of Health and Social Care (DHSC)</v>
      </c>
      <c r="H1216" t="str">
        <f>VLOOKUP(F1216,'names lookup'!E:I,5,FALSE)</f>
        <v>Government</v>
      </c>
      <c r="I1216" t="str">
        <f>VLOOKUP($F1216,'names lookup'!$E:J,6,FALSE)</f>
        <v>Health</v>
      </c>
      <c r="J1216" t="str">
        <f>VLOOKUP($F1216,'names lookup'!$E:K,7,FALSE)</f>
        <v>N/A</v>
      </c>
      <c r="K1216" t="str">
        <f>VLOOKUP($F1216,'names lookup'!$E:L,8,FALSE)</f>
        <v>England</v>
      </c>
      <c r="L1216" t="str">
        <f t="shared" si="366"/>
        <v>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v>
      </c>
      <c r="M1216" t="str">
        <f t="shared" si="379"/>
        <v>27:50</v>
      </c>
      <c r="O1216">
        <v>417</v>
      </c>
      <c r="Q1216" t="s">
        <v>1226</v>
      </c>
      <c r="R1216" s="7">
        <f t="shared" si="367"/>
        <v>43919</v>
      </c>
      <c r="S1216" t="s">
        <v>2797</v>
      </c>
      <c r="T1216" s="6">
        <f t="shared" si="380"/>
        <v>1.9328703703703702E-2</v>
      </c>
      <c r="U1216">
        <f t="shared" si="368"/>
        <v>1.9328703703703702E-2</v>
      </c>
      <c r="V1216">
        <f t="shared" si="369"/>
        <v>1.9328703703703702E-2</v>
      </c>
      <c r="W1216">
        <f t="shared" si="370"/>
        <v>0</v>
      </c>
      <c r="X1216">
        <f t="shared" si="382"/>
        <v>1.9606481481481482E-2</v>
      </c>
      <c r="Y1216">
        <f t="shared" si="371"/>
        <v>1.9606481481481482E-2</v>
      </c>
      <c r="Z1216" t="b">
        <f t="shared" si="372"/>
        <v>0</v>
      </c>
      <c r="AA1216" s="6">
        <f t="shared" si="373"/>
        <v>2.7777777777777957E-4</v>
      </c>
      <c r="AB1216" s="6" t="b">
        <f t="shared" si="374"/>
        <v>0</v>
      </c>
      <c r="AC1216" s="9">
        <f t="shared" si="375"/>
        <v>72</v>
      </c>
      <c r="AD1216" s="9">
        <f t="shared" si="384"/>
        <v>179.99999999999883</v>
      </c>
      <c r="AE1216" s="10">
        <f t="shared" si="381"/>
        <v>2.8935185185185189E-4</v>
      </c>
      <c r="AF1216">
        <f t="shared" si="376"/>
        <v>2.7777777777777957E-4</v>
      </c>
      <c r="AG1216" t="b">
        <f t="shared" si="377"/>
        <v>0</v>
      </c>
      <c r="AH1216">
        <f t="shared" si="378"/>
        <v>2.148148148148148E-2</v>
      </c>
    </row>
    <row r="1217" spans="1:34" x14ac:dyDescent="0.2">
      <c r="A1217">
        <v>1291</v>
      </c>
      <c r="B1217" t="s">
        <v>1225</v>
      </c>
      <c r="C1217" t="s">
        <v>1267</v>
      </c>
      <c r="D1217" t="s">
        <v>2144</v>
      </c>
      <c r="E1217" t="str">
        <f t="shared" si="365"/>
        <v>Robert JenrickMar 29, 2020</v>
      </c>
      <c r="F1217" t="str">
        <f>VLOOKUP(D1217,'names lookup'!A:L,5,FALSE)</f>
        <v>Robert Jenrick</v>
      </c>
      <c r="G1217" t="str">
        <f>VLOOKUP(F1217,'names lookup'!E:H,3,FALSE)</f>
        <v>Government</v>
      </c>
      <c r="H1217" t="str">
        <f>VLOOKUP(F1217,'names lookup'!E:I,5,FALSE)</f>
        <v>Government</v>
      </c>
      <c r="I1217" t="str">
        <f>VLOOKUP($F1217,'names lookup'!$E:J,6,FALSE)</f>
        <v>Central govt</v>
      </c>
      <c r="J1217" t="str">
        <f>VLOOKUP($F1217,'names lookup'!$E:K,7,FALSE)</f>
        <v>N/A</v>
      </c>
      <c r="K1217" t="str">
        <f>VLOOKUP($F1217,'names lookup'!$E:L,8,FALSE)</f>
        <v>UK</v>
      </c>
      <c r="L1217" t="str">
        <f t="shared" si="366"/>
        <v>Very good. Well, I think there’s… Sorry, I think there’s one further question please from Channel 5.</v>
      </c>
      <c r="M1217" t="str">
        <f t="shared" si="379"/>
        <v>28:14</v>
      </c>
      <c r="O1217">
        <v>124</v>
      </c>
      <c r="Q1217" t="s">
        <v>1226</v>
      </c>
      <c r="R1217" s="7">
        <f t="shared" si="367"/>
        <v>43919</v>
      </c>
      <c r="S1217" t="s">
        <v>2819</v>
      </c>
      <c r="T1217" s="6">
        <f t="shared" si="380"/>
        <v>1.9606481481481482E-2</v>
      </c>
      <c r="U1217">
        <f t="shared" si="368"/>
        <v>1.9606481481481482E-2</v>
      </c>
      <c r="V1217">
        <f t="shared" si="369"/>
        <v>2.148148148148148E-2</v>
      </c>
      <c r="W1217">
        <f t="shared" si="370"/>
        <v>1.8749999999999982E-3</v>
      </c>
      <c r="X1217">
        <f t="shared" si="382"/>
        <v>2.0243055555555552E-2</v>
      </c>
      <c r="Y1217">
        <f t="shared" si="371"/>
        <v>2.0243055555555552E-2</v>
      </c>
      <c r="Z1217" t="b">
        <f t="shared" si="372"/>
        <v>0</v>
      </c>
      <c r="AA1217" s="6">
        <f t="shared" si="373"/>
        <v>1.2731481481481621E-4</v>
      </c>
      <c r="AB1217" s="6" t="b">
        <f t="shared" si="374"/>
        <v>0</v>
      </c>
      <c r="AC1217" s="9">
        <f t="shared" si="375"/>
        <v>17</v>
      </c>
      <c r="AD1217" s="9">
        <f t="shared" si="384"/>
        <v>92.727272727271711</v>
      </c>
      <c r="AE1217" s="10">
        <f t="shared" si="381"/>
        <v>6.9444444444444444E-5</v>
      </c>
      <c r="AF1217">
        <f t="shared" si="376"/>
        <v>6.3657407407407066E-4</v>
      </c>
      <c r="AG1217" t="b">
        <f t="shared" si="377"/>
        <v>0</v>
      </c>
      <c r="AH1217">
        <f t="shared" si="378"/>
        <v>2.148148148148148E-2</v>
      </c>
    </row>
    <row r="1218" spans="1:34" x14ac:dyDescent="0.2">
      <c r="A1218">
        <v>1292</v>
      </c>
      <c r="B1218" t="s">
        <v>1225</v>
      </c>
      <c r="C1218" t="s">
        <v>1268</v>
      </c>
      <c r="D1218" t="s">
        <v>2102</v>
      </c>
      <c r="E1218" t="str">
        <f t="shared" ref="E1218:E1281" si="385">D1218&amp;Q1218</f>
        <v>Kate ProctorMar 29, 2020</v>
      </c>
      <c r="F1218" t="str">
        <f>VLOOKUP(E1218,'names lookup'!D:L,2,FALSE)</f>
        <v>Kate Proctor</v>
      </c>
      <c r="G1218" t="str">
        <f>VLOOKUP(F1218,'names lookup'!E:H,3,FALSE)</f>
        <v>The Guardian</v>
      </c>
      <c r="H1218" t="str">
        <f>VLOOKUP(F1218,'names lookup'!E:I,5,FALSE)</f>
        <v>Media</v>
      </c>
      <c r="I1218" t="str">
        <f>VLOOKUP($F1218,'names lookup'!$E:J,6,FALSE)</f>
        <v>Newspaper</v>
      </c>
      <c r="J1218" t="str">
        <f>VLOOKUP($F1218,'names lookup'!$E:K,7,FALSE)</f>
        <v>National</v>
      </c>
      <c r="K1218" t="str">
        <f>VLOOKUP($F1218,'names lookup'!$E:L,8,FALSE)</f>
        <v>UK</v>
      </c>
      <c r="L1218" t="str">
        <f t="shared" ref="L1218:L1281" si="386">TRIM(SUBSTITUTE(SUBSTITUTE(SUBSTITUTE(SUBSTITUTE(C1218,D1218,""),M1218,""),"();",""),":",""))</f>
        <v>I think the further question is from from The Guardian.</v>
      </c>
      <c r="M1218" t="str">
        <f t="shared" si="379"/>
        <v>28:25</v>
      </c>
      <c r="O1218">
        <v>90</v>
      </c>
      <c r="Q1218" t="s">
        <v>1226</v>
      </c>
      <c r="R1218" s="7">
        <f t="shared" ref="R1218:R1281" si="387">DATE(2020,IF(LEFT(Q1218,3)="Apr",4,3),SUBSTITUTE(SUBSTITUTE(SUBSTITUTE(Q1218,", 2020",""),"Apr ",""),"Mar ",""))</f>
        <v>43919</v>
      </c>
      <c r="S1218" t="s">
        <v>2585</v>
      </c>
      <c r="T1218" s="6">
        <f t="shared" si="380"/>
        <v>1.9733796296296298E-2</v>
      </c>
      <c r="U1218">
        <f t="shared" ref="U1218:U1281" si="388">IF(D1218=D1217,U1217,T1218)</f>
        <v>1.9733796296296298E-2</v>
      </c>
      <c r="V1218">
        <f t="shared" ref="V1218:V1281" si="389">_xlfn.MAXIFS(T:T,D:D,D1218,B:B,B1218)</f>
        <v>1.9849537037037037E-2</v>
      </c>
      <c r="W1218">
        <f t="shared" ref="W1218:W1281" si="390">V1218-U1218</f>
        <v>1.1574074074073917E-4</v>
      </c>
      <c r="X1218">
        <f t="shared" si="382"/>
        <v>2.0243055555555552E-2</v>
      </c>
      <c r="Y1218">
        <f t="shared" ref="Y1218:Y1281" si="391">IF(ISBLANK(X1218),V1218,X1218)</f>
        <v>2.0243055555555552E-2</v>
      </c>
      <c r="Z1218" t="b">
        <f t="shared" ref="Z1218:Z1281" si="392">IF(ISBLANK(X1218),TRUE,FALSE)</f>
        <v>0</v>
      </c>
      <c r="AA1218" s="6">
        <f t="shared" ref="AA1218:AA1281" si="393">T1219-T1218</f>
        <v>5.7870370370367852E-5</v>
      </c>
      <c r="AB1218" s="6" t="b">
        <f t="shared" ref="AB1218:AB1281" si="394">AA1218&lt;0</f>
        <v>0</v>
      </c>
      <c r="AC1218" s="9">
        <f t="shared" ref="AC1218:AC1281" si="395">LEN(TRIM(L1218))-LEN(SUBSTITUTE(L1218," ",""))+1</f>
        <v>10</v>
      </c>
      <c r="AD1218" s="9">
        <f t="shared" si="384"/>
        <v>120.00000000000523</v>
      </c>
      <c r="AE1218" s="10">
        <f t="shared" si="381"/>
        <v>3.4722222222222222E-5</v>
      </c>
      <c r="AF1218">
        <f t="shared" ref="AF1218:AF1281" si="396">Y1218-U1218</f>
        <v>5.0925925925925444E-4</v>
      </c>
      <c r="AG1218" t="b">
        <f t="shared" ref="AG1218:AG1281" si="397">AF1218&lt;0</f>
        <v>0</v>
      </c>
      <c r="AH1218">
        <f t="shared" ref="AH1218:AH1281" si="398">_xlfn.MAXIFS(T:T,B:B,B1218)</f>
        <v>2.148148148148148E-2</v>
      </c>
    </row>
    <row r="1219" spans="1:34" x14ac:dyDescent="0.2">
      <c r="A1219">
        <v>1293</v>
      </c>
      <c r="B1219" t="s">
        <v>1225</v>
      </c>
      <c r="C1219" t="s">
        <v>1269</v>
      </c>
      <c r="D1219" t="s">
        <v>2144</v>
      </c>
      <c r="E1219" t="str">
        <f t="shared" si="385"/>
        <v>Robert JenrickMar 29, 2020</v>
      </c>
      <c r="F1219" t="str">
        <f>VLOOKUP(D1219,'names lookup'!A:L,5,FALSE)</f>
        <v>Robert Jenrick</v>
      </c>
      <c r="G1219" t="str">
        <f>VLOOKUP(F1219,'names lookup'!E:H,3,FALSE)</f>
        <v>Government</v>
      </c>
      <c r="H1219" t="str">
        <f>VLOOKUP(F1219,'names lookup'!E:I,5,FALSE)</f>
        <v>Government</v>
      </c>
      <c r="I1219" t="str">
        <f>VLOOKUP($F1219,'names lookup'!$E:J,6,FALSE)</f>
        <v>Central govt</v>
      </c>
      <c r="J1219" t="str">
        <f>VLOOKUP($F1219,'names lookup'!$E:K,7,FALSE)</f>
        <v>N/A</v>
      </c>
      <c r="K1219" t="str">
        <f>VLOOKUP($F1219,'names lookup'!$E:L,8,FALSE)</f>
        <v>UK</v>
      </c>
      <c r="L1219" t="str">
        <f t="shared" si="386"/>
        <v>Oh, sorry. I do apologize, Kate. Go ahead.</v>
      </c>
      <c r="M1219" t="str">
        <f t="shared" ref="M1219:M1282" si="399">MID(C1219,FIND("(",C1219)+1,FIND(")",C1219)-FIND("(",C1219)-1)</f>
        <v>28:30</v>
      </c>
      <c r="O1219">
        <v>66</v>
      </c>
      <c r="Q1219" t="s">
        <v>1226</v>
      </c>
      <c r="R1219" s="7">
        <f t="shared" si="387"/>
        <v>43919</v>
      </c>
      <c r="S1219" t="s">
        <v>2710</v>
      </c>
      <c r="T1219" s="6">
        <f t="shared" ref="T1219:T1282" si="400">IF(LEN(N1219)&gt;5,TIME(LEFT(M1219,2),MID(M1219,4,2),RIGHT(M1219,2)),TIME(N1219,LEFT(M1219,2),RIGHT(M1219,2)))</f>
        <v>1.9791666666666666E-2</v>
      </c>
      <c r="U1219">
        <f t="shared" si="388"/>
        <v>1.9791666666666666E-2</v>
      </c>
      <c r="V1219">
        <f t="shared" si="389"/>
        <v>2.148148148148148E-2</v>
      </c>
      <c r="W1219">
        <f t="shared" si="390"/>
        <v>1.6898148148148141E-3</v>
      </c>
      <c r="X1219">
        <f t="shared" si="382"/>
        <v>2.0243055555555552E-2</v>
      </c>
      <c r="Y1219">
        <f t="shared" si="391"/>
        <v>2.0243055555555552E-2</v>
      </c>
      <c r="Z1219" t="b">
        <f t="shared" si="392"/>
        <v>0</v>
      </c>
      <c r="AA1219" s="6">
        <f t="shared" si="393"/>
        <v>1.157407407407357E-5</v>
      </c>
      <c r="AB1219" s="6" t="b">
        <f t="shared" si="394"/>
        <v>0</v>
      </c>
      <c r="AC1219" s="9">
        <f t="shared" si="395"/>
        <v>8</v>
      </c>
      <c r="AD1219" s="9">
        <f t="shared" si="384"/>
        <v>480.00000000002092</v>
      </c>
      <c r="AE1219" s="10">
        <f t="shared" ref="AE1219:AE1282" si="401">TIME(0,0,(AC1219/AVERAGE(AD:AD))*60)</f>
        <v>2.3148148148148147E-5</v>
      </c>
      <c r="AF1219">
        <f t="shared" si="396"/>
        <v>4.5138888888888659E-4</v>
      </c>
      <c r="AG1219" t="b">
        <f t="shared" si="397"/>
        <v>0</v>
      </c>
      <c r="AH1219">
        <f t="shared" si="398"/>
        <v>2.148148148148148E-2</v>
      </c>
    </row>
    <row r="1220" spans="1:34" x14ac:dyDescent="0.2">
      <c r="A1220">
        <v>1294</v>
      </c>
      <c r="B1220" t="s">
        <v>1225</v>
      </c>
      <c r="C1220" t="s">
        <v>1270</v>
      </c>
      <c r="D1220" t="s">
        <v>2102</v>
      </c>
      <c r="E1220" t="str">
        <f t="shared" si="385"/>
        <v>Kate ProctorMar 29, 2020</v>
      </c>
      <c r="F1220" t="str">
        <f>VLOOKUP(E1220,'names lookup'!D:L,2,FALSE)</f>
        <v>Kate Proctor</v>
      </c>
      <c r="G1220" t="str">
        <f>VLOOKUP(F1220,'names lookup'!E:H,3,FALSE)</f>
        <v>The Guardian</v>
      </c>
      <c r="H1220" t="str">
        <f>VLOOKUP(F1220,'names lookup'!E:I,5,FALSE)</f>
        <v>Media</v>
      </c>
      <c r="I1220" t="str">
        <f>VLOOKUP($F1220,'names lookup'!$E:J,6,FALSE)</f>
        <v>Newspaper</v>
      </c>
      <c r="J1220" t="str">
        <f>VLOOKUP($F1220,'names lookup'!$E:K,7,FALSE)</f>
        <v>National</v>
      </c>
      <c r="K1220" t="str">
        <f>VLOOKUP($F1220,'names lookup'!$E:L,8,FALSE)</f>
        <v>UK</v>
      </c>
      <c r="L1220" t="str">
        <f t="shared" si="386"/>
        <v>It’s okay.</v>
      </c>
      <c r="M1220" t="str">
        <f t="shared" si="399"/>
        <v>28:31</v>
      </c>
      <c r="O1220">
        <v>32</v>
      </c>
      <c r="Q1220" t="s">
        <v>1226</v>
      </c>
      <c r="R1220" s="7">
        <f t="shared" si="387"/>
        <v>43919</v>
      </c>
      <c r="S1220" t="s">
        <v>2540</v>
      </c>
      <c r="T1220" s="6">
        <f t="shared" si="400"/>
        <v>1.9803240740740739E-2</v>
      </c>
      <c r="U1220">
        <f t="shared" si="388"/>
        <v>1.9803240740740739E-2</v>
      </c>
      <c r="V1220">
        <f t="shared" si="389"/>
        <v>1.9849537037037037E-2</v>
      </c>
      <c r="W1220">
        <f t="shared" si="390"/>
        <v>4.6296296296297751E-5</v>
      </c>
      <c r="X1220">
        <f t="shared" si="382"/>
        <v>2.0243055555555552E-2</v>
      </c>
      <c r="Y1220">
        <f t="shared" si="391"/>
        <v>2.0243055555555552E-2</v>
      </c>
      <c r="Z1220" t="b">
        <f t="shared" si="392"/>
        <v>0</v>
      </c>
      <c r="AA1220" s="6">
        <f t="shared" si="393"/>
        <v>1.157407407407704E-5</v>
      </c>
      <c r="AB1220" s="6" t="b">
        <f t="shared" si="394"/>
        <v>0</v>
      </c>
      <c r="AC1220" s="9">
        <f t="shared" si="395"/>
        <v>2</v>
      </c>
      <c r="AD1220" s="9">
        <f t="shared" si="384"/>
        <v>119.99999999996925</v>
      </c>
      <c r="AE1220" s="10">
        <f t="shared" si="401"/>
        <v>0</v>
      </c>
      <c r="AF1220">
        <f t="shared" si="396"/>
        <v>4.3981481481481302E-4</v>
      </c>
      <c r="AG1220" t="b">
        <f t="shared" si="397"/>
        <v>0</v>
      </c>
      <c r="AH1220">
        <f t="shared" si="398"/>
        <v>2.148148148148148E-2</v>
      </c>
    </row>
    <row r="1221" spans="1:34" x14ac:dyDescent="0.2">
      <c r="A1221">
        <v>1295</v>
      </c>
      <c r="B1221" t="s">
        <v>1225</v>
      </c>
      <c r="C1221" t="s">
        <v>1271</v>
      </c>
      <c r="D1221" t="s">
        <v>2144</v>
      </c>
      <c r="E1221" t="str">
        <f t="shared" si="385"/>
        <v>Robert JenrickMar 29, 2020</v>
      </c>
      <c r="F1221" t="str">
        <f>VLOOKUP(D1221,'names lookup'!A:L,5,FALSE)</f>
        <v>Robert Jenrick</v>
      </c>
      <c r="G1221" t="str">
        <f>VLOOKUP(F1221,'names lookup'!E:H,3,FALSE)</f>
        <v>Government</v>
      </c>
      <c r="H1221" t="str">
        <f>VLOOKUP(F1221,'names lookup'!E:I,5,FALSE)</f>
        <v>Government</v>
      </c>
      <c r="I1221" t="str">
        <f>VLOOKUP($F1221,'names lookup'!$E:J,6,FALSE)</f>
        <v>Central govt</v>
      </c>
      <c r="J1221" t="str">
        <f>VLOOKUP($F1221,'names lookup'!$E:K,7,FALSE)</f>
        <v>N/A</v>
      </c>
      <c r="K1221" t="str">
        <f>VLOOKUP($F1221,'names lookup'!$E:L,8,FALSE)</f>
        <v>UK</v>
      </c>
      <c r="L1221" t="str">
        <f t="shared" si="386"/>
        <v>Hi, good evening?</v>
      </c>
      <c r="M1221" t="str">
        <f t="shared" si="399"/>
        <v>28:32</v>
      </c>
      <c r="O1221">
        <v>41</v>
      </c>
      <c r="Q1221" t="s">
        <v>1226</v>
      </c>
      <c r="R1221" s="7">
        <f t="shared" si="387"/>
        <v>43919</v>
      </c>
      <c r="S1221" t="s">
        <v>2399</v>
      </c>
      <c r="T1221" s="6">
        <f t="shared" si="400"/>
        <v>1.9814814814814816E-2</v>
      </c>
      <c r="U1221">
        <f t="shared" si="388"/>
        <v>1.9814814814814816E-2</v>
      </c>
      <c r="V1221">
        <f t="shared" si="389"/>
        <v>2.148148148148148E-2</v>
      </c>
      <c r="W1221">
        <f t="shared" si="390"/>
        <v>1.6666666666666635E-3</v>
      </c>
      <c r="X1221">
        <f t="shared" si="382"/>
        <v>2.0243055555555552E-2</v>
      </c>
      <c r="Y1221">
        <f t="shared" si="391"/>
        <v>2.0243055555555552E-2</v>
      </c>
      <c r="Z1221" t="b">
        <f t="shared" si="392"/>
        <v>0</v>
      </c>
      <c r="AA1221" s="6">
        <f t="shared" si="393"/>
        <v>3.4722222222220711E-5</v>
      </c>
      <c r="AB1221" s="6" t="b">
        <f t="shared" si="394"/>
        <v>0</v>
      </c>
      <c r="AC1221" s="9">
        <f t="shared" si="395"/>
        <v>3</v>
      </c>
      <c r="AD1221" s="9">
        <f t="shared" si="384"/>
        <v>60.000000000002615</v>
      </c>
      <c r="AE1221" s="10">
        <f t="shared" si="401"/>
        <v>1.1574074074074073E-5</v>
      </c>
      <c r="AF1221">
        <f t="shared" si="396"/>
        <v>4.2824074074073598E-4</v>
      </c>
      <c r="AG1221" t="b">
        <f t="shared" si="397"/>
        <v>0</v>
      </c>
      <c r="AH1221">
        <f t="shared" si="398"/>
        <v>2.148148148148148E-2</v>
      </c>
    </row>
    <row r="1222" spans="1:34" x14ac:dyDescent="0.2">
      <c r="A1222">
        <v>1296</v>
      </c>
      <c r="B1222" t="s">
        <v>1225</v>
      </c>
      <c r="C1222" t="s">
        <v>1272</v>
      </c>
      <c r="D1222" t="s">
        <v>2102</v>
      </c>
      <c r="E1222" t="str">
        <f t="shared" si="385"/>
        <v>Kate ProctorMar 29, 2020</v>
      </c>
      <c r="F1222" t="str">
        <f>VLOOKUP(E1222,'names lookup'!D:L,2,FALSE)</f>
        <v>Kate Proctor</v>
      </c>
      <c r="G1222" t="str">
        <f>VLOOKUP(F1222,'names lookup'!E:H,3,FALSE)</f>
        <v>The Guardian</v>
      </c>
      <c r="H1222" t="str">
        <f>VLOOKUP(F1222,'names lookup'!E:I,5,FALSE)</f>
        <v>Media</v>
      </c>
      <c r="I1222" t="str">
        <f>VLOOKUP($F1222,'names lookup'!$E:J,6,FALSE)</f>
        <v>Newspaper</v>
      </c>
      <c r="J1222" t="str">
        <f>VLOOKUP($F1222,'names lookup'!$E:K,7,FALSE)</f>
        <v>National</v>
      </c>
      <c r="K1222" t="str">
        <f>VLOOKUP($F1222,'names lookup'!$E:L,8,FALSE)</f>
        <v>UK</v>
      </c>
      <c r="L1222" t="str">
        <f t="shared" si="386"/>
        <v>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v>
      </c>
      <c r="M1222" t="str">
        <f t="shared" si="399"/>
        <v>28:35</v>
      </c>
      <c r="O1222">
        <v>631</v>
      </c>
      <c r="Q1222" t="s">
        <v>1226</v>
      </c>
      <c r="R1222" s="7">
        <f t="shared" si="387"/>
        <v>43919</v>
      </c>
      <c r="S1222" t="s">
        <v>2820</v>
      </c>
      <c r="T1222" s="6">
        <f t="shared" si="400"/>
        <v>1.9849537037037037E-2</v>
      </c>
      <c r="U1222">
        <f t="shared" si="388"/>
        <v>1.9849537037037037E-2</v>
      </c>
      <c r="V1222">
        <f t="shared" si="389"/>
        <v>1.9849537037037037E-2</v>
      </c>
      <c r="W1222">
        <f t="shared" si="390"/>
        <v>0</v>
      </c>
      <c r="X1222">
        <f t="shared" ref="X1222:X1285" si="402">IF(V1222=T1222,T1223,X1223)</f>
        <v>2.0243055555555552E-2</v>
      </c>
      <c r="Y1222">
        <f t="shared" si="391"/>
        <v>2.0243055555555552E-2</v>
      </c>
      <c r="Z1222" t="b">
        <f t="shared" si="392"/>
        <v>0</v>
      </c>
      <c r="AA1222" s="6">
        <f t="shared" si="393"/>
        <v>3.9351851851851527E-4</v>
      </c>
      <c r="AB1222" s="6" t="b">
        <f t="shared" si="394"/>
        <v>0</v>
      </c>
      <c r="AC1222" s="9">
        <f t="shared" si="395"/>
        <v>109</v>
      </c>
      <c r="AD1222" s="9">
        <f t="shared" si="384"/>
        <v>192.35294117647217</v>
      </c>
      <c r="AE1222" s="10">
        <f t="shared" si="401"/>
        <v>4.5138888888888892E-4</v>
      </c>
      <c r="AF1222">
        <f t="shared" si="396"/>
        <v>3.9351851851851527E-4</v>
      </c>
      <c r="AG1222" t="b">
        <f t="shared" si="397"/>
        <v>0</v>
      </c>
      <c r="AH1222">
        <f t="shared" si="398"/>
        <v>2.148148148148148E-2</v>
      </c>
    </row>
    <row r="1223" spans="1:34" x14ac:dyDescent="0.2">
      <c r="A1223">
        <v>1297</v>
      </c>
      <c r="B1223" t="s">
        <v>1225</v>
      </c>
      <c r="C1223" t="s">
        <v>1273</v>
      </c>
      <c r="D1223" t="s">
        <v>2144</v>
      </c>
      <c r="E1223" t="str">
        <f t="shared" si="385"/>
        <v>Robert JenrickMar 29, 2020</v>
      </c>
      <c r="F1223" t="str">
        <f>VLOOKUP(D1223,'names lookup'!A:L,5,FALSE)</f>
        <v>Robert Jenrick</v>
      </c>
      <c r="G1223" t="str">
        <f>VLOOKUP(F1223,'names lookup'!E:H,3,FALSE)</f>
        <v>Government</v>
      </c>
      <c r="H1223" t="str">
        <f>VLOOKUP(F1223,'names lookup'!E:I,5,FALSE)</f>
        <v>Government</v>
      </c>
      <c r="I1223" t="str">
        <f>VLOOKUP($F1223,'names lookup'!$E:J,6,FALSE)</f>
        <v>Central govt</v>
      </c>
      <c r="J1223" t="str">
        <f>VLOOKUP($F1223,'names lookup'!$E:K,7,FALSE)</f>
        <v>N/A</v>
      </c>
      <c r="K1223" t="str">
        <f>VLOOKUP($F1223,'names lookup'!$E:L,8,FALSE)</f>
        <v>UK</v>
      </c>
      <c r="L1223" t="str">
        <f t="shared" si="386"/>
        <v>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v>
      </c>
      <c r="M1223" t="str">
        <f t="shared" si="399"/>
        <v>29:09</v>
      </c>
      <c r="O1223">
        <v>562</v>
      </c>
      <c r="Q1223" t="s">
        <v>1226</v>
      </c>
      <c r="R1223" s="7">
        <f t="shared" si="387"/>
        <v>43919</v>
      </c>
      <c r="S1223" t="s">
        <v>2821</v>
      </c>
      <c r="T1223" s="6">
        <f t="shared" si="400"/>
        <v>2.0243055555555552E-2</v>
      </c>
      <c r="U1223" s="6">
        <f t="shared" si="388"/>
        <v>2.0243055555555552E-2</v>
      </c>
      <c r="V1223" s="6">
        <f t="shared" si="389"/>
        <v>2.148148148148148E-2</v>
      </c>
      <c r="W1223" s="6">
        <f t="shared" si="390"/>
        <v>1.2384259259259275E-3</v>
      </c>
      <c r="X1223" s="6">
        <f t="shared" si="402"/>
        <v>0</v>
      </c>
      <c r="Y1223" s="6">
        <f t="shared" si="391"/>
        <v>0</v>
      </c>
      <c r="Z1223" t="b">
        <f t="shared" si="392"/>
        <v>0</v>
      </c>
      <c r="AA1223" s="6">
        <f t="shared" si="393"/>
        <v>3.587962962963015E-4</v>
      </c>
      <c r="AB1223" s="6" t="b">
        <f t="shared" si="394"/>
        <v>0</v>
      </c>
      <c r="AC1223" s="9">
        <f t="shared" si="395"/>
        <v>94</v>
      </c>
      <c r="AD1223" s="9">
        <f t="shared" si="384"/>
        <v>181.9354838709651</v>
      </c>
      <c r="AE1223" s="10">
        <f t="shared" si="401"/>
        <v>3.8194444444444446E-4</v>
      </c>
      <c r="AF1223">
        <f t="shared" si="396"/>
        <v>-2.0243055555555552E-2</v>
      </c>
      <c r="AG1223" t="b">
        <f t="shared" si="397"/>
        <v>1</v>
      </c>
      <c r="AH1223">
        <f t="shared" si="398"/>
        <v>2.148148148148148E-2</v>
      </c>
    </row>
    <row r="1224" spans="1:34" x14ac:dyDescent="0.2">
      <c r="A1224">
        <v>1298</v>
      </c>
      <c r="B1224" t="s">
        <v>1225</v>
      </c>
      <c r="C1224" t="s">
        <v>1274</v>
      </c>
      <c r="D1224" t="s">
        <v>2144</v>
      </c>
      <c r="E1224" t="str">
        <f t="shared" si="385"/>
        <v>Robert JenrickMar 29, 2020</v>
      </c>
      <c r="F1224" t="str">
        <f>VLOOKUP(D1224,'names lookup'!A:L,5,FALSE)</f>
        <v>Robert Jenrick</v>
      </c>
      <c r="G1224" t="str">
        <f>VLOOKUP(F1224,'names lookup'!E:H,3,FALSE)</f>
        <v>Government</v>
      </c>
      <c r="H1224" t="str">
        <f>VLOOKUP(F1224,'names lookup'!E:I,5,FALSE)</f>
        <v>Government</v>
      </c>
      <c r="I1224" t="str">
        <f>VLOOKUP($F1224,'names lookup'!$E:J,6,FALSE)</f>
        <v>Central govt</v>
      </c>
      <c r="J1224" t="str">
        <f>VLOOKUP($F1224,'names lookup'!$E:K,7,FALSE)</f>
        <v>N/A</v>
      </c>
      <c r="K1224" t="str">
        <f>VLOOKUP($F1224,'names lookup'!$E:L,8,FALSE)</f>
        <v>UK</v>
      </c>
      <c r="L1224" t="str">
        <f t="shared" si="386"/>
        <v>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v>
      </c>
      <c r="M1224" t="str">
        <f t="shared" si="399"/>
        <v>29:40</v>
      </c>
      <c r="O1224">
        <v>422</v>
      </c>
      <c r="Q1224" t="s">
        <v>1226</v>
      </c>
      <c r="R1224" s="7">
        <f t="shared" si="387"/>
        <v>43919</v>
      </c>
      <c r="S1224" t="s">
        <v>2821</v>
      </c>
      <c r="T1224" s="6">
        <f t="shared" si="400"/>
        <v>2.0601851851851854E-2</v>
      </c>
      <c r="U1224" s="6">
        <f t="shared" si="388"/>
        <v>2.0243055555555552E-2</v>
      </c>
      <c r="V1224" s="6">
        <f t="shared" si="389"/>
        <v>2.148148148148148E-2</v>
      </c>
      <c r="W1224" s="6">
        <f t="shared" si="390"/>
        <v>1.2384259259259275E-3</v>
      </c>
      <c r="X1224" s="6">
        <f t="shared" si="402"/>
        <v>0</v>
      </c>
      <c r="Y1224" s="6">
        <f t="shared" si="391"/>
        <v>0</v>
      </c>
      <c r="Z1224" t="b">
        <f t="shared" si="392"/>
        <v>0</v>
      </c>
      <c r="AA1224" s="6">
        <f t="shared" si="393"/>
        <v>2.6620370370370253E-4</v>
      </c>
      <c r="AB1224" s="6" t="b">
        <f t="shared" si="394"/>
        <v>0</v>
      </c>
      <c r="AC1224" s="9">
        <f t="shared" si="395"/>
        <v>71</v>
      </c>
      <c r="AD1224" s="9">
        <f t="shared" si="384"/>
        <v>185.21739130434864</v>
      </c>
      <c r="AE1224" s="10">
        <f t="shared" si="401"/>
        <v>2.8935185185185189E-4</v>
      </c>
      <c r="AF1224">
        <f t="shared" si="396"/>
        <v>-2.0243055555555552E-2</v>
      </c>
      <c r="AG1224" t="b">
        <f t="shared" si="397"/>
        <v>1</v>
      </c>
      <c r="AH1224">
        <f t="shared" si="398"/>
        <v>2.148148148148148E-2</v>
      </c>
    </row>
    <row r="1225" spans="1:34" x14ac:dyDescent="0.2">
      <c r="A1225">
        <v>1299</v>
      </c>
      <c r="B1225" t="s">
        <v>1225</v>
      </c>
      <c r="C1225" t="s">
        <v>1275</v>
      </c>
      <c r="D1225" t="s">
        <v>2144</v>
      </c>
      <c r="E1225" t="str">
        <f t="shared" si="385"/>
        <v>Robert JenrickMar 29, 2020</v>
      </c>
      <c r="F1225" t="str">
        <f>VLOOKUP(D1225,'names lookup'!A:L,5,FALSE)</f>
        <v>Robert Jenrick</v>
      </c>
      <c r="G1225" t="str">
        <f>VLOOKUP(F1225,'names lookup'!E:H,3,FALSE)</f>
        <v>Government</v>
      </c>
      <c r="H1225" t="str">
        <f>VLOOKUP(F1225,'names lookup'!E:I,5,FALSE)</f>
        <v>Government</v>
      </c>
      <c r="I1225" t="str">
        <f>VLOOKUP($F1225,'names lookup'!$E:J,6,FALSE)</f>
        <v>Central govt</v>
      </c>
      <c r="J1225" t="str">
        <f>VLOOKUP($F1225,'names lookup'!$E:K,7,FALSE)</f>
        <v>N/A</v>
      </c>
      <c r="K1225" t="str">
        <f>VLOOKUP($F1225,'names lookup'!$E:L,8,FALSE)</f>
        <v>UK</v>
      </c>
      <c r="L1225" t="str">
        <f t="shared" si="386"/>
        <v>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v>
      </c>
      <c r="M1225" t="str">
        <f t="shared" si="399"/>
        <v>30:03</v>
      </c>
      <c r="O1225">
        <v>789</v>
      </c>
      <c r="Q1225" t="s">
        <v>1226</v>
      </c>
      <c r="R1225" s="7">
        <f t="shared" si="387"/>
        <v>43919</v>
      </c>
      <c r="S1225" t="s">
        <v>2821</v>
      </c>
      <c r="T1225" s="6">
        <f t="shared" si="400"/>
        <v>2.0868055555555556E-2</v>
      </c>
      <c r="U1225" s="6">
        <f t="shared" si="388"/>
        <v>2.0243055555555552E-2</v>
      </c>
      <c r="V1225" s="6">
        <f t="shared" si="389"/>
        <v>2.148148148148148E-2</v>
      </c>
      <c r="W1225" s="6">
        <f t="shared" si="390"/>
        <v>1.2384259259259275E-3</v>
      </c>
      <c r="X1225" s="6">
        <f t="shared" si="402"/>
        <v>0</v>
      </c>
      <c r="Y1225" s="6">
        <f t="shared" si="391"/>
        <v>0</v>
      </c>
      <c r="Z1225" t="b">
        <f t="shared" si="392"/>
        <v>0</v>
      </c>
      <c r="AA1225" s="6">
        <f t="shared" si="393"/>
        <v>6.1342592592592352E-4</v>
      </c>
      <c r="AB1225" s="6" t="b">
        <f t="shared" si="394"/>
        <v>0</v>
      </c>
      <c r="AC1225" s="9">
        <f t="shared" si="395"/>
        <v>143</v>
      </c>
      <c r="AD1225" s="9">
        <f t="shared" si="384"/>
        <v>161.88679245283083</v>
      </c>
      <c r="AE1225" s="10">
        <f t="shared" si="401"/>
        <v>5.9027777777777778E-4</v>
      </c>
      <c r="AF1225">
        <f t="shared" si="396"/>
        <v>-2.0243055555555552E-2</v>
      </c>
      <c r="AG1225" t="b">
        <f t="shared" si="397"/>
        <v>1</v>
      </c>
      <c r="AH1225">
        <f t="shared" si="398"/>
        <v>2.148148148148148E-2</v>
      </c>
    </row>
    <row r="1226" spans="1:34" x14ac:dyDescent="0.2">
      <c r="A1226">
        <v>1300</v>
      </c>
      <c r="B1226" t="s">
        <v>1225</v>
      </c>
      <c r="C1226" t="s">
        <v>1276</v>
      </c>
      <c r="D1226" t="s">
        <v>2144</v>
      </c>
      <c r="E1226" t="str">
        <f t="shared" si="385"/>
        <v>Robert JenrickMar 29, 2020</v>
      </c>
      <c r="F1226" t="str">
        <f>VLOOKUP(D1226,'names lookup'!A:L,5,FALSE)</f>
        <v>Robert Jenrick</v>
      </c>
      <c r="G1226" t="str">
        <f>VLOOKUP(F1226,'names lookup'!E:H,3,FALSE)</f>
        <v>Government</v>
      </c>
      <c r="H1226" t="str">
        <f>VLOOKUP(F1226,'names lookup'!E:I,5,FALSE)</f>
        <v>Government</v>
      </c>
      <c r="I1226" t="str">
        <f>VLOOKUP($F1226,'names lookup'!$E:J,6,FALSE)</f>
        <v>Central govt</v>
      </c>
      <c r="J1226" t="str">
        <f>VLOOKUP($F1226,'names lookup'!$E:K,7,FALSE)</f>
        <v>N/A</v>
      </c>
      <c r="K1226" t="str">
        <f>VLOOKUP($F1226,'names lookup'!$E:L,8,FALSE)</f>
        <v>UK</v>
      </c>
      <c r="L1226" t="str">
        <f t="shared" si="386"/>
        <v>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v>
      </c>
      <c r="M1226" t="str">
        <f t="shared" si="399"/>
        <v>30:56</v>
      </c>
      <c r="O1226">
        <v>863</v>
      </c>
      <c r="Q1226" t="s">
        <v>1226</v>
      </c>
      <c r="R1226" s="7">
        <f t="shared" si="387"/>
        <v>43919</v>
      </c>
      <c r="S1226" t="s">
        <v>2821</v>
      </c>
      <c r="T1226" s="6">
        <f t="shared" si="400"/>
        <v>2.148148148148148E-2</v>
      </c>
      <c r="U1226" s="6">
        <f t="shared" si="388"/>
        <v>2.0243055555555552E-2</v>
      </c>
      <c r="V1226" s="6">
        <f t="shared" si="389"/>
        <v>2.148148148148148E-2</v>
      </c>
      <c r="W1226" s="6">
        <f t="shared" si="390"/>
        <v>1.2384259259259275E-3</v>
      </c>
      <c r="X1226" s="6">
        <f t="shared" si="402"/>
        <v>0</v>
      </c>
      <c r="Y1226" s="6">
        <f t="shared" si="391"/>
        <v>0</v>
      </c>
      <c r="Z1226" t="b">
        <f t="shared" si="392"/>
        <v>0</v>
      </c>
      <c r="AA1226" s="6">
        <f t="shared" si="393"/>
        <v>-2.148148148148148E-2</v>
      </c>
      <c r="AB1226" s="6" t="b">
        <f t="shared" si="394"/>
        <v>1</v>
      </c>
      <c r="AC1226" s="9">
        <f t="shared" si="395"/>
        <v>151</v>
      </c>
      <c r="AD1226" s="9" t="str">
        <f t="shared" si="384"/>
        <v/>
      </c>
      <c r="AE1226" s="10">
        <f t="shared" si="401"/>
        <v>6.2500000000000001E-4</v>
      </c>
      <c r="AF1226">
        <f t="shared" si="396"/>
        <v>-2.0243055555555552E-2</v>
      </c>
      <c r="AG1226" t="b">
        <f t="shared" si="397"/>
        <v>1</v>
      </c>
      <c r="AH1226">
        <f t="shared" si="398"/>
        <v>2.148148148148148E-2</v>
      </c>
    </row>
    <row r="1227" spans="1:34" x14ac:dyDescent="0.2">
      <c r="A1227">
        <v>1306</v>
      </c>
      <c r="B1227" t="s">
        <v>1277</v>
      </c>
      <c r="C1227" t="s">
        <v>1280</v>
      </c>
      <c r="D1227" t="s">
        <v>2059</v>
      </c>
      <c r="E1227" t="str">
        <f t="shared" si="385"/>
        <v>Dominic RaabApr 7, 2020</v>
      </c>
      <c r="F1227" t="str">
        <f>VLOOKUP(D1227,'names lookup'!A:L,5,FALSE)</f>
        <v>Dominic Raab</v>
      </c>
      <c r="G1227" t="str">
        <f>VLOOKUP(F1227,'names lookup'!E:H,3,FALSE)</f>
        <v>Government</v>
      </c>
      <c r="H1227" t="str">
        <f>VLOOKUP(F1227,'names lookup'!E:I,5,FALSE)</f>
        <v>Government</v>
      </c>
      <c r="I1227" t="str">
        <f>VLOOKUP($F1227,'names lookup'!$E:J,6,FALSE)</f>
        <v>Central govt</v>
      </c>
      <c r="J1227" t="str">
        <f>VLOOKUP($F1227,'names lookup'!$E:K,7,FALSE)</f>
        <v>N/A</v>
      </c>
      <c r="K1227" t="str">
        <f>VLOOKUP($F1227,'names lookup'!$E:L,8,FALSE)</f>
        <v>UK</v>
      </c>
      <c r="L1227" t="str">
        <f t="shared" si="386"/>
        <v>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v>
      </c>
      <c r="M1227" t="str">
        <f t="shared" si="399"/>
        <v>00:00</v>
      </c>
      <c r="O1227">
        <v>904</v>
      </c>
      <c r="Q1227" t="s">
        <v>1278</v>
      </c>
      <c r="R1227" s="7">
        <f t="shared" si="387"/>
        <v>43928</v>
      </c>
      <c r="S1227" t="s">
        <v>2185</v>
      </c>
      <c r="T1227" s="6">
        <f t="shared" si="400"/>
        <v>0</v>
      </c>
      <c r="U1227">
        <f t="shared" si="388"/>
        <v>0</v>
      </c>
      <c r="V1227">
        <f t="shared" si="389"/>
        <v>2.1099537037037038E-2</v>
      </c>
      <c r="W1227">
        <f t="shared" si="390"/>
        <v>2.1099537037037038E-2</v>
      </c>
      <c r="X1227">
        <f t="shared" si="402"/>
        <v>7.9861111111111122E-3</v>
      </c>
      <c r="Y1227">
        <f t="shared" si="391"/>
        <v>7.9861111111111122E-3</v>
      </c>
      <c r="Z1227" t="b">
        <f t="shared" si="392"/>
        <v>0</v>
      </c>
      <c r="AA1227" s="6">
        <f t="shared" si="393"/>
        <v>6.2500000000000001E-4</v>
      </c>
      <c r="AB1227" s="6" t="b">
        <f t="shared" si="394"/>
        <v>0</v>
      </c>
      <c r="AC1227" s="9">
        <f t="shared" si="395"/>
        <v>146</v>
      </c>
      <c r="AD1227" s="9">
        <f t="shared" si="384"/>
        <v>162.22222222222223</v>
      </c>
      <c r="AE1227" s="10">
        <f t="shared" si="401"/>
        <v>6.018518518518519E-4</v>
      </c>
      <c r="AF1227">
        <f t="shared" si="396"/>
        <v>7.9861111111111122E-3</v>
      </c>
      <c r="AG1227" t="b">
        <f t="shared" si="397"/>
        <v>0</v>
      </c>
      <c r="AH1227">
        <f t="shared" si="398"/>
        <v>2.1099537037037038E-2</v>
      </c>
    </row>
    <row r="1228" spans="1:34" x14ac:dyDescent="0.2">
      <c r="A1228">
        <v>1307</v>
      </c>
      <c r="B1228" t="s">
        <v>1277</v>
      </c>
      <c r="C1228" t="s">
        <v>1281</v>
      </c>
      <c r="D1228" t="s">
        <v>2059</v>
      </c>
      <c r="E1228" t="str">
        <f t="shared" si="385"/>
        <v>Dominic RaabApr 7, 2020</v>
      </c>
      <c r="F1228" t="str">
        <f>VLOOKUP(D1228,'names lookup'!A:L,5,FALSE)</f>
        <v>Dominic Raab</v>
      </c>
      <c r="G1228" t="str">
        <f>VLOOKUP(F1228,'names lookup'!E:H,3,FALSE)</f>
        <v>Government</v>
      </c>
      <c r="H1228" t="str">
        <f>VLOOKUP(F1228,'names lookup'!E:I,5,FALSE)</f>
        <v>Government</v>
      </c>
      <c r="I1228" t="str">
        <f>VLOOKUP($F1228,'names lookup'!$E:J,6,FALSE)</f>
        <v>Central govt</v>
      </c>
      <c r="J1228" t="str">
        <f>VLOOKUP($F1228,'names lookup'!$E:K,7,FALSE)</f>
        <v>N/A</v>
      </c>
      <c r="K1228" t="str">
        <f>VLOOKUP($F1228,'names lookup'!$E:L,8,FALSE)</f>
        <v>UK</v>
      </c>
      <c r="L1228" t="str">
        <f t="shared" si="386"/>
        <v>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v>
      </c>
      <c r="M1228" t="str">
        <f t="shared" si="399"/>
        <v>00:54</v>
      </c>
      <c r="O1228">
        <v>856</v>
      </c>
      <c r="Q1228" t="s">
        <v>1278</v>
      </c>
      <c r="R1228" s="7">
        <f t="shared" si="387"/>
        <v>43928</v>
      </c>
      <c r="S1228" t="s">
        <v>2185</v>
      </c>
      <c r="T1228" s="6">
        <f t="shared" si="400"/>
        <v>6.2500000000000001E-4</v>
      </c>
      <c r="U1228">
        <f t="shared" si="388"/>
        <v>0</v>
      </c>
      <c r="V1228">
        <f t="shared" si="389"/>
        <v>2.1099537037037038E-2</v>
      </c>
      <c r="W1228">
        <f t="shared" si="390"/>
        <v>2.1099537037037038E-2</v>
      </c>
      <c r="X1228">
        <f t="shared" si="402"/>
        <v>7.9861111111111122E-3</v>
      </c>
      <c r="Y1228">
        <f t="shared" si="391"/>
        <v>7.9861111111111122E-3</v>
      </c>
      <c r="Z1228" t="b">
        <f t="shared" si="392"/>
        <v>0</v>
      </c>
      <c r="AA1228" s="6">
        <f t="shared" si="393"/>
        <v>6.3657407407407402E-4</v>
      </c>
      <c r="AB1228" s="6" t="b">
        <f t="shared" si="394"/>
        <v>0</v>
      </c>
      <c r="AC1228" s="9">
        <f t="shared" si="395"/>
        <v>153</v>
      </c>
      <c r="AD1228" s="9">
        <f t="shared" si="384"/>
        <v>166.90909090909091</v>
      </c>
      <c r="AE1228" s="10">
        <f t="shared" si="401"/>
        <v>6.2500000000000001E-4</v>
      </c>
      <c r="AF1228">
        <f t="shared" si="396"/>
        <v>7.9861111111111122E-3</v>
      </c>
      <c r="AG1228" t="b">
        <f t="shared" si="397"/>
        <v>0</v>
      </c>
      <c r="AH1228">
        <f t="shared" si="398"/>
        <v>2.1099537037037038E-2</v>
      </c>
    </row>
    <row r="1229" spans="1:34" x14ac:dyDescent="0.2">
      <c r="A1229">
        <v>1308</v>
      </c>
      <c r="B1229" t="s">
        <v>1277</v>
      </c>
      <c r="C1229" t="s">
        <v>1282</v>
      </c>
      <c r="D1229" t="s">
        <v>2059</v>
      </c>
      <c r="E1229" t="str">
        <f t="shared" si="385"/>
        <v>Dominic RaabApr 7, 2020</v>
      </c>
      <c r="F1229" t="str">
        <f>VLOOKUP(D1229,'names lookup'!A:L,5,FALSE)</f>
        <v>Dominic Raab</v>
      </c>
      <c r="G1229" t="str">
        <f>VLOOKUP(F1229,'names lookup'!E:H,3,FALSE)</f>
        <v>Government</v>
      </c>
      <c r="H1229" t="str">
        <f>VLOOKUP(F1229,'names lookup'!E:I,5,FALSE)</f>
        <v>Government</v>
      </c>
      <c r="I1229" t="str">
        <f>VLOOKUP($F1229,'names lookup'!$E:J,6,FALSE)</f>
        <v>Central govt</v>
      </c>
      <c r="J1229" t="str">
        <f>VLOOKUP($F1229,'names lookup'!$E:K,7,FALSE)</f>
        <v>N/A</v>
      </c>
      <c r="K1229" t="str">
        <f>VLOOKUP($F1229,'names lookup'!$E:L,8,FALSE)</f>
        <v>UK</v>
      </c>
      <c r="L1229" t="str">
        <f t="shared" si="386"/>
        <v>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v>
      </c>
      <c r="M1229" t="str">
        <f t="shared" si="399"/>
        <v>01:49</v>
      </c>
      <c r="O1229">
        <v>991</v>
      </c>
      <c r="Q1229" t="s">
        <v>1278</v>
      </c>
      <c r="R1229" s="7">
        <f t="shared" si="387"/>
        <v>43928</v>
      </c>
      <c r="S1229" t="s">
        <v>2185</v>
      </c>
      <c r="T1229" s="6">
        <f t="shared" si="400"/>
        <v>1.261574074074074E-3</v>
      </c>
      <c r="U1229">
        <f t="shared" si="388"/>
        <v>0</v>
      </c>
      <c r="V1229">
        <f t="shared" si="389"/>
        <v>2.1099537037037038E-2</v>
      </c>
      <c r="W1229">
        <f t="shared" si="390"/>
        <v>2.1099537037037038E-2</v>
      </c>
      <c r="X1229">
        <f t="shared" si="402"/>
        <v>7.9861111111111122E-3</v>
      </c>
      <c r="Y1229">
        <f t="shared" si="391"/>
        <v>7.9861111111111122E-3</v>
      </c>
      <c r="Z1229" t="b">
        <f t="shared" si="392"/>
        <v>0</v>
      </c>
      <c r="AA1229" s="6">
        <f t="shared" si="393"/>
        <v>6.9444444444444436E-4</v>
      </c>
      <c r="AB1229" s="6" t="b">
        <f t="shared" si="394"/>
        <v>0</v>
      </c>
      <c r="AC1229" s="9">
        <f t="shared" si="395"/>
        <v>165</v>
      </c>
      <c r="AD1229" s="9">
        <f t="shared" si="384"/>
        <v>165.00000000000003</v>
      </c>
      <c r="AE1229" s="10">
        <f t="shared" si="401"/>
        <v>6.8287037037037025E-4</v>
      </c>
      <c r="AF1229">
        <f t="shared" si="396"/>
        <v>7.9861111111111122E-3</v>
      </c>
      <c r="AG1229" t="b">
        <f t="shared" si="397"/>
        <v>0</v>
      </c>
      <c r="AH1229">
        <f t="shared" si="398"/>
        <v>2.1099537037037038E-2</v>
      </c>
    </row>
    <row r="1230" spans="1:34" x14ac:dyDescent="0.2">
      <c r="A1230">
        <v>1309</v>
      </c>
      <c r="B1230" t="s">
        <v>1277</v>
      </c>
      <c r="C1230" t="s">
        <v>1283</v>
      </c>
      <c r="D1230" t="s">
        <v>2059</v>
      </c>
      <c r="E1230" t="str">
        <f t="shared" si="385"/>
        <v>Dominic RaabApr 7, 2020</v>
      </c>
      <c r="F1230" t="str">
        <f>VLOOKUP(D1230,'names lookup'!A:L,5,FALSE)</f>
        <v>Dominic Raab</v>
      </c>
      <c r="G1230" t="str">
        <f>VLOOKUP(F1230,'names lookup'!E:H,3,FALSE)</f>
        <v>Government</v>
      </c>
      <c r="H1230" t="str">
        <f>VLOOKUP(F1230,'names lookup'!E:I,5,FALSE)</f>
        <v>Government</v>
      </c>
      <c r="I1230" t="str">
        <f>VLOOKUP($F1230,'names lookup'!$E:J,6,FALSE)</f>
        <v>Central govt</v>
      </c>
      <c r="J1230" t="str">
        <f>VLOOKUP($F1230,'names lookup'!$E:K,7,FALSE)</f>
        <v>N/A</v>
      </c>
      <c r="K1230" t="str">
        <f>VLOOKUP($F1230,'names lookup'!$E:L,8,FALSE)</f>
        <v>UK</v>
      </c>
      <c r="L1230" t="str">
        <f t="shared" si="386"/>
        <v>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v>
      </c>
      <c r="M1230" t="str">
        <f t="shared" si="399"/>
        <v>02:49</v>
      </c>
      <c r="O1230">
        <v>731</v>
      </c>
      <c r="Q1230" t="s">
        <v>1278</v>
      </c>
      <c r="R1230" s="7">
        <f t="shared" si="387"/>
        <v>43928</v>
      </c>
      <c r="S1230" t="s">
        <v>2185</v>
      </c>
      <c r="T1230" s="6">
        <f t="shared" si="400"/>
        <v>1.9560185185185184E-3</v>
      </c>
      <c r="U1230">
        <f t="shared" si="388"/>
        <v>0</v>
      </c>
      <c r="V1230">
        <f t="shared" si="389"/>
        <v>2.1099537037037038E-2</v>
      </c>
      <c r="W1230">
        <f t="shared" si="390"/>
        <v>2.1099537037037038E-2</v>
      </c>
      <c r="X1230">
        <f t="shared" si="402"/>
        <v>7.9861111111111122E-3</v>
      </c>
      <c r="Y1230">
        <f t="shared" si="391"/>
        <v>7.9861111111111122E-3</v>
      </c>
      <c r="Z1230" t="b">
        <f t="shared" si="392"/>
        <v>0</v>
      </c>
      <c r="AA1230" s="6">
        <f t="shared" si="393"/>
        <v>5.5555555555555566E-4</v>
      </c>
      <c r="AB1230" s="6" t="b">
        <f t="shared" si="394"/>
        <v>0</v>
      </c>
      <c r="AC1230" s="9">
        <f t="shared" si="395"/>
        <v>127</v>
      </c>
      <c r="AD1230" s="9">
        <f t="shared" si="384"/>
        <v>158.74999999999997</v>
      </c>
      <c r="AE1230" s="10">
        <f t="shared" si="401"/>
        <v>5.2083333333333333E-4</v>
      </c>
      <c r="AF1230">
        <f t="shared" si="396"/>
        <v>7.9861111111111122E-3</v>
      </c>
      <c r="AG1230" t="b">
        <f t="shared" si="397"/>
        <v>0</v>
      </c>
      <c r="AH1230">
        <f t="shared" si="398"/>
        <v>2.1099537037037038E-2</v>
      </c>
    </row>
    <row r="1231" spans="1:34" x14ac:dyDescent="0.2">
      <c r="A1231">
        <v>1310</v>
      </c>
      <c r="B1231" t="s">
        <v>1277</v>
      </c>
      <c r="C1231" t="s">
        <v>1284</v>
      </c>
      <c r="D1231" t="s">
        <v>2059</v>
      </c>
      <c r="E1231" t="str">
        <f t="shared" si="385"/>
        <v>Dominic RaabApr 7, 2020</v>
      </c>
      <c r="F1231" t="str">
        <f>VLOOKUP(D1231,'names lookup'!A:L,5,FALSE)</f>
        <v>Dominic Raab</v>
      </c>
      <c r="G1231" t="str">
        <f>VLOOKUP(F1231,'names lookup'!E:H,3,FALSE)</f>
        <v>Government</v>
      </c>
      <c r="H1231" t="str">
        <f>VLOOKUP(F1231,'names lookup'!E:I,5,FALSE)</f>
        <v>Government</v>
      </c>
      <c r="I1231" t="str">
        <f>VLOOKUP($F1231,'names lookup'!$E:J,6,FALSE)</f>
        <v>Central govt</v>
      </c>
      <c r="J1231" t="str">
        <f>VLOOKUP($F1231,'names lookup'!$E:K,7,FALSE)</f>
        <v>N/A</v>
      </c>
      <c r="K1231" t="str">
        <f>VLOOKUP($F1231,'names lookup'!$E:L,8,FALSE)</f>
        <v>UK</v>
      </c>
      <c r="L1231" t="str">
        <f t="shared" si="386"/>
        <v>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v>
      </c>
      <c r="M1231" t="str">
        <f t="shared" si="399"/>
        <v>03:37</v>
      </c>
      <c r="O1231">
        <v>884</v>
      </c>
      <c r="Q1231" t="s">
        <v>1278</v>
      </c>
      <c r="R1231" s="7">
        <f t="shared" si="387"/>
        <v>43928</v>
      </c>
      <c r="S1231" t="s">
        <v>2185</v>
      </c>
      <c r="T1231" s="6">
        <f t="shared" si="400"/>
        <v>2.5115740740740741E-3</v>
      </c>
      <c r="U1231">
        <f t="shared" si="388"/>
        <v>0</v>
      </c>
      <c r="V1231">
        <f t="shared" si="389"/>
        <v>2.1099537037037038E-2</v>
      </c>
      <c r="W1231">
        <f t="shared" si="390"/>
        <v>2.1099537037037038E-2</v>
      </c>
      <c r="X1231">
        <f t="shared" si="402"/>
        <v>7.9861111111111122E-3</v>
      </c>
      <c r="Y1231">
        <f t="shared" si="391"/>
        <v>7.9861111111111122E-3</v>
      </c>
      <c r="Z1231" t="b">
        <f t="shared" si="392"/>
        <v>0</v>
      </c>
      <c r="AA1231" s="6">
        <f t="shared" si="393"/>
        <v>7.1759259259259259E-4</v>
      </c>
      <c r="AB1231" s="6" t="b">
        <f t="shared" si="394"/>
        <v>0</v>
      </c>
      <c r="AC1231" s="9">
        <f t="shared" si="395"/>
        <v>152</v>
      </c>
      <c r="AD1231" s="9">
        <f t="shared" si="384"/>
        <v>147.09677419354841</v>
      </c>
      <c r="AE1231" s="10">
        <f t="shared" si="401"/>
        <v>6.2500000000000001E-4</v>
      </c>
      <c r="AF1231">
        <f t="shared" si="396"/>
        <v>7.9861111111111122E-3</v>
      </c>
      <c r="AG1231" t="b">
        <f t="shared" si="397"/>
        <v>0</v>
      </c>
      <c r="AH1231">
        <f t="shared" si="398"/>
        <v>2.1099537037037038E-2</v>
      </c>
    </row>
    <row r="1232" spans="1:34" x14ac:dyDescent="0.2">
      <c r="A1232">
        <v>1311</v>
      </c>
      <c r="B1232" t="s">
        <v>1277</v>
      </c>
      <c r="C1232" t="s">
        <v>1285</v>
      </c>
      <c r="D1232" t="s">
        <v>2155</v>
      </c>
      <c r="E1232" t="str">
        <f t="shared" si="385"/>
        <v>Sir PatrickApr 7, 2020</v>
      </c>
      <c r="F1232" t="str">
        <f>VLOOKUP(E1232,'names lookup'!D:L,2,FALSE)</f>
        <v>Patrick Vallance</v>
      </c>
      <c r="G1232" t="str">
        <f>VLOOKUP(F1232,'names lookup'!E:H,3,FALSE)</f>
        <v>Government</v>
      </c>
      <c r="H1232" t="str">
        <f>VLOOKUP(F1232,'names lookup'!E:I,5,FALSE)</f>
        <v>Government</v>
      </c>
      <c r="I1232" t="str">
        <f>VLOOKUP($F1232,'names lookup'!$E:J,6,FALSE)</f>
        <v>Central govt</v>
      </c>
      <c r="J1232" t="str">
        <f>VLOOKUP($F1232,'names lookup'!$E:K,7,FALSE)</f>
        <v>N/A</v>
      </c>
      <c r="K1232" t="str">
        <f>VLOOKUP($F1232,'names lookup'!$E:L,8,FALSE)</f>
        <v>UK</v>
      </c>
      <c r="L1232" t="str">
        <f t="shared" si="386"/>
        <v>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v>
      </c>
      <c r="M1232" t="str">
        <f t="shared" si="399"/>
        <v>04:39</v>
      </c>
      <c r="O1232">
        <v>985</v>
      </c>
      <c r="Q1232" t="s">
        <v>1278</v>
      </c>
      <c r="R1232" s="7">
        <f t="shared" si="387"/>
        <v>43928</v>
      </c>
      <c r="S1232" t="s">
        <v>2823</v>
      </c>
      <c r="T1232" s="6">
        <f t="shared" si="400"/>
        <v>3.2291666666666666E-3</v>
      </c>
      <c r="U1232">
        <f t="shared" si="388"/>
        <v>3.2291666666666666E-3</v>
      </c>
      <c r="V1232">
        <f t="shared" si="389"/>
        <v>1.6851851851851851E-2</v>
      </c>
      <c r="W1232">
        <f t="shared" si="390"/>
        <v>1.3622685185185184E-2</v>
      </c>
      <c r="X1232">
        <f t="shared" si="402"/>
        <v>7.9861111111111122E-3</v>
      </c>
      <c r="Y1232">
        <f t="shared" si="391"/>
        <v>7.9861111111111122E-3</v>
      </c>
      <c r="Z1232" t="b">
        <f t="shared" si="392"/>
        <v>0</v>
      </c>
      <c r="AA1232" s="6">
        <f t="shared" si="393"/>
        <v>7.5231481481481503E-4</v>
      </c>
      <c r="AB1232" s="6" t="b">
        <f t="shared" si="394"/>
        <v>0</v>
      </c>
      <c r="AC1232" s="9">
        <f t="shared" si="395"/>
        <v>164</v>
      </c>
      <c r="AD1232" s="9">
        <f t="shared" si="384"/>
        <v>151.38461538461533</v>
      </c>
      <c r="AE1232" s="10">
        <f t="shared" si="401"/>
        <v>6.7129629629629625E-4</v>
      </c>
      <c r="AF1232">
        <f t="shared" si="396"/>
        <v>4.7569444444444456E-3</v>
      </c>
      <c r="AG1232" t="b">
        <f t="shared" si="397"/>
        <v>0</v>
      </c>
      <c r="AH1232">
        <f t="shared" si="398"/>
        <v>2.1099537037037038E-2</v>
      </c>
    </row>
    <row r="1233" spans="1:34" x14ac:dyDescent="0.2">
      <c r="A1233">
        <v>1312</v>
      </c>
      <c r="B1233" t="s">
        <v>1277</v>
      </c>
      <c r="C1233" t="s">
        <v>1286</v>
      </c>
      <c r="D1233" t="s">
        <v>2155</v>
      </c>
      <c r="E1233" t="str">
        <f t="shared" si="385"/>
        <v>Sir PatrickApr 7, 2020</v>
      </c>
      <c r="F1233" t="str">
        <f>VLOOKUP(E1233,'names lookup'!D:L,2,FALSE)</f>
        <v>Patrick Vallance</v>
      </c>
      <c r="G1233" t="str">
        <f>VLOOKUP(F1233,'names lookup'!E:H,3,FALSE)</f>
        <v>Government</v>
      </c>
      <c r="H1233" t="str">
        <f>VLOOKUP(F1233,'names lookup'!E:I,5,FALSE)</f>
        <v>Government</v>
      </c>
      <c r="I1233" t="str">
        <f>VLOOKUP($F1233,'names lookup'!$E:J,6,FALSE)</f>
        <v>Central govt</v>
      </c>
      <c r="J1233" t="str">
        <f>VLOOKUP($F1233,'names lookup'!$E:K,7,FALSE)</f>
        <v>N/A</v>
      </c>
      <c r="K1233" t="str">
        <f>VLOOKUP($F1233,'names lookup'!$E:L,8,FALSE)</f>
        <v>UK</v>
      </c>
      <c r="L1233" t="str">
        <f t="shared" si="386"/>
        <v>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v>
      </c>
      <c r="M1233" t="str">
        <f t="shared" si="399"/>
        <v>05:44</v>
      </c>
      <c r="O1233">
        <v>878</v>
      </c>
      <c r="Q1233" t="s">
        <v>1278</v>
      </c>
      <c r="R1233" s="7">
        <f t="shared" si="387"/>
        <v>43928</v>
      </c>
      <c r="S1233" t="s">
        <v>2823</v>
      </c>
      <c r="T1233" s="6">
        <f t="shared" si="400"/>
        <v>3.9814814814814817E-3</v>
      </c>
      <c r="U1233">
        <f t="shared" si="388"/>
        <v>3.2291666666666666E-3</v>
      </c>
      <c r="V1233">
        <f t="shared" si="389"/>
        <v>1.6851851851851851E-2</v>
      </c>
      <c r="W1233">
        <f t="shared" si="390"/>
        <v>1.3622685185185184E-2</v>
      </c>
      <c r="X1233">
        <f t="shared" si="402"/>
        <v>7.9861111111111122E-3</v>
      </c>
      <c r="Y1233">
        <f t="shared" si="391"/>
        <v>7.9861111111111122E-3</v>
      </c>
      <c r="Z1233" t="b">
        <f t="shared" si="392"/>
        <v>0</v>
      </c>
      <c r="AA1233" s="6">
        <f t="shared" si="393"/>
        <v>6.8287037037037014E-4</v>
      </c>
      <c r="AB1233" s="6" t="b">
        <f t="shared" si="394"/>
        <v>0</v>
      </c>
      <c r="AC1233" s="9">
        <f t="shared" si="395"/>
        <v>167</v>
      </c>
      <c r="AD1233" s="9">
        <f t="shared" si="384"/>
        <v>169.83050847457633</v>
      </c>
      <c r="AE1233" s="10">
        <f t="shared" si="401"/>
        <v>6.8287037037037025E-4</v>
      </c>
      <c r="AF1233">
        <f t="shared" si="396"/>
        <v>4.7569444444444456E-3</v>
      </c>
      <c r="AG1233" t="b">
        <f t="shared" si="397"/>
        <v>0</v>
      </c>
      <c r="AH1233">
        <f t="shared" si="398"/>
        <v>2.1099537037037038E-2</v>
      </c>
    </row>
    <row r="1234" spans="1:34" x14ac:dyDescent="0.2">
      <c r="A1234">
        <v>1313</v>
      </c>
      <c r="B1234" t="s">
        <v>1277</v>
      </c>
      <c r="C1234" t="s">
        <v>1287</v>
      </c>
      <c r="D1234" t="s">
        <v>2155</v>
      </c>
      <c r="E1234" t="str">
        <f t="shared" si="385"/>
        <v>Sir PatrickApr 7, 2020</v>
      </c>
      <c r="F1234" t="str">
        <f>VLOOKUP(E1234,'names lookup'!D:L,2,FALSE)</f>
        <v>Patrick Vallance</v>
      </c>
      <c r="G1234" t="str">
        <f>VLOOKUP(F1234,'names lookup'!E:H,3,FALSE)</f>
        <v>Government</v>
      </c>
      <c r="H1234" t="str">
        <f>VLOOKUP(F1234,'names lookup'!E:I,5,FALSE)</f>
        <v>Government</v>
      </c>
      <c r="I1234" t="str">
        <f>VLOOKUP($F1234,'names lookup'!$E:J,6,FALSE)</f>
        <v>Central govt</v>
      </c>
      <c r="J1234" t="str">
        <f>VLOOKUP($F1234,'names lookup'!$E:K,7,FALSE)</f>
        <v>N/A</v>
      </c>
      <c r="K1234" t="str">
        <f>VLOOKUP($F1234,'names lookup'!$E:L,8,FALSE)</f>
        <v>UK</v>
      </c>
      <c r="L1234" t="str">
        <f t="shared" si="386"/>
        <v>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v>
      </c>
      <c r="M1234" t="str">
        <f t="shared" si="399"/>
        <v>06:43</v>
      </c>
      <c r="O1234">
        <v>1033</v>
      </c>
      <c r="Q1234" t="s">
        <v>1278</v>
      </c>
      <c r="R1234" s="7">
        <f t="shared" si="387"/>
        <v>43928</v>
      </c>
      <c r="S1234" t="s">
        <v>2823</v>
      </c>
      <c r="T1234" s="6">
        <f t="shared" si="400"/>
        <v>4.6643518518518518E-3</v>
      </c>
      <c r="U1234">
        <f t="shared" si="388"/>
        <v>3.2291666666666666E-3</v>
      </c>
      <c r="V1234">
        <f t="shared" si="389"/>
        <v>1.6851851851851851E-2</v>
      </c>
      <c r="W1234">
        <f t="shared" si="390"/>
        <v>1.3622685185185184E-2</v>
      </c>
      <c r="X1234">
        <f t="shared" si="402"/>
        <v>7.9861111111111122E-3</v>
      </c>
      <c r="Y1234">
        <f t="shared" si="391"/>
        <v>7.9861111111111122E-3</v>
      </c>
      <c r="Z1234" t="b">
        <f t="shared" si="392"/>
        <v>0</v>
      </c>
      <c r="AA1234" s="6">
        <f t="shared" si="393"/>
        <v>7.638888888888886E-4</v>
      </c>
      <c r="AB1234" s="6" t="b">
        <f t="shared" si="394"/>
        <v>0</v>
      </c>
      <c r="AC1234" s="9">
        <f t="shared" si="395"/>
        <v>193</v>
      </c>
      <c r="AD1234" s="9">
        <f t="shared" si="384"/>
        <v>175.45454545454552</v>
      </c>
      <c r="AE1234" s="10">
        <f t="shared" si="401"/>
        <v>7.9861111111111105E-4</v>
      </c>
      <c r="AF1234">
        <f t="shared" si="396"/>
        <v>4.7569444444444456E-3</v>
      </c>
      <c r="AG1234" t="b">
        <f t="shared" si="397"/>
        <v>0</v>
      </c>
      <c r="AH1234">
        <f t="shared" si="398"/>
        <v>2.1099537037037038E-2</v>
      </c>
    </row>
    <row r="1235" spans="1:34" x14ac:dyDescent="0.2">
      <c r="A1235">
        <v>1314</v>
      </c>
      <c r="B1235" t="s">
        <v>1277</v>
      </c>
      <c r="C1235" t="s">
        <v>1288</v>
      </c>
      <c r="D1235" t="s">
        <v>2155</v>
      </c>
      <c r="E1235" t="str">
        <f t="shared" si="385"/>
        <v>Sir PatrickApr 7, 2020</v>
      </c>
      <c r="F1235" t="str">
        <f>VLOOKUP(E1235,'names lookup'!D:L,2,FALSE)</f>
        <v>Patrick Vallance</v>
      </c>
      <c r="G1235" t="str">
        <f>VLOOKUP(F1235,'names lookup'!E:H,3,FALSE)</f>
        <v>Government</v>
      </c>
      <c r="H1235" t="str">
        <f>VLOOKUP(F1235,'names lookup'!E:I,5,FALSE)</f>
        <v>Government</v>
      </c>
      <c r="I1235" t="str">
        <f>VLOOKUP($F1235,'names lookup'!$E:J,6,FALSE)</f>
        <v>Central govt</v>
      </c>
      <c r="J1235" t="str">
        <f>VLOOKUP($F1235,'names lookup'!$E:K,7,FALSE)</f>
        <v>N/A</v>
      </c>
      <c r="K1235" t="str">
        <f>VLOOKUP($F1235,'names lookup'!$E:L,8,FALSE)</f>
        <v>UK</v>
      </c>
      <c r="L1235" t="str">
        <f t="shared" si="386"/>
        <v>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v>
      </c>
      <c r="M1235" t="str">
        <f t="shared" si="399"/>
        <v>07:49</v>
      </c>
      <c r="O1235">
        <v>867</v>
      </c>
      <c r="Q1235" t="s">
        <v>1278</v>
      </c>
      <c r="R1235" s="7">
        <f t="shared" si="387"/>
        <v>43928</v>
      </c>
      <c r="S1235" t="s">
        <v>2823</v>
      </c>
      <c r="T1235" s="6">
        <f t="shared" si="400"/>
        <v>5.4282407407407404E-3</v>
      </c>
      <c r="U1235">
        <f t="shared" si="388"/>
        <v>3.2291666666666666E-3</v>
      </c>
      <c r="V1235">
        <f t="shared" si="389"/>
        <v>1.6851851851851851E-2</v>
      </c>
      <c r="W1235">
        <f t="shared" si="390"/>
        <v>1.3622685185185184E-2</v>
      </c>
      <c r="X1235">
        <f t="shared" si="402"/>
        <v>7.9861111111111122E-3</v>
      </c>
      <c r="Y1235">
        <f t="shared" si="391"/>
        <v>7.9861111111111122E-3</v>
      </c>
      <c r="Z1235" t="b">
        <f t="shared" si="392"/>
        <v>0</v>
      </c>
      <c r="AA1235" s="6">
        <f t="shared" si="393"/>
        <v>6.3657407407407413E-4</v>
      </c>
      <c r="AB1235" s="6" t="b">
        <f t="shared" si="394"/>
        <v>0</v>
      </c>
      <c r="AC1235" s="9">
        <f t="shared" si="395"/>
        <v>149</v>
      </c>
      <c r="AD1235" s="9">
        <f t="shared" si="384"/>
        <v>162.54545454545453</v>
      </c>
      <c r="AE1235" s="10">
        <f t="shared" si="401"/>
        <v>6.134259259259259E-4</v>
      </c>
      <c r="AF1235">
        <f t="shared" si="396"/>
        <v>4.7569444444444456E-3</v>
      </c>
      <c r="AG1235" t="b">
        <f t="shared" si="397"/>
        <v>0</v>
      </c>
      <c r="AH1235">
        <f t="shared" si="398"/>
        <v>2.1099537037037038E-2</v>
      </c>
    </row>
    <row r="1236" spans="1:34" x14ac:dyDescent="0.2">
      <c r="A1236">
        <v>1315</v>
      </c>
      <c r="B1236" t="s">
        <v>1277</v>
      </c>
      <c r="C1236" t="s">
        <v>1289</v>
      </c>
      <c r="D1236" t="s">
        <v>2155</v>
      </c>
      <c r="E1236" t="str">
        <f t="shared" si="385"/>
        <v>Sir PatrickApr 7, 2020</v>
      </c>
      <c r="F1236" t="str">
        <f>VLOOKUP(E1236,'names lookup'!D:L,2,FALSE)</f>
        <v>Patrick Vallance</v>
      </c>
      <c r="G1236" t="str">
        <f>VLOOKUP(F1236,'names lookup'!E:H,3,FALSE)</f>
        <v>Government</v>
      </c>
      <c r="H1236" t="str">
        <f>VLOOKUP(F1236,'names lookup'!E:I,5,FALSE)</f>
        <v>Government</v>
      </c>
      <c r="I1236" t="str">
        <f>VLOOKUP($F1236,'names lookup'!$E:J,6,FALSE)</f>
        <v>Central govt</v>
      </c>
      <c r="J1236" t="str">
        <f>VLOOKUP($F1236,'names lookup'!$E:K,7,FALSE)</f>
        <v>N/A</v>
      </c>
      <c r="K1236" t="str">
        <f>VLOOKUP($F1236,'names lookup'!$E:L,8,FALSE)</f>
        <v>UK</v>
      </c>
      <c r="L1236" t="str">
        <f t="shared" si="386"/>
        <v>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v>
      </c>
      <c r="M1236" t="str">
        <f t="shared" si="399"/>
        <v>08:44</v>
      </c>
      <c r="O1236">
        <v>878</v>
      </c>
      <c r="Q1236" t="s">
        <v>1278</v>
      </c>
      <c r="R1236" s="7">
        <f t="shared" si="387"/>
        <v>43928</v>
      </c>
      <c r="S1236" t="s">
        <v>2823</v>
      </c>
      <c r="T1236" s="6">
        <f t="shared" si="400"/>
        <v>6.0648148148148145E-3</v>
      </c>
      <c r="U1236">
        <f t="shared" si="388"/>
        <v>3.2291666666666666E-3</v>
      </c>
      <c r="V1236">
        <f t="shared" si="389"/>
        <v>1.6851851851851851E-2</v>
      </c>
      <c r="W1236">
        <f t="shared" si="390"/>
        <v>1.3622685185185184E-2</v>
      </c>
      <c r="X1236">
        <f t="shared" si="402"/>
        <v>7.9861111111111122E-3</v>
      </c>
      <c r="Y1236">
        <f t="shared" si="391"/>
        <v>7.9861111111111122E-3</v>
      </c>
      <c r="Z1236" t="b">
        <f t="shared" si="392"/>
        <v>0</v>
      </c>
      <c r="AA1236" s="6">
        <f t="shared" si="393"/>
        <v>5.7870370370370367E-4</v>
      </c>
      <c r="AB1236" s="6" t="b">
        <f t="shared" si="394"/>
        <v>0</v>
      </c>
      <c r="AC1236" s="9">
        <f t="shared" si="395"/>
        <v>159</v>
      </c>
      <c r="AD1236" s="9">
        <f t="shared" si="384"/>
        <v>190.8</v>
      </c>
      <c r="AE1236" s="10">
        <f t="shared" si="401"/>
        <v>6.5972222222222213E-4</v>
      </c>
      <c r="AF1236">
        <f t="shared" si="396"/>
        <v>4.7569444444444456E-3</v>
      </c>
      <c r="AG1236" t="b">
        <f t="shared" si="397"/>
        <v>0</v>
      </c>
      <c r="AH1236">
        <f t="shared" si="398"/>
        <v>2.1099537037037038E-2</v>
      </c>
    </row>
    <row r="1237" spans="1:34" x14ac:dyDescent="0.2">
      <c r="A1237">
        <v>1316</v>
      </c>
      <c r="B1237" t="s">
        <v>1277</v>
      </c>
      <c r="C1237" t="s">
        <v>1290</v>
      </c>
      <c r="D1237" t="s">
        <v>2059</v>
      </c>
      <c r="E1237" t="str">
        <f t="shared" si="385"/>
        <v>Dominic RaabApr 7, 2020</v>
      </c>
      <c r="F1237" t="str">
        <f>VLOOKUP(D1237,'names lookup'!A:L,5,FALSE)</f>
        <v>Dominic Raab</v>
      </c>
      <c r="G1237" t="str">
        <f>VLOOKUP(F1237,'names lookup'!E:H,3,FALSE)</f>
        <v>Government</v>
      </c>
      <c r="H1237" t="str">
        <f>VLOOKUP(F1237,'names lookup'!E:I,5,FALSE)</f>
        <v>Government</v>
      </c>
      <c r="I1237" t="str">
        <f>VLOOKUP($F1237,'names lookup'!$E:J,6,FALSE)</f>
        <v>Central govt</v>
      </c>
      <c r="J1237" t="str">
        <f>VLOOKUP($F1237,'names lookup'!$E:K,7,FALSE)</f>
        <v>N/A</v>
      </c>
      <c r="K1237" t="str">
        <f>VLOOKUP($F1237,'names lookup'!$E:L,8,FALSE)</f>
        <v>UK</v>
      </c>
      <c r="L1237" t="str">
        <f t="shared" si="386"/>
        <v>Thank you, Patrick. I’m now happy to take some questions from the media. Laura Kuenssberg from the BBC.</v>
      </c>
      <c r="M1237" t="str">
        <f t="shared" si="399"/>
        <v>09:34</v>
      </c>
      <c r="O1237">
        <v>125</v>
      </c>
      <c r="Q1237" t="s">
        <v>1278</v>
      </c>
      <c r="R1237" s="7">
        <f t="shared" si="387"/>
        <v>43928</v>
      </c>
      <c r="S1237" t="s">
        <v>2461</v>
      </c>
      <c r="T1237" s="6">
        <f t="shared" si="400"/>
        <v>6.6435185185185182E-3</v>
      </c>
      <c r="U1237">
        <f t="shared" si="388"/>
        <v>6.6435185185185182E-3</v>
      </c>
      <c r="V1237">
        <f t="shared" si="389"/>
        <v>2.1099537037037038E-2</v>
      </c>
      <c r="W1237">
        <f t="shared" si="390"/>
        <v>1.4456018518518521E-2</v>
      </c>
      <c r="X1237">
        <f t="shared" si="402"/>
        <v>7.9861111111111122E-3</v>
      </c>
      <c r="Y1237">
        <f t="shared" si="391"/>
        <v>7.9861111111111122E-3</v>
      </c>
      <c r="Z1237" t="b">
        <f t="shared" si="392"/>
        <v>0</v>
      </c>
      <c r="AA1237" s="6">
        <f t="shared" si="393"/>
        <v>8.1018518518518462E-5</v>
      </c>
      <c r="AB1237" s="6" t="b">
        <f t="shared" si="394"/>
        <v>0</v>
      </c>
      <c r="AC1237" s="9">
        <f t="shared" si="395"/>
        <v>18</v>
      </c>
      <c r="AD1237" s="9">
        <f t="shared" si="384"/>
        <v>154.28571428571439</v>
      </c>
      <c r="AE1237" s="10">
        <f t="shared" si="401"/>
        <v>6.9444444444444444E-5</v>
      </c>
      <c r="AF1237">
        <f t="shared" si="396"/>
        <v>1.342592592592594E-3</v>
      </c>
      <c r="AG1237" t="b">
        <f t="shared" si="397"/>
        <v>0</v>
      </c>
      <c r="AH1237">
        <f t="shared" si="398"/>
        <v>2.1099537037037038E-2</v>
      </c>
    </row>
    <row r="1238" spans="1:34" x14ac:dyDescent="0.2">
      <c r="A1238">
        <v>1317</v>
      </c>
      <c r="B1238" t="s">
        <v>1277</v>
      </c>
      <c r="C1238" t="s">
        <v>1291</v>
      </c>
      <c r="D1238" t="s">
        <v>2111</v>
      </c>
      <c r="E1238" t="str">
        <f t="shared" si="385"/>
        <v>Laura KuenssbergApr 7, 2020</v>
      </c>
      <c r="F1238" t="str">
        <f>VLOOKUP(D1238,'names lookup'!A:L,5,FALSE)</f>
        <v>Laura Kuenssberg</v>
      </c>
      <c r="G1238" t="str">
        <f>VLOOKUP(F1238,'names lookup'!E:H,3,FALSE)</f>
        <v>BBC News</v>
      </c>
      <c r="H1238" t="str">
        <f>VLOOKUP(F1238,'names lookup'!E:I,5,FALSE)</f>
        <v>Media</v>
      </c>
      <c r="I1238" t="str">
        <f>VLOOKUP($F1238,'names lookup'!$E:J,6,FALSE)</f>
        <v>TV</v>
      </c>
      <c r="J1238" t="str">
        <f>VLOOKUP($F1238,'names lookup'!$E:K,7,FALSE)</f>
        <v>National</v>
      </c>
      <c r="K1238" t="str">
        <f>VLOOKUP($F1238,'names lookup'!$E:L,8,FALSE)</f>
        <v>UK</v>
      </c>
      <c r="L1238" t="str">
        <f t="shared" si="386"/>
        <v>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v>
      </c>
      <c r="M1238" t="str">
        <f t="shared" si="399"/>
        <v>09:41</v>
      </c>
      <c r="O1238">
        <v>444</v>
      </c>
      <c r="Q1238" t="s">
        <v>1278</v>
      </c>
      <c r="R1238" s="7">
        <f t="shared" si="387"/>
        <v>43928</v>
      </c>
      <c r="S1238" t="s">
        <v>2824</v>
      </c>
      <c r="T1238" s="6">
        <f t="shared" si="400"/>
        <v>6.7245370370370367E-3</v>
      </c>
      <c r="U1238">
        <f t="shared" si="388"/>
        <v>6.7245370370370367E-3</v>
      </c>
      <c r="V1238">
        <f t="shared" si="389"/>
        <v>7.7662037037037031E-3</v>
      </c>
      <c r="W1238">
        <f t="shared" si="390"/>
        <v>1.0416666666666664E-3</v>
      </c>
      <c r="X1238">
        <f t="shared" si="402"/>
        <v>7.9861111111111122E-3</v>
      </c>
      <c r="Y1238">
        <f t="shared" si="391"/>
        <v>7.9861111111111122E-3</v>
      </c>
      <c r="Z1238" t="b">
        <f t="shared" si="392"/>
        <v>0</v>
      </c>
      <c r="AA1238" s="6">
        <f t="shared" si="393"/>
        <v>2.777777777777787E-4</v>
      </c>
      <c r="AB1238" s="6" t="b">
        <f t="shared" si="394"/>
        <v>0</v>
      </c>
      <c r="AC1238" s="9">
        <f t="shared" si="395"/>
        <v>73</v>
      </c>
      <c r="AD1238" s="9">
        <f t="shared" si="384"/>
        <v>182.49999999999937</v>
      </c>
      <c r="AE1238" s="10">
        <f t="shared" si="401"/>
        <v>3.0092592592592595E-4</v>
      </c>
      <c r="AF1238">
        <f t="shared" si="396"/>
        <v>1.2615740740740755E-3</v>
      </c>
      <c r="AG1238" t="b">
        <f t="shared" si="397"/>
        <v>0</v>
      </c>
      <c r="AH1238">
        <f t="shared" si="398"/>
        <v>2.1099537037037038E-2</v>
      </c>
    </row>
    <row r="1239" spans="1:34" x14ac:dyDescent="0.2">
      <c r="A1239">
        <v>1318</v>
      </c>
      <c r="B1239" t="s">
        <v>1277</v>
      </c>
      <c r="C1239" t="s">
        <v>1292</v>
      </c>
      <c r="D1239" t="s">
        <v>2059</v>
      </c>
      <c r="E1239" t="str">
        <f t="shared" si="385"/>
        <v>Dominic RaabApr 7, 2020</v>
      </c>
      <c r="F1239" t="str">
        <f>VLOOKUP(D1239,'names lookup'!A:L,5,FALSE)</f>
        <v>Dominic Raab</v>
      </c>
      <c r="G1239" t="str">
        <f>VLOOKUP(F1239,'names lookup'!E:H,3,FALSE)</f>
        <v>Government</v>
      </c>
      <c r="H1239" t="str">
        <f>VLOOKUP(F1239,'names lookup'!E:I,5,FALSE)</f>
        <v>Government</v>
      </c>
      <c r="I1239" t="str">
        <f>VLOOKUP($F1239,'names lookup'!$E:J,6,FALSE)</f>
        <v>Central govt</v>
      </c>
      <c r="J1239" t="str">
        <f>VLOOKUP($F1239,'names lookup'!$E:K,7,FALSE)</f>
        <v>N/A</v>
      </c>
      <c r="K1239" t="str">
        <f>VLOOKUP($F1239,'names lookup'!$E:L,8,FALSE)</f>
        <v>UK</v>
      </c>
      <c r="L1239" t="str">
        <f t="shared" si="386"/>
        <v>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v>
      </c>
      <c r="M1239" t="str">
        <f t="shared" si="399"/>
        <v>10:05</v>
      </c>
      <c r="O1239">
        <v>448</v>
      </c>
      <c r="Q1239" t="s">
        <v>1278</v>
      </c>
      <c r="R1239" s="7">
        <f t="shared" si="387"/>
        <v>43928</v>
      </c>
      <c r="S1239" t="s">
        <v>2825</v>
      </c>
      <c r="T1239" s="6">
        <f t="shared" si="400"/>
        <v>7.0023148148148154E-3</v>
      </c>
      <c r="U1239">
        <f t="shared" si="388"/>
        <v>7.0023148148148154E-3</v>
      </c>
      <c r="V1239">
        <f t="shared" si="389"/>
        <v>2.1099537037037038E-2</v>
      </c>
      <c r="W1239">
        <f t="shared" si="390"/>
        <v>1.4097222222222223E-2</v>
      </c>
      <c r="X1239">
        <f t="shared" si="402"/>
        <v>7.9861111111111122E-3</v>
      </c>
      <c r="Y1239">
        <f t="shared" si="391"/>
        <v>7.9861111111111122E-3</v>
      </c>
      <c r="Z1239" t="b">
        <f t="shared" si="392"/>
        <v>0</v>
      </c>
      <c r="AA1239" s="6">
        <f t="shared" si="393"/>
        <v>2.8935185185185053E-4</v>
      </c>
      <c r="AB1239" s="6" t="b">
        <f t="shared" si="394"/>
        <v>0</v>
      </c>
      <c r="AC1239" s="9">
        <f t="shared" si="395"/>
        <v>72</v>
      </c>
      <c r="AD1239" s="9">
        <f t="shared" si="384"/>
        <v>172.80000000000081</v>
      </c>
      <c r="AE1239" s="10">
        <f t="shared" si="401"/>
        <v>2.8935185185185189E-4</v>
      </c>
      <c r="AF1239">
        <f t="shared" si="396"/>
        <v>9.8379629629629685E-4</v>
      </c>
      <c r="AG1239" t="b">
        <f t="shared" si="397"/>
        <v>0</v>
      </c>
      <c r="AH1239">
        <f t="shared" si="398"/>
        <v>2.1099537037037038E-2</v>
      </c>
    </row>
    <row r="1240" spans="1:34" x14ac:dyDescent="0.2">
      <c r="A1240">
        <v>1319</v>
      </c>
      <c r="B1240" t="s">
        <v>1277</v>
      </c>
      <c r="C1240" t="s">
        <v>1293</v>
      </c>
      <c r="D1240" t="s">
        <v>2155</v>
      </c>
      <c r="E1240" t="str">
        <f t="shared" si="385"/>
        <v>Sir PatrickApr 7, 2020</v>
      </c>
      <c r="F1240" t="str">
        <f>VLOOKUP(E1240,'names lookup'!D:L,2,FALSE)</f>
        <v>Patrick Vallance</v>
      </c>
      <c r="G1240" t="str">
        <f>VLOOKUP(F1240,'names lookup'!E:H,3,FALSE)</f>
        <v>Government</v>
      </c>
      <c r="H1240" t="str">
        <f>VLOOKUP(F1240,'names lookup'!E:I,5,FALSE)</f>
        <v>Government</v>
      </c>
      <c r="I1240" t="str">
        <f>VLOOKUP($F1240,'names lookup'!$E:J,6,FALSE)</f>
        <v>Central govt</v>
      </c>
      <c r="J1240" t="str">
        <f>VLOOKUP($F1240,'names lookup'!$E:K,7,FALSE)</f>
        <v>N/A</v>
      </c>
      <c r="K1240" t="str">
        <f>VLOOKUP($F1240,'names lookup'!$E:L,8,FALSE)</f>
        <v>UK</v>
      </c>
      <c r="L1240" t="str">
        <f t="shared" si="386"/>
        <v>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v>
      </c>
      <c r="M1240" t="str">
        <f t="shared" si="399"/>
        <v>10:30</v>
      </c>
      <c r="O1240">
        <v>657</v>
      </c>
      <c r="Q1240" t="s">
        <v>1278</v>
      </c>
      <c r="R1240" s="7">
        <f t="shared" si="387"/>
        <v>43928</v>
      </c>
      <c r="S1240" t="s">
        <v>2826</v>
      </c>
      <c r="T1240" s="6">
        <f t="shared" si="400"/>
        <v>7.2916666666666659E-3</v>
      </c>
      <c r="U1240">
        <f t="shared" si="388"/>
        <v>7.2916666666666659E-3</v>
      </c>
      <c r="V1240">
        <f t="shared" si="389"/>
        <v>1.6851851851851851E-2</v>
      </c>
      <c r="W1240">
        <f t="shared" si="390"/>
        <v>9.5601851851851855E-3</v>
      </c>
      <c r="X1240">
        <f t="shared" si="402"/>
        <v>7.9861111111111122E-3</v>
      </c>
      <c r="Y1240">
        <f t="shared" si="391"/>
        <v>7.9861111111111122E-3</v>
      </c>
      <c r="Z1240" t="b">
        <f t="shared" si="392"/>
        <v>0</v>
      </c>
      <c r="AA1240" s="6">
        <f t="shared" si="393"/>
        <v>4.0509259259259404E-4</v>
      </c>
      <c r="AB1240" s="6" t="b">
        <f t="shared" si="394"/>
        <v>0</v>
      </c>
      <c r="AC1240" s="9">
        <f t="shared" si="395"/>
        <v>123</v>
      </c>
      <c r="AD1240" s="9">
        <f t="shared" si="384"/>
        <v>210.85714285714209</v>
      </c>
      <c r="AE1240" s="10">
        <f t="shared" si="401"/>
        <v>5.0925925925925921E-4</v>
      </c>
      <c r="AF1240">
        <f t="shared" si="396"/>
        <v>6.9444444444444631E-4</v>
      </c>
      <c r="AG1240" t="b">
        <f t="shared" si="397"/>
        <v>0</v>
      </c>
      <c r="AH1240">
        <f t="shared" si="398"/>
        <v>2.1099537037037038E-2</v>
      </c>
    </row>
    <row r="1241" spans="1:34" x14ac:dyDescent="0.2">
      <c r="A1241">
        <v>1320</v>
      </c>
      <c r="B1241" t="s">
        <v>1277</v>
      </c>
      <c r="C1241" t="s">
        <v>1294</v>
      </c>
      <c r="D1241" t="s">
        <v>2043</v>
      </c>
      <c r="E1241" t="str">
        <f t="shared" si="385"/>
        <v>Chria WhittyApr 7, 2020</v>
      </c>
      <c r="F1241" t="str">
        <f>VLOOKUP(E1241,'names lookup'!D:L,2,FALSE)</f>
        <v>Chris Whitty</v>
      </c>
      <c r="G1241" t="str">
        <f>VLOOKUP(F1241,'names lookup'!E:H,3,FALSE)</f>
        <v>Department of Health and Social Care (DHSC)</v>
      </c>
      <c r="H1241" t="str">
        <f>VLOOKUP(F1241,'names lookup'!E:I,5,FALSE)</f>
        <v>Government</v>
      </c>
      <c r="I1241" t="str">
        <f>VLOOKUP($F1241,'names lookup'!$E:J,6,FALSE)</f>
        <v>Health</v>
      </c>
      <c r="J1241" t="str">
        <f>VLOOKUP($F1241,'names lookup'!$E:K,7,FALSE)</f>
        <v>N/A</v>
      </c>
      <c r="K1241" t="str">
        <f>VLOOKUP($F1241,'names lookup'!$E:L,8,FALSE)</f>
        <v>England</v>
      </c>
      <c r="L1241" t="str">
        <f t="shared" si="386"/>
        <v>I agree.</v>
      </c>
      <c r="M1241" t="str">
        <f t="shared" si="399"/>
        <v>11:05</v>
      </c>
      <c r="O1241">
        <v>30</v>
      </c>
      <c r="Q1241" t="s">
        <v>1278</v>
      </c>
      <c r="R1241" s="7">
        <f t="shared" si="387"/>
        <v>43928</v>
      </c>
      <c r="S1241" t="s">
        <v>2827</v>
      </c>
      <c r="T1241" s="6">
        <f t="shared" si="400"/>
        <v>7.69675925925926E-3</v>
      </c>
      <c r="U1241">
        <f t="shared" si="388"/>
        <v>7.69675925925926E-3</v>
      </c>
      <c r="V1241">
        <f t="shared" si="389"/>
        <v>2.0439814814814817E-2</v>
      </c>
      <c r="W1241">
        <f t="shared" si="390"/>
        <v>1.2743055555555556E-2</v>
      </c>
      <c r="X1241">
        <f t="shared" si="402"/>
        <v>7.9861111111111122E-3</v>
      </c>
      <c r="Y1241">
        <f t="shared" si="391"/>
        <v>7.9861111111111122E-3</v>
      </c>
      <c r="Z1241" t="b">
        <f t="shared" si="392"/>
        <v>0</v>
      </c>
      <c r="AA1241" s="6">
        <f t="shared" si="393"/>
        <v>3.4722222222221578E-5</v>
      </c>
      <c r="AB1241" s="6" t="b">
        <f t="shared" si="394"/>
        <v>0</v>
      </c>
      <c r="AC1241" s="9">
        <f t="shared" si="395"/>
        <v>2</v>
      </c>
      <c r="AD1241" s="9">
        <f t="shared" si="384"/>
        <v>40.000000000000739</v>
      </c>
      <c r="AE1241" s="10">
        <f t="shared" si="401"/>
        <v>0</v>
      </c>
      <c r="AF1241">
        <f t="shared" si="396"/>
        <v>2.8935185185185227E-4</v>
      </c>
      <c r="AG1241" t="b">
        <f t="shared" si="397"/>
        <v>0</v>
      </c>
      <c r="AH1241">
        <f t="shared" si="398"/>
        <v>2.1099537037037038E-2</v>
      </c>
    </row>
    <row r="1242" spans="1:34" x14ac:dyDescent="0.2">
      <c r="A1242">
        <v>1321</v>
      </c>
      <c r="B1242" t="s">
        <v>1277</v>
      </c>
      <c r="C1242" t="s">
        <v>1295</v>
      </c>
      <c r="D1242" t="s">
        <v>2059</v>
      </c>
      <c r="E1242" t="str">
        <f t="shared" si="385"/>
        <v>Dominic RaabApr 7, 2020</v>
      </c>
      <c r="F1242" t="str">
        <f>VLOOKUP(D1242,'names lookup'!A:L,5,FALSE)</f>
        <v>Dominic Raab</v>
      </c>
      <c r="G1242" t="str">
        <f>VLOOKUP(F1242,'names lookup'!E:H,3,FALSE)</f>
        <v>Government</v>
      </c>
      <c r="H1242" t="str">
        <f>VLOOKUP(F1242,'names lookup'!E:I,5,FALSE)</f>
        <v>Government</v>
      </c>
      <c r="I1242" t="str">
        <f>VLOOKUP($F1242,'names lookup'!$E:J,6,FALSE)</f>
        <v>Central govt</v>
      </c>
      <c r="J1242" t="str">
        <f>VLOOKUP($F1242,'names lookup'!$E:K,7,FALSE)</f>
        <v>N/A</v>
      </c>
      <c r="K1242" t="str">
        <f>VLOOKUP($F1242,'names lookup'!$E:L,8,FALSE)</f>
        <v>UK</v>
      </c>
      <c r="L1242" t="str">
        <f t="shared" si="386"/>
        <v>Laura, is that okay? Did you want to come back on any of it?</v>
      </c>
      <c r="M1242" t="str">
        <f t="shared" si="399"/>
        <v>11:08</v>
      </c>
      <c r="O1242">
        <v>82</v>
      </c>
      <c r="Q1242" t="s">
        <v>1278</v>
      </c>
      <c r="R1242" s="7">
        <f t="shared" si="387"/>
        <v>43928</v>
      </c>
      <c r="S1242" t="s">
        <v>2828</v>
      </c>
      <c r="T1242" s="6">
        <f t="shared" si="400"/>
        <v>7.7314814814814815E-3</v>
      </c>
      <c r="U1242">
        <f t="shared" si="388"/>
        <v>7.7314814814814815E-3</v>
      </c>
      <c r="V1242">
        <f t="shared" si="389"/>
        <v>2.1099537037037038E-2</v>
      </c>
      <c r="W1242">
        <f t="shared" si="390"/>
        <v>1.3368055555555557E-2</v>
      </c>
      <c r="X1242">
        <f t="shared" si="402"/>
        <v>7.9861111111111122E-3</v>
      </c>
      <c r="Y1242">
        <f t="shared" si="391"/>
        <v>7.9861111111111122E-3</v>
      </c>
      <c r="Z1242" t="b">
        <f t="shared" si="392"/>
        <v>0</v>
      </c>
      <c r="AA1242" s="6">
        <f t="shared" si="393"/>
        <v>3.4722222222221578E-5</v>
      </c>
      <c r="AB1242" s="6" t="b">
        <f t="shared" si="394"/>
        <v>0</v>
      </c>
      <c r="AC1242" s="9">
        <f t="shared" si="395"/>
        <v>14</v>
      </c>
      <c r="AD1242" s="9">
        <f t="shared" si="384"/>
        <v>280.00000000000517</v>
      </c>
      <c r="AE1242" s="10">
        <f t="shared" si="401"/>
        <v>5.7870370370370366E-5</v>
      </c>
      <c r="AF1242">
        <f t="shared" si="396"/>
        <v>2.5462962962963069E-4</v>
      </c>
      <c r="AG1242" t="b">
        <f t="shared" si="397"/>
        <v>0</v>
      </c>
      <c r="AH1242">
        <f t="shared" si="398"/>
        <v>2.1099537037037038E-2</v>
      </c>
    </row>
    <row r="1243" spans="1:34" x14ac:dyDescent="0.2">
      <c r="A1243">
        <v>1322</v>
      </c>
      <c r="B1243" t="s">
        <v>1277</v>
      </c>
      <c r="C1243" t="s">
        <v>1296</v>
      </c>
      <c r="D1243" t="s">
        <v>2111</v>
      </c>
      <c r="E1243" t="str">
        <f t="shared" si="385"/>
        <v>Laura KuenssbergApr 7, 2020</v>
      </c>
      <c r="F1243" t="str">
        <f>VLOOKUP(D1243,'names lookup'!A:L,5,FALSE)</f>
        <v>Laura Kuenssberg</v>
      </c>
      <c r="G1243" t="str">
        <f>VLOOKUP(F1243,'names lookup'!E:H,3,FALSE)</f>
        <v>BBC News</v>
      </c>
      <c r="H1243" t="str">
        <f>VLOOKUP(F1243,'names lookup'!E:I,5,FALSE)</f>
        <v>Media</v>
      </c>
      <c r="I1243" t="str">
        <f>VLOOKUP($F1243,'names lookup'!$E:J,6,FALSE)</f>
        <v>TV</v>
      </c>
      <c r="J1243" t="str">
        <f>VLOOKUP($F1243,'names lookup'!$E:K,7,FALSE)</f>
        <v>National</v>
      </c>
      <c r="K1243" t="str">
        <f>VLOOKUP($F1243,'names lookup'!$E:L,8,FALSE)</f>
        <v>UK</v>
      </c>
      <c r="L1243" t="str">
        <f t="shared" si="386"/>
        <v>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v>
      </c>
      <c r="M1243" t="str">
        <f t="shared" si="399"/>
        <v>11:11</v>
      </c>
      <c r="O1243">
        <v>361</v>
      </c>
      <c r="Q1243" t="s">
        <v>1278</v>
      </c>
      <c r="R1243" s="7">
        <f t="shared" si="387"/>
        <v>43928</v>
      </c>
      <c r="S1243" t="s">
        <v>2829</v>
      </c>
      <c r="T1243" s="6">
        <f t="shared" si="400"/>
        <v>7.7662037037037031E-3</v>
      </c>
      <c r="U1243">
        <f t="shared" si="388"/>
        <v>7.7662037037037031E-3</v>
      </c>
      <c r="V1243">
        <f t="shared" si="389"/>
        <v>7.7662037037037031E-3</v>
      </c>
      <c r="W1243">
        <f t="shared" si="390"/>
        <v>0</v>
      </c>
      <c r="X1243">
        <f t="shared" si="402"/>
        <v>7.9861111111111122E-3</v>
      </c>
      <c r="Y1243">
        <f t="shared" si="391"/>
        <v>7.9861111111111122E-3</v>
      </c>
      <c r="Z1243" t="b">
        <f t="shared" si="392"/>
        <v>0</v>
      </c>
      <c r="AA1243" s="6">
        <f t="shared" si="393"/>
        <v>2.1990740740740911E-4</v>
      </c>
      <c r="AB1243" s="6" t="b">
        <f t="shared" si="394"/>
        <v>0</v>
      </c>
      <c r="AC1243" s="9">
        <f t="shared" si="395"/>
        <v>53</v>
      </c>
      <c r="AD1243" s="9">
        <f t="shared" si="384"/>
        <v>167.36842105263028</v>
      </c>
      <c r="AE1243" s="10">
        <f t="shared" si="401"/>
        <v>2.199074074074074E-4</v>
      </c>
      <c r="AF1243">
        <f t="shared" si="396"/>
        <v>2.1990740740740911E-4</v>
      </c>
      <c r="AG1243" t="b">
        <f t="shared" si="397"/>
        <v>0</v>
      </c>
      <c r="AH1243">
        <f t="shared" si="398"/>
        <v>2.1099537037037038E-2</v>
      </c>
    </row>
    <row r="1244" spans="1:34" x14ac:dyDescent="0.2">
      <c r="A1244">
        <v>1323</v>
      </c>
      <c r="B1244" t="s">
        <v>1277</v>
      </c>
      <c r="C1244" t="s">
        <v>1297</v>
      </c>
      <c r="D1244" t="s">
        <v>2059</v>
      </c>
      <c r="E1244" t="str">
        <f t="shared" si="385"/>
        <v>Dominic RaabApr 7, 2020</v>
      </c>
      <c r="F1244" t="str">
        <f>VLOOKUP(D1244,'names lookup'!A:L,5,FALSE)</f>
        <v>Dominic Raab</v>
      </c>
      <c r="G1244" t="str">
        <f>VLOOKUP(F1244,'names lookup'!E:H,3,FALSE)</f>
        <v>Government</v>
      </c>
      <c r="H1244" t="str">
        <f>VLOOKUP(F1244,'names lookup'!E:I,5,FALSE)</f>
        <v>Government</v>
      </c>
      <c r="I1244" t="str">
        <f>VLOOKUP($F1244,'names lookup'!$E:J,6,FALSE)</f>
        <v>Central govt</v>
      </c>
      <c r="J1244" t="str">
        <f>VLOOKUP($F1244,'names lookup'!$E:K,7,FALSE)</f>
        <v>N/A</v>
      </c>
      <c r="K1244" t="str">
        <f>VLOOKUP($F1244,'names lookup'!$E:L,8,FALSE)</f>
        <v>UK</v>
      </c>
      <c r="L1244" t="str">
        <f t="shared" si="386"/>
        <v>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v>
      </c>
      <c r="M1244" t="str">
        <f t="shared" si="399"/>
        <v>11:30</v>
      </c>
      <c r="O1244">
        <v>722</v>
      </c>
      <c r="Q1244" t="s">
        <v>1278</v>
      </c>
      <c r="R1244" s="7">
        <f t="shared" si="387"/>
        <v>43928</v>
      </c>
      <c r="S1244" t="s">
        <v>2315</v>
      </c>
      <c r="T1244" s="6">
        <f t="shared" si="400"/>
        <v>7.9861111111111122E-3</v>
      </c>
      <c r="U1244">
        <f t="shared" si="388"/>
        <v>7.9861111111111122E-3</v>
      </c>
      <c r="V1244">
        <f t="shared" si="389"/>
        <v>2.1099537037037038E-2</v>
      </c>
      <c r="W1244">
        <f t="shared" si="390"/>
        <v>1.3113425925925926E-2</v>
      </c>
      <c r="X1244">
        <f t="shared" si="402"/>
        <v>1.0150462962962964E-2</v>
      </c>
      <c r="Y1244">
        <f t="shared" si="391"/>
        <v>1.0150462962962964E-2</v>
      </c>
      <c r="Z1244" t="b">
        <f t="shared" si="392"/>
        <v>0</v>
      </c>
      <c r="AA1244" s="6">
        <f t="shared" si="393"/>
        <v>4.8611111111110904E-4</v>
      </c>
      <c r="AB1244" s="6" t="b">
        <f t="shared" si="394"/>
        <v>0</v>
      </c>
      <c r="AC1244" s="9">
        <f t="shared" si="395"/>
        <v>122</v>
      </c>
      <c r="AD1244" s="9">
        <f t="shared" si="384"/>
        <v>174.28571428571502</v>
      </c>
      <c r="AE1244" s="10">
        <f t="shared" si="401"/>
        <v>4.9768518518518521E-4</v>
      </c>
      <c r="AF1244">
        <f t="shared" si="396"/>
        <v>2.1643518518518513E-3</v>
      </c>
      <c r="AG1244" t="b">
        <f t="shared" si="397"/>
        <v>0</v>
      </c>
      <c r="AH1244">
        <f t="shared" si="398"/>
        <v>2.1099537037037038E-2</v>
      </c>
    </row>
    <row r="1245" spans="1:34" x14ac:dyDescent="0.2">
      <c r="A1245">
        <v>1324</v>
      </c>
      <c r="B1245" t="s">
        <v>1277</v>
      </c>
      <c r="C1245" t="s">
        <v>1298</v>
      </c>
      <c r="D1245" t="s">
        <v>2145</v>
      </c>
      <c r="E1245" t="str">
        <f t="shared" si="385"/>
        <v>Robert PestonApr 7, 2020</v>
      </c>
      <c r="F1245" t="str">
        <f>VLOOKUP(D1245,'names lookup'!A:L,5,FALSE)</f>
        <v>Robert Peston</v>
      </c>
      <c r="G1245" t="str">
        <f>VLOOKUP(F1245,'names lookup'!E:H,3,FALSE)</f>
        <v>ITV News</v>
      </c>
      <c r="H1245" t="str">
        <f>VLOOKUP(F1245,'names lookup'!E:I,5,FALSE)</f>
        <v>Media</v>
      </c>
      <c r="I1245" t="str">
        <f>VLOOKUP($F1245,'names lookup'!$E:J,6,FALSE)</f>
        <v>TV</v>
      </c>
      <c r="J1245" t="str">
        <f>VLOOKUP($F1245,'names lookup'!$E:K,7,FALSE)</f>
        <v>National</v>
      </c>
      <c r="K1245" t="str">
        <f>VLOOKUP($F1245,'names lookup'!$E:L,8,FALSE)</f>
        <v>UK</v>
      </c>
      <c r="L1245" t="str">
        <f t="shared" si="386"/>
        <v>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v>
      </c>
      <c r="M1245" t="str">
        <f t="shared" si="399"/>
        <v>12:12</v>
      </c>
      <c r="O1245">
        <v>563</v>
      </c>
      <c r="Q1245" t="s">
        <v>1278</v>
      </c>
      <c r="R1245" s="7">
        <f t="shared" si="387"/>
        <v>43928</v>
      </c>
      <c r="S1245" t="s">
        <v>2830</v>
      </c>
      <c r="T1245" s="6">
        <f t="shared" si="400"/>
        <v>8.4722222222222213E-3</v>
      </c>
      <c r="U1245">
        <f t="shared" si="388"/>
        <v>8.4722222222222213E-3</v>
      </c>
      <c r="V1245">
        <f t="shared" si="389"/>
        <v>9.9768518518518531E-3</v>
      </c>
      <c r="W1245">
        <f t="shared" si="390"/>
        <v>1.5046296296296318E-3</v>
      </c>
      <c r="X1245">
        <f t="shared" si="402"/>
        <v>1.0150462962962964E-2</v>
      </c>
      <c r="Y1245">
        <f t="shared" si="391"/>
        <v>1.0150462962962964E-2</v>
      </c>
      <c r="Z1245" t="b">
        <f t="shared" si="392"/>
        <v>0</v>
      </c>
      <c r="AA1245" s="6">
        <f t="shared" si="393"/>
        <v>5.0925925925925965E-4</v>
      </c>
      <c r="AB1245" s="6" t="b">
        <f t="shared" si="394"/>
        <v>0</v>
      </c>
      <c r="AC1245" s="9">
        <f t="shared" si="395"/>
        <v>100</v>
      </c>
      <c r="AD1245" s="9">
        <f t="shared" ref="AD1245:AD1276" si="403">IF(AB1245=FALSE,AC1245/(AA1245*(24*60)),"")</f>
        <v>136.36363636363626</v>
      </c>
      <c r="AE1245" s="10">
        <f t="shared" si="401"/>
        <v>4.0509259259259258E-4</v>
      </c>
      <c r="AF1245">
        <f t="shared" si="396"/>
        <v>1.6782407407407423E-3</v>
      </c>
      <c r="AG1245" t="b">
        <f t="shared" si="397"/>
        <v>0</v>
      </c>
      <c r="AH1245">
        <f t="shared" si="398"/>
        <v>2.1099537037037038E-2</v>
      </c>
    </row>
    <row r="1246" spans="1:34" x14ac:dyDescent="0.2">
      <c r="A1246">
        <v>1325</v>
      </c>
      <c r="B1246" t="s">
        <v>1277</v>
      </c>
      <c r="C1246" t="s">
        <v>1299</v>
      </c>
      <c r="D1246" t="s">
        <v>2059</v>
      </c>
      <c r="E1246" t="str">
        <f t="shared" si="385"/>
        <v>Dominic RaabApr 7, 2020</v>
      </c>
      <c r="F1246" t="str">
        <f>VLOOKUP(D1246,'names lookup'!A:L,5,FALSE)</f>
        <v>Dominic Raab</v>
      </c>
      <c r="G1246" t="str">
        <f>VLOOKUP(F1246,'names lookup'!E:H,3,FALSE)</f>
        <v>Government</v>
      </c>
      <c r="H1246" t="str">
        <f>VLOOKUP(F1246,'names lookup'!E:I,5,FALSE)</f>
        <v>Government</v>
      </c>
      <c r="I1246" t="str">
        <f>VLOOKUP($F1246,'names lookup'!$E:J,6,FALSE)</f>
        <v>Central govt</v>
      </c>
      <c r="J1246" t="str">
        <f>VLOOKUP($F1246,'names lookup'!$E:K,7,FALSE)</f>
        <v>N/A</v>
      </c>
      <c r="K1246" t="str">
        <f>VLOOKUP($F1246,'names lookup'!$E:L,8,FALSE)</f>
        <v>UK</v>
      </c>
      <c r="L1246" t="str">
        <f t="shared" si="386"/>
        <v>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v>
      </c>
      <c r="M1246" t="str">
        <f t="shared" si="399"/>
        <v>12:56</v>
      </c>
      <c r="O1246">
        <v>425</v>
      </c>
      <c r="Q1246" t="s">
        <v>1278</v>
      </c>
      <c r="R1246" s="7">
        <f t="shared" si="387"/>
        <v>43928</v>
      </c>
      <c r="S1246" t="s">
        <v>2377</v>
      </c>
      <c r="T1246" s="6">
        <f t="shared" si="400"/>
        <v>8.9814814814814809E-3</v>
      </c>
      <c r="U1246">
        <f t="shared" si="388"/>
        <v>8.9814814814814809E-3</v>
      </c>
      <c r="V1246">
        <f t="shared" si="389"/>
        <v>2.1099537037037038E-2</v>
      </c>
      <c r="W1246">
        <f t="shared" si="390"/>
        <v>1.2118055555555557E-2</v>
      </c>
      <c r="X1246">
        <f t="shared" si="402"/>
        <v>1.0150462962962964E-2</v>
      </c>
      <c r="Y1246">
        <f t="shared" si="391"/>
        <v>1.0150462962962964E-2</v>
      </c>
      <c r="Z1246" t="b">
        <f t="shared" si="392"/>
        <v>0</v>
      </c>
      <c r="AA1246" s="6">
        <f t="shared" si="393"/>
        <v>2.6620370370370426E-4</v>
      </c>
      <c r="AB1246" s="6" t="b">
        <f t="shared" si="394"/>
        <v>0</v>
      </c>
      <c r="AC1246" s="9">
        <f t="shared" si="395"/>
        <v>67</v>
      </c>
      <c r="AD1246" s="9">
        <f t="shared" si="403"/>
        <v>174.78260869565182</v>
      </c>
      <c r="AE1246" s="10">
        <f t="shared" si="401"/>
        <v>2.7777777777777778E-4</v>
      </c>
      <c r="AF1246">
        <f t="shared" si="396"/>
        <v>1.1689814814814826E-3</v>
      </c>
      <c r="AG1246" t="b">
        <f t="shared" si="397"/>
        <v>0</v>
      </c>
      <c r="AH1246">
        <f t="shared" si="398"/>
        <v>2.1099537037037038E-2</v>
      </c>
    </row>
    <row r="1247" spans="1:34" x14ac:dyDescent="0.2">
      <c r="A1247">
        <v>1326</v>
      </c>
      <c r="B1247" t="s">
        <v>1277</v>
      </c>
      <c r="C1247" t="s">
        <v>1300</v>
      </c>
      <c r="D1247" t="s">
        <v>2155</v>
      </c>
      <c r="E1247" t="str">
        <f t="shared" si="385"/>
        <v>Sir PatrickApr 7, 2020</v>
      </c>
      <c r="F1247" t="str">
        <f>VLOOKUP(E1247,'names lookup'!D:L,2,FALSE)</f>
        <v>Patrick Vallance</v>
      </c>
      <c r="G1247" t="str">
        <f>VLOOKUP(F1247,'names lookup'!E:H,3,FALSE)</f>
        <v>Government</v>
      </c>
      <c r="H1247" t="str">
        <f>VLOOKUP(F1247,'names lookup'!E:I,5,FALSE)</f>
        <v>Government</v>
      </c>
      <c r="I1247" t="str">
        <f>VLOOKUP($F1247,'names lookup'!$E:J,6,FALSE)</f>
        <v>Central govt</v>
      </c>
      <c r="J1247" t="str">
        <f>VLOOKUP($F1247,'names lookup'!$E:K,7,FALSE)</f>
        <v>N/A</v>
      </c>
      <c r="K1247" t="str">
        <f>VLOOKUP($F1247,'names lookup'!$E:L,8,FALSE)</f>
        <v>UK</v>
      </c>
      <c r="L1247" t="str">
        <f t="shared" si="386"/>
        <v>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v>
      </c>
      <c r="M1247" t="str">
        <f t="shared" si="399"/>
        <v>13:19</v>
      </c>
      <c r="O1247">
        <v>606</v>
      </c>
      <c r="Q1247" t="s">
        <v>1278</v>
      </c>
      <c r="R1247" s="7">
        <f t="shared" si="387"/>
        <v>43928</v>
      </c>
      <c r="S1247" t="s">
        <v>2831</v>
      </c>
      <c r="T1247" s="6">
        <f t="shared" si="400"/>
        <v>9.2476851851851852E-3</v>
      </c>
      <c r="U1247">
        <f t="shared" si="388"/>
        <v>9.2476851851851852E-3</v>
      </c>
      <c r="V1247">
        <f t="shared" si="389"/>
        <v>1.6851851851851851E-2</v>
      </c>
      <c r="W1247">
        <f t="shared" si="390"/>
        <v>7.6041666666666653E-3</v>
      </c>
      <c r="X1247">
        <f t="shared" si="402"/>
        <v>1.0150462962962964E-2</v>
      </c>
      <c r="Y1247">
        <f t="shared" si="391"/>
        <v>1.0150462962962964E-2</v>
      </c>
      <c r="Z1247" t="b">
        <f t="shared" si="392"/>
        <v>0</v>
      </c>
      <c r="AA1247" s="6">
        <f t="shared" si="393"/>
        <v>3.7037037037036986E-4</v>
      </c>
      <c r="AB1247" s="6" t="b">
        <f t="shared" si="394"/>
        <v>0</v>
      </c>
      <c r="AC1247" s="9">
        <f t="shared" si="395"/>
        <v>104</v>
      </c>
      <c r="AD1247" s="9">
        <f t="shared" si="403"/>
        <v>195.00000000000028</v>
      </c>
      <c r="AE1247" s="10">
        <f t="shared" si="401"/>
        <v>4.2824074074074075E-4</v>
      </c>
      <c r="AF1247">
        <f t="shared" si="396"/>
        <v>9.0277777777777839E-4</v>
      </c>
      <c r="AG1247" t="b">
        <f t="shared" si="397"/>
        <v>0</v>
      </c>
      <c r="AH1247">
        <f t="shared" si="398"/>
        <v>2.1099537037037038E-2</v>
      </c>
    </row>
    <row r="1248" spans="1:34" x14ac:dyDescent="0.2">
      <c r="A1248">
        <v>1327</v>
      </c>
      <c r="B1248" t="s">
        <v>1277</v>
      </c>
      <c r="C1248" t="s">
        <v>1301</v>
      </c>
      <c r="D1248" t="s">
        <v>2155</v>
      </c>
      <c r="E1248" t="str">
        <f t="shared" si="385"/>
        <v>Sir PatrickApr 7, 2020</v>
      </c>
      <c r="F1248" t="str">
        <f>VLOOKUP(E1248,'names lookup'!D:L,2,FALSE)</f>
        <v>Patrick Vallance</v>
      </c>
      <c r="G1248" t="str">
        <f>VLOOKUP(F1248,'names lookup'!E:H,3,FALSE)</f>
        <v>Government</v>
      </c>
      <c r="H1248" t="str">
        <f>VLOOKUP(F1248,'names lookup'!E:I,5,FALSE)</f>
        <v>Government</v>
      </c>
      <c r="I1248" t="str">
        <f>VLOOKUP($F1248,'names lookup'!$E:J,6,FALSE)</f>
        <v>Central govt</v>
      </c>
      <c r="J1248" t="str">
        <f>VLOOKUP($F1248,'names lookup'!$E:K,7,FALSE)</f>
        <v>N/A</v>
      </c>
      <c r="K1248" t="str">
        <f>VLOOKUP($F1248,'names lookup'!$E:L,8,FALSE)</f>
        <v>UK</v>
      </c>
      <c r="L1248" t="str">
        <f t="shared" si="386"/>
        <v>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v>
      </c>
      <c r="M1248" t="str">
        <f t="shared" si="399"/>
        <v>13:51</v>
      </c>
      <c r="O1248">
        <v>417</v>
      </c>
      <c r="Q1248" t="s">
        <v>1278</v>
      </c>
      <c r="R1248" s="7">
        <f t="shared" si="387"/>
        <v>43928</v>
      </c>
      <c r="S1248" t="s">
        <v>2831</v>
      </c>
      <c r="T1248" s="6">
        <f t="shared" si="400"/>
        <v>9.618055555555555E-3</v>
      </c>
      <c r="U1248">
        <f t="shared" si="388"/>
        <v>9.2476851851851852E-3</v>
      </c>
      <c r="V1248">
        <f t="shared" si="389"/>
        <v>1.6851851851851851E-2</v>
      </c>
      <c r="W1248">
        <f t="shared" si="390"/>
        <v>7.6041666666666653E-3</v>
      </c>
      <c r="X1248">
        <f t="shared" si="402"/>
        <v>1.0150462962962964E-2</v>
      </c>
      <c r="Y1248">
        <f t="shared" si="391"/>
        <v>1.0150462962962964E-2</v>
      </c>
      <c r="Z1248" t="b">
        <f t="shared" si="392"/>
        <v>0</v>
      </c>
      <c r="AA1248" s="6">
        <f t="shared" si="393"/>
        <v>2.0833333333333467E-4</v>
      </c>
      <c r="AB1248" s="6" t="b">
        <f t="shared" si="394"/>
        <v>0</v>
      </c>
      <c r="AC1248" s="9">
        <f t="shared" si="395"/>
        <v>73</v>
      </c>
      <c r="AD1248" s="9">
        <f t="shared" si="403"/>
        <v>243.33333333333178</v>
      </c>
      <c r="AE1248" s="10">
        <f t="shared" si="401"/>
        <v>3.0092592592592595E-4</v>
      </c>
      <c r="AF1248">
        <f t="shared" si="396"/>
        <v>9.0277777777777839E-4</v>
      </c>
      <c r="AG1248" t="b">
        <f t="shared" si="397"/>
        <v>0</v>
      </c>
      <c r="AH1248">
        <f t="shared" si="398"/>
        <v>2.1099537037037038E-2</v>
      </c>
    </row>
    <row r="1249" spans="1:34" x14ac:dyDescent="0.2">
      <c r="A1249">
        <v>1328</v>
      </c>
      <c r="B1249" t="s">
        <v>1277</v>
      </c>
      <c r="C1249" t="s">
        <v>1302</v>
      </c>
      <c r="D1249" t="s">
        <v>2043</v>
      </c>
      <c r="E1249" t="str">
        <f t="shared" si="385"/>
        <v>Chria WhittyApr 7, 2020</v>
      </c>
      <c r="F1249" t="str">
        <f>VLOOKUP(E1249,'names lookup'!D:L,2,FALSE)</f>
        <v>Chris Whitty</v>
      </c>
      <c r="G1249" t="str">
        <f>VLOOKUP(F1249,'names lookup'!E:H,3,FALSE)</f>
        <v>Department of Health and Social Care (DHSC)</v>
      </c>
      <c r="H1249" t="str">
        <f>VLOOKUP(F1249,'names lookup'!E:I,5,FALSE)</f>
        <v>Government</v>
      </c>
      <c r="I1249" t="str">
        <f>VLOOKUP($F1249,'names lookup'!$E:J,6,FALSE)</f>
        <v>Health</v>
      </c>
      <c r="J1249" t="str">
        <f>VLOOKUP($F1249,'names lookup'!$E:K,7,FALSE)</f>
        <v>N/A</v>
      </c>
      <c r="K1249" t="str">
        <f>VLOOKUP($F1249,'names lookup'!$E:L,8,FALSE)</f>
        <v>England</v>
      </c>
      <c r="L1249" t="str">
        <f t="shared" si="386"/>
        <v>What I think that the one thing I’d add to that is we all know that Germany got ahead in terms of its ability to do testing for the virus. There’s a lot to learn from that and we’ve been trying to learn the lessons from that.</v>
      </c>
      <c r="M1249" t="str">
        <f t="shared" si="399"/>
        <v>14:09</v>
      </c>
      <c r="O1249">
        <v>247</v>
      </c>
      <c r="Q1249" t="s">
        <v>1278</v>
      </c>
      <c r="R1249" s="7">
        <f t="shared" si="387"/>
        <v>43928</v>
      </c>
      <c r="S1249" t="s">
        <v>2832</v>
      </c>
      <c r="T1249" s="6">
        <f t="shared" si="400"/>
        <v>9.8263888888888897E-3</v>
      </c>
      <c r="U1249">
        <f t="shared" si="388"/>
        <v>9.8263888888888897E-3</v>
      </c>
      <c r="V1249">
        <f t="shared" si="389"/>
        <v>2.0439814814814817E-2</v>
      </c>
      <c r="W1249">
        <f t="shared" si="390"/>
        <v>1.0613425925925927E-2</v>
      </c>
      <c r="X1249">
        <f t="shared" si="402"/>
        <v>1.0150462962962964E-2</v>
      </c>
      <c r="Y1249">
        <f t="shared" si="391"/>
        <v>1.0150462962962964E-2</v>
      </c>
      <c r="Z1249" t="b">
        <f t="shared" si="392"/>
        <v>0</v>
      </c>
      <c r="AA1249" s="6">
        <f t="shared" si="393"/>
        <v>1.2731481481481448E-4</v>
      </c>
      <c r="AB1249" s="6" t="b">
        <f t="shared" si="394"/>
        <v>0</v>
      </c>
      <c r="AC1249" s="9">
        <f t="shared" si="395"/>
        <v>47</v>
      </c>
      <c r="AD1249" s="9">
        <f t="shared" si="403"/>
        <v>256.36363636363706</v>
      </c>
      <c r="AE1249" s="10">
        <f t="shared" si="401"/>
        <v>1.8518518518518518E-4</v>
      </c>
      <c r="AF1249">
        <f t="shared" si="396"/>
        <v>3.2407407407407385E-4</v>
      </c>
      <c r="AG1249" t="b">
        <f t="shared" si="397"/>
        <v>0</v>
      </c>
      <c r="AH1249">
        <f t="shared" si="398"/>
        <v>2.1099537037037038E-2</v>
      </c>
    </row>
    <row r="1250" spans="1:34" x14ac:dyDescent="0.2">
      <c r="A1250">
        <v>1329</v>
      </c>
      <c r="B1250" t="s">
        <v>1277</v>
      </c>
      <c r="C1250" t="s">
        <v>1303</v>
      </c>
      <c r="D1250" t="s">
        <v>2059</v>
      </c>
      <c r="E1250" t="str">
        <f t="shared" si="385"/>
        <v>Dominic RaabApr 7, 2020</v>
      </c>
      <c r="F1250" t="str">
        <f>VLOOKUP(D1250,'names lookup'!A:L,5,FALSE)</f>
        <v>Dominic Raab</v>
      </c>
      <c r="G1250" t="str">
        <f>VLOOKUP(F1250,'names lookup'!E:H,3,FALSE)</f>
        <v>Government</v>
      </c>
      <c r="H1250" t="str">
        <f>VLOOKUP(F1250,'names lookup'!E:I,5,FALSE)</f>
        <v>Government</v>
      </c>
      <c r="I1250" t="str">
        <f>VLOOKUP($F1250,'names lookup'!$E:J,6,FALSE)</f>
        <v>Central govt</v>
      </c>
      <c r="J1250" t="str">
        <f>VLOOKUP($F1250,'names lookup'!$E:K,7,FALSE)</f>
        <v>N/A</v>
      </c>
      <c r="K1250" t="str">
        <f>VLOOKUP($F1250,'names lookup'!$E:L,8,FALSE)</f>
        <v>UK</v>
      </c>
      <c r="L1250" t="str">
        <f t="shared" si="386"/>
        <v>Did you want to follow up there, Rob boy?</v>
      </c>
      <c r="M1250" t="str">
        <f t="shared" si="399"/>
        <v>14:20</v>
      </c>
      <c r="O1250">
        <v>63</v>
      </c>
      <c r="Q1250" t="s">
        <v>1278</v>
      </c>
      <c r="R1250" s="7">
        <f t="shared" si="387"/>
        <v>43928</v>
      </c>
      <c r="S1250" t="s">
        <v>2833</v>
      </c>
      <c r="T1250" s="6">
        <f t="shared" si="400"/>
        <v>9.9537037037037042E-3</v>
      </c>
      <c r="U1250">
        <f t="shared" si="388"/>
        <v>9.9537037037037042E-3</v>
      </c>
      <c r="V1250">
        <f t="shared" si="389"/>
        <v>2.1099537037037038E-2</v>
      </c>
      <c r="W1250">
        <f t="shared" si="390"/>
        <v>1.1145833333333334E-2</v>
      </c>
      <c r="X1250">
        <f t="shared" si="402"/>
        <v>1.0150462962962964E-2</v>
      </c>
      <c r="Y1250">
        <f t="shared" si="391"/>
        <v>1.0150462962962964E-2</v>
      </c>
      <c r="Z1250" t="b">
        <f t="shared" si="392"/>
        <v>0</v>
      </c>
      <c r="AA1250" s="6">
        <f t="shared" si="393"/>
        <v>2.3148148148148875E-5</v>
      </c>
      <c r="AB1250" s="6" t="b">
        <f t="shared" si="394"/>
        <v>0</v>
      </c>
      <c r="AC1250" s="9">
        <f t="shared" si="395"/>
        <v>9</v>
      </c>
      <c r="AD1250" s="9">
        <f t="shared" si="403"/>
        <v>269.99999999999153</v>
      </c>
      <c r="AE1250" s="10">
        <f t="shared" si="401"/>
        <v>3.4722222222222222E-5</v>
      </c>
      <c r="AF1250">
        <f t="shared" si="396"/>
        <v>1.9675925925925937E-4</v>
      </c>
      <c r="AG1250" t="b">
        <f t="shared" si="397"/>
        <v>0</v>
      </c>
      <c r="AH1250">
        <f t="shared" si="398"/>
        <v>2.1099537037037038E-2</v>
      </c>
    </row>
    <row r="1251" spans="1:34" x14ac:dyDescent="0.2">
      <c r="A1251">
        <v>1330</v>
      </c>
      <c r="B1251" t="s">
        <v>1277</v>
      </c>
      <c r="C1251" t="s">
        <v>1304</v>
      </c>
      <c r="D1251" t="s">
        <v>2145</v>
      </c>
      <c r="E1251" t="str">
        <f t="shared" si="385"/>
        <v>Robert PestonApr 7, 2020</v>
      </c>
      <c r="F1251" t="str">
        <f>VLOOKUP(D1251,'names lookup'!A:L,5,FALSE)</f>
        <v>Robert Peston</v>
      </c>
      <c r="G1251" t="str">
        <f>VLOOKUP(F1251,'names lookup'!E:H,3,FALSE)</f>
        <v>ITV News</v>
      </c>
      <c r="H1251" t="str">
        <f>VLOOKUP(F1251,'names lookup'!E:I,5,FALSE)</f>
        <v>Media</v>
      </c>
      <c r="I1251" t="str">
        <f>VLOOKUP($F1251,'names lookup'!$E:J,6,FALSE)</f>
        <v>TV</v>
      </c>
      <c r="J1251" t="str">
        <f>VLOOKUP($F1251,'names lookup'!$E:K,7,FALSE)</f>
        <v>National</v>
      </c>
      <c r="K1251" t="str">
        <f>VLOOKUP($F1251,'names lookup'!$E:L,8,FALSE)</f>
        <v>UK</v>
      </c>
      <c r="L1251" t="str">
        <f t="shared" si="386"/>
        <v>Well it was just, you didn’t quite say that you feel confident that if you had to make a change of direction and you weren’t able to communicate with the prime minister, would you have the confidence in doing that?</v>
      </c>
      <c r="M1251" t="str">
        <f t="shared" si="399"/>
        <v>14:22</v>
      </c>
      <c r="O1251">
        <v>237</v>
      </c>
      <c r="Q1251" t="s">
        <v>1278</v>
      </c>
      <c r="R1251" s="7">
        <f t="shared" si="387"/>
        <v>43928</v>
      </c>
      <c r="S1251" t="s">
        <v>2834</v>
      </c>
      <c r="T1251" s="6">
        <f t="shared" si="400"/>
        <v>9.9768518518518531E-3</v>
      </c>
      <c r="U1251">
        <f t="shared" si="388"/>
        <v>9.9768518518518531E-3</v>
      </c>
      <c r="V1251">
        <f t="shared" si="389"/>
        <v>9.9768518518518531E-3</v>
      </c>
      <c r="W1251">
        <f t="shared" si="390"/>
        <v>0</v>
      </c>
      <c r="X1251">
        <f t="shared" si="402"/>
        <v>1.0150462962962964E-2</v>
      </c>
      <c r="Y1251">
        <f t="shared" si="391"/>
        <v>1.0150462962962964E-2</v>
      </c>
      <c r="Z1251" t="b">
        <f t="shared" si="392"/>
        <v>0</v>
      </c>
      <c r="AA1251" s="6">
        <f t="shared" si="393"/>
        <v>1.7361111111111049E-4</v>
      </c>
      <c r="AB1251" s="6" t="b">
        <f t="shared" si="394"/>
        <v>0</v>
      </c>
      <c r="AC1251" s="9">
        <f t="shared" si="395"/>
        <v>40</v>
      </c>
      <c r="AD1251" s="9">
        <f t="shared" si="403"/>
        <v>160.00000000000057</v>
      </c>
      <c r="AE1251" s="10">
        <f t="shared" si="401"/>
        <v>1.6203703703703703E-4</v>
      </c>
      <c r="AF1251">
        <f t="shared" si="396"/>
        <v>1.7361111111111049E-4</v>
      </c>
      <c r="AG1251" t="b">
        <f t="shared" si="397"/>
        <v>0</v>
      </c>
      <c r="AH1251">
        <f t="shared" si="398"/>
        <v>2.1099537037037038E-2</v>
      </c>
    </row>
    <row r="1252" spans="1:34" x14ac:dyDescent="0.2">
      <c r="A1252">
        <v>1331</v>
      </c>
      <c r="B1252" t="s">
        <v>1277</v>
      </c>
      <c r="C1252" t="s">
        <v>1305</v>
      </c>
      <c r="D1252" t="s">
        <v>2059</v>
      </c>
      <c r="E1252" t="str">
        <f t="shared" si="385"/>
        <v>Dominic RaabApr 7, 2020</v>
      </c>
      <c r="F1252" t="str">
        <f>VLOOKUP(D1252,'names lookup'!A:L,5,FALSE)</f>
        <v>Dominic Raab</v>
      </c>
      <c r="G1252" t="str">
        <f>VLOOKUP(F1252,'names lookup'!E:H,3,FALSE)</f>
        <v>Government</v>
      </c>
      <c r="H1252" t="str">
        <f>VLOOKUP(F1252,'names lookup'!E:I,5,FALSE)</f>
        <v>Government</v>
      </c>
      <c r="I1252" t="str">
        <f>VLOOKUP($F1252,'names lookup'!$E:J,6,FALSE)</f>
        <v>Central govt</v>
      </c>
      <c r="J1252" t="str">
        <f>VLOOKUP($F1252,'names lookup'!$E:K,7,FALSE)</f>
        <v>N/A</v>
      </c>
      <c r="K1252" t="str">
        <f>VLOOKUP($F1252,'names lookup'!$E:L,8,FALSE)</f>
        <v>UK</v>
      </c>
      <c r="L1252" t="str">
        <f t="shared" si="386"/>
        <v>I’ve got total confidence in the arrangements that the prime minister has put in place so that I can discharge the responsibility for him, deputizing for him while he’s out of action. Obviously, we hope that we’ll be for a very limited period of time. Mark Austin from Sky.</v>
      </c>
      <c r="M1252" t="str">
        <f t="shared" si="399"/>
        <v>14:37</v>
      </c>
      <c r="O1252">
        <v>295</v>
      </c>
      <c r="Q1252" t="s">
        <v>1278</v>
      </c>
      <c r="R1252" s="7">
        <f t="shared" si="387"/>
        <v>43928</v>
      </c>
      <c r="S1252" t="s">
        <v>2319</v>
      </c>
      <c r="T1252" s="6">
        <f t="shared" si="400"/>
        <v>1.0150462962962964E-2</v>
      </c>
      <c r="U1252">
        <f t="shared" si="388"/>
        <v>1.0150462962962964E-2</v>
      </c>
      <c r="V1252">
        <f t="shared" si="389"/>
        <v>2.1099537037037038E-2</v>
      </c>
      <c r="W1252">
        <f t="shared" si="390"/>
        <v>1.0949074074074075E-2</v>
      </c>
      <c r="X1252">
        <f t="shared" si="402"/>
        <v>1.1111111111111112E-2</v>
      </c>
      <c r="Y1252">
        <f t="shared" si="391"/>
        <v>1.1111111111111112E-2</v>
      </c>
      <c r="Z1252" t="b">
        <f t="shared" si="392"/>
        <v>0</v>
      </c>
      <c r="AA1252" s="6">
        <f t="shared" si="393"/>
        <v>1.7361111111111049E-4</v>
      </c>
      <c r="AB1252" s="6" t="b">
        <f t="shared" si="394"/>
        <v>0</v>
      </c>
      <c r="AC1252" s="9">
        <f t="shared" si="395"/>
        <v>49</v>
      </c>
      <c r="AD1252" s="9">
        <f t="shared" si="403"/>
        <v>196.00000000000068</v>
      </c>
      <c r="AE1252" s="10">
        <f t="shared" si="401"/>
        <v>1.9675925925925926E-4</v>
      </c>
      <c r="AF1252">
        <f t="shared" si="396"/>
        <v>9.6064814814814797E-4</v>
      </c>
      <c r="AG1252" t="b">
        <f t="shared" si="397"/>
        <v>0</v>
      </c>
      <c r="AH1252">
        <f t="shared" si="398"/>
        <v>2.1099537037037038E-2</v>
      </c>
    </row>
    <row r="1253" spans="1:34" x14ac:dyDescent="0.2">
      <c r="A1253">
        <v>1332</v>
      </c>
      <c r="B1253" t="s">
        <v>1277</v>
      </c>
      <c r="C1253" t="s">
        <v>1306</v>
      </c>
      <c r="D1253" t="s">
        <v>2117</v>
      </c>
      <c r="E1253" t="str">
        <f t="shared" si="385"/>
        <v>Mark AustinApr 7, 2020</v>
      </c>
      <c r="F1253" t="str">
        <f>VLOOKUP(E1253,'names lookup'!D:L,2,FALSE)</f>
        <v>Mark Austin</v>
      </c>
      <c r="G1253" t="str">
        <f>VLOOKUP(F1253,'names lookup'!E:H,3,FALSE)</f>
        <v>Sky News</v>
      </c>
      <c r="H1253" t="str">
        <f>VLOOKUP(F1253,'names lookup'!E:I,5,FALSE)</f>
        <v>Media</v>
      </c>
      <c r="I1253" t="str">
        <f>VLOOKUP($F1253,'names lookup'!$E:J,6,FALSE)</f>
        <v>TV</v>
      </c>
      <c r="J1253" t="str">
        <f>VLOOKUP($F1253,'names lookup'!$E:K,7,FALSE)</f>
        <v>National</v>
      </c>
      <c r="K1253" t="str">
        <f>VLOOKUP($F1253,'names lookup'!$E:L,8,FALSE)</f>
        <v>UK</v>
      </c>
      <c r="L1253" t="str">
        <f t="shared" si="386"/>
        <v>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v>
      </c>
      <c r="M1253" t="str">
        <f t="shared" si="399"/>
        <v>14:52</v>
      </c>
      <c r="O1253">
        <v>594</v>
      </c>
      <c r="Q1253" t="s">
        <v>1278</v>
      </c>
      <c r="R1253" s="7">
        <f t="shared" si="387"/>
        <v>43928</v>
      </c>
      <c r="S1253" t="s">
        <v>2835</v>
      </c>
      <c r="T1253" s="6">
        <f t="shared" si="400"/>
        <v>1.0324074074074074E-2</v>
      </c>
      <c r="U1253">
        <f t="shared" si="388"/>
        <v>1.0324074074074074E-2</v>
      </c>
      <c r="V1253">
        <f t="shared" si="389"/>
        <v>1.1076388888888887E-2</v>
      </c>
      <c r="W1253">
        <f t="shared" si="390"/>
        <v>7.523148148148133E-4</v>
      </c>
      <c r="X1253">
        <f t="shared" si="402"/>
        <v>1.1111111111111112E-2</v>
      </c>
      <c r="Y1253">
        <f t="shared" si="391"/>
        <v>1.1111111111111112E-2</v>
      </c>
      <c r="Z1253" t="b">
        <f t="shared" si="392"/>
        <v>0</v>
      </c>
      <c r="AA1253" s="6">
        <f t="shared" si="393"/>
        <v>4.1666666666666588E-4</v>
      </c>
      <c r="AB1253" s="6" t="b">
        <f t="shared" si="394"/>
        <v>0</v>
      </c>
      <c r="AC1253" s="9">
        <f t="shared" si="395"/>
        <v>105</v>
      </c>
      <c r="AD1253" s="9">
        <f t="shared" si="403"/>
        <v>175.00000000000034</v>
      </c>
      <c r="AE1253" s="10">
        <f t="shared" si="401"/>
        <v>4.2824074074074075E-4</v>
      </c>
      <c r="AF1253">
        <f t="shared" si="396"/>
        <v>7.8703703703703748E-4</v>
      </c>
      <c r="AG1253" t="b">
        <f t="shared" si="397"/>
        <v>0</v>
      </c>
      <c r="AH1253">
        <f t="shared" si="398"/>
        <v>2.1099537037037038E-2</v>
      </c>
    </row>
    <row r="1254" spans="1:34" x14ac:dyDescent="0.2">
      <c r="A1254">
        <v>1333</v>
      </c>
      <c r="B1254" t="s">
        <v>1277</v>
      </c>
      <c r="C1254" t="s">
        <v>1307</v>
      </c>
      <c r="D1254" t="s">
        <v>2059</v>
      </c>
      <c r="E1254" t="str">
        <f t="shared" si="385"/>
        <v>Dominic RaabApr 7, 2020</v>
      </c>
      <c r="F1254" t="str">
        <f>VLOOKUP(D1254,'names lookup'!A:L,5,FALSE)</f>
        <v>Dominic Raab</v>
      </c>
      <c r="G1254" t="str">
        <f>VLOOKUP(F1254,'names lookup'!E:H,3,FALSE)</f>
        <v>Government</v>
      </c>
      <c r="H1254" t="str">
        <f>VLOOKUP(F1254,'names lookup'!E:I,5,FALSE)</f>
        <v>Government</v>
      </c>
      <c r="I1254" t="str">
        <f>VLOOKUP($F1254,'names lookup'!$E:J,6,FALSE)</f>
        <v>Central govt</v>
      </c>
      <c r="J1254" t="str">
        <f>VLOOKUP($F1254,'names lookup'!$E:K,7,FALSE)</f>
        <v>N/A</v>
      </c>
      <c r="K1254" t="str">
        <f>VLOOKUP($F1254,'names lookup'!$E:L,8,FALSE)</f>
        <v>UK</v>
      </c>
      <c r="L1254" t="str">
        <f t="shared" si="386"/>
        <v>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v>
      </c>
      <c r="M1254" t="str">
        <f t="shared" si="399"/>
        <v>15:28</v>
      </c>
      <c r="O1254">
        <v>355</v>
      </c>
      <c r="Q1254" t="s">
        <v>1278</v>
      </c>
      <c r="R1254" s="7">
        <f t="shared" si="387"/>
        <v>43928</v>
      </c>
      <c r="S1254" t="s">
        <v>2810</v>
      </c>
      <c r="T1254" s="6">
        <f t="shared" si="400"/>
        <v>1.074074074074074E-2</v>
      </c>
      <c r="U1254">
        <f t="shared" si="388"/>
        <v>1.074074074074074E-2</v>
      </c>
      <c r="V1254">
        <f t="shared" si="389"/>
        <v>2.1099537037037038E-2</v>
      </c>
      <c r="W1254">
        <f t="shared" si="390"/>
        <v>1.0358796296296298E-2</v>
      </c>
      <c r="X1254">
        <f t="shared" si="402"/>
        <v>1.1111111111111112E-2</v>
      </c>
      <c r="Y1254">
        <f t="shared" si="391"/>
        <v>1.1111111111111112E-2</v>
      </c>
      <c r="Z1254" t="b">
        <f t="shared" si="392"/>
        <v>0</v>
      </c>
      <c r="AA1254" s="6">
        <f t="shared" si="393"/>
        <v>3.3564814814814742E-4</v>
      </c>
      <c r="AB1254" s="6" t="b">
        <f t="shared" si="394"/>
        <v>0</v>
      </c>
      <c r="AC1254" s="9">
        <f t="shared" si="395"/>
        <v>63</v>
      </c>
      <c r="AD1254" s="9">
        <f t="shared" si="403"/>
        <v>130.34482758620717</v>
      </c>
      <c r="AE1254" s="10">
        <f t="shared" si="401"/>
        <v>2.5462962962962961E-4</v>
      </c>
      <c r="AF1254">
        <f t="shared" si="396"/>
        <v>3.703703703703716E-4</v>
      </c>
      <c r="AG1254" t="b">
        <f t="shared" si="397"/>
        <v>0</v>
      </c>
      <c r="AH1254">
        <f t="shared" si="398"/>
        <v>2.1099537037037038E-2</v>
      </c>
    </row>
    <row r="1255" spans="1:34" x14ac:dyDescent="0.2">
      <c r="A1255">
        <v>1334</v>
      </c>
      <c r="B1255" t="s">
        <v>1277</v>
      </c>
      <c r="C1255" t="s">
        <v>1308</v>
      </c>
      <c r="D1255" t="s">
        <v>2117</v>
      </c>
      <c r="E1255" t="str">
        <f t="shared" si="385"/>
        <v>Mark AustinApr 7, 2020</v>
      </c>
      <c r="F1255" t="str">
        <f>VLOOKUP(E1255,'names lookup'!D:L,2,FALSE)</f>
        <v>Mark Austin</v>
      </c>
      <c r="G1255" t="str">
        <f>VLOOKUP(F1255,'names lookup'!E:H,3,FALSE)</f>
        <v>Sky News</v>
      </c>
      <c r="H1255" t="str">
        <f>VLOOKUP(F1255,'names lookup'!E:I,5,FALSE)</f>
        <v>Media</v>
      </c>
      <c r="I1255" t="str">
        <f>VLOOKUP($F1255,'names lookup'!$E:J,6,FALSE)</f>
        <v>TV</v>
      </c>
      <c r="J1255" t="str">
        <f>VLOOKUP($F1255,'names lookup'!$E:K,7,FALSE)</f>
        <v>National</v>
      </c>
      <c r="K1255" t="str">
        <f>VLOOKUP($F1255,'names lookup'!$E:L,8,FALSE)</f>
        <v>UK</v>
      </c>
      <c r="L1255" t="str">
        <f t="shared" si="386"/>
        <v>Yeah. And Chris, does he have an answer?</v>
      </c>
      <c r="M1255" t="str">
        <f t="shared" si="399"/>
        <v>15:57</v>
      </c>
      <c r="O1255">
        <v>61</v>
      </c>
      <c r="Q1255" t="s">
        <v>1278</v>
      </c>
      <c r="R1255" s="7">
        <f t="shared" si="387"/>
        <v>43928</v>
      </c>
      <c r="S1255" t="s">
        <v>2836</v>
      </c>
      <c r="T1255" s="6">
        <f t="shared" si="400"/>
        <v>1.1076388888888887E-2</v>
      </c>
      <c r="U1255">
        <f t="shared" si="388"/>
        <v>1.1076388888888887E-2</v>
      </c>
      <c r="V1255">
        <f t="shared" si="389"/>
        <v>1.1076388888888887E-2</v>
      </c>
      <c r="W1255">
        <f t="shared" si="390"/>
        <v>0</v>
      </c>
      <c r="X1255">
        <f t="shared" si="402"/>
        <v>1.1111111111111112E-2</v>
      </c>
      <c r="Y1255">
        <f t="shared" si="391"/>
        <v>1.1111111111111112E-2</v>
      </c>
      <c r="Z1255" t="b">
        <f t="shared" si="392"/>
        <v>0</v>
      </c>
      <c r="AA1255" s="6">
        <f t="shared" si="393"/>
        <v>3.4722222222224181E-5</v>
      </c>
      <c r="AB1255" s="6" t="b">
        <f t="shared" si="394"/>
        <v>0</v>
      </c>
      <c r="AC1255" s="9">
        <f t="shared" si="395"/>
        <v>8</v>
      </c>
      <c r="AD1255" s="9">
        <f t="shared" si="403"/>
        <v>159.99999999999096</v>
      </c>
      <c r="AE1255" s="10">
        <f t="shared" si="401"/>
        <v>2.3148148148148147E-5</v>
      </c>
      <c r="AF1255">
        <f t="shared" si="396"/>
        <v>3.4722222222224181E-5</v>
      </c>
      <c r="AG1255" t="b">
        <f t="shared" si="397"/>
        <v>0</v>
      </c>
      <c r="AH1255">
        <f t="shared" si="398"/>
        <v>2.1099537037037038E-2</v>
      </c>
    </row>
    <row r="1256" spans="1:34" x14ac:dyDescent="0.2">
      <c r="A1256">
        <v>1335</v>
      </c>
      <c r="B1256" t="s">
        <v>1277</v>
      </c>
      <c r="C1256" t="s">
        <v>1309</v>
      </c>
      <c r="D1256" t="s">
        <v>2043</v>
      </c>
      <c r="E1256" t="str">
        <f t="shared" si="385"/>
        <v>Chria WhittyApr 7, 2020</v>
      </c>
      <c r="F1256" t="str">
        <f>VLOOKUP(E1256,'names lookup'!D:L,2,FALSE)</f>
        <v>Chris Whitty</v>
      </c>
      <c r="G1256" t="str">
        <f>VLOOKUP(F1256,'names lookup'!E:H,3,FALSE)</f>
        <v>Department of Health and Social Care (DHSC)</v>
      </c>
      <c r="H1256" t="str">
        <f>VLOOKUP(F1256,'names lookup'!E:I,5,FALSE)</f>
        <v>Government</v>
      </c>
      <c r="I1256" t="str">
        <f>VLOOKUP($F1256,'names lookup'!$E:J,6,FALSE)</f>
        <v>Health</v>
      </c>
      <c r="J1256" t="str">
        <f>VLOOKUP($F1256,'names lookup'!$E:K,7,FALSE)</f>
        <v>N/A</v>
      </c>
      <c r="K1256" t="str">
        <f>VLOOKUP($F1256,'names lookup'!$E:L,8,FALSE)</f>
        <v>England</v>
      </c>
      <c r="L1256" t="str">
        <f t="shared" si="386"/>
        <v>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v>
      </c>
      <c r="M1256" t="str">
        <f t="shared" si="399"/>
        <v>16:00</v>
      </c>
      <c r="O1256">
        <v>650</v>
      </c>
      <c r="Q1256" t="s">
        <v>1278</v>
      </c>
      <c r="R1256" s="7">
        <f t="shared" si="387"/>
        <v>43928</v>
      </c>
      <c r="S1256" t="s">
        <v>2726</v>
      </c>
      <c r="T1256" s="6">
        <f t="shared" si="400"/>
        <v>1.1111111111111112E-2</v>
      </c>
      <c r="U1256">
        <f t="shared" si="388"/>
        <v>1.1111111111111112E-2</v>
      </c>
      <c r="V1256">
        <f t="shared" si="389"/>
        <v>2.0439814814814817E-2</v>
      </c>
      <c r="W1256">
        <f t="shared" si="390"/>
        <v>9.3287037037037054E-3</v>
      </c>
      <c r="X1256">
        <f t="shared" si="402"/>
        <v>1.3611111111111114E-2</v>
      </c>
      <c r="Y1256">
        <f t="shared" si="391"/>
        <v>1.3611111111111114E-2</v>
      </c>
      <c r="Z1256" t="b">
        <f t="shared" si="392"/>
        <v>0</v>
      </c>
      <c r="AA1256" s="6">
        <f t="shared" si="393"/>
        <v>4.3981481481481302E-4</v>
      </c>
      <c r="AB1256" s="6" t="b">
        <f t="shared" si="394"/>
        <v>0</v>
      </c>
      <c r="AC1256" s="9">
        <f t="shared" si="395"/>
        <v>122</v>
      </c>
      <c r="AD1256" s="9">
        <f t="shared" si="403"/>
        <v>192.63157894736921</v>
      </c>
      <c r="AE1256" s="10">
        <f t="shared" si="401"/>
        <v>4.9768518518518521E-4</v>
      </c>
      <c r="AF1256">
        <f t="shared" si="396"/>
        <v>2.5000000000000022E-3</v>
      </c>
      <c r="AG1256" t="b">
        <f t="shared" si="397"/>
        <v>0</v>
      </c>
      <c r="AH1256">
        <f t="shared" si="398"/>
        <v>2.1099537037037038E-2</v>
      </c>
    </row>
    <row r="1257" spans="1:34" x14ac:dyDescent="0.2">
      <c r="A1257">
        <v>1336</v>
      </c>
      <c r="B1257" t="s">
        <v>1277</v>
      </c>
      <c r="C1257" t="s">
        <v>1310</v>
      </c>
      <c r="D1257" t="s">
        <v>2059</v>
      </c>
      <c r="E1257" t="str">
        <f t="shared" si="385"/>
        <v>Dominic RaabApr 7, 2020</v>
      </c>
      <c r="F1257" t="str">
        <f>VLOOKUP(D1257,'names lookup'!A:L,5,FALSE)</f>
        <v>Dominic Raab</v>
      </c>
      <c r="G1257" t="str">
        <f>VLOOKUP(F1257,'names lookup'!E:H,3,FALSE)</f>
        <v>Government</v>
      </c>
      <c r="H1257" t="str">
        <f>VLOOKUP(F1257,'names lookup'!E:I,5,FALSE)</f>
        <v>Government</v>
      </c>
      <c r="I1257" t="str">
        <f>VLOOKUP($F1257,'names lookup'!$E:J,6,FALSE)</f>
        <v>Central govt</v>
      </c>
      <c r="J1257" t="str">
        <f>VLOOKUP($F1257,'names lookup'!$E:K,7,FALSE)</f>
        <v>N/A</v>
      </c>
      <c r="K1257" t="str">
        <f>VLOOKUP($F1257,'names lookup'!$E:L,8,FALSE)</f>
        <v>UK</v>
      </c>
      <c r="L1257" t="str">
        <f t="shared" si="386"/>
        <v>Jason Groves from the Daily Mail.</v>
      </c>
      <c r="M1257" t="str">
        <f t="shared" si="399"/>
        <v>16:38</v>
      </c>
      <c r="O1257">
        <v>55</v>
      </c>
      <c r="Q1257" t="s">
        <v>1278</v>
      </c>
      <c r="R1257" s="7">
        <f t="shared" si="387"/>
        <v>43928</v>
      </c>
      <c r="S1257" t="s">
        <v>2205</v>
      </c>
      <c r="T1257" s="6">
        <f t="shared" si="400"/>
        <v>1.1550925925925925E-2</v>
      </c>
      <c r="U1257">
        <f t="shared" si="388"/>
        <v>1.1550925925925925E-2</v>
      </c>
      <c r="V1257">
        <f t="shared" si="389"/>
        <v>2.1099537037037038E-2</v>
      </c>
      <c r="W1257">
        <f t="shared" si="390"/>
        <v>9.5486111111111136E-3</v>
      </c>
      <c r="X1257">
        <f t="shared" si="402"/>
        <v>1.3611111111111114E-2</v>
      </c>
      <c r="Y1257">
        <f t="shared" si="391"/>
        <v>1.3611111111111114E-2</v>
      </c>
      <c r="Z1257" t="b">
        <f t="shared" si="392"/>
        <v>0</v>
      </c>
      <c r="AA1257" s="6">
        <f t="shared" si="393"/>
        <v>5.7870370370371321E-5</v>
      </c>
      <c r="AB1257" s="6" t="b">
        <f t="shared" si="394"/>
        <v>0</v>
      </c>
      <c r="AC1257" s="9">
        <f t="shared" si="395"/>
        <v>6</v>
      </c>
      <c r="AD1257" s="9">
        <f t="shared" si="403"/>
        <v>71.99999999999882</v>
      </c>
      <c r="AE1257" s="10">
        <f t="shared" si="401"/>
        <v>2.3148148148148147E-5</v>
      </c>
      <c r="AF1257">
        <f t="shared" si="396"/>
        <v>2.0601851851851892E-3</v>
      </c>
      <c r="AG1257" t="b">
        <f t="shared" si="397"/>
        <v>0</v>
      </c>
      <c r="AH1257">
        <f t="shared" si="398"/>
        <v>2.1099537037037038E-2</v>
      </c>
    </row>
    <row r="1258" spans="1:34" x14ac:dyDescent="0.2">
      <c r="A1258">
        <v>1337</v>
      </c>
      <c r="B1258" t="s">
        <v>1277</v>
      </c>
      <c r="C1258" t="s">
        <v>1311</v>
      </c>
      <c r="D1258" t="s">
        <v>2086</v>
      </c>
      <c r="E1258" t="str">
        <f t="shared" si="385"/>
        <v>Jason GrovesApr 7, 2020</v>
      </c>
      <c r="F1258" t="str">
        <f>VLOOKUP(E1258,'names lookup'!D:L,2,FALSE)</f>
        <v>Jason Groves</v>
      </c>
      <c r="G1258" t="str">
        <f>VLOOKUP(F1258,'names lookup'!E:H,3,FALSE)</f>
        <v>The Daily Mail</v>
      </c>
      <c r="H1258" t="str">
        <f>VLOOKUP(F1258,'names lookup'!E:I,5,FALSE)</f>
        <v>Media</v>
      </c>
      <c r="I1258" t="str">
        <f>VLOOKUP($F1258,'names lookup'!$E:J,6,FALSE)</f>
        <v>Newspaper</v>
      </c>
      <c r="J1258" t="str">
        <f>VLOOKUP($F1258,'names lookup'!$E:K,7,FALSE)</f>
        <v>National</v>
      </c>
      <c r="K1258" t="str">
        <f>VLOOKUP($F1258,'names lookup'!$E:L,8,FALSE)</f>
        <v>UK</v>
      </c>
      <c r="L1258" t="str">
        <f t="shared" si="386"/>
        <v>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v>
      </c>
      <c r="M1258" t="str">
        <f t="shared" si="399"/>
        <v>16:43</v>
      </c>
      <c r="O1258">
        <v>737</v>
      </c>
      <c r="Q1258" t="s">
        <v>1278</v>
      </c>
      <c r="R1258" s="7">
        <f t="shared" si="387"/>
        <v>43928</v>
      </c>
      <c r="S1258" t="s">
        <v>2570</v>
      </c>
      <c r="T1258" s="6">
        <f t="shared" si="400"/>
        <v>1.1608796296296296E-2</v>
      </c>
      <c r="U1258">
        <f t="shared" si="388"/>
        <v>1.1608796296296296E-2</v>
      </c>
      <c r="V1258">
        <f t="shared" si="389"/>
        <v>1.3472222222222221E-2</v>
      </c>
      <c r="W1258">
        <f t="shared" si="390"/>
        <v>1.8634259259259246E-3</v>
      </c>
      <c r="X1258">
        <f t="shared" si="402"/>
        <v>1.3611111111111114E-2</v>
      </c>
      <c r="Y1258">
        <f t="shared" si="391"/>
        <v>1.3611111111111114E-2</v>
      </c>
      <c r="Z1258" t="b">
        <f t="shared" si="392"/>
        <v>0</v>
      </c>
      <c r="AA1258" s="6">
        <f t="shared" si="393"/>
        <v>5.0925925925925965E-4</v>
      </c>
      <c r="AB1258" s="6" t="b">
        <f t="shared" si="394"/>
        <v>0</v>
      </c>
      <c r="AC1258" s="9">
        <f t="shared" si="395"/>
        <v>132</v>
      </c>
      <c r="AD1258" s="9">
        <f t="shared" si="403"/>
        <v>179.99999999999989</v>
      </c>
      <c r="AE1258" s="10">
        <f t="shared" si="401"/>
        <v>5.4398148148148144E-4</v>
      </c>
      <c r="AF1258">
        <f t="shared" si="396"/>
        <v>2.0023148148148179E-3</v>
      </c>
      <c r="AG1258" t="b">
        <f t="shared" si="397"/>
        <v>0</v>
      </c>
      <c r="AH1258">
        <f t="shared" si="398"/>
        <v>2.1099537037037038E-2</v>
      </c>
    </row>
    <row r="1259" spans="1:34" x14ac:dyDescent="0.2">
      <c r="A1259">
        <v>1338</v>
      </c>
      <c r="B1259" t="s">
        <v>1277</v>
      </c>
      <c r="C1259" t="s">
        <v>1312</v>
      </c>
      <c r="D1259" t="s">
        <v>2059</v>
      </c>
      <c r="E1259" t="str">
        <f t="shared" si="385"/>
        <v>Dominic RaabApr 7, 2020</v>
      </c>
      <c r="F1259" t="str">
        <f>VLOOKUP(D1259,'names lookup'!A:L,5,FALSE)</f>
        <v>Dominic Raab</v>
      </c>
      <c r="G1259" t="str">
        <f>VLOOKUP(F1259,'names lookup'!E:H,3,FALSE)</f>
        <v>Government</v>
      </c>
      <c r="H1259" t="str">
        <f>VLOOKUP(F1259,'names lookup'!E:I,5,FALSE)</f>
        <v>Government</v>
      </c>
      <c r="I1259" t="str">
        <f>VLOOKUP($F1259,'names lookup'!$E:J,6,FALSE)</f>
        <v>Central govt</v>
      </c>
      <c r="J1259" t="str">
        <f>VLOOKUP($F1259,'names lookup'!$E:K,7,FALSE)</f>
        <v>N/A</v>
      </c>
      <c r="K1259" t="str">
        <f>VLOOKUP($F1259,'names lookup'!$E:L,8,FALSE)</f>
        <v>UK</v>
      </c>
      <c r="L1259" t="str">
        <f t="shared" si="386"/>
        <v>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v>
      </c>
      <c r="M1259" t="str">
        <f t="shared" si="399"/>
        <v>17:27</v>
      </c>
      <c r="O1259">
        <v>1057</v>
      </c>
      <c r="Q1259" t="s">
        <v>1278</v>
      </c>
      <c r="R1259" s="7">
        <f t="shared" si="387"/>
        <v>43928</v>
      </c>
      <c r="S1259" t="s">
        <v>2837</v>
      </c>
      <c r="T1259" s="6">
        <f t="shared" si="400"/>
        <v>1.2118055555555556E-2</v>
      </c>
      <c r="U1259">
        <f t="shared" si="388"/>
        <v>1.2118055555555556E-2</v>
      </c>
      <c r="V1259">
        <f t="shared" si="389"/>
        <v>2.1099537037037038E-2</v>
      </c>
      <c r="W1259">
        <f t="shared" si="390"/>
        <v>8.9814814814814826E-3</v>
      </c>
      <c r="X1259">
        <f t="shared" si="402"/>
        <v>1.3611111111111114E-2</v>
      </c>
      <c r="Y1259">
        <f t="shared" si="391"/>
        <v>1.3611111111111114E-2</v>
      </c>
      <c r="Z1259" t="b">
        <f t="shared" si="392"/>
        <v>0</v>
      </c>
      <c r="AA1259" s="6">
        <f t="shared" si="393"/>
        <v>7.4074074074074146E-4</v>
      </c>
      <c r="AB1259" s="6" t="b">
        <f t="shared" si="394"/>
        <v>0</v>
      </c>
      <c r="AC1259" s="9">
        <f t="shared" si="395"/>
        <v>183</v>
      </c>
      <c r="AD1259" s="9">
        <f t="shared" si="403"/>
        <v>171.56249999999983</v>
      </c>
      <c r="AE1259" s="10">
        <f t="shared" si="401"/>
        <v>7.5231481481481471E-4</v>
      </c>
      <c r="AF1259">
        <f t="shared" si="396"/>
        <v>1.4930555555555582E-3</v>
      </c>
      <c r="AG1259" t="b">
        <f t="shared" si="397"/>
        <v>0</v>
      </c>
      <c r="AH1259">
        <f t="shared" si="398"/>
        <v>2.1099537037037038E-2</v>
      </c>
    </row>
    <row r="1260" spans="1:34" x14ac:dyDescent="0.2">
      <c r="A1260">
        <v>1339</v>
      </c>
      <c r="B1260" t="s">
        <v>1277</v>
      </c>
      <c r="C1260" t="s">
        <v>1313</v>
      </c>
      <c r="D1260" t="s">
        <v>2043</v>
      </c>
      <c r="E1260" t="str">
        <f t="shared" si="385"/>
        <v>Chria WhittyApr 7, 2020</v>
      </c>
      <c r="F1260" t="str">
        <f>VLOOKUP(E1260,'names lookup'!D:L,2,FALSE)</f>
        <v>Chris Whitty</v>
      </c>
      <c r="G1260" t="str">
        <f>VLOOKUP(F1260,'names lookup'!E:H,3,FALSE)</f>
        <v>Department of Health and Social Care (DHSC)</v>
      </c>
      <c r="H1260" t="str">
        <f>VLOOKUP(F1260,'names lookup'!E:I,5,FALSE)</f>
        <v>Government</v>
      </c>
      <c r="I1260" t="str">
        <f>VLOOKUP($F1260,'names lookup'!$E:J,6,FALSE)</f>
        <v>Health</v>
      </c>
      <c r="J1260" t="str">
        <f>VLOOKUP($F1260,'names lookup'!$E:K,7,FALSE)</f>
        <v>N/A</v>
      </c>
      <c r="K1260" t="str">
        <f>VLOOKUP($F1260,'names lookup'!$E:L,8,FALSE)</f>
        <v>England</v>
      </c>
      <c r="L1260" t="str">
        <f t="shared" si="386"/>
        <v>It was Patrick-</v>
      </c>
      <c r="M1260" t="str">
        <f t="shared" si="399"/>
        <v>18:31</v>
      </c>
      <c r="O1260">
        <v>37</v>
      </c>
      <c r="Q1260" t="s">
        <v>1278</v>
      </c>
      <c r="R1260" s="7">
        <f t="shared" si="387"/>
        <v>43928</v>
      </c>
      <c r="S1260" t="s">
        <v>2838</v>
      </c>
      <c r="T1260" s="6">
        <f t="shared" si="400"/>
        <v>1.2858796296296297E-2</v>
      </c>
      <c r="U1260">
        <f t="shared" si="388"/>
        <v>1.2858796296296297E-2</v>
      </c>
      <c r="V1260">
        <f t="shared" si="389"/>
        <v>2.0439814814814817E-2</v>
      </c>
      <c r="W1260">
        <f t="shared" si="390"/>
        <v>7.5810185185185199E-3</v>
      </c>
      <c r="X1260">
        <f t="shared" si="402"/>
        <v>1.3611111111111114E-2</v>
      </c>
      <c r="Y1260">
        <f t="shared" si="391"/>
        <v>1.3611111111111114E-2</v>
      </c>
      <c r="Z1260" t="b">
        <f t="shared" si="392"/>
        <v>0</v>
      </c>
      <c r="AA1260" s="6">
        <f t="shared" si="393"/>
        <v>0</v>
      </c>
      <c r="AB1260" s="6" t="b">
        <f t="shared" si="394"/>
        <v>0</v>
      </c>
      <c r="AC1260" s="9">
        <f t="shared" si="395"/>
        <v>3</v>
      </c>
      <c r="AD1260" s="9"/>
      <c r="AE1260" s="10">
        <f t="shared" si="401"/>
        <v>1.1574074074074073E-5</v>
      </c>
      <c r="AF1260">
        <f t="shared" si="396"/>
        <v>7.5231481481481677E-4</v>
      </c>
      <c r="AG1260" t="b">
        <f t="shared" si="397"/>
        <v>0</v>
      </c>
      <c r="AH1260">
        <f t="shared" si="398"/>
        <v>2.1099537037037038E-2</v>
      </c>
    </row>
    <row r="1261" spans="1:34" x14ac:dyDescent="0.2">
      <c r="A1261">
        <v>1340</v>
      </c>
      <c r="B1261" t="s">
        <v>1277</v>
      </c>
      <c r="C1261" t="s">
        <v>1314</v>
      </c>
      <c r="D1261" t="s">
        <v>2059</v>
      </c>
      <c r="E1261" t="str">
        <f t="shared" si="385"/>
        <v>Dominic RaabApr 7, 2020</v>
      </c>
      <c r="F1261" t="str">
        <f>VLOOKUP(D1261,'names lookup'!A:L,5,FALSE)</f>
        <v>Dominic Raab</v>
      </c>
      <c r="G1261" t="str">
        <f>VLOOKUP(F1261,'names lookup'!E:H,3,FALSE)</f>
        <v>Government</v>
      </c>
      <c r="H1261" t="str">
        <f>VLOOKUP(F1261,'names lookup'!E:I,5,FALSE)</f>
        <v>Government</v>
      </c>
      <c r="I1261" t="str">
        <f>VLOOKUP($F1261,'names lookup'!$E:J,6,FALSE)</f>
        <v>Central govt</v>
      </c>
      <c r="J1261" t="str">
        <f>VLOOKUP($F1261,'names lookup'!$E:K,7,FALSE)</f>
        <v>N/A</v>
      </c>
      <c r="K1261" t="str">
        <f>VLOOKUP($F1261,'names lookup'!$E:L,8,FALSE)</f>
        <v>UK</v>
      </c>
      <c r="L1261" t="str">
        <f t="shared" si="386"/>
        <v>Oh, it’s Patrick. Apologies.</v>
      </c>
      <c r="M1261" t="str">
        <f t="shared" si="399"/>
        <v>18:31</v>
      </c>
      <c r="O1261">
        <v>50</v>
      </c>
      <c r="Q1261" t="s">
        <v>1278</v>
      </c>
      <c r="R1261" s="7">
        <f t="shared" si="387"/>
        <v>43928</v>
      </c>
      <c r="S1261" t="s">
        <v>2838</v>
      </c>
      <c r="T1261" s="6">
        <f t="shared" si="400"/>
        <v>1.2858796296296297E-2</v>
      </c>
      <c r="U1261">
        <f t="shared" si="388"/>
        <v>1.2858796296296297E-2</v>
      </c>
      <c r="V1261">
        <f t="shared" si="389"/>
        <v>2.1099537037037038E-2</v>
      </c>
      <c r="W1261">
        <f t="shared" si="390"/>
        <v>8.2407407407407412E-3</v>
      </c>
      <c r="X1261">
        <f t="shared" si="402"/>
        <v>1.3611111111111114E-2</v>
      </c>
      <c r="Y1261">
        <f t="shared" si="391"/>
        <v>1.3611111111111114E-2</v>
      </c>
      <c r="Z1261" t="b">
        <f t="shared" si="392"/>
        <v>0</v>
      </c>
      <c r="AA1261" s="6">
        <f t="shared" si="393"/>
        <v>1.1574074074075305E-5</v>
      </c>
      <c r="AB1261" s="6" t="b">
        <f t="shared" si="394"/>
        <v>0</v>
      </c>
      <c r="AC1261" s="9">
        <f t="shared" si="395"/>
        <v>4</v>
      </c>
      <c r="AD1261" s="9">
        <f t="shared" ref="AD1261:AD1292" si="404">IF(AB1261=FALSE,AC1261/(AA1261*(24*60)),"")</f>
        <v>239.99999999997448</v>
      </c>
      <c r="AE1261" s="10">
        <f t="shared" si="401"/>
        <v>1.1574074074074073E-5</v>
      </c>
      <c r="AF1261">
        <f t="shared" si="396"/>
        <v>7.5231481481481677E-4</v>
      </c>
      <c r="AG1261" t="b">
        <f t="shared" si="397"/>
        <v>0</v>
      </c>
      <c r="AH1261">
        <f t="shared" si="398"/>
        <v>2.1099537037037038E-2</v>
      </c>
    </row>
    <row r="1262" spans="1:34" x14ac:dyDescent="0.2">
      <c r="A1262">
        <v>1341</v>
      </c>
      <c r="B1262" t="s">
        <v>1277</v>
      </c>
      <c r="C1262" t="s">
        <v>1315</v>
      </c>
      <c r="D1262" t="s">
        <v>2155</v>
      </c>
      <c r="E1262" t="str">
        <f t="shared" si="385"/>
        <v>Sir PatrickApr 7, 2020</v>
      </c>
      <c r="F1262" t="str">
        <f>VLOOKUP(E1262,'names lookup'!D:L,2,FALSE)</f>
        <v>Patrick Vallance</v>
      </c>
      <c r="G1262" t="str">
        <f>VLOOKUP(F1262,'names lookup'!E:H,3,FALSE)</f>
        <v>Government</v>
      </c>
      <c r="H1262" t="str">
        <f>VLOOKUP(F1262,'names lookup'!E:I,5,FALSE)</f>
        <v>Government</v>
      </c>
      <c r="I1262" t="str">
        <f>VLOOKUP($F1262,'names lookup'!$E:J,6,FALSE)</f>
        <v>Central govt</v>
      </c>
      <c r="J1262" t="str">
        <f>VLOOKUP($F1262,'names lookup'!$E:K,7,FALSE)</f>
        <v>N/A</v>
      </c>
      <c r="K1262" t="str">
        <f>VLOOKUP($F1262,'names lookup'!$E:L,8,FALSE)</f>
        <v>UK</v>
      </c>
      <c r="L1262" t="str">
        <f t="shared" si="386"/>
        <v>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v>
      </c>
      <c r="M1262" t="str">
        <f t="shared" si="399"/>
        <v>18:32</v>
      </c>
      <c r="O1262">
        <v>815</v>
      </c>
      <c r="Q1262" t="s">
        <v>1278</v>
      </c>
      <c r="R1262" s="7">
        <f t="shared" si="387"/>
        <v>43928</v>
      </c>
      <c r="S1262" t="s">
        <v>2325</v>
      </c>
      <c r="T1262" s="6">
        <f t="shared" si="400"/>
        <v>1.2870370370370372E-2</v>
      </c>
      <c r="U1262">
        <f t="shared" si="388"/>
        <v>1.2870370370370372E-2</v>
      </c>
      <c r="V1262">
        <f t="shared" si="389"/>
        <v>1.6851851851851851E-2</v>
      </c>
      <c r="W1262">
        <f t="shared" si="390"/>
        <v>3.9814814814814782E-3</v>
      </c>
      <c r="X1262">
        <f t="shared" si="402"/>
        <v>1.3611111111111114E-2</v>
      </c>
      <c r="Y1262">
        <f t="shared" si="391"/>
        <v>1.3611111111111114E-2</v>
      </c>
      <c r="Z1262" t="b">
        <f t="shared" si="392"/>
        <v>0</v>
      </c>
      <c r="AA1262" s="6">
        <f t="shared" si="393"/>
        <v>5.671296296296275E-4</v>
      </c>
      <c r="AB1262" s="6" t="b">
        <f t="shared" si="394"/>
        <v>0</v>
      </c>
      <c r="AC1262" s="9">
        <f t="shared" si="395"/>
        <v>147</v>
      </c>
      <c r="AD1262" s="9">
        <f t="shared" si="404"/>
        <v>180.00000000000068</v>
      </c>
      <c r="AE1262" s="10">
        <f t="shared" si="401"/>
        <v>6.018518518518519E-4</v>
      </c>
      <c r="AF1262">
        <f t="shared" si="396"/>
        <v>7.4074074074074146E-4</v>
      </c>
      <c r="AG1262" t="b">
        <f t="shared" si="397"/>
        <v>0</v>
      </c>
      <c r="AH1262">
        <f t="shared" si="398"/>
        <v>2.1099537037037038E-2</v>
      </c>
    </row>
    <row r="1263" spans="1:34" x14ac:dyDescent="0.2">
      <c r="A1263">
        <v>1342</v>
      </c>
      <c r="B1263" t="s">
        <v>1277</v>
      </c>
      <c r="C1263" t="s">
        <v>1316</v>
      </c>
      <c r="D1263" t="s">
        <v>2059</v>
      </c>
      <c r="E1263" t="str">
        <f t="shared" si="385"/>
        <v>Dominic RaabApr 7, 2020</v>
      </c>
      <c r="F1263" t="str">
        <f>VLOOKUP(D1263,'names lookup'!A:L,5,FALSE)</f>
        <v>Dominic Raab</v>
      </c>
      <c r="G1263" t="str">
        <f>VLOOKUP(F1263,'names lookup'!E:H,3,FALSE)</f>
        <v>Government</v>
      </c>
      <c r="H1263" t="str">
        <f>VLOOKUP(F1263,'names lookup'!E:I,5,FALSE)</f>
        <v>Government</v>
      </c>
      <c r="I1263" t="str">
        <f>VLOOKUP($F1263,'names lookup'!$E:J,6,FALSE)</f>
        <v>Central govt</v>
      </c>
      <c r="J1263" t="str">
        <f>VLOOKUP($F1263,'names lookup'!$E:K,7,FALSE)</f>
        <v>N/A</v>
      </c>
      <c r="K1263" t="str">
        <f>VLOOKUP($F1263,'names lookup'!$E:L,8,FALSE)</f>
        <v>UK</v>
      </c>
      <c r="L1263" t="str">
        <f t="shared" si="386"/>
        <v>Do you want to come back, Jason, on any of that?</v>
      </c>
      <c r="M1263" t="str">
        <f t="shared" si="399"/>
        <v>19:21</v>
      </c>
      <c r="O1263">
        <v>70</v>
      </c>
      <c r="Q1263" t="s">
        <v>1278</v>
      </c>
      <c r="R1263" s="7">
        <f t="shared" si="387"/>
        <v>43928</v>
      </c>
      <c r="S1263" t="s">
        <v>2761</v>
      </c>
      <c r="T1263" s="6">
        <f t="shared" si="400"/>
        <v>1.34375E-2</v>
      </c>
      <c r="U1263">
        <f t="shared" si="388"/>
        <v>1.34375E-2</v>
      </c>
      <c r="V1263">
        <f t="shared" si="389"/>
        <v>2.1099537037037038E-2</v>
      </c>
      <c r="W1263">
        <f t="shared" si="390"/>
        <v>7.6620370370370384E-3</v>
      </c>
      <c r="X1263">
        <f t="shared" si="402"/>
        <v>1.3611111111111114E-2</v>
      </c>
      <c r="Y1263">
        <f t="shared" si="391"/>
        <v>1.3611111111111114E-2</v>
      </c>
      <c r="Z1263" t="b">
        <f t="shared" si="392"/>
        <v>0</v>
      </c>
      <c r="AA1263" s="6">
        <f t="shared" si="393"/>
        <v>3.4722222222220711E-5</v>
      </c>
      <c r="AB1263" s="6" t="b">
        <f t="shared" si="394"/>
        <v>0</v>
      </c>
      <c r="AC1263" s="9">
        <f t="shared" si="395"/>
        <v>11</v>
      </c>
      <c r="AD1263" s="9">
        <f t="shared" si="404"/>
        <v>220.00000000000958</v>
      </c>
      <c r="AE1263" s="10">
        <f t="shared" si="401"/>
        <v>3.4722222222222222E-5</v>
      </c>
      <c r="AF1263">
        <f t="shared" si="396"/>
        <v>1.7361111111111396E-4</v>
      </c>
      <c r="AG1263" t="b">
        <f t="shared" si="397"/>
        <v>0</v>
      </c>
      <c r="AH1263">
        <f t="shared" si="398"/>
        <v>2.1099537037037038E-2</v>
      </c>
    </row>
    <row r="1264" spans="1:34" x14ac:dyDescent="0.2">
      <c r="A1264">
        <v>1343</v>
      </c>
      <c r="B1264" t="s">
        <v>1277</v>
      </c>
      <c r="C1264" t="s">
        <v>1317</v>
      </c>
      <c r="D1264" t="s">
        <v>2086</v>
      </c>
      <c r="E1264" t="str">
        <f t="shared" si="385"/>
        <v>Jason GrovesApr 7, 2020</v>
      </c>
      <c r="F1264" t="str">
        <f>VLOOKUP(E1264,'names lookup'!D:L,2,FALSE)</f>
        <v>Jason Groves</v>
      </c>
      <c r="G1264" t="str">
        <f>VLOOKUP(F1264,'names lookup'!E:H,3,FALSE)</f>
        <v>The Daily Mail</v>
      </c>
      <c r="H1264" t="str">
        <f>VLOOKUP(F1264,'names lookup'!E:I,5,FALSE)</f>
        <v>Media</v>
      </c>
      <c r="I1264" t="str">
        <f>VLOOKUP($F1264,'names lookup'!$E:J,6,FALSE)</f>
        <v>Newspaper</v>
      </c>
      <c r="J1264" t="str">
        <f>VLOOKUP($F1264,'names lookup'!$E:K,7,FALSE)</f>
        <v>National</v>
      </c>
      <c r="K1264" t="str">
        <f>VLOOKUP($F1264,'names lookup'!$E:L,8,FALSE)</f>
        <v>UK</v>
      </c>
      <c r="L1264" t="str">
        <f t="shared" si="386"/>
        <v>Well, just to clarify, Mr. Raab, it sounds like the instructions you’re getting from the PM is that this lockdown is going to have to stay. We are going to have to keep our foot on the pedal for a few more weeks at least. Is that a fair interpretation?</v>
      </c>
      <c r="M1264" t="str">
        <f t="shared" si="399"/>
        <v>19:24</v>
      </c>
      <c r="O1264">
        <v>274</v>
      </c>
      <c r="Q1264" t="s">
        <v>1278</v>
      </c>
      <c r="R1264" s="7">
        <f t="shared" si="387"/>
        <v>43928</v>
      </c>
      <c r="S1264" t="s">
        <v>2475</v>
      </c>
      <c r="T1264" s="6">
        <f t="shared" si="400"/>
        <v>1.3472222222222221E-2</v>
      </c>
      <c r="U1264">
        <f t="shared" si="388"/>
        <v>1.3472222222222221E-2</v>
      </c>
      <c r="V1264">
        <f t="shared" si="389"/>
        <v>1.3472222222222221E-2</v>
      </c>
      <c r="W1264">
        <f t="shared" si="390"/>
        <v>0</v>
      </c>
      <c r="X1264">
        <f t="shared" si="402"/>
        <v>1.3611111111111114E-2</v>
      </c>
      <c r="Y1264">
        <f t="shared" si="391"/>
        <v>1.3611111111111114E-2</v>
      </c>
      <c r="Z1264" t="b">
        <f t="shared" si="392"/>
        <v>0</v>
      </c>
      <c r="AA1264" s="6">
        <f t="shared" si="393"/>
        <v>1.3888888888889325E-4</v>
      </c>
      <c r="AB1264" s="6" t="b">
        <f t="shared" si="394"/>
        <v>0</v>
      </c>
      <c r="AC1264" s="9">
        <f t="shared" si="395"/>
        <v>50</v>
      </c>
      <c r="AD1264" s="9">
        <f t="shared" si="404"/>
        <v>249.99999999999216</v>
      </c>
      <c r="AE1264" s="10">
        <f t="shared" si="401"/>
        <v>1.9675925925925926E-4</v>
      </c>
      <c r="AF1264">
        <f t="shared" si="396"/>
        <v>1.3888888888889325E-4</v>
      </c>
      <c r="AG1264" t="b">
        <f t="shared" si="397"/>
        <v>0</v>
      </c>
      <c r="AH1264">
        <f t="shared" si="398"/>
        <v>2.1099537037037038E-2</v>
      </c>
    </row>
    <row r="1265" spans="1:34" x14ac:dyDescent="0.2">
      <c r="A1265">
        <v>1344</v>
      </c>
      <c r="B1265" t="s">
        <v>1277</v>
      </c>
      <c r="C1265" t="s">
        <v>1318</v>
      </c>
      <c r="D1265" t="s">
        <v>2059</v>
      </c>
      <c r="E1265" t="str">
        <f t="shared" si="385"/>
        <v>Dominic RaabApr 7, 2020</v>
      </c>
      <c r="F1265" t="str">
        <f>VLOOKUP(D1265,'names lookup'!A:L,5,FALSE)</f>
        <v>Dominic Raab</v>
      </c>
      <c r="G1265" t="str">
        <f>VLOOKUP(F1265,'names lookup'!E:H,3,FALSE)</f>
        <v>Government</v>
      </c>
      <c r="H1265" t="str">
        <f>VLOOKUP(F1265,'names lookup'!E:I,5,FALSE)</f>
        <v>Government</v>
      </c>
      <c r="I1265" t="str">
        <f>VLOOKUP($F1265,'names lookup'!$E:J,6,FALSE)</f>
        <v>Central govt</v>
      </c>
      <c r="J1265" t="str">
        <f>VLOOKUP($F1265,'names lookup'!$E:K,7,FALSE)</f>
        <v>N/A</v>
      </c>
      <c r="K1265" t="str">
        <f>VLOOKUP($F1265,'names lookup'!$E:L,8,FALSE)</f>
        <v>UK</v>
      </c>
      <c r="L1265" t="str">
        <f t="shared" si="386"/>
        <v>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v>
      </c>
      <c r="M1265" t="str">
        <f t="shared" si="399"/>
        <v>19:36</v>
      </c>
      <c r="O1265">
        <v>647</v>
      </c>
      <c r="Q1265" t="s">
        <v>1278</v>
      </c>
      <c r="R1265" s="7">
        <f t="shared" si="387"/>
        <v>43928</v>
      </c>
      <c r="S1265" t="s">
        <v>2693</v>
      </c>
      <c r="T1265" s="6">
        <f t="shared" si="400"/>
        <v>1.3611111111111114E-2</v>
      </c>
      <c r="U1265">
        <f t="shared" si="388"/>
        <v>1.3611111111111114E-2</v>
      </c>
      <c r="V1265">
        <f t="shared" si="389"/>
        <v>2.1099537037037038E-2</v>
      </c>
      <c r="W1265">
        <f t="shared" si="390"/>
        <v>7.4884259259259244E-3</v>
      </c>
      <c r="X1265">
        <f t="shared" si="402"/>
        <v>1.5462962962962963E-2</v>
      </c>
      <c r="Y1265">
        <f t="shared" si="391"/>
        <v>1.5462962962962963E-2</v>
      </c>
      <c r="Z1265" t="b">
        <f t="shared" si="392"/>
        <v>0</v>
      </c>
      <c r="AA1265" s="6">
        <f t="shared" si="393"/>
        <v>4.2824074074073772E-4</v>
      </c>
      <c r="AB1265" s="6" t="b">
        <f t="shared" si="394"/>
        <v>0</v>
      </c>
      <c r="AC1265" s="9">
        <f t="shared" si="395"/>
        <v>114</v>
      </c>
      <c r="AD1265" s="9">
        <f t="shared" si="404"/>
        <v>184.86486486486618</v>
      </c>
      <c r="AE1265" s="10">
        <f t="shared" si="401"/>
        <v>4.6296296296296293E-4</v>
      </c>
      <c r="AF1265">
        <f t="shared" si="396"/>
        <v>1.8518518518518493E-3</v>
      </c>
      <c r="AG1265" t="b">
        <f t="shared" si="397"/>
        <v>0</v>
      </c>
      <c r="AH1265">
        <f t="shared" si="398"/>
        <v>2.1099537037037038E-2</v>
      </c>
    </row>
    <row r="1266" spans="1:34" x14ac:dyDescent="0.2">
      <c r="A1266">
        <v>1345</v>
      </c>
      <c r="B1266" t="s">
        <v>1277</v>
      </c>
      <c r="C1266" t="s">
        <v>1319</v>
      </c>
      <c r="D1266" t="s">
        <v>2078</v>
      </c>
      <c r="E1266" t="str">
        <f t="shared" si="385"/>
        <v>Heather StewartApr 7, 2020</v>
      </c>
      <c r="F1266" t="str">
        <f>VLOOKUP(E1266,'names lookup'!D:L,2,FALSE)</f>
        <v>Heather Stewart</v>
      </c>
      <c r="G1266" t="str">
        <f>VLOOKUP(F1266,'names lookup'!E:H,3,FALSE)</f>
        <v>The Guardian</v>
      </c>
      <c r="H1266" t="str">
        <f>VLOOKUP(F1266,'names lookup'!E:I,5,FALSE)</f>
        <v>Media</v>
      </c>
      <c r="I1266" t="str">
        <f>VLOOKUP($F1266,'names lookup'!$E:J,6,FALSE)</f>
        <v>Newspaper</v>
      </c>
      <c r="J1266" t="str">
        <f>VLOOKUP($F1266,'names lookup'!$E:K,7,FALSE)</f>
        <v>National</v>
      </c>
      <c r="K1266" t="str">
        <f>VLOOKUP($F1266,'names lookup'!$E:L,8,FALSE)</f>
        <v>UK</v>
      </c>
      <c r="L1266" t="str">
        <f t="shared" si="386"/>
        <v>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v>
      </c>
      <c r="M1266" t="str">
        <f t="shared" si="399"/>
        <v>20:13</v>
      </c>
      <c r="O1266">
        <v>950</v>
      </c>
      <c r="Q1266" t="s">
        <v>1278</v>
      </c>
      <c r="R1266" s="7">
        <f t="shared" si="387"/>
        <v>43928</v>
      </c>
      <c r="S1266" t="s">
        <v>2816</v>
      </c>
      <c r="T1266" s="6">
        <f t="shared" si="400"/>
        <v>1.4039351851851851E-2</v>
      </c>
      <c r="U1266">
        <f t="shared" si="388"/>
        <v>1.4039351851851851E-2</v>
      </c>
      <c r="V1266">
        <f t="shared" si="389"/>
        <v>1.5335648148148147E-2</v>
      </c>
      <c r="W1266">
        <f t="shared" si="390"/>
        <v>1.2962962962962954E-3</v>
      </c>
      <c r="X1266">
        <f t="shared" si="402"/>
        <v>1.5462962962962963E-2</v>
      </c>
      <c r="Y1266">
        <f t="shared" si="391"/>
        <v>1.5462962962962963E-2</v>
      </c>
      <c r="Z1266" t="b">
        <f t="shared" si="392"/>
        <v>0</v>
      </c>
      <c r="AA1266" s="6">
        <f t="shared" si="393"/>
        <v>5.6712962962963097E-4</v>
      </c>
      <c r="AB1266" s="6" t="b">
        <f t="shared" si="394"/>
        <v>0</v>
      </c>
      <c r="AC1266" s="9">
        <f t="shared" si="395"/>
        <v>168</v>
      </c>
      <c r="AD1266" s="9">
        <f t="shared" si="404"/>
        <v>205.71428571428521</v>
      </c>
      <c r="AE1266" s="10">
        <f t="shared" si="401"/>
        <v>6.9444444444444447E-4</v>
      </c>
      <c r="AF1266">
        <f t="shared" si="396"/>
        <v>1.4236111111111116E-3</v>
      </c>
      <c r="AG1266" t="b">
        <f t="shared" si="397"/>
        <v>0</v>
      </c>
      <c r="AH1266">
        <f t="shared" si="398"/>
        <v>2.1099537037037038E-2</v>
      </c>
    </row>
    <row r="1267" spans="1:34" x14ac:dyDescent="0.2">
      <c r="A1267">
        <v>1346</v>
      </c>
      <c r="B1267" t="s">
        <v>1277</v>
      </c>
      <c r="C1267" t="s">
        <v>1320</v>
      </c>
      <c r="D1267" t="s">
        <v>2059</v>
      </c>
      <c r="E1267" t="str">
        <f t="shared" si="385"/>
        <v>Dominic RaabApr 7, 2020</v>
      </c>
      <c r="F1267" t="str">
        <f>VLOOKUP(D1267,'names lookup'!A:L,5,FALSE)</f>
        <v>Dominic Raab</v>
      </c>
      <c r="G1267" t="str">
        <f>VLOOKUP(F1267,'names lookup'!E:H,3,FALSE)</f>
        <v>Government</v>
      </c>
      <c r="H1267" t="str">
        <f>VLOOKUP(F1267,'names lookup'!E:I,5,FALSE)</f>
        <v>Government</v>
      </c>
      <c r="I1267" t="str">
        <f>VLOOKUP($F1267,'names lookup'!$E:J,6,FALSE)</f>
        <v>Central govt</v>
      </c>
      <c r="J1267" t="str">
        <f>VLOOKUP($F1267,'names lookup'!$E:K,7,FALSE)</f>
        <v>N/A</v>
      </c>
      <c r="K1267" t="str">
        <f>VLOOKUP($F1267,'names lookup'!$E:L,8,FALSE)</f>
        <v>UK</v>
      </c>
      <c r="L1267" t="str">
        <f t="shared" si="386"/>
        <v>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v>
      </c>
      <c r="M1267" t="str">
        <f t="shared" si="399"/>
        <v>21:02</v>
      </c>
      <c r="O1267">
        <v>584</v>
      </c>
      <c r="Q1267" t="s">
        <v>1278</v>
      </c>
      <c r="R1267" s="7">
        <f t="shared" si="387"/>
        <v>43928</v>
      </c>
      <c r="S1267" t="s">
        <v>2839</v>
      </c>
      <c r="T1267" s="6">
        <f t="shared" si="400"/>
        <v>1.4606481481481482E-2</v>
      </c>
      <c r="U1267">
        <f t="shared" si="388"/>
        <v>1.4606481481481482E-2</v>
      </c>
      <c r="V1267">
        <f t="shared" si="389"/>
        <v>2.1099537037037038E-2</v>
      </c>
      <c r="W1267">
        <f t="shared" si="390"/>
        <v>6.4930555555555557E-3</v>
      </c>
      <c r="X1267">
        <f t="shared" si="402"/>
        <v>1.5462962962962963E-2</v>
      </c>
      <c r="Y1267">
        <f t="shared" si="391"/>
        <v>1.5462962962962963E-2</v>
      </c>
      <c r="Z1267" t="b">
        <f t="shared" si="392"/>
        <v>0</v>
      </c>
      <c r="AA1267" s="6">
        <f t="shared" si="393"/>
        <v>3.3564814814814742E-4</v>
      </c>
      <c r="AB1267" s="6" t="b">
        <f t="shared" si="394"/>
        <v>0</v>
      </c>
      <c r="AC1267" s="9">
        <f t="shared" si="395"/>
        <v>101</v>
      </c>
      <c r="AD1267" s="9">
        <f t="shared" si="404"/>
        <v>208.96551724137976</v>
      </c>
      <c r="AE1267" s="10">
        <f t="shared" si="401"/>
        <v>4.1666666666666669E-4</v>
      </c>
      <c r="AF1267">
        <f t="shared" si="396"/>
        <v>8.5648148148148064E-4</v>
      </c>
      <c r="AG1267" t="b">
        <f t="shared" si="397"/>
        <v>0</v>
      </c>
      <c r="AH1267">
        <f t="shared" si="398"/>
        <v>2.1099537037037038E-2</v>
      </c>
    </row>
    <row r="1268" spans="1:34" x14ac:dyDescent="0.2">
      <c r="A1268">
        <v>1347</v>
      </c>
      <c r="B1268" t="s">
        <v>1277</v>
      </c>
      <c r="C1268" t="s">
        <v>1321</v>
      </c>
      <c r="D1268" t="s">
        <v>2043</v>
      </c>
      <c r="E1268" t="str">
        <f t="shared" si="385"/>
        <v>Chria WhittyApr 7, 2020</v>
      </c>
      <c r="F1268" t="str">
        <f>VLOOKUP(E1268,'names lookup'!D:L,2,FALSE)</f>
        <v>Chris Whitty</v>
      </c>
      <c r="G1268" t="str">
        <f>VLOOKUP(F1268,'names lookup'!E:H,3,FALSE)</f>
        <v>Department of Health and Social Care (DHSC)</v>
      </c>
      <c r="H1268" t="str">
        <f>VLOOKUP(F1268,'names lookup'!E:I,5,FALSE)</f>
        <v>Government</v>
      </c>
      <c r="I1268" t="str">
        <f>VLOOKUP($F1268,'names lookup'!$E:J,6,FALSE)</f>
        <v>Health</v>
      </c>
      <c r="J1268" t="str">
        <f>VLOOKUP($F1268,'names lookup'!$E:K,7,FALSE)</f>
        <v>N/A</v>
      </c>
      <c r="K1268" t="str">
        <f>VLOOKUP($F1268,'names lookup'!$E:L,8,FALSE)</f>
        <v>England</v>
      </c>
      <c r="L1268" t="str">
        <f t="shared" si="386"/>
        <v>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v>
      </c>
      <c r="M1268" t="str">
        <f t="shared" si="399"/>
        <v>21:31</v>
      </c>
      <c r="O1268">
        <v>577</v>
      </c>
      <c r="Q1268" t="s">
        <v>1278</v>
      </c>
      <c r="R1268" s="7">
        <f t="shared" si="387"/>
        <v>43928</v>
      </c>
      <c r="S1268" t="s">
        <v>2840</v>
      </c>
      <c r="T1268" s="6">
        <f t="shared" si="400"/>
        <v>1.494212962962963E-2</v>
      </c>
      <c r="U1268">
        <f t="shared" si="388"/>
        <v>1.494212962962963E-2</v>
      </c>
      <c r="V1268">
        <f t="shared" si="389"/>
        <v>2.0439814814814817E-2</v>
      </c>
      <c r="W1268">
        <f t="shared" si="390"/>
        <v>5.497685185185187E-3</v>
      </c>
      <c r="X1268">
        <f t="shared" si="402"/>
        <v>1.5462962962962963E-2</v>
      </c>
      <c r="Y1268">
        <f t="shared" si="391"/>
        <v>1.5462962962962963E-2</v>
      </c>
      <c r="Z1268" t="b">
        <f t="shared" si="392"/>
        <v>0</v>
      </c>
      <c r="AA1268" s="6">
        <f t="shared" si="393"/>
        <v>3.5879629629629629E-4</v>
      </c>
      <c r="AB1268" s="6" t="b">
        <f t="shared" si="394"/>
        <v>0</v>
      </c>
      <c r="AC1268" s="9">
        <f t="shared" si="395"/>
        <v>102</v>
      </c>
      <c r="AD1268" s="9">
        <f t="shared" si="404"/>
        <v>197.41935483870969</v>
      </c>
      <c r="AE1268" s="10">
        <f t="shared" si="401"/>
        <v>4.1666666666666669E-4</v>
      </c>
      <c r="AF1268">
        <f t="shared" si="396"/>
        <v>5.2083333333333322E-4</v>
      </c>
      <c r="AG1268" t="b">
        <f t="shared" si="397"/>
        <v>0</v>
      </c>
      <c r="AH1268">
        <f t="shared" si="398"/>
        <v>2.1099537037037038E-2</v>
      </c>
    </row>
    <row r="1269" spans="1:34" x14ac:dyDescent="0.2">
      <c r="A1269">
        <v>1348</v>
      </c>
      <c r="B1269" t="s">
        <v>1277</v>
      </c>
      <c r="C1269" t="s">
        <v>1322</v>
      </c>
      <c r="D1269" t="s">
        <v>2059</v>
      </c>
      <c r="E1269" t="str">
        <f t="shared" si="385"/>
        <v>Dominic RaabApr 7, 2020</v>
      </c>
      <c r="F1269" t="str">
        <f>VLOOKUP(D1269,'names lookup'!A:L,5,FALSE)</f>
        <v>Dominic Raab</v>
      </c>
      <c r="G1269" t="str">
        <f>VLOOKUP(F1269,'names lookup'!E:H,3,FALSE)</f>
        <v>Government</v>
      </c>
      <c r="H1269" t="str">
        <f>VLOOKUP(F1269,'names lookup'!E:I,5,FALSE)</f>
        <v>Government</v>
      </c>
      <c r="I1269" t="str">
        <f>VLOOKUP($F1269,'names lookup'!$E:J,6,FALSE)</f>
        <v>Central govt</v>
      </c>
      <c r="J1269" t="str">
        <f>VLOOKUP($F1269,'names lookup'!$E:K,7,FALSE)</f>
        <v>N/A</v>
      </c>
      <c r="K1269" t="str">
        <f>VLOOKUP($F1269,'names lookup'!$E:L,8,FALSE)</f>
        <v>UK</v>
      </c>
      <c r="L1269" t="str">
        <f t="shared" si="386"/>
        <v>Heather, do you want to follow up or anything else you want to-</v>
      </c>
      <c r="M1269" t="str">
        <f t="shared" si="399"/>
        <v>22:02</v>
      </c>
      <c r="O1269">
        <v>85</v>
      </c>
      <c r="Q1269" t="s">
        <v>1278</v>
      </c>
      <c r="R1269" s="7">
        <f t="shared" si="387"/>
        <v>43928</v>
      </c>
      <c r="S1269" t="s">
        <v>2841</v>
      </c>
      <c r="T1269" s="6">
        <f t="shared" si="400"/>
        <v>1.5300925925925926E-2</v>
      </c>
      <c r="U1269">
        <f t="shared" si="388"/>
        <v>1.5300925925925926E-2</v>
      </c>
      <c r="V1269">
        <f t="shared" si="389"/>
        <v>2.1099537037037038E-2</v>
      </c>
      <c r="W1269">
        <f t="shared" si="390"/>
        <v>5.798611111111112E-3</v>
      </c>
      <c r="X1269">
        <f t="shared" si="402"/>
        <v>1.5462962962962963E-2</v>
      </c>
      <c r="Y1269">
        <f t="shared" si="391"/>
        <v>1.5462962962962963E-2</v>
      </c>
      <c r="Z1269" t="b">
        <f t="shared" si="392"/>
        <v>0</v>
      </c>
      <c r="AA1269" s="6">
        <f t="shared" si="393"/>
        <v>3.4722222222220711E-5</v>
      </c>
      <c r="AB1269" s="6" t="b">
        <f t="shared" si="394"/>
        <v>0</v>
      </c>
      <c r="AC1269" s="9">
        <f t="shared" si="395"/>
        <v>13</v>
      </c>
      <c r="AD1269" s="9">
        <f t="shared" si="404"/>
        <v>260.00000000001131</v>
      </c>
      <c r="AE1269" s="10">
        <f t="shared" si="401"/>
        <v>4.6296296296296294E-5</v>
      </c>
      <c r="AF1269">
        <f t="shared" si="396"/>
        <v>1.6203703703703692E-4</v>
      </c>
      <c r="AG1269" t="b">
        <f t="shared" si="397"/>
        <v>0</v>
      </c>
      <c r="AH1269">
        <f t="shared" si="398"/>
        <v>2.1099537037037038E-2</v>
      </c>
    </row>
    <row r="1270" spans="1:34" x14ac:dyDescent="0.2">
      <c r="A1270">
        <v>1349</v>
      </c>
      <c r="B1270" t="s">
        <v>1277</v>
      </c>
      <c r="C1270" t="s">
        <v>1323</v>
      </c>
      <c r="D1270" t="s">
        <v>2078</v>
      </c>
      <c r="E1270" t="str">
        <f t="shared" si="385"/>
        <v>Heather StewartApr 7, 2020</v>
      </c>
      <c r="F1270" t="str">
        <f>VLOOKUP(E1270,'names lookup'!D:L,2,FALSE)</f>
        <v>Heather Stewart</v>
      </c>
      <c r="G1270" t="str">
        <f>VLOOKUP(F1270,'names lookup'!E:H,3,FALSE)</f>
        <v>The Guardian</v>
      </c>
      <c r="H1270" t="str">
        <f>VLOOKUP(F1270,'names lookup'!E:I,5,FALSE)</f>
        <v>Media</v>
      </c>
      <c r="I1270" t="str">
        <f>VLOOKUP($F1270,'names lookup'!$E:J,6,FALSE)</f>
        <v>Newspaper</v>
      </c>
      <c r="J1270" t="str">
        <f>VLOOKUP($F1270,'names lookup'!$E:K,7,FALSE)</f>
        <v>National</v>
      </c>
      <c r="K1270" t="str">
        <f>VLOOKUP($F1270,'names lookup'!$E:L,8,FALSE)</f>
        <v>UK</v>
      </c>
      <c r="L1270" t="str">
        <f t="shared" si="386"/>
        <v>Yes. In terms of when we might see that review, it depends on when you feel you have enough and relevant enough data? We won’t necessarily see it [inaudible 002217]</v>
      </c>
      <c r="M1270" t="str">
        <f t="shared" si="399"/>
        <v>22:05</v>
      </c>
      <c r="O1270">
        <v>191</v>
      </c>
      <c r="Q1270" t="s">
        <v>1278</v>
      </c>
      <c r="R1270" s="7">
        <f t="shared" si="387"/>
        <v>43928</v>
      </c>
      <c r="S1270" t="s">
        <v>2330</v>
      </c>
      <c r="T1270" s="6">
        <f t="shared" si="400"/>
        <v>1.5335648148148147E-2</v>
      </c>
      <c r="U1270">
        <f t="shared" si="388"/>
        <v>1.5335648148148147E-2</v>
      </c>
      <c r="V1270">
        <f t="shared" si="389"/>
        <v>1.5335648148148147E-2</v>
      </c>
      <c r="W1270">
        <f t="shared" si="390"/>
        <v>0</v>
      </c>
      <c r="X1270">
        <f t="shared" si="402"/>
        <v>1.5462962962962963E-2</v>
      </c>
      <c r="Y1270">
        <f t="shared" si="391"/>
        <v>1.5462962962962963E-2</v>
      </c>
      <c r="Z1270" t="b">
        <f t="shared" si="392"/>
        <v>0</v>
      </c>
      <c r="AA1270" s="6">
        <f t="shared" si="393"/>
        <v>1.2731481481481621E-4</v>
      </c>
      <c r="AB1270" s="6" t="b">
        <f t="shared" si="394"/>
        <v>0</v>
      </c>
      <c r="AC1270" s="9">
        <f t="shared" si="395"/>
        <v>30</v>
      </c>
      <c r="AD1270" s="9">
        <f t="shared" si="404"/>
        <v>163.63636363636184</v>
      </c>
      <c r="AE1270" s="10">
        <f t="shared" si="401"/>
        <v>1.1574074074074073E-4</v>
      </c>
      <c r="AF1270">
        <f t="shared" si="396"/>
        <v>1.2731481481481621E-4</v>
      </c>
      <c r="AG1270" t="b">
        <f t="shared" si="397"/>
        <v>0</v>
      </c>
      <c r="AH1270">
        <f t="shared" si="398"/>
        <v>2.1099537037037038E-2</v>
      </c>
    </row>
    <row r="1271" spans="1:34" x14ac:dyDescent="0.2">
      <c r="A1271">
        <v>1350</v>
      </c>
      <c r="B1271" t="s">
        <v>1277</v>
      </c>
      <c r="C1271" t="s">
        <v>1324</v>
      </c>
      <c r="D1271" t="s">
        <v>2059</v>
      </c>
      <c r="E1271" t="str">
        <f t="shared" si="385"/>
        <v>Dominic RaabApr 7, 2020</v>
      </c>
      <c r="F1271" t="str">
        <f>VLOOKUP(D1271,'names lookup'!A:L,5,FALSE)</f>
        <v>Dominic Raab</v>
      </c>
      <c r="G1271" t="str">
        <f>VLOOKUP(F1271,'names lookup'!E:H,3,FALSE)</f>
        <v>Government</v>
      </c>
      <c r="H1271" t="str">
        <f>VLOOKUP(F1271,'names lookup'!E:I,5,FALSE)</f>
        <v>Government</v>
      </c>
      <c r="I1271" t="str">
        <f>VLOOKUP($F1271,'names lookup'!$E:J,6,FALSE)</f>
        <v>Central govt</v>
      </c>
      <c r="J1271" t="str">
        <f>VLOOKUP($F1271,'names lookup'!$E:K,7,FALSE)</f>
        <v>N/A</v>
      </c>
      <c r="K1271" t="str">
        <f>VLOOKUP($F1271,'names lookup'!$E:L,8,FALSE)</f>
        <v>UK</v>
      </c>
      <c r="L1271" t="str">
        <f t="shared" si="386"/>
        <v>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v>
      </c>
      <c r="M1271" t="str">
        <f t="shared" si="399"/>
        <v>22:16</v>
      </c>
      <c r="O1271">
        <v>561</v>
      </c>
      <c r="Q1271" t="s">
        <v>1278</v>
      </c>
      <c r="R1271" s="7">
        <f t="shared" si="387"/>
        <v>43928</v>
      </c>
      <c r="S1271" t="s">
        <v>2842</v>
      </c>
      <c r="T1271" s="6">
        <f t="shared" si="400"/>
        <v>1.5462962962962963E-2</v>
      </c>
      <c r="U1271">
        <f t="shared" si="388"/>
        <v>1.5462962962962963E-2</v>
      </c>
      <c r="V1271">
        <f t="shared" si="389"/>
        <v>2.1099537037037038E-2</v>
      </c>
      <c r="W1271">
        <f t="shared" si="390"/>
        <v>5.6365740740740751E-3</v>
      </c>
      <c r="X1271">
        <f t="shared" si="402"/>
        <v>1.7141203703703704E-2</v>
      </c>
      <c r="Y1271">
        <f t="shared" si="391"/>
        <v>1.7141203703703704E-2</v>
      </c>
      <c r="Z1271" t="b">
        <f t="shared" si="392"/>
        <v>0</v>
      </c>
      <c r="AA1271" s="6">
        <f t="shared" si="393"/>
        <v>3.3564814814814742E-4</v>
      </c>
      <c r="AB1271" s="6" t="b">
        <f t="shared" si="394"/>
        <v>0</v>
      </c>
      <c r="AC1271" s="9">
        <f t="shared" si="395"/>
        <v>101</v>
      </c>
      <c r="AD1271" s="9">
        <f t="shared" si="404"/>
        <v>208.96551724137976</v>
      </c>
      <c r="AE1271" s="10">
        <f t="shared" si="401"/>
        <v>4.1666666666666669E-4</v>
      </c>
      <c r="AF1271">
        <f t="shared" si="396"/>
        <v>1.6782407407407406E-3</v>
      </c>
      <c r="AG1271" t="b">
        <f t="shared" si="397"/>
        <v>0</v>
      </c>
      <c r="AH1271">
        <f t="shared" si="398"/>
        <v>2.1099537037037038E-2</v>
      </c>
    </row>
    <row r="1272" spans="1:34" x14ac:dyDescent="0.2">
      <c r="A1272">
        <v>1351</v>
      </c>
      <c r="B1272" t="s">
        <v>1277</v>
      </c>
      <c r="C1272" t="s">
        <v>1325</v>
      </c>
      <c r="D1272" t="s">
        <v>2096</v>
      </c>
      <c r="E1272" t="str">
        <f t="shared" si="385"/>
        <v>Joe MurphyApr 7, 2020</v>
      </c>
      <c r="F1272" t="str">
        <f>VLOOKUP(D1272,'names lookup'!A:L,5,FALSE)</f>
        <v>Joe Murphy</v>
      </c>
      <c r="G1272" t="str">
        <f>VLOOKUP(F1272,'names lookup'!E:H,3,FALSE)</f>
        <v>London Evening Standard</v>
      </c>
      <c r="H1272" t="str">
        <f>VLOOKUP(F1272,'names lookup'!E:I,5,FALSE)</f>
        <v>Media</v>
      </c>
      <c r="I1272" t="str">
        <f>VLOOKUP($F1272,'names lookup'!$E:J,6,FALSE)</f>
        <v>Newspaper</v>
      </c>
      <c r="J1272" t="str">
        <f>VLOOKUP($F1272,'names lookup'!$E:K,7,FALSE)</f>
        <v>Regional</v>
      </c>
      <c r="K1272" t="str">
        <f>VLOOKUP($F1272,'names lookup'!$E:L,8,FALSE)</f>
        <v>London</v>
      </c>
      <c r="L1272" t="str">
        <f t="shared" si="386"/>
        <v>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v>
      </c>
      <c r="M1272" t="str">
        <f t="shared" si="399"/>
        <v>22:45</v>
      </c>
      <c r="O1272">
        <v>849</v>
      </c>
      <c r="Q1272" t="s">
        <v>1278</v>
      </c>
      <c r="R1272" s="7">
        <f t="shared" si="387"/>
        <v>43928</v>
      </c>
      <c r="S1272" t="s">
        <v>2843</v>
      </c>
      <c r="T1272" s="6">
        <f t="shared" si="400"/>
        <v>1.579861111111111E-2</v>
      </c>
      <c r="U1272">
        <f t="shared" si="388"/>
        <v>1.579861111111111E-2</v>
      </c>
      <c r="V1272">
        <f t="shared" si="389"/>
        <v>1.7141203703703704E-2</v>
      </c>
      <c r="W1272">
        <f t="shared" si="390"/>
        <v>1.3425925925925931E-3</v>
      </c>
      <c r="X1272">
        <f t="shared" si="402"/>
        <v>1.7141203703703704E-2</v>
      </c>
      <c r="Y1272">
        <f t="shared" si="391"/>
        <v>1.7141203703703704E-2</v>
      </c>
      <c r="Z1272" t="b">
        <f t="shared" si="392"/>
        <v>0</v>
      </c>
      <c r="AA1272" s="6">
        <f t="shared" si="393"/>
        <v>6.3657407407407759E-4</v>
      </c>
      <c r="AB1272" s="6" t="b">
        <f t="shared" si="394"/>
        <v>0</v>
      </c>
      <c r="AC1272" s="9">
        <f t="shared" si="395"/>
        <v>147</v>
      </c>
      <c r="AD1272" s="9">
        <f t="shared" si="404"/>
        <v>160.36363636363546</v>
      </c>
      <c r="AE1272" s="10">
        <f t="shared" si="401"/>
        <v>6.018518518518519E-4</v>
      </c>
      <c r="AF1272">
        <f t="shared" si="396"/>
        <v>1.3425925925925931E-3</v>
      </c>
      <c r="AG1272" t="b">
        <f t="shared" si="397"/>
        <v>0</v>
      </c>
      <c r="AH1272">
        <f t="shared" si="398"/>
        <v>2.1099537037037038E-2</v>
      </c>
    </row>
    <row r="1273" spans="1:34" x14ac:dyDescent="0.2">
      <c r="A1273">
        <v>1352</v>
      </c>
      <c r="B1273" t="s">
        <v>1277</v>
      </c>
      <c r="C1273" t="s">
        <v>1326</v>
      </c>
      <c r="D1273" t="s">
        <v>2059</v>
      </c>
      <c r="E1273" t="str">
        <f t="shared" si="385"/>
        <v>Dominic RaabApr 7, 2020</v>
      </c>
      <c r="F1273" t="str">
        <f>VLOOKUP(D1273,'names lookup'!A:L,5,FALSE)</f>
        <v>Dominic Raab</v>
      </c>
      <c r="G1273" t="str">
        <f>VLOOKUP(F1273,'names lookup'!E:H,3,FALSE)</f>
        <v>Government</v>
      </c>
      <c r="H1273" t="str">
        <f>VLOOKUP(F1273,'names lookup'!E:I,5,FALSE)</f>
        <v>Government</v>
      </c>
      <c r="I1273" t="str">
        <f>VLOOKUP($F1273,'names lookup'!$E:J,6,FALSE)</f>
        <v>Central govt</v>
      </c>
      <c r="J1273" t="str">
        <f>VLOOKUP($F1273,'names lookup'!$E:K,7,FALSE)</f>
        <v>N/A</v>
      </c>
      <c r="K1273" t="str">
        <f>VLOOKUP($F1273,'names lookup'!$E:L,8,FALSE)</f>
        <v>UK</v>
      </c>
      <c r="L1273" t="str">
        <f t="shared" si="386"/>
        <v>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v>
      </c>
      <c r="M1273" t="str">
        <f t="shared" si="399"/>
        <v>23:40</v>
      </c>
      <c r="O1273">
        <v>589</v>
      </c>
      <c r="Q1273" t="s">
        <v>1278</v>
      </c>
      <c r="R1273" s="7">
        <f t="shared" si="387"/>
        <v>43928</v>
      </c>
      <c r="S1273" t="s">
        <v>2844</v>
      </c>
      <c r="T1273" s="6">
        <f t="shared" si="400"/>
        <v>1.6435185185185188E-2</v>
      </c>
      <c r="U1273">
        <f t="shared" si="388"/>
        <v>1.6435185185185188E-2</v>
      </c>
      <c r="V1273">
        <f t="shared" si="389"/>
        <v>2.1099537037037038E-2</v>
      </c>
      <c r="W1273">
        <f t="shared" si="390"/>
        <v>4.6643518518518501E-3</v>
      </c>
      <c r="X1273">
        <f t="shared" si="402"/>
        <v>1.7141203703703704E-2</v>
      </c>
      <c r="Y1273">
        <f t="shared" si="391"/>
        <v>1.7141203703703704E-2</v>
      </c>
      <c r="Z1273" t="b">
        <f t="shared" si="392"/>
        <v>0</v>
      </c>
      <c r="AA1273" s="6">
        <f t="shared" si="393"/>
        <v>4.1666666666666241E-4</v>
      </c>
      <c r="AB1273" s="6" t="b">
        <f t="shared" si="394"/>
        <v>0</v>
      </c>
      <c r="AC1273" s="9">
        <f t="shared" si="395"/>
        <v>96</v>
      </c>
      <c r="AD1273" s="9">
        <f t="shared" si="404"/>
        <v>160.00000000000165</v>
      </c>
      <c r="AE1273" s="10">
        <f t="shared" si="401"/>
        <v>3.9351851851851852E-4</v>
      </c>
      <c r="AF1273">
        <f t="shared" si="396"/>
        <v>7.0601851851851555E-4</v>
      </c>
      <c r="AG1273" t="b">
        <f t="shared" si="397"/>
        <v>0</v>
      </c>
      <c r="AH1273">
        <f t="shared" si="398"/>
        <v>2.1099537037037038E-2</v>
      </c>
    </row>
    <row r="1274" spans="1:34" x14ac:dyDescent="0.2">
      <c r="A1274">
        <v>1353</v>
      </c>
      <c r="B1274" t="s">
        <v>1277</v>
      </c>
      <c r="C1274" t="s">
        <v>1327</v>
      </c>
      <c r="D1274" t="s">
        <v>2155</v>
      </c>
      <c r="E1274" t="str">
        <f t="shared" si="385"/>
        <v>Sir PatrickApr 7, 2020</v>
      </c>
      <c r="F1274" t="str">
        <f>VLOOKUP(E1274,'names lookup'!D:L,2,FALSE)</f>
        <v>Patrick Vallance</v>
      </c>
      <c r="G1274" t="str">
        <f>VLOOKUP(F1274,'names lookup'!E:H,3,FALSE)</f>
        <v>Government</v>
      </c>
      <c r="H1274" t="str">
        <f>VLOOKUP(F1274,'names lookup'!E:I,5,FALSE)</f>
        <v>Government</v>
      </c>
      <c r="I1274" t="str">
        <f>VLOOKUP($F1274,'names lookup'!$E:J,6,FALSE)</f>
        <v>Central govt</v>
      </c>
      <c r="J1274" t="str">
        <f>VLOOKUP($F1274,'names lookup'!$E:K,7,FALSE)</f>
        <v>N/A</v>
      </c>
      <c r="K1274" t="str">
        <f>VLOOKUP($F1274,'names lookup'!$E:L,8,FALSE)</f>
        <v>UK</v>
      </c>
      <c r="L1274" t="str">
        <f t="shared" si="386"/>
        <v>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v>
      </c>
      <c r="M1274" t="str">
        <f t="shared" si="399"/>
        <v>24:16</v>
      </c>
      <c r="O1274">
        <v>467</v>
      </c>
      <c r="Q1274" t="s">
        <v>1278</v>
      </c>
      <c r="R1274" s="7">
        <f t="shared" si="387"/>
        <v>43928</v>
      </c>
      <c r="S1274" t="s">
        <v>2845</v>
      </c>
      <c r="T1274" s="6">
        <f t="shared" si="400"/>
        <v>1.6851851851851851E-2</v>
      </c>
      <c r="U1274">
        <f t="shared" si="388"/>
        <v>1.6851851851851851E-2</v>
      </c>
      <c r="V1274">
        <f t="shared" si="389"/>
        <v>1.6851851851851851E-2</v>
      </c>
      <c r="W1274">
        <f t="shared" si="390"/>
        <v>0</v>
      </c>
      <c r="X1274">
        <f t="shared" si="402"/>
        <v>1.7141203703703704E-2</v>
      </c>
      <c r="Y1274">
        <f t="shared" si="391"/>
        <v>1.7141203703703704E-2</v>
      </c>
      <c r="Z1274" t="b">
        <f t="shared" si="392"/>
        <v>0</v>
      </c>
      <c r="AA1274" s="6">
        <f t="shared" si="393"/>
        <v>2.8935185185185314E-4</v>
      </c>
      <c r="AB1274" s="6" t="b">
        <f t="shared" si="394"/>
        <v>0</v>
      </c>
      <c r="AC1274" s="9">
        <f t="shared" si="395"/>
        <v>73</v>
      </c>
      <c r="AD1274" s="9">
        <f t="shared" si="404"/>
        <v>175.19999999999922</v>
      </c>
      <c r="AE1274" s="10">
        <f t="shared" si="401"/>
        <v>3.0092592592592595E-4</v>
      </c>
      <c r="AF1274">
        <f t="shared" si="396"/>
        <v>2.8935185185185314E-4</v>
      </c>
      <c r="AG1274" t="b">
        <f t="shared" si="397"/>
        <v>0</v>
      </c>
      <c r="AH1274">
        <f t="shared" si="398"/>
        <v>2.1099537037037038E-2</v>
      </c>
    </row>
    <row r="1275" spans="1:34" x14ac:dyDescent="0.2">
      <c r="A1275">
        <v>1354</v>
      </c>
      <c r="B1275" t="s">
        <v>1277</v>
      </c>
      <c r="C1275" t="s">
        <v>1328</v>
      </c>
      <c r="D1275" t="s">
        <v>2096</v>
      </c>
      <c r="E1275" t="str">
        <f t="shared" si="385"/>
        <v>Joe MurphyApr 7, 2020</v>
      </c>
      <c r="F1275" t="str">
        <f>VLOOKUP(D1275,'names lookup'!A:L,5,FALSE)</f>
        <v>Joe Murphy</v>
      </c>
      <c r="G1275" t="str">
        <f>VLOOKUP(F1275,'names lookup'!E:H,3,FALSE)</f>
        <v>London Evening Standard</v>
      </c>
      <c r="H1275" t="str">
        <f>VLOOKUP(F1275,'names lookup'!E:I,5,FALSE)</f>
        <v>Media</v>
      </c>
      <c r="I1275" t="str">
        <f>VLOOKUP($F1275,'names lookup'!$E:J,6,FALSE)</f>
        <v>Newspaper</v>
      </c>
      <c r="J1275" t="str">
        <f>VLOOKUP($F1275,'names lookup'!$E:K,7,FALSE)</f>
        <v>Regional</v>
      </c>
      <c r="K1275" t="str">
        <f>VLOOKUP($F1275,'names lookup'!$E:L,8,FALSE)</f>
        <v>London</v>
      </c>
      <c r="L1275" t="str">
        <f t="shared" si="386"/>
        <v>So is that on the care homes?</v>
      </c>
      <c r="M1275" t="str">
        <f t="shared" si="399"/>
        <v>24:41</v>
      </c>
      <c r="O1275">
        <v>49</v>
      </c>
      <c r="Q1275" t="s">
        <v>1278</v>
      </c>
      <c r="R1275" s="7">
        <f t="shared" si="387"/>
        <v>43928</v>
      </c>
      <c r="S1275" t="s">
        <v>2846</v>
      </c>
      <c r="T1275" s="6">
        <f t="shared" si="400"/>
        <v>1.7141203703703704E-2</v>
      </c>
      <c r="U1275">
        <f t="shared" si="388"/>
        <v>1.7141203703703704E-2</v>
      </c>
      <c r="V1275">
        <f t="shared" si="389"/>
        <v>1.7141203703703704E-2</v>
      </c>
      <c r="W1275">
        <f t="shared" si="390"/>
        <v>0</v>
      </c>
      <c r="X1275">
        <f t="shared" si="402"/>
        <v>1.7152777777777777E-2</v>
      </c>
      <c r="Y1275">
        <f t="shared" si="391"/>
        <v>1.7152777777777777E-2</v>
      </c>
      <c r="Z1275" t="b">
        <f t="shared" si="392"/>
        <v>0</v>
      </c>
      <c r="AA1275" s="6">
        <f t="shared" si="393"/>
        <v>1.157407407407357E-5</v>
      </c>
      <c r="AB1275" s="6" t="b">
        <f t="shared" si="394"/>
        <v>0</v>
      </c>
      <c r="AC1275" s="9">
        <f t="shared" si="395"/>
        <v>7</v>
      </c>
      <c r="AD1275" s="9">
        <f t="shared" si="404"/>
        <v>420.0000000000183</v>
      </c>
      <c r="AE1275" s="10">
        <f t="shared" si="401"/>
        <v>2.3148148148148147E-5</v>
      </c>
      <c r="AF1275">
        <f t="shared" si="396"/>
        <v>1.157407407407357E-5</v>
      </c>
      <c r="AG1275" t="b">
        <f t="shared" si="397"/>
        <v>0</v>
      </c>
      <c r="AH1275">
        <f t="shared" si="398"/>
        <v>2.1099537037037038E-2</v>
      </c>
    </row>
    <row r="1276" spans="1:34" x14ac:dyDescent="0.2">
      <c r="A1276">
        <v>1355</v>
      </c>
      <c r="B1276" t="s">
        <v>1277</v>
      </c>
      <c r="C1276" t="s">
        <v>1329</v>
      </c>
      <c r="D1276" t="s">
        <v>2043</v>
      </c>
      <c r="E1276" t="str">
        <f t="shared" si="385"/>
        <v>Chria WhittyApr 7, 2020</v>
      </c>
      <c r="F1276" t="str">
        <f>VLOOKUP(E1276,'names lookup'!D:L,2,FALSE)</f>
        <v>Chris Whitty</v>
      </c>
      <c r="G1276" t="str">
        <f>VLOOKUP(F1276,'names lookup'!E:H,3,FALSE)</f>
        <v>Department of Health and Social Care (DHSC)</v>
      </c>
      <c r="H1276" t="str">
        <f>VLOOKUP(F1276,'names lookup'!E:I,5,FALSE)</f>
        <v>Government</v>
      </c>
      <c r="I1276" t="str">
        <f>VLOOKUP($F1276,'names lookup'!$E:J,6,FALSE)</f>
        <v>Health</v>
      </c>
      <c r="J1276" t="str">
        <f>VLOOKUP($F1276,'names lookup'!$E:K,7,FALSE)</f>
        <v>N/A</v>
      </c>
      <c r="K1276" t="str">
        <f>VLOOKUP($F1276,'names lookup'!$E:L,8,FALSE)</f>
        <v>England</v>
      </c>
      <c r="L1276" t="str">
        <f t="shared" si="386"/>
        <v>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v>
      </c>
      <c r="M1276" t="str">
        <f t="shared" si="399"/>
        <v>24:42</v>
      </c>
      <c r="O1276">
        <v>699</v>
      </c>
      <c r="Q1276" t="s">
        <v>1278</v>
      </c>
      <c r="R1276" s="7">
        <f t="shared" si="387"/>
        <v>43928</v>
      </c>
      <c r="S1276" t="s">
        <v>2335</v>
      </c>
      <c r="T1276" s="6">
        <f t="shared" si="400"/>
        <v>1.7152777777777777E-2</v>
      </c>
      <c r="U1276">
        <f t="shared" si="388"/>
        <v>1.7152777777777777E-2</v>
      </c>
      <c r="V1276">
        <f t="shared" si="389"/>
        <v>2.0439814814814817E-2</v>
      </c>
      <c r="W1276">
        <f t="shared" si="390"/>
        <v>3.2870370370370397E-3</v>
      </c>
      <c r="X1276">
        <f t="shared" si="402"/>
        <v>2.0891203703703703E-2</v>
      </c>
      <c r="Y1276">
        <f t="shared" si="391"/>
        <v>2.0891203703703703E-2</v>
      </c>
      <c r="Z1276" t="b">
        <f t="shared" si="392"/>
        <v>0</v>
      </c>
      <c r="AA1276" s="6">
        <f t="shared" si="393"/>
        <v>4.9768518518518434E-4</v>
      </c>
      <c r="AB1276" s="6" t="b">
        <f t="shared" si="394"/>
        <v>0</v>
      </c>
      <c r="AC1276" s="9">
        <f t="shared" si="395"/>
        <v>121</v>
      </c>
      <c r="AD1276" s="9">
        <f t="shared" si="404"/>
        <v>168.83720930232587</v>
      </c>
      <c r="AE1276" s="10">
        <f t="shared" si="401"/>
        <v>4.9768518518518521E-4</v>
      </c>
      <c r="AF1276">
        <f t="shared" si="396"/>
        <v>3.7384259259259263E-3</v>
      </c>
      <c r="AG1276" t="b">
        <f t="shared" si="397"/>
        <v>0</v>
      </c>
      <c r="AH1276">
        <f t="shared" si="398"/>
        <v>2.1099537037037038E-2</v>
      </c>
    </row>
    <row r="1277" spans="1:34" x14ac:dyDescent="0.2">
      <c r="A1277">
        <v>1356</v>
      </c>
      <c r="B1277" t="s">
        <v>1277</v>
      </c>
      <c r="C1277" t="s">
        <v>1330</v>
      </c>
      <c r="D1277" t="s">
        <v>2043</v>
      </c>
      <c r="E1277" t="str">
        <f t="shared" si="385"/>
        <v>Chria WhittyApr 7, 2020</v>
      </c>
      <c r="F1277" t="str">
        <f>VLOOKUP(E1277,'names lookup'!D:L,2,FALSE)</f>
        <v>Chris Whitty</v>
      </c>
      <c r="G1277" t="str">
        <f>VLOOKUP(F1277,'names lookup'!E:H,3,FALSE)</f>
        <v>Department of Health and Social Care (DHSC)</v>
      </c>
      <c r="H1277" t="str">
        <f>VLOOKUP(F1277,'names lookup'!E:I,5,FALSE)</f>
        <v>Government</v>
      </c>
      <c r="I1277" t="str">
        <f>VLOOKUP($F1277,'names lookup'!$E:J,6,FALSE)</f>
        <v>Health</v>
      </c>
      <c r="J1277" t="str">
        <f>VLOOKUP($F1277,'names lookup'!$E:K,7,FALSE)</f>
        <v>N/A</v>
      </c>
      <c r="K1277" t="str">
        <f>VLOOKUP($F1277,'names lookup'!$E:L,8,FALSE)</f>
        <v>England</v>
      </c>
      <c r="L1277" t="str">
        <f t="shared" si="386"/>
        <v>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v>
      </c>
      <c r="M1277" t="str">
        <f t="shared" si="399"/>
        <v>25:25</v>
      </c>
      <c r="O1277">
        <v>603</v>
      </c>
      <c r="Q1277" t="s">
        <v>1278</v>
      </c>
      <c r="R1277" s="7">
        <f t="shared" si="387"/>
        <v>43928</v>
      </c>
      <c r="S1277" t="s">
        <v>2335</v>
      </c>
      <c r="T1277" s="6">
        <f t="shared" si="400"/>
        <v>1.7650462962962962E-2</v>
      </c>
      <c r="U1277">
        <f t="shared" si="388"/>
        <v>1.7152777777777777E-2</v>
      </c>
      <c r="V1277">
        <f t="shared" si="389"/>
        <v>2.0439814814814817E-2</v>
      </c>
      <c r="W1277">
        <f t="shared" si="390"/>
        <v>3.2870370370370397E-3</v>
      </c>
      <c r="X1277">
        <f t="shared" si="402"/>
        <v>2.0891203703703703E-2</v>
      </c>
      <c r="Y1277">
        <f t="shared" si="391"/>
        <v>2.0891203703703703E-2</v>
      </c>
      <c r="Z1277" t="b">
        <f t="shared" si="392"/>
        <v>0</v>
      </c>
      <c r="AA1277" s="6">
        <f t="shared" si="393"/>
        <v>4.3981481481481649E-4</v>
      </c>
      <c r="AB1277" s="6" t="b">
        <f t="shared" si="394"/>
        <v>0</v>
      </c>
      <c r="AC1277" s="9">
        <f t="shared" si="395"/>
        <v>111</v>
      </c>
      <c r="AD1277" s="9">
        <f t="shared" si="404"/>
        <v>175.26315789473617</v>
      </c>
      <c r="AE1277" s="10">
        <f t="shared" si="401"/>
        <v>4.5138888888888892E-4</v>
      </c>
      <c r="AF1277">
        <f t="shared" si="396"/>
        <v>3.7384259259259263E-3</v>
      </c>
      <c r="AG1277" t="b">
        <f t="shared" si="397"/>
        <v>0</v>
      </c>
      <c r="AH1277">
        <f t="shared" si="398"/>
        <v>2.1099537037037038E-2</v>
      </c>
    </row>
    <row r="1278" spans="1:34" x14ac:dyDescent="0.2">
      <c r="A1278">
        <v>1357</v>
      </c>
      <c r="B1278" t="s">
        <v>1277</v>
      </c>
      <c r="C1278" t="s">
        <v>1331</v>
      </c>
      <c r="D1278" t="s">
        <v>2059</v>
      </c>
      <c r="E1278" t="str">
        <f t="shared" si="385"/>
        <v>Dominic RaabApr 7, 2020</v>
      </c>
      <c r="F1278" t="str">
        <f>VLOOKUP(D1278,'names lookup'!A:L,5,FALSE)</f>
        <v>Dominic Raab</v>
      </c>
      <c r="G1278" t="str">
        <f>VLOOKUP(F1278,'names lookup'!E:H,3,FALSE)</f>
        <v>Government</v>
      </c>
      <c r="H1278" t="str">
        <f>VLOOKUP(F1278,'names lookup'!E:I,5,FALSE)</f>
        <v>Government</v>
      </c>
      <c r="I1278" t="str">
        <f>VLOOKUP($F1278,'names lookup'!$E:J,6,FALSE)</f>
        <v>Central govt</v>
      </c>
      <c r="J1278" t="str">
        <f>VLOOKUP($F1278,'names lookup'!$E:K,7,FALSE)</f>
        <v>N/A</v>
      </c>
      <c r="K1278" t="str">
        <f>VLOOKUP($F1278,'names lookup'!$E:L,8,FALSE)</f>
        <v>UK</v>
      </c>
      <c r="L1278" t="str">
        <f t="shared" si="386"/>
        <v>Rob Merrick from the Inde.</v>
      </c>
      <c r="M1278" t="str">
        <f t="shared" si="399"/>
        <v>26:03</v>
      </c>
      <c r="O1278">
        <v>48</v>
      </c>
      <c r="Q1278" t="s">
        <v>1278</v>
      </c>
      <c r="R1278" s="7">
        <f t="shared" si="387"/>
        <v>43928</v>
      </c>
      <c r="S1278" t="s">
        <v>2222</v>
      </c>
      <c r="T1278" s="6">
        <f t="shared" si="400"/>
        <v>1.8090277777777778E-2</v>
      </c>
      <c r="U1278">
        <f t="shared" si="388"/>
        <v>1.8090277777777778E-2</v>
      </c>
      <c r="V1278">
        <f t="shared" si="389"/>
        <v>2.1099537037037038E-2</v>
      </c>
      <c r="W1278">
        <f t="shared" si="390"/>
        <v>3.0092592592592601E-3</v>
      </c>
      <c r="X1278">
        <f t="shared" si="402"/>
        <v>2.0891203703703703E-2</v>
      </c>
      <c r="Y1278">
        <f t="shared" si="391"/>
        <v>2.0891203703703703E-2</v>
      </c>
      <c r="Z1278" t="b">
        <f t="shared" si="392"/>
        <v>0</v>
      </c>
      <c r="AA1278" s="6">
        <f t="shared" si="393"/>
        <v>1.157407407407357E-5</v>
      </c>
      <c r="AB1278" s="6" t="b">
        <f t="shared" si="394"/>
        <v>0</v>
      </c>
      <c r="AC1278" s="9">
        <f t="shared" si="395"/>
        <v>5</v>
      </c>
      <c r="AD1278" s="9">
        <f t="shared" si="404"/>
        <v>300.00000000001307</v>
      </c>
      <c r="AE1278" s="10">
        <f t="shared" si="401"/>
        <v>1.1574074074074073E-5</v>
      </c>
      <c r="AF1278">
        <f t="shared" si="396"/>
        <v>2.8009259259259255E-3</v>
      </c>
      <c r="AG1278" t="b">
        <f t="shared" si="397"/>
        <v>0</v>
      </c>
      <c r="AH1278">
        <f t="shared" si="398"/>
        <v>2.1099537037037038E-2</v>
      </c>
    </row>
    <row r="1279" spans="1:34" x14ac:dyDescent="0.2">
      <c r="A1279">
        <v>1358</v>
      </c>
      <c r="B1279" t="s">
        <v>1277</v>
      </c>
      <c r="C1279" t="s">
        <v>1332</v>
      </c>
      <c r="D1279" t="s">
        <v>2142</v>
      </c>
      <c r="E1279" t="str">
        <f t="shared" si="385"/>
        <v>Rob MerrickApr 7, 2020</v>
      </c>
      <c r="F1279" t="str">
        <f>VLOOKUP(E1279,'names lookup'!D:L,2,FALSE)</f>
        <v>Rob Merrick</v>
      </c>
      <c r="G1279" t="str">
        <f>VLOOKUP(F1279,'names lookup'!E:H,3,FALSE)</f>
        <v>The Independent</v>
      </c>
      <c r="H1279" t="str">
        <f>VLOOKUP(F1279,'names lookup'!E:I,5,FALSE)</f>
        <v>Media</v>
      </c>
      <c r="I1279" t="str">
        <f>VLOOKUP($F1279,'names lookup'!$E:J,6,FALSE)</f>
        <v>Online</v>
      </c>
      <c r="J1279" t="str">
        <f>VLOOKUP($F1279,'names lookup'!$E:K,7,FALSE)</f>
        <v>National</v>
      </c>
      <c r="K1279" t="str">
        <f>VLOOKUP($F1279,'names lookup'!$E:L,8,FALSE)</f>
        <v>UK</v>
      </c>
      <c r="L1279" t="str">
        <f t="shared" si="386"/>
        <v>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v>
      </c>
      <c r="M1279" t="str">
        <f t="shared" si="399"/>
        <v>26:04</v>
      </c>
      <c r="O1279">
        <v>1071</v>
      </c>
      <c r="Q1279" t="s">
        <v>1278</v>
      </c>
      <c r="R1279" s="7">
        <f t="shared" si="387"/>
        <v>43928</v>
      </c>
      <c r="S1279" t="s">
        <v>2847</v>
      </c>
      <c r="T1279" s="6">
        <f t="shared" si="400"/>
        <v>1.8101851851851852E-2</v>
      </c>
      <c r="U1279">
        <f t="shared" si="388"/>
        <v>1.8101851851851852E-2</v>
      </c>
      <c r="V1279">
        <f t="shared" si="389"/>
        <v>2.0914351851851851E-2</v>
      </c>
      <c r="W1279">
        <f t="shared" si="390"/>
        <v>2.812499999999999E-3</v>
      </c>
      <c r="X1279">
        <f t="shared" si="402"/>
        <v>2.0891203703703703E-2</v>
      </c>
      <c r="Y1279">
        <f t="shared" si="391"/>
        <v>2.0891203703703703E-2</v>
      </c>
      <c r="Z1279" t="b">
        <f t="shared" si="392"/>
        <v>0</v>
      </c>
      <c r="AA1279" s="6">
        <f t="shared" si="393"/>
        <v>6.8287037037037188E-4</v>
      </c>
      <c r="AB1279" s="6" t="b">
        <f t="shared" si="394"/>
        <v>0</v>
      </c>
      <c r="AC1279" s="9">
        <f t="shared" si="395"/>
        <v>189</v>
      </c>
      <c r="AD1279" s="9">
        <f t="shared" si="404"/>
        <v>192.20338983050806</v>
      </c>
      <c r="AE1279" s="10">
        <f t="shared" si="401"/>
        <v>7.7546296296296304E-4</v>
      </c>
      <c r="AF1279">
        <f t="shared" si="396"/>
        <v>2.7893518518518519E-3</v>
      </c>
      <c r="AG1279" t="b">
        <f t="shared" si="397"/>
        <v>0</v>
      </c>
      <c r="AH1279">
        <f t="shared" si="398"/>
        <v>2.1099537037037038E-2</v>
      </c>
    </row>
    <row r="1280" spans="1:34" x14ac:dyDescent="0.2">
      <c r="A1280">
        <v>1359</v>
      </c>
      <c r="B1280" t="s">
        <v>1277</v>
      </c>
      <c r="C1280" t="s">
        <v>1333</v>
      </c>
      <c r="D1280" t="s">
        <v>2059</v>
      </c>
      <c r="E1280" t="str">
        <f t="shared" si="385"/>
        <v>Dominic RaabApr 7, 2020</v>
      </c>
      <c r="F1280" t="str">
        <f>VLOOKUP(D1280,'names lookup'!A:L,5,FALSE)</f>
        <v>Dominic Raab</v>
      </c>
      <c r="G1280" t="str">
        <f>VLOOKUP(F1280,'names lookup'!E:H,3,FALSE)</f>
        <v>Government</v>
      </c>
      <c r="H1280" t="str">
        <f>VLOOKUP(F1280,'names lookup'!E:I,5,FALSE)</f>
        <v>Government</v>
      </c>
      <c r="I1280" t="str">
        <f>VLOOKUP($F1280,'names lookup'!$E:J,6,FALSE)</f>
        <v>Central govt</v>
      </c>
      <c r="J1280" t="str">
        <f>VLOOKUP($F1280,'names lookup'!$E:K,7,FALSE)</f>
        <v>N/A</v>
      </c>
      <c r="K1280" t="str">
        <f>VLOOKUP($F1280,'names lookup'!$E:L,8,FALSE)</f>
        <v>UK</v>
      </c>
      <c r="L1280" t="str">
        <f t="shared" si="386"/>
        <v>Well, just on that, I think the health secretary was very clear on the target. What I’ve tried to set out is the progress that we’ve made. Clearly more work to do, but important that we’ve made the progress we have so far. Chris.</v>
      </c>
      <c r="M1280" t="str">
        <f t="shared" si="399"/>
        <v>27:03</v>
      </c>
      <c r="O1280">
        <v>251</v>
      </c>
      <c r="Q1280" t="s">
        <v>1278</v>
      </c>
      <c r="R1280" s="7">
        <f t="shared" si="387"/>
        <v>43928</v>
      </c>
      <c r="S1280" t="s">
        <v>2292</v>
      </c>
      <c r="T1280" s="6">
        <f t="shared" si="400"/>
        <v>1.8784722222222223E-2</v>
      </c>
      <c r="U1280">
        <f t="shared" si="388"/>
        <v>1.8784722222222223E-2</v>
      </c>
      <c r="V1280">
        <f t="shared" si="389"/>
        <v>2.1099537037037038E-2</v>
      </c>
      <c r="W1280">
        <f t="shared" si="390"/>
        <v>2.3148148148148147E-3</v>
      </c>
      <c r="X1280">
        <f t="shared" si="402"/>
        <v>2.0891203703703703E-2</v>
      </c>
      <c r="Y1280">
        <f t="shared" si="391"/>
        <v>2.0891203703703703E-2</v>
      </c>
      <c r="Z1280" t="b">
        <f t="shared" si="392"/>
        <v>0</v>
      </c>
      <c r="AA1280" s="6">
        <f t="shared" si="393"/>
        <v>1.2731481481481274E-4</v>
      </c>
      <c r="AB1280" s="6" t="b">
        <f t="shared" si="394"/>
        <v>0</v>
      </c>
      <c r="AC1280" s="9">
        <f t="shared" si="395"/>
        <v>44</v>
      </c>
      <c r="AD1280" s="9">
        <f t="shared" si="404"/>
        <v>240.00000000000389</v>
      </c>
      <c r="AE1280" s="10">
        <f t="shared" si="401"/>
        <v>1.7361111111111112E-4</v>
      </c>
      <c r="AF1280">
        <f t="shared" si="396"/>
        <v>2.10648148148148E-3</v>
      </c>
      <c r="AG1280" t="b">
        <f t="shared" si="397"/>
        <v>0</v>
      </c>
      <c r="AH1280">
        <f t="shared" si="398"/>
        <v>2.1099537037037038E-2</v>
      </c>
    </row>
    <row r="1281" spans="1:34" x14ac:dyDescent="0.2">
      <c r="A1281">
        <v>1360</v>
      </c>
      <c r="B1281" t="s">
        <v>1277</v>
      </c>
      <c r="C1281" t="s">
        <v>1334</v>
      </c>
      <c r="D1281" t="s">
        <v>2043</v>
      </c>
      <c r="E1281" t="str">
        <f t="shared" si="385"/>
        <v>Chria WhittyApr 7, 2020</v>
      </c>
      <c r="F1281" t="str">
        <f>VLOOKUP(E1281,'names lookup'!D:L,2,FALSE)</f>
        <v>Chris Whitty</v>
      </c>
      <c r="G1281" t="str">
        <f>VLOOKUP(F1281,'names lookup'!E:H,3,FALSE)</f>
        <v>Department of Health and Social Care (DHSC)</v>
      </c>
      <c r="H1281" t="str">
        <f>VLOOKUP(F1281,'names lookup'!E:I,5,FALSE)</f>
        <v>Government</v>
      </c>
      <c r="I1281" t="str">
        <f>VLOOKUP($F1281,'names lookup'!$E:J,6,FALSE)</f>
        <v>Health</v>
      </c>
      <c r="J1281" t="str">
        <f>VLOOKUP($F1281,'names lookup'!$E:K,7,FALSE)</f>
        <v>N/A</v>
      </c>
      <c r="K1281" t="str">
        <f>VLOOKUP($F1281,'names lookup'!$E:L,8,FALSE)</f>
        <v>England</v>
      </c>
      <c r="L1281" t="str">
        <f t="shared" si="386"/>
        <v>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v>
      </c>
      <c r="M1281" t="str">
        <f t="shared" si="399"/>
        <v>27:14</v>
      </c>
      <c r="O1281">
        <v>601</v>
      </c>
      <c r="Q1281" t="s">
        <v>1278</v>
      </c>
      <c r="R1281" s="7">
        <f t="shared" si="387"/>
        <v>43928</v>
      </c>
      <c r="S1281" t="s">
        <v>2848</v>
      </c>
      <c r="T1281" s="6">
        <f t="shared" si="400"/>
        <v>1.8912037037037036E-2</v>
      </c>
      <c r="U1281">
        <f t="shared" si="388"/>
        <v>1.8912037037037036E-2</v>
      </c>
      <c r="V1281">
        <f t="shared" si="389"/>
        <v>2.0439814814814817E-2</v>
      </c>
      <c r="W1281">
        <f t="shared" si="390"/>
        <v>1.5277777777777807E-3</v>
      </c>
      <c r="X1281">
        <f t="shared" si="402"/>
        <v>2.0891203703703703E-2</v>
      </c>
      <c r="Y1281">
        <f t="shared" si="391"/>
        <v>2.0891203703703703E-2</v>
      </c>
      <c r="Z1281" t="b">
        <f t="shared" si="392"/>
        <v>0</v>
      </c>
      <c r="AA1281" s="6">
        <f t="shared" si="393"/>
        <v>4.3981481481481649E-4</v>
      </c>
      <c r="AB1281" s="6" t="b">
        <f t="shared" si="394"/>
        <v>0</v>
      </c>
      <c r="AC1281" s="9">
        <f t="shared" si="395"/>
        <v>100</v>
      </c>
      <c r="AD1281" s="9">
        <f t="shared" si="404"/>
        <v>157.89473684210466</v>
      </c>
      <c r="AE1281" s="10">
        <f t="shared" si="401"/>
        <v>4.0509259259259258E-4</v>
      </c>
      <c r="AF1281">
        <f t="shared" si="396"/>
        <v>1.9791666666666673E-3</v>
      </c>
      <c r="AG1281" t="b">
        <f t="shared" si="397"/>
        <v>0</v>
      </c>
      <c r="AH1281">
        <f t="shared" si="398"/>
        <v>2.1099537037037038E-2</v>
      </c>
    </row>
    <row r="1282" spans="1:34" x14ac:dyDescent="0.2">
      <c r="A1282">
        <v>1361</v>
      </c>
      <c r="B1282" t="s">
        <v>1277</v>
      </c>
      <c r="C1282" t="s">
        <v>1335</v>
      </c>
      <c r="D1282" t="s">
        <v>2043</v>
      </c>
      <c r="E1282" t="str">
        <f t="shared" ref="E1282:E1345" si="405">D1282&amp;Q1282</f>
        <v>Chria WhittyApr 7, 2020</v>
      </c>
      <c r="F1282" t="str">
        <f>VLOOKUP(E1282,'names lookup'!D:L,2,FALSE)</f>
        <v>Chris Whitty</v>
      </c>
      <c r="G1282" t="str">
        <f>VLOOKUP(F1282,'names lookup'!E:H,3,FALSE)</f>
        <v>Department of Health and Social Care (DHSC)</v>
      </c>
      <c r="H1282" t="str">
        <f>VLOOKUP(F1282,'names lookup'!E:I,5,FALSE)</f>
        <v>Government</v>
      </c>
      <c r="I1282" t="str">
        <f>VLOOKUP($F1282,'names lookup'!$E:J,6,FALSE)</f>
        <v>Health</v>
      </c>
      <c r="J1282" t="str">
        <f>VLOOKUP($F1282,'names lookup'!$E:K,7,FALSE)</f>
        <v>N/A</v>
      </c>
      <c r="K1282" t="str">
        <f>VLOOKUP($F1282,'names lookup'!$E:L,8,FALSE)</f>
        <v>England</v>
      </c>
      <c r="L1282" t="str">
        <f t="shared" ref="L1282:L1345" si="406">TRIM(SUBSTITUTE(SUBSTITUTE(SUBSTITUTE(SUBSTITUTE(C1282,D1282,""),M1282,""),"();",""),":",""))</f>
        <v>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v>
      </c>
      <c r="M1282" t="str">
        <f t="shared" si="399"/>
        <v>27:52</v>
      </c>
      <c r="O1282">
        <v>866</v>
      </c>
      <c r="Q1282" t="s">
        <v>1278</v>
      </c>
      <c r="R1282" s="7">
        <f t="shared" ref="R1282:R1345" si="407">DATE(2020,IF(LEFT(Q1282,3)="Apr",4,3),SUBSTITUTE(SUBSTITUTE(SUBSTITUTE(Q1282,", 2020",""),"Apr ",""),"Mar ",""))</f>
        <v>43928</v>
      </c>
      <c r="S1282" t="s">
        <v>2848</v>
      </c>
      <c r="T1282" s="6">
        <f t="shared" si="400"/>
        <v>1.9351851851851853E-2</v>
      </c>
      <c r="U1282">
        <f t="shared" ref="U1282:U1345" si="408">IF(D1282=D1281,U1281,T1282)</f>
        <v>1.8912037037037036E-2</v>
      </c>
      <c r="V1282">
        <f t="shared" ref="V1282:V1345" si="409">_xlfn.MAXIFS(T:T,D:D,D1282,B:B,B1282)</f>
        <v>2.0439814814814817E-2</v>
      </c>
      <c r="W1282">
        <f t="shared" ref="W1282:W1345" si="410">V1282-U1282</f>
        <v>1.5277777777777807E-3</v>
      </c>
      <c r="X1282">
        <f t="shared" si="402"/>
        <v>2.0891203703703703E-2</v>
      </c>
      <c r="Y1282">
        <f t="shared" ref="Y1282:Y1345" si="411">IF(ISBLANK(X1282),V1282,X1282)</f>
        <v>2.0891203703703703E-2</v>
      </c>
      <c r="Z1282" t="b">
        <f t="shared" ref="Z1282:Z1345" si="412">IF(ISBLANK(X1282),TRUE,FALSE)</f>
        <v>0</v>
      </c>
      <c r="AA1282" s="6">
        <f t="shared" ref="AA1282:AA1345" si="413">T1283-T1282</f>
        <v>6.0185185185185341E-4</v>
      </c>
      <c r="AB1282" s="6" t="b">
        <f t="shared" ref="AB1282:AB1345" si="414">AA1282&lt;0</f>
        <v>0</v>
      </c>
      <c r="AC1282" s="9">
        <f t="shared" ref="AC1282:AC1345" si="415">LEN(TRIM(L1282))-LEN(SUBSTITUTE(L1282," ",""))+1</f>
        <v>154</v>
      </c>
      <c r="AD1282" s="9">
        <f t="shared" si="404"/>
        <v>177.69230769230722</v>
      </c>
      <c r="AE1282" s="10">
        <f t="shared" si="401"/>
        <v>6.3657407407407402E-4</v>
      </c>
      <c r="AF1282">
        <f t="shared" ref="AF1282:AF1345" si="416">Y1282-U1282</f>
        <v>1.9791666666666673E-3</v>
      </c>
      <c r="AG1282" t="b">
        <f t="shared" ref="AG1282:AG1345" si="417">AF1282&lt;0</f>
        <v>0</v>
      </c>
      <c r="AH1282">
        <f t="shared" ref="AH1282:AH1345" si="418">_xlfn.MAXIFS(T:T,B:B,B1282)</f>
        <v>2.1099537037037038E-2</v>
      </c>
    </row>
    <row r="1283" spans="1:34" x14ac:dyDescent="0.2">
      <c r="A1283">
        <v>1362</v>
      </c>
      <c r="B1283" t="s">
        <v>1277</v>
      </c>
      <c r="C1283" t="s">
        <v>1336</v>
      </c>
      <c r="D1283" t="s">
        <v>2043</v>
      </c>
      <c r="E1283" t="str">
        <f t="shared" si="405"/>
        <v>Chria WhittyApr 7, 2020</v>
      </c>
      <c r="F1283" t="str">
        <f>VLOOKUP(E1283,'names lookup'!D:L,2,FALSE)</f>
        <v>Chris Whitty</v>
      </c>
      <c r="G1283" t="str">
        <f>VLOOKUP(F1283,'names lookup'!E:H,3,FALSE)</f>
        <v>Department of Health and Social Care (DHSC)</v>
      </c>
      <c r="H1283" t="str">
        <f>VLOOKUP(F1283,'names lookup'!E:I,5,FALSE)</f>
        <v>Government</v>
      </c>
      <c r="I1283" t="str">
        <f>VLOOKUP($F1283,'names lookup'!$E:J,6,FALSE)</f>
        <v>Health</v>
      </c>
      <c r="J1283" t="str">
        <f>VLOOKUP($F1283,'names lookup'!$E:K,7,FALSE)</f>
        <v>N/A</v>
      </c>
      <c r="K1283" t="str">
        <f>VLOOKUP($F1283,'names lookup'!$E:L,8,FALSE)</f>
        <v>England</v>
      </c>
      <c r="L1283" t="str">
        <f t="shared" si="406"/>
        <v>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v>
      </c>
      <c r="M1283" t="str">
        <f t="shared" ref="M1283:M1346" si="419">MID(C1283,FIND("(",C1283)+1,FIND(")",C1283)-FIND("(",C1283)-1)</f>
        <v>28:44</v>
      </c>
      <c r="O1283">
        <v>759</v>
      </c>
      <c r="Q1283" t="s">
        <v>1278</v>
      </c>
      <c r="R1283" s="7">
        <f t="shared" si="407"/>
        <v>43928</v>
      </c>
      <c r="S1283" t="s">
        <v>2848</v>
      </c>
      <c r="T1283" s="6">
        <f t="shared" ref="T1283:T1346" si="420">IF(LEN(N1283)&gt;5,TIME(LEFT(M1283,2),MID(M1283,4,2),RIGHT(M1283,2)),TIME(N1283,LEFT(M1283,2),RIGHT(M1283,2)))</f>
        <v>1.9953703703703706E-2</v>
      </c>
      <c r="U1283">
        <f t="shared" si="408"/>
        <v>1.8912037037037036E-2</v>
      </c>
      <c r="V1283">
        <f t="shared" si="409"/>
        <v>2.0439814814814817E-2</v>
      </c>
      <c r="W1283">
        <f t="shared" si="410"/>
        <v>1.5277777777777807E-3</v>
      </c>
      <c r="X1283">
        <f t="shared" si="402"/>
        <v>2.0891203703703703E-2</v>
      </c>
      <c r="Y1283">
        <f t="shared" si="411"/>
        <v>2.0891203703703703E-2</v>
      </c>
      <c r="Z1283" t="b">
        <f t="shared" si="412"/>
        <v>0</v>
      </c>
      <c r="AA1283" s="6">
        <f t="shared" si="413"/>
        <v>4.8611111111111077E-4</v>
      </c>
      <c r="AB1283" s="6" t="b">
        <f t="shared" si="414"/>
        <v>0</v>
      </c>
      <c r="AC1283" s="9">
        <f t="shared" si="415"/>
        <v>133</v>
      </c>
      <c r="AD1283" s="9">
        <f t="shared" si="404"/>
        <v>190.00000000000014</v>
      </c>
      <c r="AE1283" s="10">
        <f t="shared" ref="AE1283:AE1346" si="421">TIME(0,0,(AC1283/AVERAGE(AD:AD))*60)</f>
        <v>5.4398148148148144E-4</v>
      </c>
      <c r="AF1283">
        <f t="shared" si="416"/>
        <v>1.9791666666666673E-3</v>
      </c>
      <c r="AG1283" t="b">
        <f t="shared" si="417"/>
        <v>0</v>
      </c>
      <c r="AH1283">
        <f t="shared" si="418"/>
        <v>2.1099537037037038E-2</v>
      </c>
    </row>
    <row r="1284" spans="1:34" x14ac:dyDescent="0.2">
      <c r="A1284">
        <v>1363</v>
      </c>
      <c r="B1284" t="s">
        <v>1277</v>
      </c>
      <c r="C1284" t="s">
        <v>1337</v>
      </c>
      <c r="D1284" t="s">
        <v>2043</v>
      </c>
      <c r="E1284" t="str">
        <f t="shared" si="405"/>
        <v>Chria WhittyApr 7, 2020</v>
      </c>
      <c r="F1284" t="str">
        <f>VLOOKUP(E1284,'names lookup'!D:L,2,FALSE)</f>
        <v>Chris Whitty</v>
      </c>
      <c r="G1284" t="str">
        <f>VLOOKUP(F1284,'names lookup'!E:H,3,FALSE)</f>
        <v>Department of Health and Social Care (DHSC)</v>
      </c>
      <c r="H1284" t="str">
        <f>VLOOKUP(F1284,'names lookup'!E:I,5,FALSE)</f>
        <v>Government</v>
      </c>
      <c r="I1284" t="str">
        <f>VLOOKUP($F1284,'names lookup'!$E:J,6,FALSE)</f>
        <v>Health</v>
      </c>
      <c r="J1284" t="str">
        <f>VLOOKUP($F1284,'names lookup'!$E:K,7,FALSE)</f>
        <v>N/A</v>
      </c>
      <c r="K1284" t="str">
        <f>VLOOKUP($F1284,'names lookup'!$E:L,8,FALSE)</f>
        <v>England</v>
      </c>
      <c r="L1284" t="str">
        <f t="shared" si="406"/>
        <v>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v>
      </c>
      <c r="M1284" t="str">
        <f t="shared" si="419"/>
        <v>29:26</v>
      </c>
      <c r="O1284">
        <v>734</v>
      </c>
      <c r="Q1284" t="s">
        <v>1278</v>
      </c>
      <c r="R1284" s="7">
        <f t="shared" si="407"/>
        <v>43928</v>
      </c>
      <c r="S1284" t="s">
        <v>2848</v>
      </c>
      <c r="T1284" s="6">
        <f t="shared" si="420"/>
        <v>2.0439814814814817E-2</v>
      </c>
      <c r="U1284">
        <f t="shared" si="408"/>
        <v>1.8912037037037036E-2</v>
      </c>
      <c r="V1284">
        <f t="shared" si="409"/>
        <v>2.0439814814814817E-2</v>
      </c>
      <c r="W1284">
        <f t="shared" si="410"/>
        <v>1.5277777777777807E-3</v>
      </c>
      <c r="X1284">
        <f t="shared" si="402"/>
        <v>2.0891203703703703E-2</v>
      </c>
      <c r="Y1284">
        <f t="shared" si="411"/>
        <v>2.0891203703703703E-2</v>
      </c>
      <c r="Z1284" t="b">
        <f t="shared" si="412"/>
        <v>0</v>
      </c>
      <c r="AA1284" s="6">
        <f t="shared" si="413"/>
        <v>4.5138888888888659E-4</v>
      </c>
      <c r="AB1284" s="6" t="b">
        <f t="shared" si="414"/>
        <v>0</v>
      </c>
      <c r="AC1284" s="9">
        <f t="shared" si="415"/>
        <v>125</v>
      </c>
      <c r="AD1284" s="9">
        <f t="shared" si="404"/>
        <v>192.30769230769329</v>
      </c>
      <c r="AE1284" s="10">
        <f t="shared" si="421"/>
        <v>5.0925925925925921E-4</v>
      </c>
      <c r="AF1284">
        <f t="shared" si="416"/>
        <v>1.9791666666666673E-3</v>
      </c>
      <c r="AG1284" t="b">
        <f t="shared" si="417"/>
        <v>0</v>
      </c>
      <c r="AH1284">
        <f t="shared" si="418"/>
        <v>2.1099537037037038E-2</v>
      </c>
    </row>
    <row r="1285" spans="1:34" x14ac:dyDescent="0.2">
      <c r="A1285">
        <v>1364</v>
      </c>
      <c r="B1285" t="s">
        <v>1277</v>
      </c>
      <c r="C1285" t="s">
        <v>1338</v>
      </c>
      <c r="D1285" t="s">
        <v>2059</v>
      </c>
      <c r="E1285" t="str">
        <f t="shared" si="405"/>
        <v>Dominic RaabApr 7, 2020</v>
      </c>
      <c r="F1285" t="str">
        <f>VLOOKUP(D1285,'names lookup'!A:L,5,FALSE)</f>
        <v>Dominic Raab</v>
      </c>
      <c r="G1285" t="str">
        <f>VLOOKUP(F1285,'names lookup'!E:H,3,FALSE)</f>
        <v>Government</v>
      </c>
      <c r="H1285" t="str">
        <f>VLOOKUP(F1285,'names lookup'!E:I,5,FALSE)</f>
        <v>Government</v>
      </c>
      <c r="I1285" t="str">
        <f>VLOOKUP($F1285,'names lookup'!$E:J,6,FALSE)</f>
        <v>Central govt</v>
      </c>
      <c r="J1285" t="str">
        <f>VLOOKUP($F1285,'names lookup'!$E:K,7,FALSE)</f>
        <v>N/A</v>
      </c>
      <c r="K1285" t="str">
        <f>VLOOKUP($F1285,'names lookup'!$E:L,8,FALSE)</f>
        <v>UK</v>
      </c>
      <c r="L1285" t="str">
        <f t="shared" si="406"/>
        <v>Did you have a follow up, Rob?</v>
      </c>
      <c r="M1285" t="str">
        <f t="shared" si="419"/>
        <v>30:05</v>
      </c>
      <c r="O1285">
        <v>52</v>
      </c>
      <c r="Q1285" t="s">
        <v>1278</v>
      </c>
      <c r="R1285" s="7">
        <f t="shared" si="407"/>
        <v>43928</v>
      </c>
      <c r="S1285" t="s">
        <v>2489</v>
      </c>
      <c r="T1285" s="6">
        <f t="shared" si="420"/>
        <v>2.0891203703703703E-2</v>
      </c>
      <c r="U1285">
        <f t="shared" si="408"/>
        <v>2.0891203703703703E-2</v>
      </c>
      <c r="V1285">
        <f t="shared" si="409"/>
        <v>2.1099537037037038E-2</v>
      </c>
      <c r="W1285">
        <f t="shared" si="410"/>
        <v>2.0833333333333467E-4</v>
      </c>
      <c r="X1285">
        <f t="shared" si="402"/>
        <v>2.1099537037037038E-2</v>
      </c>
      <c r="Y1285">
        <f t="shared" si="411"/>
        <v>2.1099537037037038E-2</v>
      </c>
      <c r="Z1285" t="b">
        <f t="shared" si="412"/>
        <v>0</v>
      </c>
      <c r="AA1285" s="6">
        <f t="shared" si="413"/>
        <v>2.3148148148147141E-5</v>
      </c>
      <c r="AB1285" s="6" t="b">
        <f t="shared" si="414"/>
        <v>0</v>
      </c>
      <c r="AC1285" s="9">
        <f t="shared" si="415"/>
        <v>7</v>
      </c>
      <c r="AD1285" s="9">
        <f t="shared" si="404"/>
        <v>210.00000000000915</v>
      </c>
      <c r="AE1285" s="10">
        <f t="shared" si="421"/>
        <v>2.3148148148148147E-5</v>
      </c>
      <c r="AF1285">
        <f t="shared" si="416"/>
        <v>2.0833333333333467E-4</v>
      </c>
      <c r="AG1285" t="b">
        <f t="shared" si="417"/>
        <v>0</v>
      </c>
      <c r="AH1285">
        <f t="shared" si="418"/>
        <v>2.1099537037037038E-2</v>
      </c>
    </row>
    <row r="1286" spans="1:34" x14ac:dyDescent="0.2">
      <c r="A1286">
        <v>1365</v>
      </c>
      <c r="B1286" t="s">
        <v>1277</v>
      </c>
      <c r="C1286" t="s">
        <v>1339</v>
      </c>
      <c r="D1286" t="s">
        <v>2142</v>
      </c>
      <c r="E1286" t="str">
        <f t="shared" si="405"/>
        <v>Rob MerrickApr 7, 2020</v>
      </c>
      <c r="F1286" t="str">
        <f>VLOOKUP(E1286,'names lookup'!D:L,2,FALSE)</f>
        <v>Rob Merrick</v>
      </c>
      <c r="G1286" t="str">
        <f>VLOOKUP(F1286,'names lookup'!E:H,3,FALSE)</f>
        <v>The Independent</v>
      </c>
      <c r="H1286" t="str">
        <f>VLOOKUP(F1286,'names lookup'!E:I,5,FALSE)</f>
        <v>Media</v>
      </c>
      <c r="I1286" t="str">
        <f>VLOOKUP($F1286,'names lookup'!$E:J,6,FALSE)</f>
        <v>Online</v>
      </c>
      <c r="J1286" t="str">
        <f>VLOOKUP($F1286,'names lookup'!$E:K,7,FALSE)</f>
        <v>National</v>
      </c>
      <c r="K1286" t="str">
        <f>VLOOKUP($F1286,'names lookup'!$E:L,8,FALSE)</f>
        <v>UK</v>
      </c>
      <c r="L1286" t="str">
        <f t="shared" si="406"/>
        <v>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v>
      </c>
      <c r="M1286" t="str">
        <f t="shared" si="419"/>
        <v>30:07</v>
      </c>
      <c r="O1286">
        <v>321</v>
      </c>
      <c r="Q1286" t="s">
        <v>1278</v>
      </c>
      <c r="R1286" s="7">
        <f t="shared" si="407"/>
        <v>43928</v>
      </c>
      <c r="S1286" t="s">
        <v>2490</v>
      </c>
      <c r="T1286" s="6">
        <f t="shared" si="420"/>
        <v>2.0914351851851851E-2</v>
      </c>
      <c r="U1286">
        <f t="shared" si="408"/>
        <v>2.0914351851851851E-2</v>
      </c>
      <c r="V1286">
        <f t="shared" si="409"/>
        <v>2.0914351851851851E-2</v>
      </c>
      <c r="W1286">
        <f t="shared" si="410"/>
        <v>0</v>
      </c>
      <c r="X1286">
        <f t="shared" ref="X1286:X1349" si="422">IF(V1286=T1286,T1287,X1287)</f>
        <v>2.1099537037037038E-2</v>
      </c>
      <c r="Y1286">
        <f t="shared" si="411"/>
        <v>2.1099537037037038E-2</v>
      </c>
      <c r="Z1286" t="b">
        <f t="shared" si="412"/>
        <v>0</v>
      </c>
      <c r="AA1286" s="6">
        <f t="shared" si="413"/>
        <v>1.8518518518518753E-4</v>
      </c>
      <c r="AB1286" s="6" t="b">
        <f t="shared" si="414"/>
        <v>0</v>
      </c>
      <c r="AC1286" s="9">
        <f t="shared" si="415"/>
        <v>60</v>
      </c>
      <c r="AD1286" s="9">
        <f t="shared" si="404"/>
        <v>224.99999999999716</v>
      </c>
      <c r="AE1286" s="10">
        <f t="shared" si="421"/>
        <v>2.4305555555555552E-4</v>
      </c>
      <c r="AF1286">
        <f t="shared" si="416"/>
        <v>1.8518518518518753E-4</v>
      </c>
      <c r="AG1286" t="b">
        <f t="shared" si="417"/>
        <v>0</v>
      </c>
      <c r="AH1286">
        <f t="shared" si="418"/>
        <v>2.1099537037037038E-2</v>
      </c>
    </row>
    <row r="1287" spans="1:34" x14ac:dyDescent="0.2">
      <c r="A1287">
        <v>1366</v>
      </c>
      <c r="B1287" t="s">
        <v>1277</v>
      </c>
      <c r="C1287" t="s">
        <v>1340</v>
      </c>
      <c r="D1287" t="s">
        <v>2059</v>
      </c>
      <c r="E1287" t="str">
        <f t="shared" si="405"/>
        <v>Dominic RaabApr 7, 2020</v>
      </c>
      <c r="F1287" t="str">
        <f>VLOOKUP(D1287,'names lookup'!A:L,5,FALSE)</f>
        <v>Dominic Raab</v>
      </c>
      <c r="G1287" t="str">
        <f>VLOOKUP(F1287,'names lookup'!E:H,3,FALSE)</f>
        <v>Government</v>
      </c>
      <c r="H1287" t="str">
        <f>VLOOKUP(F1287,'names lookup'!E:I,5,FALSE)</f>
        <v>Government</v>
      </c>
      <c r="I1287" t="str">
        <f>VLOOKUP($F1287,'names lookup'!$E:J,6,FALSE)</f>
        <v>Central govt</v>
      </c>
      <c r="J1287" t="str">
        <f>VLOOKUP($F1287,'names lookup'!$E:K,7,FALSE)</f>
        <v>N/A</v>
      </c>
      <c r="K1287" t="str">
        <f>VLOOKUP($F1287,'names lookup'!$E:L,8,FALSE)</f>
        <v>UK</v>
      </c>
      <c r="L1287" t="str">
        <f t="shared" si="406"/>
        <v>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v>
      </c>
      <c r="M1287" t="str">
        <f t="shared" si="419"/>
        <v>30:23</v>
      </c>
      <c r="O1287">
        <v>702</v>
      </c>
      <c r="Q1287" t="s">
        <v>1278</v>
      </c>
      <c r="R1287" s="7">
        <f t="shared" si="407"/>
        <v>43928</v>
      </c>
      <c r="S1287" t="s">
        <v>2849</v>
      </c>
      <c r="T1287" s="6">
        <f t="shared" si="420"/>
        <v>2.1099537037037038E-2</v>
      </c>
      <c r="U1287" s="6">
        <f t="shared" si="408"/>
        <v>2.1099537037037038E-2</v>
      </c>
      <c r="V1287" s="6">
        <f t="shared" si="409"/>
        <v>2.1099537037037038E-2</v>
      </c>
      <c r="W1287" s="6">
        <f t="shared" si="410"/>
        <v>0</v>
      </c>
      <c r="X1287" s="6">
        <f t="shared" si="422"/>
        <v>0</v>
      </c>
      <c r="Y1287" s="6">
        <f t="shared" si="411"/>
        <v>0</v>
      </c>
      <c r="Z1287" t="b">
        <f t="shared" si="412"/>
        <v>0</v>
      </c>
      <c r="AA1287" s="6">
        <f t="shared" si="413"/>
        <v>-2.1099537037037038E-2</v>
      </c>
      <c r="AB1287" s="6" t="b">
        <f t="shared" si="414"/>
        <v>1</v>
      </c>
      <c r="AC1287" s="9">
        <f t="shared" si="415"/>
        <v>119</v>
      </c>
      <c r="AD1287" s="9" t="str">
        <f t="shared" si="404"/>
        <v/>
      </c>
      <c r="AE1287" s="10">
        <f t="shared" si="421"/>
        <v>4.8611111111111104E-4</v>
      </c>
      <c r="AF1287">
        <f t="shared" si="416"/>
        <v>-2.1099537037037038E-2</v>
      </c>
      <c r="AG1287" t="b">
        <f t="shared" si="417"/>
        <v>1</v>
      </c>
      <c r="AH1287">
        <f t="shared" si="418"/>
        <v>2.1099537037037038E-2</v>
      </c>
    </row>
    <row r="1288" spans="1:34" x14ac:dyDescent="0.2">
      <c r="A1288">
        <v>1372</v>
      </c>
      <c r="B1288" t="s">
        <v>1341</v>
      </c>
      <c r="C1288" t="s">
        <v>1344</v>
      </c>
      <c r="D1288" t="s">
        <v>2023</v>
      </c>
      <c r="E1288" t="str">
        <f t="shared" si="405"/>
        <v>Alok SharmaApr 1, 2020</v>
      </c>
      <c r="F1288" t="str">
        <f>VLOOKUP(E1288,'names lookup'!D:L,2,FALSE)</f>
        <v>Alok Sharma</v>
      </c>
      <c r="G1288" t="str">
        <f>VLOOKUP(F1288,'names lookup'!E:H,3,FALSE)</f>
        <v>Government</v>
      </c>
      <c r="H1288" t="str">
        <f>VLOOKUP(F1288,'names lookup'!E:I,5,FALSE)</f>
        <v>Government</v>
      </c>
      <c r="I1288" t="str">
        <f>VLOOKUP($F1288,'names lookup'!$E:J,6,FALSE)</f>
        <v>Central govt</v>
      </c>
      <c r="J1288" t="str">
        <f>VLOOKUP($F1288,'names lookup'!$E:K,7,FALSE)</f>
        <v>N/A</v>
      </c>
      <c r="K1288" t="str">
        <f>VLOOKUP($F1288,'names lookup'!$E:L,8,FALSE)</f>
        <v>UK</v>
      </c>
      <c r="L1288" t="str">
        <f t="shared" si="406"/>
        <v>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v>
      </c>
      <c r="M1288" t="str">
        <f t="shared" si="419"/>
        <v>00:00</v>
      </c>
      <c r="O1288">
        <v>384</v>
      </c>
      <c r="Q1288" t="s">
        <v>1342</v>
      </c>
      <c r="R1288" s="7">
        <f t="shared" si="407"/>
        <v>43922</v>
      </c>
      <c r="S1288" t="s">
        <v>2185</v>
      </c>
      <c r="T1288" s="6">
        <f t="shared" si="420"/>
        <v>0</v>
      </c>
      <c r="U1288">
        <f t="shared" si="408"/>
        <v>0</v>
      </c>
      <c r="V1288">
        <f t="shared" si="409"/>
        <v>1.6423611111111111E-2</v>
      </c>
      <c r="W1288">
        <f t="shared" si="410"/>
        <v>1.6423611111111111E-2</v>
      </c>
      <c r="X1288">
        <f t="shared" si="422"/>
        <v>7.1296296296296307E-3</v>
      </c>
      <c r="Y1288">
        <f t="shared" si="411"/>
        <v>7.1296296296296307E-3</v>
      </c>
      <c r="Z1288" t="b">
        <f t="shared" si="412"/>
        <v>0</v>
      </c>
      <c r="AA1288" s="6">
        <f t="shared" si="413"/>
        <v>2.7777777777777778E-4</v>
      </c>
      <c r="AB1288" s="6" t="b">
        <f t="shared" si="414"/>
        <v>0</v>
      </c>
      <c r="AC1288" s="9">
        <f t="shared" si="415"/>
        <v>64</v>
      </c>
      <c r="AD1288" s="9">
        <f t="shared" si="404"/>
        <v>160</v>
      </c>
      <c r="AE1288" s="10">
        <f t="shared" si="421"/>
        <v>2.5462962962962961E-4</v>
      </c>
      <c r="AF1288">
        <f t="shared" si="416"/>
        <v>7.1296296296296307E-3</v>
      </c>
      <c r="AG1288" t="b">
        <f t="shared" si="417"/>
        <v>0</v>
      </c>
      <c r="AH1288">
        <f t="shared" si="418"/>
        <v>1.6423611111111111E-2</v>
      </c>
    </row>
    <row r="1289" spans="1:34" x14ac:dyDescent="0.2">
      <c r="A1289">
        <v>1373</v>
      </c>
      <c r="B1289" t="s">
        <v>1341</v>
      </c>
      <c r="C1289" t="s">
        <v>1345</v>
      </c>
      <c r="D1289" t="s">
        <v>2023</v>
      </c>
      <c r="E1289" t="str">
        <f t="shared" si="405"/>
        <v>Alok SharmaApr 1, 2020</v>
      </c>
      <c r="F1289" t="str">
        <f>VLOOKUP(E1289,'names lookup'!D:L,2,FALSE)</f>
        <v>Alok Sharma</v>
      </c>
      <c r="G1289" t="str">
        <f>VLOOKUP(F1289,'names lookup'!E:H,3,FALSE)</f>
        <v>Government</v>
      </c>
      <c r="H1289" t="str">
        <f>VLOOKUP(F1289,'names lookup'!E:I,5,FALSE)</f>
        <v>Government</v>
      </c>
      <c r="I1289" t="str">
        <f>VLOOKUP($F1289,'names lookup'!$E:J,6,FALSE)</f>
        <v>Central govt</v>
      </c>
      <c r="J1289" t="str">
        <f>VLOOKUP($F1289,'names lookup'!$E:K,7,FALSE)</f>
        <v>N/A</v>
      </c>
      <c r="K1289" t="str">
        <f>VLOOKUP($F1289,'names lookup'!$E:L,8,FALSE)</f>
        <v>UK</v>
      </c>
      <c r="L1289" t="str">
        <f t="shared" si="406"/>
        <v>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v>
      </c>
      <c r="M1289" t="str">
        <f t="shared" si="419"/>
        <v>00:24</v>
      </c>
      <c r="O1289">
        <v>579</v>
      </c>
      <c r="Q1289" t="s">
        <v>1342</v>
      </c>
      <c r="R1289" s="7">
        <f t="shared" si="407"/>
        <v>43922</v>
      </c>
      <c r="S1289" t="s">
        <v>2185</v>
      </c>
      <c r="T1289" s="6">
        <f t="shared" si="420"/>
        <v>2.7777777777777778E-4</v>
      </c>
      <c r="U1289">
        <f t="shared" si="408"/>
        <v>0</v>
      </c>
      <c r="V1289">
        <f t="shared" si="409"/>
        <v>1.6423611111111111E-2</v>
      </c>
      <c r="W1289">
        <f t="shared" si="410"/>
        <v>1.6423611111111111E-2</v>
      </c>
      <c r="X1289">
        <f t="shared" si="422"/>
        <v>7.1296296296296307E-3</v>
      </c>
      <c r="Y1289">
        <f t="shared" si="411"/>
        <v>7.1296296296296307E-3</v>
      </c>
      <c r="Z1289" t="b">
        <f t="shared" si="412"/>
        <v>0</v>
      </c>
      <c r="AA1289" s="6">
        <f t="shared" si="413"/>
        <v>4.7453703703703693E-4</v>
      </c>
      <c r="AB1289" s="6" t="b">
        <f t="shared" si="414"/>
        <v>0</v>
      </c>
      <c r="AC1289" s="9">
        <f t="shared" si="415"/>
        <v>93</v>
      </c>
      <c r="AD1289" s="9">
        <f t="shared" si="404"/>
        <v>136.09756097560981</v>
      </c>
      <c r="AE1289" s="10">
        <f t="shared" si="421"/>
        <v>3.8194444444444446E-4</v>
      </c>
      <c r="AF1289">
        <f t="shared" si="416"/>
        <v>7.1296296296296307E-3</v>
      </c>
      <c r="AG1289" t="b">
        <f t="shared" si="417"/>
        <v>0</v>
      </c>
      <c r="AH1289">
        <f t="shared" si="418"/>
        <v>1.6423611111111111E-2</v>
      </c>
    </row>
    <row r="1290" spans="1:34" x14ac:dyDescent="0.2">
      <c r="A1290">
        <v>1374</v>
      </c>
      <c r="B1290" t="s">
        <v>1341</v>
      </c>
      <c r="C1290" t="s">
        <v>1346</v>
      </c>
      <c r="D1290" t="s">
        <v>2023</v>
      </c>
      <c r="E1290" t="str">
        <f t="shared" si="405"/>
        <v>Alok SharmaApr 1, 2020</v>
      </c>
      <c r="F1290" t="str">
        <f>VLOOKUP(E1290,'names lookup'!D:L,2,FALSE)</f>
        <v>Alok Sharma</v>
      </c>
      <c r="G1290" t="str">
        <f>VLOOKUP(F1290,'names lookup'!E:H,3,FALSE)</f>
        <v>Government</v>
      </c>
      <c r="H1290" t="str">
        <f>VLOOKUP(F1290,'names lookup'!E:I,5,FALSE)</f>
        <v>Government</v>
      </c>
      <c r="I1290" t="str">
        <f>VLOOKUP($F1290,'names lookup'!$E:J,6,FALSE)</f>
        <v>Central govt</v>
      </c>
      <c r="J1290" t="str">
        <f>VLOOKUP($F1290,'names lookup'!$E:K,7,FALSE)</f>
        <v>N/A</v>
      </c>
      <c r="K1290" t="str">
        <f>VLOOKUP($F1290,'names lookup'!$E:L,8,FALSE)</f>
        <v>UK</v>
      </c>
      <c r="L1290" t="str">
        <f t="shared" si="406"/>
        <v>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v>
      </c>
      <c r="M1290" t="str">
        <f t="shared" si="419"/>
        <v>01:05</v>
      </c>
      <c r="O1290">
        <v>320</v>
      </c>
      <c r="Q1290" t="s">
        <v>1342</v>
      </c>
      <c r="R1290" s="7">
        <f t="shared" si="407"/>
        <v>43922</v>
      </c>
      <c r="S1290" t="s">
        <v>2185</v>
      </c>
      <c r="T1290" s="6">
        <f t="shared" si="420"/>
        <v>7.5231481481481471E-4</v>
      </c>
      <c r="U1290">
        <f t="shared" si="408"/>
        <v>0</v>
      </c>
      <c r="V1290">
        <f t="shared" si="409"/>
        <v>1.6423611111111111E-2</v>
      </c>
      <c r="W1290">
        <f t="shared" si="410"/>
        <v>1.6423611111111111E-2</v>
      </c>
      <c r="X1290">
        <f t="shared" si="422"/>
        <v>7.1296296296296307E-3</v>
      </c>
      <c r="Y1290">
        <f t="shared" si="411"/>
        <v>7.1296296296296307E-3</v>
      </c>
      <c r="Z1290" t="b">
        <f t="shared" si="412"/>
        <v>0</v>
      </c>
      <c r="AA1290" s="6">
        <f t="shared" si="413"/>
        <v>3.9351851851851863E-4</v>
      </c>
      <c r="AB1290" s="6" t="b">
        <f t="shared" si="414"/>
        <v>0</v>
      </c>
      <c r="AC1290" s="9">
        <f t="shared" si="415"/>
        <v>52</v>
      </c>
      <c r="AD1290" s="9">
        <f t="shared" si="404"/>
        <v>91.764705882352914</v>
      </c>
      <c r="AE1290" s="10">
        <f t="shared" si="421"/>
        <v>2.0833333333333335E-4</v>
      </c>
      <c r="AF1290">
        <f t="shared" si="416"/>
        <v>7.1296296296296307E-3</v>
      </c>
      <c r="AG1290" t="b">
        <f t="shared" si="417"/>
        <v>0</v>
      </c>
      <c r="AH1290">
        <f t="shared" si="418"/>
        <v>1.6423611111111111E-2</v>
      </c>
    </row>
    <row r="1291" spans="1:34" x14ac:dyDescent="0.2">
      <c r="A1291">
        <v>1375</v>
      </c>
      <c r="B1291" t="s">
        <v>1341</v>
      </c>
      <c r="C1291" t="s">
        <v>1347</v>
      </c>
      <c r="D1291" t="s">
        <v>2023</v>
      </c>
      <c r="E1291" t="str">
        <f t="shared" si="405"/>
        <v>Alok SharmaApr 1, 2020</v>
      </c>
      <c r="F1291" t="str">
        <f>VLOOKUP(E1291,'names lookup'!D:L,2,FALSE)</f>
        <v>Alok Sharma</v>
      </c>
      <c r="G1291" t="str">
        <f>VLOOKUP(F1291,'names lookup'!E:H,3,FALSE)</f>
        <v>Government</v>
      </c>
      <c r="H1291" t="str">
        <f>VLOOKUP(F1291,'names lookup'!E:I,5,FALSE)</f>
        <v>Government</v>
      </c>
      <c r="I1291" t="str">
        <f>VLOOKUP($F1291,'names lookup'!$E:J,6,FALSE)</f>
        <v>Central govt</v>
      </c>
      <c r="J1291" t="str">
        <f>VLOOKUP($F1291,'names lookup'!$E:K,7,FALSE)</f>
        <v>N/A</v>
      </c>
      <c r="K1291" t="str">
        <f>VLOOKUP($F1291,'names lookup'!$E:L,8,FALSE)</f>
        <v>UK</v>
      </c>
      <c r="L1291" t="str">
        <f t="shared" si="406"/>
        <v>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v>
      </c>
      <c r="M1291" t="str">
        <f t="shared" si="419"/>
        <v>01:39</v>
      </c>
      <c r="O1291">
        <v>346</v>
      </c>
      <c r="Q1291" t="s">
        <v>1342</v>
      </c>
      <c r="R1291" s="7">
        <f t="shared" si="407"/>
        <v>43922</v>
      </c>
      <c r="S1291" t="s">
        <v>2185</v>
      </c>
      <c r="T1291" s="6">
        <f t="shared" si="420"/>
        <v>1.1458333333333333E-3</v>
      </c>
      <c r="U1291">
        <f t="shared" si="408"/>
        <v>0</v>
      </c>
      <c r="V1291">
        <f t="shared" si="409"/>
        <v>1.6423611111111111E-2</v>
      </c>
      <c r="W1291">
        <f t="shared" si="410"/>
        <v>1.6423611111111111E-2</v>
      </c>
      <c r="X1291">
        <f t="shared" si="422"/>
        <v>7.1296296296296307E-3</v>
      </c>
      <c r="Y1291">
        <f t="shared" si="411"/>
        <v>7.1296296296296307E-3</v>
      </c>
      <c r="Z1291" t="b">
        <f t="shared" si="412"/>
        <v>0</v>
      </c>
      <c r="AA1291" s="6">
        <f t="shared" si="413"/>
        <v>3.5879629629629608E-4</v>
      </c>
      <c r="AB1291" s="6" t="b">
        <f t="shared" si="414"/>
        <v>0</v>
      </c>
      <c r="AC1291" s="9">
        <f t="shared" si="415"/>
        <v>58</v>
      </c>
      <c r="AD1291" s="9">
        <f t="shared" si="404"/>
        <v>112.2580645161291</v>
      </c>
      <c r="AE1291" s="10">
        <f t="shared" si="421"/>
        <v>2.3148148148148146E-4</v>
      </c>
      <c r="AF1291">
        <f t="shared" si="416"/>
        <v>7.1296296296296307E-3</v>
      </c>
      <c r="AG1291" t="b">
        <f t="shared" si="417"/>
        <v>0</v>
      </c>
      <c r="AH1291">
        <f t="shared" si="418"/>
        <v>1.6423611111111111E-2</v>
      </c>
    </row>
    <row r="1292" spans="1:34" x14ac:dyDescent="0.2">
      <c r="A1292">
        <v>1376</v>
      </c>
      <c r="B1292" t="s">
        <v>1341</v>
      </c>
      <c r="C1292" t="s">
        <v>1348</v>
      </c>
      <c r="D1292" t="s">
        <v>2023</v>
      </c>
      <c r="E1292" t="str">
        <f t="shared" si="405"/>
        <v>Alok SharmaApr 1, 2020</v>
      </c>
      <c r="F1292" t="str">
        <f>VLOOKUP(E1292,'names lookup'!D:L,2,FALSE)</f>
        <v>Alok Sharma</v>
      </c>
      <c r="G1292" t="str">
        <f>VLOOKUP(F1292,'names lookup'!E:H,3,FALSE)</f>
        <v>Government</v>
      </c>
      <c r="H1292" t="str">
        <f>VLOOKUP(F1292,'names lookup'!E:I,5,FALSE)</f>
        <v>Government</v>
      </c>
      <c r="I1292" t="str">
        <f>VLOOKUP($F1292,'names lookup'!$E:J,6,FALSE)</f>
        <v>Central govt</v>
      </c>
      <c r="J1292" t="str">
        <f>VLOOKUP($F1292,'names lookup'!$E:K,7,FALSE)</f>
        <v>N/A</v>
      </c>
      <c r="K1292" t="str">
        <f>VLOOKUP($F1292,'names lookup'!$E:L,8,FALSE)</f>
        <v>UK</v>
      </c>
      <c r="L1292" t="str">
        <f t="shared" si="406"/>
        <v>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v>
      </c>
      <c r="M1292" t="str">
        <f t="shared" si="419"/>
        <v>02:10</v>
      </c>
      <c r="O1292">
        <v>708</v>
      </c>
      <c r="Q1292" t="s">
        <v>1342</v>
      </c>
      <c r="R1292" s="7">
        <f t="shared" si="407"/>
        <v>43922</v>
      </c>
      <c r="S1292" t="s">
        <v>2185</v>
      </c>
      <c r="T1292" s="6">
        <f t="shared" si="420"/>
        <v>1.5046296296296294E-3</v>
      </c>
      <c r="U1292">
        <f t="shared" si="408"/>
        <v>0</v>
      </c>
      <c r="V1292">
        <f t="shared" si="409"/>
        <v>1.6423611111111111E-2</v>
      </c>
      <c r="W1292">
        <f t="shared" si="410"/>
        <v>1.6423611111111111E-2</v>
      </c>
      <c r="X1292">
        <f t="shared" si="422"/>
        <v>7.1296296296296307E-3</v>
      </c>
      <c r="Y1292">
        <f t="shared" si="411"/>
        <v>7.1296296296296307E-3</v>
      </c>
      <c r="Z1292" t="b">
        <f t="shared" si="412"/>
        <v>0</v>
      </c>
      <c r="AA1292" s="6">
        <f t="shared" si="413"/>
        <v>5.7870370370370389E-4</v>
      </c>
      <c r="AB1292" s="6" t="b">
        <f t="shared" si="414"/>
        <v>0</v>
      </c>
      <c r="AC1292" s="9">
        <f t="shared" si="415"/>
        <v>112</v>
      </c>
      <c r="AD1292" s="9">
        <f t="shared" si="404"/>
        <v>134.39999999999995</v>
      </c>
      <c r="AE1292" s="10">
        <f t="shared" si="421"/>
        <v>4.6296296296296293E-4</v>
      </c>
      <c r="AF1292">
        <f t="shared" si="416"/>
        <v>7.1296296296296307E-3</v>
      </c>
      <c r="AG1292" t="b">
        <f t="shared" si="417"/>
        <v>0</v>
      </c>
      <c r="AH1292">
        <f t="shared" si="418"/>
        <v>1.6423611111111111E-2</v>
      </c>
    </row>
    <row r="1293" spans="1:34" x14ac:dyDescent="0.2">
      <c r="A1293">
        <v>1377</v>
      </c>
      <c r="B1293" t="s">
        <v>1341</v>
      </c>
      <c r="C1293" t="s">
        <v>1349</v>
      </c>
      <c r="D1293" t="s">
        <v>2023</v>
      </c>
      <c r="E1293" t="str">
        <f t="shared" si="405"/>
        <v>Alok SharmaApr 1, 2020</v>
      </c>
      <c r="F1293" t="str">
        <f>VLOOKUP(E1293,'names lookup'!D:L,2,FALSE)</f>
        <v>Alok Sharma</v>
      </c>
      <c r="G1293" t="str">
        <f>VLOOKUP(F1293,'names lookup'!E:H,3,FALSE)</f>
        <v>Government</v>
      </c>
      <c r="H1293" t="str">
        <f>VLOOKUP(F1293,'names lookup'!E:I,5,FALSE)</f>
        <v>Government</v>
      </c>
      <c r="I1293" t="str">
        <f>VLOOKUP($F1293,'names lookup'!$E:J,6,FALSE)</f>
        <v>Central govt</v>
      </c>
      <c r="J1293" t="str">
        <f>VLOOKUP($F1293,'names lookup'!$E:K,7,FALSE)</f>
        <v>N/A</v>
      </c>
      <c r="K1293" t="str">
        <f>VLOOKUP($F1293,'names lookup'!$E:L,8,FALSE)</f>
        <v>UK</v>
      </c>
      <c r="L1293" t="str">
        <f t="shared" si="406"/>
        <v>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v>
      </c>
      <c r="M1293" t="str">
        <f t="shared" si="419"/>
        <v>03:00</v>
      </c>
      <c r="O1293">
        <v>752</v>
      </c>
      <c r="Q1293" t="s">
        <v>1342</v>
      </c>
      <c r="R1293" s="7">
        <f t="shared" si="407"/>
        <v>43922</v>
      </c>
      <c r="S1293" t="s">
        <v>2185</v>
      </c>
      <c r="T1293" s="6">
        <f t="shared" si="420"/>
        <v>2.0833333333333333E-3</v>
      </c>
      <c r="U1293">
        <f t="shared" si="408"/>
        <v>0</v>
      </c>
      <c r="V1293">
        <f t="shared" si="409"/>
        <v>1.6423611111111111E-2</v>
      </c>
      <c r="W1293">
        <f t="shared" si="410"/>
        <v>1.6423611111111111E-2</v>
      </c>
      <c r="X1293">
        <f t="shared" si="422"/>
        <v>7.1296296296296307E-3</v>
      </c>
      <c r="Y1293">
        <f t="shared" si="411"/>
        <v>7.1296296296296307E-3</v>
      </c>
      <c r="Z1293" t="b">
        <f t="shared" si="412"/>
        <v>0</v>
      </c>
      <c r="AA1293" s="6">
        <f t="shared" si="413"/>
        <v>5.9027777777777768E-4</v>
      </c>
      <c r="AB1293" s="6" t="b">
        <f t="shared" si="414"/>
        <v>0</v>
      </c>
      <c r="AC1293" s="9">
        <f t="shared" si="415"/>
        <v>114</v>
      </c>
      <c r="AD1293" s="9">
        <f t="shared" ref="AD1293:AD1324" si="423">IF(AB1293=FALSE,AC1293/(AA1293*(24*60)),"")</f>
        <v>134.11764705882356</v>
      </c>
      <c r="AE1293" s="10">
        <f t="shared" si="421"/>
        <v>4.6296296296296293E-4</v>
      </c>
      <c r="AF1293">
        <f t="shared" si="416"/>
        <v>7.1296296296296307E-3</v>
      </c>
      <c r="AG1293" t="b">
        <f t="shared" si="417"/>
        <v>0</v>
      </c>
      <c r="AH1293">
        <f t="shared" si="418"/>
        <v>1.6423611111111111E-2</v>
      </c>
    </row>
    <row r="1294" spans="1:34" x14ac:dyDescent="0.2">
      <c r="A1294">
        <v>1378</v>
      </c>
      <c r="B1294" t="s">
        <v>1341</v>
      </c>
      <c r="C1294" t="s">
        <v>1350</v>
      </c>
      <c r="D1294" t="s">
        <v>2023</v>
      </c>
      <c r="E1294" t="str">
        <f t="shared" si="405"/>
        <v>Alok SharmaApr 1, 2020</v>
      </c>
      <c r="F1294" t="str">
        <f>VLOOKUP(E1294,'names lookup'!D:L,2,FALSE)</f>
        <v>Alok Sharma</v>
      </c>
      <c r="G1294" t="str">
        <f>VLOOKUP(F1294,'names lookup'!E:H,3,FALSE)</f>
        <v>Government</v>
      </c>
      <c r="H1294" t="str">
        <f>VLOOKUP(F1294,'names lookup'!E:I,5,FALSE)</f>
        <v>Government</v>
      </c>
      <c r="I1294" t="str">
        <f>VLOOKUP($F1294,'names lookup'!$E:J,6,FALSE)</f>
        <v>Central govt</v>
      </c>
      <c r="J1294" t="str">
        <f>VLOOKUP($F1294,'names lookup'!$E:K,7,FALSE)</f>
        <v>N/A</v>
      </c>
      <c r="K1294" t="str">
        <f>VLOOKUP($F1294,'names lookup'!$E:L,8,FALSE)</f>
        <v>UK</v>
      </c>
      <c r="L1294" t="str">
        <f t="shared" si="406"/>
        <v>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v>
      </c>
      <c r="M1294" t="str">
        <f t="shared" si="419"/>
        <v>03:51</v>
      </c>
      <c r="O1294">
        <v>549</v>
      </c>
      <c r="Q1294" t="s">
        <v>1342</v>
      </c>
      <c r="R1294" s="7">
        <f t="shared" si="407"/>
        <v>43922</v>
      </c>
      <c r="S1294" t="s">
        <v>2185</v>
      </c>
      <c r="T1294" s="6">
        <f t="shared" si="420"/>
        <v>2.673611111111111E-3</v>
      </c>
      <c r="U1294">
        <f t="shared" si="408"/>
        <v>0</v>
      </c>
      <c r="V1294">
        <f t="shared" si="409"/>
        <v>1.6423611111111111E-2</v>
      </c>
      <c r="W1294">
        <f t="shared" si="410"/>
        <v>1.6423611111111111E-2</v>
      </c>
      <c r="X1294">
        <f t="shared" si="422"/>
        <v>7.1296296296296307E-3</v>
      </c>
      <c r="Y1294">
        <f t="shared" si="411"/>
        <v>7.1296296296296307E-3</v>
      </c>
      <c r="Z1294" t="b">
        <f t="shared" si="412"/>
        <v>0</v>
      </c>
      <c r="AA1294" s="6">
        <f t="shared" si="413"/>
        <v>4.1666666666666718E-4</v>
      </c>
      <c r="AB1294" s="6" t="b">
        <f t="shared" si="414"/>
        <v>0</v>
      </c>
      <c r="AC1294" s="9">
        <f t="shared" si="415"/>
        <v>91</v>
      </c>
      <c r="AD1294" s="9">
        <f t="shared" si="423"/>
        <v>151.66666666666649</v>
      </c>
      <c r="AE1294" s="10">
        <f t="shared" si="421"/>
        <v>3.7037037037037035E-4</v>
      </c>
      <c r="AF1294">
        <f t="shared" si="416"/>
        <v>7.1296296296296307E-3</v>
      </c>
      <c r="AG1294" t="b">
        <f t="shared" si="417"/>
        <v>0</v>
      </c>
      <c r="AH1294">
        <f t="shared" si="418"/>
        <v>1.6423611111111111E-2</v>
      </c>
    </row>
    <row r="1295" spans="1:34" x14ac:dyDescent="0.2">
      <c r="A1295">
        <v>1379</v>
      </c>
      <c r="B1295" t="s">
        <v>1341</v>
      </c>
      <c r="C1295" t="s">
        <v>1351</v>
      </c>
      <c r="D1295" t="s">
        <v>2023</v>
      </c>
      <c r="E1295" t="str">
        <f t="shared" si="405"/>
        <v>Alok SharmaApr 1, 2020</v>
      </c>
      <c r="F1295" t="str">
        <f>VLOOKUP(E1295,'names lookup'!D:L,2,FALSE)</f>
        <v>Alok Sharma</v>
      </c>
      <c r="G1295" t="str">
        <f>VLOOKUP(F1295,'names lookup'!E:H,3,FALSE)</f>
        <v>Government</v>
      </c>
      <c r="H1295" t="str">
        <f>VLOOKUP(F1295,'names lookup'!E:I,5,FALSE)</f>
        <v>Government</v>
      </c>
      <c r="I1295" t="str">
        <f>VLOOKUP($F1295,'names lookup'!$E:J,6,FALSE)</f>
        <v>Central govt</v>
      </c>
      <c r="J1295" t="str">
        <f>VLOOKUP($F1295,'names lookup'!$E:K,7,FALSE)</f>
        <v>N/A</v>
      </c>
      <c r="K1295" t="str">
        <f>VLOOKUP($F1295,'names lookup'!$E:L,8,FALSE)</f>
        <v>UK</v>
      </c>
      <c r="L1295" t="str">
        <f t="shared" si="406"/>
        <v>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v>
      </c>
      <c r="M1295" t="str">
        <f t="shared" si="419"/>
        <v>04:27</v>
      </c>
      <c r="O1295">
        <v>506</v>
      </c>
      <c r="Q1295" t="s">
        <v>1342</v>
      </c>
      <c r="R1295" s="7">
        <f t="shared" si="407"/>
        <v>43922</v>
      </c>
      <c r="S1295" t="s">
        <v>2185</v>
      </c>
      <c r="T1295" s="6">
        <f t="shared" si="420"/>
        <v>3.0902777777777782E-3</v>
      </c>
      <c r="U1295">
        <f t="shared" si="408"/>
        <v>0</v>
      </c>
      <c r="V1295">
        <f t="shared" si="409"/>
        <v>1.6423611111111111E-2</v>
      </c>
      <c r="W1295">
        <f t="shared" si="410"/>
        <v>1.6423611111111111E-2</v>
      </c>
      <c r="X1295">
        <f t="shared" si="422"/>
        <v>7.1296296296296307E-3</v>
      </c>
      <c r="Y1295">
        <f t="shared" si="411"/>
        <v>7.1296296296296307E-3</v>
      </c>
      <c r="Z1295" t="b">
        <f t="shared" si="412"/>
        <v>0</v>
      </c>
      <c r="AA1295" s="6">
        <f t="shared" si="413"/>
        <v>4.1666666666666631E-4</v>
      </c>
      <c r="AB1295" s="6" t="b">
        <f t="shared" si="414"/>
        <v>0</v>
      </c>
      <c r="AC1295" s="9">
        <f t="shared" si="415"/>
        <v>84</v>
      </c>
      <c r="AD1295" s="9">
        <f t="shared" si="423"/>
        <v>140.00000000000011</v>
      </c>
      <c r="AE1295" s="10">
        <f t="shared" si="421"/>
        <v>3.4722222222222224E-4</v>
      </c>
      <c r="AF1295">
        <f t="shared" si="416"/>
        <v>7.1296296296296307E-3</v>
      </c>
      <c r="AG1295" t="b">
        <f t="shared" si="417"/>
        <v>0</v>
      </c>
      <c r="AH1295">
        <f t="shared" si="418"/>
        <v>1.6423611111111111E-2</v>
      </c>
    </row>
    <row r="1296" spans="1:34" x14ac:dyDescent="0.2">
      <c r="A1296">
        <v>1380</v>
      </c>
      <c r="B1296" t="s">
        <v>1341</v>
      </c>
      <c r="C1296" t="s">
        <v>1352</v>
      </c>
      <c r="D1296" t="s">
        <v>2023</v>
      </c>
      <c r="E1296" t="str">
        <f t="shared" si="405"/>
        <v>Alok SharmaApr 1, 2020</v>
      </c>
      <c r="F1296" t="str">
        <f>VLOOKUP(E1296,'names lookup'!D:L,2,FALSE)</f>
        <v>Alok Sharma</v>
      </c>
      <c r="G1296" t="str">
        <f>VLOOKUP(F1296,'names lookup'!E:H,3,FALSE)</f>
        <v>Government</v>
      </c>
      <c r="H1296" t="str">
        <f>VLOOKUP(F1296,'names lookup'!E:I,5,FALSE)</f>
        <v>Government</v>
      </c>
      <c r="I1296" t="str">
        <f>VLOOKUP($F1296,'names lookup'!$E:J,6,FALSE)</f>
        <v>Central govt</v>
      </c>
      <c r="J1296" t="str">
        <f>VLOOKUP($F1296,'names lookup'!$E:K,7,FALSE)</f>
        <v>N/A</v>
      </c>
      <c r="K1296" t="str">
        <f>VLOOKUP($F1296,'names lookup'!$E:L,8,FALSE)</f>
        <v>UK</v>
      </c>
      <c r="L1296" t="str">
        <f t="shared" si="406"/>
        <v>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v>
      </c>
      <c r="M1296" t="str">
        <f t="shared" si="419"/>
        <v>05:03</v>
      </c>
      <c r="O1296">
        <v>447</v>
      </c>
      <c r="Q1296" t="s">
        <v>1342</v>
      </c>
      <c r="R1296" s="7">
        <f t="shared" si="407"/>
        <v>43922</v>
      </c>
      <c r="S1296" t="s">
        <v>2185</v>
      </c>
      <c r="T1296" s="6">
        <f t="shared" si="420"/>
        <v>3.5069444444444445E-3</v>
      </c>
      <c r="U1296">
        <f t="shared" si="408"/>
        <v>0</v>
      </c>
      <c r="V1296">
        <f t="shared" si="409"/>
        <v>1.6423611111111111E-2</v>
      </c>
      <c r="W1296">
        <f t="shared" si="410"/>
        <v>1.6423611111111111E-2</v>
      </c>
      <c r="X1296">
        <f t="shared" si="422"/>
        <v>7.1296296296296307E-3</v>
      </c>
      <c r="Y1296">
        <f t="shared" si="411"/>
        <v>7.1296296296296307E-3</v>
      </c>
      <c r="Z1296" t="b">
        <f t="shared" si="412"/>
        <v>0</v>
      </c>
      <c r="AA1296" s="6">
        <f t="shared" si="413"/>
        <v>3.4722222222222229E-4</v>
      </c>
      <c r="AB1296" s="6" t="b">
        <f t="shared" si="414"/>
        <v>0</v>
      </c>
      <c r="AC1296" s="9">
        <f t="shared" si="415"/>
        <v>71</v>
      </c>
      <c r="AD1296" s="9">
        <f t="shared" si="423"/>
        <v>141.99999999999997</v>
      </c>
      <c r="AE1296" s="10">
        <f t="shared" si="421"/>
        <v>2.8935185185185189E-4</v>
      </c>
      <c r="AF1296">
        <f t="shared" si="416"/>
        <v>7.1296296296296307E-3</v>
      </c>
      <c r="AG1296" t="b">
        <f t="shared" si="417"/>
        <v>0</v>
      </c>
      <c r="AH1296">
        <f t="shared" si="418"/>
        <v>1.6423611111111111E-2</v>
      </c>
    </row>
    <row r="1297" spans="1:34" x14ac:dyDescent="0.2">
      <c r="A1297">
        <v>1381</v>
      </c>
      <c r="B1297" t="s">
        <v>1341</v>
      </c>
      <c r="C1297" t="s">
        <v>1353</v>
      </c>
      <c r="D1297" t="s">
        <v>2023</v>
      </c>
      <c r="E1297" t="str">
        <f t="shared" si="405"/>
        <v>Alok SharmaApr 1, 2020</v>
      </c>
      <c r="F1297" t="str">
        <f>VLOOKUP(E1297,'names lookup'!D:L,2,FALSE)</f>
        <v>Alok Sharma</v>
      </c>
      <c r="G1297" t="str">
        <f>VLOOKUP(F1297,'names lookup'!E:H,3,FALSE)</f>
        <v>Government</v>
      </c>
      <c r="H1297" t="str">
        <f>VLOOKUP(F1297,'names lookup'!E:I,5,FALSE)</f>
        <v>Government</v>
      </c>
      <c r="I1297" t="str">
        <f>VLOOKUP($F1297,'names lookup'!$E:J,6,FALSE)</f>
        <v>Central govt</v>
      </c>
      <c r="J1297" t="str">
        <f>VLOOKUP($F1297,'names lookup'!$E:K,7,FALSE)</f>
        <v>N/A</v>
      </c>
      <c r="K1297" t="str">
        <f>VLOOKUP($F1297,'names lookup'!$E:L,8,FALSE)</f>
        <v>UK</v>
      </c>
      <c r="L1297" t="str">
        <f t="shared" si="406"/>
        <v>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v>
      </c>
      <c r="M1297" t="str">
        <f t="shared" si="419"/>
        <v>05:33</v>
      </c>
      <c r="O1297">
        <v>675</v>
      </c>
      <c r="Q1297" t="s">
        <v>1342</v>
      </c>
      <c r="R1297" s="7">
        <f t="shared" si="407"/>
        <v>43922</v>
      </c>
      <c r="S1297" t="s">
        <v>2185</v>
      </c>
      <c r="T1297" s="6">
        <f t="shared" si="420"/>
        <v>3.8541666666666668E-3</v>
      </c>
      <c r="U1297">
        <f t="shared" si="408"/>
        <v>0</v>
      </c>
      <c r="V1297">
        <f t="shared" si="409"/>
        <v>1.6423611111111111E-2</v>
      </c>
      <c r="W1297">
        <f t="shared" si="410"/>
        <v>1.6423611111111111E-2</v>
      </c>
      <c r="X1297">
        <f t="shared" si="422"/>
        <v>7.1296296296296307E-3</v>
      </c>
      <c r="Y1297">
        <f t="shared" si="411"/>
        <v>7.1296296296296307E-3</v>
      </c>
      <c r="Z1297" t="b">
        <f t="shared" si="412"/>
        <v>0</v>
      </c>
      <c r="AA1297" s="6">
        <f t="shared" si="413"/>
        <v>5.3240740740740722E-4</v>
      </c>
      <c r="AB1297" s="6" t="b">
        <f t="shared" si="414"/>
        <v>0</v>
      </c>
      <c r="AC1297" s="9">
        <f t="shared" si="415"/>
        <v>104</v>
      </c>
      <c r="AD1297" s="9">
        <f t="shared" si="423"/>
        <v>135.65217391304353</v>
      </c>
      <c r="AE1297" s="10">
        <f t="shared" si="421"/>
        <v>4.2824074074074075E-4</v>
      </c>
      <c r="AF1297">
        <f t="shared" si="416"/>
        <v>7.1296296296296307E-3</v>
      </c>
      <c r="AG1297" t="b">
        <f t="shared" si="417"/>
        <v>0</v>
      </c>
      <c r="AH1297">
        <f t="shared" si="418"/>
        <v>1.6423611111111111E-2</v>
      </c>
    </row>
    <row r="1298" spans="1:34" x14ac:dyDescent="0.2">
      <c r="A1298">
        <v>1382</v>
      </c>
      <c r="B1298" t="s">
        <v>1341</v>
      </c>
      <c r="C1298" t="s">
        <v>1354</v>
      </c>
      <c r="D1298" t="s">
        <v>2023</v>
      </c>
      <c r="E1298" t="str">
        <f t="shared" si="405"/>
        <v>Alok SharmaApr 1, 2020</v>
      </c>
      <c r="F1298" t="str">
        <f>VLOOKUP(E1298,'names lookup'!D:L,2,FALSE)</f>
        <v>Alok Sharma</v>
      </c>
      <c r="G1298" t="str">
        <f>VLOOKUP(F1298,'names lookup'!E:H,3,FALSE)</f>
        <v>Government</v>
      </c>
      <c r="H1298" t="str">
        <f>VLOOKUP(F1298,'names lookup'!E:I,5,FALSE)</f>
        <v>Government</v>
      </c>
      <c r="I1298" t="str">
        <f>VLOOKUP($F1298,'names lookup'!$E:J,6,FALSE)</f>
        <v>Central govt</v>
      </c>
      <c r="J1298" t="str">
        <f>VLOOKUP($F1298,'names lookup'!$E:K,7,FALSE)</f>
        <v>N/A</v>
      </c>
      <c r="K1298" t="str">
        <f>VLOOKUP($F1298,'names lookup'!$E:L,8,FALSE)</f>
        <v>UK</v>
      </c>
      <c r="L1298" t="str">
        <f t="shared" si="406"/>
        <v>Just as the taxpayer stepped in to help the banks back in 2008, we will work with the banks to do everything they can to repay that favor and support the businesses and people of the United Kingdom in their time of need.</v>
      </c>
      <c r="M1298" t="str">
        <f t="shared" si="419"/>
        <v>06:19</v>
      </c>
      <c r="O1298">
        <v>241</v>
      </c>
      <c r="Q1298" t="s">
        <v>1342</v>
      </c>
      <c r="R1298" s="7">
        <f t="shared" si="407"/>
        <v>43922</v>
      </c>
      <c r="S1298" t="s">
        <v>2185</v>
      </c>
      <c r="T1298" s="6">
        <f t="shared" si="420"/>
        <v>4.386574074074074E-3</v>
      </c>
      <c r="U1298">
        <f t="shared" si="408"/>
        <v>0</v>
      </c>
      <c r="V1298">
        <f t="shared" si="409"/>
        <v>1.6423611111111111E-2</v>
      </c>
      <c r="W1298">
        <f t="shared" si="410"/>
        <v>1.6423611111111111E-2</v>
      </c>
      <c r="X1298">
        <f t="shared" si="422"/>
        <v>7.1296296296296307E-3</v>
      </c>
      <c r="Y1298">
        <f t="shared" si="411"/>
        <v>7.1296296296296307E-3</v>
      </c>
      <c r="Z1298" t="b">
        <f t="shared" si="412"/>
        <v>0</v>
      </c>
      <c r="AA1298" s="6">
        <f t="shared" si="413"/>
        <v>1.9675925925925937E-4</v>
      </c>
      <c r="AB1298" s="6" t="b">
        <f t="shared" si="414"/>
        <v>0</v>
      </c>
      <c r="AC1298" s="9">
        <f t="shared" si="415"/>
        <v>43</v>
      </c>
      <c r="AD1298" s="9">
        <f t="shared" si="423"/>
        <v>151.76470588235284</v>
      </c>
      <c r="AE1298" s="10">
        <f t="shared" si="421"/>
        <v>1.7361111111111112E-4</v>
      </c>
      <c r="AF1298">
        <f t="shared" si="416"/>
        <v>7.1296296296296307E-3</v>
      </c>
      <c r="AG1298" t="b">
        <f t="shared" si="417"/>
        <v>0</v>
      </c>
      <c r="AH1298">
        <f t="shared" si="418"/>
        <v>1.6423611111111111E-2</v>
      </c>
    </row>
    <row r="1299" spans="1:34" x14ac:dyDescent="0.2">
      <c r="A1299">
        <v>1383</v>
      </c>
      <c r="B1299" t="s">
        <v>1341</v>
      </c>
      <c r="C1299" t="s">
        <v>1355</v>
      </c>
      <c r="D1299" t="s">
        <v>2023</v>
      </c>
      <c r="E1299" t="str">
        <f t="shared" si="405"/>
        <v>Alok SharmaApr 1, 2020</v>
      </c>
      <c r="F1299" t="str">
        <f>VLOOKUP(E1299,'names lookup'!D:L,2,FALSE)</f>
        <v>Alok Sharma</v>
      </c>
      <c r="G1299" t="str">
        <f>VLOOKUP(F1299,'names lookup'!E:H,3,FALSE)</f>
        <v>Government</v>
      </c>
      <c r="H1299" t="str">
        <f>VLOOKUP(F1299,'names lookup'!E:I,5,FALSE)</f>
        <v>Government</v>
      </c>
      <c r="I1299" t="str">
        <f>VLOOKUP($F1299,'names lookup'!$E:J,6,FALSE)</f>
        <v>Central govt</v>
      </c>
      <c r="J1299" t="str">
        <f>VLOOKUP($F1299,'names lookup'!$E:K,7,FALSE)</f>
        <v>N/A</v>
      </c>
      <c r="K1299" t="str">
        <f>VLOOKUP($F1299,'names lookup'!$E:L,8,FALSE)</f>
        <v>UK</v>
      </c>
      <c r="L1299" t="str">
        <f t="shared" si="406"/>
        <v>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v>
      </c>
      <c r="M1299" t="str">
        <f t="shared" si="419"/>
        <v>06:36</v>
      </c>
      <c r="O1299">
        <v>363</v>
      </c>
      <c r="Q1299" t="s">
        <v>1342</v>
      </c>
      <c r="R1299" s="7">
        <f t="shared" si="407"/>
        <v>43922</v>
      </c>
      <c r="S1299" t="s">
        <v>2185</v>
      </c>
      <c r="T1299" s="6">
        <f t="shared" si="420"/>
        <v>4.5833333333333334E-3</v>
      </c>
      <c r="U1299">
        <f t="shared" si="408"/>
        <v>0</v>
      </c>
      <c r="V1299">
        <f t="shared" si="409"/>
        <v>1.6423611111111111E-2</v>
      </c>
      <c r="W1299">
        <f t="shared" si="410"/>
        <v>1.6423611111111111E-2</v>
      </c>
      <c r="X1299">
        <f t="shared" si="422"/>
        <v>7.1296296296296307E-3</v>
      </c>
      <c r="Y1299">
        <f t="shared" si="411"/>
        <v>7.1296296296296307E-3</v>
      </c>
      <c r="Z1299" t="b">
        <f t="shared" si="412"/>
        <v>0</v>
      </c>
      <c r="AA1299" s="6">
        <f t="shared" si="413"/>
        <v>2.6620370370370339E-4</v>
      </c>
      <c r="AB1299" s="6" t="b">
        <f t="shared" si="414"/>
        <v>0</v>
      </c>
      <c r="AC1299" s="9">
        <f t="shared" si="415"/>
        <v>65</v>
      </c>
      <c r="AD1299" s="9">
        <f t="shared" si="423"/>
        <v>169.56521739130457</v>
      </c>
      <c r="AE1299" s="10">
        <f t="shared" si="421"/>
        <v>2.6620370370370372E-4</v>
      </c>
      <c r="AF1299">
        <f t="shared" si="416"/>
        <v>7.1296296296296307E-3</v>
      </c>
      <c r="AG1299" t="b">
        <f t="shared" si="417"/>
        <v>0</v>
      </c>
      <c r="AH1299">
        <f t="shared" si="418"/>
        <v>1.6423611111111111E-2</v>
      </c>
    </row>
    <row r="1300" spans="1:34" x14ac:dyDescent="0.2">
      <c r="A1300">
        <v>1384</v>
      </c>
      <c r="B1300" t="s">
        <v>1341</v>
      </c>
      <c r="C1300" t="s">
        <v>1356</v>
      </c>
      <c r="D1300" t="s">
        <v>2023</v>
      </c>
      <c r="E1300" t="str">
        <f t="shared" si="405"/>
        <v>Alok SharmaApr 1, 2020</v>
      </c>
      <c r="F1300" t="str">
        <f>VLOOKUP(E1300,'names lookup'!D:L,2,FALSE)</f>
        <v>Alok Sharma</v>
      </c>
      <c r="G1300" t="str">
        <f>VLOOKUP(F1300,'names lookup'!E:H,3,FALSE)</f>
        <v>Government</v>
      </c>
      <c r="H1300" t="str">
        <f>VLOOKUP(F1300,'names lookup'!E:I,5,FALSE)</f>
        <v>Government</v>
      </c>
      <c r="I1300" t="str">
        <f>VLOOKUP($F1300,'names lookup'!$E:J,6,FALSE)</f>
        <v>Central govt</v>
      </c>
      <c r="J1300" t="str">
        <f>VLOOKUP($F1300,'names lookup'!$E:K,7,FALSE)</f>
        <v>N/A</v>
      </c>
      <c r="K1300" t="str">
        <f>VLOOKUP($F1300,'names lookup'!$E:L,8,FALSE)</f>
        <v>UK</v>
      </c>
      <c r="L1300" t="str">
        <f t="shared" si="406"/>
        <v>It is crucial that when we overcome this crisis, as in time we will, that businesses are in a good position to move forward. Times are tough, and we have harder times ahead of us. But I know that together, we will pull through.</v>
      </c>
      <c r="M1300" t="str">
        <f t="shared" si="419"/>
        <v>06:59</v>
      </c>
      <c r="O1300">
        <v>248</v>
      </c>
      <c r="Q1300" t="s">
        <v>1342</v>
      </c>
      <c r="R1300" s="7">
        <f t="shared" si="407"/>
        <v>43922</v>
      </c>
      <c r="S1300" t="s">
        <v>2185</v>
      </c>
      <c r="T1300" s="6">
        <f t="shared" si="420"/>
        <v>4.8495370370370368E-3</v>
      </c>
      <c r="U1300">
        <f t="shared" si="408"/>
        <v>0</v>
      </c>
      <c r="V1300">
        <f t="shared" si="409"/>
        <v>1.6423611111111111E-2</v>
      </c>
      <c r="W1300">
        <f t="shared" si="410"/>
        <v>1.6423611111111111E-2</v>
      </c>
      <c r="X1300">
        <f t="shared" si="422"/>
        <v>7.1296296296296307E-3</v>
      </c>
      <c r="Y1300">
        <f t="shared" si="411"/>
        <v>7.1296296296296307E-3</v>
      </c>
      <c r="Z1300" t="b">
        <f t="shared" si="412"/>
        <v>0</v>
      </c>
      <c r="AA1300" s="6">
        <f t="shared" si="413"/>
        <v>2.4305555555555539E-4</v>
      </c>
      <c r="AB1300" s="6" t="b">
        <f t="shared" si="414"/>
        <v>0</v>
      </c>
      <c r="AC1300" s="9">
        <f t="shared" si="415"/>
        <v>44</v>
      </c>
      <c r="AD1300" s="9">
        <f t="shared" si="423"/>
        <v>125.71428571428581</v>
      </c>
      <c r="AE1300" s="10">
        <f t="shared" si="421"/>
        <v>1.7361111111111112E-4</v>
      </c>
      <c r="AF1300">
        <f t="shared" si="416"/>
        <v>7.1296296296296307E-3</v>
      </c>
      <c r="AG1300" t="b">
        <f t="shared" si="417"/>
        <v>0</v>
      </c>
      <c r="AH1300">
        <f t="shared" si="418"/>
        <v>1.6423611111111111E-2</v>
      </c>
    </row>
    <row r="1301" spans="1:34" x14ac:dyDescent="0.2">
      <c r="A1301">
        <v>1385</v>
      </c>
      <c r="B1301" t="s">
        <v>1341</v>
      </c>
      <c r="C1301" t="s">
        <v>1357</v>
      </c>
      <c r="D1301" t="s">
        <v>2023</v>
      </c>
      <c r="E1301" t="str">
        <f t="shared" si="405"/>
        <v>Alok SharmaApr 1, 2020</v>
      </c>
      <c r="F1301" t="str">
        <f>VLOOKUP(E1301,'names lookup'!D:L,2,FALSE)</f>
        <v>Alok Sharma</v>
      </c>
      <c r="G1301" t="str">
        <f>VLOOKUP(F1301,'names lookup'!E:H,3,FALSE)</f>
        <v>Government</v>
      </c>
      <c r="H1301" t="str">
        <f>VLOOKUP(F1301,'names lookup'!E:I,5,FALSE)</f>
        <v>Government</v>
      </c>
      <c r="I1301" t="str">
        <f>VLOOKUP($F1301,'names lookup'!$E:J,6,FALSE)</f>
        <v>Central govt</v>
      </c>
      <c r="J1301" t="str">
        <f>VLOOKUP($F1301,'names lookup'!$E:K,7,FALSE)</f>
        <v>N/A</v>
      </c>
      <c r="K1301" t="str">
        <f>VLOOKUP($F1301,'names lookup'!$E:L,8,FALSE)</f>
        <v>UK</v>
      </c>
      <c r="L1301" t="str">
        <f t="shared" si="406"/>
        <v>Yvonne?</v>
      </c>
      <c r="M1301" t="str">
        <f t="shared" si="419"/>
        <v>07:20</v>
      </c>
      <c r="O1301">
        <v>28</v>
      </c>
      <c r="Q1301" t="s">
        <v>1342</v>
      </c>
      <c r="R1301" s="7">
        <f t="shared" si="407"/>
        <v>43922</v>
      </c>
      <c r="S1301" t="s">
        <v>2185</v>
      </c>
      <c r="T1301" s="6">
        <f t="shared" si="420"/>
        <v>5.0925925925925921E-3</v>
      </c>
      <c r="U1301">
        <f t="shared" si="408"/>
        <v>0</v>
      </c>
      <c r="V1301">
        <f t="shared" si="409"/>
        <v>1.6423611111111111E-2</v>
      </c>
      <c r="W1301">
        <f t="shared" si="410"/>
        <v>1.6423611111111111E-2</v>
      </c>
      <c r="X1301">
        <f t="shared" si="422"/>
        <v>7.1296296296296307E-3</v>
      </c>
      <c r="Y1301">
        <f t="shared" si="411"/>
        <v>7.1296296296296307E-3</v>
      </c>
      <c r="Z1301" t="b">
        <f t="shared" si="412"/>
        <v>0</v>
      </c>
      <c r="AA1301" s="6">
        <f t="shared" si="413"/>
        <v>1.1574074074074438E-5</v>
      </c>
      <c r="AB1301" s="6" t="b">
        <f t="shared" si="414"/>
        <v>0</v>
      </c>
      <c r="AC1301" s="9">
        <f t="shared" si="415"/>
        <v>1</v>
      </c>
      <c r="AD1301" s="9">
        <f t="shared" si="423"/>
        <v>59.999999999998117</v>
      </c>
      <c r="AE1301" s="10">
        <f t="shared" si="421"/>
        <v>0</v>
      </c>
      <c r="AF1301">
        <f t="shared" si="416"/>
        <v>7.1296296296296307E-3</v>
      </c>
      <c r="AG1301" t="b">
        <f t="shared" si="417"/>
        <v>0</v>
      </c>
      <c r="AH1301">
        <f t="shared" si="418"/>
        <v>1.6423611111111111E-2</v>
      </c>
    </row>
    <row r="1302" spans="1:34" x14ac:dyDescent="0.2">
      <c r="A1302">
        <v>1386</v>
      </c>
      <c r="B1302" t="s">
        <v>1341</v>
      </c>
      <c r="C1302" t="s">
        <v>1358</v>
      </c>
      <c r="D1302" t="s">
        <v>2063</v>
      </c>
      <c r="E1302" t="str">
        <f t="shared" si="405"/>
        <v>Dr. Yvonne DoyleApr 1, 2020</v>
      </c>
      <c r="F1302" t="str">
        <f>VLOOKUP(E1302,'names lookup'!D:L,2,FALSE)</f>
        <v>Dr. Yvonne Doyle</v>
      </c>
      <c r="G1302" t="str">
        <f>VLOOKUP(F1302,'names lookup'!E:H,3,FALSE)</f>
        <v>Public Health England</v>
      </c>
      <c r="H1302" t="str">
        <f>VLOOKUP(F1302,'names lookup'!E:I,5,FALSE)</f>
        <v>Government</v>
      </c>
      <c r="I1302" t="str">
        <f>VLOOKUP($F1302,'names lookup'!$E:J,6,FALSE)</f>
        <v>Health</v>
      </c>
      <c r="J1302" t="str">
        <f>VLOOKUP($F1302,'names lookup'!$E:K,7,FALSE)</f>
        <v>N/A</v>
      </c>
      <c r="K1302" t="str">
        <f>VLOOKUP($F1302,'names lookup'!$E:L,8,FALSE)</f>
        <v>England</v>
      </c>
      <c r="L1302" t="str">
        <f t="shared" si="406"/>
        <v>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v>
      </c>
      <c r="M1302" t="str">
        <f t="shared" si="419"/>
        <v>07:21</v>
      </c>
      <c r="O1302">
        <v>600</v>
      </c>
      <c r="Q1302" t="s">
        <v>1342</v>
      </c>
      <c r="R1302" s="7">
        <f t="shared" si="407"/>
        <v>43922</v>
      </c>
      <c r="S1302" t="s">
        <v>2259</v>
      </c>
      <c r="T1302" s="6">
        <f t="shared" si="420"/>
        <v>5.1041666666666666E-3</v>
      </c>
      <c r="U1302">
        <f t="shared" si="408"/>
        <v>5.1041666666666666E-3</v>
      </c>
      <c r="V1302">
        <f t="shared" si="409"/>
        <v>1.6030092592592592E-2</v>
      </c>
      <c r="W1302">
        <f t="shared" si="410"/>
        <v>1.0925925925925926E-2</v>
      </c>
      <c r="X1302">
        <f t="shared" si="422"/>
        <v>7.1296296296296307E-3</v>
      </c>
      <c r="Y1302">
        <f t="shared" si="411"/>
        <v>7.1296296296296307E-3</v>
      </c>
      <c r="Z1302" t="b">
        <f t="shared" si="412"/>
        <v>0</v>
      </c>
      <c r="AA1302" s="6">
        <f t="shared" si="413"/>
        <v>4.9768518518518521E-4</v>
      </c>
      <c r="AB1302" s="6" t="b">
        <f t="shared" si="414"/>
        <v>0</v>
      </c>
      <c r="AC1302" s="9">
        <f t="shared" si="415"/>
        <v>109</v>
      </c>
      <c r="AD1302" s="9">
        <f t="shared" si="423"/>
        <v>152.09302325581396</v>
      </c>
      <c r="AE1302" s="10">
        <f t="shared" si="421"/>
        <v>4.5138888888888892E-4</v>
      </c>
      <c r="AF1302">
        <f t="shared" si="416"/>
        <v>2.0254629629629642E-3</v>
      </c>
      <c r="AG1302" t="b">
        <f t="shared" si="417"/>
        <v>0</v>
      </c>
      <c r="AH1302">
        <f t="shared" si="418"/>
        <v>1.6423611111111111E-2</v>
      </c>
    </row>
    <row r="1303" spans="1:34" x14ac:dyDescent="0.2">
      <c r="A1303">
        <v>1387</v>
      </c>
      <c r="B1303" t="s">
        <v>1341</v>
      </c>
      <c r="C1303" t="s">
        <v>1359</v>
      </c>
      <c r="D1303" t="s">
        <v>2063</v>
      </c>
      <c r="E1303" t="str">
        <f t="shared" si="405"/>
        <v>Dr. Yvonne DoyleApr 1, 2020</v>
      </c>
      <c r="F1303" t="str">
        <f>VLOOKUP(E1303,'names lookup'!D:L,2,FALSE)</f>
        <v>Dr. Yvonne Doyle</v>
      </c>
      <c r="G1303" t="str">
        <f>VLOOKUP(F1303,'names lookup'!E:H,3,FALSE)</f>
        <v>Public Health England</v>
      </c>
      <c r="H1303" t="str">
        <f>VLOOKUP(F1303,'names lookup'!E:I,5,FALSE)</f>
        <v>Government</v>
      </c>
      <c r="I1303" t="str">
        <f>VLOOKUP($F1303,'names lookup'!$E:J,6,FALSE)</f>
        <v>Health</v>
      </c>
      <c r="J1303" t="str">
        <f>VLOOKUP($F1303,'names lookup'!$E:K,7,FALSE)</f>
        <v>N/A</v>
      </c>
      <c r="K1303" t="str">
        <f>VLOOKUP($F1303,'names lookup'!$E:L,8,FALSE)</f>
        <v>England</v>
      </c>
      <c r="L1303" t="str">
        <f t="shared" si="406"/>
        <v>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v>
      </c>
      <c r="M1303" t="str">
        <f t="shared" si="419"/>
        <v>08:04</v>
      </c>
      <c r="O1303">
        <v>496</v>
      </c>
      <c r="Q1303" t="s">
        <v>1342</v>
      </c>
      <c r="R1303" s="7">
        <f t="shared" si="407"/>
        <v>43922</v>
      </c>
      <c r="S1303" t="s">
        <v>2259</v>
      </c>
      <c r="T1303" s="6">
        <f t="shared" si="420"/>
        <v>5.6018518518518518E-3</v>
      </c>
      <c r="U1303">
        <f t="shared" si="408"/>
        <v>5.1041666666666666E-3</v>
      </c>
      <c r="V1303">
        <f t="shared" si="409"/>
        <v>1.6030092592592592E-2</v>
      </c>
      <c r="W1303">
        <f t="shared" si="410"/>
        <v>1.0925925925925926E-2</v>
      </c>
      <c r="X1303">
        <f t="shared" si="422"/>
        <v>7.1296296296296307E-3</v>
      </c>
      <c r="Y1303">
        <f t="shared" si="411"/>
        <v>7.1296296296296307E-3</v>
      </c>
      <c r="Z1303" t="b">
        <f t="shared" si="412"/>
        <v>0</v>
      </c>
      <c r="AA1303" s="6">
        <f t="shared" si="413"/>
        <v>4.5138888888888919E-4</v>
      </c>
      <c r="AB1303" s="6" t="b">
        <f t="shared" si="414"/>
        <v>0</v>
      </c>
      <c r="AC1303" s="9">
        <f t="shared" si="415"/>
        <v>91</v>
      </c>
      <c r="AD1303" s="9">
        <f t="shared" si="423"/>
        <v>139.99999999999989</v>
      </c>
      <c r="AE1303" s="10">
        <f t="shared" si="421"/>
        <v>3.7037037037037035E-4</v>
      </c>
      <c r="AF1303">
        <f t="shared" si="416"/>
        <v>2.0254629629629642E-3</v>
      </c>
      <c r="AG1303" t="b">
        <f t="shared" si="417"/>
        <v>0</v>
      </c>
      <c r="AH1303">
        <f t="shared" si="418"/>
        <v>1.6423611111111111E-2</v>
      </c>
    </row>
    <row r="1304" spans="1:34" x14ac:dyDescent="0.2">
      <c r="A1304">
        <v>1388</v>
      </c>
      <c r="B1304" t="s">
        <v>1341</v>
      </c>
      <c r="C1304" t="s">
        <v>1360</v>
      </c>
      <c r="D1304" t="s">
        <v>2063</v>
      </c>
      <c r="E1304" t="str">
        <f t="shared" si="405"/>
        <v>Dr. Yvonne DoyleApr 1, 2020</v>
      </c>
      <c r="F1304" t="str">
        <f>VLOOKUP(E1304,'names lookup'!D:L,2,FALSE)</f>
        <v>Dr. Yvonne Doyle</v>
      </c>
      <c r="G1304" t="str">
        <f>VLOOKUP(F1304,'names lookup'!E:H,3,FALSE)</f>
        <v>Public Health England</v>
      </c>
      <c r="H1304" t="str">
        <f>VLOOKUP(F1304,'names lookup'!E:I,5,FALSE)</f>
        <v>Government</v>
      </c>
      <c r="I1304" t="str">
        <f>VLOOKUP($F1304,'names lookup'!$E:J,6,FALSE)</f>
        <v>Health</v>
      </c>
      <c r="J1304" t="str">
        <f>VLOOKUP($F1304,'names lookup'!$E:K,7,FALSE)</f>
        <v>N/A</v>
      </c>
      <c r="K1304" t="str">
        <f>VLOOKUP($F1304,'names lookup'!$E:L,8,FALSE)</f>
        <v>England</v>
      </c>
      <c r="L1304" t="str">
        <f t="shared" si="406"/>
        <v>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v>
      </c>
      <c r="M1304" t="str">
        <f t="shared" si="419"/>
        <v>08:43</v>
      </c>
      <c r="O1304">
        <v>376</v>
      </c>
      <c r="Q1304" t="s">
        <v>1342</v>
      </c>
      <c r="R1304" s="7">
        <f t="shared" si="407"/>
        <v>43922</v>
      </c>
      <c r="S1304" t="s">
        <v>2259</v>
      </c>
      <c r="T1304" s="6">
        <f t="shared" si="420"/>
        <v>6.053240740740741E-3</v>
      </c>
      <c r="U1304">
        <f t="shared" si="408"/>
        <v>5.1041666666666666E-3</v>
      </c>
      <c r="V1304">
        <f t="shared" si="409"/>
        <v>1.6030092592592592E-2</v>
      </c>
      <c r="W1304">
        <f t="shared" si="410"/>
        <v>1.0925925925925926E-2</v>
      </c>
      <c r="X1304">
        <f t="shared" si="422"/>
        <v>7.1296296296296307E-3</v>
      </c>
      <c r="Y1304">
        <f t="shared" si="411"/>
        <v>7.1296296296296307E-3</v>
      </c>
      <c r="Z1304" t="b">
        <f t="shared" si="412"/>
        <v>0</v>
      </c>
      <c r="AA1304" s="6">
        <f t="shared" si="413"/>
        <v>3.3564814814814742E-4</v>
      </c>
      <c r="AB1304" s="6" t="b">
        <f t="shared" si="414"/>
        <v>0</v>
      </c>
      <c r="AC1304" s="9">
        <f t="shared" si="415"/>
        <v>62</v>
      </c>
      <c r="AD1304" s="9">
        <f t="shared" si="423"/>
        <v>128.27586206896581</v>
      </c>
      <c r="AE1304" s="10">
        <f t="shared" si="421"/>
        <v>2.5462962962962961E-4</v>
      </c>
      <c r="AF1304">
        <f t="shared" si="416"/>
        <v>2.0254629629629642E-3</v>
      </c>
      <c r="AG1304" t="b">
        <f t="shared" si="417"/>
        <v>0</v>
      </c>
      <c r="AH1304">
        <f t="shared" si="418"/>
        <v>1.6423611111111111E-2</v>
      </c>
    </row>
    <row r="1305" spans="1:34" x14ac:dyDescent="0.2">
      <c r="A1305">
        <v>1389</v>
      </c>
      <c r="B1305" t="s">
        <v>1341</v>
      </c>
      <c r="C1305" t="s">
        <v>1361</v>
      </c>
      <c r="D1305" t="s">
        <v>2063</v>
      </c>
      <c r="E1305" t="str">
        <f t="shared" si="405"/>
        <v>Dr. Yvonne DoyleApr 1, 2020</v>
      </c>
      <c r="F1305" t="str">
        <f>VLOOKUP(E1305,'names lookup'!D:L,2,FALSE)</f>
        <v>Dr. Yvonne Doyle</v>
      </c>
      <c r="G1305" t="str">
        <f>VLOOKUP(F1305,'names lookup'!E:H,3,FALSE)</f>
        <v>Public Health England</v>
      </c>
      <c r="H1305" t="str">
        <f>VLOOKUP(F1305,'names lookup'!E:I,5,FALSE)</f>
        <v>Government</v>
      </c>
      <c r="I1305" t="str">
        <f>VLOOKUP($F1305,'names lookup'!$E:J,6,FALSE)</f>
        <v>Health</v>
      </c>
      <c r="J1305" t="str">
        <f>VLOOKUP($F1305,'names lookup'!$E:K,7,FALSE)</f>
        <v>N/A</v>
      </c>
      <c r="K1305" t="str">
        <f>VLOOKUP($F1305,'names lookup'!$E:L,8,FALSE)</f>
        <v>England</v>
      </c>
      <c r="L1305" t="str">
        <f t="shared" si="406"/>
        <v>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v>
      </c>
      <c r="M1305" t="str">
        <f t="shared" si="419"/>
        <v>09:12</v>
      </c>
      <c r="O1305">
        <v>456</v>
      </c>
      <c r="Q1305" t="s">
        <v>1342</v>
      </c>
      <c r="R1305" s="7">
        <f t="shared" si="407"/>
        <v>43922</v>
      </c>
      <c r="S1305" t="s">
        <v>2259</v>
      </c>
      <c r="T1305" s="6">
        <f t="shared" si="420"/>
        <v>6.3888888888888884E-3</v>
      </c>
      <c r="U1305">
        <f t="shared" si="408"/>
        <v>5.1041666666666666E-3</v>
      </c>
      <c r="V1305">
        <f t="shared" si="409"/>
        <v>1.6030092592592592E-2</v>
      </c>
      <c r="W1305">
        <f t="shared" si="410"/>
        <v>1.0925925925925926E-2</v>
      </c>
      <c r="X1305">
        <f t="shared" si="422"/>
        <v>7.1296296296296307E-3</v>
      </c>
      <c r="Y1305">
        <f t="shared" si="411"/>
        <v>7.1296296296296307E-3</v>
      </c>
      <c r="Z1305" t="b">
        <f t="shared" si="412"/>
        <v>0</v>
      </c>
      <c r="AA1305" s="6">
        <f t="shared" si="413"/>
        <v>4.0509259259259318E-4</v>
      </c>
      <c r="AB1305" s="6" t="b">
        <f t="shared" si="414"/>
        <v>0</v>
      </c>
      <c r="AC1305" s="9">
        <f t="shared" si="415"/>
        <v>80</v>
      </c>
      <c r="AD1305" s="9">
        <f t="shared" si="423"/>
        <v>137.14285714285694</v>
      </c>
      <c r="AE1305" s="10">
        <f t="shared" si="421"/>
        <v>3.2407407407407406E-4</v>
      </c>
      <c r="AF1305">
        <f t="shared" si="416"/>
        <v>2.0254629629629642E-3</v>
      </c>
      <c r="AG1305" t="b">
        <f t="shared" si="417"/>
        <v>0</v>
      </c>
      <c r="AH1305">
        <f t="shared" si="418"/>
        <v>1.6423611111111111E-2</v>
      </c>
    </row>
    <row r="1306" spans="1:34" x14ac:dyDescent="0.2">
      <c r="A1306">
        <v>1390</v>
      </c>
      <c r="B1306" t="s">
        <v>1341</v>
      </c>
      <c r="C1306" t="s">
        <v>1362</v>
      </c>
      <c r="D1306" t="s">
        <v>2023</v>
      </c>
      <c r="E1306" t="str">
        <f t="shared" si="405"/>
        <v>Alok SharmaApr 1, 2020</v>
      </c>
      <c r="F1306" t="str">
        <f>VLOOKUP(E1306,'names lookup'!D:L,2,FALSE)</f>
        <v>Alok Sharma</v>
      </c>
      <c r="G1306" t="str">
        <f>VLOOKUP(F1306,'names lookup'!E:H,3,FALSE)</f>
        <v>Government</v>
      </c>
      <c r="H1306" t="str">
        <f>VLOOKUP(F1306,'names lookup'!E:I,5,FALSE)</f>
        <v>Government</v>
      </c>
      <c r="I1306" t="str">
        <f>VLOOKUP($F1306,'names lookup'!$E:J,6,FALSE)</f>
        <v>Central govt</v>
      </c>
      <c r="J1306" t="str">
        <f>VLOOKUP($F1306,'names lookup'!$E:K,7,FALSE)</f>
        <v>N/A</v>
      </c>
      <c r="K1306" t="str">
        <f>VLOOKUP($F1306,'names lookup'!$E:L,8,FALSE)</f>
        <v>UK</v>
      </c>
      <c r="L1306" t="str">
        <f t="shared" si="406"/>
        <v>Thank you, Yvonne. I think we’ll now move to the Q&amp;A. The first question is from the BBC, Laura Kuenssberg. Laura?</v>
      </c>
      <c r="M1306" t="str">
        <f t="shared" si="419"/>
        <v>09:47</v>
      </c>
      <c r="O1306">
        <v>135</v>
      </c>
      <c r="Q1306" t="s">
        <v>1342</v>
      </c>
      <c r="R1306" s="7">
        <f t="shared" si="407"/>
        <v>43922</v>
      </c>
      <c r="S1306" t="s">
        <v>2636</v>
      </c>
      <c r="T1306" s="6">
        <f t="shared" si="420"/>
        <v>6.7939814814814816E-3</v>
      </c>
      <c r="U1306">
        <f t="shared" si="408"/>
        <v>6.7939814814814816E-3</v>
      </c>
      <c r="V1306">
        <f t="shared" si="409"/>
        <v>1.6423611111111111E-2</v>
      </c>
      <c r="W1306">
        <f t="shared" si="410"/>
        <v>9.6296296296296303E-3</v>
      </c>
      <c r="X1306">
        <f t="shared" si="422"/>
        <v>7.1296296296296307E-3</v>
      </c>
      <c r="Y1306">
        <f t="shared" si="411"/>
        <v>7.1296296296296307E-3</v>
      </c>
      <c r="Z1306" t="b">
        <f t="shared" si="412"/>
        <v>0</v>
      </c>
      <c r="AA1306" s="6">
        <f t="shared" si="413"/>
        <v>8.1018518518518462E-5</v>
      </c>
      <c r="AB1306" s="6" t="b">
        <f t="shared" si="414"/>
        <v>0</v>
      </c>
      <c r="AC1306" s="9">
        <f t="shared" si="415"/>
        <v>21</v>
      </c>
      <c r="AD1306" s="9">
        <f t="shared" si="423"/>
        <v>180.00000000000011</v>
      </c>
      <c r="AE1306" s="10">
        <f t="shared" si="421"/>
        <v>8.1018518518518516E-5</v>
      </c>
      <c r="AF1306">
        <f t="shared" si="416"/>
        <v>3.3564814814814915E-4</v>
      </c>
      <c r="AG1306" t="b">
        <f t="shared" si="417"/>
        <v>0</v>
      </c>
      <c r="AH1306">
        <f t="shared" si="418"/>
        <v>1.6423611111111111E-2</v>
      </c>
    </row>
    <row r="1307" spans="1:34" x14ac:dyDescent="0.2">
      <c r="A1307">
        <v>1391</v>
      </c>
      <c r="B1307" t="s">
        <v>1341</v>
      </c>
      <c r="C1307" t="s">
        <v>1363</v>
      </c>
      <c r="D1307" t="s">
        <v>2111</v>
      </c>
      <c r="E1307" t="str">
        <f t="shared" si="405"/>
        <v>Laura KuenssbergApr 1, 2020</v>
      </c>
      <c r="F1307" t="str">
        <f>VLOOKUP(E1307,'names lookup'!D:L,2,FALSE)</f>
        <v>Laura Kuenssberg</v>
      </c>
      <c r="G1307" t="str">
        <f>VLOOKUP(F1307,'names lookup'!E:H,3,FALSE)</f>
        <v>BBC News</v>
      </c>
      <c r="H1307" t="str">
        <f>VLOOKUP(F1307,'names lookup'!E:I,5,FALSE)</f>
        <v>Media</v>
      </c>
      <c r="I1307" t="str">
        <f>VLOOKUP($F1307,'names lookup'!$E:J,6,FALSE)</f>
        <v>TV</v>
      </c>
      <c r="J1307" t="str">
        <f>VLOOKUP($F1307,'names lookup'!$E:K,7,FALSE)</f>
        <v>National</v>
      </c>
      <c r="K1307" t="str">
        <f>VLOOKUP($F1307,'names lookup'!$E:L,8,FALSE)</f>
        <v>UK</v>
      </c>
      <c r="L1307" t="str">
        <f t="shared" si="406"/>
        <v>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v>
      </c>
      <c r="M1307" t="str">
        <f t="shared" si="419"/>
        <v>09:54</v>
      </c>
      <c r="O1307">
        <v>407</v>
      </c>
      <c r="Q1307" t="s">
        <v>1342</v>
      </c>
      <c r="R1307" s="7">
        <f t="shared" si="407"/>
        <v>43922</v>
      </c>
      <c r="S1307" t="s">
        <v>2850</v>
      </c>
      <c r="T1307" s="6">
        <f t="shared" si="420"/>
        <v>6.875E-3</v>
      </c>
      <c r="U1307">
        <f t="shared" si="408"/>
        <v>6.875E-3</v>
      </c>
      <c r="V1307">
        <f t="shared" si="409"/>
        <v>6.875E-3</v>
      </c>
      <c r="W1307">
        <f t="shared" si="410"/>
        <v>0</v>
      </c>
      <c r="X1307">
        <f t="shared" si="422"/>
        <v>7.1296296296296307E-3</v>
      </c>
      <c r="Y1307">
        <f t="shared" si="411"/>
        <v>7.1296296296296307E-3</v>
      </c>
      <c r="Z1307" t="b">
        <f t="shared" si="412"/>
        <v>0</v>
      </c>
      <c r="AA1307" s="6">
        <f t="shared" si="413"/>
        <v>2.5462962962963069E-4</v>
      </c>
      <c r="AB1307" s="6" t="b">
        <f t="shared" si="414"/>
        <v>0</v>
      </c>
      <c r="AC1307" s="9">
        <f t="shared" si="415"/>
        <v>65</v>
      </c>
      <c r="AD1307" s="9">
        <f t="shared" si="423"/>
        <v>177.27272727272654</v>
      </c>
      <c r="AE1307" s="10">
        <f t="shared" si="421"/>
        <v>2.6620370370370372E-4</v>
      </c>
      <c r="AF1307">
        <f t="shared" si="416"/>
        <v>2.5462962962963069E-4</v>
      </c>
      <c r="AG1307" t="b">
        <f t="shared" si="417"/>
        <v>0</v>
      </c>
      <c r="AH1307">
        <f t="shared" si="418"/>
        <v>1.6423611111111111E-2</v>
      </c>
    </row>
    <row r="1308" spans="1:34" x14ac:dyDescent="0.2">
      <c r="A1308">
        <v>1392</v>
      </c>
      <c r="B1308" t="s">
        <v>1341</v>
      </c>
      <c r="C1308" t="s">
        <v>1364</v>
      </c>
      <c r="D1308" t="s">
        <v>2023</v>
      </c>
      <c r="E1308" t="str">
        <f t="shared" si="405"/>
        <v>Alok SharmaApr 1, 2020</v>
      </c>
      <c r="F1308" t="str">
        <f>VLOOKUP(E1308,'names lookup'!D:L,2,FALSE)</f>
        <v>Alok Sharma</v>
      </c>
      <c r="G1308" t="str">
        <f>VLOOKUP(F1308,'names lookup'!E:H,3,FALSE)</f>
        <v>Government</v>
      </c>
      <c r="H1308" t="str">
        <f>VLOOKUP(F1308,'names lookup'!E:I,5,FALSE)</f>
        <v>Government</v>
      </c>
      <c r="I1308" t="str">
        <f>VLOOKUP($F1308,'names lookup'!$E:J,6,FALSE)</f>
        <v>Central govt</v>
      </c>
      <c r="J1308" t="str">
        <f>VLOOKUP($F1308,'names lookup'!$E:K,7,FALSE)</f>
        <v>N/A</v>
      </c>
      <c r="K1308" t="str">
        <f>VLOOKUP($F1308,'names lookup'!$E:L,8,FALSE)</f>
        <v>UK</v>
      </c>
      <c r="L1308" t="str">
        <f t="shared" si="406"/>
        <v>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v>
      </c>
      <c r="M1308" t="str">
        <f t="shared" si="419"/>
        <v>10:16</v>
      </c>
      <c r="O1308">
        <v>607</v>
      </c>
      <c r="Q1308" t="s">
        <v>1342</v>
      </c>
      <c r="R1308" s="7">
        <f t="shared" si="407"/>
        <v>43922</v>
      </c>
      <c r="S1308" t="s">
        <v>2851</v>
      </c>
      <c r="T1308" s="6">
        <f t="shared" si="420"/>
        <v>7.1296296296296307E-3</v>
      </c>
      <c r="U1308">
        <f t="shared" si="408"/>
        <v>7.1296296296296307E-3</v>
      </c>
      <c r="V1308">
        <f t="shared" si="409"/>
        <v>1.6423611111111111E-2</v>
      </c>
      <c r="W1308">
        <f t="shared" si="410"/>
        <v>9.2939814814814795E-3</v>
      </c>
      <c r="X1308">
        <f t="shared" si="422"/>
        <v>8.6921296296296312E-3</v>
      </c>
      <c r="Y1308">
        <f t="shared" si="411"/>
        <v>8.6921296296296312E-3</v>
      </c>
      <c r="Z1308" t="b">
        <f t="shared" si="412"/>
        <v>0</v>
      </c>
      <c r="AA1308" s="6">
        <f t="shared" si="413"/>
        <v>3.8194444444444343E-4</v>
      </c>
      <c r="AB1308" s="6" t="b">
        <f t="shared" si="414"/>
        <v>0</v>
      </c>
      <c r="AC1308" s="9">
        <f t="shared" si="415"/>
        <v>104</v>
      </c>
      <c r="AD1308" s="9">
        <f t="shared" si="423"/>
        <v>189.09090909090961</v>
      </c>
      <c r="AE1308" s="10">
        <f t="shared" si="421"/>
        <v>4.2824074074074075E-4</v>
      </c>
      <c r="AF1308">
        <f t="shared" si="416"/>
        <v>1.5625000000000005E-3</v>
      </c>
      <c r="AG1308" t="b">
        <f t="shared" si="417"/>
        <v>0</v>
      </c>
      <c r="AH1308">
        <f t="shared" si="418"/>
        <v>1.6423611111111111E-2</v>
      </c>
    </row>
    <row r="1309" spans="1:34" x14ac:dyDescent="0.2">
      <c r="A1309">
        <v>1393</v>
      </c>
      <c r="B1309" t="s">
        <v>1341</v>
      </c>
      <c r="C1309" t="s">
        <v>1365</v>
      </c>
      <c r="D1309" t="s">
        <v>2023</v>
      </c>
      <c r="E1309" t="str">
        <f t="shared" si="405"/>
        <v>Alok SharmaApr 1, 2020</v>
      </c>
      <c r="F1309" t="str">
        <f>VLOOKUP(E1309,'names lookup'!D:L,2,FALSE)</f>
        <v>Alok Sharma</v>
      </c>
      <c r="G1309" t="str">
        <f>VLOOKUP(F1309,'names lookup'!E:H,3,FALSE)</f>
        <v>Government</v>
      </c>
      <c r="H1309" t="str">
        <f>VLOOKUP(F1309,'names lookup'!E:I,5,FALSE)</f>
        <v>Government</v>
      </c>
      <c r="I1309" t="str">
        <f>VLOOKUP($F1309,'names lookup'!$E:J,6,FALSE)</f>
        <v>Central govt</v>
      </c>
      <c r="J1309" t="str">
        <f>VLOOKUP($F1309,'names lookup'!$E:K,7,FALSE)</f>
        <v>N/A</v>
      </c>
      <c r="K1309" t="str">
        <f>VLOOKUP($F1309,'names lookup'!$E:L,8,FALSE)</f>
        <v>UK</v>
      </c>
      <c r="L1309" t="str">
        <f t="shared" si="406"/>
        <v>But Yvonne, if you wanted to comment on this, please?</v>
      </c>
      <c r="M1309" t="str">
        <f t="shared" si="419"/>
        <v>10:49</v>
      </c>
      <c r="O1309">
        <v>74</v>
      </c>
      <c r="Q1309" t="s">
        <v>1342</v>
      </c>
      <c r="R1309" s="7">
        <f t="shared" si="407"/>
        <v>43922</v>
      </c>
      <c r="S1309" t="s">
        <v>2851</v>
      </c>
      <c r="T1309" s="6">
        <f t="shared" si="420"/>
        <v>7.5115740740740742E-3</v>
      </c>
      <c r="U1309">
        <f t="shared" si="408"/>
        <v>7.1296296296296307E-3</v>
      </c>
      <c r="V1309">
        <f t="shared" si="409"/>
        <v>1.6423611111111111E-2</v>
      </c>
      <c r="W1309">
        <f t="shared" si="410"/>
        <v>9.2939814814814795E-3</v>
      </c>
      <c r="X1309">
        <f t="shared" si="422"/>
        <v>8.6921296296296312E-3</v>
      </c>
      <c r="Y1309">
        <f t="shared" si="411"/>
        <v>8.6921296296296312E-3</v>
      </c>
      <c r="Z1309" t="b">
        <f t="shared" si="412"/>
        <v>0</v>
      </c>
      <c r="AA1309" s="6">
        <f t="shared" si="413"/>
        <v>3.4722222222222446E-5</v>
      </c>
      <c r="AB1309" s="6" t="b">
        <f t="shared" si="414"/>
        <v>0</v>
      </c>
      <c r="AC1309" s="9">
        <f t="shared" si="415"/>
        <v>10</v>
      </c>
      <c r="AD1309" s="9">
        <f t="shared" si="423"/>
        <v>199.99999999999872</v>
      </c>
      <c r="AE1309" s="10">
        <f t="shared" si="421"/>
        <v>3.4722222222222222E-5</v>
      </c>
      <c r="AF1309">
        <f t="shared" si="416"/>
        <v>1.5625000000000005E-3</v>
      </c>
      <c r="AG1309" t="b">
        <f t="shared" si="417"/>
        <v>0</v>
      </c>
      <c r="AH1309">
        <f t="shared" si="418"/>
        <v>1.6423611111111111E-2</v>
      </c>
    </row>
    <row r="1310" spans="1:34" x14ac:dyDescent="0.2">
      <c r="A1310">
        <v>1394</v>
      </c>
      <c r="B1310" t="s">
        <v>1341</v>
      </c>
      <c r="C1310" t="s">
        <v>1366</v>
      </c>
      <c r="D1310" t="s">
        <v>2063</v>
      </c>
      <c r="E1310" t="str">
        <f t="shared" si="405"/>
        <v>Dr. Yvonne DoyleApr 1, 2020</v>
      </c>
      <c r="F1310" t="str">
        <f>VLOOKUP(E1310,'names lookup'!D:L,2,FALSE)</f>
        <v>Dr. Yvonne Doyle</v>
      </c>
      <c r="G1310" t="str">
        <f>VLOOKUP(F1310,'names lookup'!E:H,3,FALSE)</f>
        <v>Public Health England</v>
      </c>
      <c r="H1310" t="str">
        <f>VLOOKUP(F1310,'names lookup'!E:I,5,FALSE)</f>
        <v>Government</v>
      </c>
      <c r="I1310" t="str">
        <f>VLOOKUP($F1310,'names lookup'!$E:J,6,FALSE)</f>
        <v>Health</v>
      </c>
      <c r="J1310" t="str">
        <f>VLOOKUP($F1310,'names lookup'!$E:K,7,FALSE)</f>
        <v>N/A</v>
      </c>
      <c r="K1310" t="str">
        <f>VLOOKUP($F1310,'names lookup'!$E:L,8,FALSE)</f>
        <v>England</v>
      </c>
      <c r="L1310" t="str">
        <f t="shared" si="406"/>
        <v>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v>
      </c>
      <c r="M1310" t="str">
        <f t="shared" si="419"/>
        <v>10:52</v>
      </c>
      <c r="O1310">
        <v>755</v>
      </c>
      <c r="Q1310" t="s">
        <v>1342</v>
      </c>
      <c r="R1310" s="7">
        <f t="shared" si="407"/>
        <v>43922</v>
      </c>
      <c r="S1310" t="s">
        <v>2313</v>
      </c>
      <c r="T1310" s="6">
        <f t="shared" si="420"/>
        <v>7.5462962962962966E-3</v>
      </c>
      <c r="U1310">
        <f t="shared" si="408"/>
        <v>7.5462962962962966E-3</v>
      </c>
      <c r="V1310">
        <f t="shared" si="409"/>
        <v>1.6030092592592592E-2</v>
      </c>
      <c r="W1310">
        <f t="shared" si="410"/>
        <v>8.4837962962962948E-3</v>
      </c>
      <c r="X1310">
        <f t="shared" si="422"/>
        <v>8.6921296296296312E-3</v>
      </c>
      <c r="Y1310">
        <f t="shared" si="411"/>
        <v>8.6921296296296312E-3</v>
      </c>
      <c r="Z1310" t="b">
        <f t="shared" si="412"/>
        <v>0</v>
      </c>
      <c r="AA1310" s="6">
        <f t="shared" si="413"/>
        <v>6.1342592592592612E-4</v>
      </c>
      <c r="AB1310" s="6" t="b">
        <f t="shared" si="414"/>
        <v>0</v>
      </c>
      <c r="AC1310" s="9">
        <f t="shared" si="415"/>
        <v>128</v>
      </c>
      <c r="AD1310" s="9">
        <f t="shared" si="423"/>
        <v>144.90566037735843</v>
      </c>
      <c r="AE1310" s="10">
        <f t="shared" si="421"/>
        <v>5.2083333333333333E-4</v>
      </c>
      <c r="AF1310">
        <f t="shared" si="416"/>
        <v>1.1458333333333346E-3</v>
      </c>
      <c r="AG1310" t="b">
        <f t="shared" si="417"/>
        <v>0</v>
      </c>
      <c r="AH1310">
        <f t="shared" si="418"/>
        <v>1.6423611111111111E-2</v>
      </c>
    </row>
    <row r="1311" spans="1:34" x14ac:dyDescent="0.2">
      <c r="A1311">
        <v>1395</v>
      </c>
      <c r="B1311" t="s">
        <v>1341</v>
      </c>
      <c r="C1311" t="s">
        <v>1367</v>
      </c>
      <c r="D1311" t="s">
        <v>2023</v>
      </c>
      <c r="E1311" t="str">
        <f t="shared" si="405"/>
        <v>Alok SharmaApr 1, 2020</v>
      </c>
      <c r="F1311" t="str">
        <f>VLOOKUP(E1311,'names lookup'!D:L,2,FALSE)</f>
        <v>Alok Sharma</v>
      </c>
      <c r="G1311" t="str">
        <f>VLOOKUP(F1311,'names lookup'!E:H,3,FALSE)</f>
        <v>Government</v>
      </c>
      <c r="H1311" t="str">
        <f>VLOOKUP(F1311,'names lookup'!E:I,5,FALSE)</f>
        <v>Government</v>
      </c>
      <c r="I1311" t="str">
        <f>VLOOKUP($F1311,'names lookup'!$E:J,6,FALSE)</f>
        <v>Central govt</v>
      </c>
      <c r="J1311" t="str">
        <f>VLOOKUP($F1311,'names lookup'!$E:K,7,FALSE)</f>
        <v>N/A</v>
      </c>
      <c r="K1311" t="str">
        <f>VLOOKUP($F1311,'names lookup'!$E:L,8,FALSE)</f>
        <v>UK</v>
      </c>
      <c r="L1311" t="str">
        <f t="shared" si="406"/>
        <v>Thank you, Laura. Next question is from Sky, Beth Rigby. Beth?</v>
      </c>
      <c r="M1311" t="str">
        <f t="shared" si="419"/>
        <v>11:45</v>
      </c>
      <c r="O1311">
        <v>83</v>
      </c>
      <c r="Q1311" t="s">
        <v>1342</v>
      </c>
      <c r="R1311" s="7">
        <f t="shared" si="407"/>
        <v>43922</v>
      </c>
      <c r="S1311" t="s">
        <v>2852</v>
      </c>
      <c r="T1311" s="6">
        <f t="shared" si="420"/>
        <v>8.1597222222222227E-3</v>
      </c>
      <c r="U1311">
        <f t="shared" si="408"/>
        <v>8.1597222222222227E-3</v>
      </c>
      <c r="V1311">
        <f t="shared" si="409"/>
        <v>1.6423611111111111E-2</v>
      </c>
      <c r="W1311">
        <f t="shared" si="410"/>
        <v>8.2638888888888883E-3</v>
      </c>
      <c r="X1311">
        <f t="shared" si="422"/>
        <v>8.6921296296296312E-3</v>
      </c>
      <c r="Y1311">
        <f t="shared" si="411"/>
        <v>8.6921296296296312E-3</v>
      </c>
      <c r="Z1311" t="b">
        <f t="shared" si="412"/>
        <v>0</v>
      </c>
      <c r="AA1311" s="6">
        <f t="shared" si="413"/>
        <v>5.7870370370371321E-5</v>
      </c>
      <c r="AB1311" s="6" t="b">
        <f t="shared" si="414"/>
        <v>0</v>
      </c>
      <c r="AC1311" s="9">
        <f t="shared" si="415"/>
        <v>11</v>
      </c>
      <c r="AD1311" s="9">
        <f t="shared" si="423"/>
        <v>131.99999999999784</v>
      </c>
      <c r="AE1311" s="10">
        <f t="shared" si="421"/>
        <v>3.4722222222222222E-5</v>
      </c>
      <c r="AF1311">
        <f t="shared" si="416"/>
        <v>5.3240740740740852E-4</v>
      </c>
      <c r="AG1311" t="b">
        <f t="shared" si="417"/>
        <v>0</v>
      </c>
      <c r="AH1311">
        <f t="shared" si="418"/>
        <v>1.6423611111111111E-2</v>
      </c>
    </row>
    <row r="1312" spans="1:34" x14ac:dyDescent="0.2">
      <c r="A1312">
        <v>1396</v>
      </c>
      <c r="B1312" t="s">
        <v>1341</v>
      </c>
      <c r="C1312" t="s">
        <v>1368</v>
      </c>
      <c r="D1312" t="s">
        <v>2035</v>
      </c>
      <c r="E1312" t="str">
        <f t="shared" si="405"/>
        <v>Beth RigbyApr 1, 2020</v>
      </c>
      <c r="F1312" t="str">
        <f>VLOOKUP(E1312,'names lookup'!D:L,2,FALSE)</f>
        <v>Beth Rigby</v>
      </c>
      <c r="G1312" t="str">
        <f>VLOOKUP(F1312,'names lookup'!E:H,3,FALSE)</f>
        <v>Sky News</v>
      </c>
      <c r="H1312" t="str">
        <f>VLOOKUP(F1312,'names lookup'!E:I,5,FALSE)</f>
        <v>Media</v>
      </c>
      <c r="I1312" t="str">
        <f>VLOOKUP($F1312,'names lookup'!$E:J,6,FALSE)</f>
        <v>TV</v>
      </c>
      <c r="J1312" t="str">
        <f>VLOOKUP($F1312,'names lookup'!$E:K,7,FALSE)</f>
        <v>National</v>
      </c>
      <c r="K1312" t="str">
        <f>VLOOKUP($F1312,'names lookup'!$E:L,8,FALSE)</f>
        <v>UK</v>
      </c>
      <c r="L1312" t="str">
        <f t="shared" si="406"/>
        <v>Thank you. A question first for Yvonne Doyle. Can you give us the number and proportion of frontline NHS staff who’ve been tested for coronavirus? You said 2,000. Is that out of half a million frontline NHS workers. And how are you intending to scale that up?</v>
      </c>
      <c r="M1312" t="str">
        <f t="shared" si="419"/>
        <v>11:50</v>
      </c>
      <c r="O1312">
        <v>279</v>
      </c>
      <c r="Q1312" t="s">
        <v>1342</v>
      </c>
      <c r="R1312" s="7">
        <f t="shared" si="407"/>
        <v>43922</v>
      </c>
      <c r="S1312" t="s">
        <v>2853</v>
      </c>
      <c r="T1312" s="6">
        <f t="shared" si="420"/>
        <v>8.217592592592594E-3</v>
      </c>
      <c r="U1312">
        <f t="shared" si="408"/>
        <v>8.217592592592594E-3</v>
      </c>
      <c r="V1312">
        <f t="shared" si="409"/>
        <v>8.4143518518518517E-3</v>
      </c>
      <c r="W1312">
        <f t="shared" si="410"/>
        <v>1.9675925925925764E-4</v>
      </c>
      <c r="X1312">
        <f t="shared" si="422"/>
        <v>8.6921296296296312E-3</v>
      </c>
      <c r="Y1312">
        <f t="shared" si="411"/>
        <v>8.6921296296296312E-3</v>
      </c>
      <c r="Z1312" t="b">
        <f t="shared" si="412"/>
        <v>0</v>
      </c>
      <c r="AA1312" s="6">
        <f t="shared" si="413"/>
        <v>1.9675925925925764E-4</v>
      </c>
      <c r="AB1312" s="6" t="b">
        <f t="shared" si="414"/>
        <v>0</v>
      </c>
      <c r="AC1312" s="9">
        <f t="shared" si="415"/>
        <v>47</v>
      </c>
      <c r="AD1312" s="9">
        <f t="shared" si="423"/>
        <v>165.88235294117783</v>
      </c>
      <c r="AE1312" s="10">
        <f t="shared" si="421"/>
        <v>1.8518518518518518E-4</v>
      </c>
      <c r="AF1312">
        <f t="shared" si="416"/>
        <v>4.745370370370372E-4</v>
      </c>
      <c r="AG1312" t="b">
        <f t="shared" si="417"/>
        <v>0</v>
      </c>
      <c r="AH1312">
        <f t="shared" si="418"/>
        <v>1.6423611111111111E-2</v>
      </c>
    </row>
    <row r="1313" spans="1:34" x14ac:dyDescent="0.2">
      <c r="A1313">
        <v>1397</v>
      </c>
      <c r="B1313" t="s">
        <v>1341</v>
      </c>
      <c r="C1313" t="s">
        <v>1369</v>
      </c>
      <c r="D1313" t="s">
        <v>2035</v>
      </c>
      <c r="E1313" t="str">
        <f t="shared" si="405"/>
        <v>Beth RigbyApr 1, 2020</v>
      </c>
      <c r="F1313" t="str">
        <f>VLOOKUP(E1313,'names lookup'!D:L,2,FALSE)</f>
        <v>Beth Rigby</v>
      </c>
      <c r="G1313" t="str">
        <f>VLOOKUP(F1313,'names lookup'!E:H,3,FALSE)</f>
        <v>Sky News</v>
      </c>
      <c r="H1313" t="str">
        <f>VLOOKUP(F1313,'names lookup'!E:I,5,FALSE)</f>
        <v>Media</v>
      </c>
      <c r="I1313" t="str">
        <f>VLOOKUP($F1313,'names lookup'!$E:J,6,FALSE)</f>
        <v>TV</v>
      </c>
      <c r="J1313" t="str">
        <f>VLOOKUP($F1313,'names lookup'!$E:K,7,FALSE)</f>
        <v>National</v>
      </c>
      <c r="K1313" t="str">
        <f>VLOOKUP($F1313,'names lookup'!$E:L,8,FALSE)</f>
        <v>UK</v>
      </c>
      <c r="L1313" t="str">
        <f t="shared" si="406"/>
        <v>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v>
      </c>
      <c r="M1313" t="str">
        <f t="shared" si="419"/>
        <v>12:07</v>
      </c>
      <c r="O1313">
        <v>403</v>
      </c>
      <c r="Q1313" t="s">
        <v>1342</v>
      </c>
      <c r="R1313" s="7">
        <f t="shared" si="407"/>
        <v>43922</v>
      </c>
      <c r="S1313" t="s">
        <v>2853</v>
      </c>
      <c r="T1313" s="6">
        <f t="shared" si="420"/>
        <v>8.4143518518518517E-3</v>
      </c>
      <c r="U1313">
        <f t="shared" si="408"/>
        <v>8.217592592592594E-3</v>
      </c>
      <c r="V1313">
        <f t="shared" si="409"/>
        <v>8.4143518518518517E-3</v>
      </c>
      <c r="W1313">
        <f t="shared" si="410"/>
        <v>1.9675925925925764E-4</v>
      </c>
      <c r="X1313">
        <f t="shared" si="422"/>
        <v>8.6921296296296312E-3</v>
      </c>
      <c r="Y1313">
        <f t="shared" si="411"/>
        <v>8.6921296296296312E-3</v>
      </c>
      <c r="Z1313" t="b">
        <f t="shared" si="412"/>
        <v>0</v>
      </c>
      <c r="AA1313" s="6">
        <f t="shared" si="413"/>
        <v>2.7777777777777957E-4</v>
      </c>
      <c r="AB1313" s="6" t="b">
        <f t="shared" si="414"/>
        <v>0</v>
      </c>
      <c r="AC1313" s="9">
        <f t="shared" si="415"/>
        <v>74</v>
      </c>
      <c r="AD1313" s="9">
        <f t="shared" si="423"/>
        <v>184.99999999999881</v>
      </c>
      <c r="AE1313" s="10">
        <f t="shared" si="421"/>
        <v>3.0092592592592595E-4</v>
      </c>
      <c r="AF1313">
        <f t="shared" si="416"/>
        <v>4.745370370370372E-4</v>
      </c>
      <c r="AG1313" t="b">
        <f t="shared" si="417"/>
        <v>0</v>
      </c>
      <c r="AH1313">
        <f t="shared" si="418"/>
        <v>1.6423611111111111E-2</v>
      </c>
    </row>
    <row r="1314" spans="1:34" x14ac:dyDescent="0.2">
      <c r="A1314">
        <v>1398</v>
      </c>
      <c r="B1314" t="s">
        <v>1341</v>
      </c>
      <c r="C1314" t="s">
        <v>1370</v>
      </c>
      <c r="D1314" t="s">
        <v>2023</v>
      </c>
      <c r="E1314" t="str">
        <f t="shared" si="405"/>
        <v>Alok SharmaApr 1, 2020</v>
      </c>
      <c r="F1314" t="str">
        <f>VLOOKUP(E1314,'names lookup'!D:L,2,FALSE)</f>
        <v>Alok Sharma</v>
      </c>
      <c r="G1314" t="str">
        <f>VLOOKUP(F1314,'names lookup'!E:H,3,FALSE)</f>
        <v>Government</v>
      </c>
      <c r="H1314" t="str">
        <f>VLOOKUP(F1314,'names lookup'!E:I,5,FALSE)</f>
        <v>Government</v>
      </c>
      <c r="I1314" t="str">
        <f>VLOOKUP($F1314,'names lookup'!$E:J,6,FALSE)</f>
        <v>Central govt</v>
      </c>
      <c r="J1314" t="str">
        <f>VLOOKUP($F1314,'names lookup'!$E:K,7,FALSE)</f>
        <v>N/A</v>
      </c>
      <c r="K1314" t="str">
        <f>VLOOKUP($F1314,'names lookup'!$E:L,8,FALSE)</f>
        <v>UK</v>
      </c>
      <c r="L1314" t="str">
        <f t="shared" si="406"/>
        <v>Well, Yvonne, could I ask you to take that first?</v>
      </c>
      <c r="M1314" t="str">
        <f t="shared" si="419"/>
        <v>12:31</v>
      </c>
      <c r="O1314">
        <v>70</v>
      </c>
      <c r="Q1314" t="s">
        <v>1342</v>
      </c>
      <c r="R1314" s="7">
        <f t="shared" si="407"/>
        <v>43922</v>
      </c>
      <c r="S1314" t="s">
        <v>2681</v>
      </c>
      <c r="T1314" s="6">
        <f t="shared" si="420"/>
        <v>8.6921296296296312E-3</v>
      </c>
      <c r="U1314">
        <f t="shared" si="408"/>
        <v>8.6921296296296312E-3</v>
      </c>
      <c r="V1314">
        <f t="shared" si="409"/>
        <v>1.6423611111111111E-2</v>
      </c>
      <c r="W1314">
        <f t="shared" si="410"/>
        <v>7.7314814814814798E-3</v>
      </c>
      <c r="X1314">
        <f t="shared" si="422"/>
        <v>1.1597222222222222E-2</v>
      </c>
      <c r="Y1314">
        <f t="shared" si="411"/>
        <v>1.1597222222222222E-2</v>
      </c>
      <c r="Z1314" t="b">
        <f t="shared" si="412"/>
        <v>0</v>
      </c>
      <c r="AA1314" s="6">
        <f t="shared" si="413"/>
        <v>0</v>
      </c>
      <c r="AB1314" s="6" t="b">
        <f t="shared" si="414"/>
        <v>0</v>
      </c>
      <c r="AC1314" s="9">
        <f t="shared" si="415"/>
        <v>10</v>
      </c>
      <c r="AD1314" s="9"/>
      <c r="AE1314" s="10">
        <f t="shared" si="421"/>
        <v>3.4722222222222222E-5</v>
      </c>
      <c r="AF1314">
        <f t="shared" si="416"/>
        <v>2.9050925925925911E-3</v>
      </c>
      <c r="AG1314" t="b">
        <f t="shared" si="417"/>
        <v>0</v>
      </c>
      <c r="AH1314">
        <f t="shared" si="418"/>
        <v>1.6423611111111111E-2</v>
      </c>
    </row>
    <row r="1315" spans="1:34" x14ac:dyDescent="0.2">
      <c r="A1315">
        <v>1399</v>
      </c>
      <c r="B1315" t="s">
        <v>1341</v>
      </c>
      <c r="C1315" t="s">
        <v>1371</v>
      </c>
      <c r="D1315" t="s">
        <v>2063</v>
      </c>
      <c r="E1315" t="str">
        <f t="shared" si="405"/>
        <v>Dr. Yvonne DoyleApr 1, 2020</v>
      </c>
      <c r="F1315" t="str">
        <f>VLOOKUP(E1315,'names lookup'!D:L,2,FALSE)</f>
        <v>Dr. Yvonne Doyle</v>
      </c>
      <c r="G1315" t="str">
        <f>VLOOKUP(F1315,'names lookup'!E:H,3,FALSE)</f>
        <v>Public Health England</v>
      </c>
      <c r="H1315" t="str">
        <f>VLOOKUP(F1315,'names lookup'!E:I,5,FALSE)</f>
        <v>Government</v>
      </c>
      <c r="I1315" t="str">
        <f>VLOOKUP($F1315,'names lookup'!$E:J,6,FALSE)</f>
        <v>Health</v>
      </c>
      <c r="J1315" t="str">
        <f>VLOOKUP($F1315,'names lookup'!$E:K,7,FALSE)</f>
        <v>N/A</v>
      </c>
      <c r="K1315" t="str">
        <f>VLOOKUP($F1315,'names lookup'!$E:L,8,FALSE)</f>
        <v>England</v>
      </c>
      <c r="L1315" t="str">
        <f t="shared" si="406"/>
        <v>Thank you, Secretary of State.</v>
      </c>
      <c r="M1315" t="str">
        <f t="shared" si="419"/>
        <v>12:31</v>
      </c>
      <c r="O1315">
        <v>56</v>
      </c>
      <c r="Q1315" t="s">
        <v>1342</v>
      </c>
      <c r="R1315" s="7">
        <f t="shared" si="407"/>
        <v>43922</v>
      </c>
      <c r="S1315" t="s">
        <v>2681</v>
      </c>
      <c r="T1315" s="6">
        <f t="shared" si="420"/>
        <v>8.6921296296296312E-3</v>
      </c>
      <c r="U1315">
        <f t="shared" si="408"/>
        <v>8.6921296296296312E-3</v>
      </c>
      <c r="V1315">
        <f t="shared" si="409"/>
        <v>1.6030092592592592E-2</v>
      </c>
      <c r="W1315">
        <f t="shared" si="410"/>
        <v>7.3379629629629611E-3</v>
      </c>
      <c r="X1315">
        <f t="shared" si="422"/>
        <v>1.1597222222222222E-2</v>
      </c>
      <c r="Y1315">
        <f t="shared" si="411"/>
        <v>1.1597222222222222E-2</v>
      </c>
      <c r="Z1315" t="b">
        <f t="shared" si="412"/>
        <v>0</v>
      </c>
      <c r="AA1315" s="6">
        <f t="shared" si="413"/>
        <v>2.3148148148147141E-5</v>
      </c>
      <c r="AB1315" s="6" t="b">
        <f t="shared" si="414"/>
        <v>0</v>
      </c>
      <c r="AC1315" s="9">
        <f t="shared" si="415"/>
        <v>5</v>
      </c>
      <c r="AD1315" s="9">
        <f t="shared" ref="AD1315:AD1339" si="424">IF(AB1315=FALSE,AC1315/(AA1315*(24*60)),"")</f>
        <v>150.00000000000654</v>
      </c>
      <c r="AE1315" s="10">
        <f t="shared" si="421"/>
        <v>1.1574074074074073E-5</v>
      </c>
      <c r="AF1315">
        <f t="shared" si="416"/>
        <v>2.9050925925925911E-3</v>
      </c>
      <c r="AG1315" t="b">
        <f t="shared" si="417"/>
        <v>0</v>
      </c>
      <c r="AH1315">
        <f t="shared" si="418"/>
        <v>1.6423611111111111E-2</v>
      </c>
    </row>
    <row r="1316" spans="1:34" x14ac:dyDescent="0.2">
      <c r="A1316">
        <v>1400</v>
      </c>
      <c r="B1316" t="s">
        <v>1341</v>
      </c>
      <c r="C1316" t="s">
        <v>1372</v>
      </c>
      <c r="D1316" t="s">
        <v>2063</v>
      </c>
      <c r="E1316" t="str">
        <f t="shared" si="405"/>
        <v>Dr. Yvonne DoyleApr 1, 2020</v>
      </c>
      <c r="F1316" t="str">
        <f>VLOOKUP(E1316,'names lookup'!D:L,2,FALSE)</f>
        <v>Dr. Yvonne Doyle</v>
      </c>
      <c r="G1316" t="str">
        <f>VLOOKUP(F1316,'names lookup'!E:H,3,FALSE)</f>
        <v>Public Health England</v>
      </c>
      <c r="H1316" t="str">
        <f>VLOOKUP(F1316,'names lookup'!E:I,5,FALSE)</f>
        <v>Government</v>
      </c>
      <c r="I1316" t="str">
        <f>VLOOKUP($F1316,'names lookup'!$E:J,6,FALSE)</f>
        <v>Health</v>
      </c>
      <c r="J1316" t="str">
        <f>VLOOKUP($F1316,'names lookup'!$E:K,7,FALSE)</f>
        <v>N/A</v>
      </c>
      <c r="K1316" t="str">
        <f>VLOOKUP($F1316,'names lookup'!$E:L,8,FALSE)</f>
        <v>England</v>
      </c>
      <c r="L1316" t="str">
        <f t="shared" si="406"/>
        <v>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v>
      </c>
      <c r="M1316" t="str">
        <f t="shared" si="419"/>
        <v>12:33</v>
      </c>
      <c r="O1316">
        <v>321</v>
      </c>
      <c r="Q1316" t="s">
        <v>1342</v>
      </c>
      <c r="R1316" s="7">
        <f t="shared" si="407"/>
        <v>43922</v>
      </c>
      <c r="S1316" t="s">
        <v>2681</v>
      </c>
      <c r="T1316" s="6">
        <f t="shared" si="420"/>
        <v>8.7152777777777784E-3</v>
      </c>
      <c r="U1316">
        <f t="shared" si="408"/>
        <v>8.6921296296296312E-3</v>
      </c>
      <c r="V1316">
        <f t="shared" si="409"/>
        <v>1.6030092592592592E-2</v>
      </c>
      <c r="W1316">
        <f t="shared" si="410"/>
        <v>7.3379629629629611E-3</v>
      </c>
      <c r="X1316">
        <f t="shared" si="422"/>
        <v>1.1597222222222222E-2</v>
      </c>
      <c r="Y1316">
        <f t="shared" si="411"/>
        <v>1.1597222222222222E-2</v>
      </c>
      <c r="Z1316" t="b">
        <f t="shared" si="412"/>
        <v>0</v>
      </c>
      <c r="AA1316" s="6">
        <f t="shared" si="413"/>
        <v>2.5462962962962896E-4</v>
      </c>
      <c r="AB1316" s="6" t="b">
        <f t="shared" si="414"/>
        <v>0</v>
      </c>
      <c r="AC1316" s="9">
        <f t="shared" si="415"/>
        <v>50</v>
      </c>
      <c r="AD1316" s="9">
        <f t="shared" si="424"/>
        <v>136.36363636363672</v>
      </c>
      <c r="AE1316" s="10">
        <f t="shared" si="421"/>
        <v>1.9675925925925926E-4</v>
      </c>
      <c r="AF1316">
        <f t="shared" si="416"/>
        <v>2.9050925925925911E-3</v>
      </c>
      <c r="AG1316" t="b">
        <f t="shared" si="417"/>
        <v>0</v>
      </c>
      <c r="AH1316">
        <f t="shared" si="418"/>
        <v>1.6423611111111111E-2</v>
      </c>
    </row>
    <row r="1317" spans="1:34" x14ac:dyDescent="0.2">
      <c r="A1317">
        <v>1401</v>
      </c>
      <c r="B1317" t="s">
        <v>1341</v>
      </c>
      <c r="C1317" t="s">
        <v>1373</v>
      </c>
      <c r="D1317" t="s">
        <v>2063</v>
      </c>
      <c r="E1317" t="str">
        <f t="shared" si="405"/>
        <v>Dr. Yvonne DoyleApr 1, 2020</v>
      </c>
      <c r="F1317" t="str">
        <f>VLOOKUP(E1317,'names lookup'!D:L,2,FALSE)</f>
        <v>Dr. Yvonne Doyle</v>
      </c>
      <c r="G1317" t="str">
        <f>VLOOKUP(F1317,'names lookup'!E:H,3,FALSE)</f>
        <v>Public Health England</v>
      </c>
      <c r="H1317" t="str">
        <f>VLOOKUP(F1317,'names lookup'!E:I,5,FALSE)</f>
        <v>Government</v>
      </c>
      <c r="I1317" t="str">
        <f>VLOOKUP($F1317,'names lookup'!$E:J,6,FALSE)</f>
        <v>Health</v>
      </c>
      <c r="J1317" t="str">
        <f>VLOOKUP($F1317,'names lookup'!$E:K,7,FALSE)</f>
        <v>N/A</v>
      </c>
      <c r="K1317" t="str">
        <f>VLOOKUP($F1317,'names lookup'!$E:L,8,FALSE)</f>
        <v>England</v>
      </c>
      <c r="L1317" t="str">
        <f t="shared" si="406"/>
        <v>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v>
      </c>
      <c r="M1317" t="str">
        <f t="shared" si="419"/>
        <v>12:55</v>
      </c>
      <c r="O1317">
        <v>392</v>
      </c>
      <c r="Q1317" t="s">
        <v>1342</v>
      </c>
      <c r="R1317" s="7">
        <f t="shared" si="407"/>
        <v>43922</v>
      </c>
      <c r="S1317" t="s">
        <v>2681</v>
      </c>
      <c r="T1317" s="6">
        <f t="shared" si="420"/>
        <v>8.9699074074074073E-3</v>
      </c>
      <c r="U1317">
        <f t="shared" si="408"/>
        <v>8.6921296296296312E-3</v>
      </c>
      <c r="V1317">
        <f t="shared" si="409"/>
        <v>1.6030092592592592E-2</v>
      </c>
      <c r="W1317">
        <f t="shared" si="410"/>
        <v>7.3379629629629611E-3</v>
      </c>
      <c r="X1317">
        <f t="shared" si="422"/>
        <v>1.1597222222222222E-2</v>
      </c>
      <c r="Y1317">
        <f t="shared" si="411"/>
        <v>1.1597222222222222E-2</v>
      </c>
      <c r="Z1317" t="b">
        <f t="shared" si="412"/>
        <v>0</v>
      </c>
      <c r="AA1317" s="6">
        <f t="shared" si="413"/>
        <v>2.8935185185185314E-4</v>
      </c>
      <c r="AB1317" s="6" t="b">
        <f t="shared" si="414"/>
        <v>0</v>
      </c>
      <c r="AC1317" s="9">
        <f t="shared" si="415"/>
        <v>62</v>
      </c>
      <c r="AD1317" s="9">
        <f t="shared" si="424"/>
        <v>148.79999999999933</v>
      </c>
      <c r="AE1317" s="10">
        <f t="shared" si="421"/>
        <v>2.5462962962962961E-4</v>
      </c>
      <c r="AF1317">
        <f t="shared" si="416"/>
        <v>2.9050925925925911E-3</v>
      </c>
      <c r="AG1317" t="b">
        <f t="shared" si="417"/>
        <v>0</v>
      </c>
      <c r="AH1317">
        <f t="shared" si="418"/>
        <v>1.6423611111111111E-2</v>
      </c>
    </row>
    <row r="1318" spans="1:34" x14ac:dyDescent="0.2">
      <c r="A1318">
        <v>1402</v>
      </c>
      <c r="B1318" t="s">
        <v>1341</v>
      </c>
      <c r="C1318" t="s">
        <v>1374</v>
      </c>
      <c r="D1318" t="s">
        <v>2023</v>
      </c>
      <c r="E1318" t="str">
        <f t="shared" si="405"/>
        <v>Alok SharmaApr 1, 2020</v>
      </c>
      <c r="F1318" t="str">
        <f>VLOOKUP(E1318,'names lookup'!D:L,2,FALSE)</f>
        <v>Alok Sharma</v>
      </c>
      <c r="G1318" t="str">
        <f>VLOOKUP(F1318,'names lookup'!E:H,3,FALSE)</f>
        <v>Government</v>
      </c>
      <c r="H1318" t="str">
        <f>VLOOKUP(F1318,'names lookup'!E:I,5,FALSE)</f>
        <v>Government</v>
      </c>
      <c r="I1318" t="str">
        <f>VLOOKUP($F1318,'names lookup'!$E:J,6,FALSE)</f>
        <v>Central govt</v>
      </c>
      <c r="J1318" t="str">
        <f>VLOOKUP($F1318,'names lookup'!$E:K,7,FALSE)</f>
        <v>N/A</v>
      </c>
      <c r="K1318" t="str">
        <f>VLOOKUP($F1318,'names lookup'!$E:L,8,FALSE)</f>
        <v>UK</v>
      </c>
      <c r="L1318" t="str">
        <f t="shared" si="406"/>
        <v>Yvonne, thank you for that.</v>
      </c>
      <c r="M1318" t="str">
        <f t="shared" si="419"/>
        <v>13:20</v>
      </c>
      <c r="O1318">
        <v>48</v>
      </c>
      <c r="Q1318" t="s">
        <v>1342</v>
      </c>
      <c r="R1318" s="7">
        <f t="shared" si="407"/>
        <v>43922</v>
      </c>
      <c r="S1318" t="s">
        <v>2854</v>
      </c>
      <c r="T1318" s="6">
        <f t="shared" si="420"/>
        <v>9.2592592592592605E-3</v>
      </c>
      <c r="U1318">
        <f t="shared" si="408"/>
        <v>9.2592592592592605E-3</v>
      </c>
      <c r="V1318">
        <f t="shared" si="409"/>
        <v>1.6423611111111111E-2</v>
      </c>
      <c r="W1318">
        <f t="shared" si="410"/>
        <v>7.1643518518518506E-3</v>
      </c>
      <c r="X1318">
        <f t="shared" si="422"/>
        <v>1.1597222222222222E-2</v>
      </c>
      <c r="Y1318">
        <f t="shared" si="411"/>
        <v>1.1597222222222222E-2</v>
      </c>
      <c r="Z1318" t="b">
        <f t="shared" si="412"/>
        <v>0</v>
      </c>
      <c r="AA1318" s="6">
        <f t="shared" si="413"/>
        <v>1.157407407407357E-5</v>
      </c>
      <c r="AB1318" s="6" t="b">
        <f t="shared" si="414"/>
        <v>0</v>
      </c>
      <c r="AC1318" s="9">
        <f t="shared" si="415"/>
        <v>5</v>
      </c>
      <c r="AD1318" s="9">
        <f t="shared" si="424"/>
        <v>300.00000000001307</v>
      </c>
      <c r="AE1318" s="10">
        <f t="shared" si="421"/>
        <v>1.1574074074074073E-5</v>
      </c>
      <c r="AF1318">
        <f t="shared" si="416"/>
        <v>2.3379629629629618E-3</v>
      </c>
      <c r="AG1318" t="b">
        <f t="shared" si="417"/>
        <v>0</v>
      </c>
      <c r="AH1318">
        <f t="shared" si="418"/>
        <v>1.6423611111111111E-2</v>
      </c>
    </row>
    <row r="1319" spans="1:34" x14ac:dyDescent="0.2">
      <c r="A1319">
        <v>1403</v>
      </c>
      <c r="B1319" t="s">
        <v>1341</v>
      </c>
      <c r="C1319" t="s">
        <v>1375</v>
      </c>
      <c r="D1319" t="s">
        <v>2023</v>
      </c>
      <c r="E1319" t="str">
        <f t="shared" si="405"/>
        <v>Alok SharmaApr 1, 2020</v>
      </c>
      <c r="F1319" t="str">
        <f>VLOOKUP(E1319,'names lookup'!D:L,2,FALSE)</f>
        <v>Alok Sharma</v>
      </c>
      <c r="G1319" t="str">
        <f>VLOOKUP(F1319,'names lookup'!E:H,3,FALSE)</f>
        <v>Government</v>
      </c>
      <c r="H1319" t="str">
        <f>VLOOKUP(F1319,'names lookup'!E:I,5,FALSE)</f>
        <v>Government</v>
      </c>
      <c r="I1319" t="str">
        <f>VLOOKUP($F1319,'names lookup'!$E:J,6,FALSE)</f>
        <v>Central govt</v>
      </c>
      <c r="J1319" t="str">
        <f>VLOOKUP($F1319,'names lookup'!$E:K,7,FALSE)</f>
        <v>N/A</v>
      </c>
      <c r="K1319" t="str">
        <f>VLOOKUP($F1319,'names lookup'!$E:L,8,FALSE)</f>
        <v>UK</v>
      </c>
      <c r="L1319" t="str">
        <f t="shared" si="406"/>
        <v>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v>
      </c>
      <c r="M1319" t="str">
        <f t="shared" si="419"/>
        <v>13:21</v>
      </c>
      <c r="O1319">
        <v>575</v>
      </c>
      <c r="Q1319" t="s">
        <v>1342</v>
      </c>
      <c r="R1319" s="7">
        <f t="shared" si="407"/>
        <v>43922</v>
      </c>
      <c r="S1319" t="s">
        <v>2854</v>
      </c>
      <c r="T1319" s="6">
        <f t="shared" si="420"/>
        <v>9.2708333333333341E-3</v>
      </c>
      <c r="U1319">
        <f t="shared" si="408"/>
        <v>9.2592592592592605E-3</v>
      </c>
      <c r="V1319">
        <f t="shared" si="409"/>
        <v>1.6423611111111111E-2</v>
      </c>
      <c r="W1319">
        <f t="shared" si="410"/>
        <v>7.1643518518518506E-3</v>
      </c>
      <c r="X1319">
        <f t="shared" si="422"/>
        <v>1.1597222222222222E-2</v>
      </c>
      <c r="Y1319">
        <f t="shared" si="411"/>
        <v>1.1597222222222222E-2</v>
      </c>
      <c r="Z1319" t="b">
        <f t="shared" si="412"/>
        <v>0</v>
      </c>
      <c r="AA1319" s="6">
        <f t="shared" si="413"/>
        <v>3.93518518518517E-4</v>
      </c>
      <c r="AB1319" s="6" t="b">
        <f t="shared" si="414"/>
        <v>0</v>
      </c>
      <c r="AC1319" s="9">
        <f t="shared" si="415"/>
        <v>101</v>
      </c>
      <c r="AD1319" s="9">
        <f t="shared" si="424"/>
        <v>178.23529411764775</v>
      </c>
      <c r="AE1319" s="10">
        <f t="shared" si="421"/>
        <v>4.1666666666666669E-4</v>
      </c>
      <c r="AF1319">
        <f t="shared" si="416"/>
        <v>2.3379629629629618E-3</v>
      </c>
      <c r="AG1319" t="b">
        <f t="shared" si="417"/>
        <v>0</v>
      </c>
      <c r="AH1319">
        <f t="shared" si="418"/>
        <v>1.6423611111111111E-2</v>
      </c>
    </row>
    <row r="1320" spans="1:34" x14ac:dyDescent="0.2">
      <c r="A1320">
        <v>1404</v>
      </c>
      <c r="B1320" t="s">
        <v>1341</v>
      </c>
      <c r="C1320" t="s">
        <v>1376</v>
      </c>
      <c r="D1320" t="s">
        <v>2023</v>
      </c>
      <c r="E1320" t="str">
        <f t="shared" si="405"/>
        <v>Alok SharmaApr 1, 2020</v>
      </c>
      <c r="F1320" t="str">
        <f>VLOOKUP(E1320,'names lookup'!D:L,2,FALSE)</f>
        <v>Alok Sharma</v>
      </c>
      <c r="G1320" t="str">
        <f>VLOOKUP(F1320,'names lookup'!E:H,3,FALSE)</f>
        <v>Government</v>
      </c>
      <c r="H1320" t="str">
        <f>VLOOKUP(F1320,'names lookup'!E:I,5,FALSE)</f>
        <v>Government</v>
      </c>
      <c r="I1320" t="str">
        <f>VLOOKUP($F1320,'names lookup'!$E:J,6,FALSE)</f>
        <v>Central govt</v>
      </c>
      <c r="J1320" t="str">
        <f>VLOOKUP($F1320,'names lookup'!$E:K,7,FALSE)</f>
        <v>N/A</v>
      </c>
      <c r="K1320" t="str">
        <f>VLOOKUP($F1320,'names lookup'!$E:L,8,FALSE)</f>
        <v>UK</v>
      </c>
      <c r="L1320" t="str">
        <f t="shared" si="406"/>
        <v>Thank you for that.</v>
      </c>
      <c r="M1320" t="str">
        <f t="shared" si="419"/>
        <v>13:55</v>
      </c>
      <c r="O1320">
        <v>40</v>
      </c>
      <c r="Q1320" t="s">
        <v>1342</v>
      </c>
      <c r="R1320" s="7">
        <f t="shared" si="407"/>
        <v>43922</v>
      </c>
      <c r="S1320" t="s">
        <v>2854</v>
      </c>
      <c r="T1320" s="6">
        <f t="shared" si="420"/>
        <v>9.6643518518518511E-3</v>
      </c>
      <c r="U1320">
        <f t="shared" si="408"/>
        <v>9.2592592592592605E-3</v>
      </c>
      <c r="V1320">
        <f t="shared" si="409"/>
        <v>1.6423611111111111E-2</v>
      </c>
      <c r="W1320">
        <f t="shared" si="410"/>
        <v>7.1643518518518506E-3</v>
      </c>
      <c r="X1320">
        <f t="shared" si="422"/>
        <v>1.1597222222222222E-2</v>
      </c>
      <c r="Y1320">
        <f t="shared" si="411"/>
        <v>1.1597222222222222E-2</v>
      </c>
      <c r="Z1320" t="b">
        <f t="shared" si="412"/>
        <v>0</v>
      </c>
      <c r="AA1320" s="6">
        <f t="shared" si="413"/>
        <v>1.1574074074075305E-5</v>
      </c>
      <c r="AB1320" s="6" t="b">
        <f t="shared" si="414"/>
        <v>0</v>
      </c>
      <c r="AC1320" s="9">
        <f t="shared" si="415"/>
        <v>4</v>
      </c>
      <c r="AD1320" s="9">
        <f t="shared" si="424"/>
        <v>239.99999999997448</v>
      </c>
      <c r="AE1320" s="10">
        <f t="shared" si="421"/>
        <v>1.1574074074074073E-5</v>
      </c>
      <c r="AF1320">
        <f t="shared" si="416"/>
        <v>2.3379629629629618E-3</v>
      </c>
      <c r="AG1320" t="b">
        <f t="shared" si="417"/>
        <v>0</v>
      </c>
      <c r="AH1320">
        <f t="shared" si="418"/>
        <v>1.6423611111111111E-2</v>
      </c>
    </row>
    <row r="1321" spans="1:34" x14ac:dyDescent="0.2">
      <c r="A1321">
        <v>1405</v>
      </c>
      <c r="B1321" t="s">
        <v>1341</v>
      </c>
      <c r="C1321" t="s">
        <v>1377</v>
      </c>
      <c r="D1321" t="s">
        <v>2023</v>
      </c>
      <c r="E1321" t="str">
        <f t="shared" si="405"/>
        <v>Alok SharmaApr 1, 2020</v>
      </c>
      <c r="F1321" t="str">
        <f>VLOOKUP(E1321,'names lookup'!D:L,2,FALSE)</f>
        <v>Alok Sharma</v>
      </c>
      <c r="G1321" t="str">
        <f>VLOOKUP(F1321,'names lookup'!E:H,3,FALSE)</f>
        <v>Government</v>
      </c>
      <c r="H1321" t="str">
        <f>VLOOKUP(F1321,'names lookup'!E:I,5,FALSE)</f>
        <v>Government</v>
      </c>
      <c r="I1321" t="str">
        <f>VLOOKUP($F1321,'names lookup'!$E:J,6,FALSE)</f>
        <v>Central govt</v>
      </c>
      <c r="J1321" t="str">
        <f>VLOOKUP($F1321,'names lookup'!$E:K,7,FALSE)</f>
        <v>N/A</v>
      </c>
      <c r="K1321" t="str">
        <f>VLOOKUP($F1321,'names lookup'!$E:L,8,FALSE)</f>
        <v>UK</v>
      </c>
      <c r="L1321" t="str">
        <f t="shared" si="406"/>
        <v>The next question is from ITV, Robert Peston. Robert?</v>
      </c>
      <c r="M1321" t="str">
        <f t="shared" si="419"/>
        <v>13:56</v>
      </c>
      <c r="O1321">
        <v>74</v>
      </c>
      <c r="Q1321" t="s">
        <v>1342</v>
      </c>
      <c r="R1321" s="7">
        <f t="shared" si="407"/>
        <v>43922</v>
      </c>
      <c r="S1321" t="s">
        <v>2854</v>
      </c>
      <c r="T1321" s="6">
        <f t="shared" si="420"/>
        <v>9.6759259259259264E-3</v>
      </c>
      <c r="U1321">
        <f t="shared" si="408"/>
        <v>9.2592592592592605E-3</v>
      </c>
      <c r="V1321">
        <f t="shared" si="409"/>
        <v>1.6423611111111111E-2</v>
      </c>
      <c r="W1321">
        <f t="shared" si="410"/>
        <v>7.1643518518518506E-3</v>
      </c>
      <c r="X1321">
        <f t="shared" si="422"/>
        <v>1.1597222222222222E-2</v>
      </c>
      <c r="Y1321">
        <f t="shared" si="411"/>
        <v>1.1597222222222222E-2</v>
      </c>
      <c r="Z1321" t="b">
        <f t="shared" si="412"/>
        <v>0</v>
      </c>
      <c r="AA1321" s="6">
        <f t="shared" si="413"/>
        <v>5.7870370370371321E-5</v>
      </c>
      <c r="AB1321" s="6" t="b">
        <f t="shared" si="414"/>
        <v>0</v>
      </c>
      <c r="AC1321" s="9">
        <f t="shared" si="415"/>
        <v>9</v>
      </c>
      <c r="AD1321" s="9">
        <f t="shared" si="424"/>
        <v>107.99999999999822</v>
      </c>
      <c r="AE1321" s="10">
        <f t="shared" si="421"/>
        <v>3.4722222222222222E-5</v>
      </c>
      <c r="AF1321">
        <f t="shared" si="416"/>
        <v>2.3379629629629618E-3</v>
      </c>
      <c r="AG1321" t="b">
        <f t="shared" si="417"/>
        <v>0</v>
      </c>
      <c r="AH1321">
        <f t="shared" si="418"/>
        <v>1.6423611111111111E-2</v>
      </c>
    </row>
    <row r="1322" spans="1:34" x14ac:dyDescent="0.2">
      <c r="A1322">
        <v>1406</v>
      </c>
      <c r="B1322" t="s">
        <v>1341</v>
      </c>
      <c r="C1322" t="s">
        <v>1378</v>
      </c>
      <c r="D1322" t="s">
        <v>2145</v>
      </c>
      <c r="E1322" t="str">
        <f t="shared" si="405"/>
        <v>Robert PestonApr 1, 2020</v>
      </c>
      <c r="F1322" t="str">
        <f>VLOOKUP(E1322,'names lookup'!D:L,2,FALSE)</f>
        <v>Robert Peston</v>
      </c>
      <c r="G1322" t="str">
        <f>VLOOKUP(F1322,'names lookup'!E:H,3,FALSE)</f>
        <v>ITV News</v>
      </c>
      <c r="H1322" t="str">
        <f>VLOOKUP(F1322,'names lookup'!E:I,5,FALSE)</f>
        <v>Media</v>
      </c>
      <c r="I1322" t="str">
        <f>VLOOKUP($F1322,'names lookup'!$E:J,6,FALSE)</f>
        <v>TV</v>
      </c>
      <c r="J1322" t="str">
        <f>VLOOKUP($F1322,'names lookup'!$E:K,7,FALSE)</f>
        <v>National</v>
      </c>
      <c r="K1322" t="str">
        <f>VLOOKUP($F1322,'names lookup'!$E:L,8,FALSE)</f>
        <v>UK</v>
      </c>
      <c r="L1322" t="str">
        <f t="shared" si="406"/>
        <v>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v>
      </c>
      <c r="M1322" t="str">
        <f t="shared" si="419"/>
        <v>14:01</v>
      </c>
      <c r="O1322">
        <v>619</v>
      </c>
      <c r="Q1322" t="s">
        <v>1342</v>
      </c>
      <c r="R1322" s="7">
        <f t="shared" si="407"/>
        <v>43922</v>
      </c>
      <c r="S1322" t="s">
        <v>2855</v>
      </c>
      <c r="T1322" s="6">
        <f t="shared" si="420"/>
        <v>9.7337962962962977E-3</v>
      </c>
      <c r="U1322">
        <f t="shared" si="408"/>
        <v>9.7337962962962977E-3</v>
      </c>
      <c r="V1322">
        <f t="shared" si="409"/>
        <v>1.1215277777777777E-2</v>
      </c>
      <c r="W1322">
        <f t="shared" si="410"/>
        <v>1.4814814814814795E-3</v>
      </c>
      <c r="X1322">
        <f t="shared" si="422"/>
        <v>1.1597222222222222E-2</v>
      </c>
      <c r="Y1322">
        <f t="shared" si="411"/>
        <v>1.1597222222222222E-2</v>
      </c>
      <c r="Z1322" t="b">
        <f t="shared" si="412"/>
        <v>0</v>
      </c>
      <c r="AA1322" s="6">
        <f t="shared" si="413"/>
        <v>4.8611111111111077E-4</v>
      </c>
      <c r="AB1322" s="6" t="b">
        <f t="shared" si="414"/>
        <v>0</v>
      </c>
      <c r="AC1322" s="9">
        <f t="shared" si="415"/>
        <v>106</v>
      </c>
      <c r="AD1322" s="9">
        <f t="shared" si="424"/>
        <v>151.42857142857153</v>
      </c>
      <c r="AE1322" s="10">
        <f t="shared" si="421"/>
        <v>4.3981481481481481E-4</v>
      </c>
      <c r="AF1322">
        <f t="shared" si="416"/>
        <v>1.8634259259259246E-3</v>
      </c>
      <c r="AG1322" t="b">
        <f t="shared" si="417"/>
        <v>0</v>
      </c>
      <c r="AH1322">
        <f t="shared" si="418"/>
        <v>1.6423611111111111E-2</v>
      </c>
    </row>
    <row r="1323" spans="1:34" x14ac:dyDescent="0.2">
      <c r="A1323">
        <v>1407</v>
      </c>
      <c r="B1323" t="s">
        <v>1341</v>
      </c>
      <c r="C1323" t="s">
        <v>1379</v>
      </c>
      <c r="D1323" t="s">
        <v>2063</v>
      </c>
      <c r="E1323" t="str">
        <f t="shared" si="405"/>
        <v>Dr. Yvonne DoyleApr 1, 2020</v>
      </c>
      <c r="F1323" t="str">
        <f>VLOOKUP(E1323,'names lookup'!D:L,2,FALSE)</f>
        <v>Dr. Yvonne Doyle</v>
      </c>
      <c r="G1323" t="str">
        <f>VLOOKUP(F1323,'names lookup'!E:H,3,FALSE)</f>
        <v>Public Health England</v>
      </c>
      <c r="H1323" t="str">
        <f>VLOOKUP(F1323,'names lookup'!E:I,5,FALSE)</f>
        <v>Government</v>
      </c>
      <c r="I1323" t="str">
        <f>VLOOKUP($F1323,'names lookup'!$E:J,6,FALSE)</f>
        <v>Health</v>
      </c>
      <c r="J1323" t="str">
        <f>VLOOKUP($F1323,'names lookup'!$E:K,7,FALSE)</f>
        <v>N/A</v>
      </c>
      <c r="K1323" t="str">
        <f>VLOOKUP($F1323,'names lookup'!$E:L,8,FALSE)</f>
        <v>England</v>
      </c>
      <c r="L1323" t="str">
        <f t="shared" si="406"/>
        <v>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v>
      </c>
      <c r="M1323" t="str">
        <f t="shared" si="419"/>
        <v>14:43</v>
      </c>
      <c r="O1323">
        <v>348</v>
      </c>
      <c r="Q1323" t="s">
        <v>1342</v>
      </c>
      <c r="R1323" s="7">
        <f t="shared" si="407"/>
        <v>43922</v>
      </c>
      <c r="S1323" t="s">
        <v>2856</v>
      </c>
      <c r="T1323" s="6">
        <f t="shared" si="420"/>
        <v>1.0219907407407408E-2</v>
      </c>
      <c r="U1323">
        <f t="shared" si="408"/>
        <v>1.0219907407407408E-2</v>
      </c>
      <c r="V1323">
        <f t="shared" si="409"/>
        <v>1.6030092592592592E-2</v>
      </c>
      <c r="W1323">
        <f t="shared" si="410"/>
        <v>5.8101851851851839E-3</v>
      </c>
      <c r="X1323">
        <f t="shared" si="422"/>
        <v>1.1597222222222222E-2</v>
      </c>
      <c r="Y1323">
        <f t="shared" si="411"/>
        <v>1.1597222222222222E-2</v>
      </c>
      <c r="Z1323" t="b">
        <f t="shared" si="412"/>
        <v>0</v>
      </c>
      <c r="AA1323" s="6">
        <f t="shared" si="413"/>
        <v>2.1990740740740478E-4</v>
      </c>
      <c r="AB1323" s="6" t="b">
        <f t="shared" si="414"/>
        <v>0</v>
      </c>
      <c r="AC1323" s="9">
        <f t="shared" si="415"/>
        <v>62</v>
      </c>
      <c r="AD1323" s="9">
        <f t="shared" si="424"/>
        <v>195.78947368421288</v>
      </c>
      <c r="AE1323" s="10">
        <f t="shared" si="421"/>
        <v>2.5462962962962961E-4</v>
      </c>
      <c r="AF1323">
        <f t="shared" si="416"/>
        <v>1.3773148148148139E-3</v>
      </c>
      <c r="AG1323" t="b">
        <f t="shared" si="417"/>
        <v>0</v>
      </c>
      <c r="AH1323">
        <f t="shared" si="418"/>
        <v>1.6423611111111111E-2</v>
      </c>
    </row>
    <row r="1324" spans="1:34" x14ac:dyDescent="0.2">
      <c r="A1324">
        <v>1408</v>
      </c>
      <c r="B1324" t="s">
        <v>1341</v>
      </c>
      <c r="C1324" t="s">
        <v>1380</v>
      </c>
      <c r="D1324" t="s">
        <v>2063</v>
      </c>
      <c r="E1324" t="str">
        <f t="shared" si="405"/>
        <v>Dr. Yvonne DoyleApr 1, 2020</v>
      </c>
      <c r="F1324" t="str">
        <f>VLOOKUP(E1324,'names lookup'!D:L,2,FALSE)</f>
        <v>Dr. Yvonne Doyle</v>
      </c>
      <c r="G1324" t="str">
        <f>VLOOKUP(F1324,'names lookup'!E:H,3,FALSE)</f>
        <v>Public Health England</v>
      </c>
      <c r="H1324" t="str">
        <f>VLOOKUP(F1324,'names lookup'!E:I,5,FALSE)</f>
        <v>Government</v>
      </c>
      <c r="I1324" t="str">
        <f>VLOOKUP($F1324,'names lookup'!$E:J,6,FALSE)</f>
        <v>Health</v>
      </c>
      <c r="J1324" t="str">
        <f>VLOOKUP($F1324,'names lookup'!$E:K,7,FALSE)</f>
        <v>N/A</v>
      </c>
      <c r="K1324" t="str">
        <f>VLOOKUP($F1324,'names lookup'!$E:L,8,FALSE)</f>
        <v>England</v>
      </c>
      <c r="L1324" t="str">
        <f t="shared" si="406"/>
        <v>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v>
      </c>
      <c r="M1324" t="str">
        <f t="shared" si="419"/>
        <v>15:02</v>
      </c>
      <c r="O1324">
        <v>509</v>
      </c>
      <c r="Q1324" t="s">
        <v>1342</v>
      </c>
      <c r="R1324" s="7">
        <f t="shared" si="407"/>
        <v>43922</v>
      </c>
      <c r="S1324" t="s">
        <v>2856</v>
      </c>
      <c r="T1324" s="6">
        <f t="shared" si="420"/>
        <v>1.0439814814814813E-2</v>
      </c>
      <c r="U1324">
        <f t="shared" si="408"/>
        <v>1.0219907407407408E-2</v>
      </c>
      <c r="V1324">
        <f t="shared" si="409"/>
        <v>1.6030092592592592E-2</v>
      </c>
      <c r="W1324">
        <f t="shared" si="410"/>
        <v>5.8101851851851839E-3</v>
      </c>
      <c r="X1324">
        <f t="shared" si="422"/>
        <v>1.1597222222222222E-2</v>
      </c>
      <c r="Y1324">
        <f t="shared" si="411"/>
        <v>1.1597222222222222E-2</v>
      </c>
      <c r="Z1324" t="b">
        <f t="shared" si="412"/>
        <v>0</v>
      </c>
      <c r="AA1324" s="6">
        <f t="shared" si="413"/>
        <v>3.5879629629629803E-4</v>
      </c>
      <c r="AB1324" s="6" t="b">
        <f t="shared" si="414"/>
        <v>0</v>
      </c>
      <c r="AC1324" s="9">
        <f t="shared" si="415"/>
        <v>86</v>
      </c>
      <c r="AD1324" s="9">
        <f t="shared" si="424"/>
        <v>166.451612903225</v>
      </c>
      <c r="AE1324" s="10">
        <f t="shared" si="421"/>
        <v>3.4722222222222224E-4</v>
      </c>
      <c r="AF1324">
        <f t="shared" si="416"/>
        <v>1.3773148148148139E-3</v>
      </c>
      <c r="AG1324" t="b">
        <f t="shared" si="417"/>
        <v>0</v>
      </c>
      <c r="AH1324">
        <f t="shared" si="418"/>
        <v>1.6423611111111111E-2</v>
      </c>
    </row>
    <row r="1325" spans="1:34" x14ac:dyDescent="0.2">
      <c r="A1325">
        <v>1409</v>
      </c>
      <c r="B1325" t="s">
        <v>1341</v>
      </c>
      <c r="C1325" t="s">
        <v>1381</v>
      </c>
      <c r="D1325" t="s">
        <v>2023</v>
      </c>
      <c r="E1325" t="str">
        <f t="shared" si="405"/>
        <v>Alok SharmaApr 1, 2020</v>
      </c>
      <c r="F1325" t="str">
        <f>VLOOKUP(E1325,'names lookup'!D:L,2,FALSE)</f>
        <v>Alok Sharma</v>
      </c>
      <c r="G1325" t="str">
        <f>VLOOKUP(F1325,'names lookup'!E:H,3,FALSE)</f>
        <v>Government</v>
      </c>
      <c r="H1325" t="str">
        <f>VLOOKUP(F1325,'names lookup'!E:I,5,FALSE)</f>
        <v>Government</v>
      </c>
      <c r="I1325" t="str">
        <f>VLOOKUP($F1325,'names lookup'!$E:J,6,FALSE)</f>
        <v>Central govt</v>
      </c>
      <c r="J1325" t="str">
        <f>VLOOKUP($F1325,'names lookup'!$E:K,7,FALSE)</f>
        <v>N/A</v>
      </c>
      <c r="K1325" t="str">
        <f>VLOOKUP($F1325,'names lookup'!$E:L,8,FALSE)</f>
        <v>UK</v>
      </c>
      <c r="L1325" t="str">
        <f t="shared" si="406"/>
        <v>Thank you. Thank you, Robert. Thank you, Yvonne.</v>
      </c>
      <c r="M1325" t="str">
        <f t="shared" si="419"/>
        <v>15:33</v>
      </c>
      <c r="O1325">
        <v>69</v>
      </c>
      <c r="Q1325" t="s">
        <v>1342</v>
      </c>
      <c r="R1325" s="7">
        <f t="shared" si="407"/>
        <v>43922</v>
      </c>
      <c r="S1325" t="s">
        <v>2857</v>
      </c>
      <c r="T1325" s="6">
        <f t="shared" si="420"/>
        <v>1.0798611111111111E-2</v>
      </c>
      <c r="U1325">
        <f t="shared" si="408"/>
        <v>1.0798611111111111E-2</v>
      </c>
      <c r="V1325">
        <f t="shared" si="409"/>
        <v>1.6423611111111111E-2</v>
      </c>
      <c r="W1325">
        <f t="shared" si="410"/>
        <v>5.6249999999999998E-3</v>
      </c>
      <c r="X1325">
        <f t="shared" si="422"/>
        <v>1.1597222222222222E-2</v>
      </c>
      <c r="Y1325">
        <f t="shared" si="411"/>
        <v>1.1597222222222222E-2</v>
      </c>
      <c r="Z1325" t="b">
        <f t="shared" si="412"/>
        <v>0</v>
      </c>
      <c r="AA1325" s="6">
        <f t="shared" si="413"/>
        <v>3.4722222222222446E-5</v>
      </c>
      <c r="AB1325" s="6" t="b">
        <f t="shared" si="414"/>
        <v>0</v>
      </c>
      <c r="AC1325" s="9">
        <f t="shared" si="415"/>
        <v>8</v>
      </c>
      <c r="AD1325" s="9">
        <f t="shared" si="424"/>
        <v>159.99999999999898</v>
      </c>
      <c r="AE1325" s="10">
        <f t="shared" si="421"/>
        <v>2.3148148148148147E-5</v>
      </c>
      <c r="AF1325">
        <f t="shared" si="416"/>
        <v>7.9861111111111105E-4</v>
      </c>
      <c r="AG1325" t="b">
        <f t="shared" si="417"/>
        <v>0</v>
      </c>
      <c r="AH1325">
        <f t="shared" si="418"/>
        <v>1.6423611111111111E-2</v>
      </c>
    </row>
    <row r="1326" spans="1:34" x14ac:dyDescent="0.2">
      <c r="A1326">
        <v>1410</v>
      </c>
      <c r="B1326" t="s">
        <v>1341</v>
      </c>
      <c r="C1326" t="s">
        <v>1382</v>
      </c>
      <c r="D1326" t="s">
        <v>2023</v>
      </c>
      <c r="E1326" t="str">
        <f t="shared" si="405"/>
        <v>Alok SharmaApr 1, 2020</v>
      </c>
      <c r="F1326" t="str">
        <f>VLOOKUP(E1326,'names lookup'!D:L,2,FALSE)</f>
        <v>Alok Sharma</v>
      </c>
      <c r="G1326" t="str">
        <f>VLOOKUP(F1326,'names lookup'!E:H,3,FALSE)</f>
        <v>Government</v>
      </c>
      <c r="H1326" t="str">
        <f>VLOOKUP(F1326,'names lookup'!E:I,5,FALSE)</f>
        <v>Government</v>
      </c>
      <c r="I1326" t="str">
        <f>VLOOKUP($F1326,'names lookup'!$E:J,6,FALSE)</f>
        <v>Central govt</v>
      </c>
      <c r="J1326" t="str">
        <f>VLOOKUP($F1326,'names lookup'!$E:K,7,FALSE)</f>
        <v>N/A</v>
      </c>
      <c r="K1326" t="str">
        <f>VLOOKUP($F1326,'names lookup'!$E:L,8,FALSE)</f>
        <v>UK</v>
      </c>
      <c r="L1326" t="str">
        <f t="shared" si="406"/>
        <v>The next question is from the Evening Standard, from Joe Murphy. Joe?</v>
      </c>
      <c r="M1326" t="str">
        <f t="shared" si="419"/>
        <v>15:36</v>
      </c>
      <c r="O1326">
        <v>90</v>
      </c>
      <c r="Q1326" t="s">
        <v>1342</v>
      </c>
      <c r="R1326" s="7">
        <f t="shared" si="407"/>
        <v>43922</v>
      </c>
      <c r="S1326" t="s">
        <v>2857</v>
      </c>
      <c r="T1326" s="6">
        <f t="shared" si="420"/>
        <v>1.0833333333333334E-2</v>
      </c>
      <c r="U1326">
        <f t="shared" si="408"/>
        <v>1.0798611111111111E-2</v>
      </c>
      <c r="V1326">
        <f t="shared" si="409"/>
        <v>1.6423611111111111E-2</v>
      </c>
      <c r="W1326">
        <f t="shared" si="410"/>
        <v>5.6249999999999998E-3</v>
      </c>
      <c r="X1326">
        <f t="shared" si="422"/>
        <v>1.1597222222222222E-2</v>
      </c>
      <c r="Y1326">
        <f t="shared" si="411"/>
        <v>1.1597222222222222E-2</v>
      </c>
      <c r="Z1326" t="b">
        <f t="shared" si="412"/>
        <v>0</v>
      </c>
      <c r="AA1326" s="6">
        <f t="shared" si="413"/>
        <v>5.7870370370369587E-5</v>
      </c>
      <c r="AB1326" s="6" t="b">
        <f t="shared" si="414"/>
        <v>0</v>
      </c>
      <c r="AC1326" s="9">
        <f t="shared" si="415"/>
        <v>12</v>
      </c>
      <c r="AD1326" s="9">
        <f t="shared" si="424"/>
        <v>144.00000000000196</v>
      </c>
      <c r="AE1326" s="10">
        <f t="shared" si="421"/>
        <v>4.6296296296296294E-5</v>
      </c>
      <c r="AF1326">
        <f t="shared" si="416"/>
        <v>7.9861111111111105E-4</v>
      </c>
      <c r="AG1326" t="b">
        <f t="shared" si="417"/>
        <v>0</v>
      </c>
      <c r="AH1326">
        <f t="shared" si="418"/>
        <v>1.6423611111111111E-2</v>
      </c>
    </row>
    <row r="1327" spans="1:34" x14ac:dyDescent="0.2">
      <c r="A1327">
        <v>1411</v>
      </c>
      <c r="B1327" t="s">
        <v>1341</v>
      </c>
      <c r="C1327" t="s">
        <v>1383</v>
      </c>
      <c r="D1327" t="s">
        <v>2145</v>
      </c>
      <c r="E1327" t="str">
        <f t="shared" si="405"/>
        <v>Robert PestonApr 1, 2020</v>
      </c>
      <c r="F1327" t="str">
        <f>VLOOKUP(E1327,'names lookup'!D:L,2,FALSE)</f>
        <v>Robert Peston</v>
      </c>
      <c r="G1327" t="str">
        <f>VLOOKUP(F1327,'names lookup'!E:H,3,FALSE)</f>
        <v>ITV News</v>
      </c>
      <c r="H1327" t="str">
        <f>VLOOKUP(F1327,'names lookup'!E:I,5,FALSE)</f>
        <v>Media</v>
      </c>
      <c r="I1327" t="str">
        <f>VLOOKUP($F1327,'names lookup'!$E:J,6,FALSE)</f>
        <v>TV</v>
      </c>
      <c r="J1327" t="str">
        <f>VLOOKUP($F1327,'names lookup'!$E:K,7,FALSE)</f>
        <v>National</v>
      </c>
      <c r="K1327" t="str">
        <f>VLOOKUP($F1327,'names lookup'!$E:L,8,FALSE)</f>
        <v>UK</v>
      </c>
      <c r="L1327" t="str">
        <f t="shared" si="406"/>
        <v>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v>
      </c>
      <c r="M1327" t="str">
        <f t="shared" si="419"/>
        <v>15:41</v>
      </c>
      <c r="O1327">
        <v>421</v>
      </c>
      <c r="Q1327" t="s">
        <v>1342</v>
      </c>
      <c r="R1327" s="7">
        <f t="shared" si="407"/>
        <v>43922</v>
      </c>
      <c r="S1327" t="s">
        <v>2381</v>
      </c>
      <c r="T1327" s="6">
        <f t="shared" si="420"/>
        <v>1.0891203703703703E-2</v>
      </c>
      <c r="U1327">
        <f t="shared" si="408"/>
        <v>1.0891203703703703E-2</v>
      </c>
      <c r="V1327">
        <f t="shared" si="409"/>
        <v>1.1215277777777777E-2</v>
      </c>
      <c r="W1327">
        <f t="shared" si="410"/>
        <v>3.2407407407407385E-4</v>
      </c>
      <c r="X1327">
        <f t="shared" si="422"/>
        <v>1.1597222222222222E-2</v>
      </c>
      <c r="Y1327">
        <f t="shared" si="411"/>
        <v>1.1597222222222222E-2</v>
      </c>
      <c r="Z1327" t="b">
        <f t="shared" si="412"/>
        <v>0</v>
      </c>
      <c r="AA1327" s="6">
        <f t="shared" si="413"/>
        <v>3.2407407407407385E-4</v>
      </c>
      <c r="AB1327" s="6" t="b">
        <f t="shared" si="414"/>
        <v>0</v>
      </c>
      <c r="AC1327" s="9">
        <f t="shared" si="415"/>
        <v>72</v>
      </c>
      <c r="AD1327" s="9">
        <f t="shared" si="424"/>
        <v>154.28571428571439</v>
      </c>
      <c r="AE1327" s="10">
        <f t="shared" si="421"/>
        <v>2.8935185185185189E-4</v>
      </c>
      <c r="AF1327">
        <f t="shared" si="416"/>
        <v>7.0601851851851902E-4</v>
      </c>
      <c r="AG1327" t="b">
        <f t="shared" si="417"/>
        <v>0</v>
      </c>
      <c r="AH1327">
        <f t="shared" si="418"/>
        <v>1.6423611111111111E-2</v>
      </c>
    </row>
    <row r="1328" spans="1:34" x14ac:dyDescent="0.2">
      <c r="A1328">
        <v>1412</v>
      </c>
      <c r="B1328" t="s">
        <v>1341</v>
      </c>
      <c r="C1328" t="s">
        <v>1384</v>
      </c>
      <c r="D1328" t="s">
        <v>2145</v>
      </c>
      <c r="E1328" t="str">
        <f t="shared" si="405"/>
        <v>Robert PestonApr 1, 2020</v>
      </c>
      <c r="F1328" t="str">
        <f>VLOOKUP(E1328,'names lookup'!D:L,2,FALSE)</f>
        <v>Robert Peston</v>
      </c>
      <c r="G1328" t="str">
        <f>VLOOKUP(F1328,'names lookup'!E:H,3,FALSE)</f>
        <v>ITV News</v>
      </c>
      <c r="H1328" t="str">
        <f>VLOOKUP(F1328,'names lookup'!E:I,5,FALSE)</f>
        <v>Media</v>
      </c>
      <c r="I1328" t="str">
        <f>VLOOKUP($F1328,'names lookup'!$E:J,6,FALSE)</f>
        <v>TV</v>
      </c>
      <c r="J1328" t="str">
        <f>VLOOKUP($F1328,'names lookup'!$E:K,7,FALSE)</f>
        <v>National</v>
      </c>
      <c r="K1328" t="str">
        <f>VLOOKUP($F1328,'names lookup'!$E:L,8,FALSE)</f>
        <v>UK</v>
      </c>
      <c r="L1328" t="str">
        <f t="shared" si="406"/>
        <v>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v>
      </c>
      <c r="M1328" t="str">
        <f t="shared" si="419"/>
        <v>16:09</v>
      </c>
      <c r="O1328">
        <v>569</v>
      </c>
      <c r="Q1328" t="s">
        <v>1342</v>
      </c>
      <c r="R1328" s="7">
        <f t="shared" si="407"/>
        <v>43922</v>
      </c>
      <c r="S1328" t="s">
        <v>2381</v>
      </c>
      <c r="T1328" s="6">
        <f t="shared" si="420"/>
        <v>1.1215277777777777E-2</v>
      </c>
      <c r="U1328">
        <f t="shared" si="408"/>
        <v>1.0891203703703703E-2</v>
      </c>
      <c r="V1328">
        <f t="shared" si="409"/>
        <v>1.1215277777777777E-2</v>
      </c>
      <c r="W1328">
        <f t="shared" si="410"/>
        <v>3.2407407407407385E-4</v>
      </c>
      <c r="X1328">
        <f t="shared" si="422"/>
        <v>1.1597222222222222E-2</v>
      </c>
      <c r="Y1328">
        <f t="shared" si="411"/>
        <v>1.1597222222222222E-2</v>
      </c>
      <c r="Z1328" t="b">
        <f t="shared" si="412"/>
        <v>0</v>
      </c>
      <c r="AA1328" s="6">
        <f t="shared" si="413"/>
        <v>3.8194444444444517E-4</v>
      </c>
      <c r="AB1328" s="6" t="b">
        <f t="shared" si="414"/>
        <v>0</v>
      </c>
      <c r="AC1328" s="9">
        <f t="shared" si="415"/>
        <v>105</v>
      </c>
      <c r="AD1328" s="9">
        <f t="shared" si="424"/>
        <v>190.90909090909054</v>
      </c>
      <c r="AE1328" s="10">
        <f t="shared" si="421"/>
        <v>4.2824074074074075E-4</v>
      </c>
      <c r="AF1328">
        <f t="shared" si="416"/>
        <v>7.0601851851851902E-4</v>
      </c>
      <c r="AG1328" t="b">
        <f t="shared" si="417"/>
        <v>0</v>
      </c>
      <c r="AH1328">
        <f t="shared" si="418"/>
        <v>1.6423611111111111E-2</v>
      </c>
    </row>
    <row r="1329" spans="1:34" x14ac:dyDescent="0.2">
      <c r="A1329">
        <v>1413</v>
      </c>
      <c r="B1329" t="s">
        <v>1341</v>
      </c>
      <c r="C1329" t="s">
        <v>1385</v>
      </c>
      <c r="D1329" t="s">
        <v>2023</v>
      </c>
      <c r="E1329" t="str">
        <f t="shared" si="405"/>
        <v>Alok SharmaApr 1, 2020</v>
      </c>
      <c r="F1329" t="str">
        <f>VLOOKUP(E1329,'names lookup'!D:L,2,FALSE)</f>
        <v>Alok Sharma</v>
      </c>
      <c r="G1329" t="str">
        <f>VLOOKUP(F1329,'names lookup'!E:H,3,FALSE)</f>
        <v>Government</v>
      </c>
      <c r="H1329" t="str">
        <f>VLOOKUP(F1329,'names lookup'!E:I,5,FALSE)</f>
        <v>Government</v>
      </c>
      <c r="I1329" t="str">
        <f>VLOOKUP($F1329,'names lookup'!$E:J,6,FALSE)</f>
        <v>Central govt</v>
      </c>
      <c r="J1329" t="str">
        <f>VLOOKUP($F1329,'names lookup'!$E:K,7,FALSE)</f>
        <v>N/A</v>
      </c>
      <c r="K1329" t="str">
        <f>VLOOKUP($F1329,'names lookup'!$E:L,8,FALSE)</f>
        <v>UK</v>
      </c>
      <c r="L1329" t="str">
        <f t="shared" si="406"/>
        <v>Yvonne, I’m wondering whether you might take that first.</v>
      </c>
      <c r="M1329" t="str">
        <f t="shared" si="419"/>
        <v>16:42</v>
      </c>
      <c r="O1329">
        <v>77</v>
      </c>
      <c r="Q1329" t="s">
        <v>1342</v>
      </c>
      <c r="R1329" s="7">
        <f t="shared" si="407"/>
        <v>43922</v>
      </c>
      <c r="S1329" t="s">
        <v>2812</v>
      </c>
      <c r="T1329" s="6">
        <f t="shared" si="420"/>
        <v>1.1597222222222222E-2</v>
      </c>
      <c r="U1329">
        <f t="shared" si="408"/>
        <v>1.1597222222222222E-2</v>
      </c>
      <c r="V1329">
        <f t="shared" si="409"/>
        <v>1.6423611111111111E-2</v>
      </c>
      <c r="W1329">
        <f t="shared" si="410"/>
        <v>4.8263888888888887E-3</v>
      </c>
      <c r="X1329">
        <f t="shared" si="422"/>
        <v>1.3425925925925924E-2</v>
      </c>
      <c r="Y1329">
        <f t="shared" si="411"/>
        <v>1.3425925925925924E-2</v>
      </c>
      <c r="Z1329" t="b">
        <f t="shared" si="412"/>
        <v>0</v>
      </c>
      <c r="AA1329" s="6">
        <f t="shared" si="413"/>
        <v>4.6296296296296016E-5</v>
      </c>
      <c r="AB1329" s="6" t="b">
        <f t="shared" si="414"/>
        <v>0</v>
      </c>
      <c r="AC1329" s="9">
        <f t="shared" si="415"/>
        <v>9</v>
      </c>
      <c r="AD1329" s="9">
        <f t="shared" si="424"/>
        <v>135.00000000000082</v>
      </c>
      <c r="AE1329" s="10">
        <f t="shared" si="421"/>
        <v>3.4722222222222222E-5</v>
      </c>
      <c r="AF1329">
        <f t="shared" si="416"/>
        <v>1.8287037037037022E-3</v>
      </c>
      <c r="AG1329" t="b">
        <f t="shared" si="417"/>
        <v>0</v>
      </c>
      <c r="AH1329">
        <f t="shared" si="418"/>
        <v>1.6423611111111111E-2</v>
      </c>
    </row>
    <row r="1330" spans="1:34" x14ac:dyDescent="0.2">
      <c r="A1330">
        <v>1414</v>
      </c>
      <c r="B1330" t="s">
        <v>1341</v>
      </c>
      <c r="C1330" t="s">
        <v>1386</v>
      </c>
      <c r="D1330" t="s">
        <v>2063</v>
      </c>
      <c r="E1330" t="str">
        <f t="shared" si="405"/>
        <v>Dr. Yvonne DoyleApr 1, 2020</v>
      </c>
      <c r="F1330" t="str">
        <f>VLOOKUP(E1330,'names lookup'!D:L,2,FALSE)</f>
        <v>Dr. Yvonne Doyle</v>
      </c>
      <c r="G1330" t="str">
        <f>VLOOKUP(F1330,'names lookup'!E:H,3,FALSE)</f>
        <v>Public Health England</v>
      </c>
      <c r="H1330" t="str">
        <f>VLOOKUP(F1330,'names lookup'!E:I,5,FALSE)</f>
        <v>Government</v>
      </c>
      <c r="I1330" t="str">
        <f>VLOOKUP($F1330,'names lookup'!$E:J,6,FALSE)</f>
        <v>Health</v>
      </c>
      <c r="J1330" t="str">
        <f>VLOOKUP($F1330,'names lookup'!$E:K,7,FALSE)</f>
        <v>N/A</v>
      </c>
      <c r="K1330" t="str">
        <f>VLOOKUP($F1330,'names lookup'!$E:L,8,FALSE)</f>
        <v>England</v>
      </c>
      <c r="L1330" t="str">
        <f t="shared" si="406"/>
        <v>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v>
      </c>
      <c r="M1330" t="str">
        <f t="shared" si="419"/>
        <v>16:46</v>
      </c>
      <c r="O1330">
        <v>512</v>
      </c>
      <c r="Q1330" t="s">
        <v>1342</v>
      </c>
      <c r="R1330" s="7">
        <f t="shared" si="407"/>
        <v>43922</v>
      </c>
      <c r="S1330" t="s">
        <v>2858</v>
      </c>
      <c r="T1330" s="6">
        <f t="shared" si="420"/>
        <v>1.1643518518518518E-2</v>
      </c>
      <c r="U1330">
        <f t="shared" si="408"/>
        <v>1.1643518518518518E-2</v>
      </c>
      <c r="V1330">
        <f t="shared" si="409"/>
        <v>1.6030092592592592E-2</v>
      </c>
      <c r="W1330">
        <f t="shared" si="410"/>
        <v>4.386574074074074E-3</v>
      </c>
      <c r="X1330">
        <f t="shared" si="422"/>
        <v>1.3425925925925924E-2</v>
      </c>
      <c r="Y1330">
        <f t="shared" si="411"/>
        <v>1.3425925925925924E-2</v>
      </c>
      <c r="Z1330" t="b">
        <f t="shared" si="412"/>
        <v>0</v>
      </c>
      <c r="AA1330" s="6">
        <f t="shared" si="413"/>
        <v>3.3564814814814742E-4</v>
      </c>
      <c r="AB1330" s="6" t="b">
        <f t="shared" si="414"/>
        <v>0</v>
      </c>
      <c r="AC1330" s="9">
        <f t="shared" si="415"/>
        <v>84</v>
      </c>
      <c r="AD1330" s="9">
        <f t="shared" si="424"/>
        <v>173.79310344827624</v>
      </c>
      <c r="AE1330" s="10">
        <f t="shared" si="421"/>
        <v>3.4722222222222224E-4</v>
      </c>
      <c r="AF1330">
        <f t="shared" si="416"/>
        <v>1.7824074074074062E-3</v>
      </c>
      <c r="AG1330" t="b">
        <f t="shared" si="417"/>
        <v>0</v>
      </c>
      <c r="AH1330">
        <f t="shared" si="418"/>
        <v>1.6423611111111111E-2</v>
      </c>
    </row>
    <row r="1331" spans="1:34" x14ac:dyDescent="0.2">
      <c r="A1331">
        <v>1415</v>
      </c>
      <c r="B1331" t="s">
        <v>1341</v>
      </c>
      <c r="C1331" t="s">
        <v>1387</v>
      </c>
      <c r="D1331" t="s">
        <v>2063</v>
      </c>
      <c r="E1331" t="str">
        <f t="shared" si="405"/>
        <v>Dr. Yvonne DoyleApr 1, 2020</v>
      </c>
      <c r="F1331" t="str">
        <f>VLOOKUP(E1331,'names lookup'!D:L,2,FALSE)</f>
        <v>Dr. Yvonne Doyle</v>
      </c>
      <c r="G1331" t="str">
        <f>VLOOKUP(F1331,'names lookup'!E:H,3,FALSE)</f>
        <v>Public Health England</v>
      </c>
      <c r="H1331" t="str">
        <f>VLOOKUP(F1331,'names lookup'!E:I,5,FALSE)</f>
        <v>Government</v>
      </c>
      <c r="I1331" t="str">
        <f>VLOOKUP($F1331,'names lookup'!$E:J,6,FALSE)</f>
        <v>Health</v>
      </c>
      <c r="J1331" t="str">
        <f>VLOOKUP($F1331,'names lookup'!$E:K,7,FALSE)</f>
        <v>N/A</v>
      </c>
      <c r="K1331" t="str">
        <f>VLOOKUP($F1331,'names lookup'!$E:L,8,FALSE)</f>
        <v>England</v>
      </c>
      <c r="L1331" t="str">
        <f t="shared" si="406"/>
        <v>While I’m speaking, do you wish me to speak about the reagents?</v>
      </c>
      <c r="M1331" t="str">
        <f t="shared" si="419"/>
        <v>17:15</v>
      </c>
      <c r="O1331">
        <v>89</v>
      </c>
      <c r="Q1331" t="s">
        <v>1342</v>
      </c>
      <c r="R1331" s="7">
        <f t="shared" si="407"/>
        <v>43922</v>
      </c>
      <c r="S1331" t="s">
        <v>2858</v>
      </c>
      <c r="T1331" s="6">
        <f t="shared" si="420"/>
        <v>1.1979166666666666E-2</v>
      </c>
      <c r="U1331">
        <f t="shared" si="408"/>
        <v>1.1643518518518518E-2</v>
      </c>
      <c r="V1331">
        <f t="shared" si="409"/>
        <v>1.6030092592592592E-2</v>
      </c>
      <c r="W1331">
        <f t="shared" si="410"/>
        <v>4.386574074074074E-3</v>
      </c>
      <c r="X1331">
        <f t="shared" si="422"/>
        <v>1.3425925925925924E-2</v>
      </c>
      <c r="Y1331">
        <f t="shared" si="411"/>
        <v>1.3425925925925924E-2</v>
      </c>
      <c r="Z1331" t="b">
        <f t="shared" si="412"/>
        <v>0</v>
      </c>
      <c r="AA1331" s="6">
        <f t="shared" si="413"/>
        <v>2.3148148148148875E-5</v>
      </c>
      <c r="AB1331" s="6" t="b">
        <f t="shared" si="414"/>
        <v>0</v>
      </c>
      <c r="AC1331" s="9">
        <f t="shared" si="415"/>
        <v>12</v>
      </c>
      <c r="AD1331" s="9">
        <f t="shared" si="424"/>
        <v>359.99999999998869</v>
      </c>
      <c r="AE1331" s="10">
        <f t="shared" si="421"/>
        <v>4.6296296296296294E-5</v>
      </c>
      <c r="AF1331">
        <f t="shared" si="416"/>
        <v>1.7824074074074062E-3</v>
      </c>
      <c r="AG1331" t="b">
        <f t="shared" si="417"/>
        <v>0</v>
      </c>
      <c r="AH1331">
        <f t="shared" si="418"/>
        <v>1.6423611111111111E-2</v>
      </c>
    </row>
    <row r="1332" spans="1:34" x14ac:dyDescent="0.2">
      <c r="A1332">
        <v>1416</v>
      </c>
      <c r="B1332" t="s">
        <v>1341</v>
      </c>
      <c r="C1332" t="s">
        <v>1388</v>
      </c>
      <c r="D1332" t="s">
        <v>2023</v>
      </c>
      <c r="E1332" t="str">
        <f t="shared" si="405"/>
        <v>Alok SharmaApr 1, 2020</v>
      </c>
      <c r="F1332" t="str">
        <f>VLOOKUP(E1332,'names lookup'!D:L,2,FALSE)</f>
        <v>Alok Sharma</v>
      </c>
      <c r="G1332" t="str">
        <f>VLOOKUP(F1332,'names lookup'!E:H,3,FALSE)</f>
        <v>Government</v>
      </c>
      <c r="H1332" t="str">
        <f>VLOOKUP(F1332,'names lookup'!E:I,5,FALSE)</f>
        <v>Government</v>
      </c>
      <c r="I1332" t="str">
        <f>VLOOKUP($F1332,'names lookup'!$E:J,6,FALSE)</f>
        <v>Central govt</v>
      </c>
      <c r="J1332" t="str">
        <f>VLOOKUP($F1332,'names lookup'!$E:K,7,FALSE)</f>
        <v>N/A</v>
      </c>
      <c r="K1332" t="str">
        <f>VLOOKUP($F1332,'names lookup'!$E:L,8,FALSE)</f>
        <v>UK</v>
      </c>
      <c r="L1332" t="str">
        <f t="shared" si="406"/>
        <v>Yes, please.</v>
      </c>
      <c r="M1332" t="str">
        <f t="shared" si="419"/>
        <v>17:17</v>
      </c>
      <c r="O1332">
        <v>33</v>
      </c>
      <c r="Q1332" t="s">
        <v>1342</v>
      </c>
      <c r="R1332" s="7">
        <f t="shared" si="407"/>
        <v>43922</v>
      </c>
      <c r="S1332" t="s">
        <v>2689</v>
      </c>
      <c r="T1332" s="6">
        <f t="shared" si="420"/>
        <v>1.2002314814814815E-2</v>
      </c>
      <c r="U1332">
        <f t="shared" si="408"/>
        <v>1.2002314814814815E-2</v>
      </c>
      <c r="V1332">
        <f t="shared" si="409"/>
        <v>1.6423611111111111E-2</v>
      </c>
      <c r="W1332">
        <f t="shared" si="410"/>
        <v>4.4212962962962964E-3</v>
      </c>
      <c r="X1332">
        <f t="shared" si="422"/>
        <v>1.3425925925925924E-2</v>
      </c>
      <c r="Y1332">
        <f t="shared" si="411"/>
        <v>1.3425925925925924E-2</v>
      </c>
      <c r="Z1332" t="b">
        <f t="shared" si="412"/>
        <v>0</v>
      </c>
      <c r="AA1332" s="6">
        <f t="shared" si="413"/>
        <v>1.157407407407357E-5</v>
      </c>
      <c r="AB1332" s="6" t="b">
        <f t="shared" si="414"/>
        <v>0</v>
      </c>
      <c r="AC1332" s="9">
        <f t="shared" si="415"/>
        <v>2</v>
      </c>
      <c r="AD1332" s="9">
        <f t="shared" si="424"/>
        <v>120.00000000000523</v>
      </c>
      <c r="AE1332" s="10">
        <f t="shared" si="421"/>
        <v>0</v>
      </c>
      <c r="AF1332">
        <f t="shared" si="416"/>
        <v>1.4236111111111099E-3</v>
      </c>
      <c r="AG1332" t="b">
        <f t="shared" si="417"/>
        <v>0</v>
      </c>
      <c r="AH1332">
        <f t="shared" si="418"/>
        <v>1.6423611111111111E-2</v>
      </c>
    </row>
    <row r="1333" spans="1:34" x14ac:dyDescent="0.2">
      <c r="A1333">
        <v>1417</v>
      </c>
      <c r="B1333" t="s">
        <v>1341</v>
      </c>
      <c r="C1333" t="s">
        <v>1389</v>
      </c>
      <c r="D1333" t="s">
        <v>2063</v>
      </c>
      <c r="E1333" t="str">
        <f t="shared" si="405"/>
        <v>Dr. Yvonne DoyleApr 1, 2020</v>
      </c>
      <c r="F1333" t="str">
        <f>VLOOKUP(E1333,'names lookup'!D:L,2,FALSE)</f>
        <v>Dr. Yvonne Doyle</v>
      </c>
      <c r="G1333" t="str">
        <f>VLOOKUP(F1333,'names lookup'!E:H,3,FALSE)</f>
        <v>Public Health England</v>
      </c>
      <c r="H1333" t="str">
        <f>VLOOKUP(F1333,'names lookup'!E:I,5,FALSE)</f>
        <v>Government</v>
      </c>
      <c r="I1333" t="str">
        <f>VLOOKUP($F1333,'names lookup'!$E:J,6,FALSE)</f>
        <v>Health</v>
      </c>
      <c r="J1333" t="str">
        <f>VLOOKUP($F1333,'names lookup'!$E:K,7,FALSE)</f>
        <v>N/A</v>
      </c>
      <c r="K1333" t="str">
        <f>VLOOKUP($F1333,'names lookup'!$E:L,8,FALSE)</f>
        <v>England</v>
      </c>
      <c r="L1333" t="str">
        <f t="shared" si="406"/>
        <v>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v>
      </c>
      <c r="M1333" t="str">
        <f t="shared" si="419"/>
        <v>17:18</v>
      </c>
      <c r="O1333">
        <v>695</v>
      </c>
      <c r="Q1333" t="s">
        <v>1342</v>
      </c>
      <c r="R1333" s="7">
        <f t="shared" si="407"/>
        <v>43922</v>
      </c>
      <c r="S1333" t="s">
        <v>2859</v>
      </c>
      <c r="T1333" s="6">
        <f t="shared" si="420"/>
        <v>1.2013888888888888E-2</v>
      </c>
      <c r="U1333">
        <f t="shared" si="408"/>
        <v>1.2013888888888888E-2</v>
      </c>
      <c r="V1333">
        <f t="shared" si="409"/>
        <v>1.6030092592592592E-2</v>
      </c>
      <c r="W1333">
        <f t="shared" si="410"/>
        <v>4.0162037037037041E-3</v>
      </c>
      <c r="X1333">
        <f t="shared" si="422"/>
        <v>1.3425925925925924E-2</v>
      </c>
      <c r="Y1333">
        <f t="shared" si="411"/>
        <v>1.3425925925925924E-2</v>
      </c>
      <c r="Z1333" t="b">
        <f t="shared" si="412"/>
        <v>0</v>
      </c>
      <c r="AA1333" s="6">
        <f t="shared" si="413"/>
        <v>4.9768518518518434E-4</v>
      </c>
      <c r="AB1333" s="6" t="b">
        <f t="shared" si="414"/>
        <v>0</v>
      </c>
      <c r="AC1333" s="9">
        <f t="shared" si="415"/>
        <v>121</v>
      </c>
      <c r="AD1333" s="9">
        <f t="shared" si="424"/>
        <v>168.83720930232587</v>
      </c>
      <c r="AE1333" s="10">
        <f t="shared" si="421"/>
        <v>4.9768518518518521E-4</v>
      </c>
      <c r="AF1333">
        <f t="shared" si="416"/>
        <v>1.4120370370370363E-3</v>
      </c>
      <c r="AG1333" t="b">
        <f t="shared" si="417"/>
        <v>0</v>
      </c>
      <c r="AH1333">
        <f t="shared" si="418"/>
        <v>1.6423611111111111E-2</v>
      </c>
    </row>
    <row r="1334" spans="1:34" x14ac:dyDescent="0.2">
      <c r="A1334">
        <v>1418</v>
      </c>
      <c r="B1334" t="s">
        <v>1341</v>
      </c>
      <c r="C1334" t="s">
        <v>1390</v>
      </c>
      <c r="D1334" t="s">
        <v>2023</v>
      </c>
      <c r="E1334" t="str">
        <f t="shared" si="405"/>
        <v>Alok SharmaApr 1, 2020</v>
      </c>
      <c r="F1334" t="str">
        <f>VLOOKUP(E1334,'names lookup'!D:L,2,FALSE)</f>
        <v>Alok Sharma</v>
      </c>
      <c r="G1334" t="str">
        <f>VLOOKUP(F1334,'names lookup'!E:H,3,FALSE)</f>
        <v>Government</v>
      </c>
      <c r="H1334" t="str">
        <f>VLOOKUP(F1334,'names lookup'!E:I,5,FALSE)</f>
        <v>Government</v>
      </c>
      <c r="I1334" t="str">
        <f>VLOOKUP($F1334,'names lookup'!$E:J,6,FALSE)</f>
        <v>Central govt</v>
      </c>
      <c r="J1334" t="str">
        <f>VLOOKUP($F1334,'names lookup'!$E:K,7,FALSE)</f>
        <v>N/A</v>
      </c>
      <c r="K1334" t="str">
        <f>VLOOKUP($F1334,'names lookup'!$E:L,8,FALSE)</f>
        <v>UK</v>
      </c>
      <c r="L1334" t="str">
        <f t="shared" si="406"/>
        <v>Joe, I think you made reference to Germany. We, of course, look to see where we can learn throughout this process. Of course, we are working with industry, we’re working with the scientific community to make sure that we have maximum possible supplies.</v>
      </c>
      <c r="M1334" t="str">
        <f t="shared" si="419"/>
        <v>18:01</v>
      </c>
      <c r="O1334">
        <v>273</v>
      </c>
      <c r="Q1334" t="s">
        <v>1342</v>
      </c>
      <c r="R1334" s="7">
        <f t="shared" si="407"/>
        <v>43922</v>
      </c>
      <c r="S1334" t="s">
        <v>2209</v>
      </c>
      <c r="T1334" s="6">
        <f t="shared" si="420"/>
        <v>1.2511574074074073E-2</v>
      </c>
      <c r="U1334">
        <f t="shared" si="408"/>
        <v>1.2511574074074073E-2</v>
      </c>
      <c r="V1334">
        <f t="shared" si="409"/>
        <v>1.6423611111111111E-2</v>
      </c>
      <c r="W1334">
        <f t="shared" si="410"/>
        <v>3.9120370370370385E-3</v>
      </c>
      <c r="X1334">
        <f t="shared" si="422"/>
        <v>1.3425925925925924E-2</v>
      </c>
      <c r="Y1334">
        <f t="shared" si="411"/>
        <v>1.3425925925925924E-2</v>
      </c>
      <c r="Z1334" t="b">
        <f t="shared" si="412"/>
        <v>0</v>
      </c>
      <c r="AA1334" s="6">
        <f t="shared" si="413"/>
        <v>1.5046296296296682E-4</v>
      </c>
      <c r="AB1334" s="6" t="b">
        <f t="shared" si="414"/>
        <v>0</v>
      </c>
      <c r="AC1334" s="9">
        <f t="shared" si="415"/>
        <v>43</v>
      </c>
      <c r="AD1334" s="9">
        <f t="shared" si="424"/>
        <v>198.46153846153337</v>
      </c>
      <c r="AE1334" s="10">
        <f t="shared" si="421"/>
        <v>1.7361111111111112E-4</v>
      </c>
      <c r="AF1334">
        <f t="shared" si="416"/>
        <v>9.1435185185185196E-4</v>
      </c>
      <c r="AG1334" t="b">
        <f t="shared" si="417"/>
        <v>0</v>
      </c>
      <c r="AH1334">
        <f t="shared" si="418"/>
        <v>1.6423611111111111E-2</v>
      </c>
    </row>
    <row r="1335" spans="1:34" x14ac:dyDescent="0.2">
      <c r="A1335">
        <v>1419</v>
      </c>
      <c r="B1335" t="s">
        <v>1341</v>
      </c>
      <c r="C1335" t="s">
        <v>1391</v>
      </c>
      <c r="D1335" t="s">
        <v>2023</v>
      </c>
      <c r="E1335" t="str">
        <f t="shared" si="405"/>
        <v>Alok SharmaApr 1, 2020</v>
      </c>
      <c r="F1335" t="str">
        <f>VLOOKUP(E1335,'names lookup'!D:L,2,FALSE)</f>
        <v>Alok Sharma</v>
      </c>
      <c r="G1335" t="str">
        <f>VLOOKUP(F1335,'names lookup'!E:H,3,FALSE)</f>
        <v>Government</v>
      </c>
      <c r="H1335" t="str">
        <f>VLOOKUP(F1335,'names lookup'!E:I,5,FALSE)</f>
        <v>Government</v>
      </c>
      <c r="I1335" t="str">
        <f>VLOOKUP($F1335,'names lookup'!$E:J,6,FALSE)</f>
        <v>Central govt</v>
      </c>
      <c r="J1335" t="str">
        <f>VLOOKUP($F1335,'names lookup'!$E:K,7,FALSE)</f>
        <v>N/A</v>
      </c>
      <c r="K1335" t="str">
        <f>VLOOKUP($F1335,'names lookup'!$E:L,8,FALSE)</f>
        <v>UK</v>
      </c>
      <c r="L1335" t="str">
        <f t="shared" si="406"/>
        <v>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v>
      </c>
      <c r="M1335" t="str">
        <f t="shared" si="419"/>
        <v>18:14</v>
      </c>
      <c r="O1335">
        <v>615</v>
      </c>
      <c r="Q1335" t="s">
        <v>1342</v>
      </c>
      <c r="R1335" s="7">
        <f t="shared" si="407"/>
        <v>43922</v>
      </c>
      <c r="S1335" t="s">
        <v>2209</v>
      </c>
      <c r="T1335" s="6">
        <f t="shared" si="420"/>
        <v>1.2662037037037039E-2</v>
      </c>
      <c r="U1335">
        <f t="shared" si="408"/>
        <v>1.2511574074074073E-2</v>
      </c>
      <c r="V1335">
        <f t="shared" si="409"/>
        <v>1.6423611111111111E-2</v>
      </c>
      <c r="W1335">
        <f t="shared" si="410"/>
        <v>3.9120370370370385E-3</v>
      </c>
      <c r="X1335">
        <f t="shared" si="422"/>
        <v>1.3425925925925924E-2</v>
      </c>
      <c r="Y1335">
        <f t="shared" si="411"/>
        <v>1.3425925925925924E-2</v>
      </c>
      <c r="Z1335" t="b">
        <f t="shared" si="412"/>
        <v>0</v>
      </c>
      <c r="AA1335" s="6">
        <f t="shared" si="413"/>
        <v>4.5138888888888659E-4</v>
      </c>
      <c r="AB1335" s="6" t="b">
        <f t="shared" si="414"/>
        <v>0</v>
      </c>
      <c r="AC1335" s="9">
        <f t="shared" si="415"/>
        <v>111</v>
      </c>
      <c r="AD1335" s="9">
        <f t="shared" si="424"/>
        <v>170.76923076923163</v>
      </c>
      <c r="AE1335" s="10">
        <f t="shared" si="421"/>
        <v>4.5138888888888892E-4</v>
      </c>
      <c r="AF1335">
        <f t="shared" si="416"/>
        <v>9.1435185185185196E-4</v>
      </c>
      <c r="AG1335" t="b">
        <f t="shared" si="417"/>
        <v>0</v>
      </c>
      <c r="AH1335">
        <f t="shared" si="418"/>
        <v>1.6423611111111111E-2</v>
      </c>
    </row>
    <row r="1336" spans="1:34" x14ac:dyDescent="0.2">
      <c r="A1336">
        <v>1420</v>
      </c>
      <c r="B1336" t="s">
        <v>1341</v>
      </c>
      <c r="C1336" t="s">
        <v>1392</v>
      </c>
      <c r="D1336" t="s">
        <v>2023</v>
      </c>
      <c r="E1336" t="str">
        <f t="shared" si="405"/>
        <v>Alok SharmaApr 1, 2020</v>
      </c>
      <c r="F1336" t="str">
        <f>VLOOKUP(E1336,'names lookup'!D:L,2,FALSE)</f>
        <v>Alok Sharma</v>
      </c>
      <c r="G1336" t="str">
        <f>VLOOKUP(F1336,'names lookup'!E:H,3,FALSE)</f>
        <v>Government</v>
      </c>
      <c r="H1336" t="str">
        <f>VLOOKUP(F1336,'names lookup'!E:I,5,FALSE)</f>
        <v>Government</v>
      </c>
      <c r="I1336" t="str">
        <f>VLOOKUP($F1336,'names lookup'!$E:J,6,FALSE)</f>
        <v>Central govt</v>
      </c>
      <c r="J1336" t="str">
        <f>VLOOKUP($F1336,'names lookup'!$E:K,7,FALSE)</f>
        <v>N/A</v>
      </c>
      <c r="K1336" t="str">
        <f>VLOOKUP($F1336,'names lookup'!$E:L,8,FALSE)</f>
        <v>UK</v>
      </c>
      <c r="L1336" t="str">
        <f t="shared" si="406"/>
        <v>Thank you very much for that, Joe.</v>
      </c>
      <c r="M1336" t="str">
        <f t="shared" si="419"/>
        <v>18:53</v>
      </c>
      <c r="O1336">
        <v>55</v>
      </c>
      <c r="Q1336" t="s">
        <v>1342</v>
      </c>
      <c r="R1336" s="7">
        <f t="shared" si="407"/>
        <v>43922</v>
      </c>
      <c r="S1336" t="s">
        <v>2209</v>
      </c>
      <c r="T1336" s="6">
        <f t="shared" si="420"/>
        <v>1.3113425925925926E-2</v>
      </c>
      <c r="U1336">
        <f t="shared" si="408"/>
        <v>1.2511574074074073E-2</v>
      </c>
      <c r="V1336">
        <f t="shared" si="409"/>
        <v>1.6423611111111111E-2</v>
      </c>
      <c r="W1336">
        <f t="shared" si="410"/>
        <v>3.9120370370370385E-3</v>
      </c>
      <c r="X1336">
        <f t="shared" si="422"/>
        <v>1.3425925925925924E-2</v>
      </c>
      <c r="Y1336">
        <f t="shared" si="411"/>
        <v>1.3425925925925924E-2</v>
      </c>
      <c r="Z1336" t="b">
        <f t="shared" si="412"/>
        <v>0</v>
      </c>
      <c r="AA1336" s="6">
        <f t="shared" si="413"/>
        <v>1.157407407407357E-5</v>
      </c>
      <c r="AB1336" s="6" t="b">
        <f t="shared" si="414"/>
        <v>0</v>
      </c>
      <c r="AC1336" s="9">
        <f t="shared" si="415"/>
        <v>7</v>
      </c>
      <c r="AD1336" s="9">
        <f t="shared" si="424"/>
        <v>420.0000000000183</v>
      </c>
      <c r="AE1336" s="10">
        <f t="shared" si="421"/>
        <v>2.3148148148148147E-5</v>
      </c>
      <c r="AF1336">
        <f t="shared" si="416"/>
        <v>9.1435185185185196E-4</v>
      </c>
      <c r="AG1336" t="b">
        <f t="shared" si="417"/>
        <v>0</v>
      </c>
      <c r="AH1336">
        <f t="shared" si="418"/>
        <v>1.6423611111111111E-2</v>
      </c>
    </row>
    <row r="1337" spans="1:34" x14ac:dyDescent="0.2">
      <c r="A1337">
        <v>1421</v>
      </c>
      <c r="B1337" t="s">
        <v>1341</v>
      </c>
      <c r="C1337" t="s">
        <v>1393</v>
      </c>
      <c r="D1337" t="s">
        <v>2023</v>
      </c>
      <c r="E1337" t="str">
        <f t="shared" si="405"/>
        <v>Alok SharmaApr 1, 2020</v>
      </c>
      <c r="F1337" t="str">
        <f>VLOOKUP(E1337,'names lookup'!D:L,2,FALSE)</f>
        <v>Alok Sharma</v>
      </c>
      <c r="G1337" t="str">
        <f>VLOOKUP(F1337,'names lookup'!E:H,3,FALSE)</f>
        <v>Government</v>
      </c>
      <c r="H1337" t="str">
        <f>VLOOKUP(F1337,'names lookup'!E:I,5,FALSE)</f>
        <v>Government</v>
      </c>
      <c r="I1337" t="str">
        <f>VLOOKUP($F1337,'names lookup'!$E:J,6,FALSE)</f>
        <v>Central govt</v>
      </c>
      <c r="J1337" t="str">
        <f>VLOOKUP($F1337,'names lookup'!$E:K,7,FALSE)</f>
        <v>N/A</v>
      </c>
      <c r="K1337" t="str">
        <f>VLOOKUP($F1337,'names lookup'!$E:L,8,FALSE)</f>
        <v>UK</v>
      </c>
      <c r="L1337" t="str">
        <f t="shared" si="406"/>
        <v>The next question is from Financial Times, from Laura Hughes. Laura?</v>
      </c>
      <c r="M1337" t="str">
        <f t="shared" si="419"/>
        <v>18:54</v>
      </c>
      <c r="O1337">
        <v>89</v>
      </c>
      <c r="Q1337" t="s">
        <v>1342</v>
      </c>
      <c r="R1337" s="7">
        <f t="shared" si="407"/>
        <v>43922</v>
      </c>
      <c r="S1337" t="s">
        <v>2209</v>
      </c>
      <c r="T1337" s="6">
        <f t="shared" si="420"/>
        <v>1.3125E-2</v>
      </c>
      <c r="U1337">
        <f t="shared" si="408"/>
        <v>1.2511574074074073E-2</v>
      </c>
      <c r="V1337">
        <f t="shared" si="409"/>
        <v>1.6423611111111111E-2</v>
      </c>
      <c r="W1337">
        <f t="shared" si="410"/>
        <v>3.9120370370370385E-3</v>
      </c>
      <c r="X1337">
        <f t="shared" si="422"/>
        <v>1.3425925925925924E-2</v>
      </c>
      <c r="Y1337">
        <f t="shared" si="411"/>
        <v>1.3425925925925924E-2</v>
      </c>
      <c r="Z1337" t="b">
        <f t="shared" si="412"/>
        <v>0</v>
      </c>
      <c r="AA1337" s="6">
        <f t="shared" si="413"/>
        <v>5.7870370370371321E-5</v>
      </c>
      <c r="AB1337" s="6" t="b">
        <f t="shared" si="414"/>
        <v>0</v>
      </c>
      <c r="AC1337" s="9">
        <f t="shared" si="415"/>
        <v>11</v>
      </c>
      <c r="AD1337" s="9">
        <f t="shared" si="424"/>
        <v>131.99999999999784</v>
      </c>
      <c r="AE1337" s="10">
        <f t="shared" si="421"/>
        <v>3.4722222222222222E-5</v>
      </c>
      <c r="AF1337">
        <f t="shared" si="416"/>
        <v>9.1435185185185196E-4</v>
      </c>
      <c r="AG1337" t="b">
        <f t="shared" si="417"/>
        <v>0</v>
      </c>
      <c r="AH1337">
        <f t="shared" si="418"/>
        <v>1.6423611111111111E-2</v>
      </c>
    </row>
    <row r="1338" spans="1:34" x14ac:dyDescent="0.2">
      <c r="A1338">
        <v>1422</v>
      </c>
      <c r="B1338" t="s">
        <v>1341</v>
      </c>
      <c r="C1338" t="s">
        <v>1394</v>
      </c>
      <c r="D1338" t="s">
        <v>2110</v>
      </c>
      <c r="E1338" t="str">
        <f t="shared" si="405"/>
        <v>Laura HughesApr 1, 2020</v>
      </c>
      <c r="F1338" t="str">
        <f>VLOOKUP(E1338,'names lookup'!D:L,2,FALSE)</f>
        <v>Laura Hughes</v>
      </c>
      <c r="G1338" t="str">
        <f>VLOOKUP(F1338,'names lookup'!E:H,3,FALSE)</f>
        <v>Financial Times</v>
      </c>
      <c r="H1338" t="str">
        <f>VLOOKUP(F1338,'names lookup'!E:I,5,FALSE)</f>
        <v>Media</v>
      </c>
      <c r="I1338" t="str">
        <f>VLOOKUP($F1338,'names lookup'!$E:J,6,FALSE)</f>
        <v>Specialist</v>
      </c>
      <c r="J1338" t="str">
        <f>VLOOKUP($F1338,'names lookup'!$E:K,7,FALSE)</f>
        <v>National</v>
      </c>
      <c r="K1338" t="str">
        <f>VLOOKUP($F1338,'names lookup'!$E:L,8,FALSE)</f>
        <v>UK</v>
      </c>
      <c r="L1338" t="str">
        <f t="shared" si="406"/>
        <v>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v>
      </c>
      <c r="M1338" t="str">
        <f t="shared" si="419"/>
        <v>18:59</v>
      </c>
      <c r="O1338">
        <v>353</v>
      </c>
      <c r="Q1338" t="s">
        <v>1342</v>
      </c>
      <c r="R1338" s="7">
        <f t="shared" si="407"/>
        <v>43922</v>
      </c>
      <c r="S1338" t="s">
        <v>2862</v>
      </c>
      <c r="T1338" s="6">
        <f t="shared" si="420"/>
        <v>1.3182870370370371E-2</v>
      </c>
      <c r="U1338">
        <f t="shared" si="408"/>
        <v>1.3182870370370371E-2</v>
      </c>
      <c r="V1338">
        <f t="shared" si="409"/>
        <v>1.3182870370370371E-2</v>
      </c>
      <c r="W1338">
        <f t="shared" si="410"/>
        <v>0</v>
      </c>
      <c r="X1338">
        <f t="shared" si="422"/>
        <v>1.3425925925925924E-2</v>
      </c>
      <c r="Y1338">
        <f t="shared" si="411"/>
        <v>1.3425925925925924E-2</v>
      </c>
      <c r="Z1338" t="b">
        <f t="shared" si="412"/>
        <v>0</v>
      </c>
      <c r="AA1338" s="6">
        <f t="shared" si="413"/>
        <v>2.4305555555555365E-4</v>
      </c>
      <c r="AB1338" s="6" t="b">
        <f t="shared" si="414"/>
        <v>0</v>
      </c>
      <c r="AC1338" s="9">
        <f t="shared" si="415"/>
        <v>61</v>
      </c>
      <c r="AD1338" s="9">
        <f t="shared" si="424"/>
        <v>174.28571428571564</v>
      </c>
      <c r="AE1338" s="10">
        <f t="shared" si="421"/>
        <v>2.4305555555555552E-4</v>
      </c>
      <c r="AF1338">
        <f t="shared" si="416"/>
        <v>2.4305555555555365E-4</v>
      </c>
      <c r="AG1338" t="b">
        <f t="shared" si="417"/>
        <v>0</v>
      </c>
      <c r="AH1338">
        <f t="shared" si="418"/>
        <v>1.6423611111111111E-2</v>
      </c>
    </row>
    <row r="1339" spans="1:34" x14ac:dyDescent="0.2">
      <c r="A1339">
        <v>1423</v>
      </c>
      <c r="B1339" t="s">
        <v>1341</v>
      </c>
      <c r="C1339" t="s">
        <v>1395</v>
      </c>
      <c r="D1339" t="s">
        <v>2023</v>
      </c>
      <c r="E1339" t="str">
        <f t="shared" si="405"/>
        <v>Alok SharmaApr 1, 2020</v>
      </c>
      <c r="F1339" t="str">
        <f>VLOOKUP(E1339,'names lookup'!D:L,2,FALSE)</f>
        <v>Alok Sharma</v>
      </c>
      <c r="G1339" t="str">
        <f>VLOOKUP(F1339,'names lookup'!E:H,3,FALSE)</f>
        <v>Government</v>
      </c>
      <c r="H1339" t="str">
        <f>VLOOKUP(F1339,'names lookup'!E:I,5,FALSE)</f>
        <v>Government</v>
      </c>
      <c r="I1339" t="str">
        <f>VLOOKUP($F1339,'names lookup'!$E:J,6,FALSE)</f>
        <v>Central govt</v>
      </c>
      <c r="J1339" t="str">
        <f>VLOOKUP($F1339,'names lookup'!$E:K,7,FALSE)</f>
        <v>N/A</v>
      </c>
      <c r="K1339" t="str">
        <f>VLOOKUP($F1339,'names lookup'!$E:L,8,FALSE)</f>
        <v>UK</v>
      </c>
      <c r="L1339" t="str">
        <f t="shared" si="406"/>
        <v>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v>
      </c>
      <c r="M1339" t="str">
        <f t="shared" si="419"/>
        <v>19:20</v>
      </c>
      <c r="O1339">
        <v>613</v>
      </c>
      <c r="Q1339" t="s">
        <v>1342</v>
      </c>
      <c r="R1339" s="7">
        <f t="shared" si="407"/>
        <v>43922</v>
      </c>
      <c r="S1339" t="s">
        <v>2863</v>
      </c>
      <c r="T1339" s="6">
        <f t="shared" si="420"/>
        <v>1.3425925925925924E-2</v>
      </c>
      <c r="U1339">
        <f t="shared" si="408"/>
        <v>1.3425925925925924E-2</v>
      </c>
      <c r="V1339">
        <f t="shared" si="409"/>
        <v>1.6423611111111111E-2</v>
      </c>
      <c r="W1339">
        <f t="shared" si="410"/>
        <v>2.9976851851851866E-3</v>
      </c>
      <c r="X1339">
        <f t="shared" si="422"/>
        <v>1.5358796296296296E-2</v>
      </c>
      <c r="Y1339">
        <f t="shared" si="411"/>
        <v>1.5358796296296296E-2</v>
      </c>
      <c r="Z1339" t="b">
        <f t="shared" si="412"/>
        <v>0</v>
      </c>
      <c r="AA1339" s="6">
        <f t="shared" si="413"/>
        <v>4.5138888888889006E-4</v>
      </c>
      <c r="AB1339" s="6" t="b">
        <f t="shared" si="414"/>
        <v>0</v>
      </c>
      <c r="AC1339" s="9">
        <f t="shared" si="415"/>
        <v>106</v>
      </c>
      <c r="AD1339" s="9">
        <f t="shared" si="424"/>
        <v>163.07692307692264</v>
      </c>
      <c r="AE1339" s="10">
        <f t="shared" si="421"/>
        <v>4.3981481481481481E-4</v>
      </c>
      <c r="AF1339">
        <f t="shared" si="416"/>
        <v>1.9328703703703713E-3</v>
      </c>
      <c r="AG1339" t="b">
        <f t="shared" si="417"/>
        <v>0</v>
      </c>
      <c r="AH1339">
        <f t="shared" si="418"/>
        <v>1.6423611111111111E-2</v>
      </c>
    </row>
    <row r="1340" spans="1:34" x14ac:dyDescent="0.2">
      <c r="A1340">
        <v>1424</v>
      </c>
      <c r="B1340" t="s">
        <v>1341</v>
      </c>
      <c r="C1340" t="s">
        <v>1396</v>
      </c>
      <c r="D1340" t="s">
        <v>2023</v>
      </c>
      <c r="E1340" t="str">
        <f t="shared" si="405"/>
        <v>Alok SharmaApr 1, 2020</v>
      </c>
      <c r="F1340" t="str">
        <f>VLOOKUP(E1340,'names lookup'!D:L,2,FALSE)</f>
        <v>Alok Sharma</v>
      </c>
      <c r="G1340" t="str">
        <f>VLOOKUP(F1340,'names lookup'!E:H,3,FALSE)</f>
        <v>Government</v>
      </c>
      <c r="H1340" t="str">
        <f>VLOOKUP(F1340,'names lookup'!E:I,5,FALSE)</f>
        <v>Government</v>
      </c>
      <c r="I1340" t="str">
        <f>VLOOKUP($F1340,'names lookup'!$E:J,6,FALSE)</f>
        <v>Central govt</v>
      </c>
      <c r="J1340" t="str">
        <f>VLOOKUP($F1340,'names lookup'!$E:K,7,FALSE)</f>
        <v>N/A</v>
      </c>
      <c r="K1340" t="str">
        <f>VLOOKUP($F1340,'names lookup'!$E:L,8,FALSE)</f>
        <v>UK</v>
      </c>
      <c r="L1340" t="str">
        <f t="shared" si="406"/>
        <v>But I think it may be helpful, Yvonne, if you want to amplify on this particular point.</v>
      </c>
      <c r="M1340" t="str">
        <f t="shared" si="419"/>
        <v>19:59</v>
      </c>
      <c r="O1340">
        <v>108</v>
      </c>
      <c r="Q1340" t="s">
        <v>1342</v>
      </c>
      <c r="R1340" s="7">
        <f t="shared" si="407"/>
        <v>43922</v>
      </c>
      <c r="S1340" t="s">
        <v>2863</v>
      </c>
      <c r="T1340" s="6">
        <f t="shared" si="420"/>
        <v>1.3877314814814815E-2</v>
      </c>
      <c r="U1340">
        <f t="shared" si="408"/>
        <v>1.3425925925925924E-2</v>
      </c>
      <c r="V1340">
        <f t="shared" si="409"/>
        <v>1.6423611111111111E-2</v>
      </c>
      <c r="W1340">
        <f t="shared" si="410"/>
        <v>2.9976851851851866E-3</v>
      </c>
      <c r="X1340">
        <f t="shared" si="422"/>
        <v>1.5358796296296296E-2</v>
      </c>
      <c r="Y1340">
        <f t="shared" si="411"/>
        <v>1.5358796296296296E-2</v>
      </c>
      <c r="Z1340" t="b">
        <f t="shared" si="412"/>
        <v>0</v>
      </c>
      <c r="AA1340" s="6">
        <f t="shared" si="413"/>
        <v>0</v>
      </c>
      <c r="AB1340" s="6" t="b">
        <f t="shared" si="414"/>
        <v>0</v>
      </c>
      <c r="AC1340" s="9">
        <f t="shared" si="415"/>
        <v>17</v>
      </c>
      <c r="AD1340" s="9"/>
      <c r="AE1340" s="10">
        <f t="shared" si="421"/>
        <v>6.9444444444444444E-5</v>
      </c>
      <c r="AF1340">
        <f t="shared" si="416"/>
        <v>1.9328703703703713E-3</v>
      </c>
      <c r="AG1340" t="b">
        <f t="shared" si="417"/>
        <v>0</v>
      </c>
      <c r="AH1340">
        <f t="shared" si="418"/>
        <v>1.6423611111111111E-2</v>
      </c>
    </row>
    <row r="1341" spans="1:34" x14ac:dyDescent="0.2">
      <c r="A1341">
        <v>1425</v>
      </c>
      <c r="B1341" t="s">
        <v>1341</v>
      </c>
      <c r="C1341" t="s">
        <v>1397</v>
      </c>
      <c r="D1341" t="s">
        <v>2063</v>
      </c>
      <c r="E1341" t="str">
        <f t="shared" si="405"/>
        <v>Dr. Yvonne DoyleApr 1, 2020</v>
      </c>
      <c r="F1341" t="str">
        <f>VLOOKUP(E1341,'names lookup'!D:L,2,FALSE)</f>
        <v>Dr. Yvonne Doyle</v>
      </c>
      <c r="G1341" t="str">
        <f>VLOOKUP(F1341,'names lookup'!E:H,3,FALSE)</f>
        <v>Public Health England</v>
      </c>
      <c r="H1341" t="str">
        <f>VLOOKUP(F1341,'names lookup'!E:I,5,FALSE)</f>
        <v>Government</v>
      </c>
      <c r="I1341" t="str">
        <f>VLOOKUP($F1341,'names lookup'!$E:J,6,FALSE)</f>
        <v>Health</v>
      </c>
      <c r="J1341" t="str">
        <f>VLOOKUP($F1341,'names lookup'!$E:K,7,FALSE)</f>
        <v>N/A</v>
      </c>
      <c r="K1341" t="str">
        <f>VLOOKUP($F1341,'names lookup'!$E:L,8,FALSE)</f>
        <v>England</v>
      </c>
      <c r="L1341" t="str">
        <f t="shared" si="406"/>
        <v>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v>
      </c>
      <c r="M1341" t="str">
        <f t="shared" si="419"/>
        <v>19:59</v>
      </c>
      <c r="O1341">
        <v>576</v>
      </c>
      <c r="Q1341" t="s">
        <v>1342</v>
      </c>
      <c r="R1341" s="7">
        <f t="shared" si="407"/>
        <v>43922</v>
      </c>
      <c r="S1341" t="s">
        <v>2864</v>
      </c>
      <c r="T1341" s="6">
        <f t="shared" si="420"/>
        <v>1.3877314814814815E-2</v>
      </c>
      <c r="U1341">
        <f t="shared" si="408"/>
        <v>1.3877314814814815E-2</v>
      </c>
      <c r="V1341">
        <f t="shared" si="409"/>
        <v>1.6030092592592592E-2</v>
      </c>
      <c r="W1341">
        <f t="shared" si="410"/>
        <v>2.1527777777777778E-3</v>
      </c>
      <c r="X1341">
        <f t="shared" si="422"/>
        <v>1.5358796296296296E-2</v>
      </c>
      <c r="Y1341">
        <f t="shared" si="411"/>
        <v>1.5358796296296296E-2</v>
      </c>
      <c r="Z1341" t="b">
        <f t="shared" si="412"/>
        <v>0</v>
      </c>
      <c r="AA1341" s="6">
        <f t="shared" si="413"/>
        <v>3.7037037037036986E-4</v>
      </c>
      <c r="AB1341" s="6" t="b">
        <f t="shared" si="414"/>
        <v>0</v>
      </c>
      <c r="AC1341" s="9">
        <f t="shared" si="415"/>
        <v>98</v>
      </c>
      <c r="AD1341" s="9">
        <f>IF(AB1341=FALSE,AC1341/(AA1341*(24*60)),"")</f>
        <v>183.75000000000028</v>
      </c>
      <c r="AE1341" s="10">
        <f t="shared" si="421"/>
        <v>4.0509259259259258E-4</v>
      </c>
      <c r="AF1341">
        <f t="shared" si="416"/>
        <v>1.4814814814814812E-3</v>
      </c>
      <c r="AG1341" t="b">
        <f t="shared" si="417"/>
        <v>0</v>
      </c>
      <c r="AH1341">
        <f t="shared" si="418"/>
        <v>1.6423611111111111E-2</v>
      </c>
    </row>
    <row r="1342" spans="1:34" x14ac:dyDescent="0.2">
      <c r="A1342">
        <v>1426</v>
      </c>
      <c r="B1342" t="s">
        <v>1341</v>
      </c>
      <c r="C1342" t="s">
        <v>1398</v>
      </c>
      <c r="D1342" t="s">
        <v>2063</v>
      </c>
      <c r="E1342" t="str">
        <f t="shared" si="405"/>
        <v>Dr. Yvonne DoyleApr 1, 2020</v>
      </c>
      <c r="F1342" t="str">
        <f>VLOOKUP(E1342,'names lookup'!D:L,2,FALSE)</f>
        <v>Dr. Yvonne Doyle</v>
      </c>
      <c r="G1342" t="str">
        <f>VLOOKUP(F1342,'names lookup'!E:H,3,FALSE)</f>
        <v>Public Health England</v>
      </c>
      <c r="H1342" t="str">
        <f>VLOOKUP(F1342,'names lookup'!E:I,5,FALSE)</f>
        <v>Government</v>
      </c>
      <c r="I1342" t="str">
        <f>VLOOKUP($F1342,'names lookup'!$E:J,6,FALSE)</f>
        <v>Health</v>
      </c>
      <c r="J1342" t="str">
        <f>VLOOKUP($F1342,'names lookup'!$E:K,7,FALSE)</f>
        <v>N/A</v>
      </c>
      <c r="K1342" t="str">
        <f>VLOOKUP($F1342,'names lookup'!$E:L,8,FALSE)</f>
        <v>England</v>
      </c>
      <c r="L1342" t="str">
        <f t="shared" si="406"/>
        <v>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v>
      </c>
      <c r="M1342" t="str">
        <f t="shared" si="419"/>
        <v>20:31</v>
      </c>
      <c r="O1342">
        <v>658</v>
      </c>
      <c r="Q1342" t="s">
        <v>1342</v>
      </c>
      <c r="R1342" s="7">
        <f t="shared" si="407"/>
        <v>43922</v>
      </c>
      <c r="S1342" t="s">
        <v>2864</v>
      </c>
      <c r="T1342" s="6">
        <f t="shared" si="420"/>
        <v>1.4247685185185184E-2</v>
      </c>
      <c r="U1342">
        <f t="shared" si="408"/>
        <v>1.3877314814814815E-2</v>
      </c>
      <c r="V1342">
        <f t="shared" si="409"/>
        <v>1.6030092592592592E-2</v>
      </c>
      <c r="W1342">
        <f t="shared" si="410"/>
        <v>2.1527777777777778E-3</v>
      </c>
      <c r="X1342">
        <f t="shared" si="422"/>
        <v>1.5358796296296296E-2</v>
      </c>
      <c r="Y1342">
        <f t="shared" si="411"/>
        <v>1.5358796296296296E-2</v>
      </c>
      <c r="Z1342" t="b">
        <f t="shared" si="412"/>
        <v>0</v>
      </c>
      <c r="AA1342" s="6">
        <f t="shared" si="413"/>
        <v>5.2083333333333495E-4</v>
      </c>
      <c r="AB1342" s="6" t="b">
        <f t="shared" si="414"/>
        <v>0</v>
      </c>
      <c r="AC1342" s="9">
        <f t="shared" si="415"/>
        <v>112</v>
      </c>
      <c r="AD1342" s="9">
        <f>IF(AB1342=FALSE,AC1342/(AA1342*(24*60)),"")</f>
        <v>149.33333333333286</v>
      </c>
      <c r="AE1342" s="10">
        <f t="shared" si="421"/>
        <v>4.6296296296296293E-4</v>
      </c>
      <c r="AF1342">
        <f t="shared" si="416"/>
        <v>1.4814814814814812E-3</v>
      </c>
      <c r="AG1342" t="b">
        <f t="shared" si="417"/>
        <v>0</v>
      </c>
      <c r="AH1342">
        <f t="shared" si="418"/>
        <v>1.6423611111111111E-2</v>
      </c>
    </row>
    <row r="1343" spans="1:34" x14ac:dyDescent="0.2">
      <c r="A1343">
        <v>1427</v>
      </c>
      <c r="B1343" t="s">
        <v>1341</v>
      </c>
      <c r="C1343" t="s">
        <v>1399</v>
      </c>
      <c r="D1343" t="s">
        <v>2023</v>
      </c>
      <c r="E1343" t="str">
        <f t="shared" si="405"/>
        <v>Alok SharmaApr 1, 2020</v>
      </c>
      <c r="F1343" t="str">
        <f>VLOOKUP(E1343,'names lookup'!D:L,2,FALSE)</f>
        <v>Alok Sharma</v>
      </c>
      <c r="G1343" t="str">
        <f>VLOOKUP(F1343,'names lookup'!E:H,3,FALSE)</f>
        <v>Government</v>
      </c>
      <c r="H1343" t="str">
        <f>VLOOKUP(F1343,'names lookup'!E:I,5,FALSE)</f>
        <v>Government</v>
      </c>
      <c r="I1343" t="str">
        <f>VLOOKUP($F1343,'names lookup'!$E:J,6,FALSE)</f>
        <v>Central govt</v>
      </c>
      <c r="J1343" t="str">
        <f>VLOOKUP($F1343,'names lookup'!$E:K,7,FALSE)</f>
        <v>N/A</v>
      </c>
      <c r="K1343" t="str">
        <f>VLOOKUP($F1343,'names lookup'!$E:L,8,FALSE)</f>
        <v>UK</v>
      </c>
      <c r="L1343" t="str">
        <f t="shared" si="406"/>
        <v>Thank you for that, Yvonne.</v>
      </c>
      <c r="M1343" t="str">
        <f t="shared" si="419"/>
        <v>21:16</v>
      </c>
      <c r="O1343">
        <v>48</v>
      </c>
      <c r="Q1343" t="s">
        <v>1342</v>
      </c>
      <c r="R1343" s="7">
        <f t="shared" si="407"/>
        <v>43922</v>
      </c>
      <c r="S1343" t="s">
        <v>2865</v>
      </c>
      <c r="T1343" s="6">
        <f t="shared" si="420"/>
        <v>1.4768518518518519E-2</v>
      </c>
      <c r="U1343">
        <f t="shared" si="408"/>
        <v>1.4768518518518519E-2</v>
      </c>
      <c r="V1343">
        <f t="shared" si="409"/>
        <v>1.6423611111111111E-2</v>
      </c>
      <c r="W1343">
        <f t="shared" si="410"/>
        <v>1.6550925925925917E-3</v>
      </c>
      <c r="X1343">
        <f t="shared" si="422"/>
        <v>1.5358796296296296E-2</v>
      </c>
      <c r="Y1343">
        <f t="shared" si="411"/>
        <v>1.5358796296296296E-2</v>
      </c>
      <c r="Z1343" t="b">
        <f t="shared" si="412"/>
        <v>0</v>
      </c>
      <c r="AA1343" s="6">
        <f t="shared" si="413"/>
        <v>1.1574074074075305E-5</v>
      </c>
      <c r="AB1343" s="6" t="b">
        <f t="shared" si="414"/>
        <v>0</v>
      </c>
      <c r="AC1343" s="9">
        <f t="shared" si="415"/>
        <v>5</v>
      </c>
      <c r="AD1343" s="9">
        <f>IF(AB1343=FALSE,AC1343/(AA1343*(24*60)),"")</f>
        <v>299.99999999996811</v>
      </c>
      <c r="AE1343" s="10">
        <f t="shared" si="421"/>
        <v>1.1574074074074073E-5</v>
      </c>
      <c r="AF1343">
        <f t="shared" si="416"/>
        <v>5.9027777777777637E-4</v>
      </c>
      <c r="AG1343" t="b">
        <f t="shared" si="417"/>
        <v>0</v>
      </c>
      <c r="AH1343">
        <f t="shared" si="418"/>
        <v>1.6423611111111111E-2</v>
      </c>
    </row>
    <row r="1344" spans="1:34" x14ac:dyDescent="0.2">
      <c r="A1344">
        <v>1428</v>
      </c>
      <c r="B1344" t="s">
        <v>1341</v>
      </c>
      <c r="C1344" t="s">
        <v>1400</v>
      </c>
      <c r="D1344" t="s">
        <v>2023</v>
      </c>
      <c r="E1344" t="str">
        <f t="shared" si="405"/>
        <v>Alok SharmaApr 1, 2020</v>
      </c>
      <c r="F1344" t="str">
        <f>VLOOKUP(E1344,'names lookup'!D:L,2,FALSE)</f>
        <v>Alok Sharma</v>
      </c>
      <c r="G1344" t="str">
        <f>VLOOKUP(F1344,'names lookup'!E:H,3,FALSE)</f>
        <v>Government</v>
      </c>
      <c r="H1344" t="str">
        <f>VLOOKUP(F1344,'names lookup'!E:I,5,FALSE)</f>
        <v>Government</v>
      </c>
      <c r="I1344" t="str">
        <f>VLOOKUP($F1344,'names lookup'!$E:J,6,FALSE)</f>
        <v>Central govt</v>
      </c>
      <c r="J1344" t="str">
        <f>VLOOKUP($F1344,'names lookup'!$E:K,7,FALSE)</f>
        <v>N/A</v>
      </c>
      <c r="K1344" t="str">
        <f>VLOOKUP($F1344,'names lookup'!$E:L,8,FALSE)</f>
        <v>UK</v>
      </c>
      <c r="L1344" t="str">
        <f t="shared" si="406"/>
        <v>We have one final question, which is from BuzzFeed, from Emily Ashton. Emily?</v>
      </c>
      <c r="M1344" t="str">
        <f t="shared" si="419"/>
        <v>21:17</v>
      </c>
      <c r="O1344">
        <v>98</v>
      </c>
      <c r="Q1344" t="s">
        <v>1342</v>
      </c>
      <c r="R1344" s="7">
        <f t="shared" si="407"/>
        <v>43922</v>
      </c>
      <c r="S1344" t="s">
        <v>2865</v>
      </c>
      <c r="T1344" s="6">
        <f t="shared" si="420"/>
        <v>1.4780092592592595E-2</v>
      </c>
      <c r="U1344">
        <f t="shared" si="408"/>
        <v>1.4768518518518519E-2</v>
      </c>
      <c r="V1344">
        <f t="shared" si="409"/>
        <v>1.6423611111111111E-2</v>
      </c>
      <c r="W1344">
        <f t="shared" si="410"/>
        <v>1.6550925925925917E-3</v>
      </c>
      <c r="X1344">
        <f t="shared" si="422"/>
        <v>1.5358796296296296E-2</v>
      </c>
      <c r="Y1344">
        <f t="shared" si="411"/>
        <v>1.5358796296296296E-2</v>
      </c>
      <c r="Z1344" t="b">
        <f t="shared" si="412"/>
        <v>0</v>
      </c>
      <c r="AA1344" s="6">
        <f t="shared" si="413"/>
        <v>5.7870370370367852E-5</v>
      </c>
      <c r="AB1344" s="6" t="b">
        <f t="shared" si="414"/>
        <v>0</v>
      </c>
      <c r="AC1344" s="9">
        <f t="shared" si="415"/>
        <v>13</v>
      </c>
      <c r="AD1344" s="9">
        <f>IF(AB1344=FALSE,AC1344/(AA1344*(24*60)),"")</f>
        <v>156.00000000000679</v>
      </c>
      <c r="AE1344" s="10">
        <f t="shared" si="421"/>
        <v>4.6296296296296294E-5</v>
      </c>
      <c r="AF1344">
        <f t="shared" si="416"/>
        <v>5.9027777777777637E-4</v>
      </c>
      <c r="AG1344" t="b">
        <f t="shared" si="417"/>
        <v>0</v>
      </c>
      <c r="AH1344">
        <f t="shared" si="418"/>
        <v>1.6423611111111111E-2</v>
      </c>
    </row>
    <row r="1345" spans="1:34" x14ac:dyDescent="0.2">
      <c r="A1345">
        <v>1429</v>
      </c>
      <c r="B1345" t="s">
        <v>1341</v>
      </c>
      <c r="C1345" t="s">
        <v>1401</v>
      </c>
      <c r="D1345" t="s">
        <v>2066</v>
      </c>
      <c r="E1345" t="str">
        <f t="shared" si="405"/>
        <v>Emily AshtonApr 1, 2020</v>
      </c>
      <c r="F1345" t="str">
        <f>VLOOKUP(E1345,'names lookup'!D:L,2,FALSE)</f>
        <v>Emily Ashton</v>
      </c>
      <c r="G1345" t="str">
        <f>VLOOKUP(F1345,'names lookup'!E:H,3,FALSE)</f>
        <v>Buzzfeed UK News</v>
      </c>
      <c r="H1345" t="str">
        <f>VLOOKUP(F1345,'names lookup'!E:I,5,FALSE)</f>
        <v>Media</v>
      </c>
      <c r="I1345" t="str">
        <f>VLOOKUP($F1345,'names lookup'!$E:J,6,FALSE)</f>
        <v>Online</v>
      </c>
      <c r="J1345" t="str">
        <f>VLOOKUP($F1345,'names lookup'!$E:K,7,FALSE)</f>
        <v>National</v>
      </c>
      <c r="K1345" t="str">
        <f>VLOOKUP($F1345,'names lookup'!$E:L,8,FALSE)</f>
        <v>UK</v>
      </c>
      <c r="L1345" t="str">
        <f t="shared" si="406"/>
        <v>Hi.</v>
      </c>
      <c r="M1345" t="str">
        <f t="shared" si="419"/>
        <v>21:22</v>
      </c>
      <c r="O1345">
        <v>25</v>
      </c>
      <c r="Q1345" t="s">
        <v>1342</v>
      </c>
      <c r="R1345" s="7">
        <f t="shared" si="407"/>
        <v>43922</v>
      </c>
      <c r="S1345" t="s">
        <v>2866</v>
      </c>
      <c r="T1345" s="6">
        <f t="shared" si="420"/>
        <v>1.4837962962962963E-2</v>
      </c>
      <c r="U1345">
        <f t="shared" si="408"/>
        <v>1.4837962962962963E-2</v>
      </c>
      <c r="V1345">
        <f t="shared" si="409"/>
        <v>1.4849537037037036E-2</v>
      </c>
      <c r="W1345">
        <f t="shared" si="410"/>
        <v>1.157407407407357E-5</v>
      </c>
      <c r="X1345">
        <f t="shared" si="422"/>
        <v>1.5358796296296296E-2</v>
      </c>
      <c r="Y1345">
        <f t="shared" si="411"/>
        <v>1.5358796296296296E-2</v>
      </c>
      <c r="Z1345" t="b">
        <f t="shared" si="412"/>
        <v>0</v>
      </c>
      <c r="AA1345" s="6">
        <f t="shared" si="413"/>
        <v>1.157407407407357E-5</v>
      </c>
      <c r="AB1345" s="6" t="b">
        <f t="shared" si="414"/>
        <v>0</v>
      </c>
      <c r="AC1345" s="9">
        <f t="shared" si="415"/>
        <v>1</v>
      </c>
      <c r="AD1345" s="9">
        <f>IF(AB1345=FALSE,AC1345/(AA1345*(24*60)),"")</f>
        <v>60.000000000002615</v>
      </c>
      <c r="AE1345" s="10">
        <f t="shared" si="421"/>
        <v>0</v>
      </c>
      <c r="AF1345">
        <f t="shared" si="416"/>
        <v>5.2083333333333322E-4</v>
      </c>
      <c r="AG1345" t="b">
        <f t="shared" si="417"/>
        <v>0</v>
      </c>
      <c r="AH1345">
        <f t="shared" si="418"/>
        <v>1.6423611111111111E-2</v>
      </c>
    </row>
    <row r="1346" spans="1:34" x14ac:dyDescent="0.2">
      <c r="A1346">
        <v>1430</v>
      </c>
      <c r="B1346" t="s">
        <v>1341</v>
      </c>
      <c r="C1346" t="s">
        <v>1402</v>
      </c>
      <c r="D1346" t="s">
        <v>2023</v>
      </c>
      <c r="E1346" t="str">
        <f t="shared" ref="E1346:E1409" si="425">D1346&amp;Q1346</f>
        <v>Alok SharmaApr 1, 2020</v>
      </c>
      <c r="F1346" t="str">
        <f>VLOOKUP(E1346,'names lookup'!D:L,2,FALSE)</f>
        <v>Alok Sharma</v>
      </c>
      <c r="G1346" t="str">
        <f>VLOOKUP(F1346,'names lookup'!E:H,3,FALSE)</f>
        <v>Government</v>
      </c>
      <c r="H1346" t="str">
        <f>VLOOKUP(F1346,'names lookup'!E:I,5,FALSE)</f>
        <v>Government</v>
      </c>
      <c r="I1346" t="str">
        <f>VLOOKUP($F1346,'names lookup'!$E:J,6,FALSE)</f>
        <v>Central govt</v>
      </c>
      <c r="J1346" t="str">
        <f>VLOOKUP($F1346,'names lookup'!$E:K,7,FALSE)</f>
        <v>N/A</v>
      </c>
      <c r="K1346" t="str">
        <f>VLOOKUP($F1346,'names lookup'!$E:L,8,FALSE)</f>
        <v>UK</v>
      </c>
      <c r="L1346" t="str">
        <f t="shared" ref="L1346:L1409" si="426">TRIM(SUBSTITUTE(SUBSTITUTE(SUBSTITUTE(SUBSTITUTE(C1346,D1346,""),M1346,""),"();",""),":",""))</f>
        <v>Hi.</v>
      </c>
      <c r="M1346" t="str">
        <f t="shared" si="419"/>
        <v>21:23</v>
      </c>
      <c r="O1346">
        <v>24</v>
      </c>
      <c r="Q1346" t="s">
        <v>1342</v>
      </c>
      <c r="R1346" s="7">
        <f t="shared" ref="R1346:R1409" si="427">DATE(2020,IF(LEFT(Q1346,3)="Apr",4,3),SUBSTITUTE(SUBSTITUTE(SUBSTITUTE(Q1346,", 2020",""),"Apr ",""),"Mar ",""))</f>
        <v>43922</v>
      </c>
      <c r="S1346" t="s">
        <v>2578</v>
      </c>
      <c r="T1346" s="6">
        <f t="shared" si="420"/>
        <v>1.4849537037037036E-2</v>
      </c>
      <c r="U1346">
        <f t="shared" ref="U1346:U1409" si="428">IF(D1346=D1345,U1345,T1346)</f>
        <v>1.4849537037037036E-2</v>
      </c>
      <c r="V1346">
        <f t="shared" ref="V1346:V1409" si="429">_xlfn.MAXIFS(T:T,D:D,D1346,B:B,B1346)</f>
        <v>1.6423611111111111E-2</v>
      </c>
      <c r="W1346">
        <f t="shared" ref="W1346:W1409" si="430">V1346-U1346</f>
        <v>1.574074074074075E-3</v>
      </c>
      <c r="X1346">
        <f t="shared" si="422"/>
        <v>1.5358796296296296E-2</v>
      </c>
      <c r="Y1346">
        <f t="shared" ref="Y1346:Y1409" si="431">IF(ISBLANK(X1346),V1346,X1346)</f>
        <v>1.5358796296296296E-2</v>
      </c>
      <c r="Z1346" t="b">
        <f t="shared" ref="Z1346:Z1409" si="432">IF(ISBLANK(X1346),TRUE,FALSE)</f>
        <v>0</v>
      </c>
      <c r="AA1346" s="6">
        <f t="shared" ref="AA1346:AA1409" si="433">T1347-T1346</f>
        <v>0</v>
      </c>
      <c r="AB1346" s="6" t="b">
        <f t="shared" ref="AB1346:AB1409" si="434">AA1346&lt;0</f>
        <v>0</v>
      </c>
      <c r="AC1346" s="9">
        <f t="shared" ref="AC1346:AC1409" si="435">LEN(TRIM(L1346))-LEN(SUBSTITUTE(L1346," ",""))+1</f>
        <v>1</v>
      </c>
      <c r="AD1346" s="9"/>
      <c r="AE1346" s="10">
        <f t="shared" si="421"/>
        <v>0</v>
      </c>
      <c r="AF1346">
        <f t="shared" ref="AF1346:AF1409" si="436">Y1346-U1346</f>
        <v>5.0925925925925965E-4</v>
      </c>
      <c r="AG1346" t="b">
        <f t="shared" ref="AG1346:AG1409" si="437">AF1346&lt;0</f>
        <v>0</v>
      </c>
      <c r="AH1346">
        <f t="shared" ref="AH1346:AH1409" si="438">_xlfn.MAXIFS(T:T,B:B,B1346)</f>
        <v>1.6423611111111111E-2</v>
      </c>
    </row>
    <row r="1347" spans="1:34" x14ac:dyDescent="0.2">
      <c r="A1347">
        <v>1431</v>
      </c>
      <c r="B1347" t="s">
        <v>1341</v>
      </c>
      <c r="C1347" t="s">
        <v>1403</v>
      </c>
      <c r="D1347" t="s">
        <v>2066</v>
      </c>
      <c r="E1347" t="str">
        <f t="shared" si="425"/>
        <v>Emily AshtonApr 1, 2020</v>
      </c>
      <c r="F1347" t="str">
        <f>VLOOKUP(E1347,'names lookup'!D:L,2,FALSE)</f>
        <v>Emily Ashton</v>
      </c>
      <c r="G1347" t="str">
        <f>VLOOKUP(F1347,'names lookup'!E:H,3,FALSE)</f>
        <v>Buzzfeed UK News</v>
      </c>
      <c r="H1347" t="str">
        <f>VLOOKUP(F1347,'names lookup'!E:I,5,FALSE)</f>
        <v>Media</v>
      </c>
      <c r="I1347" t="str">
        <f>VLOOKUP($F1347,'names lookup'!$E:J,6,FALSE)</f>
        <v>Online</v>
      </c>
      <c r="J1347" t="str">
        <f>VLOOKUP($F1347,'names lookup'!$E:K,7,FALSE)</f>
        <v>National</v>
      </c>
      <c r="K1347" t="str">
        <f>VLOOKUP($F1347,'names lookup'!$E:L,8,FALSE)</f>
        <v>UK</v>
      </c>
      <c r="L1347" t="str">
        <f t="shared" si="426"/>
        <v>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v>
      </c>
      <c r="M1347" t="str">
        <f t="shared" ref="M1347:M1410" si="439">MID(C1347,FIND("(",C1347)+1,FIND(")",C1347)-FIND("(",C1347)-1)</f>
        <v>21:23</v>
      </c>
      <c r="O1347">
        <v>782</v>
      </c>
      <c r="Q1347" t="s">
        <v>1342</v>
      </c>
      <c r="R1347" s="7">
        <f t="shared" si="427"/>
        <v>43922</v>
      </c>
      <c r="S1347" t="s">
        <v>2578</v>
      </c>
      <c r="T1347" s="6">
        <f t="shared" ref="T1347:T1410" si="440">IF(LEN(N1347)&gt;5,TIME(LEFT(M1347,2),MID(M1347,4,2),RIGHT(M1347,2)),TIME(N1347,LEFT(M1347,2),RIGHT(M1347,2)))</f>
        <v>1.4849537037037036E-2</v>
      </c>
      <c r="U1347">
        <f t="shared" si="428"/>
        <v>1.4849537037037036E-2</v>
      </c>
      <c r="V1347">
        <f t="shared" si="429"/>
        <v>1.4849537037037036E-2</v>
      </c>
      <c r="W1347">
        <f t="shared" si="430"/>
        <v>0</v>
      </c>
      <c r="X1347">
        <f t="shared" si="422"/>
        <v>1.5358796296296296E-2</v>
      </c>
      <c r="Y1347">
        <f t="shared" si="431"/>
        <v>1.5358796296296296E-2</v>
      </c>
      <c r="Z1347" t="b">
        <f t="shared" si="432"/>
        <v>0</v>
      </c>
      <c r="AA1347" s="6">
        <f t="shared" si="433"/>
        <v>5.0925925925925965E-4</v>
      </c>
      <c r="AB1347" s="6" t="b">
        <f t="shared" si="434"/>
        <v>0</v>
      </c>
      <c r="AC1347" s="9">
        <f t="shared" si="435"/>
        <v>130</v>
      </c>
      <c r="AD1347" s="9">
        <f t="shared" ref="AD1347:AD1378" si="441">IF(AB1347=FALSE,AC1347/(AA1347*(24*60)),"")</f>
        <v>177.27272727272714</v>
      </c>
      <c r="AE1347" s="10">
        <f t="shared" ref="AE1347:AE1410" si="442">TIME(0,0,(AC1347/AVERAGE(AD:AD))*60)</f>
        <v>5.3240740740740744E-4</v>
      </c>
      <c r="AF1347">
        <f t="shared" si="436"/>
        <v>5.0925925925925965E-4</v>
      </c>
      <c r="AG1347" t="b">
        <f t="shared" si="437"/>
        <v>0</v>
      </c>
      <c r="AH1347">
        <f t="shared" si="438"/>
        <v>1.6423611111111111E-2</v>
      </c>
    </row>
    <row r="1348" spans="1:34" x14ac:dyDescent="0.2">
      <c r="A1348">
        <v>1432</v>
      </c>
      <c r="B1348" t="s">
        <v>1341</v>
      </c>
      <c r="C1348" t="s">
        <v>1404</v>
      </c>
      <c r="D1348" t="s">
        <v>2023</v>
      </c>
      <c r="E1348" t="str">
        <f t="shared" si="425"/>
        <v>Alok SharmaApr 1, 2020</v>
      </c>
      <c r="F1348" t="str">
        <f>VLOOKUP(E1348,'names lookup'!D:L,2,FALSE)</f>
        <v>Alok Sharma</v>
      </c>
      <c r="G1348" t="str">
        <f>VLOOKUP(F1348,'names lookup'!E:H,3,FALSE)</f>
        <v>Government</v>
      </c>
      <c r="H1348" t="str">
        <f>VLOOKUP(F1348,'names lookup'!E:I,5,FALSE)</f>
        <v>Government</v>
      </c>
      <c r="I1348" t="str">
        <f>VLOOKUP($F1348,'names lookup'!$E:J,6,FALSE)</f>
        <v>Central govt</v>
      </c>
      <c r="J1348" t="str">
        <f>VLOOKUP($F1348,'names lookup'!$E:K,7,FALSE)</f>
        <v>N/A</v>
      </c>
      <c r="K1348" t="str">
        <f>VLOOKUP($F1348,'names lookup'!$E:L,8,FALSE)</f>
        <v>UK</v>
      </c>
      <c r="L1348" t="str">
        <f t="shared" si="426"/>
        <v>Emily, thank you for that. You’re absolutely right. I pay tribute to the amazing work that NHS staff in the front line across the whole of the NHS and across the public service are doing at this time to support us and support the population.</v>
      </c>
      <c r="M1348" t="str">
        <f t="shared" si="439"/>
        <v>22:07</v>
      </c>
      <c r="O1348">
        <v>262</v>
      </c>
      <c r="Q1348" t="s">
        <v>1342</v>
      </c>
      <c r="R1348" s="7">
        <f t="shared" si="427"/>
        <v>43922</v>
      </c>
      <c r="S1348" t="s">
        <v>2867</v>
      </c>
      <c r="T1348" s="6">
        <f t="shared" si="440"/>
        <v>1.5358796296296296E-2</v>
      </c>
      <c r="U1348">
        <f t="shared" si="428"/>
        <v>1.5358796296296296E-2</v>
      </c>
      <c r="V1348">
        <f t="shared" si="429"/>
        <v>1.6423611111111111E-2</v>
      </c>
      <c r="W1348">
        <f t="shared" si="430"/>
        <v>1.0648148148148153E-3</v>
      </c>
      <c r="X1348">
        <f t="shared" si="422"/>
        <v>1.6423611111111111E-2</v>
      </c>
      <c r="Y1348">
        <f t="shared" si="431"/>
        <v>1.6423611111111111E-2</v>
      </c>
      <c r="Z1348" t="b">
        <f t="shared" si="432"/>
        <v>0</v>
      </c>
      <c r="AA1348" s="6">
        <f t="shared" si="433"/>
        <v>1.7361111111111049E-4</v>
      </c>
      <c r="AB1348" s="6" t="b">
        <f t="shared" si="434"/>
        <v>0</v>
      </c>
      <c r="AC1348" s="9">
        <f t="shared" si="435"/>
        <v>45</v>
      </c>
      <c r="AD1348" s="9">
        <f t="shared" si="441"/>
        <v>180.00000000000063</v>
      </c>
      <c r="AE1348" s="10">
        <f t="shared" si="442"/>
        <v>1.8518518518518518E-4</v>
      </c>
      <c r="AF1348">
        <f t="shared" si="436"/>
        <v>1.0648148148148153E-3</v>
      </c>
      <c r="AG1348" t="b">
        <f t="shared" si="437"/>
        <v>0</v>
      </c>
      <c r="AH1348">
        <f t="shared" si="438"/>
        <v>1.6423611111111111E-2</v>
      </c>
    </row>
    <row r="1349" spans="1:34" x14ac:dyDescent="0.2">
      <c r="A1349">
        <v>1433</v>
      </c>
      <c r="B1349" t="s">
        <v>1341</v>
      </c>
      <c r="C1349" t="s">
        <v>1405</v>
      </c>
      <c r="D1349" t="s">
        <v>2023</v>
      </c>
      <c r="E1349" t="str">
        <f t="shared" si="425"/>
        <v>Alok SharmaApr 1, 2020</v>
      </c>
      <c r="F1349" t="str">
        <f>VLOOKUP(E1349,'names lookup'!D:L,2,FALSE)</f>
        <v>Alok Sharma</v>
      </c>
      <c r="G1349" t="str">
        <f>VLOOKUP(F1349,'names lookup'!E:H,3,FALSE)</f>
        <v>Government</v>
      </c>
      <c r="H1349" t="str">
        <f>VLOOKUP(F1349,'names lookup'!E:I,5,FALSE)</f>
        <v>Government</v>
      </c>
      <c r="I1349" t="str">
        <f>VLOOKUP($F1349,'names lookup'!$E:J,6,FALSE)</f>
        <v>Central govt</v>
      </c>
      <c r="J1349" t="str">
        <f>VLOOKUP($F1349,'names lookup'!$E:K,7,FALSE)</f>
        <v>N/A</v>
      </c>
      <c r="K1349" t="str">
        <f>VLOOKUP($F1349,'names lookup'!$E:L,8,FALSE)</f>
        <v>UK</v>
      </c>
      <c r="L1349" t="str">
        <f t="shared" si="426"/>
        <v>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v>
      </c>
      <c r="M1349" t="str">
        <f t="shared" si="439"/>
        <v>22:22</v>
      </c>
      <c r="O1349">
        <v>688</v>
      </c>
      <c r="Q1349" t="s">
        <v>1342</v>
      </c>
      <c r="R1349" s="7">
        <f t="shared" si="427"/>
        <v>43922</v>
      </c>
      <c r="S1349" t="s">
        <v>2867</v>
      </c>
      <c r="T1349" s="6">
        <f t="shared" si="440"/>
        <v>1.5532407407407406E-2</v>
      </c>
      <c r="U1349">
        <f t="shared" si="428"/>
        <v>1.5358796296296296E-2</v>
      </c>
      <c r="V1349">
        <f t="shared" si="429"/>
        <v>1.6423611111111111E-2</v>
      </c>
      <c r="W1349">
        <f t="shared" si="430"/>
        <v>1.0648148148148153E-3</v>
      </c>
      <c r="X1349">
        <f t="shared" si="422"/>
        <v>1.6423611111111111E-2</v>
      </c>
      <c r="Y1349">
        <f t="shared" si="431"/>
        <v>1.6423611111111111E-2</v>
      </c>
      <c r="Z1349" t="b">
        <f t="shared" si="432"/>
        <v>0</v>
      </c>
      <c r="AA1349" s="6">
        <f t="shared" si="433"/>
        <v>4.8611111111111251E-4</v>
      </c>
      <c r="AB1349" s="6" t="b">
        <f t="shared" si="434"/>
        <v>0</v>
      </c>
      <c r="AC1349" s="9">
        <f t="shared" si="435"/>
        <v>121</v>
      </c>
      <c r="AD1349" s="9">
        <f t="shared" si="441"/>
        <v>172.85714285714238</v>
      </c>
      <c r="AE1349" s="10">
        <f t="shared" si="442"/>
        <v>4.9768518518518521E-4</v>
      </c>
      <c r="AF1349">
        <f t="shared" si="436"/>
        <v>1.0648148148148153E-3</v>
      </c>
      <c r="AG1349" t="b">
        <f t="shared" si="437"/>
        <v>0</v>
      </c>
      <c r="AH1349">
        <f t="shared" si="438"/>
        <v>1.6423611111111111E-2</v>
      </c>
    </row>
    <row r="1350" spans="1:34" x14ac:dyDescent="0.2">
      <c r="A1350">
        <v>1434</v>
      </c>
      <c r="B1350" t="s">
        <v>1341</v>
      </c>
      <c r="C1350" t="s">
        <v>1406</v>
      </c>
      <c r="D1350" t="s">
        <v>2023</v>
      </c>
      <c r="E1350" t="str">
        <f t="shared" si="425"/>
        <v>Alok SharmaApr 1, 2020</v>
      </c>
      <c r="F1350" t="str">
        <f>VLOOKUP(E1350,'names lookup'!D:L,2,FALSE)</f>
        <v>Alok Sharma</v>
      </c>
      <c r="G1350" t="str">
        <f>VLOOKUP(F1350,'names lookup'!E:H,3,FALSE)</f>
        <v>Government</v>
      </c>
      <c r="H1350" t="str">
        <f>VLOOKUP(F1350,'names lookup'!E:I,5,FALSE)</f>
        <v>Government</v>
      </c>
      <c r="I1350" t="str">
        <f>VLOOKUP($F1350,'names lookup'!$E:J,6,FALSE)</f>
        <v>Central govt</v>
      </c>
      <c r="J1350" t="str">
        <f>VLOOKUP($F1350,'names lookup'!$E:K,7,FALSE)</f>
        <v>N/A</v>
      </c>
      <c r="K1350" t="str">
        <f>VLOOKUP($F1350,'names lookup'!$E:L,8,FALSE)</f>
        <v>UK</v>
      </c>
      <c r="L1350" t="str">
        <f t="shared" si="426"/>
        <v>Yvonne?</v>
      </c>
      <c r="M1350" t="str">
        <f t="shared" si="439"/>
        <v>23:04</v>
      </c>
      <c r="O1350">
        <v>28</v>
      </c>
      <c r="Q1350" t="s">
        <v>1342</v>
      </c>
      <c r="R1350" s="7">
        <f t="shared" si="427"/>
        <v>43922</v>
      </c>
      <c r="S1350" t="s">
        <v>2867</v>
      </c>
      <c r="T1350" s="6">
        <f t="shared" si="440"/>
        <v>1.6018518518518519E-2</v>
      </c>
      <c r="U1350">
        <f t="shared" si="428"/>
        <v>1.5358796296296296E-2</v>
      </c>
      <c r="V1350">
        <f t="shared" si="429"/>
        <v>1.6423611111111111E-2</v>
      </c>
      <c r="W1350">
        <f t="shared" si="430"/>
        <v>1.0648148148148153E-3</v>
      </c>
      <c r="X1350">
        <f t="shared" ref="X1350:X1413" si="443">IF(V1350=T1350,T1351,X1351)</f>
        <v>1.6423611111111111E-2</v>
      </c>
      <c r="Y1350">
        <f t="shared" si="431"/>
        <v>1.6423611111111111E-2</v>
      </c>
      <c r="Z1350" t="b">
        <f t="shared" si="432"/>
        <v>0</v>
      </c>
      <c r="AA1350" s="6">
        <f t="shared" si="433"/>
        <v>1.157407407407357E-5</v>
      </c>
      <c r="AB1350" s="6" t="b">
        <f t="shared" si="434"/>
        <v>0</v>
      </c>
      <c r="AC1350" s="9">
        <f t="shared" si="435"/>
        <v>1</v>
      </c>
      <c r="AD1350" s="9">
        <f t="shared" si="441"/>
        <v>60.000000000002615</v>
      </c>
      <c r="AE1350" s="10">
        <f t="shared" si="442"/>
        <v>0</v>
      </c>
      <c r="AF1350">
        <f t="shared" si="436"/>
        <v>1.0648148148148153E-3</v>
      </c>
      <c r="AG1350" t="b">
        <f t="shared" si="437"/>
        <v>0</v>
      </c>
      <c r="AH1350">
        <f t="shared" si="438"/>
        <v>1.6423611111111111E-2</v>
      </c>
    </row>
    <row r="1351" spans="1:34" x14ac:dyDescent="0.2">
      <c r="A1351">
        <v>1435</v>
      </c>
      <c r="B1351" t="s">
        <v>1341</v>
      </c>
      <c r="C1351" t="s">
        <v>1407</v>
      </c>
      <c r="D1351" t="s">
        <v>2063</v>
      </c>
      <c r="E1351" t="str">
        <f t="shared" si="425"/>
        <v>Dr. Yvonne DoyleApr 1, 2020</v>
      </c>
      <c r="F1351" t="str">
        <f>VLOOKUP(E1351,'names lookup'!D:L,2,FALSE)</f>
        <v>Dr. Yvonne Doyle</v>
      </c>
      <c r="G1351" t="str">
        <f>VLOOKUP(F1351,'names lookup'!E:H,3,FALSE)</f>
        <v>Public Health England</v>
      </c>
      <c r="H1351" t="str">
        <f>VLOOKUP(F1351,'names lookup'!E:I,5,FALSE)</f>
        <v>Government</v>
      </c>
      <c r="I1351" t="str">
        <f>VLOOKUP($F1351,'names lookup'!$E:J,6,FALSE)</f>
        <v>Health</v>
      </c>
      <c r="J1351" t="str">
        <f>VLOOKUP($F1351,'names lookup'!$E:K,7,FALSE)</f>
        <v>N/A</v>
      </c>
      <c r="K1351" t="str">
        <f>VLOOKUP($F1351,'names lookup'!$E:L,8,FALSE)</f>
        <v>England</v>
      </c>
      <c r="L1351" t="str">
        <f t="shared" si="426"/>
        <v>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v>
      </c>
      <c r="M1351" t="str">
        <f t="shared" si="439"/>
        <v>23:05</v>
      </c>
      <c r="O1351">
        <v>561</v>
      </c>
      <c r="Q1351" t="s">
        <v>1342</v>
      </c>
      <c r="R1351" s="7">
        <f t="shared" si="427"/>
        <v>43922</v>
      </c>
      <c r="S1351" t="s">
        <v>2280</v>
      </c>
      <c r="T1351" s="6">
        <f t="shared" si="440"/>
        <v>1.6030092592592592E-2</v>
      </c>
      <c r="U1351">
        <f t="shared" si="428"/>
        <v>1.6030092592592592E-2</v>
      </c>
      <c r="V1351">
        <f t="shared" si="429"/>
        <v>1.6030092592592592E-2</v>
      </c>
      <c r="W1351">
        <f t="shared" si="430"/>
        <v>0</v>
      </c>
      <c r="X1351">
        <f t="shared" si="443"/>
        <v>1.6423611111111111E-2</v>
      </c>
      <c r="Y1351">
        <f t="shared" si="431"/>
        <v>1.6423611111111111E-2</v>
      </c>
      <c r="Z1351" t="b">
        <f t="shared" si="432"/>
        <v>0</v>
      </c>
      <c r="AA1351" s="6">
        <f t="shared" si="433"/>
        <v>3.9351851851851874E-4</v>
      </c>
      <c r="AB1351" s="6" t="b">
        <f t="shared" si="434"/>
        <v>0</v>
      </c>
      <c r="AC1351" s="9">
        <f t="shared" si="435"/>
        <v>89</v>
      </c>
      <c r="AD1351" s="9">
        <f t="shared" si="441"/>
        <v>157.05882352941168</v>
      </c>
      <c r="AE1351" s="10">
        <f t="shared" si="442"/>
        <v>3.5879629629629635E-4</v>
      </c>
      <c r="AF1351">
        <f t="shared" si="436"/>
        <v>3.9351851851851874E-4</v>
      </c>
      <c r="AG1351" t="b">
        <f t="shared" si="437"/>
        <v>0</v>
      </c>
      <c r="AH1351">
        <f t="shared" si="438"/>
        <v>1.6423611111111111E-2</v>
      </c>
    </row>
    <row r="1352" spans="1:34" x14ac:dyDescent="0.2">
      <c r="A1352">
        <v>1436</v>
      </c>
      <c r="B1352" t="s">
        <v>1341</v>
      </c>
      <c r="C1352" t="s">
        <v>1408</v>
      </c>
      <c r="D1352" t="s">
        <v>2023</v>
      </c>
      <c r="E1352" t="str">
        <f t="shared" si="425"/>
        <v>Alok SharmaApr 1, 2020</v>
      </c>
      <c r="F1352" t="str">
        <f>VLOOKUP(E1352,'names lookup'!D:L,2,FALSE)</f>
        <v>Alok Sharma</v>
      </c>
      <c r="G1352" t="str">
        <f>VLOOKUP(F1352,'names lookup'!E:H,3,FALSE)</f>
        <v>Government</v>
      </c>
      <c r="H1352" t="str">
        <f>VLOOKUP(F1352,'names lookup'!E:I,5,FALSE)</f>
        <v>Government</v>
      </c>
      <c r="I1352" t="str">
        <f>VLOOKUP($F1352,'names lookup'!$E:J,6,FALSE)</f>
        <v>Central govt</v>
      </c>
      <c r="J1352" t="str">
        <f>VLOOKUP($F1352,'names lookup'!$E:K,7,FALSE)</f>
        <v>N/A</v>
      </c>
      <c r="K1352" t="str">
        <f>VLOOKUP($F1352,'names lookup'!$E:L,8,FALSE)</f>
        <v>UK</v>
      </c>
      <c r="L1352" t="str">
        <f t="shared" si="426"/>
        <v>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v>
      </c>
      <c r="M1352" t="str">
        <f t="shared" si="439"/>
        <v>23:39</v>
      </c>
      <c r="O1352">
        <v>333</v>
      </c>
      <c r="Q1352" t="s">
        <v>1342</v>
      </c>
      <c r="R1352" s="7">
        <f t="shared" si="427"/>
        <v>43922</v>
      </c>
      <c r="S1352" t="s">
        <v>2868</v>
      </c>
      <c r="T1352" s="6">
        <f t="shared" si="440"/>
        <v>1.6423611111111111E-2</v>
      </c>
      <c r="U1352" s="6">
        <f t="shared" si="428"/>
        <v>1.6423611111111111E-2</v>
      </c>
      <c r="V1352" s="6">
        <f t="shared" si="429"/>
        <v>1.6423611111111111E-2</v>
      </c>
      <c r="W1352" s="6">
        <f t="shared" si="430"/>
        <v>0</v>
      </c>
      <c r="X1352" s="6">
        <f t="shared" si="443"/>
        <v>1.2731481481481483E-3</v>
      </c>
      <c r="Y1352" s="6">
        <f t="shared" si="431"/>
        <v>1.2731481481481483E-3</v>
      </c>
      <c r="Z1352" t="b">
        <f t="shared" si="432"/>
        <v>0</v>
      </c>
      <c r="AA1352" s="6">
        <f t="shared" si="433"/>
        <v>-1.5150462962962963E-2</v>
      </c>
      <c r="AB1352" s="6" t="b">
        <f t="shared" si="434"/>
        <v>1</v>
      </c>
      <c r="AC1352" s="9">
        <f t="shared" si="435"/>
        <v>54</v>
      </c>
      <c r="AD1352" s="9" t="str">
        <f t="shared" si="441"/>
        <v/>
      </c>
      <c r="AE1352" s="10">
        <f t="shared" si="442"/>
        <v>2.199074074074074E-4</v>
      </c>
      <c r="AF1352">
        <f t="shared" si="436"/>
        <v>-1.5150462962962963E-2</v>
      </c>
      <c r="AG1352" t="b">
        <f t="shared" si="437"/>
        <v>1</v>
      </c>
      <c r="AH1352">
        <f t="shared" si="438"/>
        <v>1.6423611111111111E-2</v>
      </c>
    </row>
    <row r="1353" spans="1:34" x14ac:dyDescent="0.2">
      <c r="A1353">
        <v>1442</v>
      </c>
      <c r="B1353" t="s">
        <v>1409</v>
      </c>
      <c r="C1353" t="s">
        <v>1412</v>
      </c>
      <c r="D1353" t="s">
        <v>2121</v>
      </c>
      <c r="E1353" t="str">
        <f t="shared" si="425"/>
        <v>Matt HancockApr 3, 2020</v>
      </c>
      <c r="F1353" t="str">
        <f>VLOOKUP(D1353,'names lookup'!A:L,5,FALSE)</f>
        <v>Matt Hancock</v>
      </c>
      <c r="G1353" t="str">
        <f>VLOOKUP(F1353,'names lookup'!E:H,3,FALSE)</f>
        <v>Government</v>
      </c>
      <c r="H1353" t="str">
        <f>VLOOKUP(F1353,'names lookup'!E:I,5,FALSE)</f>
        <v>Government</v>
      </c>
      <c r="I1353" t="str">
        <f>VLOOKUP($F1353,'names lookup'!$E:J,6,FALSE)</f>
        <v>Central govt</v>
      </c>
      <c r="J1353" t="str">
        <f>VLOOKUP($F1353,'names lookup'!$E:K,7,FALSE)</f>
        <v>N/A</v>
      </c>
      <c r="K1353" t="str">
        <f>VLOOKUP($F1353,'names lookup'!$E:L,8,FALSE)</f>
        <v>UK</v>
      </c>
      <c r="L1353" t="str">
        <f t="shared" si="426"/>
        <v>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v>
      </c>
      <c r="M1353" t="str">
        <f t="shared" si="439"/>
        <v>01:50</v>
      </c>
      <c r="O1353">
        <v>362</v>
      </c>
      <c r="Q1353" t="s">
        <v>1410</v>
      </c>
      <c r="R1353" s="7">
        <f t="shared" si="427"/>
        <v>43924</v>
      </c>
      <c r="S1353" t="s">
        <v>2869</v>
      </c>
      <c r="T1353" s="6">
        <f t="shared" si="440"/>
        <v>1.2731481481481483E-3</v>
      </c>
      <c r="U1353">
        <f t="shared" si="428"/>
        <v>1.2731481481481483E-3</v>
      </c>
      <c r="V1353">
        <f t="shared" si="429"/>
        <v>3.6990740740740741E-2</v>
      </c>
      <c r="W1353">
        <f t="shared" si="430"/>
        <v>3.5717592592592592E-2</v>
      </c>
      <c r="X1353">
        <f t="shared" si="443"/>
        <v>1.4745370370370372E-2</v>
      </c>
      <c r="Y1353">
        <f t="shared" si="431"/>
        <v>1.4745370370370372E-2</v>
      </c>
      <c r="Z1353" t="b">
        <f t="shared" si="432"/>
        <v>0</v>
      </c>
      <c r="AA1353" s="6">
        <f t="shared" si="433"/>
        <v>3.1249999999999963E-4</v>
      </c>
      <c r="AB1353" s="6" t="b">
        <f t="shared" si="434"/>
        <v>0</v>
      </c>
      <c r="AC1353" s="9">
        <f t="shared" si="435"/>
        <v>59</v>
      </c>
      <c r="AD1353" s="9">
        <f t="shared" si="441"/>
        <v>131.11111111111126</v>
      </c>
      <c r="AE1353" s="10">
        <f t="shared" si="442"/>
        <v>2.4305555555555552E-4</v>
      </c>
      <c r="AF1353">
        <f t="shared" si="436"/>
        <v>1.3472222222222224E-2</v>
      </c>
      <c r="AG1353" t="b">
        <f t="shared" si="437"/>
        <v>0</v>
      </c>
      <c r="AH1353">
        <f t="shared" si="438"/>
        <v>3.6990740740740741E-2</v>
      </c>
    </row>
    <row r="1354" spans="1:34" x14ac:dyDescent="0.2">
      <c r="A1354">
        <v>1443</v>
      </c>
      <c r="B1354" t="s">
        <v>1409</v>
      </c>
      <c r="C1354" t="s">
        <v>1413</v>
      </c>
      <c r="D1354" t="s">
        <v>2121</v>
      </c>
      <c r="E1354" t="str">
        <f t="shared" si="425"/>
        <v>Matt HancockApr 3, 2020</v>
      </c>
      <c r="F1354" t="str">
        <f>VLOOKUP(D1354,'names lookup'!A:L,5,FALSE)</f>
        <v>Matt Hancock</v>
      </c>
      <c r="G1354" t="str">
        <f>VLOOKUP(F1354,'names lookup'!E:H,3,FALSE)</f>
        <v>Government</v>
      </c>
      <c r="H1354" t="str">
        <f>VLOOKUP(F1354,'names lookup'!E:I,5,FALSE)</f>
        <v>Government</v>
      </c>
      <c r="I1354" t="str">
        <f>VLOOKUP($F1354,'names lookup'!$E:J,6,FALSE)</f>
        <v>Central govt</v>
      </c>
      <c r="J1354" t="str">
        <f>VLOOKUP($F1354,'names lookup'!$E:K,7,FALSE)</f>
        <v>N/A</v>
      </c>
      <c r="K1354" t="str">
        <f>VLOOKUP($F1354,'names lookup'!$E:L,8,FALSE)</f>
        <v>UK</v>
      </c>
      <c r="L1354" t="str">
        <f t="shared" si="426"/>
        <v>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v>
      </c>
      <c r="M1354" t="str">
        <f t="shared" si="439"/>
        <v>02:17</v>
      </c>
      <c r="O1354">
        <v>750</v>
      </c>
      <c r="Q1354" t="s">
        <v>1410</v>
      </c>
      <c r="R1354" s="7">
        <f t="shared" si="427"/>
        <v>43924</v>
      </c>
      <c r="S1354" t="s">
        <v>2869</v>
      </c>
      <c r="T1354" s="6">
        <f t="shared" si="440"/>
        <v>1.5856481481481479E-3</v>
      </c>
      <c r="U1354">
        <f t="shared" si="428"/>
        <v>1.2731481481481483E-3</v>
      </c>
      <c r="V1354">
        <f t="shared" si="429"/>
        <v>3.6990740740740741E-2</v>
      </c>
      <c r="W1354">
        <f t="shared" si="430"/>
        <v>3.5717592592592592E-2</v>
      </c>
      <c r="X1354">
        <f t="shared" si="443"/>
        <v>1.4745370370370372E-2</v>
      </c>
      <c r="Y1354">
        <f t="shared" si="431"/>
        <v>1.4745370370370372E-2</v>
      </c>
      <c r="Z1354" t="b">
        <f t="shared" si="432"/>
        <v>0</v>
      </c>
      <c r="AA1354" s="6">
        <f t="shared" si="433"/>
        <v>8.2175925925925971E-4</v>
      </c>
      <c r="AB1354" s="6" t="b">
        <f t="shared" si="434"/>
        <v>0</v>
      </c>
      <c r="AC1354" s="9">
        <f t="shared" si="435"/>
        <v>127</v>
      </c>
      <c r="AD1354" s="9">
        <f t="shared" si="441"/>
        <v>107.32394366197177</v>
      </c>
      <c r="AE1354" s="10">
        <f t="shared" si="442"/>
        <v>5.2083333333333333E-4</v>
      </c>
      <c r="AF1354">
        <f t="shared" si="436"/>
        <v>1.3472222222222224E-2</v>
      </c>
      <c r="AG1354" t="b">
        <f t="shared" si="437"/>
        <v>0</v>
      </c>
      <c r="AH1354">
        <f t="shared" si="438"/>
        <v>3.6990740740740741E-2</v>
      </c>
    </row>
    <row r="1355" spans="1:34" x14ac:dyDescent="0.2">
      <c r="A1355">
        <v>1444</v>
      </c>
      <c r="B1355" t="s">
        <v>1409</v>
      </c>
      <c r="C1355" t="s">
        <v>1414</v>
      </c>
      <c r="D1355" t="s">
        <v>2121</v>
      </c>
      <c r="E1355" t="str">
        <f t="shared" si="425"/>
        <v>Matt HancockApr 3, 2020</v>
      </c>
      <c r="F1355" t="str">
        <f>VLOOKUP(D1355,'names lookup'!A:L,5,FALSE)</f>
        <v>Matt Hancock</v>
      </c>
      <c r="G1355" t="str">
        <f>VLOOKUP(F1355,'names lookup'!E:H,3,FALSE)</f>
        <v>Government</v>
      </c>
      <c r="H1355" t="str">
        <f>VLOOKUP(F1355,'names lookup'!E:I,5,FALSE)</f>
        <v>Government</v>
      </c>
      <c r="I1355" t="str">
        <f>VLOOKUP($F1355,'names lookup'!$E:J,6,FALSE)</f>
        <v>Central govt</v>
      </c>
      <c r="J1355" t="str">
        <f>VLOOKUP($F1355,'names lookup'!$E:K,7,FALSE)</f>
        <v>N/A</v>
      </c>
      <c r="K1355" t="str">
        <f>VLOOKUP($F1355,'names lookup'!$E:L,8,FALSE)</f>
        <v>UK</v>
      </c>
      <c r="L1355" t="str">
        <f t="shared" si="426"/>
        <v>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v>
      </c>
      <c r="M1355" t="str">
        <f t="shared" si="439"/>
        <v>03:28</v>
      </c>
      <c r="O1355">
        <v>1106</v>
      </c>
      <c r="Q1355" t="s">
        <v>1410</v>
      </c>
      <c r="R1355" s="7">
        <f t="shared" si="427"/>
        <v>43924</v>
      </c>
      <c r="S1355" t="s">
        <v>2869</v>
      </c>
      <c r="T1355" s="6">
        <f t="shared" si="440"/>
        <v>2.4074074074074076E-3</v>
      </c>
      <c r="U1355">
        <f t="shared" si="428"/>
        <v>1.2731481481481483E-3</v>
      </c>
      <c r="V1355">
        <f t="shared" si="429"/>
        <v>3.6990740740740741E-2</v>
      </c>
      <c r="W1355">
        <f t="shared" si="430"/>
        <v>3.5717592592592592E-2</v>
      </c>
      <c r="X1355">
        <f t="shared" si="443"/>
        <v>1.4745370370370372E-2</v>
      </c>
      <c r="Y1355">
        <f t="shared" si="431"/>
        <v>1.4745370370370372E-2</v>
      </c>
      <c r="Z1355" t="b">
        <f t="shared" si="432"/>
        <v>0</v>
      </c>
      <c r="AA1355" s="6">
        <f t="shared" si="433"/>
        <v>9.7222222222222241E-4</v>
      </c>
      <c r="AB1355" s="6" t="b">
        <f t="shared" si="434"/>
        <v>0</v>
      </c>
      <c r="AC1355" s="9">
        <f t="shared" si="435"/>
        <v>186</v>
      </c>
      <c r="AD1355" s="9">
        <f t="shared" si="441"/>
        <v>132.85714285714283</v>
      </c>
      <c r="AE1355" s="10">
        <f t="shared" si="442"/>
        <v>7.6388888888888893E-4</v>
      </c>
      <c r="AF1355">
        <f t="shared" si="436"/>
        <v>1.3472222222222224E-2</v>
      </c>
      <c r="AG1355" t="b">
        <f t="shared" si="437"/>
        <v>0</v>
      </c>
      <c r="AH1355">
        <f t="shared" si="438"/>
        <v>3.6990740740740741E-2</v>
      </c>
    </row>
    <row r="1356" spans="1:34" x14ac:dyDescent="0.2">
      <c r="A1356">
        <v>1445</v>
      </c>
      <c r="B1356" t="s">
        <v>1409</v>
      </c>
      <c r="C1356" t="s">
        <v>1415</v>
      </c>
      <c r="D1356" t="s">
        <v>2121</v>
      </c>
      <c r="E1356" t="str">
        <f t="shared" si="425"/>
        <v>Matt HancockApr 3, 2020</v>
      </c>
      <c r="F1356" t="str">
        <f>VLOOKUP(D1356,'names lookup'!A:L,5,FALSE)</f>
        <v>Matt Hancock</v>
      </c>
      <c r="G1356" t="str">
        <f>VLOOKUP(F1356,'names lookup'!E:H,3,FALSE)</f>
        <v>Government</v>
      </c>
      <c r="H1356" t="str">
        <f>VLOOKUP(F1356,'names lookup'!E:I,5,FALSE)</f>
        <v>Government</v>
      </c>
      <c r="I1356" t="str">
        <f>VLOOKUP($F1356,'names lookup'!$E:J,6,FALSE)</f>
        <v>Central govt</v>
      </c>
      <c r="J1356" t="str">
        <f>VLOOKUP($F1356,'names lookup'!$E:K,7,FALSE)</f>
        <v>N/A</v>
      </c>
      <c r="K1356" t="str">
        <f>VLOOKUP($F1356,'names lookup'!$E:L,8,FALSE)</f>
        <v>UK</v>
      </c>
      <c r="L1356" t="str">
        <f t="shared" si="426"/>
        <v>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v>
      </c>
      <c r="M1356" t="str">
        <f t="shared" si="439"/>
        <v>04:52</v>
      </c>
      <c r="O1356">
        <v>714</v>
      </c>
      <c r="Q1356" t="s">
        <v>1410</v>
      </c>
      <c r="R1356" s="7">
        <f t="shared" si="427"/>
        <v>43924</v>
      </c>
      <c r="S1356" t="s">
        <v>2869</v>
      </c>
      <c r="T1356" s="6">
        <f t="shared" si="440"/>
        <v>3.37962962962963E-3</v>
      </c>
      <c r="U1356">
        <f t="shared" si="428"/>
        <v>1.2731481481481483E-3</v>
      </c>
      <c r="V1356">
        <f t="shared" si="429"/>
        <v>3.6990740740740741E-2</v>
      </c>
      <c r="W1356">
        <f t="shared" si="430"/>
        <v>3.5717592592592592E-2</v>
      </c>
      <c r="X1356">
        <f t="shared" si="443"/>
        <v>1.4745370370370372E-2</v>
      </c>
      <c r="Y1356">
        <f t="shared" si="431"/>
        <v>1.4745370370370372E-2</v>
      </c>
      <c r="Z1356" t="b">
        <f t="shared" si="432"/>
        <v>0</v>
      </c>
      <c r="AA1356" s="6">
        <f t="shared" si="433"/>
        <v>6.5972222222222213E-4</v>
      </c>
      <c r="AB1356" s="6" t="b">
        <f t="shared" si="434"/>
        <v>0</v>
      </c>
      <c r="AC1356" s="9">
        <f t="shared" si="435"/>
        <v>129</v>
      </c>
      <c r="AD1356" s="9">
        <f t="shared" si="441"/>
        <v>135.78947368421055</v>
      </c>
      <c r="AE1356" s="10">
        <f t="shared" si="442"/>
        <v>5.3240740740740744E-4</v>
      </c>
      <c r="AF1356">
        <f t="shared" si="436"/>
        <v>1.3472222222222224E-2</v>
      </c>
      <c r="AG1356" t="b">
        <f t="shared" si="437"/>
        <v>0</v>
      </c>
      <c r="AH1356">
        <f t="shared" si="438"/>
        <v>3.6990740740740741E-2</v>
      </c>
    </row>
    <row r="1357" spans="1:34" x14ac:dyDescent="0.2">
      <c r="A1357">
        <v>1446</v>
      </c>
      <c r="B1357" t="s">
        <v>1409</v>
      </c>
      <c r="C1357" t="s">
        <v>1416</v>
      </c>
      <c r="D1357" t="s">
        <v>2121</v>
      </c>
      <c r="E1357" t="str">
        <f t="shared" si="425"/>
        <v>Matt HancockApr 3, 2020</v>
      </c>
      <c r="F1357" t="str">
        <f>VLOOKUP(D1357,'names lookup'!A:L,5,FALSE)</f>
        <v>Matt Hancock</v>
      </c>
      <c r="G1357" t="str">
        <f>VLOOKUP(F1357,'names lookup'!E:H,3,FALSE)</f>
        <v>Government</v>
      </c>
      <c r="H1357" t="str">
        <f>VLOOKUP(F1357,'names lookup'!E:I,5,FALSE)</f>
        <v>Government</v>
      </c>
      <c r="I1357" t="str">
        <f>VLOOKUP($F1357,'names lookup'!$E:J,6,FALSE)</f>
        <v>Central govt</v>
      </c>
      <c r="J1357" t="str">
        <f>VLOOKUP($F1357,'names lookup'!$E:K,7,FALSE)</f>
        <v>N/A</v>
      </c>
      <c r="K1357" t="str">
        <f>VLOOKUP($F1357,'names lookup'!$E:L,8,FALSE)</f>
        <v>UK</v>
      </c>
      <c r="L1357" t="str">
        <f t="shared" si="426"/>
        <v>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v>
      </c>
      <c r="M1357" t="str">
        <f t="shared" si="439"/>
        <v>05:49</v>
      </c>
      <c r="O1357">
        <v>774</v>
      </c>
      <c r="Q1357" t="s">
        <v>1410</v>
      </c>
      <c r="R1357" s="7">
        <f t="shared" si="427"/>
        <v>43924</v>
      </c>
      <c r="S1357" t="s">
        <v>2869</v>
      </c>
      <c r="T1357" s="6">
        <f t="shared" si="440"/>
        <v>4.0393518518518521E-3</v>
      </c>
      <c r="U1357">
        <f t="shared" si="428"/>
        <v>1.2731481481481483E-3</v>
      </c>
      <c r="V1357">
        <f t="shared" si="429"/>
        <v>3.6990740740740741E-2</v>
      </c>
      <c r="W1357">
        <f t="shared" si="430"/>
        <v>3.5717592592592592E-2</v>
      </c>
      <c r="X1357">
        <f t="shared" si="443"/>
        <v>1.4745370370370372E-2</v>
      </c>
      <c r="Y1357">
        <f t="shared" si="431"/>
        <v>1.4745370370370372E-2</v>
      </c>
      <c r="Z1357" t="b">
        <f t="shared" si="432"/>
        <v>0</v>
      </c>
      <c r="AA1357" s="6">
        <f t="shared" si="433"/>
        <v>6.712962962962957E-4</v>
      </c>
      <c r="AB1357" s="6" t="b">
        <f t="shared" si="434"/>
        <v>0</v>
      </c>
      <c r="AC1357" s="9">
        <f t="shared" si="435"/>
        <v>126</v>
      </c>
      <c r="AD1357" s="9">
        <f t="shared" si="441"/>
        <v>130.344827586207</v>
      </c>
      <c r="AE1357" s="10">
        <f t="shared" si="442"/>
        <v>5.2083333333333333E-4</v>
      </c>
      <c r="AF1357">
        <f t="shared" si="436"/>
        <v>1.3472222222222224E-2</v>
      </c>
      <c r="AG1357" t="b">
        <f t="shared" si="437"/>
        <v>0</v>
      </c>
      <c r="AH1357">
        <f t="shared" si="438"/>
        <v>3.6990740740740741E-2</v>
      </c>
    </row>
    <row r="1358" spans="1:34" x14ac:dyDescent="0.2">
      <c r="A1358">
        <v>1447</v>
      </c>
      <c r="B1358" t="s">
        <v>1409</v>
      </c>
      <c r="C1358" t="s">
        <v>1417</v>
      </c>
      <c r="D1358" t="s">
        <v>2121</v>
      </c>
      <c r="E1358" t="str">
        <f t="shared" si="425"/>
        <v>Matt HancockApr 3, 2020</v>
      </c>
      <c r="F1358" t="str">
        <f>VLOOKUP(D1358,'names lookup'!A:L,5,FALSE)</f>
        <v>Matt Hancock</v>
      </c>
      <c r="G1358" t="str">
        <f>VLOOKUP(F1358,'names lookup'!E:H,3,FALSE)</f>
        <v>Government</v>
      </c>
      <c r="H1358" t="str">
        <f>VLOOKUP(F1358,'names lookup'!E:I,5,FALSE)</f>
        <v>Government</v>
      </c>
      <c r="I1358" t="str">
        <f>VLOOKUP($F1358,'names lookup'!$E:J,6,FALSE)</f>
        <v>Central govt</v>
      </c>
      <c r="J1358" t="str">
        <f>VLOOKUP($F1358,'names lookup'!$E:K,7,FALSE)</f>
        <v>N/A</v>
      </c>
      <c r="K1358" t="str">
        <f>VLOOKUP($F1358,'names lookup'!$E:L,8,FALSE)</f>
        <v>UK</v>
      </c>
      <c r="L1358" t="str">
        <f t="shared" si="426"/>
        <v>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v>
      </c>
      <c r="M1358" t="str">
        <f t="shared" si="439"/>
        <v>06:47</v>
      </c>
      <c r="O1358">
        <v>1003</v>
      </c>
      <c r="Q1358" t="s">
        <v>1410</v>
      </c>
      <c r="R1358" s="7">
        <f t="shared" si="427"/>
        <v>43924</v>
      </c>
      <c r="S1358" t="s">
        <v>2869</v>
      </c>
      <c r="T1358" s="6">
        <f t="shared" si="440"/>
        <v>4.7106481481481478E-3</v>
      </c>
      <c r="U1358">
        <f t="shared" si="428"/>
        <v>1.2731481481481483E-3</v>
      </c>
      <c r="V1358">
        <f t="shared" si="429"/>
        <v>3.6990740740740741E-2</v>
      </c>
      <c r="W1358">
        <f t="shared" si="430"/>
        <v>3.5717592592592592E-2</v>
      </c>
      <c r="X1358">
        <f t="shared" si="443"/>
        <v>1.4745370370370372E-2</v>
      </c>
      <c r="Y1358">
        <f t="shared" si="431"/>
        <v>1.4745370370370372E-2</v>
      </c>
      <c r="Z1358" t="b">
        <f t="shared" si="432"/>
        <v>0</v>
      </c>
      <c r="AA1358" s="6">
        <f t="shared" si="433"/>
        <v>7.9861111111111105E-4</v>
      </c>
      <c r="AB1358" s="6" t="b">
        <f t="shared" si="434"/>
        <v>0</v>
      </c>
      <c r="AC1358" s="9">
        <f t="shared" si="435"/>
        <v>172</v>
      </c>
      <c r="AD1358" s="9">
        <f t="shared" si="441"/>
        <v>149.56521739130437</v>
      </c>
      <c r="AE1358" s="10">
        <f t="shared" si="442"/>
        <v>7.0601851851851847E-4</v>
      </c>
      <c r="AF1358">
        <f t="shared" si="436"/>
        <v>1.3472222222222224E-2</v>
      </c>
      <c r="AG1358" t="b">
        <f t="shared" si="437"/>
        <v>0</v>
      </c>
      <c r="AH1358">
        <f t="shared" si="438"/>
        <v>3.6990740740740741E-2</v>
      </c>
    </row>
    <row r="1359" spans="1:34" x14ac:dyDescent="0.2">
      <c r="A1359">
        <v>1448</v>
      </c>
      <c r="B1359" t="s">
        <v>1409</v>
      </c>
      <c r="C1359" t="s">
        <v>1418</v>
      </c>
      <c r="D1359" t="s">
        <v>2121</v>
      </c>
      <c r="E1359" t="str">
        <f t="shared" si="425"/>
        <v>Matt HancockApr 3, 2020</v>
      </c>
      <c r="F1359" t="str">
        <f>VLOOKUP(D1359,'names lookup'!A:L,5,FALSE)</f>
        <v>Matt Hancock</v>
      </c>
      <c r="G1359" t="str">
        <f>VLOOKUP(F1359,'names lookup'!E:H,3,FALSE)</f>
        <v>Government</v>
      </c>
      <c r="H1359" t="str">
        <f>VLOOKUP(F1359,'names lookup'!E:I,5,FALSE)</f>
        <v>Government</v>
      </c>
      <c r="I1359" t="str">
        <f>VLOOKUP($F1359,'names lookup'!$E:J,6,FALSE)</f>
        <v>Central govt</v>
      </c>
      <c r="J1359" t="str">
        <f>VLOOKUP($F1359,'names lookup'!$E:K,7,FALSE)</f>
        <v>N/A</v>
      </c>
      <c r="K1359" t="str">
        <f>VLOOKUP($F1359,'names lookup'!$E:L,8,FALSE)</f>
        <v>UK</v>
      </c>
      <c r="L1359" t="str">
        <f t="shared" si="426"/>
        <v>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v>
      </c>
      <c r="M1359" t="str">
        <f t="shared" si="439"/>
        <v>07:56</v>
      </c>
      <c r="O1359">
        <v>905</v>
      </c>
      <c r="Q1359" t="s">
        <v>1410</v>
      </c>
      <c r="R1359" s="7">
        <f t="shared" si="427"/>
        <v>43924</v>
      </c>
      <c r="S1359" t="s">
        <v>2869</v>
      </c>
      <c r="T1359" s="6">
        <f t="shared" si="440"/>
        <v>5.5092592592592589E-3</v>
      </c>
      <c r="U1359">
        <f t="shared" si="428"/>
        <v>1.2731481481481483E-3</v>
      </c>
      <c r="V1359">
        <f t="shared" si="429"/>
        <v>3.6990740740740741E-2</v>
      </c>
      <c r="W1359">
        <f t="shared" si="430"/>
        <v>3.5717592592592592E-2</v>
      </c>
      <c r="X1359">
        <f t="shared" si="443"/>
        <v>1.4745370370370372E-2</v>
      </c>
      <c r="Y1359">
        <f t="shared" si="431"/>
        <v>1.4745370370370372E-2</v>
      </c>
      <c r="Z1359" t="b">
        <f t="shared" si="432"/>
        <v>0</v>
      </c>
      <c r="AA1359" s="6">
        <f t="shared" si="433"/>
        <v>7.0601851851851815E-4</v>
      </c>
      <c r="AB1359" s="6" t="b">
        <f t="shared" si="434"/>
        <v>0</v>
      </c>
      <c r="AC1359" s="9">
        <f t="shared" si="435"/>
        <v>150</v>
      </c>
      <c r="AD1359" s="9">
        <f t="shared" si="441"/>
        <v>147.54098360655746</v>
      </c>
      <c r="AE1359" s="10">
        <f t="shared" si="442"/>
        <v>6.134259259259259E-4</v>
      </c>
      <c r="AF1359">
        <f t="shared" si="436"/>
        <v>1.3472222222222224E-2</v>
      </c>
      <c r="AG1359" t="b">
        <f t="shared" si="437"/>
        <v>0</v>
      </c>
      <c r="AH1359">
        <f t="shared" si="438"/>
        <v>3.6990740740740741E-2</v>
      </c>
    </row>
    <row r="1360" spans="1:34" x14ac:dyDescent="0.2">
      <c r="A1360">
        <v>1449</v>
      </c>
      <c r="B1360" t="s">
        <v>1409</v>
      </c>
      <c r="C1360" t="s">
        <v>1419</v>
      </c>
      <c r="D1360" t="s">
        <v>2121</v>
      </c>
      <c r="E1360" t="str">
        <f t="shared" si="425"/>
        <v>Matt HancockApr 3, 2020</v>
      </c>
      <c r="F1360" t="str">
        <f>VLOOKUP(D1360,'names lookup'!A:L,5,FALSE)</f>
        <v>Matt Hancock</v>
      </c>
      <c r="G1360" t="str">
        <f>VLOOKUP(F1360,'names lookup'!E:H,3,FALSE)</f>
        <v>Government</v>
      </c>
      <c r="H1360" t="str">
        <f>VLOOKUP(F1360,'names lookup'!E:I,5,FALSE)</f>
        <v>Government</v>
      </c>
      <c r="I1360" t="str">
        <f>VLOOKUP($F1360,'names lookup'!$E:J,6,FALSE)</f>
        <v>Central govt</v>
      </c>
      <c r="J1360" t="str">
        <f>VLOOKUP($F1360,'names lookup'!$E:K,7,FALSE)</f>
        <v>N/A</v>
      </c>
      <c r="K1360" t="str">
        <f>VLOOKUP($F1360,'names lookup'!$E:L,8,FALSE)</f>
        <v>UK</v>
      </c>
      <c r="L1360" t="str">
        <f t="shared" si="426"/>
        <v>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v>
      </c>
      <c r="M1360" t="str">
        <f t="shared" si="439"/>
        <v>08:57</v>
      </c>
      <c r="O1360">
        <v>738</v>
      </c>
      <c r="Q1360" t="s">
        <v>1410</v>
      </c>
      <c r="R1360" s="7">
        <f t="shared" si="427"/>
        <v>43924</v>
      </c>
      <c r="S1360" t="s">
        <v>2869</v>
      </c>
      <c r="T1360" s="6">
        <f t="shared" si="440"/>
        <v>6.215277777777777E-3</v>
      </c>
      <c r="U1360">
        <f t="shared" si="428"/>
        <v>1.2731481481481483E-3</v>
      </c>
      <c r="V1360">
        <f t="shared" si="429"/>
        <v>3.6990740740740741E-2</v>
      </c>
      <c r="W1360">
        <f t="shared" si="430"/>
        <v>3.5717592592592592E-2</v>
      </c>
      <c r="X1360">
        <f t="shared" si="443"/>
        <v>1.4745370370370372E-2</v>
      </c>
      <c r="Y1360">
        <f t="shared" si="431"/>
        <v>1.4745370370370372E-2</v>
      </c>
      <c r="Z1360" t="b">
        <f t="shared" si="432"/>
        <v>0</v>
      </c>
      <c r="AA1360" s="6">
        <f t="shared" si="433"/>
        <v>5.9027777777777984E-4</v>
      </c>
      <c r="AB1360" s="6" t="b">
        <f t="shared" si="434"/>
        <v>0</v>
      </c>
      <c r="AC1360" s="9">
        <f t="shared" si="435"/>
        <v>136</v>
      </c>
      <c r="AD1360" s="9">
        <f t="shared" si="441"/>
        <v>159.99999999999943</v>
      </c>
      <c r="AE1360" s="10">
        <f t="shared" si="442"/>
        <v>5.5555555555555556E-4</v>
      </c>
      <c r="AF1360">
        <f t="shared" si="436"/>
        <v>1.3472222222222224E-2</v>
      </c>
      <c r="AG1360" t="b">
        <f t="shared" si="437"/>
        <v>0</v>
      </c>
      <c r="AH1360">
        <f t="shared" si="438"/>
        <v>3.6990740740740741E-2</v>
      </c>
    </row>
    <row r="1361" spans="1:34" x14ac:dyDescent="0.2">
      <c r="A1361">
        <v>1450</v>
      </c>
      <c r="B1361" t="s">
        <v>1409</v>
      </c>
      <c r="C1361" t="s">
        <v>1420</v>
      </c>
      <c r="D1361" t="s">
        <v>2121</v>
      </c>
      <c r="E1361" t="str">
        <f t="shared" si="425"/>
        <v>Matt HancockApr 3, 2020</v>
      </c>
      <c r="F1361" t="str">
        <f>VLOOKUP(D1361,'names lookup'!A:L,5,FALSE)</f>
        <v>Matt Hancock</v>
      </c>
      <c r="G1361" t="str">
        <f>VLOOKUP(F1361,'names lookup'!E:H,3,FALSE)</f>
        <v>Government</v>
      </c>
      <c r="H1361" t="str">
        <f>VLOOKUP(F1361,'names lookup'!E:I,5,FALSE)</f>
        <v>Government</v>
      </c>
      <c r="I1361" t="str">
        <f>VLOOKUP($F1361,'names lookup'!$E:J,6,FALSE)</f>
        <v>Central govt</v>
      </c>
      <c r="J1361" t="str">
        <f>VLOOKUP($F1361,'names lookup'!$E:K,7,FALSE)</f>
        <v>N/A</v>
      </c>
      <c r="K1361" t="str">
        <f>VLOOKUP($F1361,'names lookup'!$E:L,8,FALSE)</f>
        <v>UK</v>
      </c>
      <c r="L1361" t="str">
        <f t="shared" si="426"/>
        <v>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v>
      </c>
      <c r="M1361" t="str">
        <f t="shared" si="439"/>
        <v>09:48</v>
      </c>
      <c r="O1361">
        <v>671</v>
      </c>
      <c r="Q1361" t="s">
        <v>1410</v>
      </c>
      <c r="R1361" s="7">
        <f t="shared" si="427"/>
        <v>43924</v>
      </c>
      <c r="S1361" t="s">
        <v>2869</v>
      </c>
      <c r="T1361" s="6">
        <f t="shared" si="440"/>
        <v>6.8055555555555569E-3</v>
      </c>
      <c r="U1361">
        <f t="shared" si="428"/>
        <v>1.2731481481481483E-3</v>
      </c>
      <c r="V1361">
        <f t="shared" si="429"/>
        <v>3.6990740740740741E-2</v>
      </c>
      <c r="W1361">
        <f t="shared" si="430"/>
        <v>3.5717592592592592E-2</v>
      </c>
      <c r="X1361">
        <f t="shared" si="443"/>
        <v>1.4745370370370372E-2</v>
      </c>
      <c r="Y1361">
        <f t="shared" si="431"/>
        <v>1.4745370370370372E-2</v>
      </c>
      <c r="Z1361" t="b">
        <f t="shared" si="432"/>
        <v>0</v>
      </c>
      <c r="AA1361" s="6">
        <f t="shared" si="433"/>
        <v>6.0185185185184994E-4</v>
      </c>
      <c r="AB1361" s="6" t="b">
        <f t="shared" si="434"/>
        <v>0</v>
      </c>
      <c r="AC1361" s="9">
        <f t="shared" si="435"/>
        <v>118</v>
      </c>
      <c r="AD1361" s="9">
        <f t="shared" si="441"/>
        <v>136.15384615384659</v>
      </c>
      <c r="AE1361" s="10">
        <f t="shared" si="442"/>
        <v>4.8611111111111104E-4</v>
      </c>
      <c r="AF1361">
        <f t="shared" si="436"/>
        <v>1.3472222222222224E-2</v>
      </c>
      <c r="AG1361" t="b">
        <f t="shared" si="437"/>
        <v>0</v>
      </c>
      <c r="AH1361">
        <f t="shared" si="438"/>
        <v>3.6990740740740741E-2</v>
      </c>
    </row>
    <row r="1362" spans="1:34" x14ac:dyDescent="0.2">
      <c r="A1362">
        <v>1451</v>
      </c>
      <c r="B1362" t="s">
        <v>1409</v>
      </c>
      <c r="C1362" t="s">
        <v>1421</v>
      </c>
      <c r="D1362" t="s">
        <v>2121</v>
      </c>
      <c r="E1362" t="str">
        <f t="shared" si="425"/>
        <v>Matt HancockApr 3, 2020</v>
      </c>
      <c r="F1362" t="str">
        <f>VLOOKUP(D1362,'names lookup'!A:L,5,FALSE)</f>
        <v>Matt Hancock</v>
      </c>
      <c r="G1362" t="str">
        <f>VLOOKUP(F1362,'names lookup'!E:H,3,FALSE)</f>
        <v>Government</v>
      </c>
      <c r="H1362" t="str">
        <f>VLOOKUP(F1362,'names lookup'!E:I,5,FALSE)</f>
        <v>Government</v>
      </c>
      <c r="I1362" t="str">
        <f>VLOOKUP($F1362,'names lookup'!$E:J,6,FALSE)</f>
        <v>Central govt</v>
      </c>
      <c r="J1362" t="str">
        <f>VLOOKUP($F1362,'names lookup'!$E:K,7,FALSE)</f>
        <v>N/A</v>
      </c>
      <c r="K1362" t="str">
        <f>VLOOKUP($F1362,'names lookup'!$E:L,8,FALSE)</f>
        <v>UK</v>
      </c>
      <c r="L1362" t="str">
        <f t="shared" si="426"/>
        <v>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v>
      </c>
      <c r="M1362" t="str">
        <f t="shared" si="439"/>
        <v>10:40</v>
      </c>
      <c r="O1362">
        <v>410</v>
      </c>
      <c r="Q1362" t="s">
        <v>1410</v>
      </c>
      <c r="R1362" s="7">
        <f t="shared" si="427"/>
        <v>43924</v>
      </c>
      <c r="S1362" t="s">
        <v>2869</v>
      </c>
      <c r="T1362" s="6">
        <f t="shared" si="440"/>
        <v>7.4074074074074068E-3</v>
      </c>
      <c r="U1362">
        <f t="shared" si="428"/>
        <v>1.2731481481481483E-3</v>
      </c>
      <c r="V1362">
        <f t="shared" si="429"/>
        <v>3.6990740740740741E-2</v>
      </c>
      <c r="W1362">
        <f t="shared" si="430"/>
        <v>3.5717592592592592E-2</v>
      </c>
      <c r="X1362">
        <f t="shared" si="443"/>
        <v>1.4745370370370372E-2</v>
      </c>
      <c r="Y1362">
        <f t="shared" si="431"/>
        <v>1.4745370370370372E-2</v>
      </c>
      <c r="Z1362" t="b">
        <f t="shared" si="432"/>
        <v>0</v>
      </c>
      <c r="AA1362" s="6">
        <f t="shared" si="433"/>
        <v>4.0509259259259318E-4</v>
      </c>
      <c r="AB1362" s="6" t="b">
        <f t="shared" si="434"/>
        <v>0</v>
      </c>
      <c r="AC1362" s="9">
        <f t="shared" si="435"/>
        <v>78</v>
      </c>
      <c r="AD1362" s="9">
        <f t="shared" si="441"/>
        <v>133.71428571428552</v>
      </c>
      <c r="AE1362" s="10">
        <f t="shared" si="442"/>
        <v>3.1250000000000001E-4</v>
      </c>
      <c r="AF1362">
        <f t="shared" si="436"/>
        <v>1.3472222222222224E-2</v>
      </c>
      <c r="AG1362" t="b">
        <f t="shared" si="437"/>
        <v>0</v>
      </c>
      <c r="AH1362">
        <f t="shared" si="438"/>
        <v>3.6990740740740741E-2</v>
      </c>
    </row>
    <row r="1363" spans="1:34" x14ac:dyDescent="0.2">
      <c r="A1363">
        <v>1452</v>
      </c>
      <c r="B1363" t="s">
        <v>1409</v>
      </c>
      <c r="C1363" t="s">
        <v>1422</v>
      </c>
      <c r="D1363" t="s">
        <v>2147</v>
      </c>
      <c r="E1363" t="str">
        <f t="shared" si="425"/>
        <v>Ruth MayApr 3, 2020</v>
      </c>
      <c r="F1363" t="str">
        <f>VLOOKUP(D1363,'names lookup'!A:L,5,FALSE)</f>
        <v>Ruth May</v>
      </c>
      <c r="G1363" t="str">
        <f>VLOOKUP(F1363,'names lookup'!E:H,3,FALSE)</f>
        <v>NHS England</v>
      </c>
      <c r="H1363" t="str">
        <f>VLOOKUP(F1363,'names lookup'!E:I,5,FALSE)</f>
        <v>Government</v>
      </c>
      <c r="I1363" t="str">
        <f>VLOOKUP($F1363,'names lookup'!$E:J,6,FALSE)</f>
        <v>Health</v>
      </c>
      <c r="J1363" t="str">
        <f>VLOOKUP($F1363,'names lookup'!$E:K,7,FALSE)</f>
        <v>N/A</v>
      </c>
      <c r="K1363" t="str">
        <f>VLOOKUP($F1363,'names lookup'!$E:L,8,FALSE)</f>
        <v>England</v>
      </c>
      <c r="L1363" t="str">
        <f t="shared" si="426"/>
        <v>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v>
      </c>
      <c r="M1363" t="str">
        <f t="shared" si="439"/>
        <v>11:15</v>
      </c>
      <c r="O1363">
        <v>502</v>
      </c>
      <c r="Q1363" t="s">
        <v>1410</v>
      </c>
      <c r="R1363" s="7">
        <f t="shared" si="427"/>
        <v>43924</v>
      </c>
      <c r="S1363" t="s">
        <v>2870</v>
      </c>
      <c r="T1363" s="6">
        <f t="shared" si="440"/>
        <v>7.8125E-3</v>
      </c>
      <c r="U1363">
        <f t="shared" si="428"/>
        <v>7.8125E-3</v>
      </c>
      <c r="V1363">
        <f t="shared" si="429"/>
        <v>3.5277777777777776E-2</v>
      </c>
      <c r="W1363">
        <f t="shared" si="430"/>
        <v>2.7465277777777776E-2</v>
      </c>
      <c r="X1363">
        <f t="shared" si="443"/>
        <v>1.4745370370370372E-2</v>
      </c>
      <c r="Y1363">
        <f t="shared" si="431"/>
        <v>1.4745370370370372E-2</v>
      </c>
      <c r="Z1363" t="b">
        <f t="shared" si="432"/>
        <v>0</v>
      </c>
      <c r="AA1363" s="6">
        <f t="shared" si="433"/>
        <v>5.0925925925925965E-4</v>
      </c>
      <c r="AB1363" s="6" t="b">
        <f t="shared" si="434"/>
        <v>0</v>
      </c>
      <c r="AC1363" s="9">
        <f t="shared" si="435"/>
        <v>83</v>
      </c>
      <c r="AD1363" s="9">
        <f t="shared" si="441"/>
        <v>113.1818181818181</v>
      </c>
      <c r="AE1363" s="10">
        <f t="shared" si="442"/>
        <v>3.3564814814814812E-4</v>
      </c>
      <c r="AF1363">
        <f t="shared" si="436"/>
        <v>6.9328703703703722E-3</v>
      </c>
      <c r="AG1363" t="b">
        <f t="shared" si="437"/>
        <v>0</v>
      </c>
      <c r="AH1363">
        <f t="shared" si="438"/>
        <v>3.6990740740740741E-2</v>
      </c>
    </row>
    <row r="1364" spans="1:34" x14ac:dyDescent="0.2">
      <c r="A1364">
        <v>1453</v>
      </c>
      <c r="B1364" t="s">
        <v>1409</v>
      </c>
      <c r="C1364" t="s">
        <v>1423</v>
      </c>
      <c r="D1364" t="s">
        <v>2147</v>
      </c>
      <c r="E1364" t="str">
        <f t="shared" si="425"/>
        <v>Ruth MayApr 3, 2020</v>
      </c>
      <c r="F1364" t="str">
        <f>VLOOKUP(D1364,'names lookup'!A:L,5,FALSE)</f>
        <v>Ruth May</v>
      </c>
      <c r="G1364" t="str">
        <f>VLOOKUP(F1364,'names lookup'!E:H,3,FALSE)</f>
        <v>NHS England</v>
      </c>
      <c r="H1364" t="str">
        <f>VLOOKUP(F1364,'names lookup'!E:I,5,FALSE)</f>
        <v>Government</v>
      </c>
      <c r="I1364" t="str">
        <f>VLOOKUP($F1364,'names lookup'!$E:J,6,FALSE)</f>
        <v>Health</v>
      </c>
      <c r="J1364" t="str">
        <f>VLOOKUP($F1364,'names lookup'!$E:K,7,FALSE)</f>
        <v>N/A</v>
      </c>
      <c r="K1364" t="str">
        <f>VLOOKUP($F1364,'names lookup'!$E:L,8,FALSE)</f>
        <v>England</v>
      </c>
      <c r="L1364" t="str">
        <f t="shared" si="426"/>
        <v>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v>
      </c>
      <c r="M1364" t="str">
        <f t="shared" si="439"/>
        <v>11:59</v>
      </c>
      <c r="O1364">
        <v>1106</v>
      </c>
      <c r="Q1364" t="s">
        <v>1410</v>
      </c>
      <c r="R1364" s="7">
        <f t="shared" si="427"/>
        <v>43924</v>
      </c>
      <c r="S1364" t="s">
        <v>2870</v>
      </c>
      <c r="T1364" s="6">
        <f t="shared" si="440"/>
        <v>8.3217592592592596E-3</v>
      </c>
      <c r="U1364">
        <f t="shared" si="428"/>
        <v>7.8125E-3</v>
      </c>
      <c r="V1364">
        <f t="shared" si="429"/>
        <v>3.5277777777777776E-2</v>
      </c>
      <c r="W1364">
        <f t="shared" si="430"/>
        <v>2.7465277777777776E-2</v>
      </c>
      <c r="X1364">
        <f t="shared" si="443"/>
        <v>1.4745370370370372E-2</v>
      </c>
      <c r="Y1364">
        <f t="shared" si="431"/>
        <v>1.4745370370370372E-2</v>
      </c>
      <c r="Z1364" t="b">
        <f t="shared" si="432"/>
        <v>0</v>
      </c>
      <c r="AA1364" s="6">
        <f t="shared" si="433"/>
        <v>1.006944444444444E-3</v>
      </c>
      <c r="AB1364" s="6" t="b">
        <f t="shared" si="434"/>
        <v>0</v>
      </c>
      <c r="AC1364" s="9">
        <f t="shared" si="435"/>
        <v>196</v>
      </c>
      <c r="AD1364" s="9">
        <f t="shared" si="441"/>
        <v>135.17241379310352</v>
      </c>
      <c r="AE1364" s="10">
        <f t="shared" si="442"/>
        <v>8.1018518518518516E-4</v>
      </c>
      <c r="AF1364">
        <f t="shared" si="436"/>
        <v>6.9328703703703722E-3</v>
      </c>
      <c r="AG1364" t="b">
        <f t="shared" si="437"/>
        <v>0</v>
      </c>
      <c r="AH1364">
        <f t="shared" si="438"/>
        <v>3.6990740740740741E-2</v>
      </c>
    </row>
    <row r="1365" spans="1:34" x14ac:dyDescent="0.2">
      <c r="A1365">
        <v>1454</v>
      </c>
      <c r="B1365" t="s">
        <v>1409</v>
      </c>
      <c r="C1365" t="s">
        <v>1424</v>
      </c>
      <c r="D1365" t="s">
        <v>2147</v>
      </c>
      <c r="E1365" t="str">
        <f t="shared" si="425"/>
        <v>Ruth MayApr 3, 2020</v>
      </c>
      <c r="F1365" t="str">
        <f>VLOOKUP(D1365,'names lookup'!A:L,5,FALSE)</f>
        <v>Ruth May</v>
      </c>
      <c r="G1365" t="str">
        <f>VLOOKUP(F1365,'names lookup'!E:H,3,FALSE)</f>
        <v>NHS England</v>
      </c>
      <c r="H1365" t="str">
        <f>VLOOKUP(F1365,'names lookup'!E:I,5,FALSE)</f>
        <v>Government</v>
      </c>
      <c r="I1365" t="str">
        <f>VLOOKUP($F1365,'names lookup'!$E:J,6,FALSE)</f>
        <v>Health</v>
      </c>
      <c r="J1365" t="str">
        <f>VLOOKUP($F1365,'names lookup'!$E:K,7,FALSE)</f>
        <v>N/A</v>
      </c>
      <c r="K1365" t="str">
        <f>VLOOKUP($F1365,'names lookup'!$E:L,8,FALSE)</f>
        <v>England</v>
      </c>
      <c r="L1365" t="str">
        <f t="shared" si="426"/>
        <v>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v>
      </c>
      <c r="M1365" t="str">
        <f t="shared" si="439"/>
        <v>13:26</v>
      </c>
      <c r="O1365">
        <v>331</v>
      </c>
      <c r="Q1365" t="s">
        <v>1410</v>
      </c>
      <c r="R1365" s="7">
        <f t="shared" si="427"/>
        <v>43924</v>
      </c>
      <c r="S1365" t="s">
        <v>2870</v>
      </c>
      <c r="T1365" s="6">
        <f t="shared" si="440"/>
        <v>9.3287037037037036E-3</v>
      </c>
      <c r="U1365">
        <f t="shared" si="428"/>
        <v>7.8125E-3</v>
      </c>
      <c r="V1365">
        <f t="shared" si="429"/>
        <v>3.5277777777777776E-2</v>
      </c>
      <c r="W1365">
        <f t="shared" si="430"/>
        <v>2.7465277777777776E-2</v>
      </c>
      <c r="X1365">
        <f t="shared" si="443"/>
        <v>1.4745370370370372E-2</v>
      </c>
      <c r="Y1365">
        <f t="shared" si="431"/>
        <v>1.4745370370370372E-2</v>
      </c>
      <c r="Z1365" t="b">
        <f t="shared" si="432"/>
        <v>0</v>
      </c>
      <c r="AA1365" s="6">
        <f t="shared" si="433"/>
        <v>3.1250000000000028E-4</v>
      </c>
      <c r="AB1365" s="6" t="b">
        <f t="shared" si="434"/>
        <v>0</v>
      </c>
      <c r="AC1365" s="9">
        <f t="shared" si="435"/>
        <v>59</v>
      </c>
      <c r="AD1365" s="9">
        <f t="shared" si="441"/>
        <v>131.111111111111</v>
      </c>
      <c r="AE1365" s="10">
        <f t="shared" si="442"/>
        <v>2.4305555555555552E-4</v>
      </c>
      <c r="AF1365">
        <f t="shared" si="436"/>
        <v>6.9328703703703722E-3</v>
      </c>
      <c r="AG1365" t="b">
        <f t="shared" si="437"/>
        <v>0</v>
      </c>
      <c r="AH1365">
        <f t="shared" si="438"/>
        <v>3.6990740740740741E-2</v>
      </c>
    </row>
    <row r="1366" spans="1:34" x14ac:dyDescent="0.2">
      <c r="A1366">
        <v>1455</v>
      </c>
      <c r="B1366" t="s">
        <v>1409</v>
      </c>
      <c r="C1366" t="s">
        <v>1425</v>
      </c>
      <c r="D1366" t="s">
        <v>2121</v>
      </c>
      <c r="E1366" t="str">
        <f t="shared" si="425"/>
        <v>Matt HancockApr 3, 2020</v>
      </c>
      <c r="F1366" t="str">
        <f>VLOOKUP(D1366,'names lookup'!A:L,5,FALSE)</f>
        <v>Matt Hancock</v>
      </c>
      <c r="G1366" t="str">
        <f>VLOOKUP(F1366,'names lookup'!E:H,3,FALSE)</f>
        <v>Government</v>
      </c>
      <c r="H1366" t="str">
        <f>VLOOKUP(F1366,'names lookup'!E:I,5,FALSE)</f>
        <v>Government</v>
      </c>
      <c r="I1366" t="str">
        <f>VLOOKUP($F1366,'names lookup'!$E:J,6,FALSE)</f>
        <v>Central govt</v>
      </c>
      <c r="J1366" t="str">
        <f>VLOOKUP($F1366,'names lookup'!$E:K,7,FALSE)</f>
        <v>N/A</v>
      </c>
      <c r="K1366" t="str">
        <f>VLOOKUP($F1366,'names lookup'!$E:L,8,FALSE)</f>
        <v>UK</v>
      </c>
      <c r="L1366" t="str">
        <f t="shared" si="426"/>
        <v>Thank you, Ruth. And Jonathan van Tam, if you could bring us up to speed on the treatments and on the latest data that we have.</v>
      </c>
      <c r="M1366" t="str">
        <f t="shared" si="439"/>
        <v>13:53</v>
      </c>
      <c r="O1366">
        <v>149</v>
      </c>
      <c r="Q1366" t="s">
        <v>1410</v>
      </c>
      <c r="R1366" s="7">
        <f t="shared" si="427"/>
        <v>43924</v>
      </c>
      <c r="S1366" t="s">
        <v>2466</v>
      </c>
      <c r="T1366" s="6">
        <f t="shared" si="440"/>
        <v>9.6412037037037039E-3</v>
      </c>
      <c r="U1366">
        <f t="shared" si="428"/>
        <v>9.6412037037037039E-3</v>
      </c>
      <c r="V1366">
        <f t="shared" si="429"/>
        <v>3.6990740740740741E-2</v>
      </c>
      <c r="W1366">
        <f t="shared" si="430"/>
        <v>2.7349537037037037E-2</v>
      </c>
      <c r="X1366">
        <f t="shared" si="443"/>
        <v>1.4745370370370372E-2</v>
      </c>
      <c r="Y1366">
        <f t="shared" si="431"/>
        <v>1.4745370370370372E-2</v>
      </c>
      <c r="Z1366" t="b">
        <f t="shared" si="432"/>
        <v>0</v>
      </c>
      <c r="AA1366" s="6">
        <f t="shared" si="433"/>
        <v>9.2592592592593767E-5</v>
      </c>
      <c r="AB1366" s="6" t="b">
        <f t="shared" si="434"/>
        <v>0</v>
      </c>
      <c r="AC1366" s="9">
        <f t="shared" si="435"/>
        <v>26</v>
      </c>
      <c r="AD1366" s="9">
        <f t="shared" si="441"/>
        <v>194.99999999999753</v>
      </c>
      <c r="AE1366" s="10">
        <f t="shared" si="442"/>
        <v>1.0416666666666667E-4</v>
      </c>
      <c r="AF1366">
        <f t="shared" si="436"/>
        <v>5.1041666666666683E-3</v>
      </c>
      <c r="AG1366" t="b">
        <f t="shared" si="437"/>
        <v>0</v>
      </c>
      <c r="AH1366">
        <f t="shared" si="438"/>
        <v>3.6990740740740741E-2</v>
      </c>
    </row>
    <row r="1367" spans="1:34" x14ac:dyDescent="0.2">
      <c r="A1367">
        <v>1456</v>
      </c>
      <c r="B1367" t="s">
        <v>1409</v>
      </c>
      <c r="C1367" t="s">
        <v>1426</v>
      </c>
      <c r="D1367" t="s">
        <v>2101</v>
      </c>
      <c r="E1367" t="str">
        <f t="shared" si="425"/>
        <v>Jonathan Van-TamApr 3, 2020</v>
      </c>
      <c r="F1367" t="str">
        <f>VLOOKUP(D1367,'names lookup'!A:L,5,FALSE)</f>
        <v>Professor Jonathan Van-Tam</v>
      </c>
      <c r="G1367" t="str">
        <f>VLOOKUP(F1367,'names lookup'!E:H,3,FALSE)</f>
        <v>Government</v>
      </c>
      <c r="H1367" t="str">
        <f>VLOOKUP(F1367,'names lookup'!E:I,5,FALSE)</f>
        <v>Government</v>
      </c>
      <c r="I1367" t="str">
        <f>VLOOKUP($F1367,'names lookup'!$E:J,6,FALSE)</f>
        <v>Central govt</v>
      </c>
      <c r="J1367" t="str">
        <f>VLOOKUP($F1367,'names lookup'!$E:K,7,FALSE)</f>
        <v>N/A</v>
      </c>
      <c r="K1367" t="str">
        <f>VLOOKUP($F1367,'names lookup'!$E:L,8,FALSE)</f>
        <v>UK</v>
      </c>
      <c r="L1367" t="str">
        <f t="shared" si="426"/>
        <v>Thank you, Secretary of State. I’ll begin with the data-</v>
      </c>
      <c r="M1367" t="str">
        <f t="shared" si="439"/>
        <v>14:01</v>
      </c>
      <c r="O1367">
        <v>82</v>
      </c>
      <c r="Q1367" t="s">
        <v>1410</v>
      </c>
      <c r="R1367" s="7">
        <f t="shared" si="427"/>
        <v>43924</v>
      </c>
      <c r="S1367" t="s">
        <v>2855</v>
      </c>
      <c r="T1367" s="6">
        <f t="shared" si="440"/>
        <v>9.7337962962962977E-3</v>
      </c>
      <c r="U1367">
        <f t="shared" si="428"/>
        <v>9.7337962962962977E-3</v>
      </c>
      <c r="V1367">
        <f t="shared" si="429"/>
        <v>3.1099537037037037E-2</v>
      </c>
      <c r="W1367">
        <f t="shared" si="430"/>
        <v>2.1365740740740741E-2</v>
      </c>
      <c r="X1367">
        <f t="shared" si="443"/>
        <v>1.4745370370370372E-2</v>
      </c>
      <c r="Y1367">
        <f t="shared" si="431"/>
        <v>1.4745370370370372E-2</v>
      </c>
      <c r="Z1367" t="b">
        <f t="shared" si="432"/>
        <v>0</v>
      </c>
      <c r="AA1367" s="6">
        <f t="shared" si="433"/>
        <v>2.3148148148147141E-5</v>
      </c>
      <c r="AB1367" s="6" t="b">
        <f t="shared" si="434"/>
        <v>0</v>
      </c>
      <c r="AC1367" s="9">
        <f t="shared" si="435"/>
        <v>10</v>
      </c>
      <c r="AD1367" s="9">
        <f t="shared" si="441"/>
        <v>300.00000000001307</v>
      </c>
      <c r="AE1367" s="10">
        <f t="shared" si="442"/>
        <v>3.4722222222222222E-5</v>
      </c>
      <c r="AF1367">
        <f t="shared" si="436"/>
        <v>5.0115740740740745E-3</v>
      </c>
      <c r="AG1367" t="b">
        <f t="shared" si="437"/>
        <v>0</v>
      </c>
      <c r="AH1367">
        <f t="shared" si="438"/>
        <v>3.6990740740740741E-2</v>
      </c>
    </row>
    <row r="1368" spans="1:34" x14ac:dyDescent="0.2">
      <c r="A1368">
        <v>1457</v>
      </c>
      <c r="B1368" t="s">
        <v>1409</v>
      </c>
      <c r="C1368" t="s">
        <v>1427</v>
      </c>
      <c r="D1368" t="s">
        <v>2101</v>
      </c>
      <c r="E1368" t="str">
        <f t="shared" si="425"/>
        <v>Jonathan Van-TamApr 3, 2020</v>
      </c>
      <c r="F1368" t="str">
        <f>VLOOKUP(D1368,'names lookup'!A:L,5,FALSE)</f>
        <v>Professor Jonathan Van-Tam</v>
      </c>
      <c r="G1368" t="str">
        <f>VLOOKUP(F1368,'names lookup'!E:H,3,FALSE)</f>
        <v>Government</v>
      </c>
      <c r="H1368" t="str">
        <f>VLOOKUP(F1368,'names lookup'!E:I,5,FALSE)</f>
        <v>Government</v>
      </c>
      <c r="I1368" t="str">
        <f>VLOOKUP($F1368,'names lookup'!$E:J,6,FALSE)</f>
        <v>Central govt</v>
      </c>
      <c r="J1368" t="str">
        <f>VLOOKUP($F1368,'names lookup'!$E:K,7,FALSE)</f>
        <v>N/A</v>
      </c>
      <c r="K1368" t="str">
        <f>VLOOKUP($F1368,'names lookup'!$E:L,8,FALSE)</f>
        <v>UK</v>
      </c>
      <c r="L1368" t="str">
        <f t="shared" si="426"/>
        <v>and the first slide I want to show you is a survey which shows the behavioral change as of 29th of March in relation to the social-distancing advice that the government has given.</v>
      </c>
      <c r="M1368" t="str">
        <f t="shared" si="439"/>
        <v>14:03</v>
      </c>
      <c r="O1368">
        <v>205</v>
      </c>
      <c r="Q1368" t="s">
        <v>1410</v>
      </c>
      <c r="R1368" s="7">
        <f t="shared" si="427"/>
        <v>43924</v>
      </c>
      <c r="S1368" t="s">
        <v>2855</v>
      </c>
      <c r="T1368" s="6">
        <f t="shared" si="440"/>
        <v>9.7569444444444448E-3</v>
      </c>
      <c r="U1368">
        <f t="shared" si="428"/>
        <v>9.7337962962962977E-3</v>
      </c>
      <c r="V1368">
        <f t="shared" si="429"/>
        <v>3.1099537037037037E-2</v>
      </c>
      <c r="W1368">
        <f t="shared" si="430"/>
        <v>2.1365740740740741E-2</v>
      </c>
      <c r="X1368">
        <f t="shared" si="443"/>
        <v>1.4745370370370372E-2</v>
      </c>
      <c r="Y1368">
        <f t="shared" si="431"/>
        <v>1.4745370370370372E-2</v>
      </c>
      <c r="Z1368" t="b">
        <f t="shared" si="432"/>
        <v>0</v>
      </c>
      <c r="AA1368" s="6">
        <f t="shared" si="433"/>
        <v>1.7361111111111049E-4</v>
      </c>
      <c r="AB1368" s="6" t="b">
        <f t="shared" si="434"/>
        <v>0</v>
      </c>
      <c r="AC1368" s="9">
        <f t="shared" si="435"/>
        <v>33</v>
      </c>
      <c r="AD1368" s="9">
        <f t="shared" si="441"/>
        <v>132.00000000000045</v>
      </c>
      <c r="AE1368" s="10">
        <f t="shared" si="442"/>
        <v>1.273148148148148E-4</v>
      </c>
      <c r="AF1368">
        <f t="shared" si="436"/>
        <v>5.0115740740740745E-3</v>
      </c>
      <c r="AG1368" t="b">
        <f t="shared" si="437"/>
        <v>0</v>
      </c>
      <c r="AH1368">
        <f t="shared" si="438"/>
        <v>3.6990740740740741E-2</v>
      </c>
    </row>
    <row r="1369" spans="1:34" x14ac:dyDescent="0.2">
      <c r="A1369">
        <v>1458</v>
      </c>
      <c r="B1369" t="s">
        <v>1409</v>
      </c>
      <c r="C1369" t="s">
        <v>1428</v>
      </c>
      <c r="D1369" t="s">
        <v>2101</v>
      </c>
      <c r="E1369" t="str">
        <f t="shared" si="425"/>
        <v>Jonathan Van-TamApr 3, 2020</v>
      </c>
      <c r="F1369" t="str">
        <f>VLOOKUP(D1369,'names lookup'!A:L,5,FALSE)</f>
        <v>Professor Jonathan Van-Tam</v>
      </c>
      <c r="G1369" t="str">
        <f>VLOOKUP(F1369,'names lookup'!E:H,3,FALSE)</f>
        <v>Government</v>
      </c>
      <c r="H1369" t="str">
        <f>VLOOKUP(F1369,'names lookup'!E:I,5,FALSE)</f>
        <v>Government</v>
      </c>
      <c r="I1369" t="str">
        <f>VLOOKUP($F1369,'names lookup'!$E:J,6,FALSE)</f>
        <v>Central govt</v>
      </c>
      <c r="J1369" t="str">
        <f>VLOOKUP($F1369,'names lookup'!$E:K,7,FALSE)</f>
        <v>N/A</v>
      </c>
      <c r="K1369" t="str">
        <f>VLOOKUP($F1369,'names lookup'!$E:L,8,FALSE)</f>
        <v>UK</v>
      </c>
      <c r="L1369" t="str">
        <f t="shared" si="426"/>
        <v>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v>
      </c>
      <c r="M1369" t="str">
        <f t="shared" si="439"/>
        <v>14:18</v>
      </c>
      <c r="O1369">
        <v>672</v>
      </c>
      <c r="Q1369" t="s">
        <v>1410</v>
      </c>
      <c r="R1369" s="7">
        <f t="shared" si="427"/>
        <v>43924</v>
      </c>
      <c r="S1369" t="s">
        <v>2855</v>
      </c>
      <c r="T1369" s="6">
        <f t="shared" si="440"/>
        <v>9.9305555555555553E-3</v>
      </c>
      <c r="U1369">
        <f t="shared" si="428"/>
        <v>9.7337962962962977E-3</v>
      </c>
      <c r="V1369">
        <f t="shared" si="429"/>
        <v>3.1099537037037037E-2</v>
      </c>
      <c r="W1369">
        <f t="shared" si="430"/>
        <v>2.1365740740740741E-2</v>
      </c>
      <c r="X1369">
        <f t="shared" si="443"/>
        <v>1.4745370370370372E-2</v>
      </c>
      <c r="Y1369">
        <f t="shared" si="431"/>
        <v>1.4745370370370372E-2</v>
      </c>
      <c r="Z1369" t="b">
        <f t="shared" si="432"/>
        <v>0</v>
      </c>
      <c r="AA1369" s="6">
        <f t="shared" si="433"/>
        <v>5.3240740740740852E-4</v>
      </c>
      <c r="AB1369" s="6" t="b">
        <f t="shared" si="434"/>
        <v>0</v>
      </c>
      <c r="AC1369" s="9">
        <f t="shared" si="435"/>
        <v>108</v>
      </c>
      <c r="AD1369" s="9">
        <f t="shared" si="441"/>
        <v>140.869565217391</v>
      </c>
      <c r="AE1369" s="10">
        <f t="shared" si="442"/>
        <v>4.3981481481481481E-4</v>
      </c>
      <c r="AF1369">
        <f t="shared" si="436"/>
        <v>5.0115740740740745E-3</v>
      </c>
      <c r="AG1369" t="b">
        <f t="shared" si="437"/>
        <v>0</v>
      </c>
      <c r="AH1369">
        <f t="shared" si="438"/>
        <v>3.6990740740740741E-2</v>
      </c>
    </row>
    <row r="1370" spans="1:34" x14ac:dyDescent="0.2">
      <c r="A1370">
        <v>1459</v>
      </c>
      <c r="B1370" t="s">
        <v>1409</v>
      </c>
      <c r="C1370" t="s">
        <v>1429</v>
      </c>
      <c r="D1370" t="s">
        <v>2101</v>
      </c>
      <c r="E1370" t="str">
        <f t="shared" si="425"/>
        <v>Jonathan Van-TamApr 3, 2020</v>
      </c>
      <c r="F1370" t="str">
        <f>VLOOKUP(D1370,'names lookup'!A:L,5,FALSE)</f>
        <v>Professor Jonathan Van-Tam</v>
      </c>
      <c r="G1370" t="str">
        <f>VLOOKUP(F1370,'names lookup'!E:H,3,FALSE)</f>
        <v>Government</v>
      </c>
      <c r="H1370" t="str">
        <f>VLOOKUP(F1370,'names lookup'!E:I,5,FALSE)</f>
        <v>Government</v>
      </c>
      <c r="I1370" t="str">
        <f>VLOOKUP($F1370,'names lookup'!$E:J,6,FALSE)</f>
        <v>Central govt</v>
      </c>
      <c r="J1370" t="str">
        <f>VLOOKUP($F1370,'names lookup'!$E:K,7,FALSE)</f>
        <v>N/A</v>
      </c>
      <c r="K1370" t="str">
        <f>VLOOKUP($F1370,'names lookup'!$E:L,8,FALSE)</f>
        <v>UK</v>
      </c>
      <c r="L1370" t="str">
        <f t="shared" si="426"/>
        <v>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v>
      </c>
      <c r="M1370" t="str">
        <f t="shared" si="439"/>
        <v>15:04</v>
      </c>
      <c r="O1370">
        <v>787</v>
      </c>
      <c r="Q1370" t="s">
        <v>1410</v>
      </c>
      <c r="R1370" s="7">
        <f t="shared" si="427"/>
        <v>43924</v>
      </c>
      <c r="S1370" t="s">
        <v>2855</v>
      </c>
      <c r="T1370" s="6">
        <f t="shared" si="440"/>
        <v>1.0462962962962964E-2</v>
      </c>
      <c r="U1370">
        <f t="shared" si="428"/>
        <v>9.7337962962962977E-3</v>
      </c>
      <c r="V1370">
        <f t="shared" si="429"/>
        <v>3.1099537037037037E-2</v>
      </c>
      <c r="W1370">
        <f t="shared" si="430"/>
        <v>2.1365740740740741E-2</v>
      </c>
      <c r="X1370">
        <f t="shared" si="443"/>
        <v>1.4745370370370372E-2</v>
      </c>
      <c r="Y1370">
        <f t="shared" si="431"/>
        <v>1.4745370370370372E-2</v>
      </c>
      <c r="Z1370" t="b">
        <f t="shared" si="432"/>
        <v>0</v>
      </c>
      <c r="AA1370" s="6">
        <f t="shared" si="433"/>
        <v>7.523148148148133E-4</v>
      </c>
      <c r="AB1370" s="6" t="b">
        <f t="shared" si="434"/>
        <v>0</v>
      </c>
      <c r="AC1370" s="9">
        <f t="shared" si="435"/>
        <v>140</v>
      </c>
      <c r="AD1370" s="9">
        <f t="shared" si="441"/>
        <v>129.23076923076948</v>
      </c>
      <c r="AE1370" s="10">
        <f t="shared" si="442"/>
        <v>5.7870370370370378E-4</v>
      </c>
      <c r="AF1370">
        <f t="shared" si="436"/>
        <v>5.0115740740740745E-3</v>
      </c>
      <c r="AG1370" t="b">
        <f t="shared" si="437"/>
        <v>0</v>
      </c>
      <c r="AH1370">
        <f t="shared" si="438"/>
        <v>3.6990740740740741E-2</v>
      </c>
    </row>
    <row r="1371" spans="1:34" x14ac:dyDescent="0.2">
      <c r="A1371">
        <v>1460</v>
      </c>
      <c r="B1371" t="s">
        <v>1409</v>
      </c>
      <c r="C1371" t="s">
        <v>1430</v>
      </c>
      <c r="D1371" t="s">
        <v>2101</v>
      </c>
      <c r="E1371" t="str">
        <f t="shared" si="425"/>
        <v>Jonathan Van-TamApr 3, 2020</v>
      </c>
      <c r="F1371" t="str">
        <f>VLOOKUP(D1371,'names lookup'!A:L,5,FALSE)</f>
        <v>Professor Jonathan Van-Tam</v>
      </c>
      <c r="G1371" t="str">
        <f>VLOOKUP(F1371,'names lookup'!E:H,3,FALSE)</f>
        <v>Government</v>
      </c>
      <c r="H1371" t="str">
        <f>VLOOKUP(F1371,'names lookup'!E:I,5,FALSE)</f>
        <v>Government</v>
      </c>
      <c r="I1371" t="str">
        <f>VLOOKUP($F1371,'names lookup'!$E:J,6,FALSE)</f>
        <v>Central govt</v>
      </c>
      <c r="J1371" t="str">
        <f>VLOOKUP($F1371,'names lookup'!$E:K,7,FALSE)</f>
        <v>N/A</v>
      </c>
      <c r="K1371" t="str">
        <f>VLOOKUP($F1371,'names lookup'!$E:L,8,FALSE)</f>
        <v>UK</v>
      </c>
      <c r="L1371" t="str">
        <f t="shared" si="426"/>
        <v>You will see a similar picture for hospital admissions, that they are increasing and again, this reinforces the advice we give. The final slide, please.</v>
      </c>
      <c r="M1371" t="str">
        <f t="shared" si="439"/>
        <v>16:09</v>
      </c>
      <c r="O1371">
        <v>178</v>
      </c>
      <c r="Q1371" t="s">
        <v>1410</v>
      </c>
      <c r="R1371" s="7">
        <f t="shared" si="427"/>
        <v>43924</v>
      </c>
      <c r="S1371" t="s">
        <v>2855</v>
      </c>
      <c r="T1371" s="6">
        <f t="shared" si="440"/>
        <v>1.1215277777777777E-2</v>
      </c>
      <c r="U1371">
        <f t="shared" si="428"/>
        <v>9.7337962962962977E-3</v>
      </c>
      <c r="V1371">
        <f t="shared" si="429"/>
        <v>3.1099537037037037E-2</v>
      </c>
      <c r="W1371">
        <f t="shared" si="430"/>
        <v>2.1365740740740741E-2</v>
      </c>
      <c r="X1371">
        <f t="shared" si="443"/>
        <v>1.4745370370370372E-2</v>
      </c>
      <c r="Y1371">
        <f t="shared" si="431"/>
        <v>1.4745370370370372E-2</v>
      </c>
      <c r="Z1371" t="b">
        <f t="shared" si="432"/>
        <v>0</v>
      </c>
      <c r="AA1371" s="6">
        <f t="shared" si="433"/>
        <v>1.5046296296296335E-4</v>
      </c>
      <c r="AB1371" s="6" t="b">
        <f t="shared" si="434"/>
        <v>0</v>
      </c>
      <c r="AC1371" s="9">
        <f t="shared" si="435"/>
        <v>25</v>
      </c>
      <c r="AD1371" s="9">
        <f t="shared" si="441"/>
        <v>115.38461538461509</v>
      </c>
      <c r="AE1371" s="10">
        <f t="shared" si="442"/>
        <v>9.2592592592592588E-5</v>
      </c>
      <c r="AF1371">
        <f t="shared" si="436"/>
        <v>5.0115740740740745E-3</v>
      </c>
      <c r="AG1371" t="b">
        <f t="shared" si="437"/>
        <v>0</v>
      </c>
      <c r="AH1371">
        <f t="shared" si="438"/>
        <v>3.6990740740740741E-2</v>
      </c>
    </row>
    <row r="1372" spans="1:34" x14ac:dyDescent="0.2">
      <c r="A1372">
        <v>1461</v>
      </c>
      <c r="B1372" t="s">
        <v>1409</v>
      </c>
      <c r="C1372" t="s">
        <v>1431</v>
      </c>
      <c r="D1372" t="s">
        <v>2101</v>
      </c>
      <c r="E1372" t="str">
        <f t="shared" si="425"/>
        <v>Jonathan Van-TamApr 3, 2020</v>
      </c>
      <c r="F1372" t="str">
        <f>VLOOKUP(D1372,'names lookup'!A:L,5,FALSE)</f>
        <v>Professor Jonathan Van-Tam</v>
      </c>
      <c r="G1372" t="str">
        <f>VLOOKUP(F1372,'names lookup'!E:H,3,FALSE)</f>
        <v>Government</v>
      </c>
      <c r="H1372" t="str">
        <f>VLOOKUP(F1372,'names lookup'!E:I,5,FALSE)</f>
        <v>Government</v>
      </c>
      <c r="I1372" t="str">
        <f>VLOOKUP($F1372,'names lookup'!$E:J,6,FALSE)</f>
        <v>Central govt</v>
      </c>
      <c r="J1372" t="str">
        <f>VLOOKUP($F1372,'names lookup'!$E:K,7,FALSE)</f>
        <v>N/A</v>
      </c>
      <c r="K1372" t="str">
        <f>VLOOKUP($F1372,'names lookup'!$E:L,8,FALSE)</f>
        <v>UK</v>
      </c>
      <c r="L1372" t="str">
        <f t="shared" si="426"/>
        <v>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v>
      </c>
      <c r="M1372" t="str">
        <f t="shared" si="439"/>
        <v>16:22</v>
      </c>
      <c r="O1372">
        <v>424</v>
      </c>
      <c r="Q1372" t="s">
        <v>1410</v>
      </c>
      <c r="R1372" s="7">
        <f t="shared" si="427"/>
        <v>43924</v>
      </c>
      <c r="S1372" t="s">
        <v>2855</v>
      </c>
      <c r="T1372" s="6">
        <f t="shared" si="440"/>
        <v>1.136574074074074E-2</v>
      </c>
      <c r="U1372">
        <f t="shared" si="428"/>
        <v>9.7337962962962977E-3</v>
      </c>
      <c r="V1372">
        <f t="shared" si="429"/>
        <v>3.1099537037037037E-2</v>
      </c>
      <c r="W1372">
        <f t="shared" si="430"/>
        <v>2.1365740740740741E-2</v>
      </c>
      <c r="X1372">
        <f t="shared" si="443"/>
        <v>1.4745370370370372E-2</v>
      </c>
      <c r="Y1372">
        <f t="shared" si="431"/>
        <v>1.4745370370370372E-2</v>
      </c>
      <c r="Z1372" t="b">
        <f t="shared" si="432"/>
        <v>0</v>
      </c>
      <c r="AA1372" s="6">
        <f t="shared" si="433"/>
        <v>4.0509259259259231E-4</v>
      </c>
      <c r="AB1372" s="6" t="b">
        <f t="shared" si="434"/>
        <v>0</v>
      </c>
      <c r="AC1372" s="9">
        <f t="shared" si="435"/>
        <v>79</v>
      </c>
      <c r="AD1372" s="9">
        <f t="shared" si="441"/>
        <v>135.42857142857153</v>
      </c>
      <c r="AE1372" s="10">
        <f t="shared" si="442"/>
        <v>3.2407407407407406E-4</v>
      </c>
      <c r="AF1372">
        <f t="shared" si="436"/>
        <v>5.0115740740740745E-3</v>
      </c>
      <c r="AG1372" t="b">
        <f t="shared" si="437"/>
        <v>0</v>
      </c>
      <c r="AH1372">
        <f t="shared" si="438"/>
        <v>3.6990740740740741E-2</v>
      </c>
    </row>
    <row r="1373" spans="1:34" x14ac:dyDescent="0.2">
      <c r="A1373">
        <v>1462</v>
      </c>
      <c r="B1373" t="s">
        <v>1409</v>
      </c>
      <c r="C1373" t="s">
        <v>1432</v>
      </c>
      <c r="D1373" t="s">
        <v>2101</v>
      </c>
      <c r="E1373" t="str">
        <f t="shared" si="425"/>
        <v>Jonathan Van-TamApr 3, 2020</v>
      </c>
      <c r="F1373" t="str">
        <f>VLOOKUP(D1373,'names lookup'!A:L,5,FALSE)</f>
        <v>Professor Jonathan Van-Tam</v>
      </c>
      <c r="G1373" t="str">
        <f>VLOOKUP(F1373,'names lookup'!E:H,3,FALSE)</f>
        <v>Government</v>
      </c>
      <c r="H1373" t="str">
        <f>VLOOKUP(F1373,'names lookup'!E:I,5,FALSE)</f>
        <v>Government</v>
      </c>
      <c r="I1373" t="str">
        <f>VLOOKUP($F1373,'names lookup'!$E:J,6,FALSE)</f>
        <v>Central govt</v>
      </c>
      <c r="J1373" t="str">
        <f>VLOOKUP($F1373,'names lookup'!$E:K,7,FALSE)</f>
        <v>N/A</v>
      </c>
      <c r="K1373" t="str">
        <f>VLOOKUP($F1373,'names lookup'!$E:L,8,FALSE)</f>
        <v>UK</v>
      </c>
      <c r="L1373" t="str">
        <f t="shared" si="426"/>
        <v>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v>
      </c>
      <c r="M1373" t="str">
        <f t="shared" si="439"/>
        <v>16:57</v>
      </c>
      <c r="O1373">
        <v>484</v>
      </c>
      <c r="Q1373" t="s">
        <v>1410</v>
      </c>
      <c r="R1373" s="7">
        <f t="shared" si="427"/>
        <v>43924</v>
      </c>
      <c r="S1373" t="s">
        <v>2855</v>
      </c>
      <c r="T1373" s="6">
        <f t="shared" si="440"/>
        <v>1.1770833333333333E-2</v>
      </c>
      <c r="U1373">
        <f t="shared" si="428"/>
        <v>9.7337962962962977E-3</v>
      </c>
      <c r="V1373">
        <f t="shared" si="429"/>
        <v>3.1099537037037037E-2</v>
      </c>
      <c r="W1373">
        <f t="shared" si="430"/>
        <v>2.1365740740740741E-2</v>
      </c>
      <c r="X1373">
        <f t="shared" si="443"/>
        <v>1.4745370370370372E-2</v>
      </c>
      <c r="Y1373">
        <f t="shared" si="431"/>
        <v>1.4745370370370372E-2</v>
      </c>
      <c r="Z1373" t="b">
        <f t="shared" si="432"/>
        <v>0</v>
      </c>
      <c r="AA1373" s="6">
        <f t="shared" si="433"/>
        <v>4.6296296296296363E-4</v>
      </c>
      <c r="AB1373" s="6" t="b">
        <f t="shared" si="434"/>
        <v>0</v>
      </c>
      <c r="AC1373" s="9">
        <f t="shared" si="435"/>
        <v>88</v>
      </c>
      <c r="AD1373" s="9">
        <f t="shared" si="441"/>
        <v>131.9999999999998</v>
      </c>
      <c r="AE1373" s="10">
        <f t="shared" si="442"/>
        <v>3.5879629629629635E-4</v>
      </c>
      <c r="AF1373">
        <f t="shared" si="436"/>
        <v>5.0115740740740745E-3</v>
      </c>
      <c r="AG1373" t="b">
        <f t="shared" si="437"/>
        <v>0</v>
      </c>
      <c r="AH1373">
        <f t="shared" si="438"/>
        <v>3.6990740740740741E-2</v>
      </c>
    </row>
    <row r="1374" spans="1:34" x14ac:dyDescent="0.2">
      <c r="A1374">
        <v>1463</v>
      </c>
      <c r="B1374" t="s">
        <v>1409</v>
      </c>
      <c r="C1374" t="s">
        <v>1433</v>
      </c>
      <c r="D1374" t="s">
        <v>2101</v>
      </c>
      <c r="E1374" t="str">
        <f t="shared" si="425"/>
        <v>Jonathan Van-TamApr 3, 2020</v>
      </c>
      <c r="F1374" t="str">
        <f>VLOOKUP(D1374,'names lookup'!A:L,5,FALSE)</f>
        <v>Professor Jonathan Van-Tam</v>
      </c>
      <c r="G1374" t="str">
        <f>VLOOKUP(F1374,'names lookup'!E:H,3,FALSE)</f>
        <v>Government</v>
      </c>
      <c r="H1374" t="str">
        <f>VLOOKUP(F1374,'names lookup'!E:I,5,FALSE)</f>
        <v>Government</v>
      </c>
      <c r="I1374" t="str">
        <f>VLOOKUP($F1374,'names lookup'!$E:J,6,FALSE)</f>
        <v>Central govt</v>
      </c>
      <c r="J1374" t="str">
        <f>VLOOKUP($F1374,'names lookup'!$E:K,7,FALSE)</f>
        <v>N/A</v>
      </c>
      <c r="K1374" t="str">
        <f>VLOOKUP($F1374,'names lookup'!$E:L,8,FALSE)</f>
        <v>UK</v>
      </c>
      <c r="L1374" t="str">
        <f t="shared" si="426"/>
        <v>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v>
      </c>
      <c r="M1374" t="str">
        <f t="shared" si="439"/>
        <v>17:37</v>
      </c>
      <c r="O1374">
        <v>506</v>
      </c>
      <c r="Q1374" t="s">
        <v>1410</v>
      </c>
      <c r="R1374" s="7">
        <f t="shared" si="427"/>
        <v>43924</v>
      </c>
      <c r="S1374" t="s">
        <v>2855</v>
      </c>
      <c r="T1374" s="6">
        <f t="shared" si="440"/>
        <v>1.2233796296296296E-2</v>
      </c>
      <c r="U1374">
        <f t="shared" si="428"/>
        <v>9.7337962962962977E-3</v>
      </c>
      <c r="V1374">
        <f t="shared" si="429"/>
        <v>3.1099537037037037E-2</v>
      </c>
      <c r="W1374">
        <f t="shared" si="430"/>
        <v>2.1365740740740741E-2</v>
      </c>
      <c r="X1374">
        <f t="shared" si="443"/>
        <v>1.4745370370370372E-2</v>
      </c>
      <c r="Y1374">
        <f t="shared" si="431"/>
        <v>1.4745370370370372E-2</v>
      </c>
      <c r="Z1374" t="b">
        <f t="shared" si="432"/>
        <v>0</v>
      </c>
      <c r="AA1374" s="6">
        <f t="shared" si="433"/>
        <v>4.745370370370372E-4</v>
      </c>
      <c r="AB1374" s="6" t="b">
        <f t="shared" si="434"/>
        <v>0</v>
      </c>
      <c r="AC1374" s="9">
        <f t="shared" si="435"/>
        <v>91</v>
      </c>
      <c r="AD1374" s="9">
        <f t="shared" si="441"/>
        <v>133.17073170731703</v>
      </c>
      <c r="AE1374" s="10">
        <f t="shared" si="442"/>
        <v>3.7037037037037035E-4</v>
      </c>
      <c r="AF1374">
        <f t="shared" si="436"/>
        <v>5.0115740740740745E-3</v>
      </c>
      <c r="AG1374" t="b">
        <f t="shared" si="437"/>
        <v>0</v>
      </c>
      <c r="AH1374">
        <f t="shared" si="438"/>
        <v>3.6990740740740741E-2</v>
      </c>
    </row>
    <row r="1375" spans="1:34" x14ac:dyDescent="0.2">
      <c r="A1375">
        <v>1464</v>
      </c>
      <c r="B1375" t="s">
        <v>1409</v>
      </c>
      <c r="C1375" t="s">
        <v>1434</v>
      </c>
      <c r="D1375" t="s">
        <v>2101</v>
      </c>
      <c r="E1375" t="str">
        <f t="shared" si="425"/>
        <v>Jonathan Van-TamApr 3, 2020</v>
      </c>
      <c r="F1375" t="str">
        <f>VLOOKUP(D1375,'names lookup'!A:L,5,FALSE)</f>
        <v>Professor Jonathan Van-Tam</v>
      </c>
      <c r="G1375" t="str">
        <f>VLOOKUP(F1375,'names lookup'!E:H,3,FALSE)</f>
        <v>Government</v>
      </c>
      <c r="H1375" t="str">
        <f>VLOOKUP(F1375,'names lookup'!E:I,5,FALSE)</f>
        <v>Government</v>
      </c>
      <c r="I1375" t="str">
        <f>VLOOKUP($F1375,'names lookup'!$E:J,6,FALSE)</f>
        <v>Central govt</v>
      </c>
      <c r="J1375" t="str">
        <f>VLOOKUP($F1375,'names lookup'!$E:K,7,FALSE)</f>
        <v>N/A</v>
      </c>
      <c r="K1375" t="str">
        <f>VLOOKUP($F1375,'names lookup'!$E:L,8,FALSE)</f>
        <v>UK</v>
      </c>
      <c r="L1375" t="str">
        <f t="shared" si="426"/>
        <v>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v>
      </c>
      <c r="M1375" t="str">
        <f t="shared" si="439"/>
        <v>18:18</v>
      </c>
      <c r="O1375">
        <v>579</v>
      </c>
      <c r="Q1375" t="s">
        <v>1410</v>
      </c>
      <c r="R1375" s="7">
        <f t="shared" si="427"/>
        <v>43924</v>
      </c>
      <c r="S1375" t="s">
        <v>2855</v>
      </c>
      <c r="T1375" s="6">
        <f t="shared" si="440"/>
        <v>1.2708333333333334E-2</v>
      </c>
      <c r="U1375">
        <f t="shared" si="428"/>
        <v>9.7337962962962977E-3</v>
      </c>
      <c r="V1375">
        <f t="shared" si="429"/>
        <v>3.1099537037037037E-2</v>
      </c>
      <c r="W1375">
        <f t="shared" si="430"/>
        <v>2.1365740740740741E-2</v>
      </c>
      <c r="X1375">
        <f t="shared" si="443"/>
        <v>1.4745370370370372E-2</v>
      </c>
      <c r="Y1375">
        <f t="shared" si="431"/>
        <v>1.4745370370370372E-2</v>
      </c>
      <c r="Z1375" t="b">
        <f t="shared" si="432"/>
        <v>0</v>
      </c>
      <c r="AA1375" s="6">
        <f t="shared" si="433"/>
        <v>5.0925925925925965E-4</v>
      </c>
      <c r="AB1375" s="6" t="b">
        <f t="shared" si="434"/>
        <v>0</v>
      </c>
      <c r="AC1375" s="9">
        <f t="shared" si="435"/>
        <v>94</v>
      </c>
      <c r="AD1375" s="9">
        <f t="shared" si="441"/>
        <v>128.1818181818181</v>
      </c>
      <c r="AE1375" s="10">
        <f t="shared" si="442"/>
        <v>3.8194444444444446E-4</v>
      </c>
      <c r="AF1375">
        <f t="shared" si="436"/>
        <v>5.0115740740740745E-3</v>
      </c>
      <c r="AG1375" t="b">
        <f t="shared" si="437"/>
        <v>0</v>
      </c>
      <c r="AH1375">
        <f t="shared" si="438"/>
        <v>3.6990740740740741E-2</v>
      </c>
    </row>
    <row r="1376" spans="1:34" x14ac:dyDescent="0.2">
      <c r="A1376">
        <v>1465</v>
      </c>
      <c r="B1376" t="s">
        <v>1409</v>
      </c>
      <c r="C1376" t="s">
        <v>1435</v>
      </c>
      <c r="D1376" t="s">
        <v>2101</v>
      </c>
      <c r="E1376" t="str">
        <f t="shared" si="425"/>
        <v>Jonathan Van-TamApr 3, 2020</v>
      </c>
      <c r="F1376" t="str">
        <f>VLOOKUP(D1376,'names lookup'!A:L,5,FALSE)</f>
        <v>Professor Jonathan Van-Tam</v>
      </c>
      <c r="G1376" t="str">
        <f>VLOOKUP(F1376,'names lookup'!E:H,3,FALSE)</f>
        <v>Government</v>
      </c>
      <c r="H1376" t="str">
        <f>VLOOKUP(F1376,'names lookup'!E:I,5,FALSE)</f>
        <v>Government</v>
      </c>
      <c r="I1376" t="str">
        <f>VLOOKUP($F1376,'names lookup'!$E:J,6,FALSE)</f>
        <v>Central govt</v>
      </c>
      <c r="J1376" t="str">
        <f>VLOOKUP($F1376,'names lookup'!$E:K,7,FALSE)</f>
        <v>N/A</v>
      </c>
      <c r="K1376" t="str">
        <f>VLOOKUP($F1376,'names lookup'!$E:L,8,FALSE)</f>
        <v>UK</v>
      </c>
      <c r="L1376" t="str">
        <f t="shared" si="426"/>
        <v>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v>
      </c>
      <c r="M1376" t="str">
        <f t="shared" si="439"/>
        <v>19:02</v>
      </c>
      <c r="O1376">
        <v>537</v>
      </c>
      <c r="Q1376" t="s">
        <v>1410</v>
      </c>
      <c r="R1376" s="7">
        <f t="shared" si="427"/>
        <v>43924</v>
      </c>
      <c r="S1376" t="s">
        <v>2855</v>
      </c>
      <c r="T1376" s="6">
        <f t="shared" si="440"/>
        <v>1.3217592592592593E-2</v>
      </c>
      <c r="U1376">
        <f t="shared" si="428"/>
        <v>9.7337962962962977E-3</v>
      </c>
      <c r="V1376">
        <f t="shared" si="429"/>
        <v>3.1099537037037037E-2</v>
      </c>
      <c r="W1376">
        <f t="shared" si="430"/>
        <v>2.1365740740740741E-2</v>
      </c>
      <c r="X1376">
        <f t="shared" si="443"/>
        <v>1.4745370370370372E-2</v>
      </c>
      <c r="Y1376">
        <f t="shared" si="431"/>
        <v>1.4745370370370372E-2</v>
      </c>
      <c r="Z1376" t="b">
        <f t="shared" si="432"/>
        <v>0</v>
      </c>
      <c r="AA1376" s="6">
        <f t="shared" si="433"/>
        <v>4.2824074074073772E-4</v>
      </c>
      <c r="AB1376" s="6" t="b">
        <f t="shared" si="434"/>
        <v>0</v>
      </c>
      <c r="AC1376" s="9">
        <f t="shared" si="435"/>
        <v>86</v>
      </c>
      <c r="AD1376" s="9">
        <f t="shared" si="441"/>
        <v>139.45945945946045</v>
      </c>
      <c r="AE1376" s="10">
        <f t="shared" si="442"/>
        <v>3.4722222222222224E-4</v>
      </c>
      <c r="AF1376">
        <f t="shared" si="436"/>
        <v>5.0115740740740745E-3</v>
      </c>
      <c r="AG1376" t="b">
        <f t="shared" si="437"/>
        <v>0</v>
      </c>
      <c r="AH1376">
        <f t="shared" si="438"/>
        <v>3.6990740740740741E-2</v>
      </c>
    </row>
    <row r="1377" spans="1:34" x14ac:dyDescent="0.2">
      <c r="A1377">
        <v>1466</v>
      </c>
      <c r="B1377" t="s">
        <v>1409</v>
      </c>
      <c r="C1377" t="s">
        <v>1436</v>
      </c>
      <c r="D1377" t="s">
        <v>2101</v>
      </c>
      <c r="E1377" t="str">
        <f t="shared" si="425"/>
        <v>Jonathan Van-TamApr 3, 2020</v>
      </c>
      <c r="F1377" t="str">
        <f>VLOOKUP(D1377,'names lookup'!A:L,5,FALSE)</f>
        <v>Professor Jonathan Van-Tam</v>
      </c>
      <c r="G1377" t="str">
        <f>VLOOKUP(F1377,'names lookup'!E:H,3,FALSE)</f>
        <v>Government</v>
      </c>
      <c r="H1377" t="str">
        <f>VLOOKUP(F1377,'names lookup'!E:I,5,FALSE)</f>
        <v>Government</v>
      </c>
      <c r="I1377" t="str">
        <f>VLOOKUP($F1377,'names lookup'!$E:J,6,FALSE)</f>
        <v>Central govt</v>
      </c>
      <c r="J1377" t="str">
        <f>VLOOKUP($F1377,'names lookup'!$E:K,7,FALSE)</f>
        <v>N/A</v>
      </c>
      <c r="K1377" t="str">
        <f>VLOOKUP($F1377,'names lookup'!$E:L,8,FALSE)</f>
        <v>UK</v>
      </c>
      <c r="L1377" t="str">
        <f t="shared" si="426"/>
        <v>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v>
      </c>
      <c r="M1377" t="str">
        <f t="shared" si="439"/>
        <v>19:39</v>
      </c>
      <c r="O1377">
        <v>422</v>
      </c>
      <c r="Q1377" t="s">
        <v>1410</v>
      </c>
      <c r="R1377" s="7">
        <f t="shared" si="427"/>
        <v>43924</v>
      </c>
      <c r="S1377" t="s">
        <v>2855</v>
      </c>
      <c r="T1377" s="6">
        <f t="shared" si="440"/>
        <v>1.3645833333333331E-2</v>
      </c>
      <c r="U1377">
        <f t="shared" si="428"/>
        <v>9.7337962962962977E-3</v>
      </c>
      <c r="V1377">
        <f t="shared" si="429"/>
        <v>3.1099537037037037E-2</v>
      </c>
      <c r="W1377">
        <f t="shared" si="430"/>
        <v>2.1365740740740741E-2</v>
      </c>
      <c r="X1377">
        <f t="shared" si="443"/>
        <v>1.4745370370370372E-2</v>
      </c>
      <c r="Y1377">
        <f t="shared" si="431"/>
        <v>1.4745370370370372E-2</v>
      </c>
      <c r="Z1377" t="b">
        <f t="shared" si="432"/>
        <v>0</v>
      </c>
      <c r="AA1377" s="6">
        <f t="shared" si="433"/>
        <v>3.2407407407407732E-4</v>
      </c>
      <c r="AB1377" s="6" t="b">
        <f t="shared" si="434"/>
        <v>0</v>
      </c>
      <c r="AC1377" s="9">
        <f t="shared" si="435"/>
        <v>75</v>
      </c>
      <c r="AD1377" s="9">
        <f t="shared" si="441"/>
        <v>160.7142857142841</v>
      </c>
      <c r="AE1377" s="10">
        <f t="shared" si="442"/>
        <v>3.0092592592592595E-4</v>
      </c>
      <c r="AF1377">
        <f t="shared" si="436"/>
        <v>5.0115740740740745E-3</v>
      </c>
      <c r="AG1377" t="b">
        <f t="shared" si="437"/>
        <v>0</v>
      </c>
      <c r="AH1377">
        <f t="shared" si="438"/>
        <v>3.6990740740740741E-2</v>
      </c>
    </row>
    <row r="1378" spans="1:34" x14ac:dyDescent="0.2">
      <c r="A1378">
        <v>1467</v>
      </c>
      <c r="B1378" t="s">
        <v>1409</v>
      </c>
      <c r="C1378" t="s">
        <v>1437</v>
      </c>
      <c r="D1378" t="s">
        <v>2101</v>
      </c>
      <c r="E1378" t="str">
        <f t="shared" si="425"/>
        <v>Jonathan Van-TamApr 3, 2020</v>
      </c>
      <c r="F1378" t="str">
        <f>VLOOKUP(D1378,'names lookup'!A:L,5,FALSE)</f>
        <v>Professor Jonathan Van-Tam</v>
      </c>
      <c r="G1378" t="str">
        <f>VLOOKUP(F1378,'names lookup'!E:H,3,FALSE)</f>
        <v>Government</v>
      </c>
      <c r="H1378" t="str">
        <f>VLOOKUP(F1378,'names lookup'!E:I,5,FALSE)</f>
        <v>Government</v>
      </c>
      <c r="I1378" t="str">
        <f>VLOOKUP($F1378,'names lookup'!$E:J,6,FALSE)</f>
        <v>Central govt</v>
      </c>
      <c r="J1378" t="str">
        <f>VLOOKUP($F1378,'names lookup'!$E:K,7,FALSE)</f>
        <v>N/A</v>
      </c>
      <c r="K1378" t="str">
        <f>VLOOKUP($F1378,'names lookup'!$E:L,8,FALSE)</f>
        <v>UK</v>
      </c>
      <c r="L1378" t="str">
        <f t="shared" si="426"/>
        <v>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v>
      </c>
      <c r="M1378" t="str">
        <f t="shared" si="439"/>
        <v>20:07</v>
      </c>
      <c r="O1378">
        <v>480</v>
      </c>
      <c r="Q1378" t="s">
        <v>1410</v>
      </c>
      <c r="R1378" s="7">
        <f t="shared" si="427"/>
        <v>43924</v>
      </c>
      <c r="S1378" t="s">
        <v>2855</v>
      </c>
      <c r="T1378" s="6">
        <f t="shared" si="440"/>
        <v>1.3969907407407408E-2</v>
      </c>
      <c r="U1378">
        <f t="shared" si="428"/>
        <v>9.7337962962962977E-3</v>
      </c>
      <c r="V1378">
        <f t="shared" si="429"/>
        <v>3.1099537037037037E-2</v>
      </c>
      <c r="W1378">
        <f t="shared" si="430"/>
        <v>2.1365740740740741E-2</v>
      </c>
      <c r="X1378">
        <f t="shared" si="443"/>
        <v>1.4745370370370372E-2</v>
      </c>
      <c r="Y1378">
        <f t="shared" si="431"/>
        <v>1.4745370370370372E-2</v>
      </c>
      <c r="Z1378" t="b">
        <f t="shared" si="432"/>
        <v>0</v>
      </c>
      <c r="AA1378" s="6">
        <f t="shared" si="433"/>
        <v>4.0509259259259058E-4</v>
      </c>
      <c r="AB1378" s="6" t="b">
        <f t="shared" si="434"/>
        <v>0</v>
      </c>
      <c r="AC1378" s="9">
        <f t="shared" si="435"/>
        <v>87</v>
      </c>
      <c r="AD1378" s="9">
        <f t="shared" si="441"/>
        <v>149.14285714285791</v>
      </c>
      <c r="AE1378" s="10">
        <f t="shared" si="442"/>
        <v>3.5879629629629635E-4</v>
      </c>
      <c r="AF1378">
        <f t="shared" si="436"/>
        <v>5.0115740740740745E-3</v>
      </c>
      <c r="AG1378" t="b">
        <f t="shared" si="437"/>
        <v>0</v>
      </c>
      <c r="AH1378">
        <f t="shared" si="438"/>
        <v>3.6990740740740741E-2</v>
      </c>
    </row>
    <row r="1379" spans="1:34" x14ac:dyDescent="0.2">
      <c r="A1379">
        <v>1468</v>
      </c>
      <c r="B1379" t="s">
        <v>1409</v>
      </c>
      <c r="C1379" t="s">
        <v>1438</v>
      </c>
      <c r="D1379" t="s">
        <v>2101</v>
      </c>
      <c r="E1379" t="str">
        <f t="shared" si="425"/>
        <v>Jonathan Van-TamApr 3, 2020</v>
      </c>
      <c r="F1379" t="str">
        <f>VLOOKUP(D1379,'names lookup'!A:L,5,FALSE)</f>
        <v>Professor Jonathan Van-Tam</v>
      </c>
      <c r="G1379" t="str">
        <f>VLOOKUP(F1379,'names lookup'!E:H,3,FALSE)</f>
        <v>Government</v>
      </c>
      <c r="H1379" t="str">
        <f>VLOOKUP(F1379,'names lookup'!E:I,5,FALSE)</f>
        <v>Government</v>
      </c>
      <c r="I1379" t="str">
        <f>VLOOKUP($F1379,'names lookup'!$E:J,6,FALSE)</f>
        <v>Central govt</v>
      </c>
      <c r="J1379" t="str">
        <f>VLOOKUP($F1379,'names lookup'!$E:K,7,FALSE)</f>
        <v>N/A</v>
      </c>
      <c r="K1379" t="str">
        <f>VLOOKUP($F1379,'names lookup'!$E:L,8,FALSE)</f>
        <v>UK</v>
      </c>
      <c r="L1379" t="str">
        <f t="shared" si="426"/>
        <v>Thank you, Secretary.</v>
      </c>
      <c r="M1379" t="str">
        <f t="shared" si="439"/>
        <v>20:42</v>
      </c>
      <c r="O1379">
        <v>47</v>
      </c>
      <c r="Q1379" t="s">
        <v>1410</v>
      </c>
      <c r="R1379" s="7">
        <f t="shared" si="427"/>
        <v>43924</v>
      </c>
      <c r="S1379" t="s">
        <v>2855</v>
      </c>
      <c r="T1379" s="6">
        <f t="shared" si="440"/>
        <v>1.4374999999999999E-2</v>
      </c>
      <c r="U1379">
        <f t="shared" si="428"/>
        <v>9.7337962962962977E-3</v>
      </c>
      <c r="V1379">
        <f t="shared" si="429"/>
        <v>3.1099537037037037E-2</v>
      </c>
      <c r="W1379">
        <f t="shared" si="430"/>
        <v>2.1365740740740741E-2</v>
      </c>
      <c r="X1379">
        <f t="shared" si="443"/>
        <v>1.4745370370370372E-2</v>
      </c>
      <c r="Y1379">
        <f t="shared" si="431"/>
        <v>1.4745370370370372E-2</v>
      </c>
      <c r="Z1379" t="b">
        <f t="shared" si="432"/>
        <v>0</v>
      </c>
      <c r="AA1379" s="6">
        <f t="shared" si="433"/>
        <v>1.157407407407357E-5</v>
      </c>
      <c r="AB1379" s="6" t="b">
        <f t="shared" si="434"/>
        <v>0</v>
      </c>
      <c r="AC1379" s="9">
        <f t="shared" si="435"/>
        <v>3</v>
      </c>
      <c r="AD1379" s="9">
        <f t="shared" ref="AD1379:AD1410" si="444">IF(AB1379=FALSE,AC1379/(AA1379*(24*60)),"")</f>
        <v>180.00000000000784</v>
      </c>
      <c r="AE1379" s="10">
        <f t="shared" si="442"/>
        <v>1.1574074074074073E-5</v>
      </c>
      <c r="AF1379">
        <f t="shared" si="436"/>
        <v>5.0115740740740745E-3</v>
      </c>
      <c r="AG1379" t="b">
        <f t="shared" si="437"/>
        <v>0</v>
      </c>
      <c r="AH1379">
        <f t="shared" si="438"/>
        <v>3.6990740740740741E-2</v>
      </c>
    </row>
    <row r="1380" spans="1:34" x14ac:dyDescent="0.2">
      <c r="A1380">
        <v>1469</v>
      </c>
      <c r="B1380" t="s">
        <v>1409</v>
      </c>
      <c r="C1380" t="s">
        <v>1439</v>
      </c>
      <c r="D1380" t="s">
        <v>2121</v>
      </c>
      <c r="E1380" t="str">
        <f t="shared" si="425"/>
        <v>Matt HancockApr 3, 2020</v>
      </c>
      <c r="F1380" t="str">
        <f>VLOOKUP(D1380,'names lookup'!A:L,5,FALSE)</f>
        <v>Matt Hancock</v>
      </c>
      <c r="G1380" t="str">
        <f>VLOOKUP(F1380,'names lookup'!E:H,3,FALSE)</f>
        <v>Government</v>
      </c>
      <c r="H1380" t="str">
        <f>VLOOKUP(F1380,'names lookup'!E:I,5,FALSE)</f>
        <v>Government</v>
      </c>
      <c r="I1380" t="str">
        <f>VLOOKUP($F1380,'names lookup'!$E:J,6,FALSE)</f>
        <v>Central govt</v>
      </c>
      <c r="J1380" t="str">
        <f>VLOOKUP($F1380,'names lookup'!$E:K,7,FALSE)</f>
        <v>N/A</v>
      </c>
      <c r="K1380" t="str">
        <f>VLOOKUP($F1380,'names lookup'!$E:L,8,FALSE)</f>
        <v>UK</v>
      </c>
      <c r="L1380" t="str">
        <f t="shared" si="426"/>
        <v>Thank you very much. If we now go to questions, the first question is going to be from Hugh Pym of the BBC.</v>
      </c>
      <c r="M1380" t="str">
        <f t="shared" si="439"/>
        <v>20:43</v>
      </c>
      <c r="O1380">
        <v>129</v>
      </c>
      <c r="Q1380" t="s">
        <v>1410</v>
      </c>
      <c r="R1380" s="7">
        <f t="shared" si="427"/>
        <v>43924</v>
      </c>
      <c r="S1380" t="s">
        <v>2871</v>
      </c>
      <c r="T1380" s="6">
        <f t="shared" si="440"/>
        <v>1.4386574074074072E-2</v>
      </c>
      <c r="U1380">
        <f t="shared" si="428"/>
        <v>1.4386574074074072E-2</v>
      </c>
      <c r="V1380">
        <f t="shared" si="429"/>
        <v>3.6990740740740741E-2</v>
      </c>
      <c r="W1380">
        <f t="shared" si="430"/>
        <v>2.2604166666666668E-2</v>
      </c>
      <c r="X1380">
        <f t="shared" si="443"/>
        <v>1.4745370370370372E-2</v>
      </c>
      <c r="Y1380">
        <f t="shared" si="431"/>
        <v>1.4745370370370372E-2</v>
      </c>
      <c r="Z1380" t="b">
        <f t="shared" si="432"/>
        <v>0</v>
      </c>
      <c r="AA1380" s="6">
        <f t="shared" si="433"/>
        <v>1.2731481481481621E-4</v>
      </c>
      <c r="AB1380" s="6" t="b">
        <f t="shared" si="434"/>
        <v>0</v>
      </c>
      <c r="AC1380" s="9">
        <f t="shared" si="435"/>
        <v>23</v>
      </c>
      <c r="AD1380" s="9">
        <f t="shared" si="444"/>
        <v>125.45454545454407</v>
      </c>
      <c r="AE1380" s="10">
        <f t="shared" si="442"/>
        <v>9.2592592592592588E-5</v>
      </c>
      <c r="AF1380">
        <f t="shared" si="436"/>
        <v>3.5879629629629976E-4</v>
      </c>
      <c r="AG1380" t="b">
        <f t="shared" si="437"/>
        <v>0</v>
      </c>
      <c r="AH1380">
        <f t="shared" si="438"/>
        <v>3.6990740740740741E-2</v>
      </c>
    </row>
    <row r="1381" spans="1:34" x14ac:dyDescent="0.2">
      <c r="A1381">
        <v>1470</v>
      </c>
      <c r="B1381" t="s">
        <v>1409</v>
      </c>
      <c r="C1381" t="s">
        <v>1440</v>
      </c>
      <c r="D1381" t="s">
        <v>2079</v>
      </c>
      <c r="E1381" t="str">
        <f t="shared" si="425"/>
        <v>Hugh PymApr 3, 2020</v>
      </c>
      <c r="F1381" t="str">
        <f>VLOOKUP(D1381,'names lookup'!A:L,5,FALSE)</f>
        <v>Hugh Pym</v>
      </c>
      <c r="G1381" t="str">
        <f>VLOOKUP(F1381,'names lookup'!E:H,3,FALSE)</f>
        <v>BBC News</v>
      </c>
      <c r="H1381" t="str">
        <f>VLOOKUP(F1381,'names lookup'!E:I,5,FALSE)</f>
        <v>Media</v>
      </c>
      <c r="I1381" t="str">
        <f>VLOOKUP($F1381,'names lookup'!$E:J,6,FALSE)</f>
        <v>TV</v>
      </c>
      <c r="J1381" t="str">
        <f>VLOOKUP($F1381,'names lookup'!$E:K,7,FALSE)</f>
        <v>National</v>
      </c>
      <c r="K1381" t="str">
        <f>VLOOKUP($F1381,'names lookup'!$E:L,8,FALSE)</f>
        <v>UK</v>
      </c>
      <c r="L1381" t="str">
        <f t="shared" si="426"/>
        <v>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v>
      </c>
      <c r="M1381" t="str">
        <f t="shared" si="439"/>
        <v>20:54</v>
      </c>
      <c r="O1381">
        <v>315</v>
      </c>
      <c r="Q1381" t="s">
        <v>1410</v>
      </c>
      <c r="R1381" s="7">
        <f t="shared" si="427"/>
        <v>43924</v>
      </c>
      <c r="S1381" t="s">
        <v>2872</v>
      </c>
      <c r="T1381" s="6">
        <f t="shared" si="440"/>
        <v>1.4513888888888889E-2</v>
      </c>
      <c r="U1381">
        <f t="shared" si="428"/>
        <v>1.4513888888888889E-2</v>
      </c>
      <c r="V1381">
        <f t="shared" si="429"/>
        <v>1.4513888888888889E-2</v>
      </c>
      <c r="W1381">
        <f t="shared" si="430"/>
        <v>0</v>
      </c>
      <c r="X1381">
        <f t="shared" si="443"/>
        <v>1.4745370370370372E-2</v>
      </c>
      <c r="Y1381">
        <f t="shared" si="431"/>
        <v>1.4745370370370372E-2</v>
      </c>
      <c r="Z1381" t="b">
        <f t="shared" si="432"/>
        <v>0</v>
      </c>
      <c r="AA1381" s="6">
        <f t="shared" si="433"/>
        <v>2.3148148148148355E-4</v>
      </c>
      <c r="AB1381" s="6" t="b">
        <f t="shared" si="434"/>
        <v>0</v>
      </c>
      <c r="AC1381" s="9">
        <f t="shared" si="435"/>
        <v>59</v>
      </c>
      <c r="AD1381" s="9">
        <f t="shared" si="444"/>
        <v>176.99999999999841</v>
      </c>
      <c r="AE1381" s="10">
        <f t="shared" si="442"/>
        <v>2.4305555555555552E-4</v>
      </c>
      <c r="AF1381">
        <f t="shared" si="436"/>
        <v>2.3148148148148355E-4</v>
      </c>
      <c r="AG1381" t="b">
        <f t="shared" si="437"/>
        <v>0</v>
      </c>
      <c r="AH1381">
        <f t="shared" si="438"/>
        <v>3.6990740740740741E-2</v>
      </c>
    </row>
    <row r="1382" spans="1:34" x14ac:dyDescent="0.2">
      <c r="A1382">
        <v>1471</v>
      </c>
      <c r="B1382" t="s">
        <v>1409</v>
      </c>
      <c r="C1382" t="s">
        <v>1441</v>
      </c>
      <c r="D1382" t="s">
        <v>2101</v>
      </c>
      <c r="E1382" t="str">
        <f t="shared" si="425"/>
        <v>Jonathan Van-TamApr 3, 2020</v>
      </c>
      <c r="F1382" t="str">
        <f>VLOOKUP(D1382,'names lookup'!A:L,5,FALSE)</f>
        <v>Professor Jonathan Van-Tam</v>
      </c>
      <c r="G1382" t="str">
        <f>VLOOKUP(F1382,'names lookup'!E:H,3,FALSE)</f>
        <v>Government</v>
      </c>
      <c r="H1382" t="str">
        <f>VLOOKUP(F1382,'names lookup'!E:I,5,FALSE)</f>
        <v>Government</v>
      </c>
      <c r="I1382" t="str">
        <f>VLOOKUP($F1382,'names lookup'!$E:J,6,FALSE)</f>
        <v>Central govt</v>
      </c>
      <c r="J1382" t="str">
        <f>VLOOKUP($F1382,'names lookup'!$E:K,7,FALSE)</f>
        <v>N/A</v>
      </c>
      <c r="K1382" t="str">
        <f>VLOOKUP($F1382,'names lookup'!$E:L,8,FALSE)</f>
        <v>UK</v>
      </c>
      <c r="L1382" t="str">
        <f t="shared" si="426"/>
        <v>Thank you for the two questions. The first one is about when we will turn this curve round, when we are going to peak, and when we’re going to come down.</v>
      </c>
      <c r="M1382" t="str">
        <f t="shared" si="439"/>
        <v>21:14</v>
      </c>
      <c r="O1382">
        <v>179</v>
      </c>
      <c r="Q1382" t="s">
        <v>1410</v>
      </c>
      <c r="R1382" s="7">
        <f t="shared" si="427"/>
        <v>43924</v>
      </c>
      <c r="S1382" t="s">
        <v>2651</v>
      </c>
      <c r="T1382" s="6">
        <f t="shared" si="440"/>
        <v>1.4745370370370372E-2</v>
      </c>
      <c r="U1382">
        <f t="shared" si="428"/>
        <v>1.4745370370370372E-2</v>
      </c>
      <c r="V1382">
        <f t="shared" si="429"/>
        <v>3.1099537037037037E-2</v>
      </c>
      <c r="W1382">
        <f t="shared" si="430"/>
        <v>1.6354166666666663E-2</v>
      </c>
      <c r="X1382">
        <f t="shared" si="443"/>
        <v>1.9479166666666669E-2</v>
      </c>
      <c r="Y1382">
        <f t="shared" si="431"/>
        <v>1.9479166666666669E-2</v>
      </c>
      <c r="Z1382" t="b">
        <f t="shared" si="432"/>
        <v>0</v>
      </c>
      <c r="AA1382" s="6">
        <f t="shared" si="433"/>
        <v>1.1574074074073744E-4</v>
      </c>
      <c r="AB1382" s="6" t="b">
        <f t="shared" si="434"/>
        <v>0</v>
      </c>
      <c r="AC1382" s="9">
        <f t="shared" si="435"/>
        <v>31</v>
      </c>
      <c r="AD1382" s="9">
        <f t="shared" si="444"/>
        <v>186.00000000000531</v>
      </c>
      <c r="AE1382" s="10">
        <f t="shared" si="442"/>
        <v>1.273148148148148E-4</v>
      </c>
      <c r="AF1382">
        <f t="shared" si="436"/>
        <v>4.7337962962962967E-3</v>
      </c>
      <c r="AG1382" t="b">
        <f t="shared" si="437"/>
        <v>0</v>
      </c>
      <c r="AH1382">
        <f t="shared" si="438"/>
        <v>3.6990740740740741E-2</v>
      </c>
    </row>
    <row r="1383" spans="1:34" x14ac:dyDescent="0.2">
      <c r="A1383">
        <v>1472</v>
      </c>
      <c r="B1383" t="s">
        <v>1409</v>
      </c>
      <c r="C1383" t="s">
        <v>1442</v>
      </c>
      <c r="D1383" t="s">
        <v>2101</v>
      </c>
      <c r="E1383" t="str">
        <f t="shared" si="425"/>
        <v>Jonathan Van-TamApr 3, 2020</v>
      </c>
      <c r="F1383" t="str">
        <f>VLOOKUP(D1383,'names lookup'!A:L,5,FALSE)</f>
        <v>Professor Jonathan Van-Tam</v>
      </c>
      <c r="G1383" t="str">
        <f>VLOOKUP(F1383,'names lookup'!E:H,3,FALSE)</f>
        <v>Government</v>
      </c>
      <c r="H1383" t="str">
        <f>VLOOKUP(F1383,'names lookup'!E:I,5,FALSE)</f>
        <v>Government</v>
      </c>
      <c r="I1383" t="str">
        <f>VLOOKUP($F1383,'names lookup'!$E:J,6,FALSE)</f>
        <v>Central govt</v>
      </c>
      <c r="J1383" t="str">
        <f>VLOOKUP($F1383,'names lookup'!$E:K,7,FALSE)</f>
        <v>N/A</v>
      </c>
      <c r="K1383" t="str">
        <f>VLOOKUP($F1383,'names lookup'!$E:L,8,FALSE)</f>
        <v>UK</v>
      </c>
      <c r="L1383" t="str">
        <f t="shared" si="426"/>
        <v>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v>
      </c>
      <c r="M1383" t="str">
        <f t="shared" si="439"/>
        <v>21:24</v>
      </c>
      <c r="O1383">
        <v>631</v>
      </c>
      <c r="Q1383" t="s">
        <v>1410</v>
      </c>
      <c r="R1383" s="7">
        <f t="shared" si="427"/>
        <v>43924</v>
      </c>
      <c r="S1383" t="s">
        <v>2651</v>
      </c>
      <c r="T1383" s="6">
        <f t="shared" si="440"/>
        <v>1.486111111111111E-2</v>
      </c>
      <c r="U1383">
        <f t="shared" si="428"/>
        <v>1.4745370370370372E-2</v>
      </c>
      <c r="V1383">
        <f t="shared" si="429"/>
        <v>3.1099537037037037E-2</v>
      </c>
      <c r="W1383">
        <f t="shared" si="430"/>
        <v>1.6354166666666663E-2</v>
      </c>
      <c r="X1383">
        <f t="shared" si="443"/>
        <v>1.9479166666666669E-2</v>
      </c>
      <c r="Y1383">
        <f t="shared" si="431"/>
        <v>1.9479166666666669E-2</v>
      </c>
      <c r="Z1383" t="b">
        <f t="shared" si="432"/>
        <v>0</v>
      </c>
      <c r="AA1383" s="6">
        <f t="shared" si="433"/>
        <v>4.9768518518518608E-4</v>
      </c>
      <c r="AB1383" s="6" t="b">
        <f t="shared" si="434"/>
        <v>0</v>
      </c>
      <c r="AC1383" s="9">
        <f t="shared" si="435"/>
        <v>120</v>
      </c>
      <c r="AD1383" s="9">
        <f t="shared" si="444"/>
        <v>167.44186046511598</v>
      </c>
      <c r="AE1383" s="10">
        <f t="shared" si="442"/>
        <v>4.9768518518518521E-4</v>
      </c>
      <c r="AF1383">
        <f t="shared" si="436"/>
        <v>4.7337962962962967E-3</v>
      </c>
      <c r="AG1383" t="b">
        <f t="shared" si="437"/>
        <v>0</v>
      </c>
      <c r="AH1383">
        <f t="shared" si="438"/>
        <v>3.6990740740740741E-2</v>
      </c>
    </row>
    <row r="1384" spans="1:34" x14ac:dyDescent="0.2">
      <c r="A1384">
        <v>1473</v>
      </c>
      <c r="B1384" t="s">
        <v>1409</v>
      </c>
      <c r="C1384" t="s">
        <v>1443</v>
      </c>
      <c r="D1384" t="s">
        <v>2101</v>
      </c>
      <c r="E1384" t="str">
        <f t="shared" si="425"/>
        <v>Jonathan Van-TamApr 3, 2020</v>
      </c>
      <c r="F1384" t="str">
        <f>VLOOKUP(D1384,'names lookup'!A:L,5,FALSE)</f>
        <v>Professor Jonathan Van-Tam</v>
      </c>
      <c r="G1384" t="str">
        <f>VLOOKUP(F1384,'names lookup'!E:H,3,FALSE)</f>
        <v>Government</v>
      </c>
      <c r="H1384" t="str">
        <f>VLOOKUP(F1384,'names lookup'!E:I,5,FALSE)</f>
        <v>Government</v>
      </c>
      <c r="I1384" t="str">
        <f>VLOOKUP($F1384,'names lookup'!$E:J,6,FALSE)</f>
        <v>Central govt</v>
      </c>
      <c r="J1384" t="str">
        <f>VLOOKUP($F1384,'names lookup'!$E:K,7,FALSE)</f>
        <v>N/A</v>
      </c>
      <c r="K1384" t="str">
        <f>VLOOKUP($F1384,'names lookup'!$E:L,8,FALSE)</f>
        <v>UK</v>
      </c>
      <c r="L1384" t="str">
        <f t="shared" si="426"/>
        <v>Your second question, is kind of related and about how tall the peak will be and whether there will be enough ventilator capacity across the NHS.</v>
      </c>
      <c r="M1384" t="str">
        <f t="shared" si="439"/>
        <v>22:07</v>
      </c>
      <c r="O1384">
        <v>171</v>
      </c>
      <c r="Q1384" t="s">
        <v>1410</v>
      </c>
      <c r="R1384" s="7">
        <f t="shared" si="427"/>
        <v>43924</v>
      </c>
      <c r="S1384" t="s">
        <v>2651</v>
      </c>
      <c r="T1384" s="6">
        <f t="shared" si="440"/>
        <v>1.5358796296296296E-2</v>
      </c>
      <c r="U1384">
        <f t="shared" si="428"/>
        <v>1.4745370370370372E-2</v>
      </c>
      <c r="V1384">
        <f t="shared" si="429"/>
        <v>3.1099537037037037E-2</v>
      </c>
      <c r="W1384">
        <f t="shared" si="430"/>
        <v>1.6354166666666663E-2</v>
      </c>
      <c r="X1384">
        <f t="shared" si="443"/>
        <v>1.9479166666666669E-2</v>
      </c>
      <c r="Y1384">
        <f t="shared" si="431"/>
        <v>1.9479166666666669E-2</v>
      </c>
      <c r="Z1384" t="b">
        <f t="shared" si="432"/>
        <v>0</v>
      </c>
      <c r="AA1384" s="6">
        <f t="shared" si="433"/>
        <v>1.3888888888888978E-4</v>
      </c>
      <c r="AB1384" s="6" t="b">
        <f t="shared" si="434"/>
        <v>0</v>
      </c>
      <c r="AC1384" s="9">
        <f t="shared" si="435"/>
        <v>26</v>
      </c>
      <c r="AD1384" s="9">
        <f t="shared" si="444"/>
        <v>129.99999999999918</v>
      </c>
      <c r="AE1384" s="10">
        <f t="shared" si="442"/>
        <v>1.0416666666666667E-4</v>
      </c>
      <c r="AF1384">
        <f t="shared" si="436"/>
        <v>4.7337962962962967E-3</v>
      </c>
      <c r="AG1384" t="b">
        <f t="shared" si="437"/>
        <v>0</v>
      </c>
      <c r="AH1384">
        <f t="shared" si="438"/>
        <v>3.6990740740740741E-2</v>
      </c>
    </row>
    <row r="1385" spans="1:34" x14ac:dyDescent="0.2">
      <c r="A1385">
        <v>1474</v>
      </c>
      <c r="B1385" t="s">
        <v>1409</v>
      </c>
      <c r="C1385" t="s">
        <v>1444</v>
      </c>
      <c r="D1385" t="s">
        <v>2101</v>
      </c>
      <c r="E1385" t="str">
        <f t="shared" si="425"/>
        <v>Jonathan Van-TamApr 3, 2020</v>
      </c>
      <c r="F1385" t="str">
        <f>VLOOKUP(D1385,'names lookup'!A:L,5,FALSE)</f>
        <v>Professor Jonathan Van-Tam</v>
      </c>
      <c r="G1385" t="str">
        <f>VLOOKUP(F1385,'names lookup'!E:H,3,FALSE)</f>
        <v>Government</v>
      </c>
      <c r="H1385" t="str">
        <f>VLOOKUP(F1385,'names lookup'!E:I,5,FALSE)</f>
        <v>Government</v>
      </c>
      <c r="I1385" t="str">
        <f>VLOOKUP($F1385,'names lookup'!$E:J,6,FALSE)</f>
        <v>Central govt</v>
      </c>
      <c r="J1385" t="str">
        <f>VLOOKUP($F1385,'names lookup'!$E:K,7,FALSE)</f>
        <v>N/A</v>
      </c>
      <c r="K1385" t="str">
        <f>VLOOKUP($F1385,'names lookup'!$E:L,8,FALSE)</f>
        <v>UK</v>
      </c>
      <c r="L1385" t="str">
        <f t="shared" si="426"/>
        <v>I can tell you that I don’t think we’re anywhere close to that kind of scenario at the moment. We will watch it extremely closely and we will make decisions as we need to on a day-by-day basis. But I repeat, we are not anywhere close to the scenario you describe at the moment.</v>
      </c>
      <c r="M1385" t="str">
        <f t="shared" si="439"/>
        <v>22:19</v>
      </c>
      <c r="O1385">
        <v>303</v>
      </c>
      <c r="Q1385" t="s">
        <v>1410</v>
      </c>
      <c r="R1385" s="7">
        <f t="shared" si="427"/>
        <v>43924</v>
      </c>
      <c r="S1385" t="s">
        <v>2651</v>
      </c>
      <c r="T1385" s="6">
        <f t="shared" si="440"/>
        <v>1.5497685185185186E-2</v>
      </c>
      <c r="U1385">
        <f t="shared" si="428"/>
        <v>1.4745370370370372E-2</v>
      </c>
      <c r="V1385">
        <f t="shared" si="429"/>
        <v>3.1099537037037037E-2</v>
      </c>
      <c r="W1385">
        <f t="shared" si="430"/>
        <v>1.6354166666666663E-2</v>
      </c>
      <c r="X1385">
        <f t="shared" si="443"/>
        <v>1.9479166666666669E-2</v>
      </c>
      <c r="Y1385">
        <f t="shared" si="431"/>
        <v>1.9479166666666669E-2</v>
      </c>
      <c r="Z1385" t="b">
        <f t="shared" si="432"/>
        <v>0</v>
      </c>
      <c r="AA1385" s="6">
        <f t="shared" si="433"/>
        <v>2.4305555555555712E-4</v>
      </c>
      <c r="AB1385" s="6" t="b">
        <f t="shared" si="434"/>
        <v>0</v>
      </c>
      <c r="AC1385" s="9">
        <f t="shared" si="435"/>
        <v>54</v>
      </c>
      <c r="AD1385" s="9">
        <f t="shared" si="444"/>
        <v>154.28571428571328</v>
      </c>
      <c r="AE1385" s="10">
        <f t="shared" si="442"/>
        <v>2.199074074074074E-4</v>
      </c>
      <c r="AF1385">
        <f t="shared" si="436"/>
        <v>4.7337962962962967E-3</v>
      </c>
      <c r="AG1385" t="b">
        <f t="shared" si="437"/>
        <v>0</v>
      </c>
      <c r="AH1385">
        <f t="shared" si="438"/>
        <v>3.6990740740740741E-2</v>
      </c>
    </row>
    <row r="1386" spans="1:34" x14ac:dyDescent="0.2">
      <c r="A1386">
        <v>1475</v>
      </c>
      <c r="B1386" t="s">
        <v>1409</v>
      </c>
      <c r="C1386" t="s">
        <v>1445</v>
      </c>
      <c r="D1386" t="s">
        <v>2121</v>
      </c>
      <c r="E1386" t="str">
        <f t="shared" si="425"/>
        <v>Matt HancockApr 3, 2020</v>
      </c>
      <c r="F1386" t="str">
        <f>VLOOKUP(D1386,'names lookup'!A:L,5,FALSE)</f>
        <v>Matt Hancock</v>
      </c>
      <c r="G1386" t="str">
        <f>VLOOKUP(F1386,'names lookup'!E:H,3,FALSE)</f>
        <v>Government</v>
      </c>
      <c r="H1386" t="str">
        <f>VLOOKUP(F1386,'names lookup'!E:I,5,FALSE)</f>
        <v>Government</v>
      </c>
      <c r="I1386" t="str">
        <f>VLOOKUP($F1386,'names lookup'!$E:J,6,FALSE)</f>
        <v>Central govt</v>
      </c>
      <c r="J1386" t="str">
        <f>VLOOKUP($F1386,'names lookup'!$E:K,7,FALSE)</f>
        <v>N/A</v>
      </c>
      <c r="K1386" t="str">
        <f>VLOOKUP($F1386,'names lookup'!$E:L,8,FALSE)</f>
        <v>UK</v>
      </c>
      <c r="L1386" t="str">
        <f t="shared" si="426"/>
        <v>Thanks very much. If we go to Robert Peston of ITV. Hi, Robert.</v>
      </c>
      <c r="M1386" t="str">
        <f t="shared" si="439"/>
        <v>22:40</v>
      </c>
      <c r="O1386">
        <v>85</v>
      </c>
      <c r="Q1386" t="s">
        <v>1410</v>
      </c>
      <c r="R1386" s="7">
        <f t="shared" si="427"/>
        <v>43924</v>
      </c>
      <c r="S1386" t="s">
        <v>2873</v>
      </c>
      <c r="T1386" s="6">
        <f t="shared" si="440"/>
        <v>1.5740740740740743E-2</v>
      </c>
      <c r="U1386">
        <f t="shared" si="428"/>
        <v>1.5740740740740743E-2</v>
      </c>
      <c r="V1386">
        <f t="shared" si="429"/>
        <v>3.6990740740740741E-2</v>
      </c>
      <c r="W1386">
        <f t="shared" si="430"/>
        <v>2.1249999999999998E-2</v>
      </c>
      <c r="X1386">
        <f t="shared" si="443"/>
        <v>1.9479166666666669E-2</v>
      </c>
      <c r="Y1386">
        <f t="shared" si="431"/>
        <v>1.9479166666666669E-2</v>
      </c>
      <c r="Z1386" t="b">
        <f t="shared" si="432"/>
        <v>0</v>
      </c>
      <c r="AA1386" s="6">
        <f t="shared" si="433"/>
        <v>6.9444444444441422E-5</v>
      </c>
      <c r="AB1386" s="6" t="b">
        <f t="shared" si="434"/>
        <v>0</v>
      </c>
      <c r="AC1386" s="9">
        <f t="shared" si="435"/>
        <v>13</v>
      </c>
      <c r="AD1386" s="9">
        <f t="shared" si="444"/>
        <v>130.00000000000566</v>
      </c>
      <c r="AE1386" s="10">
        <f t="shared" si="442"/>
        <v>4.6296296296296294E-5</v>
      </c>
      <c r="AF1386">
        <f t="shared" si="436"/>
        <v>3.7384259259259263E-3</v>
      </c>
      <c r="AG1386" t="b">
        <f t="shared" si="437"/>
        <v>0</v>
      </c>
      <c r="AH1386">
        <f t="shared" si="438"/>
        <v>3.6990740740740741E-2</v>
      </c>
    </row>
    <row r="1387" spans="1:34" x14ac:dyDescent="0.2">
      <c r="A1387">
        <v>1476</v>
      </c>
      <c r="B1387" t="s">
        <v>1409</v>
      </c>
      <c r="C1387" t="s">
        <v>1446</v>
      </c>
      <c r="D1387" t="s">
        <v>2145</v>
      </c>
      <c r="E1387" t="str">
        <f t="shared" si="425"/>
        <v>Robert PestonApr 3, 2020</v>
      </c>
      <c r="F1387" t="str">
        <f>VLOOKUP(D1387,'names lookup'!A:L,5,FALSE)</f>
        <v>Robert Peston</v>
      </c>
      <c r="G1387" t="str">
        <f>VLOOKUP(F1387,'names lookup'!E:H,3,FALSE)</f>
        <v>ITV News</v>
      </c>
      <c r="H1387" t="str">
        <f>VLOOKUP(F1387,'names lookup'!E:I,5,FALSE)</f>
        <v>Media</v>
      </c>
      <c r="I1387" t="str">
        <f>VLOOKUP($F1387,'names lookup'!$E:J,6,FALSE)</f>
        <v>TV</v>
      </c>
      <c r="J1387" t="str">
        <f>VLOOKUP($F1387,'names lookup'!$E:K,7,FALSE)</f>
        <v>National</v>
      </c>
      <c r="K1387" t="str">
        <f>VLOOKUP($F1387,'names lookup'!$E:L,8,FALSE)</f>
        <v>UK</v>
      </c>
      <c r="L1387" t="str">
        <f t="shared" si="426"/>
        <v>Afternoon, gentlemen. Firstly, on the clinical trials, Jonathan Van Tam said the success depends to a certain extent on the numbers enrolled in those trials. Was that actually a call to individuals with symptoms to enroll in those trials? Are you looking for volunteers?</v>
      </c>
      <c r="M1387" t="str">
        <f t="shared" si="439"/>
        <v>22:46</v>
      </c>
      <c r="O1387">
        <v>293</v>
      </c>
      <c r="Q1387" t="s">
        <v>1410</v>
      </c>
      <c r="R1387" s="7">
        <f t="shared" si="427"/>
        <v>43924</v>
      </c>
      <c r="S1387" t="s">
        <v>2817</v>
      </c>
      <c r="T1387" s="6">
        <f t="shared" si="440"/>
        <v>1.5810185185185184E-2</v>
      </c>
      <c r="U1387">
        <f t="shared" si="428"/>
        <v>1.5810185185185184E-2</v>
      </c>
      <c r="V1387">
        <f t="shared" si="429"/>
        <v>1.9479166666666669E-2</v>
      </c>
      <c r="W1387">
        <f t="shared" si="430"/>
        <v>3.6689814814814849E-3</v>
      </c>
      <c r="X1387">
        <f t="shared" si="443"/>
        <v>1.9479166666666669E-2</v>
      </c>
      <c r="Y1387">
        <f t="shared" si="431"/>
        <v>1.9479166666666669E-2</v>
      </c>
      <c r="Z1387" t="b">
        <f t="shared" si="432"/>
        <v>0</v>
      </c>
      <c r="AA1387" s="6">
        <f t="shared" si="433"/>
        <v>1.967592592592611E-4</v>
      </c>
      <c r="AB1387" s="6" t="b">
        <f t="shared" si="434"/>
        <v>0</v>
      </c>
      <c r="AC1387" s="9">
        <f t="shared" si="435"/>
        <v>44</v>
      </c>
      <c r="AD1387" s="9">
        <f t="shared" si="444"/>
        <v>155.29411764705736</v>
      </c>
      <c r="AE1387" s="10">
        <f t="shared" si="442"/>
        <v>1.7361111111111112E-4</v>
      </c>
      <c r="AF1387">
        <f t="shared" si="436"/>
        <v>3.6689814814814849E-3</v>
      </c>
      <c r="AG1387" t="b">
        <f t="shared" si="437"/>
        <v>0</v>
      </c>
      <c r="AH1387">
        <f t="shared" si="438"/>
        <v>3.6990740740740741E-2</v>
      </c>
    </row>
    <row r="1388" spans="1:34" x14ac:dyDescent="0.2">
      <c r="A1388">
        <v>1477</v>
      </c>
      <c r="B1388" t="s">
        <v>1409</v>
      </c>
      <c r="C1388" t="s">
        <v>1447</v>
      </c>
      <c r="D1388" t="s">
        <v>2145</v>
      </c>
      <c r="E1388" t="str">
        <f t="shared" si="425"/>
        <v>Robert PestonApr 3, 2020</v>
      </c>
      <c r="F1388" t="str">
        <f>VLOOKUP(D1388,'names lookup'!A:L,5,FALSE)</f>
        <v>Robert Peston</v>
      </c>
      <c r="G1388" t="str">
        <f>VLOOKUP(F1388,'names lookup'!E:H,3,FALSE)</f>
        <v>ITV News</v>
      </c>
      <c r="H1388" t="str">
        <f>VLOOKUP(F1388,'names lookup'!E:I,5,FALSE)</f>
        <v>Media</v>
      </c>
      <c r="I1388" t="str">
        <f>VLOOKUP($F1388,'names lookup'!$E:J,6,FALSE)</f>
        <v>TV</v>
      </c>
      <c r="J1388" t="str">
        <f>VLOOKUP($F1388,'names lookup'!$E:K,7,FALSE)</f>
        <v>National</v>
      </c>
      <c r="K1388" t="str">
        <f>VLOOKUP($F1388,'names lookup'!$E:L,8,FALSE)</f>
        <v>UK</v>
      </c>
      <c r="L1388" t="str">
        <f t="shared" si="426"/>
        <v>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v>
      </c>
      <c r="M1388" t="str">
        <f t="shared" si="439"/>
        <v>23:03</v>
      </c>
      <c r="O1388">
        <v>408</v>
      </c>
      <c r="Q1388" t="s">
        <v>1410</v>
      </c>
      <c r="R1388" s="7">
        <f t="shared" si="427"/>
        <v>43924</v>
      </c>
      <c r="S1388" t="s">
        <v>2817</v>
      </c>
      <c r="T1388" s="6">
        <f t="shared" si="440"/>
        <v>1.6006944444444445E-2</v>
      </c>
      <c r="U1388">
        <f t="shared" si="428"/>
        <v>1.5810185185185184E-2</v>
      </c>
      <c r="V1388">
        <f t="shared" si="429"/>
        <v>1.9479166666666669E-2</v>
      </c>
      <c r="W1388">
        <f t="shared" si="430"/>
        <v>3.6689814814814849E-3</v>
      </c>
      <c r="X1388">
        <f t="shared" si="443"/>
        <v>1.9479166666666669E-2</v>
      </c>
      <c r="Y1388">
        <f t="shared" si="431"/>
        <v>1.9479166666666669E-2</v>
      </c>
      <c r="Z1388" t="b">
        <f t="shared" si="432"/>
        <v>0</v>
      </c>
      <c r="AA1388" s="6">
        <f t="shared" si="433"/>
        <v>2.8935185185184967E-4</v>
      </c>
      <c r="AB1388" s="6" t="b">
        <f t="shared" si="434"/>
        <v>0</v>
      </c>
      <c r="AC1388" s="9">
        <f t="shared" si="435"/>
        <v>66</v>
      </c>
      <c r="AD1388" s="9">
        <f t="shared" si="444"/>
        <v>158.4000000000012</v>
      </c>
      <c r="AE1388" s="10">
        <f t="shared" si="442"/>
        <v>2.6620370370370372E-4</v>
      </c>
      <c r="AF1388">
        <f t="shared" si="436"/>
        <v>3.6689814814814849E-3</v>
      </c>
      <c r="AG1388" t="b">
        <f t="shared" si="437"/>
        <v>0</v>
      </c>
      <c r="AH1388">
        <f t="shared" si="438"/>
        <v>3.6990740740740741E-2</v>
      </c>
    </row>
    <row r="1389" spans="1:34" x14ac:dyDescent="0.2">
      <c r="A1389">
        <v>1478</v>
      </c>
      <c r="B1389" t="s">
        <v>1409</v>
      </c>
      <c r="C1389" t="s">
        <v>1448</v>
      </c>
      <c r="D1389" t="s">
        <v>2145</v>
      </c>
      <c r="E1389" t="str">
        <f t="shared" si="425"/>
        <v>Robert PestonApr 3, 2020</v>
      </c>
      <c r="F1389" t="str">
        <f>VLOOKUP(D1389,'names lookup'!A:L,5,FALSE)</f>
        <v>Robert Peston</v>
      </c>
      <c r="G1389" t="str">
        <f>VLOOKUP(F1389,'names lookup'!E:H,3,FALSE)</f>
        <v>ITV News</v>
      </c>
      <c r="H1389" t="str">
        <f>VLOOKUP(F1389,'names lookup'!E:I,5,FALSE)</f>
        <v>Media</v>
      </c>
      <c r="I1389" t="str">
        <f>VLOOKUP($F1389,'names lookup'!$E:J,6,FALSE)</f>
        <v>TV</v>
      </c>
      <c r="J1389" t="str">
        <f>VLOOKUP($F1389,'names lookup'!$E:K,7,FALSE)</f>
        <v>National</v>
      </c>
      <c r="K1389" t="str">
        <f>VLOOKUP($F1389,'names lookup'!$E:L,8,FALSE)</f>
        <v>UK</v>
      </c>
      <c r="L1389" t="str">
        <f t="shared" si="426"/>
        <v>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v>
      </c>
      <c r="M1389" t="str">
        <f t="shared" si="439"/>
        <v>23:28</v>
      </c>
      <c r="O1389">
        <v>532</v>
      </c>
      <c r="Q1389" t="s">
        <v>1410</v>
      </c>
      <c r="R1389" s="7">
        <f t="shared" si="427"/>
        <v>43924</v>
      </c>
      <c r="S1389" t="s">
        <v>2817</v>
      </c>
      <c r="T1389" s="6">
        <f t="shared" si="440"/>
        <v>1.6296296296296295E-2</v>
      </c>
      <c r="U1389">
        <f t="shared" si="428"/>
        <v>1.5810185185185184E-2</v>
      </c>
      <c r="V1389">
        <f t="shared" si="429"/>
        <v>1.9479166666666669E-2</v>
      </c>
      <c r="W1389">
        <f t="shared" si="430"/>
        <v>3.6689814814814849E-3</v>
      </c>
      <c r="X1389">
        <f t="shared" si="443"/>
        <v>1.9479166666666669E-2</v>
      </c>
      <c r="Y1389">
        <f t="shared" si="431"/>
        <v>1.9479166666666669E-2</v>
      </c>
      <c r="Z1389" t="b">
        <f t="shared" si="432"/>
        <v>0</v>
      </c>
      <c r="AA1389" s="6">
        <f t="shared" si="433"/>
        <v>3.8194444444444517E-4</v>
      </c>
      <c r="AB1389" s="6" t="b">
        <f t="shared" si="434"/>
        <v>0</v>
      </c>
      <c r="AC1389" s="9">
        <f t="shared" si="435"/>
        <v>91</v>
      </c>
      <c r="AD1389" s="9">
        <f t="shared" si="444"/>
        <v>165.45454545454513</v>
      </c>
      <c r="AE1389" s="10">
        <f t="shared" si="442"/>
        <v>3.7037037037037035E-4</v>
      </c>
      <c r="AF1389">
        <f t="shared" si="436"/>
        <v>3.6689814814814849E-3</v>
      </c>
      <c r="AG1389" t="b">
        <f t="shared" si="437"/>
        <v>0</v>
      </c>
      <c r="AH1389">
        <f t="shared" si="438"/>
        <v>3.6990740740740741E-2</v>
      </c>
    </row>
    <row r="1390" spans="1:34" x14ac:dyDescent="0.2">
      <c r="A1390">
        <v>1479</v>
      </c>
      <c r="B1390" t="s">
        <v>1409</v>
      </c>
      <c r="C1390" t="s">
        <v>1449</v>
      </c>
      <c r="D1390" t="s">
        <v>2121</v>
      </c>
      <c r="E1390" t="str">
        <f t="shared" si="425"/>
        <v>Matt HancockApr 3, 2020</v>
      </c>
      <c r="F1390" t="str">
        <f>VLOOKUP(D1390,'names lookup'!A:L,5,FALSE)</f>
        <v>Matt Hancock</v>
      </c>
      <c r="G1390" t="str">
        <f>VLOOKUP(F1390,'names lookup'!E:H,3,FALSE)</f>
        <v>Government</v>
      </c>
      <c r="H1390" t="str">
        <f>VLOOKUP(F1390,'names lookup'!E:I,5,FALSE)</f>
        <v>Government</v>
      </c>
      <c r="I1390" t="str">
        <f>VLOOKUP($F1390,'names lookup'!$E:J,6,FALSE)</f>
        <v>Central govt</v>
      </c>
      <c r="J1390" t="str">
        <f>VLOOKUP($F1390,'names lookup'!$E:K,7,FALSE)</f>
        <v>N/A</v>
      </c>
      <c r="K1390" t="str">
        <f>VLOOKUP($F1390,'names lookup'!$E:L,8,FALSE)</f>
        <v>UK</v>
      </c>
      <c r="L1390" t="str">
        <f t="shared" si="426"/>
        <v>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v>
      </c>
      <c r="M1390" t="str">
        <f t="shared" si="439"/>
        <v>24:01</v>
      </c>
      <c r="O1390">
        <v>584</v>
      </c>
      <c r="Q1390" t="s">
        <v>1410</v>
      </c>
      <c r="R1390" s="7">
        <f t="shared" si="427"/>
        <v>43924</v>
      </c>
      <c r="S1390" t="s">
        <v>2874</v>
      </c>
      <c r="T1390" s="6">
        <f t="shared" si="440"/>
        <v>1.667824074074074E-2</v>
      </c>
      <c r="U1390">
        <f t="shared" si="428"/>
        <v>1.667824074074074E-2</v>
      </c>
      <c r="V1390">
        <f t="shared" si="429"/>
        <v>3.6990740740740741E-2</v>
      </c>
      <c r="W1390">
        <f t="shared" si="430"/>
        <v>2.0312500000000001E-2</v>
      </c>
      <c r="X1390">
        <f t="shared" si="443"/>
        <v>1.9479166666666669E-2</v>
      </c>
      <c r="Y1390">
        <f t="shared" si="431"/>
        <v>1.9479166666666669E-2</v>
      </c>
      <c r="Z1390" t="b">
        <f t="shared" si="432"/>
        <v>0</v>
      </c>
      <c r="AA1390" s="6">
        <f t="shared" si="433"/>
        <v>4.745370370370372E-4</v>
      </c>
      <c r="AB1390" s="6" t="b">
        <f t="shared" si="434"/>
        <v>0</v>
      </c>
      <c r="AC1390" s="9">
        <f t="shared" si="435"/>
        <v>107</v>
      </c>
      <c r="AD1390" s="9">
        <f t="shared" si="444"/>
        <v>156.58536585365849</v>
      </c>
      <c r="AE1390" s="10">
        <f t="shared" si="442"/>
        <v>4.3981481481481481E-4</v>
      </c>
      <c r="AF1390">
        <f t="shared" si="436"/>
        <v>2.8009259259259289E-3</v>
      </c>
      <c r="AG1390" t="b">
        <f t="shared" si="437"/>
        <v>0</v>
      </c>
      <c r="AH1390">
        <f t="shared" si="438"/>
        <v>3.6990740740740741E-2</v>
      </c>
    </row>
    <row r="1391" spans="1:34" x14ac:dyDescent="0.2">
      <c r="A1391">
        <v>1480</v>
      </c>
      <c r="B1391" t="s">
        <v>1409</v>
      </c>
      <c r="C1391" t="s">
        <v>1450</v>
      </c>
      <c r="D1391" t="s">
        <v>2121</v>
      </c>
      <c r="E1391" t="str">
        <f t="shared" si="425"/>
        <v>Matt HancockApr 3, 2020</v>
      </c>
      <c r="F1391" t="str">
        <f>VLOOKUP(D1391,'names lookup'!A:L,5,FALSE)</f>
        <v>Matt Hancock</v>
      </c>
      <c r="G1391" t="str">
        <f>VLOOKUP(F1391,'names lookup'!E:H,3,FALSE)</f>
        <v>Government</v>
      </c>
      <c r="H1391" t="str">
        <f>VLOOKUP(F1391,'names lookup'!E:I,5,FALSE)</f>
        <v>Government</v>
      </c>
      <c r="I1391" t="str">
        <f>VLOOKUP($F1391,'names lookup'!$E:J,6,FALSE)</f>
        <v>Central govt</v>
      </c>
      <c r="J1391" t="str">
        <f>VLOOKUP($F1391,'names lookup'!$E:K,7,FALSE)</f>
        <v>N/A</v>
      </c>
      <c r="K1391" t="str">
        <f>VLOOKUP($F1391,'names lookup'!$E:L,8,FALSE)</f>
        <v>UK</v>
      </c>
      <c r="L1391" t="str">
        <f t="shared" si="426"/>
        <v>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v>
      </c>
      <c r="M1391" t="str">
        <f t="shared" si="439"/>
        <v>24:42</v>
      </c>
      <c r="O1391">
        <v>350</v>
      </c>
      <c r="Q1391" t="s">
        <v>1410</v>
      </c>
      <c r="R1391" s="7">
        <f t="shared" si="427"/>
        <v>43924</v>
      </c>
      <c r="S1391" t="s">
        <v>2874</v>
      </c>
      <c r="T1391" s="6">
        <f t="shared" si="440"/>
        <v>1.7152777777777777E-2</v>
      </c>
      <c r="U1391">
        <f t="shared" si="428"/>
        <v>1.667824074074074E-2</v>
      </c>
      <c r="V1391">
        <f t="shared" si="429"/>
        <v>3.6990740740740741E-2</v>
      </c>
      <c r="W1391">
        <f t="shared" si="430"/>
        <v>2.0312500000000001E-2</v>
      </c>
      <c r="X1391">
        <f t="shared" si="443"/>
        <v>1.9479166666666669E-2</v>
      </c>
      <c r="Y1391">
        <f t="shared" si="431"/>
        <v>1.9479166666666669E-2</v>
      </c>
      <c r="Z1391" t="b">
        <f t="shared" si="432"/>
        <v>0</v>
      </c>
      <c r="AA1391" s="6">
        <f t="shared" si="433"/>
        <v>2.8935185185185314E-4</v>
      </c>
      <c r="AB1391" s="6" t="b">
        <f t="shared" si="434"/>
        <v>0</v>
      </c>
      <c r="AC1391" s="9">
        <f t="shared" si="435"/>
        <v>59</v>
      </c>
      <c r="AD1391" s="9">
        <f t="shared" si="444"/>
        <v>141.59999999999937</v>
      </c>
      <c r="AE1391" s="10">
        <f t="shared" si="442"/>
        <v>2.4305555555555552E-4</v>
      </c>
      <c r="AF1391">
        <f t="shared" si="436"/>
        <v>2.8009259259259289E-3</v>
      </c>
      <c r="AG1391" t="b">
        <f t="shared" si="437"/>
        <v>0</v>
      </c>
      <c r="AH1391">
        <f t="shared" si="438"/>
        <v>3.6990740740740741E-2</v>
      </c>
    </row>
    <row r="1392" spans="1:34" x14ac:dyDescent="0.2">
      <c r="A1392">
        <v>1481</v>
      </c>
      <c r="B1392" t="s">
        <v>1409</v>
      </c>
      <c r="C1392" t="s">
        <v>1451</v>
      </c>
      <c r="D1392" t="s">
        <v>2121</v>
      </c>
      <c r="E1392" t="str">
        <f t="shared" si="425"/>
        <v>Matt HancockApr 3, 2020</v>
      </c>
      <c r="F1392" t="str">
        <f>VLOOKUP(D1392,'names lookup'!A:L,5,FALSE)</f>
        <v>Matt Hancock</v>
      </c>
      <c r="G1392" t="str">
        <f>VLOOKUP(F1392,'names lookup'!E:H,3,FALSE)</f>
        <v>Government</v>
      </c>
      <c r="H1392" t="str">
        <f>VLOOKUP(F1392,'names lookup'!E:I,5,FALSE)</f>
        <v>Government</v>
      </c>
      <c r="I1392" t="str">
        <f>VLOOKUP($F1392,'names lookup'!$E:J,6,FALSE)</f>
        <v>Central govt</v>
      </c>
      <c r="J1392" t="str">
        <f>VLOOKUP($F1392,'names lookup'!$E:K,7,FALSE)</f>
        <v>N/A</v>
      </c>
      <c r="K1392" t="str">
        <f>VLOOKUP($F1392,'names lookup'!$E:L,8,FALSE)</f>
        <v>UK</v>
      </c>
      <c r="L1392" t="str">
        <f t="shared" si="426"/>
        <v>JVC, do you want to add to those two questions and also answer Robert’s middle question on the rate of infection.</v>
      </c>
      <c r="M1392" t="str">
        <f t="shared" si="439"/>
        <v>25:07</v>
      </c>
      <c r="O1392">
        <v>135</v>
      </c>
      <c r="Q1392" t="s">
        <v>1410</v>
      </c>
      <c r="R1392" s="7">
        <f t="shared" si="427"/>
        <v>43924</v>
      </c>
      <c r="S1392" t="s">
        <v>2874</v>
      </c>
      <c r="T1392" s="6">
        <f t="shared" si="440"/>
        <v>1.744212962962963E-2</v>
      </c>
      <c r="U1392">
        <f t="shared" si="428"/>
        <v>1.667824074074074E-2</v>
      </c>
      <c r="V1392">
        <f t="shared" si="429"/>
        <v>3.6990740740740741E-2</v>
      </c>
      <c r="W1392">
        <f t="shared" si="430"/>
        <v>2.0312500000000001E-2</v>
      </c>
      <c r="X1392">
        <f t="shared" si="443"/>
        <v>1.9479166666666669E-2</v>
      </c>
      <c r="Y1392">
        <f t="shared" si="431"/>
        <v>1.9479166666666669E-2</v>
      </c>
      <c r="Z1392" t="b">
        <f t="shared" si="432"/>
        <v>0</v>
      </c>
      <c r="AA1392" s="6">
        <f t="shared" si="433"/>
        <v>6.9444444444441422E-5</v>
      </c>
      <c r="AB1392" s="6" t="b">
        <f t="shared" si="434"/>
        <v>0</v>
      </c>
      <c r="AC1392" s="9">
        <f t="shared" si="435"/>
        <v>21</v>
      </c>
      <c r="AD1392" s="9">
        <f t="shared" si="444"/>
        <v>210.00000000000915</v>
      </c>
      <c r="AE1392" s="10">
        <f t="shared" si="442"/>
        <v>8.1018518518518516E-5</v>
      </c>
      <c r="AF1392">
        <f t="shared" si="436"/>
        <v>2.8009259259259289E-3</v>
      </c>
      <c r="AG1392" t="b">
        <f t="shared" si="437"/>
        <v>0</v>
      </c>
      <c r="AH1392">
        <f t="shared" si="438"/>
        <v>3.6990740740740741E-2</v>
      </c>
    </row>
    <row r="1393" spans="1:34" x14ac:dyDescent="0.2">
      <c r="A1393">
        <v>1482</v>
      </c>
      <c r="B1393" t="s">
        <v>1409</v>
      </c>
      <c r="C1393" t="s">
        <v>1452</v>
      </c>
      <c r="D1393" t="s">
        <v>2101</v>
      </c>
      <c r="E1393" t="str">
        <f t="shared" si="425"/>
        <v>Jonathan Van-TamApr 3, 2020</v>
      </c>
      <c r="F1393" t="str">
        <f>VLOOKUP(D1393,'names lookup'!A:L,5,FALSE)</f>
        <v>Professor Jonathan Van-Tam</v>
      </c>
      <c r="G1393" t="str">
        <f>VLOOKUP(F1393,'names lookup'!E:H,3,FALSE)</f>
        <v>Government</v>
      </c>
      <c r="H1393" t="str">
        <f>VLOOKUP(F1393,'names lookup'!E:I,5,FALSE)</f>
        <v>Government</v>
      </c>
      <c r="I1393" t="str">
        <f>VLOOKUP($F1393,'names lookup'!$E:J,6,FALSE)</f>
        <v>Central govt</v>
      </c>
      <c r="J1393" t="str">
        <f>VLOOKUP($F1393,'names lookup'!$E:K,7,FALSE)</f>
        <v>N/A</v>
      </c>
      <c r="K1393" t="str">
        <f>VLOOKUP($F1393,'names lookup'!$E:L,8,FALSE)</f>
        <v>UK</v>
      </c>
      <c r="L1393" t="str">
        <f t="shared" si="426"/>
        <v>Yes. Yes. Thank you very much. I will answer those questions.</v>
      </c>
      <c r="M1393" t="str">
        <f t="shared" si="439"/>
        <v>25:13</v>
      </c>
      <c r="O1393">
        <v>87</v>
      </c>
      <c r="Q1393" t="s">
        <v>1410</v>
      </c>
      <c r="R1393" s="7">
        <f t="shared" si="427"/>
        <v>43924</v>
      </c>
      <c r="S1393" t="s">
        <v>2875</v>
      </c>
      <c r="T1393" s="6">
        <f t="shared" si="440"/>
        <v>1.7511574074074072E-2</v>
      </c>
      <c r="U1393">
        <f t="shared" si="428"/>
        <v>1.7511574074074072E-2</v>
      </c>
      <c r="V1393">
        <f t="shared" si="429"/>
        <v>3.1099537037037037E-2</v>
      </c>
      <c r="W1393">
        <f t="shared" si="430"/>
        <v>1.3587962962962965E-2</v>
      </c>
      <c r="X1393">
        <f t="shared" si="443"/>
        <v>1.9479166666666669E-2</v>
      </c>
      <c r="Y1393">
        <f t="shared" si="431"/>
        <v>1.9479166666666669E-2</v>
      </c>
      <c r="Z1393" t="b">
        <f t="shared" si="432"/>
        <v>0</v>
      </c>
      <c r="AA1393" s="6">
        <f t="shared" si="433"/>
        <v>3.4722222222224181E-5</v>
      </c>
      <c r="AB1393" s="6" t="b">
        <f t="shared" si="434"/>
        <v>0</v>
      </c>
      <c r="AC1393" s="9">
        <f t="shared" si="435"/>
        <v>11</v>
      </c>
      <c r="AD1393" s="9">
        <f t="shared" si="444"/>
        <v>219.99999999998758</v>
      </c>
      <c r="AE1393" s="10">
        <f t="shared" si="442"/>
        <v>3.4722222222222222E-5</v>
      </c>
      <c r="AF1393">
        <f t="shared" si="436"/>
        <v>1.9675925925925972E-3</v>
      </c>
      <c r="AG1393" t="b">
        <f t="shared" si="437"/>
        <v>0</v>
      </c>
      <c r="AH1393">
        <f t="shared" si="438"/>
        <v>3.6990740740740741E-2</v>
      </c>
    </row>
    <row r="1394" spans="1:34" x14ac:dyDescent="0.2">
      <c r="A1394">
        <v>1483</v>
      </c>
      <c r="B1394" t="s">
        <v>1409</v>
      </c>
      <c r="C1394" t="s">
        <v>1453</v>
      </c>
      <c r="D1394" t="s">
        <v>2101</v>
      </c>
      <c r="E1394" t="str">
        <f t="shared" si="425"/>
        <v>Jonathan Van-TamApr 3, 2020</v>
      </c>
      <c r="F1394" t="str">
        <f>VLOOKUP(D1394,'names lookup'!A:L,5,FALSE)</f>
        <v>Professor Jonathan Van-Tam</v>
      </c>
      <c r="G1394" t="str">
        <f>VLOOKUP(F1394,'names lookup'!E:H,3,FALSE)</f>
        <v>Government</v>
      </c>
      <c r="H1394" t="str">
        <f>VLOOKUP(F1394,'names lookup'!E:I,5,FALSE)</f>
        <v>Government</v>
      </c>
      <c r="I1394" t="str">
        <f>VLOOKUP($F1394,'names lookup'!$E:J,6,FALSE)</f>
        <v>Central govt</v>
      </c>
      <c r="J1394" t="str">
        <f>VLOOKUP($F1394,'names lookup'!$E:K,7,FALSE)</f>
        <v>N/A</v>
      </c>
      <c r="K1394" t="str">
        <f>VLOOKUP($F1394,'names lookup'!$E:L,8,FALSE)</f>
        <v>UK</v>
      </c>
      <c r="L1394" t="str">
        <f t="shared" si="426"/>
        <v>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v>
      </c>
      <c r="M1394" t="str">
        <f t="shared" si="439"/>
        <v>25:16</v>
      </c>
      <c r="O1394">
        <v>707</v>
      </c>
      <c r="Q1394" t="s">
        <v>1410</v>
      </c>
      <c r="R1394" s="7">
        <f t="shared" si="427"/>
        <v>43924</v>
      </c>
      <c r="S1394" t="s">
        <v>2875</v>
      </c>
      <c r="T1394" s="6">
        <f t="shared" si="440"/>
        <v>1.7546296296296296E-2</v>
      </c>
      <c r="U1394">
        <f t="shared" si="428"/>
        <v>1.7511574074074072E-2</v>
      </c>
      <c r="V1394">
        <f t="shared" si="429"/>
        <v>3.1099537037037037E-2</v>
      </c>
      <c r="W1394">
        <f t="shared" si="430"/>
        <v>1.3587962962962965E-2</v>
      </c>
      <c r="X1394">
        <f t="shared" si="443"/>
        <v>1.9479166666666669E-2</v>
      </c>
      <c r="Y1394">
        <f t="shared" si="431"/>
        <v>1.9479166666666669E-2</v>
      </c>
      <c r="Z1394" t="b">
        <f t="shared" si="432"/>
        <v>0</v>
      </c>
      <c r="AA1394" s="6">
        <f t="shared" si="433"/>
        <v>6.3657407407407413E-4</v>
      </c>
      <c r="AB1394" s="6" t="b">
        <f t="shared" si="434"/>
        <v>0</v>
      </c>
      <c r="AC1394" s="9">
        <f t="shared" si="435"/>
        <v>128</v>
      </c>
      <c r="AD1394" s="9">
        <f t="shared" si="444"/>
        <v>139.63636363636363</v>
      </c>
      <c r="AE1394" s="10">
        <f t="shared" si="442"/>
        <v>5.2083333333333333E-4</v>
      </c>
      <c r="AF1394">
        <f t="shared" si="436"/>
        <v>1.9675925925925972E-3</v>
      </c>
      <c r="AG1394" t="b">
        <f t="shared" si="437"/>
        <v>0</v>
      </c>
      <c r="AH1394">
        <f t="shared" si="438"/>
        <v>3.6990740740740741E-2</v>
      </c>
    </row>
    <row r="1395" spans="1:34" x14ac:dyDescent="0.2">
      <c r="A1395">
        <v>1484</v>
      </c>
      <c r="B1395" t="s">
        <v>1409</v>
      </c>
      <c r="C1395" t="s">
        <v>1454</v>
      </c>
      <c r="D1395" t="s">
        <v>2101</v>
      </c>
      <c r="E1395" t="str">
        <f t="shared" si="425"/>
        <v>Jonathan Van-TamApr 3, 2020</v>
      </c>
      <c r="F1395" t="str">
        <f>VLOOKUP(D1395,'names lookup'!A:L,5,FALSE)</f>
        <v>Professor Jonathan Van-Tam</v>
      </c>
      <c r="G1395" t="str">
        <f>VLOOKUP(F1395,'names lookup'!E:H,3,FALSE)</f>
        <v>Government</v>
      </c>
      <c r="H1395" t="str">
        <f>VLOOKUP(F1395,'names lookup'!E:I,5,FALSE)</f>
        <v>Government</v>
      </c>
      <c r="I1395" t="str">
        <f>VLOOKUP($F1395,'names lookup'!$E:J,6,FALSE)</f>
        <v>Central govt</v>
      </c>
      <c r="J1395" t="str">
        <f>VLOOKUP($F1395,'names lookup'!$E:K,7,FALSE)</f>
        <v>N/A</v>
      </c>
      <c r="K1395" t="str">
        <f>VLOOKUP($F1395,'names lookup'!$E:L,8,FALSE)</f>
        <v>UK</v>
      </c>
      <c r="L1395" t="str">
        <f t="shared" si="426"/>
        <v>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v>
      </c>
      <c r="M1395" t="str">
        <f t="shared" si="439"/>
        <v>26:11</v>
      </c>
      <c r="O1395">
        <v>368</v>
      </c>
      <c r="Q1395" t="s">
        <v>1410</v>
      </c>
      <c r="R1395" s="7">
        <f t="shared" si="427"/>
        <v>43924</v>
      </c>
      <c r="S1395" t="s">
        <v>2875</v>
      </c>
      <c r="T1395" s="6">
        <f t="shared" si="440"/>
        <v>1.818287037037037E-2</v>
      </c>
      <c r="U1395">
        <f t="shared" si="428"/>
        <v>1.7511574074074072E-2</v>
      </c>
      <c r="V1395">
        <f t="shared" si="429"/>
        <v>3.1099537037037037E-2</v>
      </c>
      <c r="W1395">
        <f t="shared" si="430"/>
        <v>1.3587962962962965E-2</v>
      </c>
      <c r="X1395">
        <f t="shared" si="443"/>
        <v>1.9479166666666669E-2</v>
      </c>
      <c r="Y1395">
        <f t="shared" si="431"/>
        <v>1.9479166666666669E-2</v>
      </c>
      <c r="Z1395" t="b">
        <f t="shared" si="432"/>
        <v>0</v>
      </c>
      <c r="AA1395" s="6">
        <f t="shared" si="433"/>
        <v>2.777777777777761E-4</v>
      </c>
      <c r="AB1395" s="6" t="b">
        <f t="shared" si="434"/>
        <v>0</v>
      </c>
      <c r="AC1395" s="9">
        <f t="shared" si="435"/>
        <v>59</v>
      </c>
      <c r="AD1395" s="9">
        <f t="shared" si="444"/>
        <v>147.50000000000088</v>
      </c>
      <c r="AE1395" s="10">
        <f t="shared" si="442"/>
        <v>2.4305555555555552E-4</v>
      </c>
      <c r="AF1395">
        <f t="shared" si="436"/>
        <v>1.9675925925925972E-3</v>
      </c>
      <c r="AG1395" t="b">
        <f t="shared" si="437"/>
        <v>0</v>
      </c>
      <c r="AH1395">
        <f t="shared" si="438"/>
        <v>3.6990740740740741E-2</v>
      </c>
    </row>
    <row r="1396" spans="1:34" x14ac:dyDescent="0.2">
      <c r="A1396">
        <v>1485</v>
      </c>
      <c r="B1396" t="s">
        <v>1409</v>
      </c>
      <c r="C1396" t="s">
        <v>1455</v>
      </c>
      <c r="D1396" t="s">
        <v>2101</v>
      </c>
      <c r="E1396" t="str">
        <f t="shared" si="425"/>
        <v>Jonathan Van-TamApr 3, 2020</v>
      </c>
      <c r="F1396" t="str">
        <f>VLOOKUP(D1396,'names lookup'!A:L,5,FALSE)</f>
        <v>Professor Jonathan Van-Tam</v>
      </c>
      <c r="G1396" t="str">
        <f>VLOOKUP(F1396,'names lookup'!E:H,3,FALSE)</f>
        <v>Government</v>
      </c>
      <c r="H1396" t="str">
        <f>VLOOKUP(F1396,'names lookup'!E:I,5,FALSE)</f>
        <v>Government</v>
      </c>
      <c r="I1396" t="str">
        <f>VLOOKUP($F1396,'names lookup'!$E:J,6,FALSE)</f>
        <v>Central govt</v>
      </c>
      <c r="J1396" t="str">
        <f>VLOOKUP($F1396,'names lookup'!$E:K,7,FALSE)</f>
        <v>N/A</v>
      </c>
      <c r="K1396" t="str">
        <f>VLOOKUP($F1396,'names lookup'!$E:L,8,FALSE)</f>
        <v>UK</v>
      </c>
      <c r="L1396" t="str">
        <f t="shared" si="426"/>
        <v>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v>
      </c>
      <c r="M1396" t="str">
        <f t="shared" si="439"/>
        <v>26:35</v>
      </c>
      <c r="O1396">
        <v>670</v>
      </c>
      <c r="Q1396" t="s">
        <v>1410</v>
      </c>
      <c r="R1396" s="7">
        <f t="shared" si="427"/>
        <v>43924</v>
      </c>
      <c r="S1396" t="s">
        <v>2875</v>
      </c>
      <c r="T1396" s="6">
        <f t="shared" si="440"/>
        <v>1.8460648148148146E-2</v>
      </c>
      <c r="U1396">
        <f t="shared" si="428"/>
        <v>1.7511574074074072E-2</v>
      </c>
      <c r="V1396">
        <f t="shared" si="429"/>
        <v>3.1099537037037037E-2</v>
      </c>
      <c r="W1396">
        <f t="shared" si="430"/>
        <v>1.3587962962962965E-2</v>
      </c>
      <c r="X1396">
        <f t="shared" si="443"/>
        <v>1.9479166666666669E-2</v>
      </c>
      <c r="Y1396">
        <f t="shared" si="431"/>
        <v>1.9479166666666669E-2</v>
      </c>
      <c r="Z1396" t="b">
        <f t="shared" si="432"/>
        <v>0</v>
      </c>
      <c r="AA1396" s="6">
        <f t="shared" si="433"/>
        <v>5.9027777777777984E-4</v>
      </c>
      <c r="AB1396" s="6" t="b">
        <f t="shared" si="434"/>
        <v>0</v>
      </c>
      <c r="AC1396" s="9">
        <f t="shared" si="435"/>
        <v>121</v>
      </c>
      <c r="AD1396" s="9">
        <f t="shared" si="444"/>
        <v>142.3529411764701</v>
      </c>
      <c r="AE1396" s="10">
        <f t="shared" si="442"/>
        <v>4.9768518518518521E-4</v>
      </c>
      <c r="AF1396">
        <f t="shared" si="436"/>
        <v>1.9675925925925972E-3</v>
      </c>
      <c r="AG1396" t="b">
        <f t="shared" si="437"/>
        <v>0</v>
      </c>
      <c r="AH1396">
        <f t="shared" si="438"/>
        <v>3.6990740740740741E-2</v>
      </c>
    </row>
    <row r="1397" spans="1:34" x14ac:dyDescent="0.2">
      <c r="A1397">
        <v>1486</v>
      </c>
      <c r="B1397" t="s">
        <v>1409</v>
      </c>
      <c r="C1397" t="s">
        <v>1456</v>
      </c>
      <c r="D1397" t="s">
        <v>2101</v>
      </c>
      <c r="E1397" t="str">
        <f t="shared" si="425"/>
        <v>Jonathan Van-TamApr 3, 2020</v>
      </c>
      <c r="F1397" t="str">
        <f>VLOOKUP(D1397,'names lookup'!A:L,5,FALSE)</f>
        <v>Professor Jonathan Van-Tam</v>
      </c>
      <c r="G1397" t="str">
        <f>VLOOKUP(F1397,'names lookup'!E:H,3,FALSE)</f>
        <v>Government</v>
      </c>
      <c r="H1397" t="str">
        <f>VLOOKUP(F1397,'names lookup'!E:I,5,FALSE)</f>
        <v>Government</v>
      </c>
      <c r="I1397" t="str">
        <f>VLOOKUP($F1397,'names lookup'!$E:J,6,FALSE)</f>
        <v>Central govt</v>
      </c>
      <c r="J1397" t="str">
        <f>VLOOKUP($F1397,'names lookup'!$E:K,7,FALSE)</f>
        <v>N/A</v>
      </c>
      <c r="K1397" t="str">
        <f>VLOOKUP($F1397,'names lookup'!$E:L,8,FALSE)</f>
        <v>UK</v>
      </c>
      <c r="L1397" t="str">
        <f t="shared" si="426"/>
        <v>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v>
      </c>
      <c r="M1397" t="str">
        <f t="shared" si="439"/>
        <v>27:26</v>
      </c>
      <c r="O1397">
        <v>435</v>
      </c>
      <c r="Q1397" t="s">
        <v>1410</v>
      </c>
      <c r="R1397" s="7">
        <f t="shared" si="427"/>
        <v>43924</v>
      </c>
      <c r="S1397" t="s">
        <v>2875</v>
      </c>
      <c r="T1397" s="6">
        <f t="shared" si="440"/>
        <v>1.9050925925925926E-2</v>
      </c>
      <c r="U1397">
        <f t="shared" si="428"/>
        <v>1.7511574074074072E-2</v>
      </c>
      <c r="V1397">
        <f t="shared" si="429"/>
        <v>3.1099537037037037E-2</v>
      </c>
      <c r="W1397">
        <f t="shared" si="430"/>
        <v>1.3587962962962965E-2</v>
      </c>
      <c r="X1397">
        <f t="shared" si="443"/>
        <v>1.9479166666666669E-2</v>
      </c>
      <c r="Y1397">
        <f t="shared" si="431"/>
        <v>1.9479166666666669E-2</v>
      </c>
      <c r="Z1397" t="b">
        <f t="shared" si="432"/>
        <v>0</v>
      </c>
      <c r="AA1397" s="6">
        <f t="shared" si="433"/>
        <v>3.9351851851851874E-4</v>
      </c>
      <c r="AB1397" s="6" t="b">
        <f t="shared" si="434"/>
        <v>0</v>
      </c>
      <c r="AC1397" s="9">
        <f t="shared" si="435"/>
        <v>72</v>
      </c>
      <c r="AD1397" s="9">
        <f t="shared" si="444"/>
        <v>127.0588235294117</v>
      </c>
      <c r="AE1397" s="10">
        <f t="shared" si="442"/>
        <v>2.8935185185185189E-4</v>
      </c>
      <c r="AF1397">
        <f t="shared" si="436"/>
        <v>1.9675925925925972E-3</v>
      </c>
      <c r="AG1397" t="b">
        <f t="shared" si="437"/>
        <v>0</v>
      </c>
      <c r="AH1397">
        <f t="shared" si="438"/>
        <v>3.6990740740740741E-2</v>
      </c>
    </row>
    <row r="1398" spans="1:34" x14ac:dyDescent="0.2">
      <c r="A1398">
        <v>1487</v>
      </c>
      <c r="B1398" t="s">
        <v>1409</v>
      </c>
      <c r="C1398" t="s">
        <v>1457</v>
      </c>
      <c r="D1398" t="s">
        <v>2121</v>
      </c>
      <c r="E1398" t="str">
        <f t="shared" si="425"/>
        <v>Matt HancockApr 3, 2020</v>
      </c>
      <c r="F1398" t="str">
        <f>VLOOKUP(D1398,'names lookup'!A:L,5,FALSE)</f>
        <v>Matt Hancock</v>
      </c>
      <c r="G1398" t="str">
        <f>VLOOKUP(F1398,'names lookup'!E:H,3,FALSE)</f>
        <v>Government</v>
      </c>
      <c r="H1398" t="str">
        <f>VLOOKUP(F1398,'names lookup'!E:I,5,FALSE)</f>
        <v>Government</v>
      </c>
      <c r="I1398" t="str">
        <f>VLOOKUP($F1398,'names lookup'!$E:J,6,FALSE)</f>
        <v>Central govt</v>
      </c>
      <c r="J1398" t="str">
        <f>VLOOKUP($F1398,'names lookup'!$E:K,7,FALSE)</f>
        <v>N/A</v>
      </c>
      <c r="K1398" t="str">
        <f>VLOOKUP($F1398,'names lookup'!$E:L,8,FALSE)</f>
        <v>UK</v>
      </c>
      <c r="L1398" t="str">
        <f t="shared" si="426"/>
        <v>Any follow-ups to that, Robert?</v>
      </c>
      <c r="M1398" t="str">
        <f t="shared" si="439"/>
        <v>28:00</v>
      </c>
      <c r="O1398">
        <v>53</v>
      </c>
      <c r="Q1398" t="s">
        <v>1410</v>
      </c>
      <c r="R1398" s="7">
        <f t="shared" si="427"/>
        <v>43924</v>
      </c>
      <c r="S1398" t="s">
        <v>2876</v>
      </c>
      <c r="T1398" s="6">
        <f t="shared" si="440"/>
        <v>1.9444444444444445E-2</v>
      </c>
      <c r="U1398">
        <f t="shared" si="428"/>
        <v>1.9444444444444445E-2</v>
      </c>
      <c r="V1398">
        <f t="shared" si="429"/>
        <v>3.6990740740740741E-2</v>
      </c>
      <c r="W1398">
        <f t="shared" si="430"/>
        <v>1.7546296296296296E-2</v>
      </c>
      <c r="X1398">
        <f t="shared" si="443"/>
        <v>1.9479166666666669E-2</v>
      </c>
      <c r="Y1398">
        <f t="shared" si="431"/>
        <v>1.9479166666666669E-2</v>
      </c>
      <c r="Z1398" t="b">
        <f t="shared" si="432"/>
        <v>0</v>
      </c>
      <c r="AA1398" s="6">
        <f t="shared" si="433"/>
        <v>3.4722222222224181E-5</v>
      </c>
      <c r="AB1398" s="6" t="b">
        <f t="shared" si="434"/>
        <v>0</v>
      </c>
      <c r="AC1398" s="9">
        <f t="shared" si="435"/>
        <v>5</v>
      </c>
      <c r="AD1398" s="9">
        <f t="shared" si="444"/>
        <v>99.999999999994358</v>
      </c>
      <c r="AE1398" s="10">
        <f t="shared" si="442"/>
        <v>1.1574074074074073E-5</v>
      </c>
      <c r="AF1398">
        <f t="shared" si="436"/>
        <v>3.4722222222224181E-5</v>
      </c>
      <c r="AG1398" t="b">
        <f t="shared" si="437"/>
        <v>0</v>
      </c>
      <c r="AH1398">
        <f t="shared" si="438"/>
        <v>3.6990740740740741E-2</v>
      </c>
    </row>
    <row r="1399" spans="1:34" x14ac:dyDescent="0.2">
      <c r="A1399">
        <v>1488</v>
      </c>
      <c r="B1399" t="s">
        <v>1409</v>
      </c>
      <c r="C1399" t="s">
        <v>1458</v>
      </c>
      <c r="D1399" t="s">
        <v>2145</v>
      </c>
      <c r="E1399" t="str">
        <f t="shared" si="425"/>
        <v>Robert PestonApr 3, 2020</v>
      </c>
      <c r="F1399" t="str">
        <f>VLOOKUP(D1399,'names lookup'!A:L,5,FALSE)</f>
        <v>Robert Peston</v>
      </c>
      <c r="G1399" t="str">
        <f>VLOOKUP(F1399,'names lookup'!E:H,3,FALSE)</f>
        <v>ITV News</v>
      </c>
      <c r="H1399" t="str">
        <f>VLOOKUP(F1399,'names lookup'!E:I,5,FALSE)</f>
        <v>Media</v>
      </c>
      <c r="I1399" t="str">
        <f>VLOOKUP($F1399,'names lookup'!$E:J,6,FALSE)</f>
        <v>TV</v>
      </c>
      <c r="J1399" t="str">
        <f>VLOOKUP($F1399,'names lookup'!$E:K,7,FALSE)</f>
        <v>National</v>
      </c>
      <c r="K1399" t="str">
        <f>VLOOKUP($F1399,'names lookup'!$E:L,8,FALSE)</f>
        <v>UK</v>
      </c>
      <c r="L1399" t="str">
        <f t="shared" si="426"/>
        <v>Well, it was simply that-</v>
      </c>
      <c r="M1399" t="str">
        <f t="shared" si="439"/>
        <v>28:03</v>
      </c>
      <c r="O1399">
        <v>48</v>
      </c>
      <c r="Q1399" t="s">
        <v>1410</v>
      </c>
      <c r="R1399" s="7">
        <f t="shared" si="427"/>
        <v>43924</v>
      </c>
      <c r="S1399" t="s">
        <v>2427</v>
      </c>
      <c r="T1399" s="6">
        <f t="shared" si="440"/>
        <v>1.9479166666666669E-2</v>
      </c>
      <c r="U1399">
        <f t="shared" si="428"/>
        <v>1.9479166666666669E-2</v>
      </c>
      <c r="V1399">
        <f t="shared" si="429"/>
        <v>1.9479166666666669E-2</v>
      </c>
      <c r="W1399">
        <f t="shared" si="430"/>
        <v>0</v>
      </c>
      <c r="X1399">
        <f t="shared" si="443"/>
        <v>1.9479166666666669E-2</v>
      </c>
      <c r="Y1399">
        <f t="shared" si="431"/>
        <v>1.9479166666666669E-2</v>
      </c>
      <c r="Z1399" t="b">
        <f t="shared" si="432"/>
        <v>0</v>
      </c>
      <c r="AA1399" s="6">
        <f t="shared" si="433"/>
        <v>0</v>
      </c>
      <c r="AB1399" s="6" t="b">
        <f t="shared" si="434"/>
        <v>0</v>
      </c>
      <c r="AC1399" s="9">
        <f t="shared" si="435"/>
        <v>5</v>
      </c>
      <c r="AD1399" s="9"/>
      <c r="AE1399" s="10">
        <f t="shared" si="442"/>
        <v>1.1574074074074073E-5</v>
      </c>
      <c r="AF1399">
        <f t="shared" si="436"/>
        <v>0</v>
      </c>
      <c r="AG1399" t="b">
        <f t="shared" si="437"/>
        <v>0</v>
      </c>
      <c r="AH1399">
        <f t="shared" si="438"/>
        <v>3.6990740740740741E-2</v>
      </c>
    </row>
    <row r="1400" spans="1:34" x14ac:dyDescent="0.2">
      <c r="A1400">
        <v>1489</v>
      </c>
      <c r="B1400" t="s">
        <v>1409</v>
      </c>
      <c r="C1400" t="s">
        <v>1459</v>
      </c>
      <c r="D1400" t="s">
        <v>2145</v>
      </c>
      <c r="E1400" t="str">
        <f t="shared" si="425"/>
        <v>Robert PestonApr 3, 2020</v>
      </c>
      <c r="F1400" t="str">
        <f>VLOOKUP(D1400,'names lookup'!A:L,5,FALSE)</f>
        <v>Robert Peston</v>
      </c>
      <c r="G1400" t="str">
        <f>VLOOKUP(F1400,'names lookup'!E:H,3,FALSE)</f>
        <v>ITV News</v>
      </c>
      <c r="H1400" t="str">
        <f>VLOOKUP(F1400,'names lookup'!E:I,5,FALSE)</f>
        <v>Media</v>
      </c>
      <c r="I1400" t="str">
        <f>VLOOKUP($F1400,'names lookup'!$E:J,6,FALSE)</f>
        <v>TV</v>
      </c>
      <c r="J1400" t="str">
        <f>VLOOKUP($F1400,'names lookup'!$E:K,7,FALSE)</f>
        <v>National</v>
      </c>
      <c r="K1400" t="str">
        <f>VLOOKUP($F1400,'names lookup'!$E:L,8,FALSE)</f>
        <v>UK</v>
      </c>
      <c r="L1400" t="str">
        <f t="shared" si="426"/>
        <v>[inaudible 002804] did use a ratio of one to a thousand. I mean, it was a rule of thumb that he thought was useful. Do you have a rule of thumb at the moment? Or do you personally, Jonathan, think that’s not terribly helpful.</v>
      </c>
      <c r="M1400" t="str">
        <f t="shared" si="439"/>
        <v>28:03</v>
      </c>
      <c r="O1400">
        <v>250</v>
      </c>
      <c r="Q1400" t="s">
        <v>1410</v>
      </c>
      <c r="R1400" s="7">
        <f t="shared" si="427"/>
        <v>43924</v>
      </c>
      <c r="S1400" t="s">
        <v>2427</v>
      </c>
      <c r="T1400" s="6">
        <f t="shared" si="440"/>
        <v>1.9479166666666669E-2</v>
      </c>
      <c r="U1400">
        <f t="shared" si="428"/>
        <v>1.9479166666666669E-2</v>
      </c>
      <c r="V1400">
        <f t="shared" si="429"/>
        <v>1.9479166666666669E-2</v>
      </c>
      <c r="W1400">
        <f t="shared" si="430"/>
        <v>0</v>
      </c>
      <c r="X1400">
        <f t="shared" si="443"/>
        <v>1.9652777777777779E-2</v>
      </c>
      <c r="Y1400">
        <f t="shared" si="431"/>
        <v>1.9652777777777779E-2</v>
      </c>
      <c r="Z1400" t="b">
        <f t="shared" si="432"/>
        <v>0</v>
      </c>
      <c r="AA1400" s="6">
        <f t="shared" si="433"/>
        <v>1.7361111111111049E-4</v>
      </c>
      <c r="AB1400" s="6" t="b">
        <f t="shared" si="434"/>
        <v>0</v>
      </c>
      <c r="AC1400" s="9">
        <f t="shared" si="435"/>
        <v>44</v>
      </c>
      <c r="AD1400" s="9">
        <f t="shared" ref="AD1400:AD1431" si="445">IF(AB1400=FALSE,AC1400/(AA1400*(24*60)),"")</f>
        <v>176.00000000000063</v>
      </c>
      <c r="AE1400" s="10">
        <f t="shared" si="442"/>
        <v>1.7361111111111112E-4</v>
      </c>
      <c r="AF1400">
        <f t="shared" si="436"/>
        <v>1.7361111111111049E-4</v>
      </c>
      <c r="AG1400" t="b">
        <f t="shared" si="437"/>
        <v>0</v>
      </c>
      <c r="AH1400">
        <f t="shared" si="438"/>
        <v>3.6990740740740741E-2</v>
      </c>
    </row>
    <row r="1401" spans="1:34" x14ac:dyDescent="0.2">
      <c r="A1401">
        <v>1490</v>
      </c>
      <c r="B1401" t="s">
        <v>1409</v>
      </c>
      <c r="C1401" t="s">
        <v>1460</v>
      </c>
      <c r="D1401" t="s">
        <v>2101</v>
      </c>
      <c r="E1401" t="str">
        <f t="shared" si="425"/>
        <v>Jonathan Van-TamApr 3, 2020</v>
      </c>
      <c r="F1401" t="str">
        <f>VLOOKUP(D1401,'names lookup'!A:L,5,FALSE)</f>
        <v>Professor Jonathan Van-Tam</v>
      </c>
      <c r="G1401" t="str">
        <f>VLOOKUP(F1401,'names lookup'!E:H,3,FALSE)</f>
        <v>Government</v>
      </c>
      <c r="H1401" t="str">
        <f>VLOOKUP(F1401,'names lookup'!E:I,5,FALSE)</f>
        <v>Government</v>
      </c>
      <c r="I1401" t="str">
        <f>VLOOKUP($F1401,'names lookup'!$E:J,6,FALSE)</f>
        <v>Central govt</v>
      </c>
      <c r="J1401" t="str">
        <f>VLOOKUP($F1401,'names lookup'!$E:K,7,FALSE)</f>
        <v>N/A</v>
      </c>
      <c r="K1401" t="str">
        <f>VLOOKUP($F1401,'names lookup'!$E:L,8,FALSE)</f>
        <v>UK</v>
      </c>
      <c r="L1401" t="str">
        <f t="shared" si="426"/>
        <v>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v>
      </c>
      <c r="M1401" t="str">
        <f t="shared" si="439"/>
        <v>28:18</v>
      </c>
      <c r="O1401">
        <v>340</v>
      </c>
      <c r="Q1401" t="s">
        <v>1410</v>
      </c>
      <c r="R1401" s="7">
        <f t="shared" si="427"/>
        <v>43924</v>
      </c>
      <c r="S1401" t="s">
        <v>2733</v>
      </c>
      <c r="T1401" s="6">
        <f t="shared" si="440"/>
        <v>1.9652777777777779E-2</v>
      </c>
      <c r="U1401">
        <f t="shared" si="428"/>
        <v>1.9652777777777779E-2</v>
      </c>
      <c r="V1401">
        <f t="shared" si="429"/>
        <v>3.1099537037037037E-2</v>
      </c>
      <c r="W1401">
        <f t="shared" si="430"/>
        <v>1.1446759259259257E-2</v>
      </c>
      <c r="X1401">
        <f t="shared" si="443"/>
        <v>2.0578703703703703E-2</v>
      </c>
      <c r="Y1401">
        <f t="shared" si="431"/>
        <v>2.0578703703703703E-2</v>
      </c>
      <c r="Z1401" t="b">
        <f t="shared" si="432"/>
        <v>0</v>
      </c>
      <c r="AA1401" s="6">
        <f t="shared" si="433"/>
        <v>1.7361111111111049E-4</v>
      </c>
      <c r="AB1401" s="6" t="b">
        <f t="shared" si="434"/>
        <v>0</v>
      </c>
      <c r="AC1401" s="9">
        <f t="shared" si="435"/>
        <v>53</v>
      </c>
      <c r="AD1401" s="9">
        <f t="shared" si="445"/>
        <v>212.00000000000074</v>
      </c>
      <c r="AE1401" s="10">
        <f t="shared" si="442"/>
        <v>2.199074074074074E-4</v>
      </c>
      <c r="AF1401">
        <f t="shared" si="436"/>
        <v>9.2592592592592379E-4</v>
      </c>
      <c r="AG1401" t="b">
        <f t="shared" si="437"/>
        <v>0</v>
      </c>
      <c r="AH1401">
        <f t="shared" si="438"/>
        <v>3.6990740740740741E-2</v>
      </c>
    </row>
    <row r="1402" spans="1:34" x14ac:dyDescent="0.2">
      <c r="A1402">
        <v>1491</v>
      </c>
      <c r="B1402" t="s">
        <v>1409</v>
      </c>
      <c r="C1402" t="s">
        <v>1461</v>
      </c>
      <c r="D1402" t="s">
        <v>2121</v>
      </c>
      <c r="E1402" t="str">
        <f t="shared" si="425"/>
        <v>Matt HancockApr 3, 2020</v>
      </c>
      <c r="F1402" t="str">
        <f>VLOOKUP(D1402,'names lookup'!A:L,5,FALSE)</f>
        <v>Matt Hancock</v>
      </c>
      <c r="G1402" t="str">
        <f>VLOOKUP(F1402,'names lookup'!E:H,3,FALSE)</f>
        <v>Government</v>
      </c>
      <c r="H1402" t="str">
        <f>VLOOKUP(F1402,'names lookup'!E:I,5,FALSE)</f>
        <v>Government</v>
      </c>
      <c r="I1402" t="str">
        <f>VLOOKUP($F1402,'names lookup'!$E:J,6,FALSE)</f>
        <v>Central govt</v>
      </c>
      <c r="J1402" t="str">
        <f>VLOOKUP($F1402,'names lookup'!$E:K,7,FALSE)</f>
        <v>N/A</v>
      </c>
      <c r="K1402" t="str">
        <f>VLOOKUP($F1402,'names lookup'!$E:L,8,FALSE)</f>
        <v>UK</v>
      </c>
      <c r="L1402" t="str">
        <f t="shared" si="426"/>
        <v>I think that another way to add to that is that pillar four of the testing strategy is having survey tests to try to find the answer to that question as scientifically as possible. And there’s a huge amount of work under way under pillar four. If we go to Sam Coates, from Sky, please.</v>
      </c>
      <c r="M1402" t="str">
        <f t="shared" si="439"/>
        <v>28:33</v>
      </c>
      <c r="O1402">
        <v>307</v>
      </c>
      <c r="Q1402" t="s">
        <v>1410</v>
      </c>
      <c r="R1402" s="7">
        <f t="shared" si="427"/>
        <v>43924</v>
      </c>
      <c r="S1402" t="s">
        <v>2877</v>
      </c>
      <c r="T1402" s="6">
        <f t="shared" si="440"/>
        <v>1.982638888888889E-2</v>
      </c>
      <c r="U1402">
        <f t="shared" si="428"/>
        <v>1.982638888888889E-2</v>
      </c>
      <c r="V1402">
        <f t="shared" si="429"/>
        <v>3.6990740740740741E-2</v>
      </c>
      <c r="W1402">
        <f t="shared" si="430"/>
        <v>1.7164351851851851E-2</v>
      </c>
      <c r="X1402">
        <f t="shared" si="443"/>
        <v>2.0578703703703703E-2</v>
      </c>
      <c r="Y1402">
        <f t="shared" si="431"/>
        <v>2.0578703703703703E-2</v>
      </c>
      <c r="Z1402" t="b">
        <f t="shared" si="432"/>
        <v>0</v>
      </c>
      <c r="AA1402" s="6">
        <f t="shared" si="433"/>
        <v>2.8935185185184967E-4</v>
      </c>
      <c r="AB1402" s="6" t="b">
        <f t="shared" si="434"/>
        <v>0</v>
      </c>
      <c r="AC1402" s="9">
        <f t="shared" si="435"/>
        <v>55</v>
      </c>
      <c r="AD1402" s="9">
        <f t="shared" si="445"/>
        <v>132.00000000000099</v>
      </c>
      <c r="AE1402" s="10">
        <f t="shared" si="442"/>
        <v>2.199074074074074E-4</v>
      </c>
      <c r="AF1402">
        <f t="shared" si="436"/>
        <v>7.523148148148133E-4</v>
      </c>
      <c r="AG1402" t="b">
        <f t="shared" si="437"/>
        <v>0</v>
      </c>
      <c r="AH1402">
        <f t="shared" si="438"/>
        <v>3.6990740740740741E-2</v>
      </c>
    </row>
    <row r="1403" spans="1:34" x14ac:dyDescent="0.2">
      <c r="A1403">
        <v>1492</v>
      </c>
      <c r="B1403" t="s">
        <v>1409</v>
      </c>
      <c r="C1403" t="s">
        <v>1462</v>
      </c>
      <c r="D1403" t="s">
        <v>2149</v>
      </c>
      <c r="E1403" t="str">
        <f t="shared" si="425"/>
        <v>Sam CoatesApr 3, 2020</v>
      </c>
      <c r="F1403" t="str">
        <f>VLOOKUP(D1403,'names lookup'!A:L,5,FALSE)</f>
        <v>Sam Coates</v>
      </c>
      <c r="G1403" t="str">
        <f>VLOOKUP(F1403,'names lookup'!E:H,3,FALSE)</f>
        <v>Sky News</v>
      </c>
      <c r="H1403" t="str">
        <f>VLOOKUP(F1403,'names lookup'!E:I,5,FALSE)</f>
        <v>Media</v>
      </c>
      <c r="I1403" t="str">
        <f>VLOOKUP($F1403,'names lookup'!$E:J,6,FALSE)</f>
        <v>TV</v>
      </c>
      <c r="J1403" t="str">
        <f>VLOOKUP($F1403,'names lookup'!$E:K,7,FALSE)</f>
        <v>National</v>
      </c>
      <c r="K1403" t="str">
        <f>VLOOKUP($F1403,'names lookup'!$E:L,8,FALSE)</f>
        <v>UK</v>
      </c>
      <c r="L1403" t="str">
        <f t="shared" si="426"/>
        <v>Thank you. To Matt Hancock, earlier today, you seem to indicate that you did think that Easter Sunday, April the 12th would be the projected peak for coronavirus deaths, but Jonathan Van-Tam doesn’t seem to quite endorse that when speaking just now. Why is that? What’s going on there?</v>
      </c>
      <c r="M1403" t="str">
        <f t="shared" si="439"/>
        <v>28:58</v>
      </c>
      <c r="O1403">
        <v>305</v>
      </c>
      <c r="Q1403" t="s">
        <v>1410</v>
      </c>
      <c r="R1403" s="7">
        <f t="shared" si="427"/>
        <v>43924</v>
      </c>
      <c r="S1403" t="s">
        <v>2878</v>
      </c>
      <c r="T1403" s="6">
        <f t="shared" si="440"/>
        <v>2.011574074074074E-2</v>
      </c>
      <c r="U1403">
        <f t="shared" si="428"/>
        <v>2.011574074074074E-2</v>
      </c>
      <c r="V1403">
        <f t="shared" si="429"/>
        <v>2.0324074074074074E-2</v>
      </c>
      <c r="W1403">
        <f t="shared" si="430"/>
        <v>2.0833333333333467E-4</v>
      </c>
      <c r="X1403">
        <f t="shared" si="443"/>
        <v>2.0578703703703703E-2</v>
      </c>
      <c r="Y1403">
        <f t="shared" si="431"/>
        <v>2.0578703703703703E-2</v>
      </c>
      <c r="Z1403" t="b">
        <f t="shared" si="432"/>
        <v>0</v>
      </c>
      <c r="AA1403" s="6">
        <f t="shared" si="433"/>
        <v>2.0833333333333467E-4</v>
      </c>
      <c r="AB1403" s="6" t="b">
        <f t="shared" si="434"/>
        <v>0</v>
      </c>
      <c r="AC1403" s="9">
        <f t="shared" si="435"/>
        <v>49</v>
      </c>
      <c r="AD1403" s="9">
        <f t="shared" si="445"/>
        <v>163.33333333333229</v>
      </c>
      <c r="AE1403" s="10">
        <f t="shared" si="442"/>
        <v>1.9675925925925926E-4</v>
      </c>
      <c r="AF1403">
        <f t="shared" si="436"/>
        <v>4.6296296296296363E-4</v>
      </c>
      <c r="AG1403" t="b">
        <f t="shared" si="437"/>
        <v>0</v>
      </c>
      <c r="AH1403">
        <f t="shared" si="438"/>
        <v>3.6990740740740741E-2</v>
      </c>
    </row>
    <row r="1404" spans="1:34" x14ac:dyDescent="0.2">
      <c r="A1404">
        <v>1493</v>
      </c>
      <c r="B1404" t="s">
        <v>1409</v>
      </c>
      <c r="C1404" t="s">
        <v>1463</v>
      </c>
      <c r="D1404" t="s">
        <v>2149</v>
      </c>
      <c r="E1404" t="str">
        <f t="shared" si="425"/>
        <v>Sam CoatesApr 3, 2020</v>
      </c>
      <c r="F1404" t="str">
        <f>VLOOKUP(D1404,'names lookup'!A:L,5,FALSE)</f>
        <v>Sam Coates</v>
      </c>
      <c r="G1404" t="str">
        <f>VLOOKUP(F1404,'names lookup'!E:H,3,FALSE)</f>
        <v>Sky News</v>
      </c>
      <c r="H1404" t="str">
        <f>VLOOKUP(F1404,'names lookup'!E:I,5,FALSE)</f>
        <v>Media</v>
      </c>
      <c r="I1404" t="str">
        <f>VLOOKUP($F1404,'names lookup'!$E:J,6,FALSE)</f>
        <v>TV</v>
      </c>
      <c r="J1404" t="str">
        <f>VLOOKUP($F1404,'names lookup'!$E:K,7,FALSE)</f>
        <v>National</v>
      </c>
      <c r="K1404" t="str">
        <f>VLOOKUP($F1404,'names lookup'!$E:L,8,FALSE)</f>
        <v>UK</v>
      </c>
      <c r="L1404" t="str">
        <f t="shared" si="426"/>
        <v>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v>
      </c>
      <c r="M1404" t="str">
        <f t="shared" si="439"/>
        <v>29:16</v>
      </c>
      <c r="O1404">
        <v>399</v>
      </c>
      <c r="Q1404" t="s">
        <v>1410</v>
      </c>
      <c r="R1404" s="7">
        <f t="shared" si="427"/>
        <v>43924</v>
      </c>
      <c r="S1404" t="s">
        <v>2878</v>
      </c>
      <c r="T1404" s="6">
        <f t="shared" si="440"/>
        <v>2.0324074074074074E-2</v>
      </c>
      <c r="U1404">
        <f t="shared" si="428"/>
        <v>2.011574074074074E-2</v>
      </c>
      <c r="V1404">
        <f t="shared" si="429"/>
        <v>2.0324074074074074E-2</v>
      </c>
      <c r="W1404">
        <f t="shared" si="430"/>
        <v>2.0833333333333467E-4</v>
      </c>
      <c r="X1404">
        <f t="shared" si="443"/>
        <v>2.0578703703703703E-2</v>
      </c>
      <c r="Y1404">
        <f t="shared" si="431"/>
        <v>2.0578703703703703E-2</v>
      </c>
      <c r="Z1404" t="b">
        <f t="shared" si="432"/>
        <v>0</v>
      </c>
      <c r="AA1404" s="6">
        <f t="shared" si="433"/>
        <v>2.5462962962962896E-4</v>
      </c>
      <c r="AB1404" s="6" t="b">
        <f t="shared" si="434"/>
        <v>0</v>
      </c>
      <c r="AC1404" s="9">
        <f t="shared" si="435"/>
        <v>67</v>
      </c>
      <c r="AD1404" s="9">
        <f t="shared" si="445"/>
        <v>182.7272727272732</v>
      </c>
      <c r="AE1404" s="10">
        <f t="shared" si="442"/>
        <v>2.7777777777777778E-4</v>
      </c>
      <c r="AF1404">
        <f t="shared" si="436"/>
        <v>4.6296296296296363E-4</v>
      </c>
      <c r="AG1404" t="b">
        <f t="shared" si="437"/>
        <v>0</v>
      </c>
      <c r="AH1404">
        <f t="shared" si="438"/>
        <v>3.6990740740740741E-2</v>
      </c>
    </row>
    <row r="1405" spans="1:34" x14ac:dyDescent="0.2">
      <c r="A1405">
        <v>1494</v>
      </c>
      <c r="B1405" t="s">
        <v>1409</v>
      </c>
      <c r="C1405" t="s">
        <v>1464</v>
      </c>
      <c r="D1405" t="s">
        <v>2121</v>
      </c>
      <c r="E1405" t="str">
        <f t="shared" si="425"/>
        <v>Matt HancockApr 3, 2020</v>
      </c>
      <c r="F1405" t="str">
        <f>VLOOKUP(D1405,'names lookup'!A:L,5,FALSE)</f>
        <v>Matt Hancock</v>
      </c>
      <c r="G1405" t="str">
        <f>VLOOKUP(F1405,'names lookup'!E:H,3,FALSE)</f>
        <v>Government</v>
      </c>
      <c r="H1405" t="str">
        <f>VLOOKUP(F1405,'names lookup'!E:I,5,FALSE)</f>
        <v>Government</v>
      </c>
      <c r="I1405" t="str">
        <f>VLOOKUP($F1405,'names lookup'!$E:J,6,FALSE)</f>
        <v>Central govt</v>
      </c>
      <c r="J1405" t="str">
        <f>VLOOKUP($F1405,'names lookup'!$E:K,7,FALSE)</f>
        <v>N/A</v>
      </c>
      <c r="K1405" t="str">
        <f>VLOOKUP($F1405,'names lookup'!$E:L,8,FALSE)</f>
        <v>UK</v>
      </c>
      <c r="L1405" t="str">
        <f t="shared" si="426"/>
        <v>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v>
      </c>
      <c r="M1405" t="str">
        <f t="shared" si="439"/>
        <v>29:38</v>
      </c>
      <c r="O1405">
        <v>687</v>
      </c>
      <c r="Q1405" t="s">
        <v>1410</v>
      </c>
      <c r="R1405" s="7">
        <f t="shared" si="427"/>
        <v>43924</v>
      </c>
      <c r="S1405" t="s">
        <v>2430</v>
      </c>
      <c r="T1405" s="6">
        <f t="shared" si="440"/>
        <v>2.0578703703703703E-2</v>
      </c>
      <c r="U1405">
        <f t="shared" si="428"/>
        <v>2.0578703703703703E-2</v>
      </c>
      <c r="V1405">
        <f t="shared" si="429"/>
        <v>3.6990740740740741E-2</v>
      </c>
      <c r="W1405">
        <f t="shared" si="430"/>
        <v>1.6412037037037037E-2</v>
      </c>
      <c r="X1405">
        <f t="shared" si="443"/>
        <v>2.2824074074074076E-2</v>
      </c>
      <c r="Y1405">
        <f t="shared" si="431"/>
        <v>2.2824074074074076E-2</v>
      </c>
      <c r="Z1405" t="b">
        <f t="shared" si="432"/>
        <v>0</v>
      </c>
      <c r="AA1405" s="6">
        <f t="shared" si="433"/>
        <v>5.787037037037028E-4</v>
      </c>
      <c r="AB1405" s="6" t="b">
        <f t="shared" si="434"/>
        <v>0</v>
      </c>
      <c r="AC1405" s="9">
        <f t="shared" si="435"/>
        <v>124</v>
      </c>
      <c r="AD1405" s="9">
        <f t="shared" si="445"/>
        <v>148.80000000000024</v>
      </c>
      <c r="AE1405" s="10">
        <f t="shared" si="442"/>
        <v>5.0925925925925921E-4</v>
      </c>
      <c r="AF1405">
        <f t="shared" si="436"/>
        <v>2.2453703703703733E-3</v>
      </c>
      <c r="AG1405" t="b">
        <f t="shared" si="437"/>
        <v>0</v>
      </c>
      <c r="AH1405">
        <f t="shared" si="438"/>
        <v>3.6990740740740741E-2</v>
      </c>
    </row>
    <row r="1406" spans="1:34" x14ac:dyDescent="0.2">
      <c r="A1406">
        <v>1495</v>
      </c>
      <c r="B1406" t="s">
        <v>1409</v>
      </c>
      <c r="C1406" t="s">
        <v>1465</v>
      </c>
      <c r="D1406" t="s">
        <v>2121</v>
      </c>
      <c r="E1406" t="str">
        <f t="shared" si="425"/>
        <v>Matt HancockApr 3, 2020</v>
      </c>
      <c r="F1406" t="str">
        <f>VLOOKUP(D1406,'names lookup'!A:L,5,FALSE)</f>
        <v>Matt Hancock</v>
      </c>
      <c r="G1406" t="str">
        <f>VLOOKUP(F1406,'names lookup'!E:H,3,FALSE)</f>
        <v>Government</v>
      </c>
      <c r="H1406" t="str">
        <f>VLOOKUP(F1406,'names lookup'!E:I,5,FALSE)</f>
        <v>Government</v>
      </c>
      <c r="I1406" t="str">
        <f>VLOOKUP($F1406,'names lookup'!$E:J,6,FALSE)</f>
        <v>Central govt</v>
      </c>
      <c r="J1406" t="str">
        <f>VLOOKUP($F1406,'names lookup'!$E:K,7,FALSE)</f>
        <v>N/A</v>
      </c>
      <c r="K1406" t="str">
        <f>VLOOKUP($F1406,'names lookup'!$E:L,8,FALSE)</f>
        <v>UK</v>
      </c>
      <c r="L1406" t="str">
        <f t="shared" si="426"/>
        <v>On the question of DNRs, I’ll hand over to Ruth.</v>
      </c>
      <c r="M1406" t="str">
        <f t="shared" si="439"/>
        <v>30:28</v>
      </c>
      <c r="O1406">
        <v>70</v>
      </c>
      <c r="Q1406" t="s">
        <v>1410</v>
      </c>
      <c r="R1406" s="7">
        <f t="shared" si="427"/>
        <v>43924</v>
      </c>
      <c r="S1406" t="s">
        <v>2430</v>
      </c>
      <c r="T1406" s="6">
        <f t="shared" si="440"/>
        <v>2.1157407407407406E-2</v>
      </c>
      <c r="U1406">
        <f t="shared" si="428"/>
        <v>2.0578703703703703E-2</v>
      </c>
      <c r="V1406">
        <f t="shared" si="429"/>
        <v>3.6990740740740741E-2</v>
      </c>
      <c r="W1406">
        <f t="shared" si="430"/>
        <v>1.6412037037037037E-2</v>
      </c>
      <c r="X1406">
        <f t="shared" si="443"/>
        <v>2.2824074074074076E-2</v>
      </c>
      <c r="Y1406">
        <f t="shared" si="431"/>
        <v>2.2824074074074076E-2</v>
      </c>
      <c r="Z1406" t="b">
        <f t="shared" si="432"/>
        <v>0</v>
      </c>
      <c r="AA1406" s="6">
        <f t="shared" si="433"/>
        <v>8.1018518518518462E-5</v>
      </c>
      <c r="AB1406" s="6" t="b">
        <f t="shared" si="434"/>
        <v>0</v>
      </c>
      <c r="AC1406" s="9">
        <f t="shared" si="435"/>
        <v>10</v>
      </c>
      <c r="AD1406" s="9">
        <f t="shared" si="445"/>
        <v>85.714285714285779</v>
      </c>
      <c r="AE1406" s="10">
        <f t="shared" si="442"/>
        <v>3.4722222222222222E-5</v>
      </c>
      <c r="AF1406">
        <f t="shared" si="436"/>
        <v>2.2453703703703733E-3</v>
      </c>
      <c r="AG1406" t="b">
        <f t="shared" si="437"/>
        <v>0</v>
      </c>
      <c r="AH1406">
        <f t="shared" si="438"/>
        <v>3.6990740740740741E-2</v>
      </c>
    </row>
    <row r="1407" spans="1:34" x14ac:dyDescent="0.2">
      <c r="A1407">
        <v>1496</v>
      </c>
      <c r="B1407" t="s">
        <v>1409</v>
      </c>
      <c r="C1407" t="s">
        <v>1466</v>
      </c>
      <c r="D1407" t="s">
        <v>2146</v>
      </c>
      <c r="E1407" t="str">
        <f t="shared" si="425"/>
        <v>RuthApr 3, 2020</v>
      </c>
      <c r="F1407" t="str">
        <f>VLOOKUP(E1407,'names lookup'!D:L,2,FALSE)</f>
        <v>Ruth May</v>
      </c>
      <c r="G1407" t="str">
        <f>VLOOKUP(F1407,'names lookup'!E:H,3,FALSE)</f>
        <v>NHS England</v>
      </c>
      <c r="H1407" t="str">
        <f>VLOOKUP(F1407,'names lookup'!E:I,5,FALSE)</f>
        <v>Government</v>
      </c>
      <c r="I1407" t="str">
        <f>VLOOKUP($F1407,'names lookup'!$E:J,6,FALSE)</f>
        <v>Health</v>
      </c>
      <c r="J1407" t="str">
        <f>VLOOKUP($F1407,'names lookup'!$E:K,7,FALSE)</f>
        <v>N/A</v>
      </c>
      <c r="K1407" t="str">
        <f>VLOOKUP($F1407,'names lookup'!$E:L,8,FALSE)</f>
        <v>England</v>
      </c>
      <c r="L1407" t="str">
        <f t="shared" si="426"/>
        <v>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v>
      </c>
      <c r="M1407" t="str">
        <f t="shared" si="439"/>
        <v>30:35</v>
      </c>
      <c r="O1407">
        <v>529</v>
      </c>
      <c r="Q1407" t="s">
        <v>1410</v>
      </c>
      <c r="R1407" s="7">
        <f t="shared" si="427"/>
        <v>43924</v>
      </c>
      <c r="S1407" t="s">
        <v>2879</v>
      </c>
      <c r="T1407" s="6">
        <f t="shared" si="440"/>
        <v>2.1238425925925924E-2</v>
      </c>
      <c r="U1407">
        <f t="shared" si="428"/>
        <v>2.1238425925925924E-2</v>
      </c>
      <c r="V1407">
        <f t="shared" si="429"/>
        <v>2.7847222222222221E-2</v>
      </c>
      <c r="W1407">
        <f t="shared" si="430"/>
        <v>6.6087962962962966E-3</v>
      </c>
      <c r="X1407">
        <f t="shared" si="443"/>
        <v>2.2824074074074076E-2</v>
      </c>
      <c r="Y1407">
        <f t="shared" si="431"/>
        <v>2.2824074074074076E-2</v>
      </c>
      <c r="Z1407" t="b">
        <f t="shared" si="432"/>
        <v>0</v>
      </c>
      <c r="AA1407" s="6">
        <f t="shared" si="433"/>
        <v>4.2824074074074292E-4</v>
      </c>
      <c r="AB1407" s="6" t="b">
        <f t="shared" si="434"/>
        <v>0</v>
      </c>
      <c r="AC1407" s="9">
        <f t="shared" si="435"/>
        <v>85</v>
      </c>
      <c r="AD1407" s="9">
        <f t="shared" si="445"/>
        <v>137.83783783783713</v>
      </c>
      <c r="AE1407" s="10">
        <f t="shared" si="442"/>
        <v>3.4722222222222224E-4</v>
      </c>
      <c r="AF1407">
        <f t="shared" si="436"/>
        <v>1.585648148148152E-3</v>
      </c>
      <c r="AG1407" t="b">
        <f t="shared" si="437"/>
        <v>0</v>
      </c>
      <c r="AH1407">
        <f t="shared" si="438"/>
        <v>3.6990740740740741E-2</v>
      </c>
    </row>
    <row r="1408" spans="1:34" x14ac:dyDescent="0.2">
      <c r="A1408">
        <v>1497</v>
      </c>
      <c r="B1408" t="s">
        <v>1409</v>
      </c>
      <c r="C1408" t="s">
        <v>1467</v>
      </c>
      <c r="D1408" t="s">
        <v>2121</v>
      </c>
      <c r="E1408" t="str">
        <f t="shared" si="425"/>
        <v>Matt HancockApr 3, 2020</v>
      </c>
      <c r="F1408" t="str">
        <f>VLOOKUP(D1408,'names lookup'!A:L,5,FALSE)</f>
        <v>Matt Hancock</v>
      </c>
      <c r="G1408" t="str">
        <f>VLOOKUP(F1408,'names lookup'!E:H,3,FALSE)</f>
        <v>Government</v>
      </c>
      <c r="H1408" t="str">
        <f>VLOOKUP(F1408,'names lookup'!E:I,5,FALSE)</f>
        <v>Government</v>
      </c>
      <c r="I1408" t="str">
        <f>VLOOKUP($F1408,'names lookup'!$E:J,6,FALSE)</f>
        <v>Central govt</v>
      </c>
      <c r="J1408" t="str">
        <f>VLOOKUP($F1408,'names lookup'!$E:K,7,FALSE)</f>
        <v>N/A</v>
      </c>
      <c r="K1408" t="str">
        <f>VLOOKUP($F1408,'names lookup'!$E:L,8,FALSE)</f>
        <v>UK</v>
      </c>
      <c r="L1408" t="str">
        <f t="shared" si="426"/>
        <v>Thanks very much. If we go to Liz Bates of Channel 4. Hi, Liz.</v>
      </c>
      <c r="M1408" t="str">
        <f t="shared" si="439"/>
        <v>31:12</v>
      </c>
      <c r="O1408">
        <v>84</v>
      </c>
      <c r="Q1408" t="s">
        <v>1410</v>
      </c>
      <c r="R1408" s="7">
        <f t="shared" si="427"/>
        <v>43924</v>
      </c>
      <c r="S1408" t="s">
        <v>2880</v>
      </c>
      <c r="T1408" s="6">
        <f t="shared" si="440"/>
        <v>2.1666666666666667E-2</v>
      </c>
      <c r="U1408">
        <f t="shared" si="428"/>
        <v>2.1666666666666667E-2</v>
      </c>
      <c r="V1408">
        <f t="shared" si="429"/>
        <v>3.6990740740740741E-2</v>
      </c>
      <c r="W1408">
        <f t="shared" si="430"/>
        <v>1.5324074074074073E-2</v>
      </c>
      <c r="X1408">
        <f t="shared" si="443"/>
        <v>2.2824074074074076E-2</v>
      </c>
      <c r="Y1408">
        <f t="shared" si="431"/>
        <v>2.2824074074074076E-2</v>
      </c>
      <c r="Z1408" t="b">
        <f t="shared" si="432"/>
        <v>0</v>
      </c>
      <c r="AA1408" s="6">
        <f t="shared" si="433"/>
        <v>5.7870370370371321E-5</v>
      </c>
      <c r="AB1408" s="6" t="b">
        <f t="shared" si="434"/>
        <v>0</v>
      </c>
      <c r="AC1408" s="9">
        <f t="shared" si="435"/>
        <v>14</v>
      </c>
      <c r="AD1408" s="9">
        <f t="shared" si="445"/>
        <v>167.99999999999724</v>
      </c>
      <c r="AE1408" s="10">
        <f t="shared" si="442"/>
        <v>5.7870370370370366E-5</v>
      </c>
      <c r="AF1408">
        <f t="shared" si="436"/>
        <v>1.1574074074074091E-3</v>
      </c>
      <c r="AG1408" t="b">
        <f t="shared" si="437"/>
        <v>0</v>
      </c>
      <c r="AH1408">
        <f t="shared" si="438"/>
        <v>3.6990740740740741E-2</v>
      </c>
    </row>
    <row r="1409" spans="1:34" x14ac:dyDescent="0.2">
      <c r="A1409">
        <v>1498</v>
      </c>
      <c r="B1409" t="s">
        <v>1409</v>
      </c>
      <c r="C1409" t="s">
        <v>1468</v>
      </c>
      <c r="D1409" t="s">
        <v>2114</v>
      </c>
      <c r="E1409" t="str">
        <f t="shared" si="425"/>
        <v>Liz BatesApr 3, 2020</v>
      </c>
      <c r="F1409" t="str">
        <f>VLOOKUP(E1409,'names lookup'!D:L,2,FALSE)</f>
        <v>Liz Bates</v>
      </c>
      <c r="G1409" t="str">
        <f>VLOOKUP(F1409,'names lookup'!E:H,3,FALSE)</f>
        <v>Channel 4 News</v>
      </c>
      <c r="H1409" t="str">
        <f>VLOOKUP(F1409,'names lookup'!E:I,5,FALSE)</f>
        <v>Media</v>
      </c>
      <c r="I1409" t="str">
        <f>VLOOKUP($F1409,'names lookup'!$E:J,6,FALSE)</f>
        <v>TV</v>
      </c>
      <c r="J1409" t="str">
        <f>VLOOKUP($F1409,'names lookup'!$E:K,7,FALSE)</f>
        <v>National</v>
      </c>
      <c r="K1409" t="str">
        <f>VLOOKUP($F1409,'names lookup'!$E:L,8,FALSE)</f>
        <v>UK</v>
      </c>
      <c r="L1409" t="str">
        <f t="shared" si="426"/>
        <v>Hi. If I could direct my questions primarily at Matt Hancock. First of all, you hugely based expectations when you said 3.5 million antibody tests had been ordered and would be widely available. Now you’re saying they don’t work? Are these tests ever going to materialize.</v>
      </c>
      <c r="M1409" t="str">
        <f t="shared" si="439"/>
        <v>31:17</v>
      </c>
      <c r="O1409">
        <v>291</v>
      </c>
      <c r="Q1409" t="s">
        <v>1410</v>
      </c>
      <c r="R1409" s="7">
        <f t="shared" si="427"/>
        <v>43924</v>
      </c>
      <c r="S1409" t="s">
        <v>2799</v>
      </c>
      <c r="T1409" s="6">
        <f t="shared" si="440"/>
        <v>2.1724537037037039E-2</v>
      </c>
      <c r="U1409">
        <f t="shared" si="428"/>
        <v>2.1724537037037039E-2</v>
      </c>
      <c r="V1409">
        <f t="shared" si="429"/>
        <v>2.2800925925925929E-2</v>
      </c>
      <c r="W1409">
        <f t="shared" si="430"/>
        <v>1.0763888888888906E-3</v>
      </c>
      <c r="X1409">
        <f t="shared" si="443"/>
        <v>2.2824074074074076E-2</v>
      </c>
      <c r="Y1409">
        <f t="shared" si="431"/>
        <v>2.2824074074074076E-2</v>
      </c>
      <c r="Z1409" t="b">
        <f t="shared" si="432"/>
        <v>0</v>
      </c>
      <c r="AA1409" s="6">
        <f t="shared" si="433"/>
        <v>2.3148148148147835E-4</v>
      </c>
      <c r="AB1409" s="6" t="b">
        <f t="shared" si="434"/>
        <v>0</v>
      </c>
      <c r="AC1409" s="9">
        <f t="shared" si="435"/>
        <v>46</v>
      </c>
      <c r="AD1409" s="9">
        <f t="shared" si="445"/>
        <v>138.00000000000188</v>
      </c>
      <c r="AE1409" s="10">
        <f t="shared" si="442"/>
        <v>1.8518518518518518E-4</v>
      </c>
      <c r="AF1409">
        <f t="shared" si="436"/>
        <v>1.0995370370370378E-3</v>
      </c>
      <c r="AG1409" t="b">
        <f t="shared" si="437"/>
        <v>0</v>
      </c>
      <c r="AH1409">
        <f t="shared" si="438"/>
        <v>3.6990740740740741E-2</v>
      </c>
    </row>
    <row r="1410" spans="1:34" x14ac:dyDescent="0.2">
      <c r="A1410">
        <v>1499</v>
      </c>
      <c r="B1410" t="s">
        <v>1409</v>
      </c>
      <c r="C1410" t="s">
        <v>1469</v>
      </c>
      <c r="D1410" t="s">
        <v>2114</v>
      </c>
      <c r="E1410" t="str">
        <f t="shared" ref="E1410:E1473" si="446">D1410&amp;Q1410</f>
        <v>Liz BatesApr 3, 2020</v>
      </c>
      <c r="F1410" t="str">
        <f>VLOOKUP(E1410,'names lookup'!D:L,2,FALSE)</f>
        <v>Liz Bates</v>
      </c>
      <c r="G1410" t="str">
        <f>VLOOKUP(F1410,'names lookup'!E:H,3,FALSE)</f>
        <v>Channel 4 News</v>
      </c>
      <c r="H1410" t="str">
        <f>VLOOKUP(F1410,'names lookup'!E:I,5,FALSE)</f>
        <v>Media</v>
      </c>
      <c r="I1410" t="str">
        <f>VLOOKUP($F1410,'names lookup'!$E:J,6,FALSE)</f>
        <v>TV</v>
      </c>
      <c r="J1410" t="str">
        <f>VLOOKUP($F1410,'names lookup'!$E:K,7,FALSE)</f>
        <v>National</v>
      </c>
      <c r="K1410" t="str">
        <f>VLOOKUP($F1410,'names lookup'!$E:L,8,FALSE)</f>
        <v>UK</v>
      </c>
      <c r="L1410" t="str">
        <f t="shared" ref="L1410:L1473" si="447">TRIM(SUBSTITUTE(SUBSTITUTE(SUBSTITUTE(SUBSTITUTE(C1410,D1410,""),M1410,""),"();",""),":",""))</f>
        <v>And secondly, if I may, countries which have carried out more tests and the U.K. Have had fewer deaths per million. Has the decision to carry out fewer tests than places like Germany and South Korea cost lives here?</v>
      </c>
      <c r="M1410" t="str">
        <f t="shared" si="439"/>
        <v>31:37</v>
      </c>
      <c r="O1410">
        <v>234</v>
      </c>
      <c r="Q1410" t="s">
        <v>1410</v>
      </c>
      <c r="R1410" s="7">
        <f t="shared" ref="R1410:R1473" si="448">DATE(2020,IF(LEFT(Q1410,3)="Apr",4,3),SUBSTITUTE(SUBSTITUTE(SUBSTITUTE(Q1410,", 2020",""),"Apr ",""),"Mar ",""))</f>
        <v>43924</v>
      </c>
      <c r="S1410" t="s">
        <v>2799</v>
      </c>
      <c r="T1410" s="6">
        <f t="shared" si="440"/>
        <v>2.1956018518518517E-2</v>
      </c>
      <c r="U1410">
        <f t="shared" ref="U1410:U1473" si="449">IF(D1410=D1409,U1409,T1410)</f>
        <v>2.1724537037037039E-2</v>
      </c>
      <c r="V1410">
        <f t="shared" ref="V1410:V1473" si="450">_xlfn.MAXIFS(T:T,D:D,D1410,B:B,B1410)</f>
        <v>2.2800925925925929E-2</v>
      </c>
      <c r="W1410">
        <f t="shared" ref="W1410:W1473" si="451">V1410-U1410</f>
        <v>1.0763888888888906E-3</v>
      </c>
      <c r="X1410">
        <f t="shared" si="443"/>
        <v>2.2824074074074076E-2</v>
      </c>
      <c r="Y1410">
        <f t="shared" ref="Y1410:Y1473" si="452">IF(ISBLANK(X1410),V1410,X1410)</f>
        <v>2.2824074074074076E-2</v>
      </c>
      <c r="Z1410" t="b">
        <f t="shared" ref="Z1410:Z1473" si="453">IF(ISBLANK(X1410),TRUE,FALSE)</f>
        <v>0</v>
      </c>
      <c r="AA1410" s="6">
        <f t="shared" ref="AA1410:AA1473" si="454">T1411-T1410</f>
        <v>1.7361111111111049E-4</v>
      </c>
      <c r="AB1410" s="6" t="b">
        <f t="shared" ref="AB1410:AB1473" si="455">AA1410&lt;0</f>
        <v>0</v>
      </c>
      <c r="AC1410" s="9">
        <f t="shared" ref="AC1410:AC1473" si="456">LEN(TRIM(L1410))-LEN(SUBSTITUTE(L1410," ",""))+1</f>
        <v>39</v>
      </c>
      <c r="AD1410" s="9">
        <f t="shared" si="445"/>
        <v>156.00000000000057</v>
      </c>
      <c r="AE1410" s="10">
        <f t="shared" si="442"/>
        <v>1.5046296296296297E-4</v>
      </c>
      <c r="AF1410">
        <f t="shared" ref="AF1410:AF1473" si="457">Y1410-U1410</f>
        <v>1.0995370370370378E-3</v>
      </c>
      <c r="AG1410" t="b">
        <f t="shared" ref="AG1410:AG1473" si="458">AF1410&lt;0</f>
        <v>0</v>
      </c>
      <c r="AH1410">
        <f t="shared" ref="AH1410:AH1473" si="459">_xlfn.MAXIFS(T:T,B:B,B1410)</f>
        <v>3.6990740740740741E-2</v>
      </c>
    </row>
    <row r="1411" spans="1:34" x14ac:dyDescent="0.2">
      <c r="A1411">
        <v>1500</v>
      </c>
      <c r="B1411" t="s">
        <v>1409</v>
      </c>
      <c r="C1411" t="s">
        <v>1470</v>
      </c>
      <c r="D1411" t="s">
        <v>2121</v>
      </c>
      <c r="E1411" t="str">
        <f t="shared" si="446"/>
        <v>Matt HancockApr 3, 2020</v>
      </c>
      <c r="F1411" t="str">
        <f>VLOOKUP(D1411,'names lookup'!A:L,5,FALSE)</f>
        <v>Matt Hancock</v>
      </c>
      <c r="G1411" t="str">
        <f>VLOOKUP(F1411,'names lookup'!E:H,3,FALSE)</f>
        <v>Government</v>
      </c>
      <c r="H1411" t="str">
        <f>VLOOKUP(F1411,'names lookup'!E:I,5,FALSE)</f>
        <v>Government</v>
      </c>
      <c r="I1411" t="str">
        <f>VLOOKUP($F1411,'names lookup'!$E:J,6,FALSE)</f>
        <v>Central govt</v>
      </c>
      <c r="J1411" t="str">
        <f>VLOOKUP($F1411,'names lookup'!$E:K,7,FALSE)</f>
        <v>N/A</v>
      </c>
      <c r="K1411" t="str">
        <f>VLOOKUP($F1411,'names lookup'!$E:L,8,FALSE)</f>
        <v>UK</v>
      </c>
      <c r="L1411" t="str">
        <f t="shared" si="447"/>
        <v>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v>
      </c>
      <c r="M1411" t="str">
        <f t="shared" ref="M1411:M1474" si="460">MID(C1411,FIND("(",C1411)+1,FIND(")",C1411)-FIND("(",C1411)-1)</f>
        <v>31:52</v>
      </c>
      <c r="O1411">
        <v>731</v>
      </c>
      <c r="Q1411" t="s">
        <v>1410</v>
      </c>
      <c r="R1411" s="7">
        <f t="shared" si="448"/>
        <v>43924</v>
      </c>
      <c r="S1411" t="s">
        <v>2775</v>
      </c>
      <c r="T1411" s="6">
        <f t="shared" ref="T1411:T1474" si="461">IF(LEN(N1411)&gt;5,TIME(LEFT(M1411,2),MID(M1411,4,2),RIGHT(M1411,2)),TIME(N1411,LEFT(M1411,2),RIGHT(M1411,2)))</f>
        <v>2.2129629629629628E-2</v>
      </c>
      <c r="U1411">
        <f t="shared" si="449"/>
        <v>2.2129629629629628E-2</v>
      </c>
      <c r="V1411">
        <f t="shared" si="450"/>
        <v>3.6990740740740741E-2</v>
      </c>
      <c r="W1411">
        <f t="shared" si="451"/>
        <v>1.4861111111111113E-2</v>
      </c>
      <c r="X1411">
        <f t="shared" si="443"/>
        <v>2.2824074074074076E-2</v>
      </c>
      <c r="Y1411">
        <f t="shared" si="452"/>
        <v>2.2824074074074076E-2</v>
      </c>
      <c r="Z1411" t="b">
        <f t="shared" si="453"/>
        <v>0</v>
      </c>
      <c r="AA1411" s="6">
        <f t="shared" si="454"/>
        <v>5.671296296296327E-4</v>
      </c>
      <c r="AB1411" s="6" t="b">
        <f t="shared" si="455"/>
        <v>0</v>
      </c>
      <c r="AC1411" s="9">
        <f t="shared" si="456"/>
        <v>132</v>
      </c>
      <c r="AD1411" s="9">
        <f t="shared" si="445"/>
        <v>161.63265306122361</v>
      </c>
      <c r="AE1411" s="10">
        <f t="shared" ref="AE1411:AE1474" si="462">TIME(0,0,(AC1411/AVERAGE(AD:AD))*60)</f>
        <v>5.4398148148148144E-4</v>
      </c>
      <c r="AF1411">
        <f t="shared" si="457"/>
        <v>6.9444444444444892E-4</v>
      </c>
      <c r="AG1411" t="b">
        <f t="shared" si="458"/>
        <v>0</v>
      </c>
      <c r="AH1411">
        <f t="shared" si="459"/>
        <v>3.6990740740740741E-2</v>
      </c>
    </row>
    <row r="1412" spans="1:34" x14ac:dyDescent="0.2">
      <c r="A1412">
        <v>1501</v>
      </c>
      <c r="B1412" t="s">
        <v>1409</v>
      </c>
      <c r="C1412" t="s">
        <v>1471</v>
      </c>
      <c r="D1412" t="s">
        <v>2121</v>
      </c>
      <c r="E1412" t="str">
        <f t="shared" si="446"/>
        <v>Matt HancockApr 3, 2020</v>
      </c>
      <c r="F1412" t="str">
        <f>VLOOKUP(D1412,'names lookup'!A:L,5,FALSE)</f>
        <v>Matt Hancock</v>
      </c>
      <c r="G1412" t="str">
        <f>VLOOKUP(F1412,'names lookup'!E:H,3,FALSE)</f>
        <v>Government</v>
      </c>
      <c r="H1412" t="str">
        <f>VLOOKUP(F1412,'names lookup'!E:I,5,FALSE)</f>
        <v>Government</v>
      </c>
      <c r="I1412" t="str">
        <f>VLOOKUP($F1412,'names lookup'!$E:J,6,FALSE)</f>
        <v>Central govt</v>
      </c>
      <c r="J1412" t="str">
        <f>VLOOKUP($F1412,'names lookup'!$E:K,7,FALSE)</f>
        <v>N/A</v>
      </c>
      <c r="K1412" t="str">
        <f>VLOOKUP($F1412,'names lookup'!$E:L,8,FALSE)</f>
        <v>UK</v>
      </c>
      <c r="L1412" t="str">
        <f t="shared" si="447"/>
        <v>And on the second point, can you remind me of the second question?</v>
      </c>
      <c r="M1412" t="str">
        <f t="shared" si="460"/>
        <v>32:41</v>
      </c>
      <c r="O1412">
        <v>88</v>
      </c>
      <c r="Q1412" t="s">
        <v>1410</v>
      </c>
      <c r="R1412" s="7">
        <f t="shared" si="448"/>
        <v>43924</v>
      </c>
      <c r="S1412" t="s">
        <v>2775</v>
      </c>
      <c r="T1412" s="6">
        <f t="shared" si="461"/>
        <v>2.269675925925926E-2</v>
      </c>
      <c r="U1412">
        <f t="shared" si="449"/>
        <v>2.2129629629629628E-2</v>
      </c>
      <c r="V1412">
        <f t="shared" si="450"/>
        <v>3.6990740740740741E-2</v>
      </c>
      <c r="W1412">
        <f t="shared" si="451"/>
        <v>1.4861111111111113E-2</v>
      </c>
      <c r="X1412">
        <f t="shared" si="443"/>
        <v>2.2824074074074076E-2</v>
      </c>
      <c r="Y1412">
        <f t="shared" si="452"/>
        <v>2.2824074074074076E-2</v>
      </c>
      <c r="Z1412" t="b">
        <f t="shared" si="453"/>
        <v>0</v>
      </c>
      <c r="AA1412" s="6">
        <f t="shared" si="454"/>
        <v>1.0416666666666907E-4</v>
      </c>
      <c r="AB1412" s="6" t="b">
        <f t="shared" si="455"/>
        <v>0</v>
      </c>
      <c r="AC1412" s="9">
        <f t="shared" si="456"/>
        <v>13</v>
      </c>
      <c r="AD1412" s="9">
        <f t="shared" si="445"/>
        <v>86.666666666664668</v>
      </c>
      <c r="AE1412" s="10">
        <f t="shared" si="462"/>
        <v>4.6296296296296294E-5</v>
      </c>
      <c r="AF1412">
        <f t="shared" si="457"/>
        <v>6.9444444444444892E-4</v>
      </c>
      <c r="AG1412" t="b">
        <f t="shared" si="458"/>
        <v>0</v>
      </c>
      <c r="AH1412">
        <f t="shared" si="459"/>
        <v>3.6990740740740741E-2</v>
      </c>
    </row>
    <row r="1413" spans="1:34" x14ac:dyDescent="0.2">
      <c r="A1413">
        <v>1502</v>
      </c>
      <c r="B1413" t="s">
        <v>1409</v>
      </c>
      <c r="C1413" t="s">
        <v>1472</v>
      </c>
      <c r="D1413" t="s">
        <v>2114</v>
      </c>
      <c r="E1413" t="str">
        <f t="shared" si="446"/>
        <v>Liz BatesApr 3, 2020</v>
      </c>
      <c r="F1413" t="str">
        <f>VLOOKUP(E1413,'names lookup'!D:L,2,FALSE)</f>
        <v>Liz Bates</v>
      </c>
      <c r="G1413" t="str">
        <f>VLOOKUP(F1413,'names lookup'!E:H,3,FALSE)</f>
        <v>Channel 4 News</v>
      </c>
      <c r="H1413" t="str">
        <f>VLOOKUP(F1413,'names lookup'!E:I,5,FALSE)</f>
        <v>Media</v>
      </c>
      <c r="I1413" t="str">
        <f>VLOOKUP($F1413,'names lookup'!$E:J,6,FALSE)</f>
        <v>TV</v>
      </c>
      <c r="J1413" t="str">
        <f>VLOOKUP($F1413,'names lookup'!$E:K,7,FALSE)</f>
        <v>National</v>
      </c>
      <c r="K1413" t="str">
        <f>VLOOKUP($F1413,'names lookup'!$E:L,8,FALSE)</f>
        <v>UK</v>
      </c>
      <c r="L1413" t="str">
        <f t="shared" si="447"/>
        <v>That we haven’t tested.</v>
      </c>
      <c r="M1413" t="str">
        <f t="shared" si="460"/>
        <v>32:50</v>
      </c>
      <c r="O1413">
        <v>42</v>
      </c>
      <c r="Q1413" t="s">
        <v>1410</v>
      </c>
      <c r="R1413" s="7">
        <f t="shared" si="448"/>
        <v>43924</v>
      </c>
      <c r="S1413" t="s">
        <v>2881</v>
      </c>
      <c r="T1413" s="6">
        <f t="shared" si="461"/>
        <v>2.2800925925925929E-2</v>
      </c>
      <c r="U1413">
        <f t="shared" si="449"/>
        <v>2.2800925925925929E-2</v>
      </c>
      <c r="V1413">
        <f t="shared" si="450"/>
        <v>2.2800925925925929E-2</v>
      </c>
      <c r="W1413">
        <f t="shared" si="451"/>
        <v>0</v>
      </c>
      <c r="X1413">
        <f t="shared" si="443"/>
        <v>2.2824074074074076E-2</v>
      </c>
      <c r="Y1413">
        <f t="shared" si="452"/>
        <v>2.2824074074074076E-2</v>
      </c>
      <c r="Z1413" t="b">
        <f t="shared" si="453"/>
        <v>0</v>
      </c>
      <c r="AA1413" s="6">
        <f t="shared" si="454"/>
        <v>2.3148148148147141E-5</v>
      </c>
      <c r="AB1413" s="6" t="b">
        <f t="shared" si="455"/>
        <v>0</v>
      </c>
      <c r="AC1413" s="9">
        <f t="shared" si="456"/>
        <v>4</v>
      </c>
      <c r="AD1413" s="9">
        <f t="shared" si="445"/>
        <v>120.00000000000523</v>
      </c>
      <c r="AE1413" s="10">
        <f t="shared" si="462"/>
        <v>1.1574074074074073E-5</v>
      </c>
      <c r="AF1413">
        <f t="shared" si="457"/>
        <v>2.3148148148147141E-5</v>
      </c>
      <c r="AG1413" t="b">
        <f t="shared" si="458"/>
        <v>0</v>
      </c>
      <c r="AH1413">
        <f t="shared" si="459"/>
        <v>3.6990740740740741E-2</v>
      </c>
    </row>
    <row r="1414" spans="1:34" x14ac:dyDescent="0.2">
      <c r="A1414">
        <v>1503</v>
      </c>
      <c r="B1414" t="s">
        <v>1409</v>
      </c>
      <c r="C1414" t="s">
        <v>1473</v>
      </c>
      <c r="D1414" t="s">
        <v>2121</v>
      </c>
      <c r="E1414" t="str">
        <f t="shared" si="446"/>
        <v>Matt HancockApr 3, 2020</v>
      </c>
      <c r="F1414" t="str">
        <f>VLOOKUP(D1414,'names lookup'!A:L,5,FALSE)</f>
        <v>Matt Hancock</v>
      </c>
      <c r="G1414" t="str">
        <f>VLOOKUP(F1414,'names lookup'!E:H,3,FALSE)</f>
        <v>Government</v>
      </c>
      <c r="H1414" t="str">
        <f>VLOOKUP(F1414,'names lookup'!E:I,5,FALSE)</f>
        <v>Government</v>
      </c>
      <c r="I1414" t="str">
        <f>VLOOKUP($F1414,'names lookup'!$E:J,6,FALSE)</f>
        <v>Central govt</v>
      </c>
      <c r="J1414" t="str">
        <f>VLOOKUP($F1414,'names lookup'!$E:K,7,FALSE)</f>
        <v>N/A</v>
      </c>
      <c r="K1414" t="str">
        <f>VLOOKUP($F1414,'names lookup'!$E:L,8,FALSE)</f>
        <v>UK</v>
      </c>
      <c r="L1414" t="str">
        <f t="shared" si="447"/>
        <v>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v>
      </c>
      <c r="M1414" t="str">
        <f t="shared" si="460"/>
        <v>32:52</v>
      </c>
      <c r="O1414">
        <v>393</v>
      </c>
      <c r="Q1414" t="s">
        <v>1410</v>
      </c>
      <c r="R1414" s="7">
        <f t="shared" si="448"/>
        <v>43924</v>
      </c>
      <c r="S1414" t="s">
        <v>2882</v>
      </c>
      <c r="T1414" s="6">
        <f t="shared" si="461"/>
        <v>2.2824074074074076E-2</v>
      </c>
      <c r="U1414">
        <f t="shared" si="449"/>
        <v>2.2824074074074076E-2</v>
      </c>
      <c r="V1414">
        <f t="shared" si="450"/>
        <v>3.6990740740740741E-2</v>
      </c>
      <c r="W1414">
        <f t="shared" si="451"/>
        <v>1.4166666666666664E-2</v>
      </c>
      <c r="X1414">
        <f t="shared" ref="X1414:X1477" si="463">IF(V1414=T1414,T1415,X1415)</f>
        <v>2.4409722222222222E-2</v>
      </c>
      <c r="Y1414">
        <f t="shared" si="452"/>
        <v>2.4409722222222222E-2</v>
      </c>
      <c r="Z1414" t="b">
        <f t="shared" si="453"/>
        <v>0</v>
      </c>
      <c r="AA1414" s="6">
        <f t="shared" si="454"/>
        <v>3.7037037037036813E-4</v>
      </c>
      <c r="AB1414" s="6" t="b">
        <f t="shared" si="455"/>
        <v>0</v>
      </c>
      <c r="AC1414" s="9">
        <f t="shared" si="456"/>
        <v>79</v>
      </c>
      <c r="AD1414" s="9">
        <f t="shared" si="445"/>
        <v>148.12500000000091</v>
      </c>
      <c r="AE1414" s="10">
        <f t="shared" si="462"/>
        <v>3.2407407407407406E-4</v>
      </c>
      <c r="AF1414">
        <f t="shared" si="457"/>
        <v>1.5856481481481451E-3</v>
      </c>
      <c r="AG1414" t="b">
        <f t="shared" si="458"/>
        <v>0</v>
      </c>
      <c r="AH1414">
        <f t="shared" si="459"/>
        <v>3.6990740740740741E-2</v>
      </c>
    </row>
    <row r="1415" spans="1:34" x14ac:dyDescent="0.2">
      <c r="A1415">
        <v>1504</v>
      </c>
      <c r="B1415" t="s">
        <v>1409</v>
      </c>
      <c r="C1415" t="s">
        <v>1474</v>
      </c>
      <c r="D1415" t="s">
        <v>2121</v>
      </c>
      <c r="E1415" t="str">
        <f t="shared" si="446"/>
        <v>Matt HancockApr 3, 2020</v>
      </c>
      <c r="F1415" t="str">
        <f>VLOOKUP(D1415,'names lookup'!A:L,5,FALSE)</f>
        <v>Matt Hancock</v>
      </c>
      <c r="G1415" t="str">
        <f>VLOOKUP(F1415,'names lookup'!E:H,3,FALSE)</f>
        <v>Government</v>
      </c>
      <c r="H1415" t="str">
        <f>VLOOKUP(F1415,'names lookup'!E:I,5,FALSE)</f>
        <v>Government</v>
      </c>
      <c r="I1415" t="str">
        <f>VLOOKUP($F1415,'names lookup'!$E:J,6,FALSE)</f>
        <v>Central govt</v>
      </c>
      <c r="J1415" t="str">
        <f>VLOOKUP($F1415,'names lookup'!$E:K,7,FALSE)</f>
        <v>N/A</v>
      </c>
      <c r="K1415" t="str">
        <f>VLOOKUP($F1415,'names lookup'!$E:L,8,FALSE)</f>
        <v>UK</v>
      </c>
      <c r="L1415" t="str">
        <f t="shared" si="447"/>
        <v>There are countries that have tested more than us, like Germany as you mentioned. But there’s others, like France, that haven’t tested as much as us. The question of the correlations is a very complicated one with lots of factors in it. I don’t know if you want to add anything, JVT.</v>
      </c>
      <c r="M1415" t="str">
        <f t="shared" si="460"/>
        <v>33:24</v>
      </c>
      <c r="O1415">
        <v>305</v>
      </c>
      <c r="Q1415" t="s">
        <v>1410</v>
      </c>
      <c r="R1415" s="7">
        <f t="shared" si="448"/>
        <v>43924</v>
      </c>
      <c r="S1415" t="s">
        <v>2882</v>
      </c>
      <c r="T1415" s="6">
        <f t="shared" si="461"/>
        <v>2.3194444444444445E-2</v>
      </c>
      <c r="U1415">
        <f t="shared" si="449"/>
        <v>2.2824074074074076E-2</v>
      </c>
      <c r="V1415">
        <f t="shared" si="450"/>
        <v>3.6990740740740741E-2</v>
      </c>
      <c r="W1415">
        <f t="shared" si="451"/>
        <v>1.4166666666666664E-2</v>
      </c>
      <c r="X1415">
        <f t="shared" si="463"/>
        <v>2.4409722222222222E-2</v>
      </c>
      <c r="Y1415">
        <f t="shared" si="452"/>
        <v>2.4409722222222222E-2</v>
      </c>
      <c r="Z1415" t="b">
        <f t="shared" si="453"/>
        <v>0</v>
      </c>
      <c r="AA1415" s="6">
        <f t="shared" si="454"/>
        <v>2.1990740740740825E-4</v>
      </c>
      <c r="AB1415" s="6" t="b">
        <f t="shared" si="455"/>
        <v>0</v>
      </c>
      <c r="AC1415" s="9">
        <f t="shared" si="456"/>
        <v>52</v>
      </c>
      <c r="AD1415" s="9">
        <f t="shared" si="445"/>
        <v>164.21052631578885</v>
      </c>
      <c r="AE1415" s="10">
        <f t="shared" si="462"/>
        <v>2.0833333333333335E-4</v>
      </c>
      <c r="AF1415">
        <f t="shared" si="457"/>
        <v>1.5856481481481451E-3</v>
      </c>
      <c r="AG1415" t="b">
        <f t="shared" si="458"/>
        <v>0</v>
      </c>
      <c r="AH1415">
        <f t="shared" si="459"/>
        <v>3.6990740740740741E-2</v>
      </c>
    </row>
    <row r="1416" spans="1:34" x14ac:dyDescent="0.2">
      <c r="A1416">
        <v>1505</v>
      </c>
      <c r="B1416" t="s">
        <v>1409</v>
      </c>
      <c r="C1416" t="s">
        <v>1475</v>
      </c>
      <c r="D1416" t="s">
        <v>2101</v>
      </c>
      <c r="E1416" t="str">
        <f t="shared" si="446"/>
        <v>Jonathan Van-TamApr 3, 2020</v>
      </c>
      <c r="F1416" t="str">
        <f>VLOOKUP(D1416,'names lookup'!A:L,5,FALSE)</f>
        <v>Professor Jonathan Van-Tam</v>
      </c>
      <c r="G1416" t="str">
        <f>VLOOKUP(F1416,'names lookup'!E:H,3,FALSE)</f>
        <v>Government</v>
      </c>
      <c r="H1416" t="str">
        <f>VLOOKUP(F1416,'names lookup'!E:I,5,FALSE)</f>
        <v>Government</v>
      </c>
      <c r="I1416" t="str">
        <f>VLOOKUP($F1416,'names lookup'!$E:J,6,FALSE)</f>
        <v>Central govt</v>
      </c>
      <c r="J1416" t="str">
        <f>VLOOKUP($F1416,'names lookup'!$E:K,7,FALSE)</f>
        <v>N/A</v>
      </c>
      <c r="K1416" t="str">
        <f>VLOOKUP($F1416,'names lookup'!$E:L,8,FALSE)</f>
        <v>UK</v>
      </c>
      <c r="L1416" t="str">
        <f t="shared" si="447"/>
        <v>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v>
      </c>
      <c r="M1416" t="str">
        <f t="shared" si="460"/>
        <v>33:43</v>
      </c>
      <c r="O1416">
        <v>729</v>
      </c>
      <c r="Q1416" t="s">
        <v>1410</v>
      </c>
      <c r="R1416" s="7">
        <f t="shared" si="448"/>
        <v>43924</v>
      </c>
      <c r="S1416" t="s">
        <v>2737</v>
      </c>
      <c r="T1416" s="6">
        <f t="shared" si="461"/>
        <v>2.3414351851851853E-2</v>
      </c>
      <c r="U1416">
        <f t="shared" si="449"/>
        <v>2.3414351851851853E-2</v>
      </c>
      <c r="V1416">
        <f t="shared" si="450"/>
        <v>3.1099537037037037E-2</v>
      </c>
      <c r="W1416">
        <f t="shared" si="451"/>
        <v>7.6851851851851838E-3</v>
      </c>
      <c r="X1416">
        <f t="shared" si="463"/>
        <v>2.4409722222222222E-2</v>
      </c>
      <c r="Y1416">
        <f t="shared" si="452"/>
        <v>2.4409722222222222E-2</v>
      </c>
      <c r="Z1416" t="b">
        <f t="shared" si="453"/>
        <v>0</v>
      </c>
      <c r="AA1416" s="6">
        <f t="shared" si="454"/>
        <v>6.597222222222178E-4</v>
      </c>
      <c r="AB1416" s="6" t="b">
        <f t="shared" si="455"/>
        <v>0</v>
      </c>
      <c r="AC1416" s="9">
        <f t="shared" si="456"/>
        <v>126</v>
      </c>
      <c r="AD1416" s="9">
        <f t="shared" si="445"/>
        <v>132.63157894736932</v>
      </c>
      <c r="AE1416" s="10">
        <f t="shared" si="462"/>
        <v>5.2083333333333333E-4</v>
      </c>
      <c r="AF1416">
        <f t="shared" si="457"/>
        <v>9.9537037037036868E-4</v>
      </c>
      <c r="AG1416" t="b">
        <f t="shared" si="458"/>
        <v>0</v>
      </c>
      <c r="AH1416">
        <f t="shared" si="459"/>
        <v>3.6990740740740741E-2</v>
      </c>
    </row>
    <row r="1417" spans="1:34" x14ac:dyDescent="0.2">
      <c r="A1417">
        <v>1506</v>
      </c>
      <c r="B1417" t="s">
        <v>1409</v>
      </c>
      <c r="C1417" t="s">
        <v>1476</v>
      </c>
      <c r="D1417" t="s">
        <v>2121</v>
      </c>
      <c r="E1417" t="str">
        <f t="shared" si="446"/>
        <v>Matt HancockApr 3, 2020</v>
      </c>
      <c r="F1417" t="str">
        <f>VLOOKUP(D1417,'names lookup'!A:L,5,FALSE)</f>
        <v>Matt Hancock</v>
      </c>
      <c r="G1417" t="str">
        <f>VLOOKUP(F1417,'names lookup'!E:H,3,FALSE)</f>
        <v>Government</v>
      </c>
      <c r="H1417" t="str">
        <f>VLOOKUP(F1417,'names lookup'!E:I,5,FALSE)</f>
        <v>Government</v>
      </c>
      <c r="I1417" t="str">
        <f>VLOOKUP($F1417,'names lookup'!$E:J,6,FALSE)</f>
        <v>Central govt</v>
      </c>
      <c r="J1417" t="str">
        <f>VLOOKUP($F1417,'names lookup'!$E:K,7,FALSE)</f>
        <v>N/A</v>
      </c>
      <c r="K1417" t="str">
        <f>VLOOKUP($F1417,'names lookup'!$E:L,8,FALSE)</f>
        <v>UK</v>
      </c>
      <c r="L1417" t="str">
        <f t="shared" si="447"/>
        <v>Thanks very much. Andy Bell, Channel 5.</v>
      </c>
      <c r="M1417" t="str">
        <f t="shared" si="460"/>
        <v>34:40</v>
      </c>
      <c r="O1417">
        <v>61</v>
      </c>
      <c r="Q1417" t="s">
        <v>1410</v>
      </c>
      <c r="R1417" s="7">
        <f t="shared" si="448"/>
        <v>43924</v>
      </c>
      <c r="S1417" t="s">
        <v>2435</v>
      </c>
      <c r="T1417" s="6">
        <f t="shared" si="461"/>
        <v>2.4074074074074071E-2</v>
      </c>
      <c r="U1417">
        <f t="shared" si="449"/>
        <v>2.4074074074074071E-2</v>
      </c>
      <c r="V1417">
        <f t="shared" si="450"/>
        <v>3.6990740740740741E-2</v>
      </c>
      <c r="W1417">
        <f t="shared" si="451"/>
        <v>1.291666666666667E-2</v>
      </c>
      <c r="X1417">
        <f t="shared" si="463"/>
        <v>2.4409722222222222E-2</v>
      </c>
      <c r="Y1417">
        <f t="shared" si="452"/>
        <v>2.4409722222222222E-2</v>
      </c>
      <c r="Z1417" t="b">
        <f t="shared" si="453"/>
        <v>0</v>
      </c>
      <c r="AA1417" s="6">
        <f t="shared" si="454"/>
        <v>4.629629629630122E-5</v>
      </c>
      <c r="AB1417" s="6" t="b">
        <f t="shared" si="455"/>
        <v>0</v>
      </c>
      <c r="AC1417" s="9">
        <f t="shared" si="456"/>
        <v>7</v>
      </c>
      <c r="AD1417" s="9">
        <f t="shared" si="445"/>
        <v>104.99999999998883</v>
      </c>
      <c r="AE1417" s="10">
        <f t="shared" si="462"/>
        <v>2.3148148148148147E-5</v>
      </c>
      <c r="AF1417">
        <f t="shared" si="457"/>
        <v>3.3564814814815089E-4</v>
      </c>
      <c r="AG1417" t="b">
        <f t="shared" si="458"/>
        <v>0</v>
      </c>
      <c r="AH1417">
        <f t="shared" si="459"/>
        <v>3.6990740740740741E-2</v>
      </c>
    </row>
    <row r="1418" spans="1:34" x14ac:dyDescent="0.2">
      <c r="A1418">
        <v>1507</v>
      </c>
      <c r="B1418" t="s">
        <v>1409</v>
      </c>
      <c r="C1418" t="s">
        <v>1477</v>
      </c>
      <c r="D1418" t="s">
        <v>2025</v>
      </c>
      <c r="E1418" t="str">
        <f t="shared" si="446"/>
        <v>Andy BellApr 3, 2020</v>
      </c>
      <c r="F1418" t="str">
        <f>VLOOKUP(D1418,'names lookup'!A:L,5,FALSE)</f>
        <v>Andy Bell</v>
      </c>
      <c r="G1418" t="str">
        <f>VLOOKUP(F1418,'names lookup'!E:H,3,FALSE)</f>
        <v>Five News</v>
      </c>
      <c r="H1418" t="str">
        <f>VLOOKUP(F1418,'names lookup'!E:I,5,FALSE)</f>
        <v>Media</v>
      </c>
      <c r="I1418" t="str">
        <f>VLOOKUP($F1418,'names lookup'!$E:J,6,FALSE)</f>
        <v>TV</v>
      </c>
      <c r="J1418" t="str">
        <f>VLOOKUP($F1418,'names lookup'!$E:K,7,FALSE)</f>
        <v>National</v>
      </c>
      <c r="K1418" t="str">
        <f>VLOOKUP($F1418,'names lookup'!$E:L,8,FALSE)</f>
        <v>UK</v>
      </c>
      <c r="L1418" t="str">
        <f t="shared" si="447"/>
        <v>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v>
      </c>
      <c r="M1418" t="str">
        <f t="shared" si="460"/>
        <v>34:44</v>
      </c>
      <c r="O1418">
        <v>414</v>
      </c>
      <c r="Q1418" t="s">
        <v>1410</v>
      </c>
      <c r="R1418" s="7">
        <f t="shared" si="448"/>
        <v>43924</v>
      </c>
      <c r="S1418" t="s">
        <v>2408</v>
      </c>
      <c r="T1418" s="6">
        <f t="shared" si="461"/>
        <v>2.4120370370370372E-2</v>
      </c>
      <c r="U1418">
        <f t="shared" si="449"/>
        <v>2.4120370370370372E-2</v>
      </c>
      <c r="V1418">
        <f t="shared" si="450"/>
        <v>2.4120370370370372E-2</v>
      </c>
      <c r="W1418">
        <f t="shared" si="451"/>
        <v>0</v>
      </c>
      <c r="X1418">
        <f t="shared" si="463"/>
        <v>2.4409722222222222E-2</v>
      </c>
      <c r="Y1418">
        <f t="shared" si="452"/>
        <v>2.4409722222222222E-2</v>
      </c>
      <c r="Z1418" t="b">
        <f t="shared" si="453"/>
        <v>0</v>
      </c>
      <c r="AA1418" s="6">
        <f t="shared" si="454"/>
        <v>2.8935185185184967E-4</v>
      </c>
      <c r="AB1418" s="6" t="b">
        <f t="shared" si="455"/>
        <v>0</v>
      </c>
      <c r="AC1418" s="9">
        <f t="shared" si="456"/>
        <v>71</v>
      </c>
      <c r="AD1418" s="9">
        <f t="shared" si="445"/>
        <v>170.40000000000128</v>
      </c>
      <c r="AE1418" s="10">
        <f t="shared" si="462"/>
        <v>2.8935185185185189E-4</v>
      </c>
      <c r="AF1418">
        <f t="shared" si="457"/>
        <v>2.8935185185184967E-4</v>
      </c>
      <c r="AG1418" t="b">
        <f t="shared" si="458"/>
        <v>0</v>
      </c>
      <c r="AH1418">
        <f t="shared" si="459"/>
        <v>3.6990740740740741E-2</v>
      </c>
    </row>
    <row r="1419" spans="1:34" x14ac:dyDescent="0.2">
      <c r="A1419">
        <v>1508</v>
      </c>
      <c r="B1419" t="s">
        <v>1409</v>
      </c>
      <c r="C1419" t="s">
        <v>1478</v>
      </c>
      <c r="D1419" t="s">
        <v>2121</v>
      </c>
      <c r="E1419" t="str">
        <f t="shared" si="446"/>
        <v>Matt HancockApr 3, 2020</v>
      </c>
      <c r="F1419" t="str">
        <f>VLOOKUP(D1419,'names lookup'!A:L,5,FALSE)</f>
        <v>Matt Hancock</v>
      </c>
      <c r="G1419" t="str">
        <f>VLOOKUP(F1419,'names lookup'!E:H,3,FALSE)</f>
        <v>Government</v>
      </c>
      <c r="H1419" t="str">
        <f>VLOOKUP(F1419,'names lookup'!E:I,5,FALSE)</f>
        <v>Government</v>
      </c>
      <c r="I1419" t="str">
        <f>VLOOKUP($F1419,'names lookup'!$E:J,6,FALSE)</f>
        <v>Central govt</v>
      </c>
      <c r="J1419" t="str">
        <f>VLOOKUP($F1419,'names lookup'!$E:K,7,FALSE)</f>
        <v>N/A</v>
      </c>
      <c r="K1419" t="str">
        <f>VLOOKUP($F1419,'names lookup'!$E:L,8,FALSE)</f>
        <v>UK</v>
      </c>
      <c r="L1419" t="str">
        <f t="shared" si="447"/>
        <v>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v>
      </c>
      <c r="M1419" t="str">
        <f t="shared" si="460"/>
        <v>35:09</v>
      </c>
      <c r="O1419">
        <v>613</v>
      </c>
      <c r="Q1419" t="s">
        <v>1410</v>
      </c>
      <c r="R1419" s="7">
        <f t="shared" si="448"/>
        <v>43924</v>
      </c>
      <c r="S1419" t="s">
        <v>2883</v>
      </c>
      <c r="T1419" s="6">
        <f t="shared" si="461"/>
        <v>2.4409722222222222E-2</v>
      </c>
      <c r="U1419">
        <f t="shared" si="449"/>
        <v>2.4409722222222222E-2</v>
      </c>
      <c r="V1419">
        <f t="shared" si="450"/>
        <v>3.6990740740740741E-2</v>
      </c>
      <c r="W1419">
        <f t="shared" si="451"/>
        <v>1.2581018518518519E-2</v>
      </c>
      <c r="X1419">
        <f t="shared" si="463"/>
        <v>2.7847222222222221E-2</v>
      </c>
      <c r="Y1419">
        <f t="shared" si="452"/>
        <v>2.7847222222222221E-2</v>
      </c>
      <c r="Z1419" t="b">
        <f t="shared" si="453"/>
        <v>0</v>
      </c>
      <c r="AA1419" s="6">
        <f t="shared" si="454"/>
        <v>5.4398148148147862E-4</v>
      </c>
      <c r="AB1419" s="6" t="b">
        <f t="shared" si="455"/>
        <v>0</v>
      </c>
      <c r="AC1419" s="9">
        <f t="shared" si="456"/>
        <v>108</v>
      </c>
      <c r="AD1419" s="9">
        <f t="shared" si="445"/>
        <v>137.87234042553263</v>
      </c>
      <c r="AE1419" s="10">
        <f t="shared" si="462"/>
        <v>4.3981481481481481E-4</v>
      </c>
      <c r="AF1419">
        <f t="shared" si="457"/>
        <v>3.4374999999999996E-3</v>
      </c>
      <c r="AG1419" t="b">
        <f t="shared" si="458"/>
        <v>0</v>
      </c>
      <c r="AH1419">
        <f t="shared" si="459"/>
        <v>3.6990740740740741E-2</v>
      </c>
    </row>
    <row r="1420" spans="1:34" x14ac:dyDescent="0.2">
      <c r="A1420">
        <v>1509</v>
      </c>
      <c r="B1420" t="s">
        <v>1409</v>
      </c>
      <c r="C1420" t="s">
        <v>1479</v>
      </c>
      <c r="D1420" t="s">
        <v>2101</v>
      </c>
      <c r="E1420" t="str">
        <f t="shared" si="446"/>
        <v>Jonathan Van-TamApr 3, 2020</v>
      </c>
      <c r="F1420" t="str">
        <f>VLOOKUP(D1420,'names lookup'!A:L,5,FALSE)</f>
        <v>Professor Jonathan Van-Tam</v>
      </c>
      <c r="G1420" t="str">
        <f>VLOOKUP(F1420,'names lookup'!E:H,3,FALSE)</f>
        <v>Government</v>
      </c>
      <c r="H1420" t="str">
        <f>VLOOKUP(F1420,'names lookup'!E:I,5,FALSE)</f>
        <v>Government</v>
      </c>
      <c r="I1420" t="str">
        <f>VLOOKUP($F1420,'names lookup'!$E:J,6,FALSE)</f>
        <v>Central govt</v>
      </c>
      <c r="J1420" t="str">
        <f>VLOOKUP($F1420,'names lookup'!$E:K,7,FALSE)</f>
        <v>N/A</v>
      </c>
      <c r="K1420" t="str">
        <f>VLOOKUP($F1420,'names lookup'!$E:L,8,FALSE)</f>
        <v>UK</v>
      </c>
      <c r="L1420" t="str">
        <f t="shared" si="447"/>
        <v>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v>
      </c>
      <c r="M1420" t="str">
        <f t="shared" si="460"/>
        <v>35:56</v>
      </c>
      <c r="O1420">
        <v>369</v>
      </c>
      <c r="Q1420" t="s">
        <v>1410</v>
      </c>
      <c r="R1420" s="7">
        <f t="shared" si="448"/>
        <v>43924</v>
      </c>
      <c r="S1420" t="s">
        <v>2548</v>
      </c>
      <c r="T1420" s="6">
        <f t="shared" si="461"/>
        <v>2.49537037037037E-2</v>
      </c>
      <c r="U1420">
        <f t="shared" si="449"/>
        <v>2.49537037037037E-2</v>
      </c>
      <c r="V1420">
        <f t="shared" si="450"/>
        <v>3.1099537037037037E-2</v>
      </c>
      <c r="W1420">
        <f t="shared" si="451"/>
        <v>6.1458333333333365E-3</v>
      </c>
      <c r="X1420">
        <f t="shared" si="463"/>
        <v>2.7847222222222221E-2</v>
      </c>
      <c r="Y1420">
        <f t="shared" si="452"/>
        <v>2.7847222222222221E-2</v>
      </c>
      <c r="Z1420" t="b">
        <f t="shared" si="453"/>
        <v>0</v>
      </c>
      <c r="AA1420" s="6">
        <f t="shared" si="454"/>
        <v>3.2407407407407732E-4</v>
      </c>
      <c r="AB1420" s="6" t="b">
        <f t="shared" si="455"/>
        <v>0</v>
      </c>
      <c r="AC1420" s="9">
        <f t="shared" si="456"/>
        <v>64</v>
      </c>
      <c r="AD1420" s="9">
        <f t="shared" si="445"/>
        <v>137.14285714285577</v>
      </c>
      <c r="AE1420" s="10">
        <f t="shared" si="462"/>
        <v>2.5462962962962961E-4</v>
      </c>
      <c r="AF1420">
        <f t="shared" si="457"/>
        <v>2.893518518518521E-3</v>
      </c>
      <c r="AG1420" t="b">
        <f t="shared" si="458"/>
        <v>0</v>
      </c>
      <c r="AH1420">
        <f t="shared" si="459"/>
        <v>3.6990740740740741E-2</v>
      </c>
    </row>
    <row r="1421" spans="1:34" x14ac:dyDescent="0.2">
      <c r="A1421">
        <v>1510</v>
      </c>
      <c r="B1421" t="s">
        <v>1409</v>
      </c>
      <c r="C1421" t="s">
        <v>1480</v>
      </c>
      <c r="D1421" t="s">
        <v>2101</v>
      </c>
      <c r="E1421" t="str">
        <f t="shared" si="446"/>
        <v>Jonathan Van-TamApr 3, 2020</v>
      </c>
      <c r="F1421" t="str">
        <f>VLOOKUP(D1421,'names lookup'!A:L,5,FALSE)</f>
        <v>Professor Jonathan Van-Tam</v>
      </c>
      <c r="G1421" t="str">
        <f>VLOOKUP(F1421,'names lookup'!E:H,3,FALSE)</f>
        <v>Government</v>
      </c>
      <c r="H1421" t="str">
        <f>VLOOKUP(F1421,'names lookup'!E:I,5,FALSE)</f>
        <v>Government</v>
      </c>
      <c r="I1421" t="str">
        <f>VLOOKUP($F1421,'names lookup'!$E:J,6,FALSE)</f>
        <v>Central govt</v>
      </c>
      <c r="J1421" t="str">
        <f>VLOOKUP($F1421,'names lookup'!$E:K,7,FALSE)</f>
        <v>N/A</v>
      </c>
      <c r="K1421" t="str">
        <f>VLOOKUP($F1421,'names lookup'!$E:L,8,FALSE)</f>
        <v>UK</v>
      </c>
      <c r="L1421" t="str">
        <f t="shared" si="447"/>
        <v>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v>
      </c>
      <c r="M1421" t="str">
        <f t="shared" si="460"/>
        <v>36:24</v>
      </c>
      <c r="O1421">
        <v>395</v>
      </c>
      <c r="Q1421" t="s">
        <v>1410</v>
      </c>
      <c r="R1421" s="7">
        <f t="shared" si="448"/>
        <v>43924</v>
      </c>
      <c r="S1421" t="s">
        <v>2548</v>
      </c>
      <c r="T1421" s="6">
        <f t="shared" si="461"/>
        <v>2.5277777777777777E-2</v>
      </c>
      <c r="U1421">
        <f t="shared" si="449"/>
        <v>2.49537037037037E-2</v>
      </c>
      <c r="V1421">
        <f t="shared" si="450"/>
        <v>3.1099537037037037E-2</v>
      </c>
      <c r="W1421">
        <f t="shared" si="451"/>
        <v>6.1458333333333365E-3</v>
      </c>
      <c r="X1421">
        <f t="shared" si="463"/>
        <v>2.7847222222222221E-2</v>
      </c>
      <c r="Y1421">
        <f t="shared" si="452"/>
        <v>2.7847222222222221E-2</v>
      </c>
      <c r="Z1421" t="b">
        <f t="shared" si="453"/>
        <v>0</v>
      </c>
      <c r="AA1421" s="6">
        <f t="shared" si="454"/>
        <v>3.3564814814814742E-4</v>
      </c>
      <c r="AB1421" s="6" t="b">
        <f t="shared" si="455"/>
        <v>0</v>
      </c>
      <c r="AC1421" s="9">
        <f t="shared" si="456"/>
        <v>69</v>
      </c>
      <c r="AD1421" s="9">
        <f t="shared" si="445"/>
        <v>142.75862068965549</v>
      </c>
      <c r="AE1421" s="10">
        <f t="shared" si="462"/>
        <v>2.7777777777777778E-4</v>
      </c>
      <c r="AF1421">
        <f t="shared" si="457"/>
        <v>2.893518518518521E-3</v>
      </c>
      <c r="AG1421" t="b">
        <f t="shared" si="458"/>
        <v>0</v>
      </c>
      <c r="AH1421">
        <f t="shared" si="459"/>
        <v>3.6990740740740741E-2</v>
      </c>
    </row>
    <row r="1422" spans="1:34" x14ac:dyDescent="0.2">
      <c r="A1422">
        <v>1511</v>
      </c>
      <c r="B1422" t="s">
        <v>1409</v>
      </c>
      <c r="C1422" t="s">
        <v>1481</v>
      </c>
      <c r="D1422" t="s">
        <v>2121</v>
      </c>
      <c r="E1422" t="str">
        <f t="shared" si="446"/>
        <v>Matt HancockApr 3, 2020</v>
      </c>
      <c r="F1422" t="str">
        <f>VLOOKUP(D1422,'names lookup'!A:L,5,FALSE)</f>
        <v>Matt Hancock</v>
      </c>
      <c r="G1422" t="str">
        <f>VLOOKUP(F1422,'names lookup'!E:H,3,FALSE)</f>
        <v>Government</v>
      </c>
      <c r="H1422" t="str">
        <f>VLOOKUP(F1422,'names lookup'!E:I,5,FALSE)</f>
        <v>Government</v>
      </c>
      <c r="I1422" t="str">
        <f>VLOOKUP($F1422,'names lookup'!$E:J,6,FALSE)</f>
        <v>Central govt</v>
      </c>
      <c r="J1422" t="str">
        <f>VLOOKUP($F1422,'names lookup'!$E:K,7,FALSE)</f>
        <v>N/A</v>
      </c>
      <c r="K1422" t="str">
        <f>VLOOKUP($F1422,'names lookup'!$E:L,8,FALSE)</f>
        <v>UK</v>
      </c>
      <c r="L1422" t="str">
        <f t="shared" si="447"/>
        <v>Thanks very much. We’re going to go to Martin Brown of The Express. Hi, Martin.</v>
      </c>
      <c r="M1422" t="str">
        <f t="shared" si="460"/>
        <v>36:53</v>
      </c>
      <c r="O1422">
        <v>101</v>
      </c>
      <c r="Q1422" t="s">
        <v>1410</v>
      </c>
      <c r="R1422" s="7">
        <f t="shared" si="448"/>
        <v>43924</v>
      </c>
      <c r="S1422" t="s">
        <v>2884</v>
      </c>
      <c r="T1422" s="6">
        <f t="shared" si="461"/>
        <v>2.5613425925925925E-2</v>
      </c>
      <c r="U1422">
        <f t="shared" si="449"/>
        <v>2.5613425925925925E-2</v>
      </c>
      <c r="V1422">
        <f t="shared" si="450"/>
        <v>3.6990740740740741E-2</v>
      </c>
      <c r="W1422">
        <f t="shared" si="451"/>
        <v>1.1377314814814816E-2</v>
      </c>
      <c r="X1422">
        <f t="shared" si="463"/>
        <v>2.7847222222222221E-2</v>
      </c>
      <c r="Y1422">
        <f t="shared" si="452"/>
        <v>2.7847222222222221E-2</v>
      </c>
      <c r="Z1422" t="b">
        <f t="shared" si="453"/>
        <v>0</v>
      </c>
      <c r="AA1422" s="6">
        <f t="shared" si="454"/>
        <v>6.9444444444444892E-5</v>
      </c>
      <c r="AB1422" s="6" t="b">
        <f t="shared" si="455"/>
        <v>0</v>
      </c>
      <c r="AC1422" s="9">
        <f t="shared" si="456"/>
        <v>15</v>
      </c>
      <c r="AD1422" s="9">
        <f t="shared" si="445"/>
        <v>149.99999999999903</v>
      </c>
      <c r="AE1422" s="10">
        <f t="shared" si="462"/>
        <v>5.7870370370370366E-5</v>
      </c>
      <c r="AF1422">
        <f t="shared" si="457"/>
        <v>2.2337962962962962E-3</v>
      </c>
      <c r="AG1422" t="b">
        <f t="shared" si="458"/>
        <v>0</v>
      </c>
      <c r="AH1422">
        <f t="shared" si="459"/>
        <v>3.6990740740740741E-2</v>
      </c>
    </row>
    <row r="1423" spans="1:34" x14ac:dyDescent="0.2">
      <c r="A1423">
        <v>1512</v>
      </c>
      <c r="B1423" t="s">
        <v>1409</v>
      </c>
      <c r="C1423" t="s">
        <v>1482</v>
      </c>
      <c r="D1423" t="s">
        <v>2120</v>
      </c>
      <c r="E1423" t="str">
        <f t="shared" si="446"/>
        <v>Martin BrownApr 3, 2020</v>
      </c>
      <c r="F1423" t="str">
        <f>VLOOKUP(E1423,'names lookup'!D:L,2,FALSE)</f>
        <v>Martin Brown</v>
      </c>
      <c r="G1423" t="str">
        <f>VLOOKUP(F1423,'names lookup'!E:H,3,FALSE)</f>
        <v>Daily Express</v>
      </c>
      <c r="H1423" t="str">
        <f>VLOOKUP(F1423,'names lookup'!E:I,5,FALSE)</f>
        <v>Media</v>
      </c>
      <c r="I1423" t="str">
        <f>VLOOKUP($F1423,'names lookup'!$E:J,6,FALSE)</f>
        <v>Newspaper</v>
      </c>
      <c r="J1423" t="str">
        <f>VLOOKUP($F1423,'names lookup'!$E:K,7,FALSE)</f>
        <v>National</v>
      </c>
      <c r="K1423" t="str">
        <f>VLOOKUP($F1423,'names lookup'!$E:L,8,FALSE)</f>
        <v>UK</v>
      </c>
      <c r="L1423" t="str">
        <f t="shared" si="447"/>
        <v>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v>
      </c>
      <c r="M1423" t="str">
        <f t="shared" si="460"/>
        <v>36:59</v>
      </c>
      <c r="O1423">
        <v>381</v>
      </c>
      <c r="Q1423" t="s">
        <v>1410</v>
      </c>
      <c r="R1423" s="7">
        <f t="shared" si="448"/>
        <v>43924</v>
      </c>
      <c r="S1423" t="s">
        <v>2885</v>
      </c>
      <c r="T1423" s="6">
        <f t="shared" si="461"/>
        <v>2.568287037037037E-2</v>
      </c>
      <c r="U1423">
        <f t="shared" si="449"/>
        <v>2.568287037037037E-2</v>
      </c>
      <c r="V1423">
        <f t="shared" si="450"/>
        <v>2.7719907407407405E-2</v>
      </c>
      <c r="W1423">
        <f t="shared" si="451"/>
        <v>2.0370370370370351E-3</v>
      </c>
      <c r="X1423">
        <f t="shared" si="463"/>
        <v>2.7847222222222221E-2</v>
      </c>
      <c r="Y1423">
        <f t="shared" si="452"/>
        <v>2.7847222222222221E-2</v>
      </c>
      <c r="Z1423" t="b">
        <f t="shared" si="453"/>
        <v>0</v>
      </c>
      <c r="AA1423" s="6">
        <f t="shared" si="454"/>
        <v>2.7777777777777957E-4</v>
      </c>
      <c r="AB1423" s="6" t="b">
        <f t="shared" si="455"/>
        <v>0</v>
      </c>
      <c r="AC1423" s="9">
        <f t="shared" si="456"/>
        <v>66</v>
      </c>
      <c r="AD1423" s="9">
        <f t="shared" si="445"/>
        <v>164.99999999999895</v>
      </c>
      <c r="AE1423" s="10">
        <f t="shared" si="462"/>
        <v>2.6620370370370372E-4</v>
      </c>
      <c r="AF1423">
        <f t="shared" si="457"/>
        <v>2.1643518518518513E-3</v>
      </c>
      <c r="AG1423" t="b">
        <f t="shared" si="458"/>
        <v>0</v>
      </c>
      <c r="AH1423">
        <f t="shared" si="459"/>
        <v>3.6990740740740741E-2</v>
      </c>
    </row>
    <row r="1424" spans="1:34" x14ac:dyDescent="0.2">
      <c r="A1424">
        <v>1513</v>
      </c>
      <c r="B1424" t="s">
        <v>1409</v>
      </c>
      <c r="C1424" t="s">
        <v>1483</v>
      </c>
      <c r="D1424" t="s">
        <v>2120</v>
      </c>
      <c r="E1424" t="str">
        <f t="shared" si="446"/>
        <v>Martin BrownApr 3, 2020</v>
      </c>
      <c r="F1424" t="str">
        <f>VLOOKUP(E1424,'names lookup'!D:L,2,FALSE)</f>
        <v>Martin Brown</v>
      </c>
      <c r="G1424" t="str">
        <f>VLOOKUP(F1424,'names lookup'!E:H,3,FALSE)</f>
        <v>Daily Express</v>
      </c>
      <c r="H1424" t="str">
        <f>VLOOKUP(F1424,'names lookup'!E:I,5,FALSE)</f>
        <v>Media</v>
      </c>
      <c r="I1424" t="str">
        <f>VLOOKUP($F1424,'names lookup'!$E:J,6,FALSE)</f>
        <v>Newspaper</v>
      </c>
      <c r="J1424" t="str">
        <f>VLOOKUP($F1424,'names lookup'!$E:K,7,FALSE)</f>
        <v>National</v>
      </c>
      <c r="K1424" t="str">
        <f>VLOOKUP($F1424,'names lookup'!$E:L,8,FALSE)</f>
        <v>UK</v>
      </c>
      <c r="L1424" t="str">
        <f t="shared" si="447"/>
        <v>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v>
      </c>
      <c r="M1424" t="str">
        <f t="shared" si="460"/>
        <v>37:23</v>
      </c>
      <c r="O1424">
        <v>346</v>
      </c>
      <c r="Q1424" t="s">
        <v>1410</v>
      </c>
      <c r="R1424" s="7">
        <f t="shared" si="448"/>
        <v>43924</v>
      </c>
      <c r="S1424" t="s">
        <v>2885</v>
      </c>
      <c r="T1424" s="6">
        <f t="shared" si="461"/>
        <v>2.5960648148148149E-2</v>
      </c>
      <c r="U1424">
        <f t="shared" si="449"/>
        <v>2.568287037037037E-2</v>
      </c>
      <c r="V1424">
        <f t="shared" si="450"/>
        <v>2.7719907407407405E-2</v>
      </c>
      <c r="W1424">
        <f t="shared" si="451"/>
        <v>2.0370370370370351E-3</v>
      </c>
      <c r="X1424">
        <f t="shared" si="463"/>
        <v>2.7847222222222221E-2</v>
      </c>
      <c r="Y1424">
        <f t="shared" si="452"/>
        <v>2.7847222222222221E-2</v>
      </c>
      <c r="Z1424" t="b">
        <f t="shared" si="453"/>
        <v>0</v>
      </c>
      <c r="AA1424" s="6">
        <f t="shared" si="454"/>
        <v>2.5462962962962896E-4</v>
      </c>
      <c r="AB1424" s="6" t="b">
        <f t="shared" si="455"/>
        <v>0</v>
      </c>
      <c r="AC1424" s="9">
        <f t="shared" si="456"/>
        <v>58</v>
      </c>
      <c r="AD1424" s="9">
        <f t="shared" si="445"/>
        <v>158.18181818181861</v>
      </c>
      <c r="AE1424" s="10">
        <f t="shared" si="462"/>
        <v>2.3148148148148146E-4</v>
      </c>
      <c r="AF1424">
        <f t="shared" si="457"/>
        <v>2.1643518518518513E-3</v>
      </c>
      <c r="AG1424" t="b">
        <f t="shared" si="458"/>
        <v>0</v>
      </c>
      <c r="AH1424">
        <f t="shared" si="459"/>
        <v>3.6990740740740741E-2</v>
      </c>
    </row>
    <row r="1425" spans="1:34" x14ac:dyDescent="0.2">
      <c r="A1425">
        <v>1514</v>
      </c>
      <c r="B1425" t="s">
        <v>1409</v>
      </c>
      <c r="C1425" t="s">
        <v>1484</v>
      </c>
      <c r="D1425" t="s">
        <v>2121</v>
      </c>
      <c r="E1425" t="str">
        <f t="shared" si="446"/>
        <v>Matt HancockApr 3, 2020</v>
      </c>
      <c r="F1425" t="str">
        <f>VLOOKUP(D1425,'names lookup'!A:L,5,FALSE)</f>
        <v>Matt Hancock</v>
      </c>
      <c r="G1425" t="str">
        <f>VLOOKUP(F1425,'names lookup'!E:H,3,FALSE)</f>
        <v>Government</v>
      </c>
      <c r="H1425" t="str">
        <f>VLOOKUP(F1425,'names lookup'!E:I,5,FALSE)</f>
        <v>Government</v>
      </c>
      <c r="I1425" t="str">
        <f>VLOOKUP($F1425,'names lookup'!$E:J,6,FALSE)</f>
        <v>Central govt</v>
      </c>
      <c r="J1425" t="str">
        <f>VLOOKUP($F1425,'names lookup'!$E:K,7,FALSE)</f>
        <v>N/A</v>
      </c>
      <c r="K1425" t="str">
        <f>VLOOKUP($F1425,'names lookup'!$E:L,8,FALSE)</f>
        <v>UK</v>
      </c>
      <c r="L1425" t="str">
        <f t="shared" si="447"/>
        <v>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v>
      </c>
      <c r="M1425" t="str">
        <f t="shared" si="460"/>
        <v>37:45</v>
      </c>
      <c r="O1425">
        <v>404</v>
      </c>
      <c r="Q1425" t="s">
        <v>1410</v>
      </c>
      <c r="R1425" s="7">
        <f t="shared" si="448"/>
        <v>43924</v>
      </c>
      <c r="S1425" t="s">
        <v>2886</v>
      </c>
      <c r="T1425" s="6">
        <f t="shared" si="461"/>
        <v>2.6215277777777778E-2</v>
      </c>
      <c r="U1425">
        <f t="shared" si="449"/>
        <v>2.6215277777777778E-2</v>
      </c>
      <c r="V1425">
        <f t="shared" si="450"/>
        <v>3.6990740740740741E-2</v>
      </c>
      <c r="W1425">
        <f t="shared" si="451"/>
        <v>1.0775462962962962E-2</v>
      </c>
      <c r="X1425">
        <f t="shared" si="463"/>
        <v>2.7847222222222221E-2</v>
      </c>
      <c r="Y1425">
        <f t="shared" si="452"/>
        <v>2.7847222222222221E-2</v>
      </c>
      <c r="Z1425" t="b">
        <f t="shared" si="453"/>
        <v>0</v>
      </c>
      <c r="AA1425" s="6">
        <f t="shared" si="454"/>
        <v>3.7037037037036813E-4</v>
      </c>
      <c r="AB1425" s="6" t="b">
        <f t="shared" si="455"/>
        <v>0</v>
      </c>
      <c r="AC1425" s="9">
        <f t="shared" si="456"/>
        <v>71</v>
      </c>
      <c r="AD1425" s="9">
        <f t="shared" si="445"/>
        <v>133.1250000000008</v>
      </c>
      <c r="AE1425" s="10">
        <f t="shared" si="462"/>
        <v>2.8935185185185189E-4</v>
      </c>
      <c r="AF1425">
        <f t="shared" si="457"/>
        <v>1.6319444444444428E-3</v>
      </c>
      <c r="AG1425" t="b">
        <f t="shared" si="458"/>
        <v>0</v>
      </c>
      <c r="AH1425">
        <f t="shared" si="459"/>
        <v>3.6990740740740741E-2</v>
      </c>
    </row>
    <row r="1426" spans="1:34" x14ac:dyDescent="0.2">
      <c r="A1426">
        <v>1515</v>
      </c>
      <c r="B1426" t="s">
        <v>1409</v>
      </c>
      <c r="C1426" t="s">
        <v>1485</v>
      </c>
      <c r="D1426" t="s">
        <v>2121</v>
      </c>
      <c r="E1426" t="str">
        <f t="shared" si="446"/>
        <v>Matt HancockApr 3, 2020</v>
      </c>
      <c r="F1426" t="str">
        <f>VLOOKUP(D1426,'names lookup'!A:L,5,FALSE)</f>
        <v>Matt Hancock</v>
      </c>
      <c r="G1426" t="str">
        <f>VLOOKUP(F1426,'names lookup'!E:H,3,FALSE)</f>
        <v>Government</v>
      </c>
      <c r="H1426" t="str">
        <f>VLOOKUP(F1426,'names lookup'!E:I,5,FALSE)</f>
        <v>Government</v>
      </c>
      <c r="I1426" t="str">
        <f>VLOOKUP($F1426,'names lookup'!$E:J,6,FALSE)</f>
        <v>Central govt</v>
      </c>
      <c r="J1426" t="str">
        <f>VLOOKUP($F1426,'names lookup'!$E:K,7,FALSE)</f>
        <v>N/A</v>
      </c>
      <c r="K1426" t="str">
        <f>VLOOKUP($F1426,'names lookup'!$E:L,8,FALSE)</f>
        <v>UK</v>
      </c>
      <c r="L1426" t="str">
        <f t="shared" si="447"/>
        <v>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v>
      </c>
      <c r="M1426" t="str">
        <f t="shared" si="460"/>
        <v>38:17</v>
      </c>
      <c r="O1426">
        <v>374</v>
      </c>
      <c r="Q1426" t="s">
        <v>1410</v>
      </c>
      <c r="R1426" s="7">
        <f t="shared" si="448"/>
        <v>43924</v>
      </c>
      <c r="S1426" t="s">
        <v>2886</v>
      </c>
      <c r="T1426" s="6">
        <f t="shared" si="461"/>
        <v>2.6585648148148146E-2</v>
      </c>
      <c r="U1426">
        <f t="shared" si="449"/>
        <v>2.6215277777777778E-2</v>
      </c>
      <c r="V1426">
        <f t="shared" si="450"/>
        <v>3.6990740740740741E-2</v>
      </c>
      <c r="W1426">
        <f t="shared" si="451"/>
        <v>1.0775462962962962E-2</v>
      </c>
      <c r="X1426">
        <f t="shared" si="463"/>
        <v>2.7847222222222221E-2</v>
      </c>
      <c r="Y1426">
        <f t="shared" si="452"/>
        <v>2.7847222222222221E-2</v>
      </c>
      <c r="Z1426" t="b">
        <f t="shared" si="453"/>
        <v>0</v>
      </c>
      <c r="AA1426" s="6">
        <f t="shared" si="454"/>
        <v>3.0092592592593018E-4</v>
      </c>
      <c r="AB1426" s="6" t="b">
        <f t="shared" si="455"/>
        <v>0</v>
      </c>
      <c r="AC1426" s="9">
        <f t="shared" si="456"/>
        <v>64</v>
      </c>
      <c r="AD1426" s="9">
        <f t="shared" si="445"/>
        <v>147.6923076923056</v>
      </c>
      <c r="AE1426" s="10">
        <f t="shared" si="462"/>
        <v>2.5462962962962961E-4</v>
      </c>
      <c r="AF1426">
        <f t="shared" si="457"/>
        <v>1.6319444444444428E-3</v>
      </c>
      <c r="AG1426" t="b">
        <f t="shared" si="458"/>
        <v>0</v>
      </c>
      <c r="AH1426">
        <f t="shared" si="459"/>
        <v>3.6990740740740741E-2</v>
      </c>
    </row>
    <row r="1427" spans="1:34" x14ac:dyDescent="0.2">
      <c r="A1427">
        <v>1516</v>
      </c>
      <c r="B1427" t="s">
        <v>1409</v>
      </c>
      <c r="C1427" t="s">
        <v>1486</v>
      </c>
      <c r="D1427" t="s">
        <v>2146</v>
      </c>
      <c r="E1427" t="str">
        <f t="shared" si="446"/>
        <v>RuthApr 3, 2020</v>
      </c>
      <c r="F1427" t="str">
        <f>VLOOKUP(E1427,'names lookup'!D:L,2,FALSE)</f>
        <v>Ruth May</v>
      </c>
      <c r="G1427" t="str">
        <f>VLOOKUP(F1427,'names lookup'!E:H,3,FALSE)</f>
        <v>NHS England</v>
      </c>
      <c r="H1427" t="str">
        <f>VLOOKUP(F1427,'names lookup'!E:I,5,FALSE)</f>
        <v>Government</v>
      </c>
      <c r="I1427" t="str">
        <f>VLOOKUP($F1427,'names lookup'!$E:J,6,FALSE)</f>
        <v>Health</v>
      </c>
      <c r="J1427" t="str">
        <f>VLOOKUP($F1427,'names lookup'!$E:K,7,FALSE)</f>
        <v>N/A</v>
      </c>
      <c r="K1427" t="str">
        <f>VLOOKUP($F1427,'names lookup'!$E:L,8,FALSE)</f>
        <v>England</v>
      </c>
      <c r="L1427" t="str">
        <f t="shared" si="447"/>
        <v>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v>
      </c>
      <c r="M1427" t="str">
        <f t="shared" si="460"/>
        <v>38:43</v>
      </c>
      <c r="O1427">
        <v>499</v>
      </c>
      <c r="Q1427" t="s">
        <v>1410</v>
      </c>
      <c r="R1427" s="7">
        <f t="shared" si="448"/>
        <v>43924</v>
      </c>
      <c r="S1427" t="s">
        <v>2365</v>
      </c>
      <c r="T1427" s="6">
        <f t="shared" si="461"/>
        <v>2.6886574074074077E-2</v>
      </c>
      <c r="U1427">
        <f t="shared" si="449"/>
        <v>2.6886574074074077E-2</v>
      </c>
      <c r="V1427">
        <f t="shared" si="450"/>
        <v>2.7847222222222221E-2</v>
      </c>
      <c r="W1427">
        <f t="shared" si="451"/>
        <v>9.606481481481445E-4</v>
      </c>
      <c r="X1427">
        <f t="shared" si="463"/>
        <v>2.7847222222222221E-2</v>
      </c>
      <c r="Y1427">
        <f t="shared" si="452"/>
        <v>2.7847222222222221E-2</v>
      </c>
      <c r="Z1427" t="b">
        <f t="shared" si="453"/>
        <v>0</v>
      </c>
      <c r="AA1427" s="6">
        <f t="shared" si="454"/>
        <v>3.7037037037036813E-4</v>
      </c>
      <c r="AB1427" s="6" t="b">
        <f t="shared" si="455"/>
        <v>0</v>
      </c>
      <c r="AC1427" s="9">
        <f t="shared" si="456"/>
        <v>92</v>
      </c>
      <c r="AD1427" s="9">
        <f t="shared" si="445"/>
        <v>172.50000000000105</v>
      </c>
      <c r="AE1427" s="10">
        <f t="shared" si="462"/>
        <v>3.7037037037037035E-4</v>
      </c>
      <c r="AF1427">
        <f t="shared" si="457"/>
        <v>9.606481481481445E-4</v>
      </c>
      <c r="AG1427" t="b">
        <f t="shared" si="458"/>
        <v>0</v>
      </c>
      <c r="AH1427">
        <f t="shared" si="459"/>
        <v>3.6990740740740741E-2</v>
      </c>
    </row>
    <row r="1428" spans="1:34" x14ac:dyDescent="0.2">
      <c r="A1428">
        <v>1517</v>
      </c>
      <c r="B1428" t="s">
        <v>1409</v>
      </c>
      <c r="C1428" t="s">
        <v>1487</v>
      </c>
      <c r="D1428" t="s">
        <v>2146</v>
      </c>
      <c r="E1428" t="str">
        <f t="shared" si="446"/>
        <v>RuthApr 3, 2020</v>
      </c>
      <c r="F1428" t="str">
        <f>VLOOKUP(E1428,'names lookup'!D:L,2,FALSE)</f>
        <v>Ruth May</v>
      </c>
      <c r="G1428" t="str">
        <f>VLOOKUP(F1428,'names lookup'!E:H,3,FALSE)</f>
        <v>NHS England</v>
      </c>
      <c r="H1428" t="str">
        <f>VLOOKUP(F1428,'names lookup'!E:I,5,FALSE)</f>
        <v>Government</v>
      </c>
      <c r="I1428" t="str">
        <f>VLOOKUP($F1428,'names lookup'!$E:J,6,FALSE)</f>
        <v>Health</v>
      </c>
      <c r="J1428" t="str">
        <f>VLOOKUP($F1428,'names lookup'!$E:K,7,FALSE)</f>
        <v>N/A</v>
      </c>
      <c r="K1428" t="str">
        <f>VLOOKUP($F1428,'names lookup'!$E:L,8,FALSE)</f>
        <v>England</v>
      </c>
      <c r="L1428" t="str">
        <f t="shared" si="447"/>
        <v>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v>
      </c>
      <c r="M1428" t="str">
        <f t="shared" si="460"/>
        <v>39:15</v>
      </c>
      <c r="O1428">
        <v>562</v>
      </c>
      <c r="Q1428" t="s">
        <v>1410</v>
      </c>
      <c r="R1428" s="7">
        <f t="shared" si="448"/>
        <v>43924</v>
      </c>
      <c r="S1428" t="s">
        <v>2365</v>
      </c>
      <c r="T1428" s="6">
        <f t="shared" si="461"/>
        <v>2.7256944444444445E-2</v>
      </c>
      <c r="U1428">
        <f t="shared" si="449"/>
        <v>2.6886574074074077E-2</v>
      </c>
      <c r="V1428">
        <f t="shared" si="450"/>
        <v>2.7847222222222221E-2</v>
      </c>
      <c r="W1428">
        <f t="shared" si="451"/>
        <v>9.606481481481445E-4</v>
      </c>
      <c r="X1428">
        <f t="shared" si="463"/>
        <v>2.7847222222222221E-2</v>
      </c>
      <c r="Y1428">
        <f t="shared" si="452"/>
        <v>2.7847222222222221E-2</v>
      </c>
      <c r="Z1428" t="b">
        <f t="shared" si="453"/>
        <v>0</v>
      </c>
      <c r="AA1428" s="6">
        <f t="shared" si="454"/>
        <v>3.8194444444444517E-4</v>
      </c>
      <c r="AB1428" s="6" t="b">
        <f t="shared" si="455"/>
        <v>0</v>
      </c>
      <c r="AC1428" s="9">
        <f t="shared" si="456"/>
        <v>98</v>
      </c>
      <c r="AD1428" s="9">
        <f t="shared" si="445"/>
        <v>178.18181818181785</v>
      </c>
      <c r="AE1428" s="10">
        <f t="shared" si="462"/>
        <v>4.0509259259259258E-4</v>
      </c>
      <c r="AF1428">
        <f t="shared" si="457"/>
        <v>9.606481481481445E-4</v>
      </c>
      <c r="AG1428" t="b">
        <f t="shared" si="458"/>
        <v>0</v>
      </c>
      <c r="AH1428">
        <f t="shared" si="459"/>
        <v>3.6990740740740741E-2</v>
      </c>
    </row>
    <row r="1429" spans="1:34" x14ac:dyDescent="0.2">
      <c r="A1429">
        <v>1518</v>
      </c>
      <c r="B1429" t="s">
        <v>1409</v>
      </c>
      <c r="C1429" t="s">
        <v>1488</v>
      </c>
      <c r="D1429" t="s">
        <v>2146</v>
      </c>
      <c r="E1429" t="str">
        <f t="shared" si="446"/>
        <v>RuthApr 3, 2020</v>
      </c>
      <c r="F1429" t="str">
        <f>VLOOKUP(E1429,'names lookup'!D:L,2,FALSE)</f>
        <v>Ruth May</v>
      </c>
      <c r="G1429" t="str">
        <f>VLOOKUP(F1429,'names lookup'!E:H,3,FALSE)</f>
        <v>NHS England</v>
      </c>
      <c r="H1429" t="str">
        <f>VLOOKUP(F1429,'names lookup'!E:I,5,FALSE)</f>
        <v>Government</v>
      </c>
      <c r="I1429" t="str">
        <f>VLOOKUP($F1429,'names lookup'!$E:J,6,FALSE)</f>
        <v>Health</v>
      </c>
      <c r="J1429" t="str">
        <f>VLOOKUP($F1429,'names lookup'!$E:K,7,FALSE)</f>
        <v>N/A</v>
      </c>
      <c r="K1429" t="str">
        <f>VLOOKUP($F1429,'names lookup'!$E:L,8,FALSE)</f>
        <v>England</v>
      </c>
      <c r="L1429" t="str">
        <f t="shared" si="447"/>
        <v>I didn’t get quite the maternity question, Secretary of State. So, would you mind repeating that one?</v>
      </c>
      <c r="M1429" t="str">
        <f t="shared" si="460"/>
        <v>39:48</v>
      </c>
      <c r="O1429">
        <v>115</v>
      </c>
      <c r="Q1429" t="s">
        <v>1410</v>
      </c>
      <c r="R1429" s="7">
        <f t="shared" si="448"/>
        <v>43924</v>
      </c>
      <c r="S1429" t="s">
        <v>2365</v>
      </c>
      <c r="T1429" s="6">
        <f t="shared" si="461"/>
        <v>2.763888888888889E-2</v>
      </c>
      <c r="U1429">
        <f t="shared" si="449"/>
        <v>2.6886574074074077E-2</v>
      </c>
      <c r="V1429">
        <f t="shared" si="450"/>
        <v>2.7847222222222221E-2</v>
      </c>
      <c r="W1429">
        <f t="shared" si="451"/>
        <v>9.606481481481445E-4</v>
      </c>
      <c r="X1429">
        <f t="shared" si="463"/>
        <v>2.7847222222222221E-2</v>
      </c>
      <c r="Y1429">
        <f t="shared" si="452"/>
        <v>2.7847222222222221E-2</v>
      </c>
      <c r="Z1429" t="b">
        <f t="shared" si="453"/>
        <v>0</v>
      </c>
      <c r="AA1429" s="6">
        <f t="shared" si="454"/>
        <v>8.1018518518514993E-5</v>
      </c>
      <c r="AB1429" s="6" t="b">
        <f t="shared" si="455"/>
        <v>0</v>
      </c>
      <c r="AC1429" s="9">
        <f t="shared" si="456"/>
        <v>17</v>
      </c>
      <c r="AD1429" s="9">
        <f t="shared" si="445"/>
        <v>145.71428571429206</v>
      </c>
      <c r="AE1429" s="10">
        <f t="shared" si="462"/>
        <v>6.9444444444444444E-5</v>
      </c>
      <c r="AF1429">
        <f t="shared" si="457"/>
        <v>9.606481481481445E-4</v>
      </c>
      <c r="AG1429" t="b">
        <f t="shared" si="458"/>
        <v>0</v>
      </c>
      <c r="AH1429">
        <f t="shared" si="459"/>
        <v>3.6990740740740741E-2</v>
      </c>
    </row>
    <row r="1430" spans="1:34" x14ac:dyDescent="0.2">
      <c r="A1430">
        <v>1519</v>
      </c>
      <c r="B1430" t="s">
        <v>1409</v>
      </c>
      <c r="C1430" t="s">
        <v>1489</v>
      </c>
      <c r="D1430" t="s">
        <v>2120</v>
      </c>
      <c r="E1430" t="str">
        <f t="shared" si="446"/>
        <v>Martin BrownApr 3, 2020</v>
      </c>
      <c r="F1430" t="str">
        <f>VLOOKUP(E1430,'names lookup'!D:L,2,FALSE)</f>
        <v>Martin Brown</v>
      </c>
      <c r="G1430" t="str">
        <f>VLOOKUP(F1430,'names lookup'!E:H,3,FALSE)</f>
        <v>Daily Express</v>
      </c>
      <c r="H1430" t="str">
        <f>VLOOKUP(F1430,'names lookup'!E:I,5,FALSE)</f>
        <v>Media</v>
      </c>
      <c r="I1430" t="str">
        <f>VLOOKUP($F1430,'names lookup'!$E:J,6,FALSE)</f>
        <v>Newspaper</v>
      </c>
      <c r="J1430" t="str">
        <f>VLOOKUP($F1430,'names lookup'!$E:K,7,FALSE)</f>
        <v>National</v>
      </c>
      <c r="K1430" t="str">
        <f>VLOOKUP($F1430,'names lookup'!$E:L,8,FALSE)</f>
        <v>UK</v>
      </c>
      <c r="L1430" t="str">
        <f t="shared" si="447"/>
        <v>It was just the same really. What help is being given to the women who are alone in hospital without their loved ones giving birth.</v>
      </c>
      <c r="M1430" t="str">
        <f t="shared" si="460"/>
        <v>39:55</v>
      </c>
      <c r="O1430">
        <v>153</v>
      </c>
      <c r="Q1430" t="s">
        <v>1410</v>
      </c>
      <c r="R1430" s="7">
        <f t="shared" si="448"/>
        <v>43924</v>
      </c>
      <c r="S1430" t="s">
        <v>2887</v>
      </c>
      <c r="T1430" s="6">
        <f t="shared" si="461"/>
        <v>2.7719907407407405E-2</v>
      </c>
      <c r="U1430">
        <f t="shared" si="449"/>
        <v>2.7719907407407405E-2</v>
      </c>
      <c r="V1430">
        <f t="shared" si="450"/>
        <v>2.7719907407407405E-2</v>
      </c>
      <c r="W1430">
        <f t="shared" si="451"/>
        <v>0</v>
      </c>
      <c r="X1430">
        <f t="shared" si="463"/>
        <v>2.7847222222222221E-2</v>
      </c>
      <c r="Y1430">
        <f t="shared" si="452"/>
        <v>2.7847222222222221E-2</v>
      </c>
      <c r="Z1430" t="b">
        <f t="shared" si="453"/>
        <v>0</v>
      </c>
      <c r="AA1430" s="6">
        <f t="shared" si="454"/>
        <v>1.2731481481481621E-4</v>
      </c>
      <c r="AB1430" s="6" t="b">
        <f t="shared" si="455"/>
        <v>0</v>
      </c>
      <c r="AC1430" s="9">
        <f t="shared" si="456"/>
        <v>25</v>
      </c>
      <c r="AD1430" s="9">
        <f t="shared" si="445"/>
        <v>136.36363636363487</v>
      </c>
      <c r="AE1430" s="10">
        <f t="shared" si="462"/>
        <v>9.2592592592592588E-5</v>
      </c>
      <c r="AF1430">
        <f t="shared" si="457"/>
        <v>1.2731481481481621E-4</v>
      </c>
      <c r="AG1430" t="b">
        <f t="shared" si="458"/>
        <v>0</v>
      </c>
      <c r="AH1430">
        <f t="shared" si="459"/>
        <v>3.6990740740740741E-2</v>
      </c>
    </row>
    <row r="1431" spans="1:34" x14ac:dyDescent="0.2">
      <c r="A1431">
        <v>1520</v>
      </c>
      <c r="B1431" t="s">
        <v>1409</v>
      </c>
      <c r="C1431" t="s">
        <v>1490</v>
      </c>
      <c r="D1431" t="s">
        <v>2146</v>
      </c>
      <c r="E1431" t="str">
        <f t="shared" si="446"/>
        <v>RuthApr 3, 2020</v>
      </c>
      <c r="F1431" t="str">
        <f>VLOOKUP(E1431,'names lookup'!D:L,2,FALSE)</f>
        <v>Ruth May</v>
      </c>
      <c r="G1431" t="str">
        <f>VLOOKUP(F1431,'names lookup'!E:H,3,FALSE)</f>
        <v>NHS England</v>
      </c>
      <c r="H1431" t="str">
        <f>VLOOKUP(F1431,'names lookup'!E:I,5,FALSE)</f>
        <v>Government</v>
      </c>
      <c r="I1431" t="str">
        <f>VLOOKUP($F1431,'names lookup'!$E:J,6,FALSE)</f>
        <v>Health</v>
      </c>
      <c r="J1431" t="str">
        <f>VLOOKUP($F1431,'names lookup'!$E:K,7,FALSE)</f>
        <v>N/A</v>
      </c>
      <c r="K1431" t="str">
        <f>VLOOKUP($F1431,'names lookup'!$E:L,8,FALSE)</f>
        <v>England</v>
      </c>
      <c r="L1431" t="str">
        <f t="shared" si="447"/>
        <v>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v>
      </c>
      <c r="M1431" t="str">
        <f t="shared" si="460"/>
        <v>40:06</v>
      </c>
      <c r="O1431">
        <v>593</v>
      </c>
      <c r="Q1431" t="s">
        <v>1410</v>
      </c>
      <c r="R1431" s="7">
        <f t="shared" si="448"/>
        <v>43924</v>
      </c>
      <c r="S1431" t="s">
        <v>2888</v>
      </c>
      <c r="T1431" s="6">
        <f t="shared" si="461"/>
        <v>2.7847222222222221E-2</v>
      </c>
      <c r="U1431">
        <f t="shared" si="449"/>
        <v>2.7847222222222221E-2</v>
      </c>
      <c r="V1431">
        <f t="shared" si="450"/>
        <v>2.7847222222222221E-2</v>
      </c>
      <c r="W1431">
        <f t="shared" si="451"/>
        <v>0</v>
      </c>
      <c r="X1431">
        <f t="shared" si="463"/>
        <v>2.8229166666666666E-2</v>
      </c>
      <c r="Y1431">
        <f t="shared" si="452"/>
        <v>2.8229166666666666E-2</v>
      </c>
      <c r="Z1431" t="b">
        <f t="shared" si="453"/>
        <v>0</v>
      </c>
      <c r="AA1431" s="6">
        <f t="shared" si="454"/>
        <v>3.8194444444444517E-4</v>
      </c>
      <c r="AB1431" s="6" t="b">
        <f t="shared" si="455"/>
        <v>0</v>
      </c>
      <c r="AC1431" s="9">
        <f t="shared" si="456"/>
        <v>92</v>
      </c>
      <c r="AD1431" s="9">
        <f t="shared" si="445"/>
        <v>167.27272727272697</v>
      </c>
      <c r="AE1431" s="10">
        <f t="shared" si="462"/>
        <v>3.7037037037037035E-4</v>
      </c>
      <c r="AF1431">
        <f t="shared" si="457"/>
        <v>3.8194444444444517E-4</v>
      </c>
      <c r="AG1431" t="b">
        <f t="shared" si="458"/>
        <v>0</v>
      </c>
      <c r="AH1431">
        <f t="shared" si="459"/>
        <v>3.6990740740740741E-2</v>
      </c>
    </row>
    <row r="1432" spans="1:34" x14ac:dyDescent="0.2">
      <c r="A1432">
        <v>1521</v>
      </c>
      <c r="B1432" t="s">
        <v>1409</v>
      </c>
      <c r="C1432" t="s">
        <v>1491</v>
      </c>
      <c r="D1432" t="s">
        <v>2121</v>
      </c>
      <c r="E1432" t="str">
        <f t="shared" si="446"/>
        <v>Matt HancockApr 3, 2020</v>
      </c>
      <c r="F1432" t="str">
        <f>VLOOKUP(D1432,'names lookup'!A:L,5,FALSE)</f>
        <v>Matt Hancock</v>
      </c>
      <c r="G1432" t="str">
        <f>VLOOKUP(F1432,'names lookup'!E:H,3,FALSE)</f>
        <v>Government</v>
      </c>
      <c r="H1432" t="str">
        <f>VLOOKUP(F1432,'names lookup'!E:I,5,FALSE)</f>
        <v>Government</v>
      </c>
      <c r="I1432" t="str">
        <f>VLOOKUP($F1432,'names lookup'!$E:J,6,FALSE)</f>
        <v>Central govt</v>
      </c>
      <c r="J1432" t="str">
        <f>VLOOKUP($F1432,'names lookup'!$E:K,7,FALSE)</f>
        <v>N/A</v>
      </c>
      <c r="K1432" t="str">
        <f>VLOOKUP($F1432,'names lookup'!$E:L,8,FALSE)</f>
        <v>UK</v>
      </c>
      <c r="L1432" t="str">
        <f t="shared" si="447"/>
        <v>Thanks, Ruth. On the second question, JVT.</v>
      </c>
      <c r="M1432" t="str">
        <f t="shared" si="460"/>
        <v>40:39</v>
      </c>
      <c r="O1432">
        <v>64</v>
      </c>
      <c r="Q1432" t="s">
        <v>1410</v>
      </c>
      <c r="R1432" s="7">
        <f t="shared" si="448"/>
        <v>43924</v>
      </c>
      <c r="S1432" t="s">
        <v>2889</v>
      </c>
      <c r="T1432" s="6">
        <f t="shared" si="461"/>
        <v>2.8229166666666666E-2</v>
      </c>
      <c r="U1432">
        <f t="shared" si="449"/>
        <v>2.8229166666666666E-2</v>
      </c>
      <c r="V1432">
        <f t="shared" si="450"/>
        <v>3.6990740740740741E-2</v>
      </c>
      <c r="W1432">
        <f t="shared" si="451"/>
        <v>8.7615740740740744E-3</v>
      </c>
      <c r="X1432">
        <f t="shared" si="463"/>
        <v>3.1134259259259261E-2</v>
      </c>
      <c r="Y1432">
        <f t="shared" si="452"/>
        <v>3.1134259259259261E-2</v>
      </c>
      <c r="Z1432" t="b">
        <f t="shared" si="453"/>
        <v>0</v>
      </c>
      <c r="AA1432" s="6">
        <f t="shared" si="454"/>
        <v>2.3148148148147141E-5</v>
      </c>
      <c r="AB1432" s="6" t="b">
        <f t="shared" si="455"/>
        <v>0</v>
      </c>
      <c r="AC1432" s="9">
        <f t="shared" si="456"/>
        <v>7</v>
      </c>
      <c r="AD1432" s="9">
        <f t="shared" ref="AD1432:AD1463" si="464">IF(AB1432=FALSE,AC1432/(AA1432*(24*60)),"")</f>
        <v>210.00000000000915</v>
      </c>
      <c r="AE1432" s="10">
        <f t="shared" si="462"/>
        <v>2.3148148148148147E-5</v>
      </c>
      <c r="AF1432">
        <f t="shared" si="457"/>
        <v>2.9050925925925945E-3</v>
      </c>
      <c r="AG1432" t="b">
        <f t="shared" si="458"/>
        <v>0</v>
      </c>
      <c r="AH1432">
        <f t="shared" si="459"/>
        <v>3.6990740740740741E-2</v>
      </c>
    </row>
    <row r="1433" spans="1:34" x14ac:dyDescent="0.2">
      <c r="A1433">
        <v>1522</v>
      </c>
      <c r="B1433" t="s">
        <v>1409</v>
      </c>
      <c r="C1433" t="s">
        <v>1492</v>
      </c>
      <c r="D1433" t="s">
        <v>2101</v>
      </c>
      <c r="E1433" t="str">
        <f t="shared" si="446"/>
        <v>Jonathan Van-TamApr 3, 2020</v>
      </c>
      <c r="F1433" t="str">
        <f>VLOOKUP(D1433,'names lookup'!A:L,5,FALSE)</f>
        <v>Professor Jonathan Van-Tam</v>
      </c>
      <c r="G1433" t="str">
        <f>VLOOKUP(F1433,'names lookup'!E:H,3,FALSE)</f>
        <v>Government</v>
      </c>
      <c r="H1433" t="str">
        <f>VLOOKUP(F1433,'names lookup'!E:I,5,FALSE)</f>
        <v>Government</v>
      </c>
      <c r="I1433" t="str">
        <f>VLOOKUP($F1433,'names lookup'!$E:J,6,FALSE)</f>
        <v>Central govt</v>
      </c>
      <c r="J1433" t="str">
        <f>VLOOKUP($F1433,'names lookup'!$E:K,7,FALSE)</f>
        <v>N/A</v>
      </c>
      <c r="K1433" t="str">
        <f>VLOOKUP($F1433,'names lookup'!$E:L,8,FALSE)</f>
        <v>UK</v>
      </c>
      <c r="L1433" t="str">
        <f t="shared" si="447"/>
        <v>Yeah. I’ll just begin on the first, actually, to say, I realize this is an awful and distressing illness. And I’m very distressed personally when I hear these stories of families separated, when I hear everything that’s going on in that space. It’s really terrible.</v>
      </c>
      <c r="M1433" t="str">
        <f t="shared" si="460"/>
        <v>40:41</v>
      </c>
      <c r="O1433">
        <v>291</v>
      </c>
      <c r="Q1433" t="s">
        <v>1410</v>
      </c>
      <c r="R1433" s="7">
        <f t="shared" si="448"/>
        <v>43924</v>
      </c>
      <c r="S1433" t="s">
        <v>2748</v>
      </c>
      <c r="T1433" s="6">
        <f t="shared" si="461"/>
        <v>2.8252314814814813E-2</v>
      </c>
      <c r="U1433">
        <f t="shared" si="449"/>
        <v>2.8252314814814813E-2</v>
      </c>
      <c r="V1433">
        <f t="shared" si="450"/>
        <v>3.1099537037037037E-2</v>
      </c>
      <c r="W1433">
        <f t="shared" si="451"/>
        <v>2.8472222222222232E-3</v>
      </c>
      <c r="X1433">
        <f t="shared" si="463"/>
        <v>3.1134259259259261E-2</v>
      </c>
      <c r="Y1433">
        <f t="shared" si="452"/>
        <v>3.1134259259259261E-2</v>
      </c>
      <c r="Z1433" t="b">
        <f t="shared" si="453"/>
        <v>0</v>
      </c>
      <c r="AA1433" s="6">
        <f t="shared" si="454"/>
        <v>2.3148148148148182E-4</v>
      </c>
      <c r="AB1433" s="6" t="b">
        <f t="shared" si="455"/>
        <v>0</v>
      </c>
      <c r="AC1433" s="9">
        <f t="shared" si="456"/>
        <v>45</v>
      </c>
      <c r="AD1433" s="9">
        <f t="shared" si="464"/>
        <v>134.9999999999998</v>
      </c>
      <c r="AE1433" s="10">
        <f t="shared" si="462"/>
        <v>1.8518518518518518E-4</v>
      </c>
      <c r="AF1433">
        <f t="shared" si="457"/>
        <v>2.8819444444444474E-3</v>
      </c>
      <c r="AG1433" t="b">
        <f t="shared" si="458"/>
        <v>0</v>
      </c>
      <c r="AH1433">
        <f t="shared" si="459"/>
        <v>3.6990740740740741E-2</v>
      </c>
    </row>
    <row r="1434" spans="1:34" x14ac:dyDescent="0.2">
      <c r="A1434">
        <v>1523</v>
      </c>
      <c r="B1434" t="s">
        <v>1409</v>
      </c>
      <c r="C1434" t="s">
        <v>1493</v>
      </c>
      <c r="D1434" t="s">
        <v>2101</v>
      </c>
      <c r="E1434" t="str">
        <f t="shared" si="446"/>
        <v>Jonathan Van-TamApr 3, 2020</v>
      </c>
      <c r="F1434" t="str">
        <f>VLOOKUP(D1434,'names lookup'!A:L,5,FALSE)</f>
        <v>Professor Jonathan Van-Tam</v>
      </c>
      <c r="G1434" t="str">
        <f>VLOOKUP(F1434,'names lookup'!E:H,3,FALSE)</f>
        <v>Government</v>
      </c>
      <c r="H1434" t="str">
        <f>VLOOKUP(F1434,'names lookup'!E:I,5,FALSE)</f>
        <v>Government</v>
      </c>
      <c r="I1434" t="str">
        <f>VLOOKUP($F1434,'names lookup'!$E:J,6,FALSE)</f>
        <v>Central govt</v>
      </c>
      <c r="J1434" t="str">
        <f>VLOOKUP($F1434,'names lookup'!$E:K,7,FALSE)</f>
        <v>N/A</v>
      </c>
      <c r="K1434" t="str">
        <f>VLOOKUP($F1434,'names lookup'!$E:L,8,FALSE)</f>
        <v>UK</v>
      </c>
      <c r="L1434" t="str">
        <f t="shared" si="447"/>
        <v>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v>
      </c>
      <c r="M1434" t="str">
        <f t="shared" si="460"/>
        <v>41:01</v>
      </c>
      <c r="O1434">
        <v>791</v>
      </c>
      <c r="Q1434" t="s">
        <v>1410</v>
      </c>
      <c r="R1434" s="7">
        <f t="shared" si="448"/>
        <v>43924</v>
      </c>
      <c r="S1434" t="s">
        <v>2748</v>
      </c>
      <c r="T1434" s="6">
        <f t="shared" si="461"/>
        <v>2.8483796296296295E-2</v>
      </c>
      <c r="U1434">
        <f t="shared" si="449"/>
        <v>2.8252314814814813E-2</v>
      </c>
      <c r="V1434">
        <f t="shared" si="450"/>
        <v>3.1099537037037037E-2</v>
      </c>
      <c r="W1434">
        <f t="shared" si="451"/>
        <v>2.8472222222222232E-3</v>
      </c>
      <c r="X1434">
        <f t="shared" si="463"/>
        <v>3.1134259259259261E-2</v>
      </c>
      <c r="Y1434">
        <f t="shared" si="452"/>
        <v>3.1134259259259261E-2</v>
      </c>
      <c r="Z1434" t="b">
        <f t="shared" si="453"/>
        <v>0</v>
      </c>
      <c r="AA1434" s="6">
        <f t="shared" si="454"/>
        <v>7.1759259259259259E-4</v>
      </c>
      <c r="AB1434" s="6" t="b">
        <f t="shared" si="455"/>
        <v>0</v>
      </c>
      <c r="AC1434" s="9">
        <f t="shared" si="456"/>
        <v>141</v>
      </c>
      <c r="AD1434" s="9">
        <f t="shared" si="464"/>
        <v>136.45161290322582</v>
      </c>
      <c r="AE1434" s="10">
        <f t="shared" si="462"/>
        <v>5.7870370370370378E-4</v>
      </c>
      <c r="AF1434">
        <f t="shared" si="457"/>
        <v>2.8819444444444474E-3</v>
      </c>
      <c r="AG1434" t="b">
        <f t="shared" si="458"/>
        <v>0</v>
      </c>
      <c r="AH1434">
        <f t="shared" si="459"/>
        <v>3.6990740740740741E-2</v>
      </c>
    </row>
    <row r="1435" spans="1:34" x14ac:dyDescent="0.2">
      <c r="A1435">
        <v>1524</v>
      </c>
      <c r="B1435" t="s">
        <v>1409</v>
      </c>
      <c r="C1435" t="s">
        <v>1494</v>
      </c>
      <c r="D1435" t="s">
        <v>2101</v>
      </c>
      <c r="E1435" t="str">
        <f t="shared" si="446"/>
        <v>Jonathan Van-TamApr 3, 2020</v>
      </c>
      <c r="F1435" t="str">
        <f>VLOOKUP(D1435,'names lookup'!A:L,5,FALSE)</f>
        <v>Professor Jonathan Van-Tam</v>
      </c>
      <c r="G1435" t="str">
        <f>VLOOKUP(F1435,'names lookup'!E:H,3,FALSE)</f>
        <v>Government</v>
      </c>
      <c r="H1435" t="str">
        <f>VLOOKUP(F1435,'names lookup'!E:I,5,FALSE)</f>
        <v>Government</v>
      </c>
      <c r="I1435" t="str">
        <f>VLOOKUP($F1435,'names lookup'!$E:J,6,FALSE)</f>
        <v>Central govt</v>
      </c>
      <c r="J1435" t="str">
        <f>VLOOKUP($F1435,'names lookup'!$E:K,7,FALSE)</f>
        <v>N/A</v>
      </c>
      <c r="K1435" t="str">
        <f>VLOOKUP($F1435,'names lookup'!$E:L,8,FALSE)</f>
        <v>UK</v>
      </c>
      <c r="L1435" t="str">
        <f t="shared" si="447"/>
        <v>…and it is entirely wired into some cultures that masks are worn quite frequently in open spaces. So it’s very different, but in terms of the hard evidence and what the UK government recommends, we do not recommend face masks for general wearing by the public.</v>
      </c>
      <c r="M1435" t="str">
        <f t="shared" si="460"/>
        <v>42:03</v>
      </c>
      <c r="O1435">
        <v>286</v>
      </c>
      <c r="Q1435" t="s">
        <v>1410</v>
      </c>
      <c r="R1435" s="7">
        <f t="shared" si="448"/>
        <v>43924</v>
      </c>
      <c r="S1435" t="s">
        <v>2748</v>
      </c>
      <c r="T1435" s="6">
        <f t="shared" si="461"/>
        <v>2.9201388888888888E-2</v>
      </c>
      <c r="U1435">
        <f t="shared" si="449"/>
        <v>2.8252314814814813E-2</v>
      </c>
      <c r="V1435">
        <f t="shared" si="450"/>
        <v>3.1099537037037037E-2</v>
      </c>
      <c r="W1435">
        <f t="shared" si="451"/>
        <v>2.8472222222222232E-3</v>
      </c>
      <c r="X1435">
        <f t="shared" si="463"/>
        <v>3.1134259259259261E-2</v>
      </c>
      <c r="Y1435">
        <f t="shared" si="452"/>
        <v>3.1134259259259261E-2</v>
      </c>
      <c r="Z1435" t="b">
        <f t="shared" si="453"/>
        <v>0</v>
      </c>
      <c r="AA1435" s="6">
        <f t="shared" si="454"/>
        <v>2.4305555555555539E-4</v>
      </c>
      <c r="AB1435" s="6" t="b">
        <f t="shared" si="455"/>
        <v>0</v>
      </c>
      <c r="AC1435" s="9">
        <f t="shared" si="456"/>
        <v>46</v>
      </c>
      <c r="AD1435" s="9">
        <f t="shared" si="464"/>
        <v>131.42857142857153</v>
      </c>
      <c r="AE1435" s="10">
        <f t="shared" si="462"/>
        <v>1.8518518518518518E-4</v>
      </c>
      <c r="AF1435">
        <f t="shared" si="457"/>
        <v>2.8819444444444474E-3</v>
      </c>
      <c r="AG1435" t="b">
        <f t="shared" si="458"/>
        <v>0</v>
      </c>
      <c r="AH1435">
        <f t="shared" si="459"/>
        <v>3.6990740740740741E-2</v>
      </c>
    </row>
    <row r="1436" spans="1:34" x14ac:dyDescent="0.2">
      <c r="A1436">
        <v>1525</v>
      </c>
      <c r="B1436" t="s">
        <v>1409</v>
      </c>
      <c r="C1436" t="s">
        <v>1495</v>
      </c>
      <c r="D1436" t="s">
        <v>2121</v>
      </c>
      <c r="E1436" t="str">
        <f t="shared" si="446"/>
        <v>Matt HancockApr 3, 2020</v>
      </c>
      <c r="F1436" t="str">
        <f>VLOOKUP(D1436,'names lookup'!A:L,5,FALSE)</f>
        <v>Matt Hancock</v>
      </c>
      <c r="G1436" t="str">
        <f>VLOOKUP(F1436,'names lookup'!E:H,3,FALSE)</f>
        <v>Government</v>
      </c>
      <c r="H1436" t="str">
        <f>VLOOKUP(F1436,'names lookup'!E:I,5,FALSE)</f>
        <v>Government</v>
      </c>
      <c r="I1436" t="str">
        <f>VLOOKUP($F1436,'names lookup'!$E:J,6,FALSE)</f>
        <v>Central govt</v>
      </c>
      <c r="J1436" t="str">
        <f>VLOOKUP($F1436,'names lookup'!$E:K,7,FALSE)</f>
        <v>N/A</v>
      </c>
      <c r="K1436" t="str">
        <f>VLOOKUP($F1436,'names lookup'!$E:L,8,FALSE)</f>
        <v>UK</v>
      </c>
      <c r="L1436" t="str">
        <f t="shared" si="447"/>
        <v>Thanks very much. I hope that answers the question, Martin. Pretty clear. Dan Martin from The Mail.</v>
      </c>
      <c r="M1436" t="str">
        <f t="shared" si="460"/>
        <v>42:24</v>
      </c>
      <c r="O1436">
        <v>121</v>
      </c>
      <c r="Q1436" t="s">
        <v>1410</v>
      </c>
      <c r="R1436" s="7">
        <f t="shared" si="448"/>
        <v>43924</v>
      </c>
      <c r="S1436" t="s">
        <v>2890</v>
      </c>
      <c r="T1436" s="6">
        <f t="shared" si="461"/>
        <v>2.9444444444444443E-2</v>
      </c>
      <c r="U1436">
        <f t="shared" si="449"/>
        <v>2.9444444444444443E-2</v>
      </c>
      <c r="V1436">
        <f t="shared" si="450"/>
        <v>3.6990740740740741E-2</v>
      </c>
      <c r="W1436">
        <f t="shared" si="451"/>
        <v>7.5462962962962975E-3</v>
      </c>
      <c r="X1436">
        <f t="shared" si="463"/>
        <v>3.1134259259259261E-2</v>
      </c>
      <c r="Y1436">
        <f t="shared" si="452"/>
        <v>3.1134259259259261E-2</v>
      </c>
      <c r="Z1436" t="b">
        <f t="shared" si="453"/>
        <v>0</v>
      </c>
      <c r="AA1436" s="6">
        <f t="shared" si="454"/>
        <v>9.2592592592595502E-5</v>
      </c>
      <c r="AB1436" s="6" t="b">
        <f t="shared" si="455"/>
        <v>0</v>
      </c>
      <c r="AC1436" s="9">
        <f t="shared" si="456"/>
        <v>17</v>
      </c>
      <c r="AD1436" s="9">
        <f t="shared" si="464"/>
        <v>127.49999999999599</v>
      </c>
      <c r="AE1436" s="10">
        <f t="shared" si="462"/>
        <v>6.9444444444444444E-5</v>
      </c>
      <c r="AF1436">
        <f t="shared" si="457"/>
        <v>1.6898148148148176E-3</v>
      </c>
      <c r="AG1436" t="b">
        <f t="shared" si="458"/>
        <v>0</v>
      </c>
      <c r="AH1436">
        <f t="shared" si="459"/>
        <v>3.6990740740740741E-2</v>
      </c>
    </row>
    <row r="1437" spans="1:34" x14ac:dyDescent="0.2">
      <c r="A1437">
        <v>1526</v>
      </c>
      <c r="B1437" t="s">
        <v>1409</v>
      </c>
      <c r="C1437" t="s">
        <v>1496</v>
      </c>
      <c r="D1437" t="s">
        <v>2050</v>
      </c>
      <c r="E1437" t="str">
        <f t="shared" si="446"/>
        <v>Dan MartinApr 3, 2020</v>
      </c>
      <c r="F1437" t="str">
        <f>VLOOKUP(E1437,'names lookup'!D:L,2,FALSE)</f>
        <v>Dan Martin</v>
      </c>
      <c r="G1437" t="str">
        <f>VLOOKUP(F1437,'names lookup'!E:H,3,FALSE)</f>
        <v>Leicester Mercury</v>
      </c>
      <c r="H1437" t="str">
        <f>VLOOKUP(F1437,'names lookup'!E:I,5,FALSE)</f>
        <v>Media</v>
      </c>
      <c r="I1437" t="str">
        <f>VLOOKUP($F1437,'names lookup'!$E:J,6,FALSE)</f>
        <v>Newspaper</v>
      </c>
      <c r="J1437" t="str">
        <f>VLOOKUP($F1437,'names lookup'!$E:K,7,FALSE)</f>
        <v>Regional</v>
      </c>
      <c r="K1437" t="str">
        <f>VLOOKUP($F1437,'names lookup'!$E:L,8,FALSE)</f>
        <v>Leicester</v>
      </c>
      <c r="L1437" t="str">
        <f t="shared" si="447"/>
        <v>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v>
      </c>
      <c r="M1437" t="str">
        <f t="shared" si="460"/>
        <v>42:32</v>
      </c>
      <c r="O1437">
        <v>555</v>
      </c>
      <c r="Q1437" t="s">
        <v>1410</v>
      </c>
      <c r="R1437" s="7">
        <f t="shared" si="448"/>
        <v>43924</v>
      </c>
      <c r="S1437" t="s">
        <v>2891</v>
      </c>
      <c r="T1437" s="6">
        <f t="shared" si="461"/>
        <v>2.9537037037037039E-2</v>
      </c>
      <c r="U1437">
        <f t="shared" si="449"/>
        <v>2.9537037037037039E-2</v>
      </c>
      <c r="V1437">
        <f t="shared" si="450"/>
        <v>3.1168981481481482E-2</v>
      </c>
      <c r="W1437">
        <f t="shared" si="451"/>
        <v>1.6319444444444428E-3</v>
      </c>
      <c r="X1437">
        <f t="shared" si="463"/>
        <v>3.1134259259259261E-2</v>
      </c>
      <c r="Y1437">
        <f t="shared" si="452"/>
        <v>3.1134259259259261E-2</v>
      </c>
      <c r="Z1437" t="b">
        <f t="shared" si="453"/>
        <v>0</v>
      </c>
      <c r="AA1437" s="6">
        <f t="shared" si="454"/>
        <v>3.1249999999999681E-4</v>
      </c>
      <c r="AB1437" s="6" t="b">
        <f t="shared" si="455"/>
        <v>0</v>
      </c>
      <c r="AC1437" s="9">
        <f t="shared" si="456"/>
        <v>88</v>
      </c>
      <c r="AD1437" s="9">
        <f t="shared" si="464"/>
        <v>195.55555555555756</v>
      </c>
      <c r="AE1437" s="10">
        <f t="shared" si="462"/>
        <v>3.5879629629629635E-4</v>
      </c>
      <c r="AF1437">
        <f t="shared" si="457"/>
        <v>1.5972222222222221E-3</v>
      </c>
      <c r="AG1437" t="b">
        <f t="shared" si="458"/>
        <v>0</v>
      </c>
      <c r="AH1437">
        <f t="shared" si="459"/>
        <v>3.6990740740740741E-2</v>
      </c>
    </row>
    <row r="1438" spans="1:34" x14ac:dyDescent="0.2">
      <c r="A1438">
        <v>1527</v>
      </c>
      <c r="B1438" t="s">
        <v>1409</v>
      </c>
      <c r="C1438" t="s">
        <v>1497</v>
      </c>
      <c r="D1438" t="s">
        <v>2121</v>
      </c>
      <c r="E1438" t="str">
        <f t="shared" si="446"/>
        <v>Matt HancockApr 3, 2020</v>
      </c>
      <c r="F1438" t="str">
        <f>VLOOKUP(D1438,'names lookup'!A:L,5,FALSE)</f>
        <v>Matt Hancock</v>
      </c>
      <c r="G1438" t="str">
        <f>VLOOKUP(F1438,'names lookup'!E:H,3,FALSE)</f>
        <v>Government</v>
      </c>
      <c r="H1438" t="str">
        <f>VLOOKUP(F1438,'names lookup'!E:I,5,FALSE)</f>
        <v>Government</v>
      </c>
      <c r="I1438" t="str">
        <f>VLOOKUP($F1438,'names lookup'!$E:J,6,FALSE)</f>
        <v>Central govt</v>
      </c>
      <c r="J1438" t="str">
        <f>VLOOKUP($F1438,'names lookup'!$E:K,7,FALSE)</f>
        <v>N/A</v>
      </c>
      <c r="K1438" t="str">
        <f>VLOOKUP($F1438,'names lookup'!$E:L,8,FALSE)</f>
        <v>UK</v>
      </c>
      <c r="L1438" t="str">
        <f t="shared" si="447"/>
        <v>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v>
      </c>
      <c r="M1438" t="str">
        <f t="shared" si="460"/>
        <v>42:59</v>
      </c>
      <c r="O1438">
        <v>535</v>
      </c>
      <c r="Q1438" t="s">
        <v>1410</v>
      </c>
      <c r="R1438" s="7">
        <f t="shared" si="448"/>
        <v>43924</v>
      </c>
      <c r="S1438" t="s">
        <v>2507</v>
      </c>
      <c r="T1438" s="6">
        <f t="shared" si="461"/>
        <v>2.9849537037037036E-2</v>
      </c>
      <c r="U1438">
        <f t="shared" si="449"/>
        <v>2.9849537037037036E-2</v>
      </c>
      <c r="V1438">
        <f t="shared" si="450"/>
        <v>3.6990740740740741E-2</v>
      </c>
      <c r="W1438">
        <f t="shared" si="451"/>
        <v>7.1412037037037052E-3</v>
      </c>
      <c r="X1438">
        <f t="shared" si="463"/>
        <v>3.1134259259259261E-2</v>
      </c>
      <c r="Y1438">
        <f t="shared" si="452"/>
        <v>3.1134259259259261E-2</v>
      </c>
      <c r="Z1438" t="b">
        <f t="shared" si="453"/>
        <v>0</v>
      </c>
      <c r="AA1438" s="6">
        <f t="shared" si="454"/>
        <v>4.861111111111073E-4</v>
      </c>
      <c r="AB1438" s="6" t="b">
        <f t="shared" si="455"/>
        <v>0</v>
      </c>
      <c r="AC1438" s="9">
        <f t="shared" si="456"/>
        <v>90</v>
      </c>
      <c r="AD1438" s="9">
        <f t="shared" si="464"/>
        <v>128.57142857142958</v>
      </c>
      <c r="AE1438" s="10">
        <f t="shared" si="462"/>
        <v>3.7037037037037035E-4</v>
      </c>
      <c r="AF1438">
        <f t="shared" si="457"/>
        <v>1.2847222222222253E-3</v>
      </c>
      <c r="AG1438" t="b">
        <f t="shared" si="458"/>
        <v>0</v>
      </c>
      <c r="AH1438">
        <f t="shared" si="459"/>
        <v>3.6990740740740741E-2</v>
      </c>
    </row>
    <row r="1439" spans="1:34" x14ac:dyDescent="0.2">
      <c r="A1439">
        <v>1528</v>
      </c>
      <c r="B1439" t="s">
        <v>1409</v>
      </c>
      <c r="C1439" t="s">
        <v>1498</v>
      </c>
      <c r="D1439" t="s">
        <v>2121</v>
      </c>
      <c r="E1439" t="str">
        <f t="shared" si="446"/>
        <v>Matt HancockApr 3, 2020</v>
      </c>
      <c r="F1439" t="str">
        <f>VLOOKUP(D1439,'names lookup'!A:L,5,FALSE)</f>
        <v>Matt Hancock</v>
      </c>
      <c r="G1439" t="str">
        <f>VLOOKUP(F1439,'names lookup'!E:H,3,FALSE)</f>
        <v>Government</v>
      </c>
      <c r="H1439" t="str">
        <f>VLOOKUP(F1439,'names lookup'!E:I,5,FALSE)</f>
        <v>Government</v>
      </c>
      <c r="I1439" t="str">
        <f>VLOOKUP($F1439,'names lookup'!$E:J,6,FALSE)</f>
        <v>Central govt</v>
      </c>
      <c r="J1439" t="str">
        <f>VLOOKUP($F1439,'names lookup'!$E:K,7,FALSE)</f>
        <v>N/A</v>
      </c>
      <c r="K1439" t="str">
        <f>VLOOKUP($F1439,'names lookup'!$E:L,8,FALSE)</f>
        <v>UK</v>
      </c>
      <c r="L1439" t="str">
        <f t="shared" si="447"/>
        <v>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v>
      </c>
      <c r="M1439" t="str">
        <f t="shared" si="460"/>
        <v>43:41</v>
      </c>
      <c r="O1439">
        <v>348</v>
      </c>
      <c r="Q1439" t="s">
        <v>1410</v>
      </c>
      <c r="R1439" s="7">
        <f t="shared" si="448"/>
        <v>43924</v>
      </c>
      <c r="S1439" t="s">
        <v>2507</v>
      </c>
      <c r="T1439" s="6">
        <f t="shared" si="461"/>
        <v>3.0335648148148143E-2</v>
      </c>
      <c r="U1439">
        <f t="shared" si="449"/>
        <v>2.9849537037037036E-2</v>
      </c>
      <c r="V1439">
        <f t="shared" si="450"/>
        <v>3.6990740740740741E-2</v>
      </c>
      <c r="W1439">
        <f t="shared" si="451"/>
        <v>7.1412037037037052E-3</v>
      </c>
      <c r="X1439">
        <f t="shared" si="463"/>
        <v>3.1134259259259261E-2</v>
      </c>
      <c r="Y1439">
        <f t="shared" si="452"/>
        <v>3.1134259259259261E-2</v>
      </c>
      <c r="Z1439" t="b">
        <f t="shared" si="453"/>
        <v>0</v>
      </c>
      <c r="AA1439" s="6">
        <f t="shared" si="454"/>
        <v>2.8935185185185661E-4</v>
      </c>
      <c r="AB1439" s="6" t="b">
        <f t="shared" si="455"/>
        <v>0</v>
      </c>
      <c r="AC1439" s="9">
        <f t="shared" si="456"/>
        <v>60</v>
      </c>
      <c r="AD1439" s="9">
        <f t="shared" si="464"/>
        <v>143.99999999999764</v>
      </c>
      <c r="AE1439" s="10">
        <f t="shared" si="462"/>
        <v>2.4305555555555552E-4</v>
      </c>
      <c r="AF1439">
        <f t="shared" si="457"/>
        <v>1.2847222222222253E-3</v>
      </c>
      <c r="AG1439" t="b">
        <f t="shared" si="458"/>
        <v>0</v>
      </c>
      <c r="AH1439">
        <f t="shared" si="459"/>
        <v>3.6990740740740741E-2</v>
      </c>
    </row>
    <row r="1440" spans="1:34" x14ac:dyDescent="0.2">
      <c r="A1440">
        <v>1529</v>
      </c>
      <c r="B1440" t="s">
        <v>1409</v>
      </c>
      <c r="C1440" t="s">
        <v>1499</v>
      </c>
      <c r="D1440" t="s">
        <v>2121</v>
      </c>
      <c r="E1440" t="str">
        <f t="shared" si="446"/>
        <v>Matt HancockApr 3, 2020</v>
      </c>
      <c r="F1440" t="str">
        <f>VLOOKUP(D1440,'names lookup'!A:L,5,FALSE)</f>
        <v>Matt Hancock</v>
      </c>
      <c r="G1440" t="str">
        <f>VLOOKUP(F1440,'names lookup'!E:H,3,FALSE)</f>
        <v>Government</v>
      </c>
      <c r="H1440" t="str">
        <f>VLOOKUP(F1440,'names lookup'!E:I,5,FALSE)</f>
        <v>Government</v>
      </c>
      <c r="I1440" t="str">
        <f>VLOOKUP($F1440,'names lookup'!$E:J,6,FALSE)</f>
        <v>Central govt</v>
      </c>
      <c r="J1440" t="str">
        <f>VLOOKUP($F1440,'names lookup'!$E:K,7,FALSE)</f>
        <v>N/A</v>
      </c>
      <c r="K1440" t="str">
        <f>VLOOKUP($F1440,'names lookup'!$E:L,8,FALSE)</f>
        <v>UK</v>
      </c>
      <c r="L1440" t="str">
        <f t="shared" si="447"/>
        <v>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v>
      </c>
      <c r="M1440" t="str">
        <f t="shared" si="460"/>
        <v>44:06</v>
      </c>
      <c r="O1440">
        <v>372</v>
      </c>
      <c r="Q1440" t="s">
        <v>1410</v>
      </c>
      <c r="R1440" s="7">
        <f t="shared" si="448"/>
        <v>43924</v>
      </c>
      <c r="S1440" t="s">
        <v>2507</v>
      </c>
      <c r="T1440" s="6">
        <f t="shared" si="461"/>
        <v>3.0624999999999999E-2</v>
      </c>
      <c r="U1440">
        <f t="shared" si="449"/>
        <v>2.9849537037037036E-2</v>
      </c>
      <c r="V1440">
        <f t="shared" si="450"/>
        <v>3.6990740740740741E-2</v>
      </c>
      <c r="W1440">
        <f t="shared" si="451"/>
        <v>7.1412037037037052E-3</v>
      </c>
      <c r="X1440">
        <f t="shared" si="463"/>
        <v>3.1134259259259261E-2</v>
      </c>
      <c r="Y1440">
        <f t="shared" si="452"/>
        <v>3.1134259259259261E-2</v>
      </c>
      <c r="Z1440" t="b">
        <f t="shared" si="453"/>
        <v>0</v>
      </c>
      <c r="AA1440" s="6">
        <f t="shared" si="454"/>
        <v>2.4305555555555539E-4</v>
      </c>
      <c r="AB1440" s="6" t="b">
        <f t="shared" si="455"/>
        <v>0</v>
      </c>
      <c r="AC1440" s="9">
        <f t="shared" si="456"/>
        <v>66</v>
      </c>
      <c r="AD1440" s="9">
        <f t="shared" si="464"/>
        <v>188.5714285714287</v>
      </c>
      <c r="AE1440" s="10">
        <f t="shared" si="462"/>
        <v>2.6620370370370372E-4</v>
      </c>
      <c r="AF1440">
        <f t="shared" si="457"/>
        <v>1.2847222222222253E-3</v>
      </c>
      <c r="AG1440" t="b">
        <f t="shared" si="458"/>
        <v>0</v>
      </c>
      <c r="AH1440">
        <f t="shared" si="459"/>
        <v>3.6990740740740741E-2</v>
      </c>
    </row>
    <row r="1441" spans="1:34" x14ac:dyDescent="0.2">
      <c r="A1441">
        <v>1530</v>
      </c>
      <c r="B1441" t="s">
        <v>1409</v>
      </c>
      <c r="C1441" t="s">
        <v>1500</v>
      </c>
      <c r="D1441" t="s">
        <v>2121</v>
      </c>
      <c r="E1441" t="str">
        <f t="shared" si="446"/>
        <v>Matt HancockApr 3, 2020</v>
      </c>
      <c r="F1441" t="str">
        <f>VLOOKUP(D1441,'names lookup'!A:L,5,FALSE)</f>
        <v>Matt Hancock</v>
      </c>
      <c r="G1441" t="str">
        <f>VLOOKUP(F1441,'names lookup'!E:H,3,FALSE)</f>
        <v>Government</v>
      </c>
      <c r="H1441" t="str">
        <f>VLOOKUP(F1441,'names lookup'!E:I,5,FALSE)</f>
        <v>Government</v>
      </c>
      <c r="I1441" t="str">
        <f>VLOOKUP($F1441,'names lookup'!$E:J,6,FALSE)</f>
        <v>Central govt</v>
      </c>
      <c r="J1441" t="str">
        <f>VLOOKUP($F1441,'names lookup'!$E:K,7,FALSE)</f>
        <v>N/A</v>
      </c>
      <c r="K1441" t="str">
        <f>VLOOKUP($F1441,'names lookup'!$E:L,8,FALSE)</f>
        <v>UK</v>
      </c>
      <c r="L1441" t="str">
        <f t="shared" si="447"/>
        <v>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v>
      </c>
      <c r="M1441" t="str">
        <f t="shared" si="460"/>
        <v>44:27</v>
      </c>
      <c r="O1441">
        <v>317</v>
      </c>
      <c r="Q1441" t="s">
        <v>1410</v>
      </c>
      <c r="R1441" s="7">
        <f t="shared" si="448"/>
        <v>43924</v>
      </c>
      <c r="S1441" t="s">
        <v>2507</v>
      </c>
      <c r="T1441" s="6">
        <f t="shared" si="461"/>
        <v>3.0868055555555555E-2</v>
      </c>
      <c r="U1441">
        <f t="shared" si="449"/>
        <v>2.9849537037037036E-2</v>
      </c>
      <c r="V1441">
        <f t="shared" si="450"/>
        <v>3.6990740740740741E-2</v>
      </c>
      <c r="W1441">
        <f t="shared" si="451"/>
        <v>7.1412037037037052E-3</v>
      </c>
      <c r="X1441">
        <f t="shared" si="463"/>
        <v>3.1134259259259261E-2</v>
      </c>
      <c r="Y1441">
        <f t="shared" si="452"/>
        <v>3.1134259259259261E-2</v>
      </c>
      <c r="Z1441" t="b">
        <f t="shared" si="453"/>
        <v>0</v>
      </c>
      <c r="AA1441" s="6">
        <f t="shared" si="454"/>
        <v>2.3148148148148182E-4</v>
      </c>
      <c r="AB1441" s="6" t="b">
        <f t="shared" si="455"/>
        <v>0</v>
      </c>
      <c r="AC1441" s="9">
        <f t="shared" si="456"/>
        <v>51</v>
      </c>
      <c r="AD1441" s="9">
        <f t="shared" si="464"/>
        <v>152.99999999999977</v>
      </c>
      <c r="AE1441" s="10">
        <f t="shared" si="462"/>
        <v>2.0833333333333335E-4</v>
      </c>
      <c r="AF1441">
        <f t="shared" si="457"/>
        <v>1.2847222222222253E-3</v>
      </c>
      <c r="AG1441" t="b">
        <f t="shared" si="458"/>
        <v>0</v>
      </c>
      <c r="AH1441">
        <f t="shared" si="459"/>
        <v>3.6990740740740741E-2</v>
      </c>
    </row>
    <row r="1442" spans="1:34" x14ac:dyDescent="0.2">
      <c r="A1442">
        <v>1531</v>
      </c>
      <c r="B1442" t="s">
        <v>1409</v>
      </c>
      <c r="C1442" t="s">
        <v>1501</v>
      </c>
      <c r="D1442" t="s">
        <v>2101</v>
      </c>
      <c r="E1442" t="str">
        <f t="shared" si="446"/>
        <v>Jonathan Van-TamApr 3, 2020</v>
      </c>
      <c r="F1442" t="str">
        <f>VLOOKUP(D1442,'names lookup'!A:L,5,FALSE)</f>
        <v>Professor Jonathan Van-Tam</v>
      </c>
      <c r="G1442" t="str">
        <f>VLOOKUP(F1442,'names lookup'!E:H,3,FALSE)</f>
        <v>Government</v>
      </c>
      <c r="H1442" t="str">
        <f>VLOOKUP(F1442,'names lookup'!E:I,5,FALSE)</f>
        <v>Government</v>
      </c>
      <c r="I1442" t="str">
        <f>VLOOKUP($F1442,'names lookup'!$E:J,6,FALSE)</f>
        <v>Central govt</v>
      </c>
      <c r="J1442" t="str">
        <f>VLOOKUP($F1442,'names lookup'!$E:K,7,FALSE)</f>
        <v>N/A</v>
      </c>
      <c r="K1442" t="str">
        <f>VLOOKUP($F1442,'names lookup'!$E:L,8,FALSE)</f>
        <v>UK</v>
      </c>
      <c r="L1442" t="str">
        <f t="shared" si="447"/>
        <v>No, Secretary of State. I think you’ve answered the question.</v>
      </c>
      <c r="M1442" t="str">
        <f t="shared" si="460"/>
        <v>44:47</v>
      </c>
      <c r="O1442">
        <v>87</v>
      </c>
      <c r="Q1442" t="s">
        <v>1410</v>
      </c>
      <c r="R1442" s="7">
        <f t="shared" si="448"/>
        <v>43924</v>
      </c>
      <c r="S1442" t="s">
        <v>2892</v>
      </c>
      <c r="T1442" s="6">
        <f t="shared" si="461"/>
        <v>3.1099537037037037E-2</v>
      </c>
      <c r="U1442">
        <f t="shared" si="449"/>
        <v>3.1099537037037037E-2</v>
      </c>
      <c r="V1442">
        <f t="shared" si="450"/>
        <v>3.1099537037037037E-2</v>
      </c>
      <c r="W1442">
        <f t="shared" si="451"/>
        <v>0</v>
      </c>
      <c r="X1442">
        <f t="shared" si="463"/>
        <v>3.1134259259259261E-2</v>
      </c>
      <c r="Y1442">
        <f t="shared" si="452"/>
        <v>3.1134259259259261E-2</v>
      </c>
      <c r="Z1442" t="b">
        <f t="shared" si="453"/>
        <v>0</v>
      </c>
      <c r="AA1442" s="6">
        <f t="shared" si="454"/>
        <v>3.4722222222224181E-5</v>
      </c>
      <c r="AB1442" s="6" t="b">
        <f t="shared" si="455"/>
        <v>0</v>
      </c>
      <c r="AC1442" s="9">
        <f t="shared" si="456"/>
        <v>10</v>
      </c>
      <c r="AD1442" s="9">
        <f t="shared" si="464"/>
        <v>199.99999999998872</v>
      </c>
      <c r="AE1442" s="10">
        <f t="shared" si="462"/>
        <v>3.4722222222222222E-5</v>
      </c>
      <c r="AF1442">
        <f t="shared" si="457"/>
        <v>3.4722222222224181E-5</v>
      </c>
      <c r="AG1442" t="b">
        <f t="shared" si="458"/>
        <v>0</v>
      </c>
      <c r="AH1442">
        <f t="shared" si="459"/>
        <v>3.6990740740740741E-2</v>
      </c>
    </row>
    <row r="1443" spans="1:34" x14ac:dyDescent="0.2">
      <c r="A1443">
        <v>1532</v>
      </c>
      <c r="B1443" t="s">
        <v>1409</v>
      </c>
      <c r="C1443" t="s">
        <v>1502</v>
      </c>
      <c r="D1443" t="s">
        <v>2121</v>
      </c>
      <c r="E1443" t="str">
        <f t="shared" si="446"/>
        <v>Matt HancockApr 3, 2020</v>
      </c>
      <c r="F1443" t="str">
        <f>VLOOKUP(D1443,'names lookup'!A:L,5,FALSE)</f>
        <v>Matt Hancock</v>
      </c>
      <c r="G1443" t="str">
        <f>VLOOKUP(F1443,'names lookup'!E:H,3,FALSE)</f>
        <v>Government</v>
      </c>
      <c r="H1443" t="str">
        <f>VLOOKUP(F1443,'names lookup'!E:I,5,FALSE)</f>
        <v>Government</v>
      </c>
      <c r="I1443" t="str">
        <f>VLOOKUP($F1443,'names lookup'!$E:J,6,FALSE)</f>
        <v>Central govt</v>
      </c>
      <c r="J1443" t="str">
        <f>VLOOKUP($F1443,'names lookup'!$E:K,7,FALSE)</f>
        <v>N/A</v>
      </c>
      <c r="K1443" t="str">
        <f>VLOOKUP($F1443,'names lookup'!$E:L,8,FALSE)</f>
        <v>UK</v>
      </c>
      <c r="L1443" t="str">
        <f t="shared" si="447"/>
        <v>Have you got any follow-up, Dan? Is that okay?</v>
      </c>
      <c r="M1443" t="str">
        <f t="shared" si="460"/>
        <v>44:50</v>
      </c>
      <c r="O1443">
        <v>68</v>
      </c>
      <c r="Q1443" t="s">
        <v>1410</v>
      </c>
      <c r="R1443" s="7">
        <f t="shared" si="448"/>
        <v>43924</v>
      </c>
      <c r="S1443" t="s">
        <v>2893</v>
      </c>
      <c r="T1443" s="6">
        <f t="shared" si="461"/>
        <v>3.1134259259259261E-2</v>
      </c>
      <c r="U1443">
        <f t="shared" si="449"/>
        <v>3.1134259259259261E-2</v>
      </c>
      <c r="V1443">
        <f t="shared" si="450"/>
        <v>3.6990740740740741E-2</v>
      </c>
      <c r="W1443">
        <f t="shared" si="451"/>
        <v>5.8564814814814799E-3</v>
      </c>
      <c r="X1443">
        <f t="shared" si="463"/>
        <v>3.1180555555555555E-2</v>
      </c>
      <c r="Y1443">
        <f t="shared" si="452"/>
        <v>3.1180555555555555E-2</v>
      </c>
      <c r="Z1443" t="b">
        <f t="shared" si="453"/>
        <v>0</v>
      </c>
      <c r="AA1443" s="6">
        <f t="shared" si="454"/>
        <v>3.4722222222220711E-5</v>
      </c>
      <c r="AB1443" s="6" t="b">
        <f t="shared" si="455"/>
        <v>0</v>
      </c>
      <c r="AC1443" s="9">
        <f t="shared" si="456"/>
        <v>9</v>
      </c>
      <c r="AD1443" s="9">
        <f t="shared" si="464"/>
        <v>180.00000000000784</v>
      </c>
      <c r="AE1443" s="10">
        <f t="shared" si="462"/>
        <v>3.4722222222222222E-5</v>
      </c>
      <c r="AF1443">
        <f t="shared" si="457"/>
        <v>4.6296296296294281E-5</v>
      </c>
      <c r="AG1443" t="b">
        <f t="shared" si="458"/>
        <v>0</v>
      </c>
      <c r="AH1443">
        <f t="shared" si="459"/>
        <v>3.6990740740740741E-2</v>
      </c>
    </row>
    <row r="1444" spans="1:34" x14ac:dyDescent="0.2">
      <c r="A1444">
        <v>1533</v>
      </c>
      <c r="B1444" t="s">
        <v>1409</v>
      </c>
      <c r="C1444" t="s">
        <v>1503</v>
      </c>
      <c r="D1444" t="s">
        <v>2050</v>
      </c>
      <c r="E1444" t="str">
        <f t="shared" si="446"/>
        <v>Dan MartinApr 3, 2020</v>
      </c>
      <c r="F1444" t="str">
        <f>VLOOKUP(E1444,'names lookup'!D:L,2,FALSE)</f>
        <v>Dan Martin</v>
      </c>
      <c r="G1444" t="str">
        <f>VLOOKUP(F1444,'names lookup'!E:H,3,FALSE)</f>
        <v>Leicester Mercury</v>
      </c>
      <c r="H1444" t="str">
        <f>VLOOKUP(F1444,'names lookup'!E:I,5,FALSE)</f>
        <v>Media</v>
      </c>
      <c r="I1444" t="str">
        <f>VLOOKUP($F1444,'names lookup'!$E:J,6,FALSE)</f>
        <v>Newspaper</v>
      </c>
      <c r="J1444" t="str">
        <f>VLOOKUP($F1444,'names lookup'!$E:K,7,FALSE)</f>
        <v>Regional</v>
      </c>
      <c r="K1444" t="str">
        <f>VLOOKUP($F1444,'names lookup'!$E:L,8,FALSE)</f>
        <v>Leicester</v>
      </c>
      <c r="L1444" t="str">
        <f t="shared" si="447"/>
        <v>That’s fine. Thanks.</v>
      </c>
      <c r="M1444" t="str">
        <f t="shared" si="460"/>
        <v>44:53</v>
      </c>
      <c r="O1444">
        <v>40</v>
      </c>
      <c r="Q1444" t="s">
        <v>1410</v>
      </c>
      <c r="R1444" s="7">
        <f t="shared" si="448"/>
        <v>43924</v>
      </c>
      <c r="S1444" t="s">
        <v>2894</v>
      </c>
      <c r="T1444" s="6">
        <f t="shared" si="461"/>
        <v>3.1168981481481482E-2</v>
      </c>
      <c r="U1444">
        <f t="shared" si="449"/>
        <v>3.1168981481481482E-2</v>
      </c>
      <c r="V1444">
        <f t="shared" si="450"/>
        <v>3.1168981481481482E-2</v>
      </c>
      <c r="W1444">
        <f t="shared" si="451"/>
        <v>0</v>
      </c>
      <c r="X1444">
        <f t="shared" si="463"/>
        <v>3.1180555555555555E-2</v>
      </c>
      <c r="Y1444">
        <f t="shared" si="452"/>
        <v>3.1180555555555555E-2</v>
      </c>
      <c r="Z1444" t="b">
        <f t="shared" si="453"/>
        <v>0</v>
      </c>
      <c r="AA1444" s="6">
        <f t="shared" si="454"/>
        <v>1.157407407407357E-5</v>
      </c>
      <c r="AB1444" s="6" t="b">
        <f t="shared" si="455"/>
        <v>0</v>
      </c>
      <c r="AC1444" s="9">
        <f t="shared" si="456"/>
        <v>3</v>
      </c>
      <c r="AD1444" s="9">
        <f t="shared" si="464"/>
        <v>180.00000000000784</v>
      </c>
      <c r="AE1444" s="10">
        <f t="shared" si="462"/>
        <v>1.1574074074074073E-5</v>
      </c>
      <c r="AF1444">
        <f t="shared" si="457"/>
        <v>1.157407407407357E-5</v>
      </c>
      <c r="AG1444" t="b">
        <f t="shared" si="458"/>
        <v>0</v>
      </c>
      <c r="AH1444">
        <f t="shared" si="459"/>
        <v>3.6990740740740741E-2</v>
      </c>
    </row>
    <row r="1445" spans="1:34" x14ac:dyDescent="0.2">
      <c r="A1445">
        <v>1534</v>
      </c>
      <c r="B1445" t="s">
        <v>1409</v>
      </c>
      <c r="C1445" t="s">
        <v>1504</v>
      </c>
      <c r="D1445" t="s">
        <v>2121</v>
      </c>
      <c r="E1445" t="str">
        <f t="shared" si="446"/>
        <v>Matt HancockApr 3, 2020</v>
      </c>
      <c r="F1445" t="str">
        <f>VLOOKUP(D1445,'names lookup'!A:L,5,FALSE)</f>
        <v>Matt Hancock</v>
      </c>
      <c r="G1445" t="str">
        <f>VLOOKUP(F1445,'names lookup'!E:H,3,FALSE)</f>
        <v>Government</v>
      </c>
      <c r="H1445" t="str">
        <f>VLOOKUP(F1445,'names lookup'!E:I,5,FALSE)</f>
        <v>Government</v>
      </c>
      <c r="I1445" t="str">
        <f>VLOOKUP($F1445,'names lookup'!$E:J,6,FALSE)</f>
        <v>Central govt</v>
      </c>
      <c r="J1445" t="str">
        <f>VLOOKUP($F1445,'names lookup'!$E:K,7,FALSE)</f>
        <v>N/A</v>
      </c>
      <c r="K1445" t="str">
        <f>VLOOKUP($F1445,'names lookup'!$E:L,8,FALSE)</f>
        <v>UK</v>
      </c>
      <c r="L1445" t="str">
        <f t="shared" si="447"/>
        <v>Okay, good stuff. Martin Bagot from The Mirror. Hello.</v>
      </c>
      <c r="M1445" t="str">
        <f t="shared" si="460"/>
        <v>44:54</v>
      </c>
      <c r="O1445">
        <v>76</v>
      </c>
      <c r="Q1445" t="s">
        <v>1410</v>
      </c>
      <c r="R1445" s="7">
        <f t="shared" si="448"/>
        <v>43924</v>
      </c>
      <c r="S1445" t="s">
        <v>2895</v>
      </c>
      <c r="T1445" s="6">
        <f t="shared" si="461"/>
        <v>3.1180555555555555E-2</v>
      </c>
      <c r="U1445">
        <f t="shared" si="449"/>
        <v>3.1180555555555555E-2</v>
      </c>
      <c r="V1445">
        <f t="shared" si="450"/>
        <v>3.6990740740740741E-2</v>
      </c>
      <c r="W1445">
        <f t="shared" si="451"/>
        <v>5.8101851851851856E-3</v>
      </c>
      <c r="X1445">
        <f t="shared" si="463"/>
        <v>3.1851851851851853E-2</v>
      </c>
      <c r="Y1445">
        <f t="shared" si="452"/>
        <v>3.1851851851851853E-2</v>
      </c>
      <c r="Z1445" t="b">
        <f t="shared" si="453"/>
        <v>0</v>
      </c>
      <c r="AA1445" s="6">
        <f t="shared" si="454"/>
        <v>5.7870370370374791E-5</v>
      </c>
      <c r="AB1445" s="6" t="b">
        <f t="shared" si="455"/>
        <v>0</v>
      </c>
      <c r="AC1445" s="9">
        <f t="shared" si="456"/>
        <v>9</v>
      </c>
      <c r="AD1445" s="9">
        <f t="shared" si="464"/>
        <v>107.99999999999176</v>
      </c>
      <c r="AE1445" s="10">
        <f t="shared" si="462"/>
        <v>3.4722222222222222E-5</v>
      </c>
      <c r="AF1445">
        <f t="shared" si="457"/>
        <v>6.7129629629629831E-4</v>
      </c>
      <c r="AG1445" t="b">
        <f t="shared" si="458"/>
        <v>0</v>
      </c>
      <c r="AH1445">
        <f t="shared" si="459"/>
        <v>3.6990740740740741E-2</v>
      </c>
    </row>
    <row r="1446" spans="1:34" x14ac:dyDescent="0.2">
      <c r="A1446">
        <v>1535</v>
      </c>
      <c r="B1446" t="s">
        <v>1409</v>
      </c>
      <c r="C1446" t="s">
        <v>1505</v>
      </c>
      <c r="D1446" t="s">
        <v>2119</v>
      </c>
      <c r="E1446" t="str">
        <f t="shared" si="446"/>
        <v>Martin BagotApr 3, 2020</v>
      </c>
      <c r="F1446" t="str">
        <f>VLOOKUP(E1446,'names lookup'!D:L,2,FALSE)</f>
        <v>Martin Bagot</v>
      </c>
      <c r="G1446" t="str">
        <f>VLOOKUP(F1446,'names lookup'!E:H,3,FALSE)</f>
        <v>Daily Mirror</v>
      </c>
      <c r="H1446" t="str">
        <f>VLOOKUP(F1446,'names lookup'!E:I,5,FALSE)</f>
        <v>Media</v>
      </c>
      <c r="I1446" t="str">
        <f>VLOOKUP($F1446,'names lookup'!$E:J,6,FALSE)</f>
        <v>Newspaper</v>
      </c>
      <c r="J1446" t="str">
        <f>VLOOKUP($F1446,'names lookup'!$E:K,7,FALSE)</f>
        <v>National</v>
      </c>
      <c r="K1446" t="str">
        <f>VLOOKUP($F1446,'names lookup'!$E:L,8,FALSE)</f>
        <v>UK</v>
      </c>
      <c r="L1446" t="str">
        <f t="shared" si="447"/>
        <v>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v>
      </c>
      <c r="M1446" t="str">
        <f t="shared" si="460"/>
        <v>44:59</v>
      </c>
      <c r="O1446">
        <v>645</v>
      </c>
      <c r="Q1446" t="s">
        <v>1410</v>
      </c>
      <c r="R1446" s="7">
        <f t="shared" si="448"/>
        <v>43924</v>
      </c>
      <c r="S1446" t="s">
        <v>2510</v>
      </c>
      <c r="T1446" s="6">
        <f t="shared" si="461"/>
        <v>3.123842592592593E-2</v>
      </c>
      <c r="U1446">
        <f t="shared" si="449"/>
        <v>3.123842592592593E-2</v>
      </c>
      <c r="V1446">
        <f t="shared" si="450"/>
        <v>3.1631944444444442E-2</v>
      </c>
      <c r="W1446">
        <f t="shared" si="451"/>
        <v>3.935185185185118E-4</v>
      </c>
      <c r="X1446">
        <f t="shared" si="463"/>
        <v>3.1851851851851853E-2</v>
      </c>
      <c r="Y1446">
        <f t="shared" si="452"/>
        <v>3.1851851851851853E-2</v>
      </c>
      <c r="Z1446" t="b">
        <f t="shared" si="453"/>
        <v>0</v>
      </c>
      <c r="AA1446" s="6">
        <f t="shared" si="454"/>
        <v>3.935185185185118E-4</v>
      </c>
      <c r="AB1446" s="6" t="b">
        <f t="shared" si="455"/>
        <v>0</v>
      </c>
      <c r="AC1446" s="9">
        <f t="shared" si="456"/>
        <v>111</v>
      </c>
      <c r="AD1446" s="9">
        <f t="shared" si="464"/>
        <v>195.88235294117982</v>
      </c>
      <c r="AE1446" s="10">
        <f t="shared" si="462"/>
        <v>4.5138888888888892E-4</v>
      </c>
      <c r="AF1446">
        <f t="shared" si="457"/>
        <v>6.1342592592592352E-4</v>
      </c>
      <c r="AG1446" t="b">
        <f t="shared" si="458"/>
        <v>0</v>
      </c>
      <c r="AH1446">
        <f t="shared" si="459"/>
        <v>3.6990740740740741E-2</v>
      </c>
    </row>
    <row r="1447" spans="1:34" x14ac:dyDescent="0.2">
      <c r="A1447">
        <v>1536</v>
      </c>
      <c r="B1447" t="s">
        <v>1409</v>
      </c>
      <c r="C1447" t="s">
        <v>1506</v>
      </c>
      <c r="D1447" t="s">
        <v>2119</v>
      </c>
      <c r="E1447" t="str">
        <f t="shared" si="446"/>
        <v>Martin BagotApr 3, 2020</v>
      </c>
      <c r="F1447" t="str">
        <f>VLOOKUP(E1447,'names lookup'!D:L,2,FALSE)</f>
        <v>Martin Bagot</v>
      </c>
      <c r="G1447" t="str">
        <f>VLOOKUP(F1447,'names lookup'!E:H,3,FALSE)</f>
        <v>Daily Mirror</v>
      </c>
      <c r="H1447" t="str">
        <f>VLOOKUP(F1447,'names lookup'!E:I,5,FALSE)</f>
        <v>Media</v>
      </c>
      <c r="I1447" t="str">
        <f>VLOOKUP($F1447,'names lookup'!$E:J,6,FALSE)</f>
        <v>Newspaper</v>
      </c>
      <c r="J1447" t="str">
        <f>VLOOKUP($F1447,'names lookup'!$E:K,7,FALSE)</f>
        <v>National</v>
      </c>
      <c r="K1447" t="str">
        <f>VLOOKUP($F1447,'names lookup'!$E:L,8,FALSE)</f>
        <v>UK</v>
      </c>
      <c r="L1447" t="str">
        <f t="shared" si="447"/>
        <v>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v>
      </c>
      <c r="M1447" t="str">
        <f t="shared" si="460"/>
        <v>45:33</v>
      </c>
      <c r="O1447">
        <v>390</v>
      </c>
      <c r="Q1447" t="s">
        <v>1410</v>
      </c>
      <c r="R1447" s="7">
        <f t="shared" si="448"/>
        <v>43924</v>
      </c>
      <c r="S1447" t="s">
        <v>2510</v>
      </c>
      <c r="T1447" s="6">
        <f t="shared" si="461"/>
        <v>3.1631944444444442E-2</v>
      </c>
      <c r="U1447">
        <f t="shared" si="449"/>
        <v>3.123842592592593E-2</v>
      </c>
      <c r="V1447">
        <f t="shared" si="450"/>
        <v>3.1631944444444442E-2</v>
      </c>
      <c r="W1447">
        <f t="shared" si="451"/>
        <v>3.935185185185118E-4</v>
      </c>
      <c r="X1447">
        <f t="shared" si="463"/>
        <v>3.1851851851851853E-2</v>
      </c>
      <c r="Y1447">
        <f t="shared" si="452"/>
        <v>3.1851851851851853E-2</v>
      </c>
      <c r="Z1447" t="b">
        <f t="shared" si="453"/>
        <v>0</v>
      </c>
      <c r="AA1447" s="6">
        <f t="shared" si="454"/>
        <v>2.1990740740741171E-4</v>
      </c>
      <c r="AB1447" s="6" t="b">
        <f t="shared" si="455"/>
        <v>0</v>
      </c>
      <c r="AC1447" s="9">
        <f t="shared" si="456"/>
        <v>71</v>
      </c>
      <c r="AD1447" s="9">
        <f t="shared" si="464"/>
        <v>224.21052631578507</v>
      </c>
      <c r="AE1447" s="10">
        <f t="shared" si="462"/>
        <v>2.8935185185185189E-4</v>
      </c>
      <c r="AF1447">
        <f t="shared" si="457"/>
        <v>6.1342592592592352E-4</v>
      </c>
      <c r="AG1447" t="b">
        <f t="shared" si="458"/>
        <v>0</v>
      </c>
      <c r="AH1447">
        <f t="shared" si="459"/>
        <v>3.6990740740740741E-2</v>
      </c>
    </row>
    <row r="1448" spans="1:34" x14ac:dyDescent="0.2">
      <c r="A1448">
        <v>1537</v>
      </c>
      <c r="B1448" t="s">
        <v>1409</v>
      </c>
      <c r="C1448" t="s">
        <v>1507</v>
      </c>
      <c r="D1448" t="s">
        <v>2121</v>
      </c>
      <c r="E1448" t="str">
        <f t="shared" si="446"/>
        <v>Matt HancockApr 3, 2020</v>
      </c>
      <c r="F1448" t="str">
        <f>VLOOKUP(D1448,'names lookup'!A:L,5,FALSE)</f>
        <v>Matt Hancock</v>
      </c>
      <c r="G1448" t="str">
        <f>VLOOKUP(F1448,'names lookup'!E:H,3,FALSE)</f>
        <v>Government</v>
      </c>
      <c r="H1448" t="str">
        <f>VLOOKUP(F1448,'names lookup'!E:I,5,FALSE)</f>
        <v>Government</v>
      </c>
      <c r="I1448" t="str">
        <f>VLOOKUP($F1448,'names lookup'!$E:J,6,FALSE)</f>
        <v>Central govt</v>
      </c>
      <c r="J1448" t="str">
        <f>VLOOKUP($F1448,'names lookup'!$E:K,7,FALSE)</f>
        <v>N/A</v>
      </c>
      <c r="K1448" t="str">
        <f>VLOOKUP($F1448,'names lookup'!$E:L,8,FALSE)</f>
        <v>UK</v>
      </c>
      <c r="L1448" t="str">
        <f t="shared" si="447"/>
        <v>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v>
      </c>
      <c r="M1448" t="str">
        <f t="shared" si="460"/>
        <v>45:52</v>
      </c>
      <c r="O1448">
        <v>701</v>
      </c>
      <c r="Q1448" t="s">
        <v>1410</v>
      </c>
      <c r="R1448" s="7">
        <f t="shared" si="448"/>
        <v>43924</v>
      </c>
      <c r="S1448" t="s">
        <v>2896</v>
      </c>
      <c r="T1448" s="6">
        <f t="shared" si="461"/>
        <v>3.1851851851851853E-2</v>
      </c>
      <c r="U1448">
        <f t="shared" si="449"/>
        <v>3.1851851851851853E-2</v>
      </c>
      <c r="V1448">
        <f t="shared" si="450"/>
        <v>3.6990740740740741E-2</v>
      </c>
      <c r="W1448">
        <f t="shared" si="451"/>
        <v>5.1388888888888873E-3</v>
      </c>
      <c r="X1448">
        <f t="shared" si="463"/>
        <v>3.5821759259259262E-2</v>
      </c>
      <c r="Y1448">
        <f t="shared" si="452"/>
        <v>3.5821759259259262E-2</v>
      </c>
      <c r="Z1448" t="b">
        <f t="shared" si="453"/>
        <v>0</v>
      </c>
      <c r="AA1448" s="6">
        <f t="shared" si="454"/>
        <v>5.7870370370370627E-4</v>
      </c>
      <c r="AB1448" s="6" t="b">
        <f t="shared" si="455"/>
        <v>0</v>
      </c>
      <c r="AC1448" s="9">
        <f t="shared" si="456"/>
        <v>127</v>
      </c>
      <c r="AD1448" s="9">
        <f t="shared" si="464"/>
        <v>152.39999999999932</v>
      </c>
      <c r="AE1448" s="10">
        <f t="shared" si="462"/>
        <v>5.2083333333333333E-4</v>
      </c>
      <c r="AF1448">
        <f t="shared" si="457"/>
        <v>3.9699074074074081E-3</v>
      </c>
      <c r="AG1448" t="b">
        <f t="shared" si="458"/>
        <v>0</v>
      </c>
      <c r="AH1448">
        <f t="shared" si="459"/>
        <v>3.6990740740740741E-2</v>
      </c>
    </row>
    <row r="1449" spans="1:34" x14ac:dyDescent="0.2">
      <c r="A1449">
        <v>1538</v>
      </c>
      <c r="B1449" t="s">
        <v>1409</v>
      </c>
      <c r="C1449" t="s">
        <v>1508</v>
      </c>
      <c r="D1449" t="s">
        <v>2121</v>
      </c>
      <c r="E1449" t="str">
        <f t="shared" si="446"/>
        <v>Matt HancockApr 3, 2020</v>
      </c>
      <c r="F1449" t="str">
        <f>VLOOKUP(D1449,'names lookup'!A:L,5,FALSE)</f>
        <v>Matt Hancock</v>
      </c>
      <c r="G1449" t="str">
        <f>VLOOKUP(F1449,'names lookup'!E:H,3,FALSE)</f>
        <v>Government</v>
      </c>
      <c r="H1449" t="str">
        <f>VLOOKUP(F1449,'names lookup'!E:I,5,FALSE)</f>
        <v>Government</v>
      </c>
      <c r="I1449" t="str">
        <f>VLOOKUP($F1449,'names lookup'!$E:J,6,FALSE)</f>
        <v>Central govt</v>
      </c>
      <c r="J1449" t="str">
        <f>VLOOKUP($F1449,'names lookup'!$E:K,7,FALSE)</f>
        <v>N/A</v>
      </c>
      <c r="K1449" t="str">
        <f>VLOOKUP($F1449,'names lookup'!$E:L,8,FALSE)</f>
        <v>UK</v>
      </c>
      <c r="L1449" t="str">
        <f t="shared" si="447"/>
        <v>So we, in fact, increased the goal for the end of April from about 25,000 to 100,000. Then we will go on to meet the target that the Prime Minister has previously set out of eventually 250,000 tests a day. It was all, as I set out yesterday, answering that specific question.</v>
      </c>
      <c r="M1449" t="str">
        <f t="shared" si="460"/>
        <v>46:42</v>
      </c>
      <c r="O1449">
        <v>297</v>
      </c>
      <c r="Q1449" t="s">
        <v>1410</v>
      </c>
      <c r="R1449" s="7">
        <f t="shared" si="448"/>
        <v>43924</v>
      </c>
      <c r="S1449" t="s">
        <v>2896</v>
      </c>
      <c r="T1449" s="6">
        <f t="shared" si="461"/>
        <v>3.243055555555556E-2</v>
      </c>
      <c r="U1449">
        <f t="shared" si="449"/>
        <v>3.1851851851851853E-2</v>
      </c>
      <c r="V1449">
        <f t="shared" si="450"/>
        <v>3.6990740740740741E-2</v>
      </c>
      <c r="W1449">
        <f t="shared" si="451"/>
        <v>5.1388888888888873E-3</v>
      </c>
      <c r="X1449">
        <f t="shared" si="463"/>
        <v>3.5821759259259262E-2</v>
      </c>
      <c r="Y1449">
        <f t="shared" si="452"/>
        <v>3.5821759259259262E-2</v>
      </c>
      <c r="Z1449" t="b">
        <f t="shared" si="453"/>
        <v>0</v>
      </c>
      <c r="AA1449" s="6">
        <f t="shared" si="454"/>
        <v>3.2407407407406691E-4</v>
      </c>
      <c r="AB1449" s="6" t="b">
        <f t="shared" si="455"/>
        <v>0</v>
      </c>
      <c r="AC1449" s="9">
        <f t="shared" si="456"/>
        <v>52</v>
      </c>
      <c r="AD1449" s="9">
        <f t="shared" si="464"/>
        <v>111.42857142857389</v>
      </c>
      <c r="AE1449" s="10">
        <f t="shared" si="462"/>
        <v>2.0833333333333335E-4</v>
      </c>
      <c r="AF1449">
        <f t="shared" si="457"/>
        <v>3.9699074074074081E-3</v>
      </c>
      <c r="AG1449" t="b">
        <f t="shared" si="458"/>
        <v>0</v>
      </c>
      <c r="AH1449">
        <f t="shared" si="459"/>
        <v>3.6990740740740741E-2</v>
      </c>
    </row>
    <row r="1450" spans="1:34" x14ac:dyDescent="0.2">
      <c r="A1450">
        <v>1539</v>
      </c>
      <c r="B1450" t="s">
        <v>1409</v>
      </c>
      <c r="C1450" t="s">
        <v>1509</v>
      </c>
      <c r="D1450" t="s">
        <v>2121</v>
      </c>
      <c r="E1450" t="str">
        <f t="shared" si="446"/>
        <v>Matt HancockApr 3, 2020</v>
      </c>
      <c r="F1450" t="str">
        <f>VLOOKUP(D1450,'names lookup'!A:L,5,FALSE)</f>
        <v>Matt Hancock</v>
      </c>
      <c r="G1450" t="str">
        <f>VLOOKUP(F1450,'names lookup'!E:H,3,FALSE)</f>
        <v>Government</v>
      </c>
      <c r="H1450" t="str">
        <f>VLOOKUP(F1450,'names lookup'!E:I,5,FALSE)</f>
        <v>Government</v>
      </c>
      <c r="I1450" t="str">
        <f>VLOOKUP($F1450,'names lookup'!$E:J,6,FALSE)</f>
        <v>Central govt</v>
      </c>
      <c r="J1450" t="str">
        <f>VLOOKUP($F1450,'names lookup'!$E:K,7,FALSE)</f>
        <v>N/A</v>
      </c>
      <c r="K1450" t="str">
        <f>VLOOKUP($F1450,'names lookup'!$E:L,8,FALSE)</f>
        <v>UK</v>
      </c>
      <c r="L1450" t="str">
        <f t="shared" si="447"/>
        <v>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v>
      </c>
      <c r="M1450" t="str">
        <f t="shared" si="460"/>
        <v>47:10</v>
      </c>
      <c r="O1450">
        <v>623</v>
      </c>
      <c r="Q1450" t="s">
        <v>1410</v>
      </c>
      <c r="R1450" s="7">
        <f t="shared" si="448"/>
        <v>43924</v>
      </c>
      <c r="S1450" t="s">
        <v>2896</v>
      </c>
      <c r="T1450" s="6">
        <f t="shared" si="461"/>
        <v>3.2754629629629627E-2</v>
      </c>
      <c r="U1450">
        <f t="shared" si="449"/>
        <v>3.1851851851851853E-2</v>
      </c>
      <c r="V1450">
        <f t="shared" si="450"/>
        <v>3.6990740740740741E-2</v>
      </c>
      <c r="W1450">
        <f t="shared" si="451"/>
        <v>5.1388888888888873E-3</v>
      </c>
      <c r="X1450">
        <f t="shared" si="463"/>
        <v>3.5821759259259262E-2</v>
      </c>
      <c r="Y1450">
        <f t="shared" si="452"/>
        <v>3.5821759259259262E-2</v>
      </c>
      <c r="Z1450" t="b">
        <f t="shared" si="453"/>
        <v>0</v>
      </c>
      <c r="AA1450" s="6">
        <f t="shared" si="454"/>
        <v>4.6296296296297057E-4</v>
      </c>
      <c r="AB1450" s="6" t="b">
        <f t="shared" si="455"/>
        <v>0</v>
      </c>
      <c r="AC1450" s="9">
        <f t="shared" si="456"/>
        <v>106</v>
      </c>
      <c r="AD1450" s="9">
        <f t="shared" si="464"/>
        <v>158.99999999999739</v>
      </c>
      <c r="AE1450" s="10">
        <f t="shared" si="462"/>
        <v>4.3981481481481481E-4</v>
      </c>
      <c r="AF1450">
        <f t="shared" si="457"/>
        <v>3.9699074074074081E-3</v>
      </c>
      <c r="AG1450" t="b">
        <f t="shared" si="458"/>
        <v>0</v>
      </c>
      <c r="AH1450">
        <f t="shared" si="459"/>
        <v>3.6990740740740741E-2</v>
      </c>
    </row>
    <row r="1451" spans="1:34" x14ac:dyDescent="0.2">
      <c r="A1451">
        <v>1540</v>
      </c>
      <c r="B1451" t="s">
        <v>1409</v>
      </c>
      <c r="C1451" t="s">
        <v>1510</v>
      </c>
      <c r="D1451" t="s">
        <v>2087</v>
      </c>
      <c r="E1451" t="str">
        <f t="shared" si="446"/>
        <v>Jen WilliamsApr 3, 2020</v>
      </c>
      <c r="F1451" t="str">
        <f>VLOOKUP(E1451,'names lookup'!D:L,2,FALSE)</f>
        <v>Jen Williams</v>
      </c>
      <c r="G1451" t="str">
        <f>VLOOKUP(F1451,'names lookup'!E:H,3,FALSE)</f>
        <v>Manchester Evening News</v>
      </c>
      <c r="H1451" t="str">
        <f>VLOOKUP(F1451,'names lookup'!E:I,5,FALSE)</f>
        <v>Media</v>
      </c>
      <c r="I1451" t="str">
        <f>VLOOKUP($F1451,'names lookup'!$E:J,6,FALSE)</f>
        <v>Newspaper</v>
      </c>
      <c r="J1451" t="str">
        <f>VLOOKUP($F1451,'names lookup'!$E:K,7,FALSE)</f>
        <v>Regional</v>
      </c>
      <c r="K1451" t="str">
        <f>VLOOKUP($F1451,'names lookup'!$E:L,8,FALSE)</f>
        <v>Manchester</v>
      </c>
      <c r="L1451" t="str">
        <f t="shared" si="447"/>
        <v>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v>
      </c>
      <c r="M1451" t="str">
        <f t="shared" si="460"/>
        <v>47:50</v>
      </c>
      <c r="O1451">
        <v>510</v>
      </c>
      <c r="Q1451" t="s">
        <v>1410</v>
      </c>
      <c r="R1451" s="7">
        <f t="shared" si="448"/>
        <v>43924</v>
      </c>
      <c r="S1451" t="s">
        <v>2897</v>
      </c>
      <c r="T1451" s="6">
        <f t="shared" si="461"/>
        <v>3.3217592592592597E-2</v>
      </c>
      <c r="U1451">
        <f t="shared" si="449"/>
        <v>3.3217592592592597E-2</v>
      </c>
      <c r="V1451">
        <f t="shared" si="450"/>
        <v>3.5821759259259262E-2</v>
      </c>
      <c r="W1451">
        <f t="shared" si="451"/>
        <v>2.6041666666666644E-3</v>
      </c>
      <c r="X1451">
        <f t="shared" si="463"/>
        <v>3.5821759259259262E-2</v>
      </c>
      <c r="Y1451">
        <f t="shared" si="452"/>
        <v>3.5821759259259262E-2</v>
      </c>
      <c r="Z1451" t="b">
        <f t="shared" si="453"/>
        <v>0</v>
      </c>
      <c r="AA1451" s="6">
        <f t="shared" si="454"/>
        <v>2.7777777777777263E-4</v>
      </c>
      <c r="AB1451" s="6" t="b">
        <f t="shared" si="455"/>
        <v>0</v>
      </c>
      <c r="AC1451" s="9">
        <f t="shared" si="456"/>
        <v>81</v>
      </c>
      <c r="AD1451" s="9">
        <f t="shared" si="464"/>
        <v>202.50000000000375</v>
      </c>
      <c r="AE1451" s="10">
        <f t="shared" si="462"/>
        <v>3.3564814814814812E-4</v>
      </c>
      <c r="AF1451">
        <f t="shared" si="457"/>
        <v>2.6041666666666644E-3</v>
      </c>
      <c r="AG1451" t="b">
        <f t="shared" si="458"/>
        <v>0</v>
      </c>
      <c r="AH1451">
        <f t="shared" si="459"/>
        <v>3.6990740740740741E-2</v>
      </c>
    </row>
    <row r="1452" spans="1:34" x14ac:dyDescent="0.2">
      <c r="A1452">
        <v>1541</v>
      </c>
      <c r="B1452" t="s">
        <v>1409</v>
      </c>
      <c r="C1452" t="s">
        <v>1511</v>
      </c>
      <c r="D1452" t="s">
        <v>2087</v>
      </c>
      <c r="E1452" t="str">
        <f t="shared" si="446"/>
        <v>Jen WilliamsApr 3, 2020</v>
      </c>
      <c r="F1452" t="str">
        <f>VLOOKUP(E1452,'names lookup'!D:L,2,FALSE)</f>
        <v>Jen Williams</v>
      </c>
      <c r="G1452" t="str">
        <f>VLOOKUP(F1452,'names lookup'!E:H,3,FALSE)</f>
        <v>Manchester Evening News</v>
      </c>
      <c r="H1452" t="str">
        <f>VLOOKUP(F1452,'names lookup'!E:I,5,FALSE)</f>
        <v>Media</v>
      </c>
      <c r="I1452" t="str">
        <f>VLOOKUP($F1452,'names lookup'!$E:J,6,FALSE)</f>
        <v>Newspaper</v>
      </c>
      <c r="J1452" t="str">
        <f>VLOOKUP($F1452,'names lookup'!$E:K,7,FALSE)</f>
        <v>Regional</v>
      </c>
      <c r="K1452" t="str">
        <f>VLOOKUP($F1452,'names lookup'!$E:L,8,FALSE)</f>
        <v>Manchester</v>
      </c>
      <c r="L1452" t="str">
        <f t="shared" si="447"/>
        <v>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v>
      </c>
      <c r="M1452" t="str">
        <f t="shared" si="460"/>
        <v>48:14</v>
      </c>
      <c r="O1452">
        <v>382</v>
      </c>
      <c r="Q1452" t="s">
        <v>1410</v>
      </c>
      <c r="R1452" s="7">
        <f t="shared" si="448"/>
        <v>43924</v>
      </c>
      <c r="S1452" t="s">
        <v>2897</v>
      </c>
      <c r="T1452" s="6">
        <f t="shared" si="461"/>
        <v>3.349537037037037E-2</v>
      </c>
      <c r="U1452">
        <f t="shared" si="449"/>
        <v>3.3217592592592597E-2</v>
      </c>
      <c r="V1452">
        <f t="shared" si="450"/>
        <v>3.5821759259259262E-2</v>
      </c>
      <c r="W1452">
        <f t="shared" si="451"/>
        <v>2.6041666666666644E-3</v>
      </c>
      <c r="X1452">
        <f t="shared" si="463"/>
        <v>3.5821759259259262E-2</v>
      </c>
      <c r="Y1452">
        <f t="shared" si="452"/>
        <v>3.5821759259259262E-2</v>
      </c>
      <c r="Z1452" t="b">
        <f t="shared" si="453"/>
        <v>0</v>
      </c>
      <c r="AA1452" s="6">
        <f t="shared" si="454"/>
        <v>2.1990740740740478E-4</v>
      </c>
      <c r="AB1452" s="6" t="b">
        <f t="shared" si="455"/>
        <v>0</v>
      </c>
      <c r="AC1452" s="9">
        <f t="shared" si="456"/>
        <v>59</v>
      </c>
      <c r="AD1452" s="9">
        <f t="shared" si="464"/>
        <v>186.31578947368644</v>
      </c>
      <c r="AE1452" s="10">
        <f t="shared" si="462"/>
        <v>2.4305555555555552E-4</v>
      </c>
      <c r="AF1452">
        <f t="shared" si="457"/>
        <v>2.6041666666666644E-3</v>
      </c>
      <c r="AG1452" t="b">
        <f t="shared" si="458"/>
        <v>0</v>
      </c>
      <c r="AH1452">
        <f t="shared" si="459"/>
        <v>3.6990740740740741E-2</v>
      </c>
    </row>
    <row r="1453" spans="1:34" x14ac:dyDescent="0.2">
      <c r="A1453">
        <v>1542</v>
      </c>
      <c r="B1453" t="s">
        <v>1409</v>
      </c>
      <c r="C1453" t="s">
        <v>1512</v>
      </c>
      <c r="D1453" t="s">
        <v>2087</v>
      </c>
      <c r="E1453" t="str">
        <f t="shared" si="446"/>
        <v>Jen WilliamsApr 3, 2020</v>
      </c>
      <c r="F1453" t="str">
        <f>VLOOKUP(E1453,'names lookup'!D:L,2,FALSE)</f>
        <v>Jen Williams</v>
      </c>
      <c r="G1453" t="str">
        <f>VLOOKUP(F1453,'names lookup'!E:H,3,FALSE)</f>
        <v>Manchester Evening News</v>
      </c>
      <c r="H1453" t="str">
        <f>VLOOKUP(F1453,'names lookup'!E:I,5,FALSE)</f>
        <v>Media</v>
      </c>
      <c r="I1453" t="str">
        <f>VLOOKUP($F1453,'names lookup'!$E:J,6,FALSE)</f>
        <v>Newspaper</v>
      </c>
      <c r="J1453" t="str">
        <f>VLOOKUP($F1453,'names lookup'!$E:K,7,FALSE)</f>
        <v>Regional</v>
      </c>
      <c r="K1453" t="str">
        <f>VLOOKUP($F1453,'names lookup'!$E:L,8,FALSE)</f>
        <v>Manchester</v>
      </c>
      <c r="L1453" t="str">
        <f t="shared" si="447"/>
        <v>Just finally, on PPE as a whole, how many units do we have in the national stockpile, and how many are we expected to need during the course of the outbreak?</v>
      </c>
      <c r="M1453" t="str">
        <f t="shared" si="460"/>
        <v>48:33</v>
      </c>
      <c r="O1453">
        <v>179</v>
      </c>
      <c r="Q1453" t="s">
        <v>1410</v>
      </c>
      <c r="R1453" s="7">
        <f t="shared" si="448"/>
        <v>43924</v>
      </c>
      <c r="S1453" t="s">
        <v>2897</v>
      </c>
      <c r="T1453" s="6">
        <f t="shared" si="461"/>
        <v>3.3715277777777775E-2</v>
      </c>
      <c r="U1453">
        <f t="shared" si="449"/>
        <v>3.3217592592592597E-2</v>
      </c>
      <c r="V1453">
        <f t="shared" si="450"/>
        <v>3.5821759259259262E-2</v>
      </c>
      <c r="W1453">
        <f t="shared" si="451"/>
        <v>2.6041666666666644E-3</v>
      </c>
      <c r="X1453">
        <f t="shared" si="463"/>
        <v>3.5821759259259262E-2</v>
      </c>
      <c r="Y1453">
        <f t="shared" si="452"/>
        <v>3.5821759259259262E-2</v>
      </c>
      <c r="Z1453" t="b">
        <f t="shared" si="453"/>
        <v>0</v>
      </c>
      <c r="AA1453" s="6">
        <f t="shared" si="454"/>
        <v>1.1574074074074264E-4</v>
      </c>
      <c r="AB1453" s="6" t="b">
        <f t="shared" si="455"/>
        <v>0</v>
      </c>
      <c r="AC1453" s="9">
        <f t="shared" si="456"/>
        <v>31</v>
      </c>
      <c r="AD1453" s="9">
        <f t="shared" si="464"/>
        <v>185.99999999999693</v>
      </c>
      <c r="AE1453" s="10">
        <f t="shared" si="462"/>
        <v>1.273148148148148E-4</v>
      </c>
      <c r="AF1453">
        <f t="shared" si="457"/>
        <v>2.6041666666666644E-3</v>
      </c>
      <c r="AG1453" t="b">
        <f t="shared" si="458"/>
        <v>0</v>
      </c>
      <c r="AH1453">
        <f t="shared" si="459"/>
        <v>3.6990740740740741E-2</v>
      </c>
    </row>
    <row r="1454" spans="1:34" x14ac:dyDescent="0.2">
      <c r="A1454">
        <v>1543</v>
      </c>
      <c r="B1454" t="s">
        <v>1409</v>
      </c>
      <c r="C1454" t="s">
        <v>1513</v>
      </c>
      <c r="D1454" t="s">
        <v>2121</v>
      </c>
      <c r="E1454" t="str">
        <f t="shared" si="446"/>
        <v>Matt HancockApr 3, 2020</v>
      </c>
      <c r="F1454" t="str">
        <f>VLOOKUP(D1454,'names lookup'!A:L,5,FALSE)</f>
        <v>Matt Hancock</v>
      </c>
      <c r="G1454" t="str">
        <f>VLOOKUP(F1454,'names lookup'!E:H,3,FALSE)</f>
        <v>Government</v>
      </c>
      <c r="H1454" t="str">
        <f>VLOOKUP(F1454,'names lookup'!E:I,5,FALSE)</f>
        <v>Government</v>
      </c>
      <c r="I1454" t="str">
        <f>VLOOKUP($F1454,'names lookup'!$E:J,6,FALSE)</f>
        <v>Central govt</v>
      </c>
      <c r="J1454" t="str">
        <f>VLOOKUP($F1454,'names lookup'!$E:K,7,FALSE)</f>
        <v>N/A</v>
      </c>
      <c r="K1454" t="str">
        <f>VLOOKUP($F1454,'names lookup'!$E:L,8,FALSE)</f>
        <v>UK</v>
      </c>
      <c r="L1454" t="str">
        <f t="shared" si="447"/>
        <v>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v>
      </c>
      <c r="M1454" t="str">
        <f t="shared" si="460"/>
        <v>48:43</v>
      </c>
      <c r="O1454">
        <v>587</v>
      </c>
      <c r="Q1454" t="s">
        <v>1410</v>
      </c>
      <c r="R1454" s="7">
        <f t="shared" si="448"/>
        <v>43924</v>
      </c>
      <c r="S1454" t="s">
        <v>2457</v>
      </c>
      <c r="T1454" s="6">
        <f t="shared" si="461"/>
        <v>3.3831018518518517E-2</v>
      </c>
      <c r="U1454">
        <f t="shared" si="449"/>
        <v>3.3831018518518517E-2</v>
      </c>
      <c r="V1454">
        <f t="shared" si="450"/>
        <v>3.6990740740740741E-2</v>
      </c>
      <c r="W1454">
        <f t="shared" si="451"/>
        <v>3.1597222222222235E-3</v>
      </c>
      <c r="X1454">
        <f t="shared" si="463"/>
        <v>3.5821759259259262E-2</v>
      </c>
      <c r="Y1454">
        <f t="shared" si="452"/>
        <v>3.5821759259259262E-2</v>
      </c>
      <c r="Z1454" t="b">
        <f t="shared" si="453"/>
        <v>0</v>
      </c>
      <c r="AA1454" s="6">
        <f t="shared" si="454"/>
        <v>5.5555555555555913E-4</v>
      </c>
      <c r="AB1454" s="6" t="b">
        <f t="shared" si="455"/>
        <v>0</v>
      </c>
      <c r="AC1454" s="9">
        <f t="shared" si="456"/>
        <v>102</v>
      </c>
      <c r="AD1454" s="9">
        <f t="shared" si="464"/>
        <v>127.49999999999918</v>
      </c>
      <c r="AE1454" s="10">
        <f t="shared" si="462"/>
        <v>4.1666666666666669E-4</v>
      </c>
      <c r="AF1454">
        <f t="shared" si="457"/>
        <v>1.9907407407407443E-3</v>
      </c>
      <c r="AG1454" t="b">
        <f t="shared" si="458"/>
        <v>0</v>
      </c>
      <c r="AH1454">
        <f t="shared" si="459"/>
        <v>3.6990740740740741E-2</v>
      </c>
    </row>
    <row r="1455" spans="1:34" x14ac:dyDescent="0.2">
      <c r="A1455">
        <v>1544</v>
      </c>
      <c r="B1455" t="s">
        <v>1409</v>
      </c>
      <c r="C1455" t="s">
        <v>1514</v>
      </c>
      <c r="D1455" t="s">
        <v>2121</v>
      </c>
      <c r="E1455" t="str">
        <f t="shared" si="446"/>
        <v>Matt HancockApr 3, 2020</v>
      </c>
      <c r="F1455" t="str">
        <f>VLOOKUP(D1455,'names lookup'!A:L,5,FALSE)</f>
        <v>Matt Hancock</v>
      </c>
      <c r="G1455" t="str">
        <f>VLOOKUP(F1455,'names lookup'!E:H,3,FALSE)</f>
        <v>Government</v>
      </c>
      <c r="H1455" t="str">
        <f>VLOOKUP(F1455,'names lookup'!E:I,5,FALSE)</f>
        <v>Government</v>
      </c>
      <c r="I1455" t="str">
        <f>VLOOKUP($F1455,'names lookup'!$E:J,6,FALSE)</f>
        <v>Central govt</v>
      </c>
      <c r="J1455" t="str">
        <f>VLOOKUP($F1455,'names lookup'!$E:K,7,FALSE)</f>
        <v>N/A</v>
      </c>
      <c r="K1455" t="str">
        <f>VLOOKUP($F1455,'names lookup'!$E:L,8,FALSE)</f>
        <v>UK</v>
      </c>
      <c r="L1455" t="str">
        <f t="shared" si="447"/>
        <v>So there is capacity in the hospitals right now to deal with COVID-19, and there is no blanket rule. It is a clinical judgment about when somebody goes to hospital. I don’t know if Ruth might want to add something on that.</v>
      </c>
      <c r="M1455" t="str">
        <f t="shared" si="460"/>
        <v>49:31</v>
      </c>
      <c r="O1455">
        <v>244</v>
      </c>
      <c r="Q1455" t="s">
        <v>1410</v>
      </c>
      <c r="R1455" s="7">
        <f t="shared" si="448"/>
        <v>43924</v>
      </c>
      <c r="S1455" t="s">
        <v>2457</v>
      </c>
      <c r="T1455" s="6">
        <f t="shared" si="461"/>
        <v>3.4386574074074076E-2</v>
      </c>
      <c r="U1455">
        <f t="shared" si="449"/>
        <v>3.3831018518518517E-2</v>
      </c>
      <c r="V1455">
        <f t="shared" si="450"/>
        <v>3.6990740740740741E-2</v>
      </c>
      <c r="W1455">
        <f t="shared" si="451"/>
        <v>3.1597222222222235E-3</v>
      </c>
      <c r="X1455">
        <f t="shared" si="463"/>
        <v>3.5821759259259262E-2</v>
      </c>
      <c r="Y1455">
        <f t="shared" si="452"/>
        <v>3.5821759259259262E-2</v>
      </c>
      <c r="Z1455" t="b">
        <f t="shared" si="453"/>
        <v>0</v>
      </c>
      <c r="AA1455" s="6">
        <f t="shared" si="454"/>
        <v>1.8518518518517713E-4</v>
      </c>
      <c r="AB1455" s="6" t="b">
        <f t="shared" si="455"/>
        <v>0</v>
      </c>
      <c r="AC1455" s="9">
        <f t="shared" si="456"/>
        <v>42</v>
      </c>
      <c r="AD1455" s="9">
        <f t="shared" si="464"/>
        <v>157.50000000000685</v>
      </c>
      <c r="AE1455" s="10">
        <f t="shared" si="462"/>
        <v>1.7361111111111112E-4</v>
      </c>
      <c r="AF1455">
        <f t="shared" si="457"/>
        <v>1.9907407407407443E-3</v>
      </c>
      <c r="AG1455" t="b">
        <f t="shared" si="458"/>
        <v>0</v>
      </c>
      <c r="AH1455">
        <f t="shared" si="459"/>
        <v>3.6990740740740741E-2</v>
      </c>
    </row>
    <row r="1456" spans="1:34" x14ac:dyDescent="0.2">
      <c r="A1456">
        <v>1545</v>
      </c>
      <c r="B1456" t="s">
        <v>1409</v>
      </c>
      <c r="C1456" t="s">
        <v>1515</v>
      </c>
      <c r="D1456" t="s">
        <v>2121</v>
      </c>
      <c r="E1456" t="str">
        <f t="shared" si="446"/>
        <v>Matt HancockApr 3, 2020</v>
      </c>
      <c r="F1456" t="str">
        <f>VLOOKUP(D1456,'names lookup'!A:L,5,FALSE)</f>
        <v>Matt Hancock</v>
      </c>
      <c r="G1456" t="str">
        <f>VLOOKUP(F1456,'names lookup'!E:H,3,FALSE)</f>
        <v>Government</v>
      </c>
      <c r="H1456" t="str">
        <f>VLOOKUP(F1456,'names lookup'!E:I,5,FALSE)</f>
        <v>Government</v>
      </c>
      <c r="I1456" t="str">
        <f>VLOOKUP($F1456,'names lookup'!$E:J,6,FALSE)</f>
        <v>Central govt</v>
      </c>
      <c r="J1456" t="str">
        <f>VLOOKUP($F1456,'names lookup'!$E:K,7,FALSE)</f>
        <v>N/A</v>
      </c>
      <c r="K1456" t="str">
        <f>VLOOKUP($F1456,'names lookup'!$E:L,8,FALSE)</f>
        <v>UK</v>
      </c>
      <c r="L1456" t="str">
        <f t="shared" si="447"/>
        <v>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v>
      </c>
      <c r="M1456" t="str">
        <f t="shared" si="460"/>
        <v>49:47</v>
      </c>
      <c r="O1456">
        <v>476</v>
      </c>
      <c r="Q1456" t="s">
        <v>1410</v>
      </c>
      <c r="R1456" s="7">
        <f t="shared" si="448"/>
        <v>43924</v>
      </c>
      <c r="S1456" t="s">
        <v>2457</v>
      </c>
      <c r="T1456" s="6">
        <f t="shared" si="461"/>
        <v>3.4571759259259253E-2</v>
      </c>
      <c r="U1456">
        <f t="shared" si="449"/>
        <v>3.3831018518518517E-2</v>
      </c>
      <c r="V1456">
        <f t="shared" si="450"/>
        <v>3.6990740740740741E-2</v>
      </c>
      <c r="W1456">
        <f t="shared" si="451"/>
        <v>3.1597222222222235E-3</v>
      </c>
      <c r="X1456">
        <f t="shared" si="463"/>
        <v>3.5821759259259262E-2</v>
      </c>
      <c r="Y1456">
        <f t="shared" si="452"/>
        <v>3.5821759259259262E-2</v>
      </c>
      <c r="Z1456" t="b">
        <f t="shared" si="453"/>
        <v>0</v>
      </c>
      <c r="AA1456" s="6">
        <f t="shared" si="454"/>
        <v>4.1666666666667629E-4</v>
      </c>
      <c r="AB1456" s="6" t="b">
        <f t="shared" si="455"/>
        <v>0</v>
      </c>
      <c r="AC1456" s="9">
        <f t="shared" si="456"/>
        <v>86</v>
      </c>
      <c r="AD1456" s="9">
        <f t="shared" si="464"/>
        <v>143.33333333333002</v>
      </c>
      <c r="AE1456" s="10">
        <f t="shared" si="462"/>
        <v>3.4722222222222224E-4</v>
      </c>
      <c r="AF1456">
        <f t="shared" si="457"/>
        <v>1.9907407407407443E-3</v>
      </c>
      <c r="AG1456" t="b">
        <f t="shared" si="458"/>
        <v>0</v>
      </c>
      <c r="AH1456">
        <f t="shared" si="459"/>
        <v>3.6990740740740741E-2</v>
      </c>
    </row>
    <row r="1457" spans="1:34" x14ac:dyDescent="0.2">
      <c r="A1457">
        <v>1546</v>
      </c>
      <c r="B1457" t="s">
        <v>1409</v>
      </c>
      <c r="C1457" t="s">
        <v>1516</v>
      </c>
      <c r="D1457" t="s">
        <v>2121</v>
      </c>
      <c r="E1457" t="str">
        <f t="shared" si="446"/>
        <v>Matt HancockApr 3, 2020</v>
      </c>
      <c r="F1457" t="str">
        <f>VLOOKUP(D1457,'names lookup'!A:L,5,FALSE)</f>
        <v>Matt Hancock</v>
      </c>
      <c r="G1457" t="str">
        <f>VLOOKUP(F1457,'names lookup'!E:H,3,FALSE)</f>
        <v>Government</v>
      </c>
      <c r="H1457" t="str">
        <f>VLOOKUP(F1457,'names lookup'!E:I,5,FALSE)</f>
        <v>Government</v>
      </c>
      <c r="I1457" t="str">
        <f>VLOOKUP($F1457,'names lookup'!$E:J,6,FALSE)</f>
        <v>Central govt</v>
      </c>
      <c r="J1457" t="str">
        <f>VLOOKUP($F1457,'names lookup'!$E:K,7,FALSE)</f>
        <v>N/A</v>
      </c>
      <c r="K1457" t="str">
        <f>VLOOKUP($F1457,'names lookup'!$E:L,8,FALSE)</f>
        <v>UK</v>
      </c>
      <c r="L1457" t="str">
        <f t="shared" si="447"/>
        <v>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v>
      </c>
      <c r="M1457" t="str">
        <f t="shared" si="460"/>
        <v>50:23</v>
      </c>
      <c r="O1457">
        <v>393</v>
      </c>
      <c r="Q1457" t="s">
        <v>1410</v>
      </c>
      <c r="R1457" s="7">
        <f t="shared" si="448"/>
        <v>43924</v>
      </c>
      <c r="S1457" t="s">
        <v>2457</v>
      </c>
      <c r="T1457" s="6">
        <f t="shared" si="461"/>
        <v>3.498842592592593E-2</v>
      </c>
      <c r="U1457">
        <f t="shared" si="449"/>
        <v>3.3831018518518517E-2</v>
      </c>
      <c r="V1457">
        <f t="shared" si="450"/>
        <v>3.6990740740740741E-2</v>
      </c>
      <c r="W1457">
        <f t="shared" si="451"/>
        <v>3.1597222222222235E-3</v>
      </c>
      <c r="X1457">
        <f t="shared" si="463"/>
        <v>3.5821759259259262E-2</v>
      </c>
      <c r="Y1457">
        <f t="shared" si="452"/>
        <v>3.5821759259259262E-2</v>
      </c>
      <c r="Z1457" t="b">
        <f t="shared" si="453"/>
        <v>0</v>
      </c>
      <c r="AA1457" s="6">
        <f t="shared" si="454"/>
        <v>2.893518518518462E-4</v>
      </c>
      <c r="AB1457" s="6" t="b">
        <f t="shared" si="455"/>
        <v>0</v>
      </c>
      <c r="AC1457" s="9">
        <f t="shared" si="456"/>
        <v>71</v>
      </c>
      <c r="AD1457" s="9">
        <f t="shared" si="464"/>
        <v>170.40000000000333</v>
      </c>
      <c r="AE1457" s="10">
        <f t="shared" si="462"/>
        <v>2.8935185185185189E-4</v>
      </c>
      <c r="AF1457">
        <f t="shared" si="457"/>
        <v>1.9907407407407443E-3</v>
      </c>
      <c r="AG1457" t="b">
        <f t="shared" si="458"/>
        <v>0</v>
      </c>
      <c r="AH1457">
        <f t="shared" si="459"/>
        <v>3.6990740740740741E-2</v>
      </c>
    </row>
    <row r="1458" spans="1:34" x14ac:dyDescent="0.2">
      <c r="A1458">
        <v>1547</v>
      </c>
      <c r="B1458" t="s">
        <v>1409</v>
      </c>
      <c r="C1458" t="s">
        <v>1517</v>
      </c>
      <c r="D1458" t="s">
        <v>2147</v>
      </c>
      <c r="E1458" t="str">
        <f t="shared" si="446"/>
        <v>Ruth MayApr 3, 2020</v>
      </c>
      <c r="F1458" t="str">
        <f>VLOOKUP(D1458,'names lookup'!A:L,5,FALSE)</f>
        <v>Ruth May</v>
      </c>
      <c r="G1458" t="str">
        <f>VLOOKUP(F1458,'names lookup'!E:H,3,FALSE)</f>
        <v>NHS England</v>
      </c>
      <c r="H1458" t="str">
        <f>VLOOKUP(F1458,'names lookup'!E:I,5,FALSE)</f>
        <v>Government</v>
      </c>
      <c r="I1458" t="str">
        <f>VLOOKUP($F1458,'names lookup'!$E:J,6,FALSE)</f>
        <v>Health</v>
      </c>
      <c r="J1458" t="str">
        <f>VLOOKUP($F1458,'names lookup'!$E:K,7,FALSE)</f>
        <v>N/A</v>
      </c>
      <c r="K1458" t="str">
        <f>VLOOKUP($F1458,'names lookup'!$E:L,8,FALSE)</f>
        <v>England</v>
      </c>
      <c r="L1458" t="str">
        <f t="shared" si="447"/>
        <v>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v>
      </c>
      <c r="M1458" t="str">
        <f t="shared" si="460"/>
        <v>50:48</v>
      </c>
      <c r="O1458">
        <v>748</v>
      </c>
      <c r="Q1458" t="s">
        <v>1410</v>
      </c>
      <c r="R1458" s="7">
        <f t="shared" si="448"/>
        <v>43924</v>
      </c>
      <c r="S1458" t="s">
        <v>2898</v>
      </c>
      <c r="T1458" s="6">
        <f t="shared" si="461"/>
        <v>3.5277777777777776E-2</v>
      </c>
      <c r="U1458">
        <f t="shared" si="449"/>
        <v>3.5277777777777776E-2</v>
      </c>
      <c r="V1458">
        <f t="shared" si="450"/>
        <v>3.5277777777777776E-2</v>
      </c>
      <c r="W1458">
        <f t="shared" si="451"/>
        <v>0</v>
      </c>
      <c r="X1458">
        <f t="shared" si="463"/>
        <v>3.5821759259259262E-2</v>
      </c>
      <c r="Y1458">
        <f t="shared" si="452"/>
        <v>3.5821759259259262E-2</v>
      </c>
      <c r="Z1458" t="b">
        <f t="shared" si="453"/>
        <v>0</v>
      </c>
      <c r="AA1458" s="6">
        <f t="shared" si="454"/>
        <v>5.4398148148148556E-4</v>
      </c>
      <c r="AB1458" s="6" t="b">
        <f t="shared" si="455"/>
        <v>0</v>
      </c>
      <c r="AC1458" s="9">
        <f t="shared" si="456"/>
        <v>133</v>
      </c>
      <c r="AD1458" s="9">
        <f t="shared" si="464"/>
        <v>169.78723404255192</v>
      </c>
      <c r="AE1458" s="10">
        <f t="shared" si="462"/>
        <v>5.4398148148148144E-4</v>
      </c>
      <c r="AF1458">
        <f t="shared" si="457"/>
        <v>5.4398148148148556E-4</v>
      </c>
      <c r="AG1458" t="b">
        <f t="shared" si="458"/>
        <v>0</v>
      </c>
      <c r="AH1458">
        <f t="shared" si="459"/>
        <v>3.6990740740740741E-2</v>
      </c>
    </row>
    <row r="1459" spans="1:34" x14ac:dyDescent="0.2">
      <c r="A1459">
        <v>1548</v>
      </c>
      <c r="B1459" t="s">
        <v>1409</v>
      </c>
      <c r="C1459" t="s">
        <v>1518</v>
      </c>
      <c r="D1459" t="s">
        <v>2121</v>
      </c>
      <c r="E1459" t="str">
        <f t="shared" si="446"/>
        <v>Matt HancockApr 3, 2020</v>
      </c>
      <c r="F1459" t="str">
        <f>VLOOKUP(D1459,'names lookup'!A:L,5,FALSE)</f>
        <v>Matt Hancock</v>
      </c>
      <c r="G1459" t="str">
        <f>VLOOKUP(F1459,'names lookup'!E:H,3,FALSE)</f>
        <v>Government</v>
      </c>
      <c r="H1459" t="str">
        <f>VLOOKUP(F1459,'names lookup'!E:I,5,FALSE)</f>
        <v>Government</v>
      </c>
      <c r="I1459" t="str">
        <f>VLOOKUP($F1459,'names lookup'!$E:J,6,FALSE)</f>
        <v>Central govt</v>
      </c>
      <c r="J1459" t="str">
        <f>VLOOKUP($F1459,'names lookup'!$E:K,7,FALSE)</f>
        <v>N/A</v>
      </c>
      <c r="K1459" t="str">
        <f>VLOOKUP($F1459,'names lookup'!$E:L,8,FALSE)</f>
        <v>UK</v>
      </c>
      <c r="L1459" t="str">
        <f t="shared" si="447"/>
        <v>Okay. Does that answer the question, Jen?</v>
      </c>
      <c r="M1459" t="str">
        <f t="shared" si="460"/>
        <v>51:35</v>
      </c>
      <c r="O1459">
        <v>63</v>
      </c>
      <c r="Q1459" t="s">
        <v>1410</v>
      </c>
      <c r="R1459" s="7">
        <f t="shared" si="448"/>
        <v>43924</v>
      </c>
      <c r="S1459" t="s">
        <v>2899</v>
      </c>
      <c r="T1459" s="6">
        <f t="shared" si="461"/>
        <v>3.5821759259259262E-2</v>
      </c>
      <c r="U1459">
        <f t="shared" si="449"/>
        <v>3.5821759259259262E-2</v>
      </c>
      <c r="V1459">
        <f t="shared" si="450"/>
        <v>3.6990740740740741E-2</v>
      </c>
      <c r="W1459">
        <f t="shared" si="451"/>
        <v>1.1689814814814792E-3</v>
      </c>
      <c r="X1459">
        <f t="shared" si="463"/>
        <v>3.5937500000000004E-2</v>
      </c>
      <c r="Y1459">
        <f t="shared" si="452"/>
        <v>3.5937500000000004E-2</v>
      </c>
      <c r="Z1459" t="b">
        <f t="shared" si="453"/>
        <v>0</v>
      </c>
      <c r="AA1459" s="6">
        <f t="shared" si="454"/>
        <v>0</v>
      </c>
      <c r="AB1459" s="6" t="b">
        <f t="shared" si="455"/>
        <v>0</v>
      </c>
      <c r="AC1459" s="9">
        <f t="shared" si="456"/>
        <v>7</v>
      </c>
      <c r="AD1459" s="9"/>
      <c r="AE1459" s="10">
        <f t="shared" si="462"/>
        <v>2.3148148148148147E-5</v>
      </c>
      <c r="AF1459">
        <f t="shared" si="457"/>
        <v>1.1574074074074264E-4</v>
      </c>
      <c r="AG1459" t="b">
        <f t="shared" si="458"/>
        <v>0</v>
      </c>
      <c r="AH1459">
        <f t="shared" si="459"/>
        <v>3.6990740740740741E-2</v>
      </c>
    </row>
    <row r="1460" spans="1:34" x14ac:dyDescent="0.2">
      <c r="A1460">
        <v>1549</v>
      </c>
      <c r="B1460" t="s">
        <v>1409</v>
      </c>
      <c r="C1460" t="s">
        <v>1519</v>
      </c>
      <c r="D1460" t="s">
        <v>2087</v>
      </c>
      <c r="E1460" t="str">
        <f t="shared" si="446"/>
        <v>Jen WilliamsApr 3, 2020</v>
      </c>
      <c r="F1460" t="str">
        <f>VLOOKUP(E1460,'names lookup'!D:L,2,FALSE)</f>
        <v>Jen Williams</v>
      </c>
      <c r="G1460" t="str">
        <f>VLOOKUP(F1460,'names lookup'!E:H,3,FALSE)</f>
        <v>Manchester Evening News</v>
      </c>
      <c r="H1460" t="str">
        <f>VLOOKUP(F1460,'names lookup'!E:I,5,FALSE)</f>
        <v>Media</v>
      </c>
      <c r="I1460" t="str">
        <f>VLOOKUP($F1460,'names lookup'!$E:J,6,FALSE)</f>
        <v>Newspaper</v>
      </c>
      <c r="J1460" t="str">
        <f>VLOOKUP($F1460,'names lookup'!$E:K,7,FALSE)</f>
        <v>Regional</v>
      </c>
      <c r="K1460" t="str">
        <f>VLOOKUP($F1460,'names lookup'!$E:L,8,FALSE)</f>
        <v>Manchester</v>
      </c>
      <c r="L1460" t="str">
        <f t="shared" si="447"/>
        <v>Yeah, it does. But on the PPE, I mean, obviously you said you’d come back on the numbers in terms of how many you’ve got in the stockpile. But do you know how many you’re going to need over the course of the pandemic?</v>
      </c>
      <c r="M1460" t="str">
        <f t="shared" si="460"/>
        <v>51:35</v>
      </c>
      <c r="O1460">
        <v>239</v>
      </c>
      <c r="Q1460" t="s">
        <v>1410</v>
      </c>
      <c r="R1460" s="7">
        <f t="shared" si="448"/>
        <v>43924</v>
      </c>
      <c r="S1460" t="s">
        <v>2899</v>
      </c>
      <c r="T1460" s="6">
        <f t="shared" si="461"/>
        <v>3.5821759259259262E-2</v>
      </c>
      <c r="U1460">
        <f t="shared" si="449"/>
        <v>3.5821759259259262E-2</v>
      </c>
      <c r="V1460">
        <f t="shared" si="450"/>
        <v>3.5821759259259262E-2</v>
      </c>
      <c r="W1460">
        <f t="shared" si="451"/>
        <v>0</v>
      </c>
      <c r="X1460">
        <f t="shared" si="463"/>
        <v>3.5937500000000004E-2</v>
      </c>
      <c r="Y1460">
        <f t="shared" si="452"/>
        <v>3.5937500000000004E-2</v>
      </c>
      <c r="Z1460" t="b">
        <f t="shared" si="453"/>
        <v>0</v>
      </c>
      <c r="AA1460" s="6">
        <f t="shared" si="454"/>
        <v>1.1574074074074264E-4</v>
      </c>
      <c r="AB1460" s="6" t="b">
        <f t="shared" si="455"/>
        <v>0</v>
      </c>
      <c r="AC1460" s="9">
        <f t="shared" si="456"/>
        <v>44</v>
      </c>
      <c r="AD1460" s="9">
        <f t="shared" ref="AD1460:AD1485" si="465">IF(AB1460=FALSE,AC1460/(AA1460*(24*60)),"")</f>
        <v>263.99999999999568</v>
      </c>
      <c r="AE1460" s="10">
        <f t="shared" si="462"/>
        <v>1.7361111111111112E-4</v>
      </c>
      <c r="AF1460">
        <f t="shared" si="457"/>
        <v>1.1574074074074264E-4</v>
      </c>
      <c r="AG1460" t="b">
        <f t="shared" si="458"/>
        <v>0</v>
      </c>
      <c r="AH1460">
        <f t="shared" si="459"/>
        <v>3.6990740740740741E-2</v>
      </c>
    </row>
    <row r="1461" spans="1:34" x14ac:dyDescent="0.2">
      <c r="A1461">
        <v>1550</v>
      </c>
      <c r="B1461" t="s">
        <v>1409</v>
      </c>
      <c r="C1461" t="s">
        <v>1520</v>
      </c>
      <c r="D1461" t="s">
        <v>2121</v>
      </c>
      <c r="E1461" t="str">
        <f t="shared" si="446"/>
        <v>Matt HancockApr 3, 2020</v>
      </c>
      <c r="F1461" t="str">
        <f>VLOOKUP(D1461,'names lookup'!A:L,5,FALSE)</f>
        <v>Matt Hancock</v>
      </c>
      <c r="G1461" t="str">
        <f>VLOOKUP(F1461,'names lookup'!E:H,3,FALSE)</f>
        <v>Government</v>
      </c>
      <c r="H1461" t="str">
        <f>VLOOKUP(F1461,'names lookup'!E:I,5,FALSE)</f>
        <v>Government</v>
      </c>
      <c r="I1461" t="str">
        <f>VLOOKUP($F1461,'names lookup'!$E:J,6,FALSE)</f>
        <v>Central govt</v>
      </c>
      <c r="J1461" t="str">
        <f>VLOOKUP($F1461,'names lookup'!$E:K,7,FALSE)</f>
        <v>N/A</v>
      </c>
      <c r="K1461" t="str">
        <f>VLOOKUP($F1461,'names lookup'!$E:L,8,FALSE)</f>
        <v>UK</v>
      </c>
      <c r="L1461" t="str">
        <f t="shared" si="447"/>
        <v>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v>
      </c>
      <c r="M1461" t="str">
        <f t="shared" si="460"/>
        <v>51:45</v>
      </c>
      <c r="O1461">
        <v>452</v>
      </c>
      <c r="Q1461" t="s">
        <v>1410</v>
      </c>
      <c r="R1461" s="7">
        <f t="shared" si="448"/>
        <v>43924</v>
      </c>
      <c r="S1461" t="s">
        <v>2900</v>
      </c>
      <c r="T1461" s="6">
        <f t="shared" si="461"/>
        <v>3.5937500000000004E-2</v>
      </c>
      <c r="U1461" s="6">
        <f t="shared" si="449"/>
        <v>3.5937500000000004E-2</v>
      </c>
      <c r="V1461" s="6">
        <f t="shared" si="450"/>
        <v>3.6990740740740741E-2</v>
      </c>
      <c r="W1461" s="6">
        <f t="shared" si="451"/>
        <v>1.0532407407407365E-3</v>
      </c>
      <c r="X1461" s="6">
        <f t="shared" si="463"/>
        <v>9.2592592592592588E-5</v>
      </c>
      <c r="Y1461" s="6">
        <f t="shared" si="452"/>
        <v>9.2592592592592588E-5</v>
      </c>
      <c r="Z1461" t="b">
        <f t="shared" si="453"/>
        <v>0</v>
      </c>
      <c r="AA1461" s="6">
        <f t="shared" si="454"/>
        <v>3.4722222222222099E-4</v>
      </c>
      <c r="AB1461" s="6" t="b">
        <f t="shared" si="455"/>
        <v>0</v>
      </c>
      <c r="AC1461" s="9">
        <f t="shared" si="456"/>
        <v>82</v>
      </c>
      <c r="AD1461" s="9">
        <f t="shared" si="465"/>
        <v>164.00000000000057</v>
      </c>
      <c r="AE1461" s="10">
        <f t="shared" si="462"/>
        <v>3.3564814814814812E-4</v>
      </c>
      <c r="AF1461">
        <f t="shared" si="457"/>
        <v>-3.5844907407407409E-2</v>
      </c>
      <c r="AG1461" t="b">
        <f t="shared" si="458"/>
        <v>1</v>
      </c>
      <c r="AH1461">
        <f t="shared" si="459"/>
        <v>3.6990740740740741E-2</v>
      </c>
    </row>
    <row r="1462" spans="1:34" x14ac:dyDescent="0.2">
      <c r="A1462">
        <v>1551</v>
      </c>
      <c r="B1462" t="s">
        <v>1409</v>
      </c>
      <c r="C1462" t="s">
        <v>1521</v>
      </c>
      <c r="D1462" t="s">
        <v>2121</v>
      </c>
      <c r="E1462" t="str">
        <f t="shared" si="446"/>
        <v>Matt HancockApr 3, 2020</v>
      </c>
      <c r="F1462" t="str">
        <f>VLOOKUP(D1462,'names lookup'!A:L,5,FALSE)</f>
        <v>Matt Hancock</v>
      </c>
      <c r="G1462" t="str">
        <f>VLOOKUP(F1462,'names lookup'!E:H,3,FALSE)</f>
        <v>Government</v>
      </c>
      <c r="H1462" t="str">
        <f>VLOOKUP(F1462,'names lookup'!E:I,5,FALSE)</f>
        <v>Government</v>
      </c>
      <c r="I1462" t="str">
        <f>VLOOKUP($F1462,'names lookup'!$E:J,6,FALSE)</f>
        <v>Central govt</v>
      </c>
      <c r="J1462" t="str">
        <f>VLOOKUP($F1462,'names lookup'!$E:K,7,FALSE)</f>
        <v>N/A</v>
      </c>
      <c r="K1462" t="str">
        <f>VLOOKUP($F1462,'names lookup'!$E:L,8,FALSE)</f>
        <v>UK</v>
      </c>
      <c r="L1462" t="str">
        <f t="shared" si="447"/>
        <v>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v>
      </c>
      <c r="M1462" t="str">
        <f t="shared" si="460"/>
        <v>52:15</v>
      </c>
      <c r="O1462">
        <v>454</v>
      </c>
      <c r="Q1462" t="s">
        <v>1410</v>
      </c>
      <c r="R1462" s="7">
        <f t="shared" si="448"/>
        <v>43924</v>
      </c>
      <c r="S1462" t="s">
        <v>2900</v>
      </c>
      <c r="T1462" s="6">
        <f t="shared" si="461"/>
        <v>3.6284722222222225E-2</v>
      </c>
      <c r="U1462" s="6">
        <f t="shared" si="449"/>
        <v>3.5937500000000004E-2</v>
      </c>
      <c r="V1462" s="6">
        <f t="shared" si="450"/>
        <v>3.6990740740740741E-2</v>
      </c>
      <c r="W1462" s="6">
        <f t="shared" si="451"/>
        <v>1.0532407407407365E-3</v>
      </c>
      <c r="X1462" s="6">
        <f t="shared" si="463"/>
        <v>9.2592592592592588E-5</v>
      </c>
      <c r="Y1462" s="6">
        <f t="shared" si="452"/>
        <v>9.2592592592592588E-5</v>
      </c>
      <c r="Z1462" t="b">
        <f t="shared" si="453"/>
        <v>0</v>
      </c>
      <c r="AA1462" s="6">
        <f t="shared" si="454"/>
        <v>3.9351851851851527E-4</v>
      </c>
      <c r="AB1462" s="6" t="b">
        <f t="shared" si="455"/>
        <v>0</v>
      </c>
      <c r="AC1462" s="9">
        <f t="shared" si="456"/>
        <v>82</v>
      </c>
      <c r="AD1462" s="9">
        <f t="shared" si="465"/>
        <v>144.70588235294238</v>
      </c>
      <c r="AE1462" s="10">
        <f t="shared" si="462"/>
        <v>3.3564814814814812E-4</v>
      </c>
      <c r="AF1462">
        <f t="shared" si="457"/>
        <v>-3.5844907407407409E-2</v>
      </c>
      <c r="AG1462" t="b">
        <f t="shared" si="458"/>
        <v>1</v>
      </c>
      <c r="AH1462">
        <f t="shared" si="459"/>
        <v>3.6990740740740741E-2</v>
      </c>
    </row>
    <row r="1463" spans="1:34" x14ac:dyDescent="0.2">
      <c r="A1463">
        <v>1552</v>
      </c>
      <c r="B1463" t="s">
        <v>1409</v>
      </c>
      <c r="C1463" t="s">
        <v>1522</v>
      </c>
      <c r="D1463" t="s">
        <v>2121</v>
      </c>
      <c r="E1463" t="str">
        <f t="shared" si="446"/>
        <v>Matt HancockApr 3, 2020</v>
      </c>
      <c r="F1463" t="str">
        <f>VLOOKUP(D1463,'names lookup'!A:L,5,FALSE)</f>
        <v>Matt Hancock</v>
      </c>
      <c r="G1463" t="str">
        <f>VLOOKUP(F1463,'names lookup'!E:H,3,FALSE)</f>
        <v>Government</v>
      </c>
      <c r="H1463" t="str">
        <f>VLOOKUP(F1463,'names lookup'!E:I,5,FALSE)</f>
        <v>Government</v>
      </c>
      <c r="I1463" t="str">
        <f>VLOOKUP($F1463,'names lookup'!$E:J,6,FALSE)</f>
        <v>Central govt</v>
      </c>
      <c r="J1463" t="str">
        <f>VLOOKUP($F1463,'names lookup'!$E:K,7,FALSE)</f>
        <v>N/A</v>
      </c>
      <c r="K1463" t="str">
        <f>VLOOKUP($F1463,'names lookup'!$E:L,8,FALSE)</f>
        <v>UK</v>
      </c>
      <c r="L1463" t="str">
        <f t="shared" si="447"/>
        <v>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v>
      </c>
      <c r="M1463" t="str">
        <f t="shared" si="460"/>
        <v>52:49</v>
      </c>
      <c r="O1463">
        <v>455</v>
      </c>
      <c r="Q1463" t="s">
        <v>1410</v>
      </c>
      <c r="R1463" s="7">
        <f t="shared" si="448"/>
        <v>43924</v>
      </c>
      <c r="S1463" t="s">
        <v>2900</v>
      </c>
      <c r="T1463" s="6">
        <f t="shared" si="461"/>
        <v>3.667824074074074E-2</v>
      </c>
      <c r="U1463" s="6">
        <f t="shared" si="449"/>
        <v>3.5937500000000004E-2</v>
      </c>
      <c r="V1463" s="6">
        <f t="shared" si="450"/>
        <v>3.6990740740740741E-2</v>
      </c>
      <c r="W1463" s="6">
        <f t="shared" si="451"/>
        <v>1.0532407407407365E-3</v>
      </c>
      <c r="X1463" s="6">
        <f t="shared" si="463"/>
        <v>9.2592592592592588E-5</v>
      </c>
      <c r="Y1463" s="6">
        <f t="shared" si="452"/>
        <v>9.2592592592592588E-5</v>
      </c>
      <c r="Z1463" t="b">
        <f t="shared" si="453"/>
        <v>0</v>
      </c>
      <c r="AA1463" s="6">
        <f t="shared" si="454"/>
        <v>3.1250000000000028E-4</v>
      </c>
      <c r="AB1463" s="6" t="b">
        <f t="shared" si="455"/>
        <v>0</v>
      </c>
      <c r="AC1463" s="9">
        <f t="shared" si="456"/>
        <v>78</v>
      </c>
      <c r="AD1463" s="9">
        <f t="shared" si="465"/>
        <v>173.33333333333317</v>
      </c>
      <c r="AE1463" s="10">
        <f t="shared" si="462"/>
        <v>3.1250000000000001E-4</v>
      </c>
      <c r="AF1463">
        <f t="shared" si="457"/>
        <v>-3.5844907407407409E-2</v>
      </c>
      <c r="AG1463" t="b">
        <f t="shared" si="458"/>
        <v>1</v>
      </c>
      <c r="AH1463">
        <f t="shared" si="459"/>
        <v>3.6990740740740741E-2</v>
      </c>
    </row>
    <row r="1464" spans="1:34" x14ac:dyDescent="0.2">
      <c r="A1464">
        <v>1553</v>
      </c>
      <c r="B1464" t="s">
        <v>1409</v>
      </c>
      <c r="C1464" t="s">
        <v>1523</v>
      </c>
      <c r="D1464" t="s">
        <v>2121</v>
      </c>
      <c r="E1464" t="str">
        <f t="shared" si="446"/>
        <v>Matt HancockApr 3, 2020</v>
      </c>
      <c r="F1464" t="str">
        <f>VLOOKUP(D1464,'names lookup'!A:L,5,FALSE)</f>
        <v>Matt Hancock</v>
      </c>
      <c r="G1464" t="str">
        <f>VLOOKUP(F1464,'names lookup'!E:H,3,FALSE)</f>
        <v>Government</v>
      </c>
      <c r="H1464" t="str">
        <f>VLOOKUP(F1464,'names lookup'!E:I,5,FALSE)</f>
        <v>Government</v>
      </c>
      <c r="I1464" t="str">
        <f>VLOOKUP($F1464,'names lookup'!$E:J,6,FALSE)</f>
        <v>Central govt</v>
      </c>
      <c r="J1464" t="str">
        <f>VLOOKUP($F1464,'names lookup'!$E:K,7,FALSE)</f>
        <v>N/A</v>
      </c>
      <c r="K1464" t="str">
        <f>VLOOKUP($F1464,'names lookup'!$E:L,8,FALSE)</f>
        <v>UK</v>
      </c>
      <c r="L1464" t="str">
        <f t="shared" si="447"/>
        <v>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v>
      </c>
      <c r="M1464" t="str">
        <f t="shared" si="460"/>
        <v>53:16</v>
      </c>
      <c r="O1464">
        <v>332</v>
      </c>
      <c r="Q1464" t="s">
        <v>1410</v>
      </c>
      <c r="R1464" s="7">
        <f t="shared" si="448"/>
        <v>43924</v>
      </c>
      <c r="S1464" t="s">
        <v>2900</v>
      </c>
      <c r="T1464" s="6">
        <f t="shared" si="461"/>
        <v>3.6990740740740741E-2</v>
      </c>
      <c r="U1464" s="6">
        <f t="shared" si="449"/>
        <v>3.5937500000000004E-2</v>
      </c>
      <c r="V1464" s="6">
        <f t="shared" si="450"/>
        <v>3.6990740740740741E-2</v>
      </c>
      <c r="W1464" s="6">
        <f t="shared" si="451"/>
        <v>1.0532407407407365E-3</v>
      </c>
      <c r="X1464" s="6">
        <f t="shared" si="463"/>
        <v>9.2592592592592588E-5</v>
      </c>
      <c r="Y1464" s="6">
        <f t="shared" si="452"/>
        <v>9.2592592592592588E-5</v>
      </c>
      <c r="Z1464" t="b">
        <f t="shared" si="453"/>
        <v>0</v>
      </c>
      <c r="AA1464" s="6">
        <f t="shared" si="454"/>
        <v>-3.6898148148148145E-2</v>
      </c>
      <c r="AB1464" s="6" t="b">
        <f t="shared" si="455"/>
        <v>1</v>
      </c>
      <c r="AC1464" s="9">
        <f t="shared" si="456"/>
        <v>57</v>
      </c>
      <c r="AD1464" s="9" t="str">
        <f t="shared" si="465"/>
        <v/>
      </c>
      <c r="AE1464" s="10">
        <f t="shared" si="462"/>
        <v>2.3148148148148146E-4</v>
      </c>
      <c r="AF1464">
        <f t="shared" si="457"/>
        <v>-3.5844907407407409E-2</v>
      </c>
      <c r="AG1464" t="b">
        <f t="shared" si="458"/>
        <v>1</v>
      </c>
      <c r="AH1464">
        <f t="shared" si="459"/>
        <v>3.6990740740740741E-2</v>
      </c>
    </row>
    <row r="1465" spans="1:34" x14ac:dyDescent="0.2">
      <c r="A1465">
        <v>1558</v>
      </c>
      <c r="B1465" t="s">
        <v>1524</v>
      </c>
      <c r="C1465" t="s">
        <v>1527</v>
      </c>
      <c r="D1465" t="s">
        <v>2021</v>
      </c>
      <c r="E1465" t="str">
        <f t="shared" si="446"/>
        <v>Alex ThomsonApr 6, 2020</v>
      </c>
      <c r="F1465" t="str">
        <f>VLOOKUP(E1465,'names lookup'!D:L,2,FALSE)</f>
        <v>Alex Thomson</v>
      </c>
      <c r="G1465" t="str">
        <f>VLOOKUP(F1465,'names lookup'!E:H,3,FALSE)</f>
        <v>Channel 4 News</v>
      </c>
      <c r="H1465" t="str">
        <f>VLOOKUP(F1465,'names lookup'!E:I,5,FALSE)</f>
        <v>Media</v>
      </c>
      <c r="I1465" t="str">
        <f>VLOOKUP($F1465,'names lookup'!$E:J,6,FALSE)</f>
        <v>TV</v>
      </c>
      <c r="J1465" t="str">
        <f>VLOOKUP($F1465,'names lookup'!$E:K,7,FALSE)</f>
        <v>National</v>
      </c>
      <c r="K1465" t="str">
        <f>VLOOKUP($F1465,'names lookup'!$E:L,8,FALSE)</f>
        <v>UK</v>
      </c>
      <c r="L1465" t="str">
        <f t="shared" si="447"/>
        <v>What exactly does that mean? So if people continued to ignore your social distancing rule, what does tightening up the measures actually in practical terms mean?</v>
      </c>
      <c r="M1465" t="str">
        <f t="shared" si="460"/>
        <v>00:08</v>
      </c>
      <c r="N1465">
        <v>0</v>
      </c>
      <c r="O1465">
        <v>183</v>
      </c>
      <c r="Q1465" t="s">
        <v>1525</v>
      </c>
      <c r="R1465" s="7">
        <f t="shared" si="448"/>
        <v>43927</v>
      </c>
      <c r="S1465" t="s">
        <v>2901</v>
      </c>
      <c r="T1465" s="6">
        <f t="shared" si="461"/>
        <v>9.2592592592592588E-5</v>
      </c>
      <c r="U1465">
        <f t="shared" si="449"/>
        <v>9.2592592592592588E-5</v>
      </c>
      <c r="V1465">
        <f t="shared" si="450"/>
        <v>3.2638888888888891E-2</v>
      </c>
      <c r="W1465">
        <f t="shared" si="451"/>
        <v>3.2546296296296295E-2</v>
      </c>
      <c r="X1465">
        <f t="shared" si="463"/>
        <v>5.2777777777777771E-3</v>
      </c>
      <c r="Y1465">
        <f t="shared" si="452"/>
        <v>5.2777777777777771E-3</v>
      </c>
      <c r="Z1465" t="b">
        <f t="shared" si="453"/>
        <v>0</v>
      </c>
      <c r="AA1465" s="6">
        <f t="shared" si="454"/>
        <v>1.0416666666666667E-4</v>
      </c>
      <c r="AB1465" s="6" t="b">
        <f t="shared" si="455"/>
        <v>0</v>
      </c>
      <c r="AC1465" s="9">
        <f t="shared" si="456"/>
        <v>26</v>
      </c>
      <c r="AD1465" s="9">
        <f t="shared" si="465"/>
        <v>173.33333333333331</v>
      </c>
      <c r="AE1465" s="10">
        <f t="shared" si="462"/>
        <v>1.0416666666666667E-4</v>
      </c>
      <c r="AF1465">
        <f t="shared" si="457"/>
        <v>5.1851851851851842E-3</v>
      </c>
      <c r="AG1465" t="b">
        <f t="shared" si="458"/>
        <v>0</v>
      </c>
      <c r="AH1465">
        <f t="shared" si="459"/>
        <v>4.3020833333333335E-2</v>
      </c>
    </row>
    <row r="1466" spans="1:34" x14ac:dyDescent="0.2">
      <c r="A1466">
        <v>1559</v>
      </c>
      <c r="B1466" t="s">
        <v>1524</v>
      </c>
      <c r="C1466" t="s">
        <v>1528</v>
      </c>
      <c r="D1466" t="s">
        <v>2121</v>
      </c>
      <c r="E1466" t="str">
        <f t="shared" si="446"/>
        <v>Matt HancockApr 6, 2020</v>
      </c>
      <c r="F1466" t="str">
        <f>VLOOKUP(D1466,'names lookup'!A:L,5,FALSE)</f>
        <v>Matt Hancock</v>
      </c>
      <c r="G1466" t="str">
        <f>VLOOKUP(F1466,'names lookup'!E:H,3,FALSE)</f>
        <v>Government</v>
      </c>
      <c r="H1466" t="str">
        <f>VLOOKUP(F1466,'names lookup'!E:I,5,FALSE)</f>
        <v>Government</v>
      </c>
      <c r="I1466" t="str">
        <f>VLOOKUP($F1466,'names lookup'!$E:J,6,FALSE)</f>
        <v>Central govt</v>
      </c>
      <c r="J1466" t="str">
        <f>VLOOKUP($F1466,'names lookup'!$E:K,7,FALSE)</f>
        <v>N/A</v>
      </c>
      <c r="K1466" t="str">
        <f>VLOOKUP($F1466,'names lookup'!$E:L,8,FALSE)</f>
        <v>UK</v>
      </c>
      <c r="L1466" t="str">
        <f t="shared" si="447"/>
        <v>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v>
      </c>
      <c r="M1466" t="str">
        <f t="shared" si="460"/>
        <v>00:17</v>
      </c>
      <c r="N1466">
        <v>0</v>
      </c>
      <c r="O1466">
        <v>881</v>
      </c>
      <c r="Q1466" t="s">
        <v>1525</v>
      </c>
      <c r="R1466" s="7">
        <f t="shared" si="448"/>
        <v>43927</v>
      </c>
      <c r="S1466" t="s">
        <v>2673</v>
      </c>
      <c r="T1466" s="6">
        <f t="shared" si="461"/>
        <v>1.9675925925925926E-4</v>
      </c>
      <c r="U1466">
        <f t="shared" si="449"/>
        <v>1.9675925925925926E-4</v>
      </c>
      <c r="V1466">
        <f t="shared" si="450"/>
        <v>4.297453703703704E-2</v>
      </c>
      <c r="W1466">
        <f t="shared" si="451"/>
        <v>4.2777777777777783E-2</v>
      </c>
      <c r="X1466">
        <f t="shared" si="463"/>
        <v>5.2777777777777771E-3</v>
      </c>
      <c r="Y1466">
        <f t="shared" si="452"/>
        <v>5.2777777777777771E-3</v>
      </c>
      <c r="Z1466" t="b">
        <f t="shared" si="453"/>
        <v>0</v>
      </c>
      <c r="AA1466" s="6">
        <f t="shared" si="454"/>
        <v>7.0601851851851858E-4</v>
      </c>
      <c r="AB1466" s="6" t="b">
        <f t="shared" si="455"/>
        <v>0</v>
      </c>
      <c r="AC1466" s="9">
        <f t="shared" si="456"/>
        <v>155</v>
      </c>
      <c r="AD1466" s="9">
        <f t="shared" si="465"/>
        <v>152.4590163934426</v>
      </c>
      <c r="AE1466" s="10">
        <f t="shared" si="462"/>
        <v>6.3657407407407402E-4</v>
      </c>
      <c r="AF1466">
        <f t="shared" si="457"/>
        <v>5.0810185185185177E-3</v>
      </c>
      <c r="AG1466" t="b">
        <f t="shared" si="458"/>
        <v>0</v>
      </c>
      <c r="AH1466">
        <f t="shared" si="459"/>
        <v>4.3020833333333335E-2</v>
      </c>
    </row>
    <row r="1467" spans="1:34" x14ac:dyDescent="0.2">
      <c r="A1467">
        <v>1560</v>
      </c>
      <c r="B1467" t="s">
        <v>1524</v>
      </c>
      <c r="C1467" t="s">
        <v>1529</v>
      </c>
      <c r="D1467" t="s">
        <v>2021</v>
      </c>
      <c r="E1467" t="str">
        <f t="shared" si="446"/>
        <v>Alex ThomsonApr 6, 2020</v>
      </c>
      <c r="F1467" t="str">
        <f>VLOOKUP(E1467,'names lookup'!D:L,2,FALSE)</f>
        <v>Alex Thomson</v>
      </c>
      <c r="G1467" t="str">
        <f>VLOOKUP(F1467,'names lookup'!E:H,3,FALSE)</f>
        <v>Channel 4 News</v>
      </c>
      <c r="H1467" t="str">
        <f>VLOOKUP(F1467,'names lookup'!E:I,5,FALSE)</f>
        <v>Media</v>
      </c>
      <c r="I1467" t="str">
        <f>VLOOKUP($F1467,'names lookup'!$E:J,6,FALSE)</f>
        <v>TV</v>
      </c>
      <c r="J1467" t="str">
        <f>VLOOKUP($F1467,'names lookup'!$E:K,7,FALSE)</f>
        <v>National</v>
      </c>
      <c r="K1467" t="str">
        <f>VLOOKUP($F1467,'names lookup'!$E:L,8,FALSE)</f>
        <v>UK</v>
      </c>
      <c r="L1467" t="str">
        <f t="shared" si="447"/>
        <v>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v>
      </c>
      <c r="M1467" t="str">
        <f t="shared" si="460"/>
        <v>01:18</v>
      </c>
      <c r="N1467">
        <v>0</v>
      </c>
      <c r="O1467">
        <v>670</v>
      </c>
      <c r="Q1467" t="s">
        <v>1525</v>
      </c>
      <c r="R1467" s="7">
        <f t="shared" si="448"/>
        <v>43927</v>
      </c>
      <c r="S1467" t="s">
        <v>2566</v>
      </c>
      <c r="T1467" s="6">
        <f t="shared" si="461"/>
        <v>9.0277777777777784E-4</v>
      </c>
      <c r="U1467">
        <f t="shared" si="449"/>
        <v>9.0277777777777784E-4</v>
      </c>
      <c r="V1467">
        <f t="shared" si="450"/>
        <v>3.2638888888888891E-2</v>
      </c>
      <c r="W1467">
        <f t="shared" si="451"/>
        <v>3.1736111111111111E-2</v>
      </c>
      <c r="X1467">
        <f t="shared" si="463"/>
        <v>5.2777777777777771E-3</v>
      </c>
      <c r="Y1467">
        <f t="shared" si="452"/>
        <v>5.2777777777777771E-3</v>
      </c>
      <c r="Z1467" t="b">
        <f t="shared" si="453"/>
        <v>0</v>
      </c>
      <c r="AA1467" s="6">
        <f t="shared" si="454"/>
        <v>4.861111111111111E-4</v>
      </c>
      <c r="AB1467" s="6" t="b">
        <f t="shared" si="455"/>
        <v>0</v>
      </c>
      <c r="AC1467" s="9">
        <f t="shared" si="456"/>
        <v>115</v>
      </c>
      <c r="AD1467" s="9">
        <f t="shared" si="465"/>
        <v>164.28571428571431</v>
      </c>
      <c r="AE1467" s="10">
        <f t="shared" si="462"/>
        <v>4.7453703703703704E-4</v>
      </c>
      <c r="AF1467">
        <f t="shared" si="457"/>
        <v>4.3749999999999995E-3</v>
      </c>
      <c r="AG1467" t="b">
        <f t="shared" si="458"/>
        <v>0</v>
      </c>
      <c r="AH1467">
        <f t="shared" si="459"/>
        <v>4.3020833333333335E-2</v>
      </c>
    </row>
    <row r="1468" spans="1:34" x14ac:dyDescent="0.2">
      <c r="A1468">
        <v>1561</v>
      </c>
      <c r="B1468" t="s">
        <v>1524</v>
      </c>
      <c r="C1468" t="s">
        <v>1530</v>
      </c>
      <c r="D1468" t="s">
        <v>2121</v>
      </c>
      <c r="E1468" t="str">
        <f t="shared" si="446"/>
        <v>Matt HancockApr 6, 2020</v>
      </c>
      <c r="F1468" t="str">
        <f>VLOOKUP(D1468,'names lookup'!A:L,5,FALSE)</f>
        <v>Matt Hancock</v>
      </c>
      <c r="G1468" t="str">
        <f>VLOOKUP(F1468,'names lookup'!E:H,3,FALSE)</f>
        <v>Government</v>
      </c>
      <c r="H1468" t="str">
        <f>VLOOKUP(F1468,'names lookup'!E:I,5,FALSE)</f>
        <v>Government</v>
      </c>
      <c r="I1468" t="str">
        <f>VLOOKUP($F1468,'names lookup'!$E:J,6,FALSE)</f>
        <v>Central govt</v>
      </c>
      <c r="J1468" t="str">
        <f>VLOOKUP($F1468,'names lookup'!$E:K,7,FALSE)</f>
        <v>N/A</v>
      </c>
      <c r="K1468" t="str">
        <f>VLOOKUP($F1468,'names lookup'!$E:L,8,FALSE)</f>
        <v>UK</v>
      </c>
      <c r="L1468" t="str">
        <f t="shared" si="447"/>
        <v>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v>
      </c>
      <c r="M1468" t="str">
        <f t="shared" si="460"/>
        <v>02:00</v>
      </c>
      <c r="N1468">
        <v>0</v>
      </c>
      <c r="O1468">
        <v>666</v>
      </c>
      <c r="Q1468" t="s">
        <v>1525</v>
      </c>
      <c r="R1468" s="7">
        <f t="shared" si="448"/>
        <v>43927</v>
      </c>
      <c r="S1468" t="s">
        <v>2902</v>
      </c>
      <c r="T1468" s="6">
        <f t="shared" si="461"/>
        <v>1.3888888888888889E-3</v>
      </c>
      <c r="U1468">
        <f t="shared" si="449"/>
        <v>1.3888888888888889E-3</v>
      </c>
      <c r="V1468">
        <f t="shared" si="450"/>
        <v>4.297453703703704E-2</v>
      </c>
      <c r="W1468">
        <f t="shared" si="451"/>
        <v>4.1585648148148149E-2</v>
      </c>
      <c r="X1468">
        <f t="shared" si="463"/>
        <v>5.2777777777777771E-3</v>
      </c>
      <c r="Y1468">
        <f t="shared" si="452"/>
        <v>5.2777777777777771E-3</v>
      </c>
      <c r="Z1468" t="b">
        <f t="shared" si="453"/>
        <v>0</v>
      </c>
      <c r="AA1468" s="6">
        <f t="shared" si="454"/>
        <v>5.2083333333333322E-4</v>
      </c>
      <c r="AB1468" s="6" t="b">
        <f t="shared" si="455"/>
        <v>0</v>
      </c>
      <c r="AC1468" s="9">
        <f t="shared" si="456"/>
        <v>114</v>
      </c>
      <c r="AD1468" s="9">
        <f t="shared" si="465"/>
        <v>152.00000000000006</v>
      </c>
      <c r="AE1468" s="10">
        <f t="shared" si="462"/>
        <v>4.6296296296296293E-4</v>
      </c>
      <c r="AF1468">
        <f t="shared" si="457"/>
        <v>3.8888888888888879E-3</v>
      </c>
      <c r="AG1468" t="b">
        <f t="shared" si="458"/>
        <v>0</v>
      </c>
      <c r="AH1468">
        <f t="shared" si="459"/>
        <v>4.3020833333333335E-2</v>
      </c>
    </row>
    <row r="1469" spans="1:34" x14ac:dyDescent="0.2">
      <c r="A1469">
        <v>1562</v>
      </c>
      <c r="B1469" t="s">
        <v>1524</v>
      </c>
      <c r="C1469" t="s">
        <v>1531</v>
      </c>
      <c r="D1469" t="s">
        <v>2090</v>
      </c>
      <c r="E1469" t="str">
        <f t="shared" si="446"/>
        <v>Jenny HarriesApr 6, 2020</v>
      </c>
      <c r="F1469" t="str">
        <f>VLOOKUP(E1469,'names lookup'!D:L,2,FALSE)</f>
        <v>Dr. Jenny Harries</v>
      </c>
      <c r="G1469" t="str">
        <f>VLOOKUP(F1469,'names lookup'!E:H,3,FALSE)</f>
        <v>Department of Health and Social Care (DHSC)</v>
      </c>
      <c r="H1469" t="str">
        <f>VLOOKUP(F1469,'names lookup'!E:I,5,FALSE)</f>
        <v>Government</v>
      </c>
      <c r="I1469" t="str">
        <f>VLOOKUP($F1469,'names lookup'!$E:J,6,FALSE)</f>
        <v>Health</v>
      </c>
      <c r="J1469" t="str">
        <f>VLOOKUP($F1469,'names lookup'!$E:K,7,FALSE)</f>
        <v>N/A</v>
      </c>
      <c r="K1469" t="str">
        <f>VLOOKUP($F1469,'names lookup'!$E:L,8,FALSE)</f>
        <v>England</v>
      </c>
      <c r="L1469" t="str">
        <f t="shared" si="447"/>
        <v>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v>
      </c>
      <c r="M1469" t="str">
        <f t="shared" si="460"/>
        <v>02:45</v>
      </c>
      <c r="N1469">
        <v>0</v>
      </c>
      <c r="O1469">
        <v>885</v>
      </c>
      <c r="Q1469" t="s">
        <v>1525</v>
      </c>
      <c r="R1469" s="7">
        <f t="shared" si="448"/>
        <v>43927</v>
      </c>
      <c r="S1469" t="s">
        <v>2903</v>
      </c>
      <c r="T1469" s="6">
        <f t="shared" si="461"/>
        <v>1.9097222222222222E-3</v>
      </c>
      <c r="U1469">
        <f t="shared" si="449"/>
        <v>1.9097222222222222E-3</v>
      </c>
      <c r="V1469">
        <f t="shared" si="450"/>
        <v>4.2835648148148144E-2</v>
      </c>
      <c r="W1469">
        <f t="shared" si="451"/>
        <v>4.0925925925925921E-2</v>
      </c>
      <c r="X1469">
        <f t="shared" si="463"/>
        <v>5.2777777777777771E-3</v>
      </c>
      <c r="Y1469">
        <f t="shared" si="452"/>
        <v>5.2777777777777771E-3</v>
      </c>
      <c r="Z1469" t="b">
        <f t="shared" si="453"/>
        <v>0</v>
      </c>
      <c r="AA1469" s="6">
        <f t="shared" si="454"/>
        <v>6.018518518518519E-4</v>
      </c>
      <c r="AB1469" s="6" t="b">
        <f t="shared" si="455"/>
        <v>0</v>
      </c>
      <c r="AC1469" s="9">
        <f t="shared" si="456"/>
        <v>163</v>
      </c>
      <c r="AD1469" s="9">
        <f t="shared" si="465"/>
        <v>188.07692307692307</v>
      </c>
      <c r="AE1469" s="10">
        <f t="shared" si="462"/>
        <v>6.7129629629629625E-4</v>
      </c>
      <c r="AF1469">
        <f t="shared" si="457"/>
        <v>3.3680555555555547E-3</v>
      </c>
      <c r="AG1469" t="b">
        <f t="shared" si="458"/>
        <v>0</v>
      </c>
      <c r="AH1469">
        <f t="shared" si="459"/>
        <v>4.3020833333333335E-2</v>
      </c>
    </row>
    <row r="1470" spans="1:34" x14ac:dyDescent="0.2">
      <c r="A1470">
        <v>1563</v>
      </c>
      <c r="B1470" t="s">
        <v>1524</v>
      </c>
      <c r="C1470" t="s">
        <v>1532</v>
      </c>
      <c r="D1470" t="s">
        <v>2121</v>
      </c>
      <c r="E1470" t="str">
        <f t="shared" si="446"/>
        <v>Matt HancockApr 6, 2020</v>
      </c>
      <c r="F1470" t="str">
        <f>VLOOKUP(D1470,'names lookup'!A:L,5,FALSE)</f>
        <v>Matt Hancock</v>
      </c>
      <c r="G1470" t="str">
        <f>VLOOKUP(F1470,'names lookup'!E:H,3,FALSE)</f>
        <v>Government</v>
      </c>
      <c r="H1470" t="str">
        <f>VLOOKUP(F1470,'names lookup'!E:I,5,FALSE)</f>
        <v>Government</v>
      </c>
      <c r="I1470" t="str">
        <f>VLOOKUP($F1470,'names lookup'!$E:J,6,FALSE)</f>
        <v>Central govt</v>
      </c>
      <c r="J1470" t="str">
        <f>VLOOKUP($F1470,'names lookup'!$E:K,7,FALSE)</f>
        <v>N/A</v>
      </c>
      <c r="K1470" t="str">
        <f>VLOOKUP($F1470,'names lookup'!$E:L,8,FALSE)</f>
        <v>UK</v>
      </c>
      <c r="L1470" t="str">
        <f t="shared" si="447"/>
        <v>Okay, great. Charlotte Ivers from talkRADIO.</v>
      </c>
      <c r="M1470" t="str">
        <f t="shared" si="460"/>
        <v>03:37</v>
      </c>
      <c r="N1470">
        <v>0</v>
      </c>
      <c r="O1470">
        <v>66</v>
      </c>
      <c r="Q1470" t="s">
        <v>1525</v>
      </c>
      <c r="R1470" s="7">
        <f t="shared" si="448"/>
        <v>43927</v>
      </c>
      <c r="S1470" t="s">
        <v>2822</v>
      </c>
      <c r="T1470" s="6">
        <f t="shared" si="461"/>
        <v>2.5115740740740741E-3</v>
      </c>
      <c r="U1470">
        <f t="shared" si="449"/>
        <v>2.5115740740740741E-3</v>
      </c>
      <c r="V1470">
        <f t="shared" si="450"/>
        <v>4.297453703703704E-2</v>
      </c>
      <c r="W1470">
        <f t="shared" si="451"/>
        <v>4.0462962962962964E-2</v>
      </c>
      <c r="X1470">
        <f t="shared" si="463"/>
        <v>5.2777777777777771E-3</v>
      </c>
      <c r="Y1470">
        <f t="shared" si="452"/>
        <v>5.2777777777777771E-3</v>
      </c>
      <c r="Z1470" t="b">
        <f t="shared" si="453"/>
        <v>0</v>
      </c>
      <c r="AA1470" s="6">
        <f t="shared" si="454"/>
        <v>4.629629629629645E-5</v>
      </c>
      <c r="AB1470" s="6" t="b">
        <f t="shared" si="455"/>
        <v>0</v>
      </c>
      <c r="AC1470" s="9">
        <f t="shared" si="456"/>
        <v>6</v>
      </c>
      <c r="AD1470" s="9">
        <f t="shared" si="465"/>
        <v>89.999999999999702</v>
      </c>
      <c r="AE1470" s="10">
        <f t="shared" si="462"/>
        <v>2.3148148148148147E-5</v>
      </c>
      <c r="AF1470">
        <f t="shared" si="457"/>
        <v>2.766203703703703E-3</v>
      </c>
      <c r="AG1470" t="b">
        <f t="shared" si="458"/>
        <v>0</v>
      </c>
      <c r="AH1470">
        <f t="shared" si="459"/>
        <v>4.3020833333333335E-2</v>
      </c>
    </row>
    <row r="1471" spans="1:34" x14ac:dyDescent="0.2">
      <c r="A1471">
        <v>1564</v>
      </c>
      <c r="B1471" t="s">
        <v>1524</v>
      </c>
      <c r="C1471" t="s">
        <v>1533</v>
      </c>
      <c r="D1471" t="s">
        <v>2042</v>
      </c>
      <c r="E1471" t="str">
        <f t="shared" si="446"/>
        <v>Charlotte IversApr 6, 2020</v>
      </c>
      <c r="F1471" t="str">
        <f>VLOOKUP(E1471,'names lookup'!D:L,2,FALSE)</f>
        <v>Charlotte Ivers</v>
      </c>
      <c r="G1471" t="str">
        <f>VLOOKUP(F1471,'names lookup'!E:H,3,FALSE)</f>
        <v>talkRADIO</v>
      </c>
      <c r="H1471" t="str">
        <f>VLOOKUP(F1471,'names lookup'!E:I,5,FALSE)</f>
        <v>Media</v>
      </c>
      <c r="I1471" t="str">
        <f>VLOOKUP($F1471,'names lookup'!$E:J,6,FALSE)</f>
        <v>Radio</v>
      </c>
      <c r="J1471" t="str">
        <f>VLOOKUP($F1471,'names lookup'!$E:K,7,FALSE)</f>
        <v>National</v>
      </c>
      <c r="K1471" t="str">
        <f>VLOOKUP($F1471,'names lookup'!$E:L,8,FALSE)</f>
        <v>UK</v>
      </c>
      <c r="L1471" t="str">
        <f t="shared" si="447"/>
        <v>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v>
      </c>
      <c r="M1471" t="str">
        <f t="shared" si="460"/>
        <v>03:41</v>
      </c>
      <c r="N1471">
        <v>0</v>
      </c>
      <c r="O1471">
        <v>488</v>
      </c>
      <c r="Q1471" t="s">
        <v>1525</v>
      </c>
      <c r="R1471" s="7">
        <f t="shared" si="448"/>
        <v>43927</v>
      </c>
      <c r="S1471" t="s">
        <v>2780</v>
      </c>
      <c r="T1471" s="6">
        <f t="shared" si="461"/>
        <v>2.5578703703703705E-3</v>
      </c>
      <c r="U1471">
        <f t="shared" si="449"/>
        <v>2.5578703703703705E-3</v>
      </c>
      <c r="V1471">
        <f t="shared" si="450"/>
        <v>5.1504629629629635E-3</v>
      </c>
      <c r="W1471">
        <f t="shared" si="451"/>
        <v>2.592592592592593E-3</v>
      </c>
      <c r="X1471">
        <f t="shared" si="463"/>
        <v>5.2777777777777771E-3</v>
      </c>
      <c r="Y1471">
        <f t="shared" si="452"/>
        <v>5.2777777777777771E-3</v>
      </c>
      <c r="Z1471" t="b">
        <f t="shared" si="453"/>
        <v>0</v>
      </c>
      <c r="AA1471" s="6">
        <f t="shared" si="454"/>
        <v>3.4722222222222229E-4</v>
      </c>
      <c r="AB1471" s="6" t="b">
        <f t="shared" si="455"/>
        <v>0</v>
      </c>
      <c r="AC1471" s="9">
        <f t="shared" si="456"/>
        <v>88</v>
      </c>
      <c r="AD1471" s="9">
        <f t="shared" si="465"/>
        <v>175.99999999999997</v>
      </c>
      <c r="AE1471" s="10">
        <f t="shared" si="462"/>
        <v>3.5879629629629635E-4</v>
      </c>
      <c r="AF1471">
        <f t="shared" si="457"/>
        <v>2.7199074074074066E-3</v>
      </c>
      <c r="AG1471" t="b">
        <f t="shared" si="458"/>
        <v>0</v>
      </c>
      <c r="AH1471">
        <f t="shared" si="459"/>
        <v>4.3020833333333335E-2</v>
      </c>
    </row>
    <row r="1472" spans="1:34" x14ac:dyDescent="0.2">
      <c r="A1472">
        <v>1565</v>
      </c>
      <c r="B1472" t="s">
        <v>1524</v>
      </c>
      <c r="C1472" t="s">
        <v>1534</v>
      </c>
      <c r="D1472" t="s">
        <v>2121</v>
      </c>
      <c r="E1472" t="str">
        <f t="shared" si="446"/>
        <v>Matt HancockApr 6, 2020</v>
      </c>
      <c r="F1472" t="str">
        <f>VLOOKUP(D1472,'names lookup'!A:L,5,FALSE)</f>
        <v>Matt Hancock</v>
      </c>
      <c r="G1472" t="str">
        <f>VLOOKUP(F1472,'names lookup'!E:H,3,FALSE)</f>
        <v>Government</v>
      </c>
      <c r="H1472" t="str">
        <f>VLOOKUP(F1472,'names lookup'!E:I,5,FALSE)</f>
        <v>Government</v>
      </c>
      <c r="I1472" t="str">
        <f>VLOOKUP($F1472,'names lookup'!$E:J,6,FALSE)</f>
        <v>Central govt</v>
      </c>
      <c r="J1472" t="str">
        <f>VLOOKUP($F1472,'names lookup'!$E:K,7,FALSE)</f>
        <v>N/A</v>
      </c>
      <c r="K1472" t="str">
        <f>VLOOKUP($F1472,'names lookup'!$E:L,8,FALSE)</f>
        <v>UK</v>
      </c>
      <c r="L1472" t="str">
        <f t="shared" si="447"/>
        <v>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v>
      </c>
      <c r="M1472" t="str">
        <f t="shared" si="460"/>
        <v>04:11</v>
      </c>
      <c r="N1472">
        <v>0</v>
      </c>
      <c r="O1472">
        <v>849</v>
      </c>
      <c r="Q1472" t="s">
        <v>1525</v>
      </c>
      <c r="R1472" s="7">
        <f t="shared" si="448"/>
        <v>43927</v>
      </c>
      <c r="S1472" t="s">
        <v>2304</v>
      </c>
      <c r="T1472" s="6">
        <f t="shared" si="461"/>
        <v>2.9050925925925928E-3</v>
      </c>
      <c r="U1472">
        <f t="shared" si="449"/>
        <v>2.9050925925925928E-3</v>
      </c>
      <c r="V1472">
        <f t="shared" si="450"/>
        <v>4.297453703703704E-2</v>
      </c>
      <c r="W1472">
        <f t="shared" si="451"/>
        <v>4.0069444444444449E-2</v>
      </c>
      <c r="X1472">
        <f t="shared" si="463"/>
        <v>5.2777777777777771E-3</v>
      </c>
      <c r="Y1472">
        <f t="shared" si="452"/>
        <v>5.2777777777777771E-3</v>
      </c>
      <c r="Z1472" t="b">
        <f t="shared" si="453"/>
        <v>0</v>
      </c>
      <c r="AA1472" s="6">
        <f t="shared" si="454"/>
        <v>7.2916666666666659E-4</v>
      </c>
      <c r="AB1472" s="6" t="b">
        <f t="shared" si="455"/>
        <v>0</v>
      </c>
      <c r="AC1472" s="9">
        <f t="shared" si="456"/>
        <v>144</v>
      </c>
      <c r="AD1472" s="9">
        <f t="shared" si="465"/>
        <v>137.14285714285717</v>
      </c>
      <c r="AE1472" s="10">
        <f t="shared" si="462"/>
        <v>5.9027777777777778E-4</v>
      </c>
      <c r="AF1472">
        <f t="shared" si="457"/>
        <v>2.3726851851851843E-3</v>
      </c>
      <c r="AG1472" t="b">
        <f t="shared" si="458"/>
        <v>0</v>
      </c>
      <c r="AH1472">
        <f t="shared" si="459"/>
        <v>4.3020833333333335E-2</v>
      </c>
    </row>
    <row r="1473" spans="1:34" x14ac:dyDescent="0.2">
      <c r="A1473">
        <v>1566</v>
      </c>
      <c r="B1473" t="s">
        <v>1524</v>
      </c>
      <c r="C1473" t="s">
        <v>1535</v>
      </c>
      <c r="D1473" t="s">
        <v>2090</v>
      </c>
      <c r="E1473" t="str">
        <f t="shared" si="446"/>
        <v>Jenny HarriesApr 6, 2020</v>
      </c>
      <c r="F1473" t="str">
        <f>VLOOKUP(E1473,'names lookup'!D:L,2,FALSE)</f>
        <v>Dr. Jenny Harries</v>
      </c>
      <c r="G1473" t="str">
        <f>VLOOKUP(F1473,'names lookup'!E:H,3,FALSE)</f>
        <v>Department of Health and Social Care (DHSC)</v>
      </c>
      <c r="H1473" t="str">
        <f>VLOOKUP(F1473,'names lookup'!E:I,5,FALSE)</f>
        <v>Government</v>
      </c>
      <c r="I1473" t="str">
        <f>VLOOKUP($F1473,'names lookup'!$E:J,6,FALSE)</f>
        <v>Health</v>
      </c>
      <c r="J1473" t="str">
        <f>VLOOKUP($F1473,'names lookup'!$E:K,7,FALSE)</f>
        <v>N/A</v>
      </c>
      <c r="K1473" t="str">
        <f>VLOOKUP($F1473,'names lookup'!$E:L,8,FALSE)</f>
        <v>England</v>
      </c>
      <c r="L1473" t="str">
        <f t="shared" si="447"/>
        <v>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v>
      </c>
      <c r="M1473" t="str">
        <f t="shared" si="460"/>
        <v>05:14</v>
      </c>
      <c r="N1473">
        <v>0</v>
      </c>
      <c r="O1473">
        <v>939</v>
      </c>
      <c r="Q1473" t="s">
        <v>1525</v>
      </c>
      <c r="R1473" s="7">
        <f t="shared" si="448"/>
        <v>43927</v>
      </c>
      <c r="S1473" t="s">
        <v>2904</v>
      </c>
      <c r="T1473" s="6">
        <f t="shared" si="461"/>
        <v>3.6342592592592594E-3</v>
      </c>
      <c r="U1473">
        <f t="shared" si="449"/>
        <v>3.6342592592592594E-3</v>
      </c>
      <c r="V1473">
        <f t="shared" si="450"/>
        <v>4.2835648148148144E-2</v>
      </c>
      <c r="W1473">
        <f t="shared" si="451"/>
        <v>3.9201388888888883E-2</v>
      </c>
      <c r="X1473">
        <f t="shared" si="463"/>
        <v>5.2777777777777771E-3</v>
      </c>
      <c r="Y1473">
        <f t="shared" si="452"/>
        <v>5.2777777777777771E-3</v>
      </c>
      <c r="Z1473" t="b">
        <f t="shared" si="453"/>
        <v>0</v>
      </c>
      <c r="AA1473" s="6">
        <f t="shared" si="454"/>
        <v>6.597222222222217E-4</v>
      </c>
      <c r="AB1473" s="6" t="b">
        <f t="shared" si="455"/>
        <v>0</v>
      </c>
      <c r="AC1473" s="9">
        <f t="shared" si="456"/>
        <v>161</v>
      </c>
      <c r="AD1473" s="9">
        <f t="shared" si="465"/>
        <v>169.47368421052644</v>
      </c>
      <c r="AE1473" s="10">
        <f t="shared" si="462"/>
        <v>6.5972222222222213E-4</v>
      </c>
      <c r="AF1473">
        <f t="shared" si="457"/>
        <v>1.6435185185185177E-3</v>
      </c>
      <c r="AG1473" t="b">
        <f t="shared" si="458"/>
        <v>0</v>
      </c>
      <c r="AH1473">
        <f t="shared" si="459"/>
        <v>4.3020833333333335E-2</v>
      </c>
    </row>
    <row r="1474" spans="1:34" x14ac:dyDescent="0.2">
      <c r="A1474">
        <v>1567</v>
      </c>
      <c r="B1474" t="s">
        <v>1524</v>
      </c>
      <c r="C1474" t="s">
        <v>1536</v>
      </c>
      <c r="D1474" t="s">
        <v>2090</v>
      </c>
      <c r="E1474" t="str">
        <f t="shared" ref="E1474:E1537" si="466">D1474&amp;Q1474</f>
        <v>Jenny HarriesApr 6, 2020</v>
      </c>
      <c r="F1474" t="str">
        <f>VLOOKUP(E1474,'names lookup'!D:L,2,FALSE)</f>
        <v>Dr. Jenny Harries</v>
      </c>
      <c r="G1474" t="str">
        <f>VLOOKUP(F1474,'names lookup'!E:H,3,FALSE)</f>
        <v>Department of Health and Social Care (DHSC)</v>
      </c>
      <c r="H1474" t="str">
        <f>VLOOKUP(F1474,'names lookup'!E:I,5,FALSE)</f>
        <v>Government</v>
      </c>
      <c r="I1474" t="str">
        <f>VLOOKUP($F1474,'names lookup'!$E:J,6,FALSE)</f>
        <v>Health</v>
      </c>
      <c r="J1474" t="str">
        <f>VLOOKUP($F1474,'names lookup'!$E:K,7,FALSE)</f>
        <v>N/A</v>
      </c>
      <c r="K1474" t="str">
        <f>VLOOKUP($F1474,'names lookup'!$E:L,8,FALSE)</f>
        <v>England</v>
      </c>
      <c r="L1474" t="str">
        <f t="shared" ref="L1474:L1537" si="467">TRIM(SUBSTITUTE(SUBSTITUTE(SUBSTITUTE(SUBSTITUTE(C1474,D1474,""),M1474,""),"();",""),":",""))</f>
        <v>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v>
      </c>
      <c r="M1474" t="str">
        <f t="shared" si="460"/>
        <v>06:11</v>
      </c>
      <c r="N1474">
        <v>0</v>
      </c>
      <c r="O1474">
        <v>1168</v>
      </c>
      <c r="Q1474" t="s">
        <v>1525</v>
      </c>
      <c r="R1474" s="7">
        <f t="shared" ref="R1474:R1537" si="468">DATE(2020,IF(LEFT(Q1474,3)="Apr",4,3),SUBSTITUTE(SUBSTITUTE(SUBSTITUTE(Q1474,", 2020",""),"Apr ",""),"Mar ",""))</f>
        <v>43927</v>
      </c>
      <c r="S1474" t="s">
        <v>2904</v>
      </c>
      <c r="T1474" s="6">
        <f t="shared" si="461"/>
        <v>4.2939814814814811E-3</v>
      </c>
      <c r="U1474">
        <f t="shared" ref="U1474:U1537" si="469">IF(D1474=D1473,U1473,T1474)</f>
        <v>3.6342592592592594E-3</v>
      </c>
      <c r="V1474">
        <f t="shared" ref="V1474:V1537" si="470">_xlfn.MAXIFS(T:T,D:D,D1474,B:B,B1474)</f>
        <v>4.2835648148148144E-2</v>
      </c>
      <c r="W1474">
        <f t="shared" ref="W1474:W1537" si="471">V1474-U1474</f>
        <v>3.9201388888888883E-2</v>
      </c>
      <c r="X1474">
        <f t="shared" si="463"/>
        <v>5.2777777777777771E-3</v>
      </c>
      <c r="Y1474">
        <f t="shared" ref="Y1474:Y1537" si="472">IF(ISBLANK(X1474),V1474,X1474)</f>
        <v>5.2777777777777771E-3</v>
      </c>
      <c r="Z1474" t="b">
        <f t="shared" ref="Z1474:Z1537" si="473">IF(ISBLANK(X1474),TRUE,FALSE)</f>
        <v>0</v>
      </c>
      <c r="AA1474" s="6">
        <f t="shared" ref="AA1474:AA1537" si="474">T1475-T1474</f>
        <v>8.2175925925925992E-4</v>
      </c>
      <c r="AB1474" s="6" t="b">
        <f t="shared" ref="AB1474:AB1537" si="475">AA1474&lt;0</f>
        <v>0</v>
      </c>
      <c r="AC1474" s="9">
        <f t="shared" ref="AC1474:AC1537" si="476">LEN(TRIM(L1474))-LEN(SUBSTITUTE(L1474," ",""))+1</f>
        <v>188</v>
      </c>
      <c r="AD1474" s="9">
        <f t="shared" si="465"/>
        <v>158.8732394366196</v>
      </c>
      <c r="AE1474" s="10">
        <f t="shared" si="462"/>
        <v>7.7546296296296304E-4</v>
      </c>
      <c r="AF1474">
        <f t="shared" ref="AF1474:AF1537" si="477">Y1474-U1474</f>
        <v>1.6435185185185177E-3</v>
      </c>
      <c r="AG1474" t="b">
        <f t="shared" ref="AG1474:AG1537" si="478">AF1474&lt;0</f>
        <v>0</v>
      </c>
      <c r="AH1474">
        <f t="shared" ref="AH1474:AH1537" si="479">_xlfn.MAXIFS(T:T,B:B,B1474)</f>
        <v>4.3020833333333335E-2</v>
      </c>
    </row>
    <row r="1475" spans="1:34" x14ac:dyDescent="0.2">
      <c r="A1475">
        <v>1568</v>
      </c>
      <c r="B1475" t="s">
        <v>1524</v>
      </c>
      <c r="C1475" t="s">
        <v>1537</v>
      </c>
      <c r="D1475" t="s">
        <v>2121</v>
      </c>
      <c r="E1475" t="str">
        <f t="shared" si="466"/>
        <v>Matt HancockApr 6, 2020</v>
      </c>
      <c r="F1475" t="str">
        <f>VLOOKUP(D1475,'names lookup'!A:L,5,FALSE)</f>
        <v>Matt Hancock</v>
      </c>
      <c r="G1475" t="str">
        <f>VLOOKUP(F1475,'names lookup'!E:H,3,FALSE)</f>
        <v>Government</v>
      </c>
      <c r="H1475" t="str">
        <f>VLOOKUP(F1475,'names lookup'!E:I,5,FALSE)</f>
        <v>Government</v>
      </c>
      <c r="I1475" t="str">
        <f>VLOOKUP($F1475,'names lookup'!$E:J,6,FALSE)</f>
        <v>Central govt</v>
      </c>
      <c r="J1475" t="str">
        <f>VLOOKUP($F1475,'names lookup'!$E:K,7,FALSE)</f>
        <v>N/A</v>
      </c>
      <c r="K1475" t="str">
        <f>VLOOKUP($F1475,'names lookup'!$E:L,8,FALSE)</f>
        <v>UK</v>
      </c>
      <c r="L1475" t="str">
        <f t="shared" si="467"/>
        <v>Did you have a follow-up? You put your hand up?</v>
      </c>
      <c r="M1475" t="str">
        <f t="shared" ref="M1475:M1538" si="480">MID(C1475,FIND("(",C1475)+1,FIND(")",C1475)-FIND("(",C1475)-1)</f>
        <v>07:22</v>
      </c>
      <c r="N1475">
        <v>0</v>
      </c>
      <c r="O1475">
        <v>69</v>
      </c>
      <c r="Q1475" t="s">
        <v>1525</v>
      </c>
      <c r="R1475" s="7">
        <f t="shared" si="468"/>
        <v>43927</v>
      </c>
      <c r="S1475" t="s">
        <v>2905</v>
      </c>
      <c r="T1475" s="6">
        <f t="shared" ref="T1475:T1538" si="481">IF(LEN(N1475)&gt;5,TIME(LEFT(M1475,2),MID(M1475,4,2),RIGHT(M1475,2)),TIME(N1475,LEFT(M1475,2),RIGHT(M1475,2)))</f>
        <v>5.115740740740741E-3</v>
      </c>
      <c r="U1475">
        <f t="shared" si="469"/>
        <v>5.115740740740741E-3</v>
      </c>
      <c r="V1475">
        <f t="shared" si="470"/>
        <v>4.297453703703704E-2</v>
      </c>
      <c r="W1475">
        <f t="shared" si="471"/>
        <v>3.78587962962963E-2</v>
      </c>
      <c r="X1475">
        <f t="shared" si="463"/>
        <v>5.2777777777777771E-3</v>
      </c>
      <c r="Y1475">
        <f t="shared" si="472"/>
        <v>5.2777777777777771E-3</v>
      </c>
      <c r="Z1475" t="b">
        <f t="shared" si="473"/>
        <v>0</v>
      </c>
      <c r="AA1475" s="6">
        <f t="shared" si="474"/>
        <v>3.4722222222222446E-5</v>
      </c>
      <c r="AB1475" s="6" t="b">
        <f t="shared" si="475"/>
        <v>0</v>
      </c>
      <c r="AC1475" s="9">
        <f t="shared" si="476"/>
        <v>10</v>
      </c>
      <c r="AD1475" s="9">
        <f t="shared" si="465"/>
        <v>199.99999999999872</v>
      </c>
      <c r="AE1475" s="10">
        <f t="shared" ref="AE1475:AE1538" si="482">TIME(0,0,(AC1475/AVERAGE(AD:AD))*60)</f>
        <v>3.4722222222222222E-5</v>
      </c>
      <c r="AF1475">
        <f t="shared" si="477"/>
        <v>1.6203703703703606E-4</v>
      </c>
      <c r="AG1475" t="b">
        <f t="shared" si="478"/>
        <v>0</v>
      </c>
      <c r="AH1475">
        <f t="shared" si="479"/>
        <v>4.3020833333333335E-2</v>
      </c>
    </row>
    <row r="1476" spans="1:34" x14ac:dyDescent="0.2">
      <c r="A1476">
        <v>1569</v>
      </c>
      <c r="B1476" t="s">
        <v>1524</v>
      </c>
      <c r="C1476" t="s">
        <v>1538</v>
      </c>
      <c r="D1476" t="s">
        <v>2042</v>
      </c>
      <c r="E1476" t="str">
        <f t="shared" si="466"/>
        <v>Charlotte IversApr 6, 2020</v>
      </c>
      <c r="F1476" t="str">
        <f>VLOOKUP(E1476,'names lookup'!D:L,2,FALSE)</f>
        <v>Charlotte Ivers</v>
      </c>
      <c r="G1476" t="str">
        <f>VLOOKUP(F1476,'names lookup'!E:H,3,FALSE)</f>
        <v>talkRADIO</v>
      </c>
      <c r="H1476" t="str">
        <f>VLOOKUP(F1476,'names lookup'!E:I,5,FALSE)</f>
        <v>Media</v>
      </c>
      <c r="I1476" t="str">
        <f>VLOOKUP($F1476,'names lookup'!$E:J,6,FALSE)</f>
        <v>Radio</v>
      </c>
      <c r="J1476" t="str">
        <f>VLOOKUP($F1476,'names lookup'!$E:K,7,FALSE)</f>
        <v>National</v>
      </c>
      <c r="K1476" t="str">
        <f>VLOOKUP($F1476,'names lookup'!$E:L,8,FALSE)</f>
        <v>UK</v>
      </c>
      <c r="L1476" t="str">
        <f t="shared" si="467"/>
        <v>Yes. I was just going to ask you talks about us now knowing more about the disease. So knowing what we know now, should we have had these higher levels of protection from the beginning? Were people at risk?</v>
      </c>
      <c r="M1476" t="str">
        <f t="shared" si="480"/>
        <v>07:25</v>
      </c>
      <c r="N1476">
        <v>0</v>
      </c>
      <c r="O1476">
        <v>231</v>
      </c>
      <c r="Q1476" t="s">
        <v>1525</v>
      </c>
      <c r="R1476" s="7">
        <f t="shared" si="468"/>
        <v>43927</v>
      </c>
      <c r="S1476" t="s">
        <v>2783</v>
      </c>
      <c r="T1476" s="6">
        <f t="shared" si="481"/>
        <v>5.1504629629629635E-3</v>
      </c>
      <c r="U1476">
        <f t="shared" si="469"/>
        <v>5.1504629629629635E-3</v>
      </c>
      <c r="V1476">
        <f t="shared" si="470"/>
        <v>5.1504629629629635E-3</v>
      </c>
      <c r="W1476">
        <f t="shared" si="471"/>
        <v>0</v>
      </c>
      <c r="X1476">
        <f t="shared" si="463"/>
        <v>5.2777777777777771E-3</v>
      </c>
      <c r="Y1476">
        <f t="shared" si="472"/>
        <v>5.2777777777777771E-3</v>
      </c>
      <c r="Z1476" t="b">
        <f t="shared" si="473"/>
        <v>0</v>
      </c>
      <c r="AA1476" s="6">
        <f t="shared" si="474"/>
        <v>1.2731481481481361E-4</v>
      </c>
      <c r="AB1476" s="6" t="b">
        <f t="shared" si="475"/>
        <v>0</v>
      </c>
      <c r="AC1476" s="9">
        <f t="shared" si="476"/>
        <v>39</v>
      </c>
      <c r="AD1476" s="9">
        <f t="shared" si="465"/>
        <v>212.72727272727474</v>
      </c>
      <c r="AE1476" s="10">
        <f t="shared" si="482"/>
        <v>1.5046296296296297E-4</v>
      </c>
      <c r="AF1476">
        <f t="shared" si="477"/>
        <v>1.2731481481481361E-4</v>
      </c>
      <c r="AG1476" t="b">
        <f t="shared" si="478"/>
        <v>0</v>
      </c>
      <c r="AH1476">
        <f t="shared" si="479"/>
        <v>4.3020833333333335E-2</v>
      </c>
    </row>
    <row r="1477" spans="1:34" x14ac:dyDescent="0.2">
      <c r="A1477">
        <v>1570</v>
      </c>
      <c r="B1477" t="s">
        <v>1524</v>
      </c>
      <c r="C1477" t="s">
        <v>1539</v>
      </c>
      <c r="D1477" t="s">
        <v>2121</v>
      </c>
      <c r="E1477" t="str">
        <f t="shared" si="466"/>
        <v>Matt HancockApr 6, 2020</v>
      </c>
      <c r="F1477" t="str">
        <f>VLOOKUP(D1477,'names lookup'!A:L,5,FALSE)</f>
        <v>Matt Hancock</v>
      </c>
      <c r="G1477" t="str">
        <f>VLOOKUP(F1477,'names lookup'!E:H,3,FALSE)</f>
        <v>Government</v>
      </c>
      <c r="H1477" t="str">
        <f>VLOOKUP(F1477,'names lookup'!E:I,5,FALSE)</f>
        <v>Government</v>
      </c>
      <c r="I1477" t="str">
        <f>VLOOKUP($F1477,'names lookup'!$E:J,6,FALSE)</f>
        <v>Central govt</v>
      </c>
      <c r="J1477" t="str">
        <f>VLOOKUP($F1477,'names lookup'!$E:K,7,FALSE)</f>
        <v>N/A</v>
      </c>
      <c r="K1477" t="str">
        <f>VLOOKUP($F1477,'names lookup'!$E:L,8,FALSE)</f>
        <v>UK</v>
      </c>
      <c r="L1477" t="str">
        <f t="shared" si="467"/>
        <v>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v>
      </c>
      <c r="M1477" t="str">
        <f t="shared" si="480"/>
        <v>07:36</v>
      </c>
      <c r="N1477">
        <v>0</v>
      </c>
      <c r="O1477">
        <v>718</v>
      </c>
      <c r="Q1477" t="s">
        <v>1525</v>
      </c>
      <c r="R1477" s="7">
        <f t="shared" si="468"/>
        <v>43927</v>
      </c>
      <c r="S1477" t="s">
        <v>2906</v>
      </c>
      <c r="T1477" s="6">
        <f t="shared" si="481"/>
        <v>5.2777777777777771E-3</v>
      </c>
      <c r="U1477">
        <f t="shared" si="469"/>
        <v>5.2777777777777771E-3</v>
      </c>
      <c r="V1477">
        <f t="shared" si="470"/>
        <v>4.297453703703704E-2</v>
      </c>
      <c r="W1477">
        <f t="shared" si="471"/>
        <v>3.7696759259259263E-2</v>
      </c>
      <c r="X1477">
        <f t="shared" si="463"/>
        <v>1.0416666666666666E-2</v>
      </c>
      <c r="Y1477">
        <f t="shared" si="472"/>
        <v>1.0416666666666666E-2</v>
      </c>
      <c r="Z1477" t="b">
        <f t="shared" si="473"/>
        <v>0</v>
      </c>
      <c r="AA1477" s="6">
        <f t="shared" si="474"/>
        <v>5.3240740740740852E-4</v>
      </c>
      <c r="AB1477" s="6" t="b">
        <f t="shared" si="475"/>
        <v>0</v>
      </c>
      <c r="AC1477" s="9">
        <f t="shared" si="476"/>
        <v>131</v>
      </c>
      <c r="AD1477" s="9">
        <f t="shared" si="465"/>
        <v>170.86956521739094</v>
      </c>
      <c r="AE1477" s="10">
        <f t="shared" si="482"/>
        <v>5.3240740740740744E-4</v>
      </c>
      <c r="AF1477">
        <f t="shared" si="477"/>
        <v>5.138888888888889E-3</v>
      </c>
      <c r="AG1477" t="b">
        <f t="shared" si="478"/>
        <v>0</v>
      </c>
      <c r="AH1477">
        <f t="shared" si="479"/>
        <v>4.3020833333333335E-2</v>
      </c>
    </row>
    <row r="1478" spans="1:34" x14ac:dyDescent="0.2">
      <c r="A1478">
        <v>1571</v>
      </c>
      <c r="B1478" t="s">
        <v>1524</v>
      </c>
      <c r="C1478" t="s">
        <v>1540</v>
      </c>
      <c r="D1478" t="s">
        <v>2090</v>
      </c>
      <c r="E1478" t="str">
        <f t="shared" si="466"/>
        <v>Jenny HarriesApr 6, 2020</v>
      </c>
      <c r="F1478" t="str">
        <f>VLOOKUP(E1478,'names lookup'!D:L,2,FALSE)</f>
        <v>Dr. Jenny Harries</v>
      </c>
      <c r="G1478" t="str">
        <f>VLOOKUP(F1478,'names lookup'!E:H,3,FALSE)</f>
        <v>Department of Health and Social Care (DHSC)</v>
      </c>
      <c r="H1478" t="str">
        <f>VLOOKUP(F1478,'names lookup'!E:I,5,FALSE)</f>
        <v>Government</v>
      </c>
      <c r="I1478" t="str">
        <f>VLOOKUP($F1478,'names lookup'!$E:J,6,FALSE)</f>
        <v>Health</v>
      </c>
      <c r="J1478" t="str">
        <f>VLOOKUP($F1478,'names lookup'!$E:K,7,FALSE)</f>
        <v>N/A</v>
      </c>
      <c r="K1478" t="str">
        <f>VLOOKUP($F1478,'names lookup'!$E:L,8,FALSE)</f>
        <v>England</v>
      </c>
      <c r="L1478" t="str">
        <f t="shared" si="467"/>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v>
      </c>
      <c r="M1478" t="str">
        <f t="shared" si="480"/>
        <v>08:22</v>
      </c>
      <c r="N1478">
        <v>0</v>
      </c>
      <c r="O1478">
        <v>518</v>
      </c>
      <c r="Q1478" t="s">
        <v>1525</v>
      </c>
      <c r="R1478" s="7">
        <f t="shared" si="468"/>
        <v>43927</v>
      </c>
      <c r="S1478" t="s">
        <v>2907</v>
      </c>
      <c r="T1478" s="6">
        <f t="shared" si="481"/>
        <v>5.8101851851851856E-3</v>
      </c>
      <c r="U1478">
        <f t="shared" si="469"/>
        <v>5.8101851851851856E-3</v>
      </c>
      <c r="V1478">
        <f t="shared" si="470"/>
        <v>4.2835648148148144E-2</v>
      </c>
      <c r="W1478">
        <f t="shared" si="471"/>
        <v>3.7025462962962954E-2</v>
      </c>
      <c r="X1478">
        <f t="shared" ref="X1478:X1541" si="483">IF(V1478=T1478,T1479,X1479)</f>
        <v>1.0416666666666666E-2</v>
      </c>
      <c r="Y1478">
        <f t="shared" si="472"/>
        <v>1.0416666666666666E-2</v>
      </c>
      <c r="Z1478" t="b">
        <f t="shared" si="473"/>
        <v>0</v>
      </c>
      <c r="AA1478" s="6">
        <f t="shared" si="474"/>
        <v>3.4722222222222186E-4</v>
      </c>
      <c r="AB1478" s="6" t="b">
        <f t="shared" si="475"/>
        <v>0</v>
      </c>
      <c r="AC1478" s="9">
        <f t="shared" si="476"/>
        <v>85</v>
      </c>
      <c r="AD1478" s="9">
        <f t="shared" si="465"/>
        <v>170.0000000000002</v>
      </c>
      <c r="AE1478" s="10">
        <f t="shared" si="482"/>
        <v>3.4722222222222224E-4</v>
      </c>
      <c r="AF1478">
        <f t="shared" si="477"/>
        <v>4.6064814814814805E-3</v>
      </c>
      <c r="AG1478" t="b">
        <f t="shared" si="478"/>
        <v>0</v>
      </c>
      <c r="AH1478">
        <f t="shared" si="479"/>
        <v>4.3020833333333335E-2</v>
      </c>
    </row>
    <row r="1479" spans="1:34" x14ac:dyDescent="0.2">
      <c r="A1479">
        <v>1572</v>
      </c>
      <c r="B1479" t="s">
        <v>1524</v>
      </c>
      <c r="C1479" t="s">
        <v>1541</v>
      </c>
      <c r="D1479" t="s">
        <v>2090</v>
      </c>
      <c r="E1479" t="str">
        <f t="shared" si="466"/>
        <v>Jenny HarriesApr 6, 2020</v>
      </c>
      <c r="F1479" t="str">
        <f>VLOOKUP(E1479,'names lookup'!D:L,2,FALSE)</f>
        <v>Dr. Jenny Harries</v>
      </c>
      <c r="G1479" t="str">
        <f>VLOOKUP(F1479,'names lookup'!E:H,3,FALSE)</f>
        <v>Department of Health and Social Care (DHSC)</v>
      </c>
      <c r="H1479" t="str">
        <f>VLOOKUP(F1479,'names lookup'!E:I,5,FALSE)</f>
        <v>Government</v>
      </c>
      <c r="I1479" t="str">
        <f>VLOOKUP($F1479,'names lookup'!$E:J,6,FALSE)</f>
        <v>Health</v>
      </c>
      <c r="J1479" t="str">
        <f>VLOOKUP($F1479,'names lookup'!$E:K,7,FALSE)</f>
        <v>N/A</v>
      </c>
      <c r="K1479" t="str">
        <f>VLOOKUP($F1479,'names lookup'!$E:L,8,FALSE)</f>
        <v>England</v>
      </c>
      <c r="L1479" t="str">
        <f t="shared" si="467"/>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v>
      </c>
      <c r="M1479" t="str">
        <f t="shared" si="480"/>
        <v>08:52</v>
      </c>
      <c r="N1479">
        <v>0</v>
      </c>
      <c r="O1479">
        <v>795</v>
      </c>
      <c r="Q1479" t="s">
        <v>1525</v>
      </c>
      <c r="R1479" s="7">
        <f t="shared" si="468"/>
        <v>43927</v>
      </c>
      <c r="S1479" t="s">
        <v>2907</v>
      </c>
      <c r="T1479" s="6">
        <f t="shared" si="481"/>
        <v>6.1574074074074074E-3</v>
      </c>
      <c r="U1479">
        <f t="shared" si="469"/>
        <v>5.8101851851851856E-3</v>
      </c>
      <c r="V1479">
        <f t="shared" si="470"/>
        <v>4.2835648148148144E-2</v>
      </c>
      <c r="W1479">
        <f t="shared" si="471"/>
        <v>3.7025462962962954E-2</v>
      </c>
      <c r="X1479">
        <f t="shared" si="483"/>
        <v>1.0416666666666666E-2</v>
      </c>
      <c r="Y1479">
        <f t="shared" si="472"/>
        <v>1.0416666666666666E-2</v>
      </c>
      <c r="Z1479" t="b">
        <f t="shared" si="473"/>
        <v>0</v>
      </c>
      <c r="AA1479" s="6">
        <f t="shared" si="474"/>
        <v>5.6712962962962923E-4</v>
      </c>
      <c r="AB1479" s="6" t="b">
        <f t="shared" si="475"/>
        <v>0</v>
      </c>
      <c r="AC1479" s="9">
        <f t="shared" si="476"/>
        <v>135</v>
      </c>
      <c r="AD1479" s="9">
        <f t="shared" si="465"/>
        <v>165.30612244897972</v>
      </c>
      <c r="AE1479" s="10">
        <f t="shared" si="482"/>
        <v>5.5555555555555556E-4</v>
      </c>
      <c r="AF1479">
        <f t="shared" si="477"/>
        <v>4.6064814814814805E-3</v>
      </c>
      <c r="AG1479" t="b">
        <f t="shared" si="478"/>
        <v>0</v>
      </c>
      <c r="AH1479">
        <f t="shared" si="479"/>
        <v>4.3020833333333335E-2</v>
      </c>
    </row>
    <row r="1480" spans="1:34" x14ac:dyDescent="0.2">
      <c r="A1480">
        <v>1573</v>
      </c>
      <c r="B1480" t="s">
        <v>1524</v>
      </c>
      <c r="C1480" t="s">
        <v>1542</v>
      </c>
      <c r="D1480" t="s">
        <v>2121</v>
      </c>
      <c r="E1480" t="str">
        <f t="shared" si="466"/>
        <v>Matt HancockApr 6, 2020</v>
      </c>
      <c r="F1480" t="str">
        <f>VLOOKUP(D1480,'names lookup'!A:L,5,FALSE)</f>
        <v>Matt Hancock</v>
      </c>
      <c r="G1480" t="str">
        <f>VLOOKUP(F1480,'names lookup'!E:H,3,FALSE)</f>
        <v>Government</v>
      </c>
      <c r="H1480" t="str">
        <f>VLOOKUP(F1480,'names lookup'!E:I,5,FALSE)</f>
        <v>Government</v>
      </c>
      <c r="I1480" t="str">
        <f>VLOOKUP($F1480,'names lookup'!$E:J,6,FALSE)</f>
        <v>Central govt</v>
      </c>
      <c r="J1480" t="str">
        <f>VLOOKUP($F1480,'names lookup'!$E:K,7,FALSE)</f>
        <v>N/A</v>
      </c>
      <c r="K1480" t="str">
        <f>VLOOKUP($F1480,'names lookup'!$E:L,8,FALSE)</f>
        <v>UK</v>
      </c>
      <c r="L1480" t="str">
        <f t="shared" si="467"/>
        <v>Thanks very much Jane Merrick at the i.</v>
      </c>
      <c r="M1480" t="str">
        <f t="shared" si="480"/>
        <v>09:41</v>
      </c>
      <c r="N1480">
        <v>0</v>
      </c>
      <c r="O1480">
        <v>61</v>
      </c>
      <c r="Q1480" t="s">
        <v>1525</v>
      </c>
      <c r="R1480" s="7">
        <f t="shared" si="468"/>
        <v>43927</v>
      </c>
      <c r="S1480" t="s">
        <v>2824</v>
      </c>
      <c r="T1480" s="6">
        <f t="shared" si="481"/>
        <v>6.7245370370370367E-3</v>
      </c>
      <c r="U1480">
        <f t="shared" si="469"/>
        <v>6.7245370370370367E-3</v>
      </c>
      <c r="V1480">
        <f t="shared" si="470"/>
        <v>4.297453703703704E-2</v>
      </c>
      <c r="W1480">
        <f t="shared" si="471"/>
        <v>3.6250000000000004E-2</v>
      </c>
      <c r="X1480">
        <f t="shared" si="483"/>
        <v>1.0416666666666666E-2</v>
      </c>
      <c r="Y1480">
        <f t="shared" si="472"/>
        <v>1.0416666666666666E-2</v>
      </c>
      <c r="Z1480" t="b">
        <f t="shared" si="473"/>
        <v>0</v>
      </c>
      <c r="AA1480" s="6">
        <f t="shared" si="474"/>
        <v>5.7870370370371321E-5</v>
      </c>
      <c r="AB1480" s="6" t="b">
        <f t="shared" si="475"/>
        <v>0</v>
      </c>
      <c r="AC1480" s="9">
        <f t="shared" si="476"/>
        <v>8</v>
      </c>
      <c r="AD1480" s="9">
        <f t="shared" si="465"/>
        <v>95.999999999998423</v>
      </c>
      <c r="AE1480" s="10">
        <f t="shared" si="482"/>
        <v>2.3148148148148147E-5</v>
      </c>
      <c r="AF1480">
        <f t="shared" si="477"/>
        <v>3.6921296296296294E-3</v>
      </c>
      <c r="AG1480" t="b">
        <f t="shared" si="478"/>
        <v>0</v>
      </c>
      <c r="AH1480">
        <f t="shared" si="479"/>
        <v>4.3020833333333335E-2</v>
      </c>
    </row>
    <row r="1481" spans="1:34" x14ac:dyDescent="0.2">
      <c r="A1481">
        <v>1574</v>
      </c>
      <c r="B1481" t="s">
        <v>1524</v>
      </c>
      <c r="C1481" t="s">
        <v>1543</v>
      </c>
      <c r="D1481" t="s">
        <v>2084</v>
      </c>
      <c r="E1481" t="str">
        <f t="shared" si="466"/>
        <v>Jane MerrickApr 6, 2020</v>
      </c>
      <c r="F1481" t="str">
        <f>VLOOKUP(E1481,'names lookup'!D:L,2,FALSE)</f>
        <v>Jane Merrick</v>
      </c>
      <c r="G1481" t="str">
        <f>VLOOKUP(F1481,'names lookup'!E:H,3,FALSE)</f>
        <v>The i Paper</v>
      </c>
      <c r="H1481" t="str">
        <f>VLOOKUP(F1481,'names lookup'!E:I,5,FALSE)</f>
        <v>Media</v>
      </c>
      <c r="I1481" t="str">
        <f>VLOOKUP($F1481,'names lookup'!$E:J,6,FALSE)</f>
        <v>Newspaper</v>
      </c>
      <c r="J1481" t="str">
        <f>VLOOKUP($F1481,'names lookup'!$E:K,7,FALSE)</f>
        <v>National</v>
      </c>
      <c r="K1481" t="str">
        <f>VLOOKUP($F1481,'names lookup'!$E:L,8,FALSE)</f>
        <v>UK</v>
      </c>
      <c r="L1481" t="str">
        <f t="shared" si="467"/>
        <v>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v>
      </c>
      <c r="M1481" t="str">
        <f t="shared" si="480"/>
        <v>09:46</v>
      </c>
      <c r="N1481">
        <v>0</v>
      </c>
      <c r="O1481">
        <v>532</v>
      </c>
      <c r="Q1481" t="s">
        <v>1525</v>
      </c>
      <c r="R1481" s="7">
        <f t="shared" si="468"/>
        <v>43927</v>
      </c>
      <c r="S1481" t="s">
        <v>2908</v>
      </c>
      <c r="T1481" s="6">
        <f t="shared" si="481"/>
        <v>6.782407407407408E-3</v>
      </c>
      <c r="U1481">
        <f t="shared" si="469"/>
        <v>6.782407407407408E-3</v>
      </c>
      <c r="V1481">
        <f t="shared" si="470"/>
        <v>1.0347222222222223E-2</v>
      </c>
      <c r="W1481">
        <f t="shared" si="471"/>
        <v>3.5648148148148149E-3</v>
      </c>
      <c r="X1481">
        <f t="shared" si="483"/>
        <v>1.0416666666666666E-2</v>
      </c>
      <c r="Y1481">
        <f t="shared" si="472"/>
        <v>1.0416666666666666E-2</v>
      </c>
      <c r="Z1481" t="b">
        <f t="shared" si="473"/>
        <v>0</v>
      </c>
      <c r="AA1481" s="6">
        <f t="shared" si="474"/>
        <v>3.3564814814814742E-4</v>
      </c>
      <c r="AB1481" s="6" t="b">
        <f t="shared" si="475"/>
        <v>0</v>
      </c>
      <c r="AC1481" s="9">
        <f t="shared" si="476"/>
        <v>88</v>
      </c>
      <c r="AD1481" s="9">
        <f t="shared" si="465"/>
        <v>182.06896551724176</v>
      </c>
      <c r="AE1481" s="10">
        <f t="shared" si="482"/>
        <v>3.5879629629629635E-4</v>
      </c>
      <c r="AF1481">
        <f t="shared" si="477"/>
        <v>3.6342592592592581E-3</v>
      </c>
      <c r="AG1481" t="b">
        <f t="shared" si="478"/>
        <v>0</v>
      </c>
      <c r="AH1481">
        <f t="shared" si="479"/>
        <v>4.3020833333333335E-2</v>
      </c>
    </row>
    <row r="1482" spans="1:34" x14ac:dyDescent="0.2">
      <c r="A1482">
        <v>1575</v>
      </c>
      <c r="B1482" t="s">
        <v>1524</v>
      </c>
      <c r="C1482" t="s">
        <v>1544</v>
      </c>
      <c r="D1482" t="s">
        <v>2121</v>
      </c>
      <c r="E1482" t="str">
        <f t="shared" si="466"/>
        <v>Matt HancockApr 6, 2020</v>
      </c>
      <c r="F1482" t="str">
        <f>VLOOKUP(D1482,'names lookup'!A:L,5,FALSE)</f>
        <v>Matt Hancock</v>
      </c>
      <c r="G1482" t="str">
        <f>VLOOKUP(F1482,'names lookup'!E:H,3,FALSE)</f>
        <v>Government</v>
      </c>
      <c r="H1482" t="str">
        <f>VLOOKUP(F1482,'names lookup'!E:I,5,FALSE)</f>
        <v>Government</v>
      </c>
      <c r="I1482" t="str">
        <f>VLOOKUP($F1482,'names lookup'!$E:J,6,FALSE)</f>
        <v>Central govt</v>
      </c>
      <c r="J1482" t="str">
        <f>VLOOKUP($F1482,'names lookup'!$E:K,7,FALSE)</f>
        <v>N/A</v>
      </c>
      <c r="K1482" t="str">
        <f>VLOOKUP($F1482,'names lookup'!$E:L,8,FALSE)</f>
        <v>UK</v>
      </c>
      <c r="L1482" t="str">
        <f t="shared" si="467"/>
        <v>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v>
      </c>
      <c r="M1482" t="str">
        <f t="shared" si="480"/>
        <v>10:15</v>
      </c>
      <c r="N1482">
        <v>0</v>
      </c>
      <c r="O1482">
        <v>757</v>
      </c>
      <c r="Q1482" t="s">
        <v>1525</v>
      </c>
      <c r="R1482" s="7">
        <f t="shared" si="468"/>
        <v>43927</v>
      </c>
      <c r="S1482" t="s">
        <v>2524</v>
      </c>
      <c r="T1482" s="6">
        <f t="shared" si="481"/>
        <v>7.1180555555555554E-3</v>
      </c>
      <c r="U1482">
        <f t="shared" si="469"/>
        <v>7.1180555555555554E-3</v>
      </c>
      <c r="V1482">
        <f t="shared" si="470"/>
        <v>4.297453703703704E-2</v>
      </c>
      <c r="W1482">
        <f t="shared" si="471"/>
        <v>3.5856481481481482E-2</v>
      </c>
      <c r="X1482">
        <f t="shared" si="483"/>
        <v>1.0416666666666666E-2</v>
      </c>
      <c r="Y1482">
        <f t="shared" si="472"/>
        <v>1.0416666666666666E-2</v>
      </c>
      <c r="Z1482" t="b">
        <f t="shared" si="473"/>
        <v>0</v>
      </c>
      <c r="AA1482" s="6">
        <f t="shared" si="474"/>
        <v>6.3657407407407326E-4</v>
      </c>
      <c r="AB1482" s="6" t="b">
        <f t="shared" si="475"/>
        <v>0</v>
      </c>
      <c r="AC1482" s="9">
        <f t="shared" si="476"/>
        <v>139</v>
      </c>
      <c r="AD1482" s="9">
        <f t="shared" si="465"/>
        <v>151.63636363636382</v>
      </c>
      <c r="AE1482" s="10">
        <f t="shared" si="482"/>
        <v>5.6712962962962956E-4</v>
      </c>
      <c r="AF1482">
        <f t="shared" si="477"/>
        <v>3.2986111111111107E-3</v>
      </c>
      <c r="AG1482" t="b">
        <f t="shared" si="478"/>
        <v>0</v>
      </c>
      <c r="AH1482">
        <f t="shared" si="479"/>
        <v>4.3020833333333335E-2</v>
      </c>
    </row>
    <row r="1483" spans="1:34" x14ac:dyDescent="0.2">
      <c r="A1483">
        <v>1576</v>
      </c>
      <c r="B1483" t="s">
        <v>1524</v>
      </c>
      <c r="C1483" t="s">
        <v>1545</v>
      </c>
      <c r="D1483" t="s">
        <v>2090</v>
      </c>
      <c r="E1483" t="str">
        <f t="shared" si="466"/>
        <v>Jenny HarriesApr 6, 2020</v>
      </c>
      <c r="F1483" t="str">
        <f>VLOOKUP(E1483,'names lookup'!D:L,2,FALSE)</f>
        <v>Dr. Jenny Harries</v>
      </c>
      <c r="G1483" t="str">
        <f>VLOOKUP(F1483,'names lookup'!E:H,3,FALSE)</f>
        <v>Department of Health and Social Care (DHSC)</v>
      </c>
      <c r="H1483" t="str">
        <f>VLOOKUP(F1483,'names lookup'!E:I,5,FALSE)</f>
        <v>Government</v>
      </c>
      <c r="I1483" t="str">
        <f>VLOOKUP($F1483,'names lookup'!$E:J,6,FALSE)</f>
        <v>Health</v>
      </c>
      <c r="J1483" t="str">
        <f>VLOOKUP($F1483,'names lookup'!$E:K,7,FALSE)</f>
        <v>N/A</v>
      </c>
      <c r="K1483" t="str">
        <f>VLOOKUP($F1483,'names lookup'!$E:L,8,FALSE)</f>
        <v>England</v>
      </c>
      <c r="L1483" t="str">
        <f t="shared" si="467"/>
        <v>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v>
      </c>
      <c r="M1483" t="str">
        <f t="shared" si="480"/>
        <v>11:10</v>
      </c>
      <c r="N1483">
        <v>0</v>
      </c>
      <c r="O1483">
        <v>1070</v>
      </c>
      <c r="Q1483" t="s">
        <v>1525</v>
      </c>
      <c r="R1483" s="7">
        <f t="shared" si="468"/>
        <v>43927</v>
      </c>
      <c r="S1483" t="s">
        <v>2909</v>
      </c>
      <c r="T1483" s="6">
        <f t="shared" si="481"/>
        <v>7.7546296296296287E-3</v>
      </c>
      <c r="U1483">
        <f t="shared" si="469"/>
        <v>7.7546296296296287E-3</v>
      </c>
      <c r="V1483">
        <f t="shared" si="470"/>
        <v>4.2835648148148144E-2</v>
      </c>
      <c r="W1483">
        <f t="shared" si="471"/>
        <v>3.5081018518518511E-2</v>
      </c>
      <c r="X1483">
        <f t="shared" si="483"/>
        <v>1.0416666666666666E-2</v>
      </c>
      <c r="Y1483">
        <f t="shared" si="472"/>
        <v>1.0416666666666666E-2</v>
      </c>
      <c r="Z1483" t="b">
        <f t="shared" si="473"/>
        <v>0</v>
      </c>
      <c r="AA1483" s="6">
        <f t="shared" si="474"/>
        <v>7.9861111111111278E-4</v>
      </c>
      <c r="AB1483" s="6" t="b">
        <f t="shared" si="475"/>
        <v>0</v>
      </c>
      <c r="AC1483" s="9">
        <f t="shared" si="476"/>
        <v>171</v>
      </c>
      <c r="AD1483" s="9">
        <f t="shared" si="465"/>
        <v>148.69565217391275</v>
      </c>
      <c r="AE1483" s="10">
        <f t="shared" si="482"/>
        <v>7.0601851851851847E-4</v>
      </c>
      <c r="AF1483">
        <f t="shared" si="477"/>
        <v>2.6620370370370374E-3</v>
      </c>
      <c r="AG1483" t="b">
        <f t="shared" si="478"/>
        <v>0</v>
      </c>
      <c r="AH1483">
        <f t="shared" si="479"/>
        <v>4.3020833333333335E-2</v>
      </c>
    </row>
    <row r="1484" spans="1:34" x14ac:dyDescent="0.2">
      <c r="A1484">
        <v>1577</v>
      </c>
      <c r="B1484" t="s">
        <v>1524</v>
      </c>
      <c r="C1484" t="s">
        <v>1546</v>
      </c>
      <c r="D1484" t="s">
        <v>2090</v>
      </c>
      <c r="E1484" t="str">
        <f t="shared" si="466"/>
        <v>Jenny HarriesApr 6, 2020</v>
      </c>
      <c r="F1484" t="str">
        <f>VLOOKUP(E1484,'names lookup'!D:L,2,FALSE)</f>
        <v>Dr. Jenny Harries</v>
      </c>
      <c r="G1484" t="str">
        <f>VLOOKUP(F1484,'names lookup'!E:H,3,FALSE)</f>
        <v>Department of Health and Social Care (DHSC)</v>
      </c>
      <c r="H1484" t="str">
        <f>VLOOKUP(F1484,'names lookup'!E:I,5,FALSE)</f>
        <v>Government</v>
      </c>
      <c r="I1484" t="str">
        <f>VLOOKUP($F1484,'names lookup'!$E:J,6,FALSE)</f>
        <v>Health</v>
      </c>
      <c r="J1484" t="str">
        <f>VLOOKUP($F1484,'names lookup'!$E:K,7,FALSE)</f>
        <v>N/A</v>
      </c>
      <c r="K1484" t="str">
        <f>VLOOKUP($F1484,'names lookup'!$E:L,8,FALSE)</f>
        <v>England</v>
      </c>
      <c r="L1484" t="str">
        <f t="shared" si="467"/>
        <v>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v>
      </c>
      <c r="M1484" t="str">
        <f t="shared" si="480"/>
        <v>12:19</v>
      </c>
      <c r="N1484">
        <v>0</v>
      </c>
      <c r="O1484">
        <v>970</v>
      </c>
      <c r="Q1484" t="s">
        <v>1525</v>
      </c>
      <c r="R1484" s="7">
        <f t="shared" si="468"/>
        <v>43927</v>
      </c>
      <c r="S1484" t="s">
        <v>2909</v>
      </c>
      <c r="T1484" s="6">
        <f t="shared" si="481"/>
        <v>8.5532407407407415E-3</v>
      </c>
      <c r="U1484">
        <f t="shared" si="469"/>
        <v>7.7546296296296287E-3</v>
      </c>
      <c r="V1484">
        <f t="shared" si="470"/>
        <v>4.2835648148148144E-2</v>
      </c>
      <c r="W1484">
        <f t="shared" si="471"/>
        <v>3.5081018518518511E-2</v>
      </c>
      <c r="X1484">
        <f t="shared" si="483"/>
        <v>1.0416666666666666E-2</v>
      </c>
      <c r="Y1484">
        <f t="shared" si="472"/>
        <v>1.0416666666666666E-2</v>
      </c>
      <c r="Z1484" t="b">
        <f t="shared" si="473"/>
        <v>0</v>
      </c>
      <c r="AA1484" s="6">
        <f t="shared" si="474"/>
        <v>7.2916666666666616E-4</v>
      </c>
      <c r="AB1484" s="6" t="b">
        <f t="shared" si="475"/>
        <v>0</v>
      </c>
      <c r="AC1484" s="9">
        <f t="shared" si="476"/>
        <v>173</v>
      </c>
      <c r="AD1484" s="9">
        <f t="shared" si="465"/>
        <v>164.76190476190487</v>
      </c>
      <c r="AE1484" s="10">
        <f t="shared" si="482"/>
        <v>7.175925925925927E-4</v>
      </c>
      <c r="AF1484">
        <f t="shared" si="477"/>
        <v>2.6620370370370374E-3</v>
      </c>
      <c r="AG1484" t="b">
        <f t="shared" si="478"/>
        <v>0</v>
      </c>
      <c r="AH1484">
        <f t="shared" si="479"/>
        <v>4.3020833333333335E-2</v>
      </c>
    </row>
    <row r="1485" spans="1:34" x14ac:dyDescent="0.2">
      <c r="A1485">
        <v>1578</v>
      </c>
      <c r="B1485" t="s">
        <v>1524</v>
      </c>
      <c r="C1485" t="s">
        <v>1547</v>
      </c>
      <c r="D1485" t="s">
        <v>2094</v>
      </c>
      <c r="E1485" t="str">
        <f t="shared" si="466"/>
        <v>JimApr 6, 2020</v>
      </c>
      <c r="F1485" t="str">
        <f>VLOOKUP(E1485,'names lookup'!D:L,2,FALSE)</f>
        <v>Jim Picard</v>
      </c>
      <c r="G1485" t="str">
        <f>VLOOKUP(F1485,'names lookup'!E:H,3,FALSE)</f>
        <v>Financial Times</v>
      </c>
      <c r="H1485" t="str">
        <f>VLOOKUP(F1485,'names lookup'!E:I,5,FALSE)</f>
        <v>Media</v>
      </c>
      <c r="I1485" t="str">
        <f>VLOOKUP($F1485,'names lookup'!$E:J,6,FALSE)</f>
        <v>Specialist</v>
      </c>
      <c r="J1485" t="str">
        <f>VLOOKUP($F1485,'names lookup'!$E:K,7,FALSE)</f>
        <v>National</v>
      </c>
      <c r="K1485" t="str">
        <f>VLOOKUP($F1485,'names lookup'!$E:L,8,FALSE)</f>
        <v>UK</v>
      </c>
      <c r="L1485" t="str">
        <f t="shared" si="467"/>
        <v>Thanks very much. at the FT.</v>
      </c>
      <c r="M1485" t="str">
        <f t="shared" si="480"/>
        <v>13:22</v>
      </c>
      <c r="N1485">
        <v>0</v>
      </c>
      <c r="O1485">
        <v>45</v>
      </c>
      <c r="Q1485" t="s">
        <v>1525</v>
      </c>
      <c r="R1485" s="7">
        <f t="shared" si="468"/>
        <v>43927</v>
      </c>
      <c r="S1485" t="s">
        <v>2910</v>
      </c>
      <c r="T1485" s="6">
        <f t="shared" si="481"/>
        <v>9.2824074074074076E-3</v>
      </c>
      <c r="U1485">
        <f t="shared" si="469"/>
        <v>9.2824074074074076E-3</v>
      </c>
      <c r="V1485">
        <f t="shared" si="470"/>
        <v>4.3020833333333335E-2</v>
      </c>
      <c r="W1485">
        <f t="shared" si="471"/>
        <v>3.3738425925925929E-2</v>
      </c>
      <c r="X1485">
        <f t="shared" si="483"/>
        <v>1.0416666666666666E-2</v>
      </c>
      <c r="Y1485">
        <f t="shared" si="472"/>
        <v>1.0416666666666666E-2</v>
      </c>
      <c r="Z1485" t="b">
        <f t="shared" si="473"/>
        <v>0</v>
      </c>
      <c r="AA1485" s="6">
        <f t="shared" si="474"/>
        <v>3.4722222222220711E-5</v>
      </c>
      <c r="AB1485" s="6" t="b">
        <f t="shared" si="475"/>
        <v>0</v>
      </c>
      <c r="AC1485" s="9">
        <f t="shared" si="476"/>
        <v>6</v>
      </c>
      <c r="AD1485" s="9">
        <f t="shared" si="465"/>
        <v>120.00000000000523</v>
      </c>
      <c r="AE1485" s="10">
        <f t="shared" si="482"/>
        <v>2.3148148148148147E-5</v>
      </c>
      <c r="AF1485">
        <f t="shared" si="477"/>
        <v>1.1342592592592585E-3</v>
      </c>
      <c r="AG1485" t="b">
        <f t="shared" si="478"/>
        <v>0</v>
      </c>
      <c r="AH1485">
        <f t="shared" si="479"/>
        <v>4.3020833333333335E-2</v>
      </c>
    </row>
    <row r="1486" spans="1:34" x14ac:dyDescent="0.2">
      <c r="A1486">
        <v>1579</v>
      </c>
      <c r="B1486" t="s">
        <v>1524</v>
      </c>
      <c r="C1486" t="s">
        <v>1548</v>
      </c>
      <c r="D1486" t="s">
        <v>2084</v>
      </c>
      <c r="E1486" t="str">
        <f t="shared" si="466"/>
        <v>Jane MerrickApr 6, 2020</v>
      </c>
      <c r="F1486" t="str">
        <f>VLOOKUP(E1486,'names lookup'!D:L,2,FALSE)</f>
        <v>Jane Merrick</v>
      </c>
      <c r="G1486" t="str">
        <f>VLOOKUP(F1486,'names lookup'!E:H,3,FALSE)</f>
        <v>The i Paper</v>
      </c>
      <c r="H1486" t="str">
        <f>VLOOKUP(F1486,'names lookup'!E:I,5,FALSE)</f>
        <v>Media</v>
      </c>
      <c r="I1486" t="str">
        <f>VLOOKUP($F1486,'names lookup'!$E:J,6,FALSE)</f>
        <v>Newspaper</v>
      </c>
      <c r="J1486" t="str">
        <f>VLOOKUP($F1486,'names lookup'!$E:K,7,FALSE)</f>
        <v>National</v>
      </c>
      <c r="K1486" t="str">
        <f>VLOOKUP($F1486,'names lookup'!$E:L,8,FALSE)</f>
        <v>UK</v>
      </c>
      <c r="L1486" t="str">
        <f t="shared" si="467"/>
        <v>Sorry.</v>
      </c>
      <c r="M1486" t="str">
        <f t="shared" si="480"/>
        <v>13:25</v>
      </c>
      <c r="N1486">
        <v>0</v>
      </c>
      <c r="O1486">
        <v>28</v>
      </c>
      <c r="Q1486" t="s">
        <v>1525</v>
      </c>
      <c r="R1486" s="7">
        <f t="shared" si="468"/>
        <v>43927</v>
      </c>
      <c r="S1486" t="s">
        <v>2378</v>
      </c>
      <c r="T1486" s="6">
        <f t="shared" si="481"/>
        <v>9.3171296296296283E-3</v>
      </c>
      <c r="U1486">
        <f t="shared" si="469"/>
        <v>9.3171296296296283E-3</v>
      </c>
      <c r="V1486">
        <f t="shared" si="470"/>
        <v>1.0347222222222223E-2</v>
      </c>
      <c r="W1486">
        <f t="shared" si="471"/>
        <v>1.0300925925925946E-3</v>
      </c>
      <c r="X1486">
        <f t="shared" si="483"/>
        <v>1.0416666666666666E-2</v>
      </c>
      <c r="Y1486">
        <f t="shared" si="472"/>
        <v>1.0416666666666666E-2</v>
      </c>
      <c r="Z1486" t="b">
        <f t="shared" si="473"/>
        <v>0</v>
      </c>
      <c r="AA1486" s="6">
        <f t="shared" si="474"/>
        <v>0</v>
      </c>
      <c r="AB1486" s="6" t="b">
        <f t="shared" si="475"/>
        <v>0</v>
      </c>
      <c r="AC1486" s="9">
        <f t="shared" si="476"/>
        <v>1</v>
      </c>
      <c r="AD1486" s="9"/>
      <c r="AE1486" s="10">
        <f t="shared" si="482"/>
        <v>0</v>
      </c>
      <c r="AF1486">
        <f t="shared" si="477"/>
        <v>1.0995370370370378E-3</v>
      </c>
      <c r="AG1486" t="b">
        <f t="shared" si="478"/>
        <v>0</v>
      </c>
      <c r="AH1486">
        <f t="shared" si="479"/>
        <v>4.3020833333333335E-2</v>
      </c>
    </row>
    <row r="1487" spans="1:34" x14ac:dyDescent="0.2">
      <c r="A1487">
        <v>1580</v>
      </c>
      <c r="B1487" t="s">
        <v>1524</v>
      </c>
      <c r="C1487" t="s">
        <v>1549</v>
      </c>
      <c r="D1487" t="s">
        <v>2121</v>
      </c>
      <c r="E1487" t="str">
        <f t="shared" si="466"/>
        <v>Matt HancockApr 6, 2020</v>
      </c>
      <c r="F1487" t="str">
        <f>VLOOKUP(D1487,'names lookup'!A:L,5,FALSE)</f>
        <v>Matt Hancock</v>
      </c>
      <c r="G1487" t="str">
        <f>VLOOKUP(F1487,'names lookup'!E:H,3,FALSE)</f>
        <v>Government</v>
      </c>
      <c r="H1487" t="str">
        <f>VLOOKUP(F1487,'names lookup'!E:I,5,FALSE)</f>
        <v>Government</v>
      </c>
      <c r="I1487" t="str">
        <f>VLOOKUP($F1487,'names lookup'!$E:J,6,FALSE)</f>
        <v>Central govt</v>
      </c>
      <c r="J1487" t="str">
        <f>VLOOKUP($F1487,'names lookup'!$E:K,7,FALSE)</f>
        <v>N/A</v>
      </c>
      <c r="K1487" t="str">
        <f>VLOOKUP($F1487,'names lookup'!$E:L,8,FALSE)</f>
        <v>UK</v>
      </c>
      <c r="L1487" t="str">
        <f t="shared" si="467"/>
        <v>Oh sorry. You wanted to come back Jane, sorry.</v>
      </c>
      <c r="M1487" t="str">
        <f t="shared" si="480"/>
        <v>13:25</v>
      </c>
      <c r="N1487">
        <v>0</v>
      </c>
      <c r="O1487">
        <v>68</v>
      </c>
      <c r="Q1487" t="s">
        <v>1525</v>
      </c>
      <c r="R1487" s="7">
        <f t="shared" si="468"/>
        <v>43927</v>
      </c>
      <c r="S1487" t="s">
        <v>2378</v>
      </c>
      <c r="T1487" s="6">
        <f t="shared" si="481"/>
        <v>9.3171296296296283E-3</v>
      </c>
      <c r="U1487">
        <f t="shared" si="469"/>
        <v>9.3171296296296283E-3</v>
      </c>
      <c r="V1487">
        <f t="shared" si="470"/>
        <v>4.297453703703704E-2</v>
      </c>
      <c r="W1487">
        <f t="shared" si="471"/>
        <v>3.3657407407407414E-2</v>
      </c>
      <c r="X1487">
        <f t="shared" si="483"/>
        <v>1.0416666666666666E-2</v>
      </c>
      <c r="Y1487">
        <f t="shared" si="472"/>
        <v>1.0416666666666666E-2</v>
      </c>
      <c r="Z1487" t="b">
        <f t="shared" si="473"/>
        <v>0</v>
      </c>
      <c r="AA1487" s="6">
        <f t="shared" si="474"/>
        <v>3.4722222222224181E-5</v>
      </c>
      <c r="AB1487" s="6" t="b">
        <f t="shared" si="475"/>
        <v>0</v>
      </c>
      <c r="AC1487" s="9">
        <f t="shared" si="476"/>
        <v>9</v>
      </c>
      <c r="AD1487" s="9">
        <f t="shared" ref="AD1487:AD1518" si="484">IF(AB1487=FALSE,AC1487/(AA1487*(24*60)),"")</f>
        <v>179.99999999998985</v>
      </c>
      <c r="AE1487" s="10">
        <f t="shared" si="482"/>
        <v>3.4722222222222222E-5</v>
      </c>
      <c r="AF1487">
        <f t="shared" si="477"/>
        <v>1.0995370370370378E-3</v>
      </c>
      <c r="AG1487" t="b">
        <f t="shared" si="478"/>
        <v>0</v>
      </c>
      <c r="AH1487">
        <f t="shared" si="479"/>
        <v>4.3020833333333335E-2</v>
      </c>
    </row>
    <row r="1488" spans="1:34" x14ac:dyDescent="0.2">
      <c r="A1488">
        <v>1581</v>
      </c>
      <c r="B1488" t="s">
        <v>1524</v>
      </c>
      <c r="C1488" t="s">
        <v>1550</v>
      </c>
      <c r="D1488" t="s">
        <v>2084</v>
      </c>
      <c r="E1488" t="str">
        <f t="shared" si="466"/>
        <v>Jane MerrickApr 6, 2020</v>
      </c>
      <c r="F1488" t="str">
        <f>VLOOKUP(E1488,'names lookup'!D:L,2,FALSE)</f>
        <v>Jane Merrick</v>
      </c>
      <c r="G1488" t="str">
        <f>VLOOKUP(F1488,'names lookup'!E:H,3,FALSE)</f>
        <v>The i Paper</v>
      </c>
      <c r="H1488" t="str">
        <f>VLOOKUP(F1488,'names lookup'!E:I,5,FALSE)</f>
        <v>Media</v>
      </c>
      <c r="I1488" t="str">
        <f>VLOOKUP($F1488,'names lookup'!$E:J,6,FALSE)</f>
        <v>Newspaper</v>
      </c>
      <c r="J1488" t="str">
        <f>VLOOKUP($F1488,'names lookup'!$E:K,7,FALSE)</f>
        <v>National</v>
      </c>
      <c r="K1488" t="str">
        <f>VLOOKUP($F1488,'names lookup'!$E:L,8,FALSE)</f>
        <v>UK</v>
      </c>
      <c r="L1488" t="str">
        <f t="shared" si="467"/>
        <v>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v>
      </c>
      <c r="M1488" t="str">
        <f t="shared" si="480"/>
        <v>13:28</v>
      </c>
      <c r="N1488">
        <v>0</v>
      </c>
      <c r="O1488">
        <v>329</v>
      </c>
      <c r="Q1488" t="s">
        <v>1525</v>
      </c>
      <c r="R1488" s="7">
        <f t="shared" si="468"/>
        <v>43927</v>
      </c>
      <c r="S1488" t="s">
        <v>2911</v>
      </c>
      <c r="T1488" s="6">
        <f t="shared" si="481"/>
        <v>9.3518518518518525E-3</v>
      </c>
      <c r="U1488">
        <f t="shared" si="469"/>
        <v>9.3518518518518525E-3</v>
      </c>
      <c r="V1488">
        <f t="shared" si="470"/>
        <v>1.0347222222222223E-2</v>
      </c>
      <c r="W1488">
        <f t="shared" si="471"/>
        <v>9.9537037037037042E-4</v>
      </c>
      <c r="X1488">
        <f t="shared" si="483"/>
        <v>1.0416666666666666E-2</v>
      </c>
      <c r="Y1488">
        <f t="shared" si="472"/>
        <v>1.0416666666666666E-2</v>
      </c>
      <c r="Z1488" t="b">
        <f t="shared" si="473"/>
        <v>0</v>
      </c>
      <c r="AA1488" s="6">
        <f t="shared" si="474"/>
        <v>1.6203703703703692E-4</v>
      </c>
      <c r="AB1488" s="6" t="b">
        <f t="shared" si="475"/>
        <v>0</v>
      </c>
      <c r="AC1488" s="9">
        <f t="shared" si="476"/>
        <v>58</v>
      </c>
      <c r="AD1488" s="9">
        <f t="shared" si="484"/>
        <v>248.57142857142875</v>
      </c>
      <c r="AE1488" s="10">
        <f t="shared" si="482"/>
        <v>2.3148148148148146E-4</v>
      </c>
      <c r="AF1488">
        <f t="shared" si="477"/>
        <v>1.0648148148148136E-3</v>
      </c>
      <c r="AG1488" t="b">
        <f t="shared" si="478"/>
        <v>0</v>
      </c>
      <c r="AH1488">
        <f t="shared" si="479"/>
        <v>4.3020833333333335E-2</v>
      </c>
    </row>
    <row r="1489" spans="1:34" x14ac:dyDescent="0.2">
      <c r="A1489">
        <v>1582</v>
      </c>
      <c r="B1489" t="s">
        <v>1524</v>
      </c>
      <c r="C1489" t="s">
        <v>1551</v>
      </c>
      <c r="D1489" t="s">
        <v>2090</v>
      </c>
      <c r="E1489" t="str">
        <f t="shared" si="466"/>
        <v>Jenny HarriesApr 6, 2020</v>
      </c>
      <c r="F1489" t="str">
        <f>VLOOKUP(E1489,'names lookup'!D:L,2,FALSE)</f>
        <v>Dr. Jenny Harries</v>
      </c>
      <c r="G1489" t="str">
        <f>VLOOKUP(F1489,'names lookup'!E:H,3,FALSE)</f>
        <v>Department of Health and Social Care (DHSC)</v>
      </c>
      <c r="H1489" t="str">
        <f>VLOOKUP(F1489,'names lookup'!E:I,5,FALSE)</f>
        <v>Government</v>
      </c>
      <c r="I1489" t="str">
        <f>VLOOKUP($F1489,'names lookup'!$E:J,6,FALSE)</f>
        <v>Health</v>
      </c>
      <c r="J1489" t="str">
        <f>VLOOKUP($F1489,'names lookup'!$E:K,7,FALSE)</f>
        <v>N/A</v>
      </c>
      <c r="K1489" t="str">
        <f>VLOOKUP($F1489,'names lookup'!$E:L,8,FALSE)</f>
        <v>England</v>
      </c>
      <c r="L1489" t="str">
        <f t="shared" si="467"/>
        <v>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v>
      </c>
      <c r="M1489" t="str">
        <f t="shared" si="480"/>
        <v>13:42</v>
      </c>
      <c r="N1489">
        <v>0</v>
      </c>
      <c r="O1489">
        <v>1049</v>
      </c>
      <c r="Q1489" t="s">
        <v>1525</v>
      </c>
      <c r="R1489" s="7">
        <f t="shared" si="468"/>
        <v>43927</v>
      </c>
      <c r="S1489" t="s">
        <v>2912</v>
      </c>
      <c r="T1489" s="6">
        <f t="shared" si="481"/>
        <v>9.5138888888888894E-3</v>
      </c>
      <c r="U1489">
        <f t="shared" si="469"/>
        <v>9.5138888888888894E-3</v>
      </c>
      <c r="V1489">
        <f t="shared" si="470"/>
        <v>4.2835648148148144E-2</v>
      </c>
      <c r="W1489">
        <f t="shared" si="471"/>
        <v>3.3321759259259252E-2</v>
      </c>
      <c r="X1489">
        <f t="shared" si="483"/>
        <v>1.0416666666666666E-2</v>
      </c>
      <c r="Y1489">
        <f t="shared" si="472"/>
        <v>1.0416666666666666E-2</v>
      </c>
      <c r="Z1489" t="b">
        <f t="shared" si="473"/>
        <v>0</v>
      </c>
      <c r="AA1489" s="6">
        <f t="shared" si="474"/>
        <v>7.7546296296296217E-4</v>
      </c>
      <c r="AB1489" s="6" t="b">
        <f t="shared" si="475"/>
        <v>0</v>
      </c>
      <c r="AC1489" s="9">
        <f t="shared" si="476"/>
        <v>178</v>
      </c>
      <c r="AD1489" s="9">
        <f t="shared" si="484"/>
        <v>159.40298507462703</v>
      </c>
      <c r="AE1489" s="10">
        <f t="shared" si="482"/>
        <v>7.291666666666667E-4</v>
      </c>
      <c r="AF1489">
        <f t="shared" si="477"/>
        <v>9.0277777777777665E-4</v>
      </c>
      <c r="AG1489" t="b">
        <f t="shared" si="478"/>
        <v>0</v>
      </c>
      <c r="AH1489">
        <f t="shared" si="479"/>
        <v>4.3020833333333335E-2</v>
      </c>
    </row>
    <row r="1490" spans="1:34" x14ac:dyDescent="0.2">
      <c r="A1490">
        <v>1583</v>
      </c>
      <c r="B1490" t="s">
        <v>1524</v>
      </c>
      <c r="C1490" t="s">
        <v>1552</v>
      </c>
      <c r="D1490" t="s">
        <v>2121</v>
      </c>
      <c r="E1490" t="str">
        <f t="shared" si="466"/>
        <v>Matt HancockApr 6, 2020</v>
      </c>
      <c r="F1490" t="str">
        <f>VLOOKUP(D1490,'names lookup'!A:L,5,FALSE)</f>
        <v>Matt Hancock</v>
      </c>
      <c r="G1490" t="str">
        <f>VLOOKUP(F1490,'names lookup'!E:H,3,FALSE)</f>
        <v>Government</v>
      </c>
      <c r="H1490" t="str">
        <f>VLOOKUP(F1490,'names lookup'!E:I,5,FALSE)</f>
        <v>Government</v>
      </c>
      <c r="I1490" t="str">
        <f>VLOOKUP($F1490,'names lookup'!$E:J,6,FALSE)</f>
        <v>Central govt</v>
      </c>
      <c r="J1490" t="str">
        <f>VLOOKUP($F1490,'names lookup'!$E:K,7,FALSE)</f>
        <v>N/A</v>
      </c>
      <c r="K1490" t="str">
        <f>VLOOKUP($F1490,'names lookup'!$E:L,8,FALSE)</f>
        <v>UK</v>
      </c>
      <c r="L1490" t="str">
        <f t="shared" si="467"/>
        <v>Does that answer the question Jane?</v>
      </c>
      <c r="M1490" t="str">
        <f t="shared" si="480"/>
        <v>14:49</v>
      </c>
      <c r="N1490">
        <v>0</v>
      </c>
      <c r="O1490">
        <v>57</v>
      </c>
      <c r="Q1490" t="s">
        <v>1525</v>
      </c>
      <c r="R1490" s="7">
        <f t="shared" si="468"/>
        <v>43927</v>
      </c>
      <c r="S1490" t="s">
        <v>2913</v>
      </c>
      <c r="T1490" s="6">
        <f t="shared" si="481"/>
        <v>1.0289351851851852E-2</v>
      </c>
      <c r="U1490">
        <f t="shared" si="469"/>
        <v>1.0289351851851852E-2</v>
      </c>
      <c r="V1490">
        <f t="shared" si="470"/>
        <v>4.297453703703704E-2</v>
      </c>
      <c r="W1490">
        <f t="shared" si="471"/>
        <v>3.2685185185185192E-2</v>
      </c>
      <c r="X1490">
        <f t="shared" si="483"/>
        <v>1.0416666666666666E-2</v>
      </c>
      <c r="Y1490">
        <f t="shared" si="472"/>
        <v>1.0416666666666666E-2</v>
      </c>
      <c r="Z1490" t="b">
        <f t="shared" si="473"/>
        <v>0</v>
      </c>
      <c r="AA1490" s="6">
        <f t="shared" si="474"/>
        <v>5.7870370370371321E-5</v>
      </c>
      <c r="AB1490" s="6" t="b">
        <f t="shared" si="475"/>
        <v>0</v>
      </c>
      <c r="AC1490" s="9">
        <f t="shared" si="476"/>
        <v>6</v>
      </c>
      <c r="AD1490" s="9">
        <f t="shared" si="484"/>
        <v>71.99999999999882</v>
      </c>
      <c r="AE1490" s="10">
        <f t="shared" si="482"/>
        <v>2.3148148148148147E-5</v>
      </c>
      <c r="AF1490">
        <f t="shared" si="477"/>
        <v>1.2731481481481448E-4</v>
      </c>
      <c r="AG1490" t="b">
        <f t="shared" si="478"/>
        <v>0</v>
      </c>
      <c r="AH1490">
        <f t="shared" si="479"/>
        <v>4.3020833333333335E-2</v>
      </c>
    </row>
    <row r="1491" spans="1:34" x14ac:dyDescent="0.2">
      <c r="A1491">
        <v>1584</v>
      </c>
      <c r="B1491" t="s">
        <v>1524</v>
      </c>
      <c r="C1491" t="s">
        <v>1553</v>
      </c>
      <c r="D1491" t="s">
        <v>2084</v>
      </c>
      <c r="E1491" t="str">
        <f t="shared" si="466"/>
        <v>Jane MerrickApr 6, 2020</v>
      </c>
      <c r="F1491" t="str">
        <f>VLOOKUP(E1491,'names lookup'!D:L,2,FALSE)</f>
        <v>Jane Merrick</v>
      </c>
      <c r="G1491" t="str">
        <f>VLOOKUP(F1491,'names lookup'!E:H,3,FALSE)</f>
        <v>The i Paper</v>
      </c>
      <c r="H1491" t="str">
        <f>VLOOKUP(F1491,'names lookup'!E:I,5,FALSE)</f>
        <v>Media</v>
      </c>
      <c r="I1491" t="str">
        <f>VLOOKUP($F1491,'names lookup'!$E:J,6,FALSE)</f>
        <v>Newspaper</v>
      </c>
      <c r="J1491" t="str">
        <f>VLOOKUP($F1491,'names lookup'!$E:K,7,FALSE)</f>
        <v>National</v>
      </c>
      <c r="K1491" t="str">
        <f>VLOOKUP($F1491,'names lookup'!$E:L,8,FALSE)</f>
        <v>UK</v>
      </c>
      <c r="L1491" t="str">
        <f t="shared" si="467"/>
        <v>I think it was just to get clarity on when that testing would take place for those workers. If there’s no specific timing.</v>
      </c>
      <c r="M1491" t="str">
        <f t="shared" si="480"/>
        <v>14:54</v>
      </c>
      <c r="N1491">
        <v>0</v>
      </c>
      <c r="O1491">
        <v>144</v>
      </c>
      <c r="Q1491" t="s">
        <v>1525</v>
      </c>
      <c r="R1491" s="7">
        <f t="shared" si="468"/>
        <v>43927</v>
      </c>
      <c r="S1491" t="s">
        <v>2914</v>
      </c>
      <c r="T1491" s="6">
        <f t="shared" si="481"/>
        <v>1.0347222222222223E-2</v>
      </c>
      <c r="U1491">
        <f t="shared" si="469"/>
        <v>1.0347222222222223E-2</v>
      </c>
      <c r="V1491">
        <f t="shared" si="470"/>
        <v>1.0347222222222223E-2</v>
      </c>
      <c r="W1491">
        <f t="shared" si="471"/>
        <v>0</v>
      </c>
      <c r="X1491">
        <f t="shared" si="483"/>
        <v>1.0416666666666666E-2</v>
      </c>
      <c r="Y1491">
        <f t="shared" si="472"/>
        <v>1.0416666666666666E-2</v>
      </c>
      <c r="Z1491" t="b">
        <f t="shared" si="473"/>
        <v>0</v>
      </c>
      <c r="AA1491" s="6">
        <f t="shared" si="474"/>
        <v>6.9444444444443157E-5</v>
      </c>
      <c r="AB1491" s="6" t="b">
        <f t="shared" si="475"/>
        <v>0</v>
      </c>
      <c r="AC1491" s="9">
        <f t="shared" si="476"/>
        <v>23</v>
      </c>
      <c r="AD1491" s="9">
        <f t="shared" si="484"/>
        <v>230.00000000000426</v>
      </c>
      <c r="AE1491" s="10">
        <f t="shared" si="482"/>
        <v>9.2592592592592588E-5</v>
      </c>
      <c r="AF1491">
        <f t="shared" si="477"/>
        <v>6.9444444444443157E-5</v>
      </c>
      <c r="AG1491" t="b">
        <f t="shared" si="478"/>
        <v>0</v>
      </c>
      <c r="AH1491">
        <f t="shared" si="479"/>
        <v>4.3020833333333335E-2</v>
      </c>
    </row>
    <row r="1492" spans="1:34" x14ac:dyDescent="0.2">
      <c r="A1492">
        <v>1585</v>
      </c>
      <c r="B1492" t="s">
        <v>1524</v>
      </c>
      <c r="C1492" t="s">
        <v>1554</v>
      </c>
      <c r="D1492" t="s">
        <v>2090</v>
      </c>
      <c r="E1492" t="str">
        <f t="shared" si="466"/>
        <v>Jenny HarriesApr 6, 2020</v>
      </c>
      <c r="F1492" t="str">
        <f>VLOOKUP(E1492,'names lookup'!D:L,2,FALSE)</f>
        <v>Dr. Jenny Harries</v>
      </c>
      <c r="G1492" t="str">
        <f>VLOOKUP(F1492,'names lookup'!E:H,3,FALSE)</f>
        <v>Department of Health and Social Care (DHSC)</v>
      </c>
      <c r="H1492" t="str">
        <f>VLOOKUP(F1492,'names lookup'!E:I,5,FALSE)</f>
        <v>Government</v>
      </c>
      <c r="I1492" t="str">
        <f>VLOOKUP($F1492,'names lookup'!$E:J,6,FALSE)</f>
        <v>Health</v>
      </c>
      <c r="J1492" t="str">
        <f>VLOOKUP($F1492,'names lookup'!$E:K,7,FALSE)</f>
        <v>N/A</v>
      </c>
      <c r="K1492" t="str">
        <f>VLOOKUP($F1492,'names lookup'!$E:L,8,FALSE)</f>
        <v>England</v>
      </c>
      <c r="L1492" t="str">
        <f t="shared" si="467"/>
        <v>So the outbreaks happen already and the other workers will be falling into the expanding program which has been ramping up as you’ve heard and I think has been reported on a daily basis this week.</v>
      </c>
      <c r="M1492" t="str">
        <f t="shared" si="480"/>
        <v>15:00</v>
      </c>
      <c r="N1492">
        <v>0</v>
      </c>
      <c r="O1492">
        <v>219</v>
      </c>
      <c r="Q1492" t="s">
        <v>1525</v>
      </c>
      <c r="R1492" s="7">
        <f t="shared" si="468"/>
        <v>43927</v>
      </c>
      <c r="S1492" t="s">
        <v>2915</v>
      </c>
      <c r="T1492" s="6">
        <f t="shared" si="481"/>
        <v>1.0416666666666666E-2</v>
      </c>
      <c r="U1492">
        <f t="shared" si="469"/>
        <v>1.0416666666666666E-2</v>
      </c>
      <c r="V1492">
        <f t="shared" si="470"/>
        <v>4.2835648148148144E-2</v>
      </c>
      <c r="W1492">
        <f t="shared" si="471"/>
        <v>3.2418981481481479E-2</v>
      </c>
      <c r="X1492">
        <f t="shared" si="483"/>
        <v>1.6620370370370372E-2</v>
      </c>
      <c r="Y1492">
        <f t="shared" si="472"/>
        <v>1.6620370370370372E-2</v>
      </c>
      <c r="Z1492" t="b">
        <f t="shared" si="473"/>
        <v>0</v>
      </c>
      <c r="AA1492" s="6">
        <f t="shared" si="474"/>
        <v>1.3888888888888805E-4</v>
      </c>
      <c r="AB1492" s="6" t="b">
        <f t="shared" si="475"/>
        <v>0</v>
      </c>
      <c r="AC1492" s="9">
        <f t="shared" si="476"/>
        <v>36</v>
      </c>
      <c r="AD1492" s="9">
        <f t="shared" si="484"/>
        <v>180.00000000000108</v>
      </c>
      <c r="AE1492" s="10">
        <f t="shared" si="482"/>
        <v>1.3888888888888889E-4</v>
      </c>
      <c r="AF1492">
        <f t="shared" si="477"/>
        <v>6.2037037037037061E-3</v>
      </c>
      <c r="AG1492" t="b">
        <f t="shared" si="478"/>
        <v>0</v>
      </c>
      <c r="AH1492">
        <f t="shared" si="479"/>
        <v>4.3020833333333335E-2</v>
      </c>
    </row>
    <row r="1493" spans="1:34" x14ac:dyDescent="0.2">
      <c r="A1493">
        <v>1586</v>
      </c>
      <c r="B1493" t="s">
        <v>1524</v>
      </c>
      <c r="C1493" t="s">
        <v>1555</v>
      </c>
      <c r="D1493" t="s">
        <v>2121</v>
      </c>
      <c r="E1493" t="str">
        <f t="shared" si="466"/>
        <v>Matt HancockApr 6, 2020</v>
      </c>
      <c r="F1493" t="str">
        <f>VLOOKUP(D1493,'names lookup'!A:L,5,FALSE)</f>
        <v>Matt Hancock</v>
      </c>
      <c r="G1493" t="str">
        <f>VLOOKUP(F1493,'names lookup'!E:H,3,FALSE)</f>
        <v>Government</v>
      </c>
      <c r="H1493" t="str">
        <f>VLOOKUP(F1493,'names lookup'!E:I,5,FALSE)</f>
        <v>Government</v>
      </c>
      <c r="I1493" t="str">
        <f>VLOOKUP($F1493,'names lookup'!$E:J,6,FALSE)</f>
        <v>Central govt</v>
      </c>
      <c r="J1493" t="str">
        <f>VLOOKUP($F1493,'names lookup'!$E:K,7,FALSE)</f>
        <v>N/A</v>
      </c>
      <c r="K1493" t="str">
        <f>VLOOKUP($F1493,'names lookup'!$E:L,8,FALSE)</f>
        <v>UK</v>
      </c>
      <c r="L1493" t="str">
        <f t="shared" si="467"/>
        <v>Thanks Jim from the FT.</v>
      </c>
      <c r="M1493" t="str">
        <f t="shared" si="480"/>
        <v>15:12</v>
      </c>
      <c r="N1493">
        <v>0</v>
      </c>
      <c r="O1493">
        <v>45</v>
      </c>
      <c r="Q1493" t="s">
        <v>1525</v>
      </c>
      <c r="R1493" s="7">
        <f t="shared" si="468"/>
        <v>43927</v>
      </c>
      <c r="S1493" t="s">
        <v>2321</v>
      </c>
      <c r="T1493" s="6">
        <f t="shared" si="481"/>
        <v>1.0555555555555554E-2</v>
      </c>
      <c r="U1493">
        <f t="shared" si="469"/>
        <v>1.0555555555555554E-2</v>
      </c>
      <c r="V1493">
        <f t="shared" si="470"/>
        <v>4.297453703703704E-2</v>
      </c>
      <c r="W1493">
        <f t="shared" si="471"/>
        <v>3.2418981481481486E-2</v>
      </c>
      <c r="X1493">
        <f t="shared" si="483"/>
        <v>1.6620370370370372E-2</v>
      </c>
      <c r="Y1493">
        <f t="shared" si="472"/>
        <v>1.6620370370370372E-2</v>
      </c>
      <c r="Z1493" t="b">
        <f t="shared" si="473"/>
        <v>0</v>
      </c>
      <c r="AA1493" s="6">
        <f t="shared" si="474"/>
        <v>5.7870370370373056E-5</v>
      </c>
      <c r="AB1493" s="6" t="b">
        <f t="shared" si="475"/>
        <v>0</v>
      </c>
      <c r="AC1493" s="9">
        <f t="shared" si="476"/>
        <v>5</v>
      </c>
      <c r="AD1493" s="9">
        <f t="shared" si="484"/>
        <v>59.999999999997215</v>
      </c>
      <c r="AE1493" s="10">
        <f t="shared" si="482"/>
        <v>1.1574074074074073E-5</v>
      </c>
      <c r="AF1493">
        <f t="shared" si="477"/>
        <v>6.064814814814818E-3</v>
      </c>
      <c r="AG1493" t="b">
        <f t="shared" si="478"/>
        <v>0</v>
      </c>
      <c r="AH1493">
        <f t="shared" si="479"/>
        <v>4.3020833333333335E-2</v>
      </c>
    </row>
    <row r="1494" spans="1:34" x14ac:dyDescent="0.2">
      <c r="A1494">
        <v>1587</v>
      </c>
      <c r="B1494" t="s">
        <v>1524</v>
      </c>
      <c r="C1494" t="s">
        <v>1556</v>
      </c>
      <c r="D1494" t="s">
        <v>2094</v>
      </c>
      <c r="E1494" t="str">
        <f t="shared" si="466"/>
        <v>JimApr 6, 2020</v>
      </c>
      <c r="F1494" t="str">
        <f>VLOOKUP(E1494,'names lookup'!D:L,2,FALSE)</f>
        <v>Jim Picard</v>
      </c>
      <c r="G1494" t="str">
        <f>VLOOKUP(F1494,'names lookup'!E:H,3,FALSE)</f>
        <v>Financial Times</v>
      </c>
      <c r="H1494" t="str">
        <f>VLOOKUP(F1494,'names lookup'!E:I,5,FALSE)</f>
        <v>Media</v>
      </c>
      <c r="I1494" t="str">
        <f>VLOOKUP($F1494,'names lookup'!$E:J,6,FALSE)</f>
        <v>Specialist</v>
      </c>
      <c r="J1494" t="str">
        <f>VLOOKUP($F1494,'names lookup'!$E:K,7,FALSE)</f>
        <v>National</v>
      </c>
      <c r="K1494" t="str">
        <f>VLOOKUP($F1494,'names lookup'!$E:L,8,FALSE)</f>
        <v>UK</v>
      </c>
      <c r="L1494" t="str">
        <f t="shared" si="467"/>
        <v>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v>
      </c>
      <c r="M1494" t="str">
        <f t="shared" si="480"/>
        <v>15:17</v>
      </c>
      <c r="N1494">
        <v>0</v>
      </c>
      <c r="O1494">
        <v>829</v>
      </c>
      <c r="Q1494" t="s">
        <v>1525</v>
      </c>
      <c r="R1494" s="7">
        <f t="shared" si="468"/>
        <v>43927</v>
      </c>
      <c r="S1494" t="s">
        <v>2916</v>
      </c>
      <c r="T1494" s="6">
        <f t="shared" si="481"/>
        <v>1.0613425925925927E-2</v>
      </c>
      <c r="U1494">
        <f t="shared" si="469"/>
        <v>1.0613425925925927E-2</v>
      </c>
      <c r="V1494">
        <f t="shared" si="470"/>
        <v>4.3020833333333335E-2</v>
      </c>
      <c r="W1494">
        <f t="shared" si="471"/>
        <v>3.2407407407407406E-2</v>
      </c>
      <c r="X1494">
        <f t="shared" si="483"/>
        <v>1.6620370370370372E-2</v>
      </c>
      <c r="Y1494">
        <f t="shared" si="472"/>
        <v>1.6620370370370372E-2</v>
      </c>
      <c r="Z1494" t="b">
        <f t="shared" si="473"/>
        <v>0</v>
      </c>
      <c r="AA1494" s="6">
        <f t="shared" si="474"/>
        <v>5.3240740740740679E-4</v>
      </c>
      <c r="AB1494" s="6" t="b">
        <f t="shared" si="475"/>
        <v>0</v>
      </c>
      <c r="AC1494" s="9">
        <f t="shared" si="476"/>
        <v>147</v>
      </c>
      <c r="AD1494" s="9">
        <f t="shared" si="484"/>
        <v>191.73913043478285</v>
      </c>
      <c r="AE1494" s="10">
        <f t="shared" si="482"/>
        <v>6.018518518518519E-4</v>
      </c>
      <c r="AF1494">
        <f t="shared" si="477"/>
        <v>6.006944444444445E-3</v>
      </c>
      <c r="AG1494" t="b">
        <f t="shared" si="478"/>
        <v>0</v>
      </c>
      <c r="AH1494">
        <f t="shared" si="479"/>
        <v>4.3020833333333335E-2</v>
      </c>
    </row>
    <row r="1495" spans="1:34" x14ac:dyDescent="0.2">
      <c r="A1495">
        <v>1588</v>
      </c>
      <c r="B1495" t="s">
        <v>1524</v>
      </c>
      <c r="C1495" t="s">
        <v>1557</v>
      </c>
      <c r="D1495" t="s">
        <v>2094</v>
      </c>
      <c r="E1495" t="str">
        <f t="shared" si="466"/>
        <v>JimApr 6, 2020</v>
      </c>
      <c r="F1495" t="str">
        <f>VLOOKUP(E1495,'names lookup'!D:L,2,FALSE)</f>
        <v>Jim Picard</v>
      </c>
      <c r="G1495" t="str">
        <f>VLOOKUP(F1495,'names lookup'!E:H,3,FALSE)</f>
        <v>Financial Times</v>
      </c>
      <c r="H1495" t="str">
        <f>VLOOKUP(F1495,'names lookup'!E:I,5,FALSE)</f>
        <v>Media</v>
      </c>
      <c r="I1495" t="str">
        <f>VLOOKUP($F1495,'names lookup'!$E:J,6,FALSE)</f>
        <v>Specialist</v>
      </c>
      <c r="J1495" t="str">
        <f>VLOOKUP($F1495,'names lookup'!$E:K,7,FALSE)</f>
        <v>National</v>
      </c>
      <c r="K1495" t="str">
        <f>VLOOKUP($F1495,'names lookup'!$E:L,8,FALSE)</f>
        <v>UK</v>
      </c>
      <c r="L1495" t="str">
        <f t="shared" si="467"/>
        <v>… and different regions coming out of the lockdown before others. Is that possible?</v>
      </c>
      <c r="M1495" t="str">
        <f t="shared" si="480"/>
        <v>16:03</v>
      </c>
      <c r="N1495">
        <v>0</v>
      </c>
      <c r="O1495">
        <v>96</v>
      </c>
      <c r="Q1495" t="s">
        <v>1525</v>
      </c>
      <c r="R1495" s="7">
        <f t="shared" si="468"/>
        <v>43927</v>
      </c>
      <c r="S1495" t="s">
        <v>2916</v>
      </c>
      <c r="T1495" s="6">
        <f t="shared" si="481"/>
        <v>1.1145833333333334E-2</v>
      </c>
      <c r="U1495">
        <f t="shared" si="469"/>
        <v>1.0613425925925927E-2</v>
      </c>
      <c r="V1495">
        <f t="shared" si="470"/>
        <v>4.3020833333333335E-2</v>
      </c>
      <c r="W1495">
        <f t="shared" si="471"/>
        <v>3.2407407407407406E-2</v>
      </c>
      <c r="X1495">
        <f t="shared" si="483"/>
        <v>1.6620370370370372E-2</v>
      </c>
      <c r="Y1495">
        <f t="shared" si="472"/>
        <v>1.6620370370370372E-2</v>
      </c>
      <c r="Z1495" t="b">
        <f t="shared" si="473"/>
        <v>0</v>
      </c>
      <c r="AA1495" s="6">
        <f t="shared" si="474"/>
        <v>2.3148148148147141E-5</v>
      </c>
      <c r="AB1495" s="6" t="b">
        <f t="shared" si="475"/>
        <v>0</v>
      </c>
      <c r="AC1495" s="9">
        <f t="shared" si="476"/>
        <v>14</v>
      </c>
      <c r="AD1495" s="9">
        <f t="shared" si="484"/>
        <v>420.0000000000183</v>
      </c>
      <c r="AE1495" s="10">
        <f t="shared" si="482"/>
        <v>5.7870370370370366E-5</v>
      </c>
      <c r="AF1495">
        <f t="shared" si="477"/>
        <v>6.006944444444445E-3</v>
      </c>
      <c r="AG1495" t="b">
        <f t="shared" si="478"/>
        <v>0</v>
      </c>
      <c r="AH1495">
        <f t="shared" si="479"/>
        <v>4.3020833333333335E-2</v>
      </c>
    </row>
    <row r="1496" spans="1:34" x14ac:dyDescent="0.2">
      <c r="A1496">
        <v>1589</v>
      </c>
      <c r="B1496" t="s">
        <v>1524</v>
      </c>
      <c r="C1496" t="s">
        <v>1558</v>
      </c>
      <c r="D1496" t="s">
        <v>2121</v>
      </c>
      <c r="E1496" t="str">
        <f t="shared" si="466"/>
        <v>Matt HancockApr 6, 2020</v>
      </c>
      <c r="F1496" t="str">
        <f>VLOOKUP(D1496,'names lookup'!A:L,5,FALSE)</f>
        <v>Matt Hancock</v>
      </c>
      <c r="G1496" t="str">
        <f>VLOOKUP(F1496,'names lookup'!E:H,3,FALSE)</f>
        <v>Government</v>
      </c>
      <c r="H1496" t="str">
        <f>VLOOKUP(F1496,'names lookup'!E:I,5,FALSE)</f>
        <v>Government</v>
      </c>
      <c r="I1496" t="str">
        <f>VLOOKUP($F1496,'names lookup'!$E:J,6,FALSE)</f>
        <v>Central govt</v>
      </c>
      <c r="J1496" t="str">
        <f>VLOOKUP($F1496,'names lookup'!$E:K,7,FALSE)</f>
        <v>N/A</v>
      </c>
      <c r="K1496" t="str">
        <f>VLOOKUP($F1496,'names lookup'!$E:L,8,FALSE)</f>
        <v>UK</v>
      </c>
      <c r="L1496" t="str">
        <f t="shared" si="467"/>
        <v>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v>
      </c>
      <c r="M1496" t="str">
        <f t="shared" si="480"/>
        <v>16:05</v>
      </c>
      <c r="N1496">
        <v>0</v>
      </c>
      <c r="O1496">
        <v>719</v>
      </c>
      <c r="Q1496" t="s">
        <v>1525</v>
      </c>
      <c r="R1496" s="7">
        <f t="shared" si="468"/>
        <v>43927</v>
      </c>
      <c r="S1496" t="s">
        <v>2917</v>
      </c>
      <c r="T1496" s="6">
        <f t="shared" si="481"/>
        <v>1.1168981481481481E-2</v>
      </c>
      <c r="U1496">
        <f t="shared" si="469"/>
        <v>1.1168981481481481E-2</v>
      </c>
      <c r="V1496">
        <f t="shared" si="470"/>
        <v>4.297453703703704E-2</v>
      </c>
      <c r="W1496">
        <f t="shared" si="471"/>
        <v>3.1805555555555559E-2</v>
      </c>
      <c r="X1496">
        <f t="shared" si="483"/>
        <v>1.6620370370370372E-2</v>
      </c>
      <c r="Y1496">
        <f t="shared" si="472"/>
        <v>1.6620370370370372E-2</v>
      </c>
      <c r="Z1496" t="b">
        <f t="shared" si="473"/>
        <v>0</v>
      </c>
      <c r="AA1496" s="6">
        <f t="shared" si="474"/>
        <v>5.671296296296275E-4</v>
      </c>
      <c r="AB1496" s="6" t="b">
        <f t="shared" si="475"/>
        <v>0</v>
      </c>
      <c r="AC1496" s="9">
        <f t="shared" si="476"/>
        <v>120</v>
      </c>
      <c r="AD1496" s="9">
        <f t="shared" si="484"/>
        <v>146.93877551020464</v>
      </c>
      <c r="AE1496" s="10">
        <f t="shared" si="482"/>
        <v>4.9768518518518521E-4</v>
      </c>
      <c r="AF1496">
        <f t="shared" si="477"/>
        <v>5.451388888888891E-3</v>
      </c>
      <c r="AG1496" t="b">
        <f t="shared" si="478"/>
        <v>0</v>
      </c>
      <c r="AH1496">
        <f t="shared" si="479"/>
        <v>4.3020833333333335E-2</v>
      </c>
    </row>
    <row r="1497" spans="1:34" x14ac:dyDescent="0.2">
      <c r="A1497">
        <v>1590</v>
      </c>
      <c r="B1497" t="s">
        <v>1524</v>
      </c>
      <c r="C1497" t="s">
        <v>1559</v>
      </c>
      <c r="D1497" t="s">
        <v>2121</v>
      </c>
      <c r="E1497" t="str">
        <f t="shared" si="466"/>
        <v>Matt HancockApr 6, 2020</v>
      </c>
      <c r="F1497" t="str">
        <f>VLOOKUP(D1497,'names lookup'!A:L,5,FALSE)</f>
        <v>Matt Hancock</v>
      </c>
      <c r="G1497" t="str">
        <f>VLOOKUP(F1497,'names lookup'!E:H,3,FALSE)</f>
        <v>Government</v>
      </c>
      <c r="H1497" t="str">
        <f>VLOOKUP(F1497,'names lookup'!E:I,5,FALSE)</f>
        <v>Government</v>
      </c>
      <c r="I1497" t="str">
        <f>VLOOKUP($F1497,'names lookup'!$E:J,6,FALSE)</f>
        <v>Central govt</v>
      </c>
      <c r="J1497" t="str">
        <f>VLOOKUP($F1497,'names lookup'!$E:K,7,FALSE)</f>
        <v>N/A</v>
      </c>
      <c r="K1497" t="str">
        <f>VLOOKUP($F1497,'names lookup'!$E:L,8,FALSE)</f>
        <v>UK</v>
      </c>
      <c r="L1497" t="str">
        <f t="shared" si="467"/>
        <v>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v>
      </c>
      <c r="M1497" t="str">
        <f t="shared" si="480"/>
        <v>16:54</v>
      </c>
      <c r="N1497">
        <v>0</v>
      </c>
      <c r="O1497">
        <v>320</v>
      </c>
      <c r="Q1497" t="s">
        <v>1525</v>
      </c>
      <c r="R1497" s="7">
        <f t="shared" si="468"/>
        <v>43927</v>
      </c>
      <c r="S1497" t="s">
        <v>2917</v>
      </c>
      <c r="T1497" s="6">
        <f t="shared" si="481"/>
        <v>1.1736111111111109E-2</v>
      </c>
      <c r="U1497">
        <f t="shared" si="469"/>
        <v>1.1168981481481481E-2</v>
      </c>
      <c r="V1497">
        <f t="shared" si="470"/>
        <v>4.297453703703704E-2</v>
      </c>
      <c r="W1497">
        <f t="shared" si="471"/>
        <v>3.1805555555555559E-2</v>
      </c>
      <c r="X1497">
        <f t="shared" si="483"/>
        <v>1.6620370370370372E-2</v>
      </c>
      <c r="Y1497">
        <f t="shared" si="472"/>
        <v>1.6620370370370372E-2</v>
      </c>
      <c r="Z1497" t="b">
        <f t="shared" si="473"/>
        <v>0</v>
      </c>
      <c r="AA1497" s="6">
        <f t="shared" si="474"/>
        <v>2.3148148148148355E-4</v>
      </c>
      <c r="AB1497" s="6" t="b">
        <f t="shared" si="475"/>
        <v>0</v>
      </c>
      <c r="AC1497" s="9">
        <f t="shared" si="476"/>
        <v>55</v>
      </c>
      <c r="AD1497" s="9">
        <f t="shared" si="484"/>
        <v>164.99999999999852</v>
      </c>
      <c r="AE1497" s="10">
        <f t="shared" si="482"/>
        <v>2.199074074074074E-4</v>
      </c>
      <c r="AF1497">
        <f t="shared" si="477"/>
        <v>5.451388888888891E-3</v>
      </c>
      <c r="AG1497" t="b">
        <f t="shared" si="478"/>
        <v>0</v>
      </c>
      <c r="AH1497">
        <f t="shared" si="479"/>
        <v>4.3020833333333335E-2</v>
      </c>
    </row>
    <row r="1498" spans="1:34" x14ac:dyDescent="0.2">
      <c r="A1498">
        <v>1591</v>
      </c>
      <c r="B1498" t="s">
        <v>1524</v>
      </c>
      <c r="C1498" t="s">
        <v>1560</v>
      </c>
      <c r="D1498" t="s">
        <v>2062</v>
      </c>
      <c r="E1498" t="str">
        <f t="shared" si="466"/>
        <v>Dr. Jenny HarriesApr 6, 2020</v>
      </c>
      <c r="F1498" t="str">
        <f>VLOOKUP(E1498,'names lookup'!D:L,2,FALSE)</f>
        <v>Dr. Jenny Harries</v>
      </c>
      <c r="G1498" t="str">
        <f>VLOOKUP(F1498,'names lookup'!E:H,3,FALSE)</f>
        <v>Department of Health and Social Care (DHSC)</v>
      </c>
      <c r="H1498" t="str">
        <f>VLOOKUP(F1498,'names lookup'!E:I,5,FALSE)</f>
        <v>Government</v>
      </c>
      <c r="I1498" t="str">
        <f>VLOOKUP($F1498,'names lookup'!$E:J,6,FALSE)</f>
        <v>Health</v>
      </c>
      <c r="J1498" t="str">
        <f>VLOOKUP($F1498,'names lookup'!$E:K,7,FALSE)</f>
        <v>N/A</v>
      </c>
      <c r="K1498" t="str">
        <f>VLOOKUP($F1498,'names lookup'!$E:L,8,FALSE)</f>
        <v>England</v>
      </c>
      <c r="L1498" t="str">
        <f t="shared" si="467"/>
        <v>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v>
      </c>
      <c r="M1498" t="str">
        <f t="shared" si="480"/>
        <v>17:14</v>
      </c>
      <c r="N1498">
        <v>0</v>
      </c>
      <c r="O1498">
        <v>645</v>
      </c>
      <c r="Q1498" t="s">
        <v>1525</v>
      </c>
      <c r="R1498" s="7">
        <f t="shared" si="468"/>
        <v>43927</v>
      </c>
      <c r="S1498" t="s">
        <v>2918</v>
      </c>
      <c r="T1498" s="6">
        <f t="shared" si="481"/>
        <v>1.1967592592592592E-2</v>
      </c>
      <c r="U1498">
        <f t="shared" si="469"/>
        <v>1.1967592592592592E-2</v>
      </c>
      <c r="V1498">
        <f t="shared" si="470"/>
        <v>1.6053240740740739E-2</v>
      </c>
      <c r="W1498">
        <f t="shared" si="471"/>
        <v>4.0856481481481473E-3</v>
      </c>
      <c r="X1498">
        <f t="shared" si="483"/>
        <v>1.6620370370370372E-2</v>
      </c>
      <c r="Y1498">
        <f t="shared" si="472"/>
        <v>1.6620370370370372E-2</v>
      </c>
      <c r="Z1498" t="b">
        <f t="shared" si="473"/>
        <v>0</v>
      </c>
      <c r="AA1498" s="6">
        <f t="shared" si="474"/>
        <v>4.629629629629619E-4</v>
      </c>
      <c r="AB1498" s="6" t="b">
        <f t="shared" si="475"/>
        <v>0</v>
      </c>
      <c r="AC1498" s="9">
        <f t="shared" si="476"/>
        <v>114</v>
      </c>
      <c r="AD1498" s="9">
        <f t="shared" si="484"/>
        <v>171.00000000000037</v>
      </c>
      <c r="AE1498" s="10">
        <f t="shared" si="482"/>
        <v>4.6296296296296293E-4</v>
      </c>
      <c r="AF1498">
        <f t="shared" si="477"/>
        <v>4.65277777777778E-3</v>
      </c>
      <c r="AG1498" t="b">
        <f t="shared" si="478"/>
        <v>0</v>
      </c>
      <c r="AH1498">
        <f t="shared" si="479"/>
        <v>4.3020833333333335E-2</v>
      </c>
    </row>
    <row r="1499" spans="1:34" x14ac:dyDescent="0.2">
      <c r="A1499">
        <v>1592</v>
      </c>
      <c r="B1499" t="s">
        <v>1524</v>
      </c>
      <c r="C1499" t="s">
        <v>1561</v>
      </c>
      <c r="D1499" t="s">
        <v>2062</v>
      </c>
      <c r="E1499" t="str">
        <f t="shared" si="466"/>
        <v>Dr. Jenny HarriesApr 6, 2020</v>
      </c>
      <c r="F1499" t="str">
        <f>VLOOKUP(E1499,'names lookup'!D:L,2,FALSE)</f>
        <v>Dr. Jenny Harries</v>
      </c>
      <c r="G1499" t="str">
        <f>VLOOKUP(F1499,'names lookup'!E:H,3,FALSE)</f>
        <v>Department of Health and Social Care (DHSC)</v>
      </c>
      <c r="H1499" t="str">
        <f>VLOOKUP(F1499,'names lookup'!E:I,5,FALSE)</f>
        <v>Government</v>
      </c>
      <c r="I1499" t="str">
        <f>VLOOKUP($F1499,'names lookup'!$E:J,6,FALSE)</f>
        <v>Health</v>
      </c>
      <c r="J1499" t="str">
        <f>VLOOKUP($F1499,'names lookup'!$E:K,7,FALSE)</f>
        <v>N/A</v>
      </c>
      <c r="K1499" t="str">
        <f>VLOOKUP($F1499,'names lookup'!$E:L,8,FALSE)</f>
        <v>England</v>
      </c>
      <c r="L1499" t="str">
        <f t="shared" si="467"/>
        <v>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v>
      </c>
      <c r="M1499" t="str">
        <f t="shared" si="480"/>
        <v>17:54</v>
      </c>
      <c r="N1499">
        <v>0</v>
      </c>
      <c r="O1499">
        <v>631</v>
      </c>
      <c r="Q1499" t="s">
        <v>1525</v>
      </c>
      <c r="R1499" s="7">
        <f t="shared" si="468"/>
        <v>43927</v>
      </c>
      <c r="S1499" t="s">
        <v>2918</v>
      </c>
      <c r="T1499" s="6">
        <f t="shared" si="481"/>
        <v>1.2430555555555554E-2</v>
      </c>
      <c r="U1499">
        <f t="shared" si="469"/>
        <v>1.1967592592592592E-2</v>
      </c>
      <c r="V1499">
        <f t="shared" si="470"/>
        <v>1.6053240740740739E-2</v>
      </c>
      <c r="W1499">
        <f t="shared" si="471"/>
        <v>4.0856481481481473E-3</v>
      </c>
      <c r="X1499">
        <f t="shared" si="483"/>
        <v>1.6620370370370372E-2</v>
      </c>
      <c r="Y1499">
        <f t="shared" si="472"/>
        <v>1.6620370370370372E-2</v>
      </c>
      <c r="Z1499" t="b">
        <f t="shared" si="473"/>
        <v>0</v>
      </c>
      <c r="AA1499" s="6">
        <f t="shared" si="474"/>
        <v>4.745370370370372E-4</v>
      </c>
      <c r="AB1499" s="6" t="b">
        <f t="shared" si="475"/>
        <v>0</v>
      </c>
      <c r="AC1499" s="9">
        <f t="shared" si="476"/>
        <v>113</v>
      </c>
      <c r="AD1499" s="9">
        <f t="shared" si="484"/>
        <v>165.36585365853654</v>
      </c>
      <c r="AE1499" s="10">
        <f t="shared" si="482"/>
        <v>4.6296296296296293E-4</v>
      </c>
      <c r="AF1499">
        <f t="shared" si="477"/>
        <v>4.65277777777778E-3</v>
      </c>
      <c r="AG1499" t="b">
        <f t="shared" si="478"/>
        <v>0</v>
      </c>
      <c r="AH1499">
        <f t="shared" si="479"/>
        <v>4.3020833333333335E-2</v>
      </c>
    </row>
    <row r="1500" spans="1:34" x14ac:dyDescent="0.2">
      <c r="A1500">
        <v>1593</v>
      </c>
      <c r="B1500" t="s">
        <v>1524</v>
      </c>
      <c r="C1500" t="s">
        <v>1562</v>
      </c>
      <c r="D1500" t="s">
        <v>2062</v>
      </c>
      <c r="E1500" t="str">
        <f t="shared" si="466"/>
        <v>Dr. Jenny HarriesApr 6, 2020</v>
      </c>
      <c r="F1500" t="str">
        <f>VLOOKUP(E1500,'names lookup'!D:L,2,FALSE)</f>
        <v>Dr. Jenny Harries</v>
      </c>
      <c r="G1500" t="str">
        <f>VLOOKUP(F1500,'names lookup'!E:H,3,FALSE)</f>
        <v>Department of Health and Social Care (DHSC)</v>
      </c>
      <c r="H1500" t="str">
        <f>VLOOKUP(F1500,'names lookup'!E:I,5,FALSE)</f>
        <v>Government</v>
      </c>
      <c r="I1500" t="str">
        <f>VLOOKUP($F1500,'names lookup'!$E:J,6,FALSE)</f>
        <v>Health</v>
      </c>
      <c r="J1500" t="str">
        <f>VLOOKUP($F1500,'names lookup'!$E:K,7,FALSE)</f>
        <v>N/A</v>
      </c>
      <c r="K1500" t="str">
        <f>VLOOKUP($F1500,'names lookup'!$E:L,8,FALSE)</f>
        <v>England</v>
      </c>
      <c r="L1500" t="str">
        <f t="shared" si="467"/>
        <v>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v>
      </c>
      <c r="M1500" t="str">
        <f t="shared" si="480"/>
        <v>18:35</v>
      </c>
      <c r="N1500">
        <v>0</v>
      </c>
      <c r="O1500">
        <v>787</v>
      </c>
      <c r="Q1500" t="s">
        <v>1525</v>
      </c>
      <c r="R1500" s="7">
        <f t="shared" si="468"/>
        <v>43927</v>
      </c>
      <c r="S1500" t="s">
        <v>2918</v>
      </c>
      <c r="T1500" s="6">
        <f t="shared" si="481"/>
        <v>1.2905092592592591E-2</v>
      </c>
      <c r="U1500">
        <f t="shared" si="469"/>
        <v>1.1967592592592592E-2</v>
      </c>
      <c r="V1500">
        <f t="shared" si="470"/>
        <v>1.6053240740740739E-2</v>
      </c>
      <c r="W1500">
        <f t="shared" si="471"/>
        <v>4.0856481481481473E-3</v>
      </c>
      <c r="X1500">
        <f t="shared" si="483"/>
        <v>1.6620370370370372E-2</v>
      </c>
      <c r="Y1500">
        <f t="shared" si="472"/>
        <v>1.6620370370370372E-2</v>
      </c>
      <c r="Z1500" t="b">
        <f t="shared" si="473"/>
        <v>0</v>
      </c>
      <c r="AA1500" s="6">
        <f t="shared" si="474"/>
        <v>5.5555555555555566E-4</v>
      </c>
      <c r="AB1500" s="6" t="b">
        <f t="shared" si="475"/>
        <v>0</v>
      </c>
      <c r="AC1500" s="9">
        <f t="shared" si="476"/>
        <v>146</v>
      </c>
      <c r="AD1500" s="9">
        <f t="shared" si="484"/>
        <v>182.49999999999997</v>
      </c>
      <c r="AE1500" s="10">
        <f t="shared" si="482"/>
        <v>6.018518518518519E-4</v>
      </c>
      <c r="AF1500">
        <f t="shared" si="477"/>
        <v>4.65277777777778E-3</v>
      </c>
      <c r="AG1500" t="b">
        <f t="shared" si="478"/>
        <v>0</v>
      </c>
      <c r="AH1500">
        <f t="shared" si="479"/>
        <v>4.3020833333333335E-2</v>
      </c>
    </row>
    <row r="1501" spans="1:34" x14ac:dyDescent="0.2">
      <c r="A1501">
        <v>1594</v>
      </c>
      <c r="B1501" t="s">
        <v>1524</v>
      </c>
      <c r="C1501" t="s">
        <v>1563</v>
      </c>
      <c r="D1501" t="s">
        <v>2121</v>
      </c>
      <c r="E1501" t="str">
        <f t="shared" si="466"/>
        <v>Matt HancockApr 6, 2020</v>
      </c>
      <c r="F1501" t="str">
        <f>VLOOKUP(D1501,'names lookup'!A:L,5,FALSE)</f>
        <v>Matt Hancock</v>
      </c>
      <c r="G1501" t="str">
        <f>VLOOKUP(F1501,'names lookup'!E:H,3,FALSE)</f>
        <v>Government</v>
      </c>
      <c r="H1501" t="str">
        <f>VLOOKUP(F1501,'names lookup'!E:I,5,FALSE)</f>
        <v>Government</v>
      </c>
      <c r="I1501" t="str">
        <f>VLOOKUP($F1501,'names lookup'!$E:J,6,FALSE)</f>
        <v>Central govt</v>
      </c>
      <c r="J1501" t="str">
        <f>VLOOKUP($F1501,'names lookup'!$E:K,7,FALSE)</f>
        <v>N/A</v>
      </c>
      <c r="K1501" t="str">
        <f>VLOOKUP($F1501,'names lookup'!$E:L,8,FALSE)</f>
        <v>UK</v>
      </c>
      <c r="L1501" t="str">
        <f t="shared" si="467"/>
        <v>Thanks Jim. The next question from Harriet at the PA. Hi.</v>
      </c>
      <c r="M1501" t="str">
        <f t="shared" si="480"/>
        <v>19:23</v>
      </c>
      <c r="N1501">
        <v>0</v>
      </c>
      <c r="O1501">
        <v>79</v>
      </c>
      <c r="Q1501" t="s">
        <v>1525</v>
      </c>
      <c r="R1501" s="7">
        <f t="shared" si="468"/>
        <v>43927</v>
      </c>
      <c r="S1501" t="s">
        <v>2919</v>
      </c>
      <c r="T1501" s="6">
        <f t="shared" si="481"/>
        <v>1.3460648148148147E-2</v>
      </c>
      <c r="U1501">
        <f t="shared" si="469"/>
        <v>1.3460648148148147E-2</v>
      </c>
      <c r="V1501">
        <f t="shared" si="470"/>
        <v>4.297453703703704E-2</v>
      </c>
      <c r="W1501">
        <f t="shared" si="471"/>
        <v>2.9513888888888895E-2</v>
      </c>
      <c r="X1501">
        <f t="shared" si="483"/>
        <v>1.6620370370370372E-2</v>
      </c>
      <c r="Y1501">
        <f t="shared" si="472"/>
        <v>1.6620370370370372E-2</v>
      </c>
      <c r="Z1501" t="b">
        <f t="shared" si="473"/>
        <v>0</v>
      </c>
      <c r="AA1501" s="6">
        <f t="shared" si="474"/>
        <v>8.1018518518520197E-5</v>
      </c>
      <c r="AB1501" s="6" t="b">
        <f t="shared" si="475"/>
        <v>0</v>
      </c>
      <c r="AC1501" s="9">
        <f t="shared" si="476"/>
        <v>11</v>
      </c>
      <c r="AD1501" s="9">
        <f t="shared" si="484"/>
        <v>94.285714285712331</v>
      </c>
      <c r="AE1501" s="10">
        <f t="shared" si="482"/>
        <v>3.4722222222222222E-5</v>
      </c>
      <c r="AF1501">
        <f t="shared" si="477"/>
        <v>3.1597222222222252E-3</v>
      </c>
      <c r="AG1501" t="b">
        <f t="shared" si="478"/>
        <v>0</v>
      </c>
      <c r="AH1501">
        <f t="shared" si="479"/>
        <v>4.3020833333333335E-2</v>
      </c>
    </row>
    <row r="1502" spans="1:34" x14ac:dyDescent="0.2">
      <c r="A1502">
        <v>1595</v>
      </c>
      <c r="B1502" t="s">
        <v>1524</v>
      </c>
      <c r="C1502" t="s">
        <v>1564</v>
      </c>
      <c r="D1502" t="s">
        <v>2076</v>
      </c>
      <c r="E1502" t="str">
        <f t="shared" si="466"/>
        <v>HarrietApr 6, 2020</v>
      </c>
      <c r="F1502" t="str">
        <f>VLOOKUP(E1502,'names lookup'!D:L,2,FALSE)</f>
        <v>Harriet Line</v>
      </c>
      <c r="G1502" t="str">
        <f>VLOOKUP(F1502,'names lookup'!E:H,3,FALSE)</f>
        <v>Press Association</v>
      </c>
      <c r="H1502" t="str">
        <f>VLOOKUP(F1502,'names lookup'!E:I,5,FALSE)</f>
        <v>Media</v>
      </c>
      <c r="I1502" t="str">
        <f>VLOOKUP($F1502,'names lookup'!$E:J,6,FALSE)</f>
        <v>Agency</v>
      </c>
      <c r="J1502" t="str">
        <f>VLOOKUP($F1502,'names lookup'!$E:K,7,FALSE)</f>
        <v>National</v>
      </c>
      <c r="K1502" t="str">
        <f>VLOOKUP($F1502,'names lookup'!$E:L,8,FALSE)</f>
        <v>UK</v>
      </c>
      <c r="L1502" t="str">
        <f t="shared" si="467"/>
        <v>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v>
      </c>
      <c r="M1502" t="str">
        <f t="shared" si="480"/>
        <v>19:30</v>
      </c>
      <c r="N1502">
        <v>0</v>
      </c>
      <c r="O1502">
        <v>434</v>
      </c>
      <c r="Q1502" t="s">
        <v>1525</v>
      </c>
      <c r="R1502" s="7">
        <f t="shared" si="468"/>
        <v>43927</v>
      </c>
      <c r="S1502" t="s">
        <v>2920</v>
      </c>
      <c r="T1502" s="6">
        <f t="shared" si="481"/>
        <v>1.3541666666666667E-2</v>
      </c>
      <c r="U1502">
        <f t="shared" si="469"/>
        <v>1.3541666666666667E-2</v>
      </c>
      <c r="V1502">
        <f t="shared" si="470"/>
        <v>1.667824074074074E-2</v>
      </c>
      <c r="W1502">
        <f t="shared" si="471"/>
        <v>3.1365740740740729E-3</v>
      </c>
      <c r="X1502">
        <f t="shared" si="483"/>
        <v>1.6620370370370372E-2</v>
      </c>
      <c r="Y1502">
        <f t="shared" si="472"/>
        <v>1.6620370370370372E-2</v>
      </c>
      <c r="Z1502" t="b">
        <f t="shared" si="473"/>
        <v>0</v>
      </c>
      <c r="AA1502" s="6">
        <f t="shared" si="474"/>
        <v>2.4305555555555712E-4</v>
      </c>
      <c r="AB1502" s="6" t="b">
        <f t="shared" si="475"/>
        <v>0</v>
      </c>
      <c r="AC1502" s="9">
        <f t="shared" si="476"/>
        <v>72</v>
      </c>
      <c r="AD1502" s="9">
        <f t="shared" si="484"/>
        <v>205.71428571428439</v>
      </c>
      <c r="AE1502" s="10">
        <f t="shared" si="482"/>
        <v>2.8935185185185189E-4</v>
      </c>
      <c r="AF1502">
        <f t="shared" si="477"/>
        <v>3.078703703703705E-3</v>
      </c>
      <c r="AG1502" t="b">
        <f t="shared" si="478"/>
        <v>0</v>
      </c>
      <c r="AH1502">
        <f t="shared" si="479"/>
        <v>4.3020833333333335E-2</v>
      </c>
    </row>
    <row r="1503" spans="1:34" x14ac:dyDescent="0.2">
      <c r="A1503">
        <v>1596</v>
      </c>
      <c r="B1503" t="s">
        <v>1524</v>
      </c>
      <c r="C1503" t="s">
        <v>1565</v>
      </c>
      <c r="D1503" t="s">
        <v>2076</v>
      </c>
      <c r="E1503" t="str">
        <f t="shared" si="466"/>
        <v>HarrietApr 6, 2020</v>
      </c>
      <c r="F1503" t="str">
        <f>VLOOKUP(E1503,'names lookup'!D:L,2,FALSE)</f>
        <v>Harriet Line</v>
      </c>
      <c r="G1503" t="str">
        <f>VLOOKUP(F1503,'names lookup'!E:H,3,FALSE)</f>
        <v>Press Association</v>
      </c>
      <c r="H1503" t="str">
        <f>VLOOKUP(F1503,'names lookup'!E:I,5,FALSE)</f>
        <v>Media</v>
      </c>
      <c r="I1503" t="str">
        <f>VLOOKUP($F1503,'names lookup'!$E:J,6,FALSE)</f>
        <v>Agency</v>
      </c>
      <c r="J1503" t="str">
        <f>VLOOKUP($F1503,'names lookup'!$E:K,7,FALSE)</f>
        <v>National</v>
      </c>
      <c r="K1503" t="str">
        <f>VLOOKUP($F1503,'names lookup'!$E:L,8,FALSE)</f>
        <v>UK</v>
      </c>
      <c r="L1503" t="str">
        <f t="shared" si="467"/>
        <v>And to Dr. Harrie, as we know that the testing isn’t showing the true picture of the current spread of the virus. How many people do you estimate have had or currently have the Corona virus in the UK?</v>
      </c>
      <c r="M1503" t="str">
        <f t="shared" si="480"/>
        <v>19:51</v>
      </c>
      <c r="N1503">
        <v>0</v>
      </c>
      <c r="O1503">
        <v>217</v>
      </c>
      <c r="Q1503" t="s">
        <v>1525</v>
      </c>
      <c r="R1503" s="7">
        <f t="shared" si="468"/>
        <v>43927</v>
      </c>
      <c r="S1503" t="s">
        <v>2920</v>
      </c>
      <c r="T1503" s="6">
        <f t="shared" si="481"/>
        <v>1.3784722222222224E-2</v>
      </c>
      <c r="U1503">
        <f t="shared" si="469"/>
        <v>1.3541666666666667E-2</v>
      </c>
      <c r="V1503">
        <f t="shared" si="470"/>
        <v>1.667824074074074E-2</v>
      </c>
      <c r="W1503">
        <f t="shared" si="471"/>
        <v>3.1365740740740729E-3</v>
      </c>
      <c r="X1503">
        <f t="shared" si="483"/>
        <v>1.6620370370370372E-2</v>
      </c>
      <c r="Y1503">
        <f t="shared" si="472"/>
        <v>1.6620370370370372E-2</v>
      </c>
      <c r="Z1503" t="b">
        <f t="shared" si="473"/>
        <v>0</v>
      </c>
      <c r="AA1503" s="6">
        <f t="shared" si="474"/>
        <v>1.3888888888888631E-4</v>
      </c>
      <c r="AB1503" s="6" t="b">
        <f t="shared" si="475"/>
        <v>0</v>
      </c>
      <c r="AC1503" s="9">
        <f t="shared" si="476"/>
        <v>39</v>
      </c>
      <c r="AD1503" s="9">
        <f t="shared" si="484"/>
        <v>195.00000000000361</v>
      </c>
      <c r="AE1503" s="10">
        <f t="shared" si="482"/>
        <v>1.5046296296296297E-4</v>
      </c>
      <c r="AF1503">
        <f t="shared" si="477"/>
        <v>3.078703703703705E-3</v>
      </c>
      <c r="AG1503" t="b">
        <f t="shared" si="478"/>
        <v>0</v>
      </c>
      <c r="AH1503">
        <f t="shared" si="479"/>
        <v>4.3020833333333335E-2</v>
      </c>
    </row>
    <row r="1504" spans="1:34" x14ac:dyDescent="0.2">
      <c r="A1504">
        <v>1597</v>
      </c>
      <c r="B1504" t="s">
        <v>1524</v>
      </c>
      <c r="C1504" t="s">
        <v>1566</v>
      </c>
      <c r="D1504" t="s">
        <v>2121</v>
      </c>
      <c r="E1504" t="str">
        <f t="shared" si="466"/>
        <v>Matt HancockApr 6, 2020</v>
      </c>
      <c r="F1504" t="str">
        <f>VLOOKUP(D1504,'names lookup'!A:L,5,FALSE)</f>
        <v>Matt Hancock</v>
      </c>
      <c r="G1504" t="str">
        <f>VLOOKUP(F1504,'names lookup'!E:H,3,FALSE)</f>
        <v>Government</v>
      </c>
      <c r="H1504" t="str">
        <f>VLOOKUP(F1504,'names lookup'!E:I,5,FALSE)</f>
        <v>Government</v>
      </c>
      <c r="I1504" t="str">
        <f>VLOOKUP($F1504,'names lookup'!$E:J,6,FALSE)</f>
        <v>Central govt</v>
      </c>
      <c r="J1504" t="str">
        <f>VLOOKUP($F1504,'names lookup'!$E:K,7,FALSE)</f>
        <v>N/A</v>
      </c>
      <c r="K1504" t="str">
        <f>VLOOKUP($F1504,'names lookup'!$E:L,8,FALSE)</f>
        <v>UK</v>
      </c>
      <c r="L1504" t="str">
        <f t="shared" si="467"/>
        <v>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v>
      </c>
      <c r="M1504" t="str">
        <f t="shared" si="480"/>
        <v>20:03</v>
      </c>
      <c r="N1504">
        <v>0</v>
      </c>
      <c r="O1504">
        <v>1183</v>
      </c>
      <c r="Q1504" t="s">
        <v>1525</v>
      </c>
      <c r="R1504" s="7">
        <f t="shared" si="468"/>
        <v>43927</v>
      </c>
      <c r="S1504" t="s">
        <v>2327</v>
      </c>
      <c r="T1504" s="6">
        <f t="shared" si="481"/>
        <v>1.3923611111111111E-2</v>
      </c>
      <c r="U1504">
        <f t="shared" si="469"/>
        <v>1.3923611111111111E-2</v>
      </c>
      <c r="V1504">
        <f t="shared" si="470"/>
        <v>4.297453703703704E-2</v>
      </c>
      <c r="W1504">
        <f t="shared" si="471"/>
        <v>2.9050925925925931E-2</v>
      </c>
      <c r="X1504">
        <f t="shared" si="483"/>
        <v>1.6620370370370372E-2</v>
      </c>
      <c r="Y1504">
        <f t="shared" si="472"/>
        <v>1.6620370370370372E-2</v>
      </c>
      <c r="Z1504" t="b">
        <f t="shared" si="473"/>
        <v>0</v>
      </c>
      <c r="AA1504" s="6">
        <f t="shared" si="474"/>
        <v>1.0069444444444457E-3</v>
      </c>
      <c r="AB1504" s="6" t="b">
        <f t="shared" si="475"/>
        <v>0</v>
      </c>
      <c r="AC1504" s="9">
        <f t="shared" si="476"/>
        <v>203</v>
      </c>
      <c r="AD1504" s="9">
        <f t="shared" si="484"/>
        <v>139.9999999999998</v>
      </c>
      <c r="AE1504" s="10">
        <f t="shared" si="482"/>
        <v>8.3333333333333339E-4</v>
      </c>
      <c r="AF1504">
        <f t="shared" si="477"/>
        <v>2.6967592592592616E-3</v>
      </c>
      <c r="AG1504" t="b">
        <f t="shared" si="478"/>
        <v>0</v>
      </c>
      <c r="AH1504">
        <f t="shared" si="479"/>
        <v>4.3020833333333335E-2</v>
      </c>
    </row>
    <row r="1505" spans="1:34" x14ac:dyDescent="0.2">
      <c r="A1505">
        <v>1598</v>
      </c>
      <c r="B1505" t="s">
        <v>1524</v>
      </c>
      <c r="C1505" t="s">
        <v>1567</v>
      </c>
      <c r="D1505" t="s">
        <v>2062</v>
      </c>
      <c r="E1505" t="str">
        <f t="shared" si="466"/>
        <v>Dr. Jenny HarriesApr 6, 2020</v>
      </c>
      <c r="F1505" t="str">
        <f>VLOOKUP(E1505,'names lookup'!D:L,2,FALSE)</f>
        <v>Dr. Jenny Harries</v>
      </c>
      <c r="G1505" t="str">
        <f>VLOOKUP(F1505,'names lookup'!E:H,3,FALSE)</f>
        <v>Department of Health and Social Care (DHSC)</v>
      </c>
      <c r="H1505" t="str">
        <f>VLOOKUP(F1505,'names lookup'!E:I,5,FALSE)</f>
        <v>Government</v>
      </c>
      <c r="I1505" t="str">
        <f>VLOOKUP($F1505,'names lookup'!$E:J,6,FALSE)</f>
        <v>Health</v>
      </c>
      <c r="J1505" t="str">
        <f>VLOOKUP($F1505,'names lookup'!$E:K,7,FALSE)</f>
        <v>N/A</v>
      </c>
      <c r="K1505" t="str">
        <f>VLOOKUP($F1505,'names lookup'!$E:L,8,FALSE)</f>
        <v>England</v>
      </c>
      <c r="L1505" t="str">
        <f t="shared" si="467"/>
        <v>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v>
      </c>
      <c r="M1505" t="str">
        <f t="shared" si="480"/>
        <v>21:30</v>
      </c>
      <c r="N1505">
        <v>0</v>
      </c>
      <c r="O1505">
        <v>934</v>
      </c>
      <c r="Q1505" t="s">
        <v>1525</v>
      </c>
      <c r="R1505" s="7">
        <f t="shared" si="468"/>
        <v>43927</v>
      </c>
      <c r="S1505" t="s">
        <v>2921</v>
      </c>
      <c r="T1505" s="6">
        <f t="shared" si="481"/>
        <v>1.4930555555555556E-2</v>
      </c>
      <c r="U1505">
        <f t="shared" si="469"/>
        <v>1.4930555555555556E-2</v>
      </c>
      <c r="V1505">
        <f t="shared" si="470"/>
        <v>1.6053240740740739E-2</v>
      </c>
      <c r="W1505">
        <f t="shared" si="471"/>
        <v>1.1226851851851832E-3</v>
      </c>
      <c r="X1505">
        <f t="shared" si="483"/>
        <v>1.6620370370370372E-2</v>
      </c>
      <c r="Y1505">
        <f t="shared" si="472"/>
        <v>1.6620370370370372E-2</v>
      </c>
      <c r="Z1505" t="b">
        <f t="shared" si="473"/>
        <v>0</v>
      </c>
      <c r="AA1505" s="6">
        <f t="shared" si="474"/>
        <v>6.5972222222222127E-4</v>
      </c>
      <c r="AB1505" s="6" t="b">
        <f t="shared" si="475"/>
        <v>0</v>
      </c>
      <c r="AC1505" s="9">
        <f t="shared" si="476"/>
        <v>158</v>
      </c>
      <c r="AD1505" s="9">
        <f t="shared" si="484"/>
        <v>166.31578947368445</v>
      </c>
      <c r="AE1505" s="10">
        <f t="shared" si="482"/>
        <v>6.4814814814814813E-4</v>
      </c>
      <c r="AF1505">
        <f t="shared" si="477"/>
        <v>1.6898148148148159E-3</v>
      </c>
      <c r="AG1505" t="b">
        <f t="shared" si="478"/>
        <v>0</v>
      </c>
      <c r="AH1505">
        <f t="shared" si="479"/>
        <v>4.3020833333333335E-2</v>
      </c>
    </row>
    <row r="1506" spans="1:34" x14ac:dyDescent="0.2">
      <c r="A1506">
        <v>1599</v>
      </c>
      <c r="B1506" t="s">
        <v>1524</v>
      </c>
      <c r="C1506" t="s">
        <v>1568</v>
      </c>
      <c r="D1506" t="s">
        <v>2062</v>
      </c>
      <c r="E1506" t="str">
        <f t="shared" si="466"/>
        <v>Dr. Jenny HarriesApr 6, 2020</v>
      </c>
      <c r="F1506" t="str">
        <f>VLOOKUP(E1506,'names lookup'!D:L,2,FALSE)</f>
        <v>Dr. Jenny Harries</v>
      </c>
      <c r="G1506" t="str">
        <f>VLOOKUP(F1506,'names lookup'!E:H,3,FALSE)</f>
        <v>Department of Health and Social Care (DHSC)</v>
      </c>
      <c r="H1506" t="str">
        <f>VLOOKUP(F1506,'names lookup'!E:I,5,FALSE)</f>
        <v>Government</v>
      </c>
      <c r="I1506" t="str">
        <f>VLOOKUP($F1506,'names lookup'!$E:J,6,FALSE)</f>
        <v>Health</v>
      </c>
      <c r="J1506" t="str">
        <f>VLOOKUP($F1506,'names lookup'!$E:K,7,FALSE)</f>
        <v>N/A</v>
      </c>
      <c r="K1506" t="str">
        <f>VLOOKUP($F1506,'names lookup'!$E:L,8,FALSE)</f>
        <v>England</v>
      </c>
      <c r="L1506" t="str">
        <f t="shared" si="467"/>
        <v>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v>
      </c>
      <c r="M1506" t="str">
        <f t="shared" si="480"/>
        <v>22:27</v>
      </c>
      <c r="N1506">
        <v>0</v>
      </c>
      <c r="O1506">
        <v>666</v>
      </c>
      <c r="Q1506" t="s">
        <v>1525</v>
      </c>
      <c r="R1506" s="7">
        <f t="shared" si="468"/>
        <v>43927</v>
      </c>
      <c r="S1506" t="s">
        <v>2921</v>
      </c>
      <c r="T1506" s="6">
        <f t="shared" si="481"/>
        <v>1.5590277777777778E-2</v>
      </c>
      <c r="U1506">
        <f t="shared" si="469"/>
        <v>1.4930555555555556E-2</v>
      </c>
      <c r="V1506">
        <f t="shared" si="470"/>
        <v>1.6053240740740739E-2</v>
      </c>
      <c r="W1506">
        <f t="shared" si="471"/>
        <v>1.1226851851851832E-3</v>
      </c>
      <c r="X1506">
        <f t="shared" si="483"/>
        <v>1.6620370370370372E-2</v>
      </c>
      <c r="Y1506">
        <f t="shared" si="472"/>
        <v>1.6620370370370372E-2</v>
      </c>
      <c r="Z1506" t="b">
        <f t="shared" si="473"/>
        <v>0</v>
      </c>
      <c r="AA1506" s="6">
        <f t="shared" si="474"/>
        <v>4.629629629629619E-4</v>
      </c>
      <c r="AB1506" s="6" t="b">
        <f t="shared" si="475"/>
        <v>0</v>
      </c>
      <c r="AC1506" s="9">
        <f t="shared" si="476"/>
        <v>118</v>
      </c>
      <c r="AD1506" s="9">
        <f t="shared" si="484"/>
        <v>177.0000000000004</v>
      </c>
      <c r="AE1506" s="10">
        <f t="shared" si="482"/>
        <v>4.8611111111111104E-4</v>
      </c>
      <c r="AF1506">
        <f t="shared" si="477"/>
        <v>1.6898148148148159E-3</v>
      </c>
      <c r="AG1506" t="b">
        <f t="shared" si="478"/>
        <v>0</v>
      </c>
      <c r="AH1506">
        <f t="shared" si="479"/>
        <v>4.3020833333333335E-2</v>
      </c>
    </row>
    <row r="1507" spans="1:34" x14ac:dyDescent="0.2">
      <c r="A1507">
        <v>1600</v>
      </c>
      <c r="B1507" t="s">
        <v>1524</v>
      </c>
      <c r="C1507" t="s">
        <v>1569</v>
      </c>
      <c r="D1507" t="s">
        <v>2062</v>
      </c>
      <c r="E1507" t="str">
        <f t="shared" si="466"/>
        <v>Dr. Jenny HarriesApr 6, 2020</v>
      </c>
      <c r="F1507" t="str">
        <f>VLOOKUP(E1507,'names lookup'!D:L,2,FALSE)</f>
        <v>Dr. Jenny Harries</v>
      </c>
      <c r="G1507" t="str">
        <f>VLOOKUP(F1507,'names lookup'!E:H,3,FALSE)</f>
        <v>Department of Health and Social Care (DHSC)</v>
      </c>
      <c r="H1507" t="str">
        <f>VLOOKUP(F1507,'names lookup'!E:I,5,FALSE)</f>
        <v>Government</v>
      </c>
      <c r="I1507" t="str">
        <f>VLOOKUP($F1507,'names lookup'!$E:J,6,FALSE)</f>
        <v>Health</v>
      </c>
      <c r="J1507" t="str">
        <f>VLOOKUP($F1507,'names lookup'!$E:K,7,FALSE)</f>
        <v>N/A</v>
      </c>
      <c r="K1507" t="str">
        <f>VLOOKUP($F1507,'names lookup'!$E:L,8,FALSE)</f>
        <v>England</v>
      </c>
      <c r="L1507" t="str">
        <f t="shared" si="467"/>
        <v>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v>
      </c>
      <c r="M1507" t="str">
        <f t="shared" si="480"/>
        <v>23:07</v>
      </c>
      <c r="N1507">
        <v>0</v>
      </c>
      <c r="O1507">
        <v>712</v>
      </c>
      <c r="Q1507" t="s">
        <v>1525</v>
      </c>
      <c r="R1507" s="7">
        <f t="shared" si="468"/>
        <v>43927</v>
      </c>
      <c r="S1507" t="s">
        <v>2921</v>
      </c>
      <c r="T1507" s="6">
        <f t="shared" si="481"/>
        <v>1.6053240740740739E-2</v>
      </c>
      <c r="U1507">
        <f t="shared" si="469"/>
        <v>1.4930555555555556E-2</v>
      </c>
      <c r="V1507">
        <f t="shared" si="470"/>
        <v>1.6053240740740739E-2</v>
      </c>
      <c r="W1507">
        <f t="shared" si="471"/>
        <v>1.1226851851851832E-3</v>
      </c>
      <c r="X1507">
        <f t="shared" si="483"/>
        <v>1.6620370370370372E-2</v>
      </c>
      <c r="Y1507">
        <f t="shared" si="472"/>
        <v>1.6620370370370372E-2</v>
      </c>
      <c r="Z1507" t="b">
        <f t="shared" si="473"/>
        <v>0</v>
      </c>
      <c r="AA1507" s="6">
        <f t="shared" si="474"/>
        <v>5.671296296296327E-4</v>
      </c>
      <c r="AB1507" s="6" t="b">
        <f t="shared" si="475"/>
        <v>0</v>
      </c>
      <c r="AC1507" s="9">
        <f t="shared" si="476"/>
        <v>121</v>
      </c>
      <c r="AD1507" s="9">
        <f t="shared" si="484"/>
        <v>148.16326530612164</v>
      </c>
      <c r="AE1507" s="10">
        <f t="shared" si="482"/>
        <v>4.9768518518518521E-4</v>
      </c>
      <c r="AF1507">
        <f t="shared" si="477"/>
        <v>1.6898148148148159E-3</v>
      </c>
      <c r="AG1507" t="b">
        <f t="shared" si="478"/>
        <v>0</v>
      </c>
      <c r="AH1507">
        <f t="shared" si="479"/>
        <v>4.3020833333333335E-2</v>
      </c>
    </row>
    <row r="1508" spans="1:34" x14ac:dyDescent="0.2">
      <c r="A1508">
        <v>1601</v>
      </c>
      <c r="B1508" t="s">
        <v>1524</v>
      </c>
      <c r="C1508" t="s">
        <v>1570</v>
      </c>
      <c r="D1508" t="s">
        <v>2121</v>
      </c>
      <c r="E1508" t="str">
        <f t="shared" si="466"/>
        <v>Matt HancockApr 6, 2020</v>
      </c>
      <c r="F1508" t="str">
        <f>VLOOKUP(D1508,'names lookup'!A:L,5,FALSE)</f>
        <v>Matt Hancock</v>
      </c>
      <c r="G1508" t="str">
        <f>VLOOKUP(F1508,'names lookup'!E:H,3,FALSE)</f>
        <v>Government</v>
      </c>
      <c r="H1508" t="str">
        <f>VLOOKUP(F1508,'names lookup'!E:I,5,FALSE)</f>
        <v>Government</v>
      </c>
      <c r="I1508" t="str">
        <f>VLOOKUP($F1508,'names lookup'!$E:J,6,FALSE)</f>
        <v>Central govt</v>
      </c>
      <c r="J1508" t="str">
        <f>VLOOKUP($F1508,'names lookup'!$E:K,7,FALSE)</f>
        <v>N/A</v>
      </c>
      <c r="K1508" t="str">
        <f>VLOOKUP($F1508,'names lookup'!$E:L,8,FALSE)</f>
        <v>UK</v>
      </c>
      <c r="L1508" t="str">
        <f t="shared" si="467"/>
        <v>Does that answer your question, Harriet? Or at least explain why we’re not able to answer it?</v>
      </c>
      <c r="M1508" t="str">
        <f t="shared" si="480"/>
        <v>23:56</v>
      </c>
      <c r="N1508">
        <v>0</v>
      </c>
      <c r="O1508">
        <v>115</v>
      </c>
      <c r="Q1508" t="s">
        <v>1525</v>
      </c>
      <c r="R1508" s="7">
        <f t="shared" si="468"/>
        <v>43927</v>
      </c>
      <c r="S1508" t="s">
        <v>2283</v>
      </c>
      <c r="T1508" s="6">
        <f t="shared" si="481"/>
        <v>1.6620370370370372E-2</v>
      </c>
      <c r="U1508">
        <f t="shared" si="469"/>
        <v>1.6620370370370372E-2</v>
      </c>
      <c r="V1508">
        <f t="shared" si="470"/>
        <v>4.297453703703704E-2</v>
      </c>
      <c r="W1508">
        <f t="shared" si="471"/>
        <v>2.6354166666666668E-2</v>
      </c>
      <c r="X1508">
        <f t="shared" si="483"/>
        <v>1.6851851851851851E-2</v>
      </c>
      <c r="Y1508">
        <f t="shared" si="472"/>
        <v>1.6851851851851851E-2</v>
      </c>
      <c r="Z1508" t="b">
        <f t="shared" si="473"/>
        <v>0</v>
      </c>
      <c r="AA1508" s="6">
        <f t="shared" si="474"/>
        <v>5.7870370370367852E-5</v>
      </c>
      <c r="AB1508" s="6" t="b">
        <f t="shared" si="475"/>
        <v>0</v>
      </c>
      <c r="AC1508" s="9">
        <f t="shared" si="476"/>
        <v>17</v>
      </c>
      <c r="AD1508" s="9">
        <f t="shared" si="484"/>
        <v>204.00000000000887</v>
      </c>
      <c r="AE1508" s="10">
        <f t="shared" si="482"/>
        <v>6.9444444444444444E-5</v>
      </c>
      <c r="AF1508">
        <f t="shared" si="477"/>
        <v>2.3148148148147835E-4</v>
      </c>
      <c r="AG1508" t="b">
        <f t="shared" si="478"/>
        <v>0</v>
      </c>
      <c r="AH1508">
        <f t="shared" si="479"/>
        <v>4.3020833333333335E-2</v>
      </c>
    </row>
    <row r="1509" spans="1:34" x14ac:dyDescent="0.2">
      <c r="A1509">
        <v>1602</v>
      </c>
      <c r="B1509" t="s">
        <v>1524</v>
      </c>
      <c r="C1509" t="s">
        <v>1571</v>
      </c>
      <c r="D1509" t="s">
        <v>2076</v>
      </c>
      <c r="E1509" t="str">
        <f t="shared" si="466"/>
        <v>HarrietApr 6, 2020</v>
      </c>
      <c r="F1509" t="str">
        <f>VLOOKUP(E1509,'names lookup'!D:L,2,FALSE)</f>
        <v>Harriet Line</v>
      </c>
      <c r="G1509" t="str">
        <f>VLOOKUP(F1509,'names lookup'!E:H,3,FALSE)</f>
        <v>Press Association</v>
      </c>
      <c r="H1509" t="str">
        <f>VLOOKUP(F1509,'names lookup'!E:I,5,FALSE)</f>
        <v>Media</v>
      </c>
      <c r="I1509" t="str">
        <f>VLOOKUP($F1509,'names lookup'!$E:J,6,FALSE)</f>
        <v>Agency</v>
      </c>
      <c r="J1509" t="str">
        <f>VLOOKUP($F1509,'names lookup'!$E:K,7,FALSE)</f>
        <v>National</v>
      </c>
      <c r="K1509" t="str">
        <f>VLOOKUP($F1509,'names lookup'!$E:L,8,FALSE)</f>
        <v>UK</v>
      </c>
      <c r="L1509" t="str">
        <f t="shared" si="467"/>
        <v>Yeah, just to clarify so people who have only been going to the shops or only going out for exerciser are still at risk of having Corona virus, having picked it up and those sorts of things you’re saying. And therefor aren’t safe to travel even by car and see family or friends.</v>
      </c>
      <c r="M1509" t="str">
        <f t="shared" si="480"/>
        <v>24:01</v>
      </c>
      <c r="N1509">
        <v>0</v>
      </c>
      <c r="O1509">
        <v>295</v>
      </c>
      <c r="Q1509" t="s">
        <v>1525</v>
      </c>
      <c r="R1509" s="7">
        <f t="shared" si="468"/>
        <v>43927</v>
      </c>
      <c r="S1509" t="s">
        <v>2874</v>
      </c>
      <c r="T1509" s="6">
        <f t="shared" si="481"/>
        <v>1.667824074074074E-2</v>
      </c>
      <c r="U1509">
        <f t="shared" si="469"/>
        <v>1.667824074074074E-2</v>
      </c>
      <c r="V1509">
        <f t="shared" si="470"/>
        <v>1.667824074074074E-2</v>
      </c>
      <c r="W1509">
        <f t="shared" si="471"/>
        <v>0</v>
      </c>
      <c r="X1509">
        <f t="shared" si="483"/>
        <v>1.6851851851851851E-2</v>
      </c>
      <c r="Y1509">
        <f t="shared" si="472"/>
        <v>1.6851851851851851E-2</v>
      </c>
      <c r="Z1509" t="b">
        <f t="shared" si="473"/>
        <v>0</v>
      </c>
      <c r="AA1509" s="6">
        <f t="shared" si="474"/>
        <v>1.7361111111111049E-4</v>
      </c>
      <c r="AB1509" s="6" t="b">
        <f t="shared" si="475"/>
        <v>0</v>
      </c>
      <c r="AC1509" s="9">
        <f t="shared" si="476"/>
        <v>53</v>
      </c>
      <c r="AD1509" s="9">
        <f t="shared" si="484"/>
        <v>212.00000000000074</v>
      </c>
      <c r="AE1509" s="10">
        <f t="shared" si="482"/>
        <v>2.199074074074074E-4</v>
      </c>
      <c r="AF1509">
        <f t="shared" si="477"/>
        <v>1.7361111111111049E-4</v>
      </c>
      <c r="AG1509" t="b">
        <f t="shared" si="478"/>
        <v>0</v>
      </c>
      <c r="AH1509">
        <f t="shared" si="479"/>
        <v>4.3020833333333335E-2</v>
      </c>
    </row>
    <row r="1510" spans="1:34" x14ac:dyDescent="0.2">
      <c r="A1510">
        <v>1603</v>
      </c>
      <c r="B1510" t="s">
        <v>1524</v>
      </c>
      <c r="C1510" t="s">
        <v>1572</v>
      </c>
      <c r="D1510" t="s">
        <v>2121</v>
      </c>
      <c r="E1510" t="str">
        <f t="shared" si="466"/>
        <v>Matt HancockApr 6, 2020</v>
      </c>
      <c r="F1510" t="str">
        <f>VLOOKUP(D1510,'names lookup'!A:L,5,FALSE)</f>
        <v>Matt Hancock</v>
      </c>
      <c r="G1510" t="str">
        <f>VLOOKUP(F1510,'names lookup'!E:H,3,FALSE)</f>
        <v>Government</v>
      </c>
      <c r="H1510" t="str">
        <f>VLOOKUP(F1510,'names lookup'!E:I,5,FALSE)</f>
        <v>Government</v>
      </c>
      <c r="I1510" t="str">
        <f>VLOOKUP($F1510,'names lookup'!$E:J,6,FALSE)</f>
        <v>Central govt</v>
      </c>
      <c r="J1510" t="str">
        <f>VLOOKUP($F1510,'names lookup'!$E:K,7,FALSE)</f>
        <v>N/A</v>
      </c>
      <c r="K1510" t="str">
        <f>VLOOKUP($F1510,'names lookup'!$E:L,8,FALSE)</f>
        <v>UK</v>
      </c>
      <c r="L1510" t="str">
        <f t="shared" si="467"/>
        <v>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v>
      </c>
      <c r="M1510" t="str">
        <f t="shared" si="480"/>
        <v>24:16</v>
      </c>
      <c r="N1510">
        <v>0</v>
      </c>
      <c r="O1510">
        <v>853</v>
      </c>
      <c r="Q1510" t="s">
        <v>1525</v>
      </c>
      <c r="R1510" s="7">
        <f t="shared" si="468"/>
        <v>43927</v>
      </c>
      <c r="S1510" t="s">
        <v>2845</v>
      </c>
      <c r="T1510" s="6">
        <f t="shared" si="481"/>
        <v>1.6851851851851851E-2</v>
      </c>
      <c r="U1510">
        <f t="shared" si="469"/>
        <v>1.6851851851851851E-2</v>
      </c>
      <c r="V1510">
        <f t="shared" si="470"/>
        <v>4.297453703703704E-2</v>
      </c>
      <c r="W1510">
        <f t="shared" si="471"/>
        <v>2.612268518518519E-2</v>
      </c>
      <c r="X1510">
        <f t="shared" si="483"/>
        <v>1.8090277777777778E-2</v>
      </c>
      <c r="Y1510">
        <f t="shared" si="472"/>
        <v>1.8090277777777778E-2</v>
      </c>
      <c r="Z1510" t="b">
        <f t="shared" si="473"/>
        <v>0</v>
      </c>
      <c r="AA1510" s="6">
        <f t="shared" si="474"/>
        <v>7.1759259259259606E-4</v>
      </c>
      <c r="AB1510" s="6" t="b">
        <f t="shared" si="475"/>
        <v>0</v>
      </c>
      <c r="AC1510" s="9">
        <f t="shared" si="476"/>
        <v>154</v>
      </c>
      <c r="AD1510" s="9">
        <f t="shared" si="484"/>
        <v>149.03225806451542</v>
      </c>
      <c r="AE1510" s="10">
        <f t="shared" si="482"/>
        <v>6.3657407407407402E-4</v>
      </c>
      <c r="AF1510">
        <f t="shared" si="477"/>
        <v>1.2384259259259275E-3</v>
      </c>
      <c r="AG1510" t="b">
        <f t="shared" si="478"/>
        <v>0</v>
      </c>
      <c r="AH1510">
        <f t="shared" si="479"/>
        <v>4.3020833333333335E-2</v>
      </c>
    </row>
    <row r="1511" spans="1:34" x14ac:dyDescent="0.2">
      <c r="A1511">
        <v>1604</v>
      </c>
      <c r="B1511" t="s">
        <v>1524</v>
      </c>
      <c r="C1511" t="s">
        <v>1573</v>
      </c>
      <c r="D1511" t="s">
        <v>2121</v>
      </c>
      <c r="E1511" t="str">
        <f t="shared" si="466"/>
        <v>Matt HancockApr 6, 2020</v>
      </c>
      <c r="F1511" t="str">
        <f>VLOOKUP(D1511,'names lookup'!A:L,5,FALSE)</f>
        <v>Matt Hancock</v>
      </c>
      <c r="G1511" t="str">
        <f>VLOOKUP(F1511,'names lookup'!E:H,3,FALSE)</f>
        <v>Government</v>
      </c>
      <c r="H1511" t="str">
        <f>VLOOKUP(F1511,'names lookup'!E:I,5,FALSE)</f>
        <v>Government</v>
      </c>
      <c r="I1511" t="str">
        <f>VLOOKUP($F1511,'names lookup'!$E:J,6,FALSE)</f>
        <v>Central govt</v>
      </c>
      <c r="J1511" t="str">
        <f>VLOOKUP($F1511,'names lookup'!$E:K,7,FALSE)</f>
        <v>N/A</v>
      </c>
      <c r="K1511" t="str">
        <f>VLOOKUP($F1511,'names lookup'!$E:L,8,FALSE)</f>
        <v>UK</v>
      </c>
      <c r="L1511" t="str">
        <f t="shared" si="467"/>
        <v>Final question. Paris from the Scotsman.</v>
      </c>
      <c r="M1511" t="str">
        <f t="shared" si="480"/>
        <v>25:18</v>
      </c>
      <c r="N1511">
        <v>0</v>
      </c>
      <c r="O1511">
        <v>62</v>
      </c>
      <c r="Q1511" t="s">
        <v>1525</v>
      </c>
      <c r="R1511" s="7">
        <f t="shared" si="468"/>
        <v>43927</v>
      </c>
      <c r="S1511" t="s">
        <v>2845</v>
      </c>
      <c r="T1511" s="6">
        <f t="shared" si="481"/>
        <v>1.7569444444444447E-2</v>
      </c>
      <c r="U1511">
        <f t="shared" si="469"/>
        <v>1.6851851851851851E-2</v>
      </c>
      <c r="V1511">
        <f t="shared" si="470"/>
        <v>4.297453703703704E-2</v>
      </c>
      <c r="W1511">
        <f t="shared" si="471"/>
        <v>2.612268518518519E-2</v>
      </c>
      <c r="X1511">
        <f t="shared" si="483"/>
        <v>1.8090277777777778E-2</v>
      </c>
      <c r="Y1511">
        <f t="shared" si="472"/>
        <v>1.8090277777777778E-2</v>
      </c>
      <c r="Z1511" t="b">
        <f t="shared" si="473"/>
        <v>0</v>
      </c>
      <c r="AA1511" s="6">
        <f t="shared" si="474"/>
        <v>4.6296296296294281E-5</v>
      </c>
      <c r="AB1511" s="6" t="b">
        <f t="shared" si="475"/>
        <v>0</v>
      </c>
      <c r="AC1511" s="9">
        <f t="shared" si="476"/>
        <v>6</v>
      </c>
      <c r="AD1511" s="9">
        <f t="shared" si="484"/>
        <v>90.000000000003922</v>
      </c>
      <c r="AE1511" s="10">
        <f t="shared" si="482"/>
        <v>2.3148148148148147E-5</v>
      </c>
      <c r="AF1511">
        <f t="shared" si="477"/>
        <v>1.2384259259259275E-3</v>
      </c>
      <c r="AG1511" t="b">
        <f t="shared" si="478"/>
        <v>0</v>
      </c>
      <c r="AH1511">
        <f t="shared" si="479"/>
        <v>4.3020833333333335E-2</v>
      </c>
    </row>
    <row r="1512" spans="1:34" x14ac:dyDescent="0.2">
      <c r="A1512">
        <v>1605</v>
      </c>
      <c r="B1512" t="s">
        <v>1524</v>
      </c>
      <c r="C1512" t="s">
        <v>1574</v>
      </c>
      <c r="D1512" t="s">
        <v>2129</v>
      </c>
      <c r="E1512" t="str">
        <f t="shared" si="466"/>
        <v>ParisApr 6, 2020</v>
      </c>
      <c r="F1512" t="str">
        <f>VLOOKUP(E1512,'names lookup'!D:L,2,FALSE)</f>
        <v>Paris Gourtsoyannis</v>
      </c>
      <c r="G1512" t="str">
        <f>VLOOKUP(F1512,'names lookup'!E:H,3,FALSE)</f>
        <v>The Scotsman</v>
      </c>
      <c r="H1512" t="str">
        <f>VLOOKUP(F1512,'names lookup'!E:I,5,FALSE)</f>
        <v>Media</v>
      </c>
      <c r="I1512" t="str">
        <f>VLOOKUP($F1512,'names lookup'!$E:J,6,FALSE)</f>
        <v>Newspaper</v>
      </c>
      <c r="J1512" t="str">
        <f>VLOOKUP($F1512,'names lookup'!$E:K,7,FALSE)</f>
        <v>National</v>
      </c>
      <c r="K1512" t="str">
        <f>VLOOKUP($F1512,'names lookup'!$E:L,8,FALSE)</f>
        <v>Scotland</v>
      </c>
      <c r="L1512" t="str">
        <f t="shared" si="467"/>
        <v>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v>
      </c>
      <c r="M1512" t="str">
        <f t="shared" si="480"/>
        <v>25:22</v>
      </c>
      <c r="N1512">
        <v>0</v>
      </c>
      <c r="O1512">
        <v>489</v>
      </c>
      <c r="Q1512" t="s">
        <v>1525</v>
      </c>
      <c r="R1512" s="7">
        <f t="shared" si="468"/>
        <v>43927</v>
      </c>
      <c r="S1512" t="s">
        <v>2923</v>
      </c>
      <c r="T1512" s="6">
        <f t="shared" si="481"/>
        <v>1.7615740740740741E-2</v>
      </c>
      <c r="U1512">
        <f t="shared" si="469"/>
        <v>1.7615740740740741E-2</v>
      </c>
      <c r="V1512">
        <f t="shared" si="470"/>
        <v>1.7939814814814815E-2</v>
      </c>
      <c r="W1512">
        <f t="shared" si="471"/>
        <v>3.2407407407407385E-4</v>
      </c>
      <c r="X1512">
        <f t="shared" si="483"/>
        <v>1.8090277777777778E-2</v>
      </c>
      <c r="Y1512">
        <f t="shared" si="472"/>
        <v>1.8090277777777778E-2</v>
      </c>
      <c r="Z1512" t="b">
        <f t="shared" si="473"/>
        <v>0</v>
      </c>
      <c r="AA1512" s="6">
        <f t="shared" si="474"/>
        <v>3.2407407407407385E-4</v>
      </c>
      <c r="AB1512" s="6" t="b">
        <f t="shared" si="475"/>
        <v>0</v>
      </c>
      <c r="AC1512" s="9">
        <f t="shared" si="476"/>
        <v>85</v>
      </c>
      <c r="AD1512" s="9">
        <f t="shared" si="484"/>
        <v>182.14285714285728</v>
      </c>
      <c r="AE1512" s="10">
        <f t="shared" si="482"/>
        <v>3.4722222222222224E-4</v>
      </c>
      <c r="AF1512">
        <f t="shared" si="477"/>
        <v>4.745370370370372E-4</v>
      </c>
      <c r="AG1512" t="b">
        <f t="shared" si="478"/>
        <v>0</v>
      </c>
      <c r="AH1512">
        <f t="shared" si="479"/>
        <v>4.3020833333333335E-2</v>
      </c>
    </row>
    <row r="1513" spans="1:34" x14ac:dyDescent="0.2">
      <c r="A1513">
        <v>1606</v>
      </c>
      <c r="B1513" t="s">
        <v>1524</v>
      </c>
      <c r="C1513" t="s">
        <v>1575</v>
      </c>
      <c r="D1513" t="s">
        <v>2129</v>
      </c>
      <c r="E1513" t="str">
        <f t="shared" si="466"/>
        <v>ParisApr 6, 2020</v>
      </c>
      <c r="F1513" t="str">
        <f>VLOOKUP(E1513,'names lookup'!D:L,2,FALSE)</f>
        <v>Paris Gourtsoyannis</v>
      </c>
      <c r="G1513" t="str">
        <f>VLOOKUP(F1513,'names lookup'!E:H,3,FALSE)</f>
        <v>The Scotsman</v>
      </c>
      <c r="H1513" t="str">
        <f>VLOOKUP(F1513,'names lookup'!E:I,5,FALSE)</f>
        <v>Media</v>
      </c>
      <c r="I1513" t="str">
        <f>VLOOKUP($F1513,'names lookup'!$E:J,6,FALSE)</f>
        <v>Newspaper</v>
      </c>
      <c r="J1513" t="str">
        <f>VLOOKUP($F1513,'names lookup'!$E:K,7,FALSE)</f>
        <v>National</v>
      </c>
      <c r="K1513" t="str">
        <f>VLOOKUP($F1513,'names lookup'!$E:L,8,FALSE)</f>
        <v>Scotland</v>
      </c>
      <c r="L1513" t="str">
        <f t="shared" si="467"/>
        <v>And can I ask Dr. Harries, is she still an effective spokes person for the public information campaign and do you have a second home that you’ve visited since movement restrictions came into place?</v>
      </c>
      <c r="M1513" t="str">
        <f t="shared" si="480"/>
        <v>25:50</v>
      </c>
      <c r="N1513">
        <v>0</v>
      </c>
      <c r="O1513">
        <v>212</v>
      </c>
      <c r="Q1513" t="s">
        <v>1525</v>
      </c>
      <c r="R1513" s="7">
        <f t="shared" si="468"/>
        <v>43927</v>
      </c>
      <c r="S1513" t="s">
        <v>2923</v>
      </c>
      <c r="T1513" s="6">
        <f t="shared" si="481"/>
        <v>1.7939814814814815E-2</v>
      </c>
      <c r="U1513">
        <f t="shared" si="469"/>
        <v>1.7615740740740741E-2</v>
      </c>
      <c r="V1513">
        <f t="shared" si="470"/>
        <v>1.7939814814814815E-2</v>
      </c>
      <c r="W1513">
        <f t="shared" si="471"/>
        <v>3.2407407407407385E-4</v>
      </c>
      <c r="X1513">
        <f t="shared" si="483"/>
        <v>1.8090277777777778E-2</v>
      </c>
      <c r="Y1513">
        <f t="shared" si="472"/>
        <v>1.8090277777777778E-2</v>
      </c>
      <c r="Z1513" t="b">
        <f t="shared" si="473"/>
        <v>0</v>
      </c>
      <c r="AA1513" s="6">
        <f t="shared" si="474"/>
        <v>1.5046296296296335E-4</v>
      </c>
      <c r="AB1513" s="6" t="b">
        <f t="shared" si="475"/>
        <v>0</v>
      </c>
      <c r="AC1513" s="9">
        <f t="shared" si="476"/>
        <v>34</v>
      </c>
      <c r="AD1513" s="9">
        <f t="shared" si="484"/>
        <v>156.92307692307651</v>
      </c>
      <c r="AE1513" s="10">
        <f t="shared" si="482"/>
        <v>1.3888888888888889E-4</v>
      </c>
      <c r="AF1513">
        <f t="shared" si="477"/>
        <v>4.745370370370372E-4</v>
      </c>
      <c r="AG1513" t="b">
        <f t="shared" si="478"/>
        <v>0</v>
      </c>
      <c r="AH1513">
        <f t="shared" si="479"/>
        <v>4.3020833333333335E-2</v>
      </c>
    </row>
    <row r="1514" spans="1:34" x14ac:dyDescent="0.2">
      <c r="A1514">
        <v>1607</v>
      </c>
      <c r="B1514" t="s">
        <v>1524</v>
      </c>
      <c r="C1514" t="s">
        <v>1576</v>
      </c>
      <c r="D1514" t="s">
        <v>2121</v>
      </c>
      <c r="E1514" t="str">
        <f t="shared" si="466"/>
        <v>Matt HancockApr 6, 2020</v>
      </c>
      <c r="F1514" t="str">
        <f>VLOOKUP(D1514,'names lookup'!A:L,5,FALSE)</f>
        <v>Matt Hancock</v>
      </c>
      <c r="G1514" t="str">
        <f>VLOOKUP(F1514,'names lookup'!E:H,3,FALSE)</f>
        <v>Government</v>
      </c>
      <c r="H1514" t="str">
        <f>VLOOKUP(F1514,'names lookup'!E:I,5,FALSE)</f>
        <v>Government</v>
      </c>
      <c r="I1514" t="str">
        <f>VLOOKUP($F1514,'names lookup'!$E:J,6,FALSE)</f>
        <v>Central govt</v>
      </c>
      <c r="J1514" t="str">
        <f>VLOOKUP($F1514,'names lookup'!$E:K,7,FALSE)</f>
        <v>N/A</v>
      </c>
      <c r="K1514" t="str">
        <f>VLOOKUP($F1514,'names lookup'!$E:L,8,FALSE)</f>
        <v>UK</v>
      </c>
      <c r="L1514" t="str">
        <f t="shared" si="467"/>
        <v>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v>
      </c>
      <c r="M1514" t="str">
        <f t="shared" si="480"/>
        <v>26:03</v>
      </c>
      <c r="N1514">
        <v>0</v>
      </c>
      <c r="O1514">
        <v>603</v>
      </c>
      <c r="Q1514" t="s">
        <v>1525</v>
      </c>
      <c r="R1514" s="7">
        <f t="shared" si="468"/>
        <v>43927</v>
      </c>
      <c r="S1514" t="s">
        <v>2222</v>
      </c>
      <c r="T1514" s="6">
        <f t="shared" si="481"/>
        <v>1.8090277777777778E-2</v>
      </c>
      <c r="U1514">
        <f t="shared" si="469"/>
        <v>1.8090277777777778E-2</v>
      </c>
      <c r="V1514">
        <f t="shared" si="470"/>
        <v>4.297453703703704E-2</v>
      </c>
      <c r="W1514">
        <f t="shared" si="471"/>
        <v>2.4884259259259262E-2</v>
      </c>
      <c r="X1514">
        <f t="shared" si="483"/>
        <v>2.929398148148148E-2</v>
      </c>
      <c r="Y1514">
        <f t="shared" si="472"/>
        <v>2.929398148148148E-2</v>
      </c>
      <c r="Z1514" t="b">
        <f t="shared" si="473"/>
        <v>0</v>
      </c>
      <c r="AA1514" s="6">
        <f t="shared" si="474"/>
        <v>6.0185185185185341E-4</v>
      </c>
      <c r="AB1514" s="6" t="b">
        <f t="shared" si="475"/>
        <v>0</v>
      </c>
      <c r="AC1514" s="9">
        <f t="shared" si="476"/>
        <v>106</v>
      </c>
      <c r="AD1514" s="9">
        <f t="shared" si="484"/>
        <v>122.30769230769199</v>
      </c>
      <c r="AE1514" s="10">
        <f t="shared" si="482"/>
        <v>4.3981481481481481E-4</v>
      </c>
      <c r="AF1514">
        <f t="shared" si="477"/>
        <v>1.1203703703703702E-2</v>
      </c>
      <c r="AG1514" t="b">
        <f t="shared" si="478"/>
        <v>0</v>
      </c>
      <c r="AH1514">
        <f t="shared" si="479"/>
        <v>4.3020833333333335E-2</v>
      </c>
    </row>
    <row r="1515" spans="1:34" x14ac:dyDescent="0.2">
      <c r="A1515">
        <v>1608</v>
      </c>
      <c r="B1515" t="s">
        <v>1524</v>
      </c>
      <c r="C1515" t="s">
        <v>1577</v>
      </c>
      <c r="D1515" t="s">
        <v>2121</v>
      </c>
      <c r="E1515" t="str">
        <f t="shared" si="466"/>
        <v>Matt HancockApr 6, 2020</v>
      </c>
      <c r="F1515" t="str">
        <f>VLOOKUP(D1515,'names lookup'!A:L,5,FALSE)</f>
        <v>Matt Hancock</v>
      </c>
      <c r="G1515" t="str">
        <f>VLOOKUP(F1515,'names lookup'!E:H,3,FALSE)</f>
        <v>Government</v>
      </c>
      <c r="H1515" t="str">
        <f>VLOOKUP(F1515,'names lookup'!E:I,5,FALSE)</f>
        <v>Government</v>
      </c>
      <c r="I1515" t="str">
        <f>VLOOKUP($F1515,'names lookup'!$E:J,6,FALSE)</f>
        <v>Central govt</v>
      </c>
      <c r="J1515" t="str">
        <f>VLOOKUP($F1515,'names lookup'!$E:K,7,FALSE)</f>
        <v>N/A</v>
      </c>
      <c r="K1515" t="str">
        <f>VLOOKUP($F1515,'names lookup'!$E:L,8,FALSE)</f>
        <v>UK</v>
      </c>
      <c r="L1515" t="str">
        <f t="shared" si="467"/>
        <v>(silence)</v>
      </c>
      <c r="M1515" t="str">
        <f t="shared" si="480"/>
        <v>26:55</v>
      </c>
      <c r="N1515">
        <v>0</v>
      </c>
      <c r="O1515">
        <v>31</v>
      </c>
      <c r="Q1515" t="s">
        <v>1525</v>
      </c>
      <c r="R1515" s="7">
        <f t="shared" si="468"/>
        <v>43927</v>
      </c>
      <c r="S1515" t="s">
        <v>2222</v>
      </c>
      <c r="T1515" s="6">
        <f t="shared" si="481"/>
        <v>1.8692129629629631E-2</v>
      </c>
      <c r="U1515">
        <f t="shared" si="469"/>
        <v>1.8090277777777778E-2</v>
      </c>
      <c r="V1515">
        <f t="shared" si="470"/>
        <v>4.297453703703704E-2</v>
      </c>
      <c r="W1515">
        <f t="shared" si="471"/>
        <v>2.4884259259259262E-2</v>
      </c>
      <c r="X1515">
        <f t="shared" si="483"/>
        <v>2.929398148148148E-2</v>
      </c>
      <c r="Y1515">
        <f t="shared" si="472"/>
        <v>2.929398148148148E-2</v>
      </c>
      <c r="Z1515" t="b">
        <f t="shared" si="473"/>
        <v>0</v>
      </c>
      <c r="AA1515" s="6">
        <f t="shared" si="474"/>
        <v>2.4189814814814768E-3</v>
      </c>
      <c r="AB1515" s="6" t="b">
        <f t="shared" si="475"/>
        <v>0</v>
      </c>
      <c r="AC1515" s="9">
        <f t="shared" si="476"/>
        <v>1</v>
      </c>
      <c r="AD1515" s="9">
        <f t="shared" si="484"/>
        <v>0.28708133971291921</v>
      </c>
      <c r="AE1515" s="10">
        <f t="shared" si="482"/>
        <v>0</v>
      </c>
      <c r="AF1515">
        <f t="shared" si="477"/>
        <v>1.1203703703703702E-2</v>
      </c>
      <c r="AG1515" t="b">
        <f t="shared" si="478"/>
        <v>0</v>
      </c>
      <c r="AH1515">
        <f t="shared" si="479"/>
        <v>4.3020833333333335E-2</v>
      </c>
    </row>
    <row r="1516" spans="1:34" x14ac:dyDescent="0.2">
      <c r="A1516">
        <v>1609</v>
      </c>
      <c r="B1516" t="s">
        <v>1524</v>
      </c>
      <c r="C1516" t="s">
        <v>1578</v>
      </c>
      <c r="D1516" t="s">
        <v>2121</v>
      </c>
      <c r="E1516" t="str">
        <f t="shared" si="466"/>
        <v>Matt HancockApr 6, 2020</v>
      </c>
      <c r="F1516" t="str">
        <f>VLOOKUP(D1516,'names lookup'!A:L,5,FALSE)</f>
        <v>Matt Hancock</v>
      </c>
      <c r="G1516" t="str">
        <f>VLOOKUP(F1516,'names lookup'!E:H,3,FALSE)</f>
        <v>Government</v>
      </c>
      <c r="H1516" t="str">
        <f>VLOOKUP(F1516,'names lookup'!E:I,5,FALSE)</f>
        <v>Government</v>
      </c>
      <c r="I1516" t="str">
        <f>VLOOKUP($F1516,'names lookup'!$E:J,6,FALSE)</f>
        <v>Central govt</v>
      </c>
      <c r="J1516" t="str">
        <f>VLOOKUP($F1516,'names lookup'!$E:K,7,FALSE)</f>
        <v>N/A</v>
      </c>
      <c r="K1516" t="str">
        <f>VLOOKUP($F1516,'names lookup'!$E:L,8,FALSE)</f>
        <v>UK</v>
      </c>
      <c r="L1516" t="str">
        <f t="shared" si="467"/>
        <v>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v>
      </c>
      <c r="M1516" t="str">
        <f t="shared" si="480"/>
        <v>30:24</v>
      </c>
      <c r="N1516">
        <v>0</v>
      </c>
      <c r="O1516">
        <v>523</v>
      </c>
      <c r="Q1516" t="s">
        <v>1525</v>
      </c>
      <c r="R1516" s="7">
        <f t="shared" si="468"/>
        <v>43927</v>
      </c>
      <c r="S1516" t="s">
        <v>2222</v>
      </c>
      <c r="T1516" s="6">
        <f t="shared" si="481"/>
        <v>2.1111111111111108E-2</v>
      </c>
      <c r="U1516">
        <f t="shared" si="469"/>
        <v>1.8090277777777778E-2</v>
      </c>
      <c r="V1516">
        <f t="shared" si="470"/>
        <v>4.297453703703704E-2</v>
      </c>
      <c r="W1516">
        <f t="shared" si="471"/>
        <v>2.4884259259259262E-2</v>
      </c>
      <c r="X1516">
        <f t="shared" si="483"/>
        <v>2.929398148148148E-2</v>
      </c>
      <c r="Y1516">
        <f t="shared" si="472"/>
        <v>2.929398148148148E-2</v>
      </c>
      <c r="Z1516" t="b">
        <f t="shared" si="473"/>
        <v>0</v>
      </c>
      <c r="AA1516" s="6">
        <f t="shared" si="474"/>
        <v>4.2824074074074292E-4</v>
      </c>
      <c r="AB1516" s="6" t="b">
        <f t="shared" si="475"/>
        <v>0</v>
      </c>
      <c r="AC1516" s="9">
        <f t="shared" si="476"/>
        <v>86</v>
      </c>
      <c r="AD1516" s="9">
        <f t="shared" si="484"/>
        <v>139.45945945945874</v>
      </c>
      <c r="AE1516" s="10">
        <f t="shared" si="482"/>
        <v>3.4722222222222224E-4</v>
      </c>
      <c r="AF1516">
        <f t="shared" si="477"/>
        <v>1.1203703703703702E-2</v>
      </c>
      <c r="AG1516" t="b">
        <f t="shared" si="478"/>
        <v>0</v>
      </c>
      <c r="AH1516">
        <f t="shared" si="479"/>
        <v>4.3020833333333335E-2</v>
      </c>
    </row>
    <row r="1517" spans="1:34" x14ac:dyDescent="0.2">
      <c r="A1517">
        <v>1610</v>
      </c>
      <c r="B1517" t="s">
        <v>1524</v>
      </c>
      <c r="C1517" t="s">
        <v>1579</v>
      </c>
      <c r="D1517" t="s">
        <v>2121</v>
      </c>
      <c r="E1517" t="str">
        <f t="shared" si="466"/>
        <v>Matt HancockApr 6, 2020</v>
      </c>
      <c r="F1517" t="str">
        <f>VLOOKUP(D1517,'names lookup'!A:L,5,FALSE)</f>
        <v>Matt Hancock</v>
      </c>
      <c r="G1517" t="str">
        <f>VLOOKUP(F1517,'names lookup'!E:H,3,FALSE)</f>
        <v>Government</v>
      </c>
      <c r="H1517" t="str">
        <f>VLOOKUP(F1517,'names lookup'!E:I,5,FALSE)</f>
        <v>Government</v>
      </c>
      <c r="I1517" t="str">
        <f>VLOOKUP($F1517,'names lookup'!$E:J,6,FALSE)</f>
        <v>Central govt</v>
      </c>
      <c r="J1517" t="str">
        <f>VLOOKUP($F1517,'names lookup'!$E:K,7,FALSE)</f>
        <v>N/A</v>
      </c>
      <c r="K1517" t="str">
        <f>VLOOKUP($F1517,'names lookup'!$E:L,8,FALSE)</f>
        <v>UK</v>
      </c>
      <c r="L1517" t="str">
        <f t="shared" si="467"/>
        <v>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v>
      </c>
      <c r="M1517" t="str">
        <f t="shared" si="480"/>
        <v>31:01</v>
      </c>
      <c r="N1517">
        <v>0</v>
      </c>
      <c r="O1517">
        <v>654</v>
      </c>
      <c r="Q1517" t="s">
        <v>1525</v>
      </c>
      <c r="R1517" s="7">
        <f t="shared" si="468"/>
        <v>43927</v>
      </c>
      <c r="S1517" t="s">
        <v>2222</v>
      </c>
      <c r="T1517" s="6">
        <f t="shared" si="481"/>
        <v>2.1539351851851851E-2</v>
      </c>
      <c r="U1517">
        <f t="shared" si="469"/>
        <v>1.8090277777777778E-2</v>
      </c>
      <c r="V1517">
        <f t="shared" si="470"/>
        <v>4.297453703703704E-2</v>
      </c>
      <c r="W1517">
        <f t="shared" si="471"/>
        <v>2.4884259259259262E-2</v>
      </c>
      <c r="X1517">
        <f t="shared" si="483"/>
        <v>2.929398148148148E-2</v>
      </c>
      <c r="Y1517">
        <f t="shared" si="472"/>
        <v>2.929398148148148E-2</v>
      </c>
      <c r="Z1517" t="b">
        <f t="shared" si="473"/>
        <v>0</v>
      </c>
      <c r="AA1517" s="6">
        <f t="shared" si="474"/>
        <v>7.1759259259258912E-4</v>
      </c>
      <c r="AB1517" s="6" t="b">
        <f t="shared" si="475"/>
        <v>0</v>
      </c>
      <c r="AC1517" s="9">
        <f t="shared" si="476"/>
        <v>108</v>
      </c>
      <c r="AD1517" s="9">
        <f t="shared" si="484"/>
        <v>104.51612903225858</v>
      </c>
      <c r="AE1517" s="10">
        <f t="shared" si="482"/>
        <v>4.3981481481481481E-4</v>
      </c>
      <c r="AF1517">
        <f t="shared" si="477"/>
        <v>1.1203703703703702E-2</v>
      </c>
      <c r="AG1517" t="b">
        <f t="shared" si="478"/>
        <v>0</v>
      </c>
      <c r="AH1517">
        <f t="shared" si="479"/>
        <v>4.3020833333333335E-2</v>
      </c>
    </row>
    <row r="1518" spans="1:34" x14ac:dyDescent="0.2">
      <c r="A1518">
        <v>1611</v>
      </c>
      <c r="B1518" t="s">
        <v>1524</v>
      </c>
      <c r="C1518" t="s">
        <v>1580</v>
      </c>
      <c r="D1518" t="s">
        <v>2121</v>
      </c>
      <c r="E1518" t="str">
        <f t="shared" si="466"/>
        <v>Matt HancockApr 6, 2020</v>
      </c>
      <c r="F1518" t="str">
        <f>VLOOKUP(D1518,'names lookup'!A:L,5,FALSE)</f>
        <v>Matt Hancock</v>
      </c>
      <c r="G1518" t="str">
        <f>VLOOKUP(F1518,'names lookup'!E:H,3,FALSE)</f>
        <v>Government</v>
      </c>
      <c r="H1518" t="str">
        <f>VLOOKUP(F1518,'names lookup'!E:I,5,FALSE)</f>
        <v>Government</v>
      </c>
      <c r="I1518" t="str">
        <f>VLOOKUP($F1518,'names lookup'!$E:J,6,FALSE)</f>
        <v>Central govt</v>
      </c>
      <c r="J1518" t="str">
        <f>VLOOKUP($F1518,'names lookup'!$E:K,7,FALSE)</f>
        <v>N/A</v>
      </c>
      <c r="K1518" t="str">
        <f>VLOOKUP($F1518,'names lookup'!$E:L,8,FALSE)</f>
        <v>UK</v>
      </c>
      <c r="L1518" t="str">
        <f t="shared" si="467"/>
        <v>We mourn their passing, and we offer our profound sympathies to their families and friends. I’ve lost two people that I was fond of, so I understand what a difficult time this is for the country.</v>
      </c>
      <c r="M1518" t="str">
        <f t="shared" si="480"/>
        <v>32:03</v>
      </c>
      <c r="N1518">
        <v>0</v>
      </c>
      <c r="O1518">
        <v>217</v>
      </c>
      <c r="Q1518" t="s">
        <v>1525</v>
      </c>
      <c r="R1518" s="7">
        <f t="shared" si="468"/>
        <v>43927</v>
      </c>
      <c r="S1518" t="s">
        <v>2222</v>
      </c>
      <c r="T1518" s="6">
        <f t="shared" si="481"/>
        <v>2.225694444444444E-2</v>
      </c>
      <c r="U1518">
        <f t="shared" si="469"/>
        <v>1.8090277777777778E-2</v>
      </c>
      <c r="V1518">
        <f t="shared" si="470"/>
        <v>4.297453703703704E-2</v>
      </c>
      <c r="W1518">
        <f t="shared" si="471"/>
        <v>2.4884259259259262E-2</v>
      </c>
      <c r="X1518">
        <f t="shared" si="483"/>
        <v>2.929398148148148E-2</v>
      </c>
      <c r="Y1518">
        <f t="shared" si="472"/>
        <v>2.929398148148148E-2</v>
      </c>
      <c r="Z1518" t="b">
        <f t="shared" si="473"/>
        <v>0</v>
      </c>
      <c r="AA1518" s="6">
        <f t="shared" si="474"/>
        <v>1.3888888888889325E-4</v>
      </c>
      <c r="AB1518" s="6" t="b">
        <f t="shared" si="475"/>
        <v>0</v>
      </c>
      <c r="AC1518" s="9">
        <f t="shared" si="476"/>
        <v>36</v>
      </c>
      <c r="AD1518" s="9">
        <f t="shared" si="484"/>
        <v>179.99999999999434</v>
      </c>
      <c r="AE1518" s="10">
        <f t="shared" si="482"/>
        <v>1.3888888888888889E-4</v>
      </c>
      <c r="AF1518">
        <f t="shared" si="477"/>
        <v>1.1203703703703702E-2</v>
      </c>
      <c r="AG1518" t="b">
        <f t="shared" si="478"/>
        <v>0</v>
      </c>
      <c r="AH1518">
        <f t="shared" si="479"/>
        <v>4.3020833333333335E-2</v>
      </c>
    </row>
    <row r="1519" spans="1:34" x14ac:dyDescent="0.2">
      <c r="A1519">
        <v>1612</v>
      </c>
      <c r="B1519" t="s">
        <v>1524</v>
      </c>
      <c r="C1519" t="s">
        <v>1581</v>
      </c>
      <c r="D1519" t="s">
        <v>2121</v>
      </c>
      <c r="E1519" t="str">
        <f t="shared" si="466"/>
        <v>Matt HancockApr 6, 2020</v>
      </c>
      <c r="F1519" t="str">
        <f>VLOOKUP(D1519,'names lookup'!A:L,5,FALSE)</f>
        <v>Matt Hancock</v>
      </c>
      <c r="G1519" t="str">
        <f>VLOOKUP(F1519,'names lookup'!E:H,3,FALSE)</f>
        <v>Government</v>
      </c>
      <c r="H1519" t="str">
        <f>VLOOKUP(F1519,'names lookup'!E:I,5,FALSE)</f>
        <v>Government</v>
      </c>
      <c r="I1519" t="str">
        <f>VLOOKUP($F1519,'names lookup'!$E:J,6,FALSE)</f>
        <v>Central govt</v>
      </c>
      <c r="J1519" t="str">
        <f>VLOOKUP($F1519,'names lookup'!$E:K,7,FALSE)</f>
        <v>N/A</v>
      </c>
      <c r="K1519" t="str">
        <f>VLOOKUP($F1519,'names lookup'!$E:L,8,FALSE)</f>
        <v>UK</v>
      </c>
      <c r="L1519" t="str">
        <f t="shared" si="467"/>
        <v>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v>
      </c>
      <c r="M1519" t="str">
        <f t="shared" si="480"/>
        <v>32:15</v>
      </c>
      <c r="N1519">
        <v>0</v>
      </c>
      <c r="O1519">
        <v>608</v>
      </c>
      <c r="Q1519" t="s">
        <v>1525</v>
      </c>
      <c r="R1519" s="7">
        <f t="shared" si="468"/>
        <v>43927</v>
      </c>
      <c r="S1519" t="s">
        <v>2222</v>
      </c>
      <c r="T1519" s="6">
        <f t="shared" si="481"/>
        <v>2.2395833333333334E-2</v>
      </c>
      <c r="U1519">
        <f t="shared" si="469"/>
        <v>1.8090277777777778E-2</v>
      </c>
      <c r="V1519">
        <f t="shared" si="470"/>
        <v>4.297453703703704E-2</v>
      </c>
      <c r="W1519">
        <f t="shared" si="471"/>
        <v>2.4884259259259262E-2</v>
      </c>
      <c r="X1519">
        <f t="shared" si="483"/>
        <v>2.929398148148148E-2</v>
      </c>
      <c r="Y1519">
        <f t="shared" si="472"/>
        <v>2.929398148148148E-2</v>
      </c>
      <c r="Z1519" t="b">
        <f t="shared" si="473"/>
        <v>0</v>
      </c>
      <c r="AA1519" s="6">
        <f t="shared" si="474"/>
        <v>5.671296296296327E-4</v>
      </c>
      <c r="AB1519" s="6" t="b">
        <f t="shared" si="475"/>
        <v>0</v>
      </c>
      <c r="AC1519" s="9">
        <f t="shared" si="476"/>
        <v>111</v>
      </c>
      <c r="AD1519" s="9">
        <f t="shared" ref="AD1519:AD1550" si="485">IF(AB1519=FALSE,AC1519/(AA1519*(24*60)),"")</f>
        <v>135.91836734693803</v>
      </c>
      <c r="AE1519" s="10">
        <f t="shared" si="482"/>
        <v>4.5138888888888892E-4</v>
      </c>
      <c r="AF1519">
        <f t="shared" si="477"/>
        <v>1.1203703703703702E-2</v>
      </c>
      <c r="AG1519" t="b">
        <f t="shared" si="478"/>
        <v>0</v>
      </c>
      <c r="AH1519">
        <f t="shared" si="479"/>
        <v>4.3020833333333335E-2</v>
      </c>
    </row>
    <row r="1520" spans="1:34" x14ac:dyDescent="0.2">
      <c r="A1520">
        <v>1613</v>
      </c>
      <c r="B1520" t="s">
        <v>1524</v>
      </c>
      <c r="C1520" t="s">
        <v>1582</v>
      </c>
      <c r="D1520" t="s">
        <v>2121</v>
      </c>
      <c r="E1520" t="str">
        <f t="shared" si="466"/>
        <v>Matt HancockApr 6, 2020</v>
      </c>
      <c r="F1520" t="str">
        <f>VLOOKUP(D1520,'names lookup'!A:L,5,FALSE)</f>
        <v>Matt Hancock</v>
      </c>
      <c r="G1520" t="str">
        <f>VLOOKUP(F1520,'names lookup'!E:H,3,FALSE)</f>
        <v>Government</v>
      </c>
      <c r="H1520" t="str">
        <f>VLOOKUP(F1520,'names lookup'!E:I,5,FALSE)</f>
        <v>Government</v>
      </c>
      <c r="I1520" t="str">
        <f>VLOOKUP($F1520,'names lookup'!$E:J,6,FALSE)</f>
        <v>Central govt</v>
      </c>
      <c r="J1520" t="str">
        <f>VLOOKUP($F1520,'names lookup'!$E:K,7,FALSE)</f>
        <v>N/A</v>
      </c>
      <c r="K1520" t="str">
        <f>VLOOKUP($F1520,'names lookup'!$E:L,8,FALSE)</f>
        <v>UK</v>
      </c>
      <c r="L1520" t="str">
        <f t="shared" si="467"/>
        <v>So I say this to the small minority of people who are breaking the rules or pushing the boundaries. You’re risking your own life and the lives of others, and you’re making it harder for us all.</v>
      </c>
      <c r="M1520" t="str">
        <f t="shared" si="480"/>
        <v>33:04</v>
      </c>
      <c r="N1520">
        <v>0</v>
      </c>
      <c r="O1520">
        <v>215</v>
      </c>
      <c r="Q1520" t="s">
        <v>1525</v>
      </c>
      <c r="R1520" s="7">
        <f t="shared" si="468"/>
        <v>43927</v>
      </c>
      <c r="S1520" t="s">
        <v>2222</v>
      </c>
      <c r="T1520" s="6">
        <f t="shared" si="481"/>
        <v>2.2962962962962966E-2</v>
      </c>
      <c r="U1520">
        <f t="shared" si="469"/>
        <v>1.8090277777777778E-2</v>
      </c>
      <c r="V1520">
        <f t="shared" si="470"/>
        <v>4.297453703703704E-2</v>
      </c>
      <c r="W1520">
        <f t="shared" si="471"/>
        <v>2.4884259259259262E-2</v>
      </c>
      <c r="X1520">
        <f t="shared" si="483"/>
        <v>2.929398148148148E-2</v>
      </c>
      <c r="Y1520">
        <f t="shared" si="472"/>
        <v>2.929398148148148E-2</v>
      </c>
      <c r="Z1520" t="b">
        <f t="shared" si="473"/>
        <v>0</v>
      </c>
      <c r="AA1520" s="6">
        <f t="shared" si="474"/>
        <v>1.6203703703702999E-4</v>
      </c>
      <c r="AB1520" s="6" t="b">
        <f t="shared" si="475"/>
        <v>0</v>
      </c>
      <c r="AC1520" s="9">
        <f t="shared" si="476"/>
        <v>37</v>
      </c>
      <c r="AD1520" s="9">
        <f t="shared" si="485"/>
        <v>158.57142857143546</v>
      </c>
      <c r="AE1520" s="10">
        <f t="shared" si="482"/>
        <v>1.5046296296296297E-4</v>
      </c>
      <c r="AF1520">
        <f t="shared" si="477"/>
        <v>1.1203703703703702E-2</v>
      </c>
      <c r="AG1520" t="b">
        <f t="shared" si="478"/>
        <v>0</v>
      </c>
      <c r="AH1520">
        <f t="shared" si="479"/>
        <v>4.3020833333333335E-2</v>
      </c>
    </row>
    <row r="1521" spans="1:34" x14ac:dyDescent="0.2">
      <c r="A1521">
        <v>1614</v>
      </c>
      <c r="B1521" t="s">
        <v>1524</v>
      </c>
      <c r="C1521" t="s">
        <v>1583</v>
      </c>
      <c r="D1521" t="s">
        <v>2121</v>
      </c>
      <c r="E1521" t="str">
        <f t="shared" si="466"/>
        <v>Matt HancockApr 6, 2020</v>
      </c>
      <c r="F1521" t="str">
        <f>VLOOKUP(D1521,'names lookup'!A:L,5,FALSE)</f>
        <v>Matt Hancock</v>
      </c>
      <c r="G1521" t="str">
        <f>VLOOKUP(F1521,'names lookup'!E:H,3,FALSE)</f>
        <v>Government</v>
      </c>
      <c r="H1521" t="str">
        <f>VLOOKUP(F1521,'names lookup'!E:I,5,FALSE)</f>
        <v>Government</v>
      </c>
      <c r="I1521" t="str">
        <f>VLOOKUP($F1521,'names lookup'!$E:J,6,FALSE)</f>
        <v>Central govt</v>
      </c>
      <c r="J1521" t="str">
        <f>VLOOKUP($F1521,'names lookup'!$E:K,7,FALSE)</f>
        <v>N/A</v>
      </c>
      <c r="K1521" t="str">
        <f>VLOOKUP($F1521,'names lookup'!$E:L,8,FALSE)</f>
        <v>UK</v>
      </c>
      <c r="L1521" t="str">
        <f t="shared" si="467"/>
        <v>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v>
      </c>
      <c r="M1521" t="str">
        <f t="shared" si="480"/>
        <v>33:18</v>
      </c>
      <c r="N1521">
        <v>0</v>
      </c>
      <c r="O1521">
        <v>390</v>
      </c>
      <c r="Q1521" t="s">
        <v>1525</v>
      </c>
      <c r="R1521" s="7">
        <f t="shared" si="468"/>
        <v>43927</v>
      </c>
      <c r="S1521" t="s">
        <v>2222</v>
      </c>
      <c r="T1521" s="6">
        <f t="shared" si="481"/>
        <v>2.3124999999999996E-2</v>
      </c>
      <c r="U1521">
        <f t="shared" si="469"/>
        <v>1.8090277777777778E-2</v>
      </c>
      <c r="V1521">
        <f t="shared" si="470"/>
        <v>4.297453703703704E-2</v>
      </c>
      <c r="W1521">
        <f t="shared" si="471"/>
        <v>2.4884259259259262E-2</v>
      </c>
      <c r="X1521">
        <f t="shared" si="483"/>
        <v>2.929398148148148E-2</v>
      </c>
      <c r="Y1521">
        <f t="shared" si="472"/>
        <v>2.929398148148148E-2</v>
      </c>
      <c r="Z1521" t="b">
        <f t="shared" si="473"/>
        <v>0</v>
      </c>
      <c r="AA1521" s="6">
        <f t="shared" si="474"/>
        <v>3.1250000000000375E-4</v>
      </c>
      <c r="AB1521" s="6" t="b">
        <f t="shared" si="475"/>
        <v>0</v>
      </c>
      <c r="AC1521" s="9">
        <f t="shared" si="476"/>
        <v>67</v>
      </c>
      <c r="AD1521" s="9">
        <f t="shared" si="485"/>
        <v>148.8888888888871</v>
      </c>
      <c r="AE1521" s="10">
        <f t="shared" si="482"/>
        <v>2.7777777777777778E-4</v>
      </c>
      <c r="AF1521">
        <f t="shared" si="477"/>
        <v>1.1203703703703702E-2</v>
      </c>
      <c r="AG1521" t="b">
        <f t="shared" si="478"/>
        <v>0</v>
      </c>
      <c r="AH1521">
        <f t="shared" si="479"/>
        <v>4.3020833333333335E-2</v>
      </c>
    </row>
    <row r="1522" spans="1:34" x14ac:dyDescent="0.2">
      <c r="A1522">
        <v>1615</v>
      </c>
      <c r="B1522" t="s">
        <v>1524</v>
      </c>
      <c r="C1522" t="s">
        <v>1584</v>
      </c>
      <c r="D1522" t="s">
        <v>2121</v>
      </c>
      <c r="E1522" t="str">
        <f t="shared" si="466"/>
        <v>Matt HancockApr 6, 2020</v>
      </c>
      <c r="F1522" t="str">
        <f>VLOOKUP(D1522,'names lookup'!A:L,5,FALSE)</f>
        <v>Matt Hancock</v>
      </c>
      <c r="G1522" t="str">
        <f>VLOOKUP(F1522,'names lookup'!E:H,3,FALSE)</f>
        <v>Government</v>
      </c>
      <c r="H1522" t="str">
        <f>VLOOKUP(F1522,'names lookup'!E:I,5,FALSE)</f>
        <v>Government</v>
      </c>
      <c r="I1522" t="str">
        <f>VLOOKUP($F1522,'names lookup'!$E:J,6,FALSE)</f>
        <v>Central govt</v>
      </c>
      <c r="J1522" t="str">
        <f>VLOOKUP($F1522,'names lookup'!$E:K,7,FALSE)</f>
        <v>N/A</v>
      </c>
      <c r="K1522" t="str">
        <f>VLOOKUP($F1522,'names lookup'!$E:L,8,FALSE)</f>
        <v>UK</v>
      </c>
      <c r="L1522" t="str">
        <f t="shared" si="467"/>
        <v>To you, to all those at home, to all those who are following the rules, I want to say thank you on behalf of us all and especially on behalf of the doctors, nurses, and other colleagues who put their lives on the line to care for you in the NHS.</v>
      </c>
      <c r="M1522" t="str">
        <f t="shared" si="480"/>
        <v>33:45</v>
      </c>
      <c r="N1522">
        <v>0</v>
      </c>
      <c r="O1522">
        <v>267</v>
      </c>
      <c r="Q1522" t="s">
        <v>1525</v>
      </c>
      <c r="R1522" s="7">
        <f t="shared" si="468"/>
        <v>43927</v>
      </c>
      <c r="S1522" t="s">
        <v>2222</v>
      </c>
      <c r="T1522" s="6">
        <f t="shared" si="481"/>
        <v>2.34375E-2</v>
      </c>
      <c r="U1522">
        <f t="shared" si="469"/>
        <v>1.8090277777777778E-2</v>
      </c>
      <c r="V1522">
        <f t="shared" si="470"/>
        <v>4.297453703703704E-2</v>
      </c>
      <c r="W1522">
        <f t="shared" si="471"/>
        <v>2.4884259259259262E-2</v>
      </c>
      <c r="X1522">
        <f t="shared" si="483"/>
        <v>2.929398148148148E-2</v>
      </c>
      <c r="Y1522">
        <f t="shared" si="472"/>
        <v>2.929398148148148E-2</v>
      </c>
      <c r="Z1522" t="b">
        <f t="shared" si="473"/>
        <v>0</v>
      </c>
      <c r="AA1522" s="6">
        <f t="shared" si="474"/>
        <v>1.9675925925925764E-4</v>
      </c>
      <c r="AB1522" s="6" t="b">
        <f t="shared" si="475"/>
        <v>0</v>
      </c>
      <c r="AC1522" s="9">
        <f t="shared" si="476"/>
        <v>51</v>
      </c>
      <c r="AD1522" s="9">
        <f t="shared" si="485"/>
        <v>180.00000000000148</v>
      </c>
      <c r="AE1522" s="10">
        <f t="shared" si="482"/>
        <v>2.0833333333333335E-4</v>
      </c>
      <c r="AF1522">
        <f t="shared" si="477"/>
        <v>1.1203703703703702E-2</v>
      </c>
      <c r="AG1522" t="b">
        <f t="shared" si="478"/>
        <v>0</v>
      </c>
      <c r="AH1522">
        <f t="shared" si="479"/>
        <v>4.3020833333333335E-2</v>
      </c>
    </row>
    <row r="1523" spans="1:34" x14ac:dyDescent="0.2">
      <c r="A1523">
        <v>1616</v>
      </c>
      <c r="B1523" t="s">
        <v>1524</v>
      </c>
      <c r="C1523" t="s">
        <v>1585</v>
      </c>
      <c r="D1523" t="s">
        <v>2121</v>
      </c>
      <c r="E1523" t="str">
        <f t="shared" si="466"/>
        <v>Matt HancockApr 6, 2020</v>
      </c>
      <c r="F1523" t="str">
        <f>VLOOKUP(D1523,'names lookup'!A:L,5,FALSE)</f>
        <v>Matt Hancock</v>
      </c>
      <c r="G1523" t="str">
        <f>VLOOKUP(F1523,'names lookup'!E:H,3,FALSE)</f>
        <v>Government</v>
      </c>
      <c r="H1523" t="str">
        <f>VLOOKUP(F1523,'names lookup'!E:I,5,FALSE)</f>
        <v>Government</v>
      </c>
      <c r="I1523" t="str">
        <f>VLOOKUP($F1523,'names lookup'!$E:J,6,FALSE)</f>
        <v>Central govt</v>
      </c>
      <c r="J1523" t="str">
        <f>VLOOKUP($F1523,'names lookup'!$E:K,7,FALSE)</f>
        <v>N/A</v>
      </c>
      <c r="K1523" t="str">
        <f>VLOOKUP($F1523,'names lookup'!$E:L,8,FALSE)</f>
        <v>UK</v>
      </c>
      <c r="L1523" t="str">
        <f t="shared" si="467"/>
        <v>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v>
      </c>
      <c r="M1523" t="str">
        <f t="shared" si="480"/>
        <v>34:02</v>
      </c>
      <c r="N1523">
        <v>0</v>
      </c>
      <c r="O1523">
        <v>617</v>
      </c>
      <c r="Q1523" t="s">
        <v>1525</v>
      </c>
      <c r="R1523" s="7">
        <f t="shared" si="468"/>
        <v>43927</v>
      </c>
      <c r="S1523" t="s">
        <v>2222</v>
      </c>
      <c r="T1523" s="6">
        <f t="shared" si="481"/>
        <v>2.3634259259259258E-2</v>
      </c>
      <c r="U1523">
        <f t="shared" si="469"/>
        <v>1.8090277777777778E-2</v>
      </c>
      <c r="V1523">
        <f t="shared" si="470"/>
        <v>4.297453703703704E-2</v>
      </c>
      <c r="W1523">
        <f t="shared" si="471"/>
        <v>2.4884259259259262E-2</v>
      </c>
      <c r="X1523">
        <f t="shared" si="483"/>
        <v>2.929398148148148E-2</v>
      </c>
      <c r="Y1523">
        <f t="shared" si="472"/>
        <v>2.929398148148148E-2</v>
      </c>
      <c r="Z1523" t="b">
        <f t="shared" si="473"/>
        <v>0</v>
      </c>
      <c r="AA1523" s="6">
        <f t="shared" si="474"/>
        <v>4.1666666666666588E-4</v>
      </c>
      <c r="AB1523" s="6" t="b">
        <f t="shared" si="475"/>
        <v>0</v>
      </c>
      <c r="AC1523" s="9">
        <f t="shared" si="476"/>
        <v>99</v>
      </c>
      <c r="AD1523" s="9">
        <f t="shared" si="485"/>
        <v>165.00000000000031</v>
      </c>
      <c r="AE1523" s="10">
        <f t="shared" si="482"/>
        <v>4.0509259259259258E-4</v>
      </c>
      <c r="AF1523">
        <f t="shared" si="477"/>
        <v>1.1203703703703702E-2</v>
      </c>
      <c r="AG1523" t="b">
        <f t="shared" si="478"/>
        <v>0</v>
      </c>
      <c r="AH1523">
        <f t="shared" si="479"/>
        <v>4.3020833333333335E-2</v>
      </c>
    </row>
    <row r="1524" spans="1:34" x14ac:dyDescent="0.2">
      <c r="A1524">
        <v>1617</v>
      </c>
      <c r="B1524" t="s">
        <v>1524</v>
      </c>
      <c r="C1524" t="s">
        <v>1586</v>
      </c>
      <c r="D1524" t="s">
        <v>2121</v>
      </c>
      <c r="E1524" t="str">
        <f t="shared" si="466"/>
        <v>Matt HancockApr 6, 2020</v>
      </c>
      <c r="F1524" t="str">
        <f>VLOOKUP(D1524,'names lookup'!A:L,5,FALSE)</f>
        <v>Matt Hancock</v>
      </c>
      <c r="G1524" t="str">
        <f>VLOOKUP(F1524,'names lookup'!E:H,3,FALSE)</f>
        <v>Government</v>
      </c>
      <c r="H1524" t="str">
        <f>VLOOKUP(F1524,'names lookup'!E:I,5,FALSE)</f>
        <v>Government</v>
      </c>
      <c r="I1524" t="str">
        <f>VLOOKUP($F1524,'names lookup'!$E:J,6,FALSE)</f>
        <v>Central govt</v>
      </c>
      <c r="J1524" t="str">
        <f>VLOOKUP($F1524,'names lookup'!$E:K,7,FALSE)</f>
        <v>N/A</v>
      </c>
      <c r="K1524" t="str">
        <f>VLOOKUP($F1524,'names lookup'!$E:L,8,FALSE)</f>
        <v>UK</v>
      </c>
      <c r="L1524" t="str">
        <f t="shared" si="467"/>
        <v>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v>
      </c>
      <c r="M1524" t="str">
        <f t="shared" si="480"/>
        <v>34:38</v>
      </c>
      <c r="N1524">
        <v>0</v>
      </c>
      <c r="O1524">
        <v>365</v>
      </c>
      <c r="Q1524" t="s">
        <v>1525</v>
      </c>
      <c r="R1524" s="7">
        <f t="shared" si="468"/>
        <v>43927</v>
      </c>
      <c r="S1524" t="s">
        <v>2222</v>
      </c>
      <c r="T1524" s="6">
        <f t="shared" si="481"/>
        <v>2.4050925925925924E-2</v>
      </c>
      <c r="U1524">
        <f t="shared" si="469"/>
        <v>1.8090277777777778E-2</v>
      </c>
      <c r="V1524">
        <f t="shared" si="470"/>
        <v>4.297453703703704E-2</v>
      </c>
      <c r="W1524">
        <f t="shared" si="471"/>
        <v>2.4884259259259262E-2</v>
      </c>
      <c r="X1524">
        <f t="shared" si="483"/>
        <v>2.929398148148148E-2</v>
      </c>
      <c r="Y1524">
        <f t="shared" si="472"/>
        <v>2.929398148148148E-2</v>
      </c>
      <c r="Z1524" t="b">
        <f t="shared" si="473"/>
        <v>0</v>
      </c>
      <c r="AA1524" s="6">
        <f t="shared" si="474"/>
        <v>3.1250000000000375E-4</v>
      </c>
      <c r="AB1524" s="6" t="b">
        <f t="shared" si="475"/>
        <v>0</v>
      </c>
      <c r="AC1524" s="9">
        <f t="shared" si="476"/>
        <v>57</v>
      </c>
      <c r="AD1524" s="9">
        <f t="shared" si="485"/>
        <v>126.66666666666515</v>
      </c>
      <c r="AE1524" s="10">
        <f t="shared" si="482"/>
        <v>2.3148148148148146E-4</v>
      </c>
      <c r="AF1524">
        <f t="shared" si="477"/>
        <v>1.1203703703703702E-2</v>
      </c>
      <c r="AG1524" t="b">
        <f t="shared" si="478"/>
        <v>0</v>
      </c>
      <c r="AH1524">
        <f t="shared" si="479"/>
        <v>4.3020833333333335E-2</v>
      </c>
    </row>
    <row r="1525" spans="1:34" x14ac:dyDescent="0.2">
      <c r="A1525">
        <v>1618</v>
      </c>
      <c r="B1525" t="s">
        <v>1524</v>
      </c>
      <c r="C1525" t="s">
        <v>1587</v>
      </c>
      <c r="D1525" t="s">
        <v>2121</v>
      </c>
      <c r="E1525" t="str">
        <f t="shared" si="466"/>
        <v>Matt HancockApr 6, 2020</v>
      </c>
      <c r="F1525" t="str">
        <f>VLOOKUP(D1525,'names lookup'!A:L,5,FALSE)</f>
        <v>Matt Hancock</v>
      </c>
      <c r="G1525" t="str">
        <f>VLOOKUP(F1525,'names lookup'!E:H,3,FALSE)</f>
        <v>Government</v>
      </c>
      <c r="H1525" t="str">
        <f>VLOOKUP(F1525,'names lookup'!E:I,5,FALSE)</f>
        <v>Government</v>
      </c>
      <c r="I1525" t="str">
        <f>VLOOKUP($F1525,'names lookup'!$E:J,6,FALSE)</f>
        <v>Central govt</v>
      </c>
      <c r="J1525" t="str">
        <f>VLOOKUP($F1525,'names lookup'!$E:K,7,FALSE)</f>
        <v>N/A</v>
      </c>
      <c r="K1525" t="str">
        <f>VLOOKUP($F1525,'names lookup'!$E:L,8,FALSE)</f>
        <v>UK</v>
      </c>
      <c r="L1525" t="str">
        <f t="shared" si="467"/>
        <v>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v>
      </c>
      <c r="M1525" t="str">
        <f t="shared" si="480"/>
        <v>35:05</v>
      </c>
      <c r="N1525">
        <v>0</v>
      </c>
      <c r="O1525">
        <v>388</v>
      </c>
      <c r="Q1525" t="s">
        <v>1525</v>
      </c>
      <c r="R1525" s="7">
        <f t="shared" si="468"/>
        <v>43927</v>
      </c>
      <c r="S1525" t="s">
        <v>2222</v>
      </c>
      <c r="T1525" s="6">
        <f t="shared" si="481"/>
        <v>2.4363425925925927E-2</v>
      </c>
      <c r="U1525">
        <f t="shared" si="469"/>
        <v>1.8090277777777778E-2</v>
      </c>
      <c r="V1525">
        <f t="shared" si="470"/>
        <v>4.297453703703704E-2</v>
      </c>
      <c r="W1525">
        <f t="shared" si="471"/>
        <v>2.4884259259259262E-2</v>
      </c>
      <c r="X1525">
        <f t="shared" si="483"/>
        <v>2.929398148148148E-2</v>
      </c>
      <c r="Y1525">
        <f t="shared" si="472"/>
        <v>2.929398148148148E-2</v>
      </c>
      <c r="Z1525" t="b">
        <f t="shared" si="473"/>
        <v>0</v>
      </c>
      <c r="AA1525" s="6">
        <f t="shared" si="474"/>
        <v>3.2407407407407038E-4</v>
      </c>
      <c r="AB1525" s="6" t="b">
        <f t="shared" si="475"/>
        <v>0</v>
      </c>
      <c r="AC1525" s="9">
        <f t="shared" si="476"/>
        <v>68</v>
      </c>
      <c r="AD1525" s="9">
        <f t="shared" si="485"/>
        <v>145.71428571428737</v>
      </c>
      <c r="AE1525" s="10">
        <f t="shared" si="482"/>
        <v>2.7777777777777778E-4</v>
      </c>
      <c r="AF1525">
        <f t="shared" si="477"/>
        <v>1.1203703703703702E-2</v>
      </c>
      <c r="AG1525" t="b">
        <f t="shared" si="478"/>
        <v>0</v>
      </c>
      <c r="AH1525">
        <f t="shared" si="479"/>
        <v>4.3020833333333335E-2</v>
      </c>
    </row>
    <row r="1526" spans="1:34" x14ac:dyDescent="0.2">
      <c r="A1526">
        <v>1619</v>
      </c>
      <c r="B1526" t="s">
        <v>1524</v>
      </c>
      <c r="C1526" t="s">
        <v>1588</v>
      </c>
      <c r="D1526" t="s">
        <v>2121</v>
      </c>
      <c r="E1526" t="str">
        <f t="shared" si="466"/>
        <v>Matt HancockApr 6, 2020</v>
      </c>
      <c r="F1526" t="str">
        <f>VLOOKUP(D1526,'names lookup'!A:L,5,FALSE)</f>
        <v>Matt Hancock</v>
      </c>
      <c r="G1526" t="str">
        <f>VLOOKUP(F1526,'names lookup'!E:H,3,FALSE)</f>
        <v>Government</v>
      </c>
      <c r="H1526" t="str">
        <f>VLOOKUP(F1526,'names lookup'!E:I,5,FALSE)</f>
        <v>Government</v>
      </c>
      <c r="I1526" t="str">
        <f>VLOOKUP($F1526,'names lookup'!$E:J,6,FALSE)</f>
        <v>Central govt</v>
      </c>
      <c r="J1526" t="str">
        <f>VLOOKUP($F1526,'names lookup'!$E:K,7,FALSE)</f>
        <v>N/A</v>
      </c>
      <c r="K1526" t="str">
        <f>VLOOKUP($F1526,'names lookup'!$E:L,8,FALSE)</f>
        <v>UK</v>
      </c>
      <c r="L1526" t="str">
        <f t="shared" si="467"/>
        <v>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v>
      </c>
      <c r="M1526" t="str">
        <f t="shared" si="480"/>
        <v>35:33</v>
      </c>
      <c r="N1526">
        <v>0</v>
      </c>
      <c r="O1526">
        <v>922</v>
      </c>
      <c r="Q1526" t="s">
        <v>1525</v>
      </c>
      <c r="R1526" s="7">
        <f t="shared" si="468"/>
        <v>43927</v>
      </c>
      <c r="S1526" t="s">
        <v>2222</v>
      </c>
      <c r="T1526" s="6">
        <f t="shared" si="481"/>
        <v>2.4687499999999998E-2</v>
      </c>
      <c r="U1526">
        <f t="shared" si="469"/>
        <v>1.8090277777777778E-2</v>
      </c>
      <c r="V1526">
        <f t="shared" si="470"/>
        <v>4.297453703703704E-2</v>
      </c>
      <c r="W1526">
        <f t="shared" si="471"/>
        <v>2.4884259259259262E-2</v>
      </c>
      <c r="X1526">
        <f t="shared" si="483"/>
        <v>2.929398148148148E-2</v>
      </c>
      <c r="Y1526">
        <f t="shared" si="472"/>
        <v>2.929398148148148E-2</v>
      </c>
      <c r="Z1526" t="b">
        <f t="shared" si="473"/>
        <v>0</v>
      </c>
      <c r="AA1526" s="6">
        <f t="shared" si="474"/>
        <v>7.1759259259259606E-4</v>
      </c>
      <c r="AB1526" s="6" t="b">
        <f t="shared" si="475"/>
        <v>0</v>
      </c>
      <c r="AC1526" s="9">
        <f t="shared" si="476"/>
        <v>152</v>
      </c>
      <c r="AD1526" s="9">
        <f t="shared" si="485"/>
        <v>147.09677419354767</v>
      </c>
      <c r="AE1526" s="10">
        <f t="shared" si="482"/>
        <v>6.2500000000000001E-4</v>
      </c>
      <c r="AF1526">
        <f t="shared" si="477"/>
        <v>1.1203703703703702E-2</v>
      </c>
      <c r="AG1526" t="b">
        <f t="shared" si="478"/>
        <v>0</v>
      </c>
      <c r="AH1526">
        <f t="shared" si="479"/>
        <v>4.3020833333333335E-2</v>
      </c>
    </row>
    <row r="1527" spans="1:34" x14ac:dyDescent="0.2">
      <c r="A1527">
        <v>1620</v>
      </c>
      <c r="B1527" t="s">
        <v>1524</v>
      </c>
      <c r="C1527" t="s">
        <v>1589</v>
      </c>
      <c r="D1527" t="s">
        <v>2121</v>
      </c>
      <c r="E1527" t="str">
        <f t="shared" si="466"/>
        <v>Matt HancockApr 6, 2020</v>
      </c>
      <c r="F1527" t="str">
        <f>VLOOKUP(D1527,'names lookup'!A:L,5,FALSE)</f>
        <v>Matt Hancock</v>
      </c>
      <c r="G1527" t="str">
        <f>VLOOKUP(F1527,'names lookup'!E:H,3,FALSE)</f>
        <v>Government</v>
      </c>
      <c r="H1527" t="str">
        <f>VLOOKUP(F1527,'names lookup'!E:I,5,FALSE)</f>
        <v>Government</v>
      </c>
      <c r="I1527" t="str">
        <f>VLOOKUP($F1527,'names lookup'!$E:J,6,FALSE)</f>
        <v>Central govt</v>
      </c>
      <c r="J1527" t="str">
        <f>VLOOKUP($F1527,'names lookup'!$E:K,7,FALSE)</f>
        <v>N/A</v>
      </c>
      <c r="K1527" t="str">
        <f>VLOOKUP($F1527,'names lookup'!$E:L,8,FALSE)</f>
        <v>UK</v>
      </c>
      <c r="L1527" t="str">
        <f t="shared" si="467"/>
        <v>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v>
      </c>
      <c r="M1527" t="str">
        <f t="shared" si="480"/>
        <v>36:35</v>
      </c>
      <c r="N1527">
        <v>0</v>
      </c>
      <c r="O1527">
        <v>522</v>
      </c>
      <c r="Q1527" t="s">
        <v>1525</v>
      </c>
      <c r="R1527" s="7">
        <f t="shared" si="468"/>
        <v>43927</v>
      </c>
      <c r="S1527" t="s">
        <v>2222</v>
      </c>
      <c r="T1527" s="6">
        <f t="shared" si="481"/>
        <v>2.5405092592592594E-2</v>
      </c>
      <c r="U1527">
        <f t="shared" si="469"/>
        <v>1.8090277777777778E-2</v>
      </c>
      <c r="V1527">
        <f t="shared" si="470"/>
        <v>4.297453703703704E-2</v>
      </c>
      <c r="W1527">
        <f t="shared" si="471"/>
        <v>2.4884259259259262E-2</v>
      </c>
      <c r="X1527">
        <f t="shared" si="483"/>
        <v>2.929398148148148E-2</v>
      </c>
      <c r="Y1527">
        <f t="shared" si="472"/>
        <v>2.929398148148148E-2</v>
      </c>
      <c r="Z1527" t="b">
        <f t="shared" si="473"/>
        <v>0</v>
      </c>
      <c r="AA1527" s="6">
        <f t="shared" si="474"/>
        <v>4.0509259259258884E-4</v>
      </c>
      <c r="AB1527" s="6" t="b">
        <f t="shared" si="475"/>
        <v>0</v>
      </c>
      <c r="AC1527" s="9">
        <f t="shared" si="476"/>
        <v>93</v>
      </c>
      <c r="AD1527" s="9">
        <f t="shared" si="485"/>
        <v>159.42857142857289</v>
      </c>
      <c r="AE1527" s="10">
        <f t="shared" si="482"/>
        <v>3.8194444444444446E-4</v>
      </c>
      <c r="AF1527">
        <f t="shared" si="477"/>
        <v>1.1203703703703702E-2</v>
      </c>
      <c r="AG1527" t="b">
        <f t="shared" si="478"/>
        <v>0</v>
      </c>
      <c r="AH1527">
        <f t="shared" si="479"/>
        <v>4.3020833333333335E-2</v>
      </c>
    </row>
    <row r="1528" spans="1:34" x14ac:dyDescent="0.2">
      <c r="A1528">
        <v>1621</v>
      </c>
      <c r="B1528" t="s">
        <v>1524</v>
      </c>
      <c r="C1528" t="s">
        <v>1590</v>
      </c>
      <c r="D1528" t="s">
        <v>2121</v>
      </c>
      <c r="E1528" t="str">
        <f t="shared" si="466"/>
        <v>Matt HancockApr 6, 2020</v>
      </c>
      <c r="F1528" t="str">
        <f>VLOOKUP(D1528,'names lookup'!A:L,5,FALSE)</f>
        <v>Matt Hancock</v>
      </c>
      <c r="G1528" t="str">
        <f>VLOOKUP(F1528,'names lookup'!E:H,3,FALSE)</f>
        <v>Government</v>
      </c>
      <c r="H1528" t="str">
        <f>VLOOKUP(F1528,'names lookup'!E:I,5,FALSE)</f>
        <v>Government</v>
      </c>
      <c r="I1528" t="str">
        <f>VLOOKUP($F1528,'names lookup'!$E:J,6,FALSE)</f>
        <v>Central govt</v>
      </c>
      <c r="J1528" t="str">
        <f>VLOOKUP($F1528,'names lookup'!$E:K,7,FALSE)</f>
        <v>N/A</v>
      </c>
      <c r="K1528" t="str">
        <f>VLOOKUP($F1528,'names lookup'!$E:L,8,FALSE)</f>
        <v>UK</v>
      </c>
      <c r="L1528" t="str">
        <f t="shared" si="467"/>
        <v>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v>
      </c>
      <c r="M1528" t="str">
        <f t="shared" si="480"/>
        <v>37:10</v>
      </c>
      <c r="N1528">
        <v>0</v>
      </c>
      <c r="O1528">
        <v>399</v>
      </c>
      <c r="Q1528" t="s">
        <v>1525</v>
      </c>
      <c r="R1528" s="7">
        <f t="shared" si="468"/>
        <v>43927</v>
      </c>
      <c r="S1528" t="s">
        <v>2222</v>
      </c>
      <c r="T1528" s="6">
        <f t="shared" si="481"/>
        <v>2.5810185185185183E-2</v>
      </c>
      <c r="U1528">
        <f t="shared" si="469"/>
        <v>1.8090277777777778E-2</v>
      </c>
      <c r="V1528">
        <f t="shared" si="470"/>
        <v>4.297453703703704E-2</v>
      </c>
      <c r="W1528">
        <f t="shared" si="471"/>
        <v>2.4884259259259262E-2</v>
      </c>
      <c r="X1528">
        <f t="shared" si="483"/>
        <v>2.929398148148148E-2</v>
      </c>
      <c r="Y1528">
        <f t="shared" si="472"/>
        <v>2.929398148148148E-2</v>
      </c>
      <c r="Z1528" t="b">
        <f t="shared" si="473"/>
        <v>0</v>
      </c>
      <c r="AA1528" s="6">
        <f t="shared" si="474"/>
        <v>3.3564814814814742E-4</v>
      </c>
      <c r="AB1528" s="6" t="b">
        <f t="shared" si="475"/>
        <v>0</v>
      </c>
      <c r="AC1528" s="9">
        <f t="shared" si="476"/>
        <v>74</v>
      </c>
      <c r="AD1528" s="9">
        <f t="shared" si="485"/>
        <v>153.10344827586241</v>
      </c>
      <c r="AE1528" s="10">
        <f t="shared" si="482"/>
        <v>3.0092592592592595E-4</v>
      </c>
      <c r="AF1528">
        <f t="shared" si="477"/>
        <v>1.1203703703703702E-2</v>
      </c>
      <c r="AG1528" t="b">
        <f t="shared" si="478"/>
        <v>0</v>
      </c>
      <c r="AH1528">
        <f t="shared" si="479"/>
        <v>4.3020833333333335E-2</v>
      </c>
    </row>
    <row r="1529" spans="1:34" x14ac:dyDescent="0.2">
      <c r="A1529">
        <v>1622</v>
      </c>
      <c r="B1529" t="s">
        <v>1524</v>
      </c>
      <c r="C1529" t="s">
        <v>1591</v>
      </c>
      <c r="D1529" t="s">
        <v>2121</v>
      </c>
      <c r="E1529" t="str">
        <f t="shared" si="466"/>
        <v>Matt HancockApr 6, 2020</v>
      </c>
      <c r="F1529" t="str">
        <f>VLOOKUP(D1529,'names lookup'!A:L,5,FALSE)</f>
        <v>Matt Hancock</v>
      </c>
      <c r="G1529" t="str">
        <f>VLOOKUP(F1529,'names lookup'!E:H,3,FALSE)</f>
        <v>Government</v>
      </c>
      <c r="H1529" t="str">
        <f>VLOOKUP(F1529,'names lookup'!E:I,5,FALSE)</f>
        <v>Government</v>
      </c>
      <c r="I1529" t="str">
        <f>VLOOKUP($F1529,'names lookup'!$E:J,6,FALSE)</f>
        <v>Central govt</v>
      </c>
      <c r="J1529" t="str">
        <f>VLOOKUP($F1529,'names lookup'!$E:K,7,FALSE)</f>
        <v>N/A</v>
      </c>
      <c r="K1529" t="str">
        <f>VLOOKUP($F1529,'names lookup'!$E:L,8,FALSE)</f>
        <v>UK</v>
      </c>
      <c r="L1529" t="str">
        <f t="shared" si="467"/>
        <v>I’ll now handover to Jenny to take us through the daily statistics charts.</v>
      </c>
      <c r="M1529" t="str">
        <f t="shared" si="480"/>
        <v>37:39</v>
      </c>
      <c r="N1529">
        <v>0</v>
      </c>
      <c r="O1529">
        <v>96</v>
      </c>
      <c r="Q1529" t="s">
        <v>1525</v>
      </c>
      <c r="R1529" s="7">
        <f t="shared" si="468"/>
        <v>43927</v>
      </c>
      <c r="S1529" t="s">
        <v>2222</v>
      </c>
      <c r="T1529" s="6">
        <f t="shared" si="481"/>
        <v>2.614583333333333E-2</v>
      </c>
      <c r="U1529">
        <f t="shared" si="469"/>
        <v>1.8090277777777778E-2</v>
      </c>
      <c r="V1529">
        <f t="shared" si="470"/>
        <v>4.297453703703704E-2</v>
      </c>
      <c r="W1529">
        <f t="shared" si="471"/>
        <v>2.4884259259259262E-2</v>
      </c>
      <c r="X1529">
        <f t="shared" si="483"/>
        <v>2.929398148148148E-2</v>
      </c>
      <c r="Y1529">
        <f t="shared" si="472"/>
        <v>2.929398148148148E-2</v>
      </c>
      <c r="Z1529" t="b">
        <f t="shared" si="473"/>
        <v>0</v>
      </c>
      <c r="AA1529" s="6">
        <f t="shared" si="474"/>
        <v>4.629629629630122E-5</v>
      </c>
      <c r="AB1529" s="6" t="b">
        <f t="shared" si="475"/>
        <v>0</v>
      </c>
      <c r="AC1529" s="9">
        <f t="shared" si="476"/>
        <v>13</v>
      </c>
      <c r="AD1529" s="9">
        <f t="shared" si="485"/>
        <v>194.99999999997925</v>
      </c>
      <c r="AE1529" s="10">
        <f t="shared" si="482"/>
        <v>4.6296296296296294E-5</v>
      </c>
      <c r="AF1529">
        <f t="shared" si="477"/>
        <v>1.1203703703703702E-2</v>
      </c>
      <c r="AG1529" t="b">
        <f t="shared" si="478"/>
        <v>0</v>
      </c>
      <c r="AH1529">
        <f t="shared" si="479"/>
        <v>4.3020833333333335E-2</v>
      </c>
    </row>
    <row r="1530" spans="1:34" x14ac:dyDescent="0.2">
      <c r="A1530">
        <v>1623</v>
      </c>
      <c r="B1530" t="s">
        <v>1524</v>
      </c>
      <c r="C1530" t="s">
        <v>1592</v>
      </c>
      <c r="D1530" t="s">
        <v>2090</v>
      </c>
      <c r="E1530" t="str">
        <f t="shared" si="466"/>
        <v>Jenny HarriesApr 6, 2020</v>
      </c>
      <c r="F1530" t="str">
        <f>VLOOKUP(E1530,'names lookup'!D:L,2,FALSE)</f>
        <v>Dr. Jenny Harries</v>
      </c>
      <c r="G1530" t="str">
        <f>VLOOKUP(F1530,'names lookup'!E:H,3,FALSE)</f>
        <v>Department of Health and Social Care (DHSC)</v>
      </c>
      <c r="H1530" t="str">
        <f>VLOOKUP(F1530,'names lookup'!E:I,5,FALSE)</f>
        <v>Government</v>
      </c>
      <c r="I1530" t="str">
        <f>VLOOKUP($F1530,'names lookup'!$E:J,6,FALSE)</f>
        <v>Health</v>
      </c>
      <c r="J1530" t="str">
        <f>VLOOKUP($F1530,'names lookup'!$E:K,7,FALSE)</f>
        <v>N/A</v>
      </c>
      <c r="K1530" t="str">
        <f>VLOOKUP($F1530,'names lookup'!$E:L,8,FALSE)</f>
        <v>England</v>
      </c>
      <c r="L1530" t="str">
        <f t="shared" si="467"/>
        <v>Thank you,. Thank you.</v>
      </c>
      <c r="M1530" t="str">
        <f t="shared" si="480"/>
        <v>37:43</v>
      </c>
      <c r="N1530">
        <v>0</v>
      </c>
      <c r="O1530">
        <v>45</v>
      </c>
      <c r="Q1530" t="s">
        <v>1525</v>
      </c>
      <c r="R1530" s="7">
        <f t="shared" si="468"/>
        <v>43927</v>
      </c>
      <c r="S1530" t="s">
        <v>2926</v>
      </c>
      <c r="T1530" s="6">
        <f t="shared" si="481"/>
        <v>2.6192129629629631E-2</v>
      </c>
      <c r="U1530">
        <f t="shared" si="469"/>
        <v>2.6192129629629631E-2</v>
      </c>
      <c r="V1530">
        <f t="shared" si="470"/>
        <v>4.2835648148148144E-2</v>
      </c>
      <c r="W1530">
        <f t="shared" si="471"/>
        <v>1.6643518518518512E-2</v>
      </c>
      <c r="X1530">
        <f t="shared" si="483"/>
        <v>2.929398148148148E-2</v>
      </c>
      <c r="Y1530">
        <f t="shared" si="472"/>
        <v>2.929398148148148E-2</v>
      </c>
      <c r="Z1530" t="b">
        <f t="shared" si="473"/>
        <v>0</v>
      </c>
      <c r="AA1530" s="6">
        <f t="shared" si="474"/>
        <v>1.157407407407357E-5</v>
      </c>
      <c r="AB1530" s="6" t="b">
        <f t="shared" si="475"/>
        <v>0</v>
      </c>
      <c r="AC1530" s="9">
        <f t="shared" si="476"/>
        <v>4</v>
      </c>
      <c r="AD1530" s="9">
        <f t="shared" si="485"/>
        <v>240.00000000001046</v>
      </c>
      <c r="AE1530" s="10">
        <f t="shared" si="482"/>
        <v>1.1574074074074073E-5</v>
      </c>
      <c r="AF1530">
        <f t="shared" si="477"/>
        <v>3.1018518518518487E-3</v>
      </c>
      <c r="AG1530" t="b">
        <f t="shared" si="478"/>
        <v>0</v>
      </c>
      <c r="AH1530">
        <f t="shared" si="479"/>
        <v>4.3020833333333335E-2</v>
      </c>
    </row>
    <row r="1531" spans="1:34" x14ac:dyDescent="0.2">
      <c r="A1531">
        <v>1624</v>
      </c>
      <c r="B1531" t="s">
        <v>1524</v>
      </c>
      <c r="C1531" t="s">
        <v>1593</v>
      </c>
      <c r="D1531" t="s">
        <v>2090</v>
      </c>
      <c r="E1531" t="str">
        <f t="shared" si="466"/>
        <v>Jenny HarriesApr 6, 2020</v>
      </c>
      <c r="F1531" t="str">
        <f>VLOOKUP(E1531,'names lookup'!D:L,2,FALSE)</f>
        <v>Dr. Jenny Harries</v>
      </c>
      <c r="G1531" t="str">
        <f>VLOOKUP(F1531,'names lookup'!E:H,3,FALSE)</f>
        <v>Department of Health and Social Care (DHSC)</v>
      </c>
      <c r="H1531" t="str">
        <f>VLOOKUP(F1531,'names lookup'!E:I,5,FALSE)</f>
        <v>Government</v>
      </c>
      <c r="I1531" t="str">
        <f>VLOOKUP($F1531,'names lookup'!$E:J,6,FALSE)</f>
        <v>Health</v>
      </c>
      <c r="J1531" t="str">
        <f>VLOOKUP($F1531,'names lookup'!$E:K,7,FALSE)</f>
        <v>N/A</v>
      </c>
      <c r="K1531" t="str">
        <f>VLOOKUP($F1531,'names lookup'!$E:L,8,FALSE)</f>
        <v>England</v>
      </c>
      <c r="L1531" t="str">
        <f t="shared" si="467"/>
        <v>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v>
      </c>
      <c r="M1531" t="str">
        <f t="shared" si="480"/>
        <v>37:44</v>
      </c>
      <c r="N1531">
        <v>0</v>
      </c>
      <c r="O1531">
        <v>753</v>
      </c>
      <c r="Q1531" t="s">
        <v>1525</v>
      </c>
      <c r="R1531" s="7">
        <f t="shared" si="468"/>
        <v>43927</v>
      </c>
      <c r="S1531" t="s">
        <v>2926</v>
      </c>
      <c r="T1531" s="6">
        <f t="shared" si="481"/>
        <v>2.6203703703703705E-2</v>
      </c>
      <c r="U1531">
        <f t="shared" si="469"/>
        <v>2.6192129629629631E-2</v>
      </c>
      <c r="V1531">
        <f t="shared" si="470"/>
        <v>4.2835648148148144E-2</v>
      </c>
      <c r="W1531">
        <f t="shared" si="471"/>
        <v>1.6643518518518512E-2</v>
      </c>
      <c r="X1531">
        <f t="shared" si="483"/>
        <v>2.929398148148148E-2</v>
      </c>
      <c r="Y1531">
        <f t="shared" si="472"/>
        <v>2.929398148148148E-2</v>
      </c>
      <c r="Z1531" t="b">
        <f t="shared" si="473"/>
        <v>0</v>
      </c>
      <c r="AA1531" s="6">
        <f t="shared" si="474"/>
        <v>5.5555555555555219E-4</v>
      </c>
      <c r="AB1531" s="6" t="b">
        <f t="shared" si="475"/>
        <v>0</v>
      </c>
      <c r="AC1531" s="9">
        <f t="shared" si="476"/>
        <v>133</v>
      </c>
      <c r="AD1531" s="9">
        <f t="shared" si="485"/>
        <v>166.25000000000099</v>
      </c>
      <c r="AE1531" s="10">
        <f t="shared" si="482"/>
        <v>5.4398148148148144E-4</v>
      </c>
      <c r="AF1531">
        <f t="shared" si="477"/>
        <v>3.1018518518518487E-3</v>
      </c>
      <c r="AG1531" t="b">
        <f t="shared" si="478"/>
        <v>0</v>
      </c>
      <c r="AH1531">
        <f t="shared" si="479"/>
        <v>4.3020833333333335E-2</v>
      </c>
    </row>
    <row r="1532" spans="1:34" x14ac:dyDescent="0.2">
      <c r="A1532">
        <v>1625</v>
      </c>
      <c r="B1532" t="s">
        <v>1524</v>
      </c>
      <c r="C1532" t="s">
        <v>1594</v>
      </c>
      <c r="D1532" t="s">
        <v>2090</v>
      </c>
      <c r="E1532" t="str">
        <f t="shared" si="466"/>
        <v>Jenny HarriesApr 6, 2020</v>
      </c>
      <c r="F1532" t="str">
        <f>VLOOKUP(E1532,'names lookup'!D:L,2,FALSE)</f>
        <v>Dr. Jenny Harries</v>
      </c>
      <c r="G1532" t="str">
        <f>VLOOKUP(F1532,'names lookup'!E:H,3,FALSE)</f>
        <v>Department of Health and Social Care (DHSC)</v>
      </c>
      <c r="H1532" t="str">
        <f>VLOOKUP(F1532,'names lookup'!E:I,5,FALSE)</f>
        <v>Government</v>
      </c>
      <c r="I1532" t="str">
        <f>VLOOKUP($F1532,'names lookup'!$E:J,6,FALSE)</f>
        <v>Health</v>
      </c>
      <c r="J1532" t="str">
        <f>VLOOKUP($F1532,'names lookup'!$E:K,7,FALSE)</f>
        <v>N/A</v>
      </c>
      <c r="K1532" t="str">
        <f>VLOOKUP($F1532,'names lookup'!$E:L,8,FALSE)</f>
        <v>England</v>
      </c>
      <c r="L1532" t="str">
        <f t="shared" si="467"/>
        <v>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v>
      </c>
      <c r="M1532" t="str">
        <f t="shared" si="480"/>
        <v>38:32</v>
      </c>
      <c r="N1532">
        <v>0</v>
      </c>
      <c r="O1532">
        <v>674</v>
      </c>
      <c r="Q1532" t="s">
        <v>1525</v>
      </c>
      <c r="R1532" s="7">
        <f t="shared" si="468"/>
        <v>43927</v>
      </c>
      <c r="S1532" t="s">
        <v>2926</v>
      </c>
      <c r="T1532" s="6">
        <f t="shared" si="481"/>
        <v>2.6759259259259257E-2</v>
      </c>
      <c r="U1532">
        <f t="shared" si="469"/>
        <v>2.6192129629629631E-2</v>
      </c>
      <c r="V1532">
        <f t="shared" si="470"/>
        <v>4.2835648148148144E-2</v>
      </c>
      <c r="W1532">
        <f t="shared" si="471"/>
        <v>1.6643518518518512E-2</v>
      </c>
      <c r="X1532">
        <f t="shared" si="483"/>
        <v>2.929398148148148E-2</v>
      </c>
      <c r="Y1532">
        <f t="shared" si="472"/>
        <v>2.929398148148148E-2</v>
      </c>
      <c r="Z1532" t="b">
        <f t="shared" si="473"/>
        <v>0</v>
      </c>
      <c r="AA1532" s="6">
        <f t="shared" si="474"/>
        <v>5.3240740740740505E-4</v>
      </c>
      <c r="AB1532" s="6" t="b">
        <f t="shared" si="475"/>
        <v>0</v>
      </c>
      <c r="AC1532" s="9">
        <f t="shared" si="476"/>
        <v>126</v>
      </c>
      <c r="AD1532" s="9">
        <f t="shared" si="485"/>
        <v>164.34782608695724</v>
      </c>
      <c r="AE1532" s="10">
        <f t="shared" si="482"/>
        <v>5.2083333333333333E-4</v>
      </c>
      <c r="AF1532">
        <f t="shared" si="477"/>
        <v>3.1018518518518487E-3</v>
      </c>
      <c r="AG1532" t="b">
        <f t="shared" si="478"/>
        <v>0</v>
      </c>
      <c r="AH1532">
        <f t="shared" si="479"/>
        <v>4.3020833333333335E-2</v>
      </c>
    </row>
    <row r="1533" spans="1:34" x14ac:dyDescent="0.2">
      <c r="A1533">
        <v>1626</v>
      </c>
      <c r="B1533" t="s">
        <v>1524</v>
      </c>
      <c r="C1533" t="s">
        <v>1595</v>
      </c>
      <c r="D1533" t="s">
        <v>2090</v>
      </c>
      <c r="E1533" t="str">
        <f t="shared" si="466"/>
        <v>Jenny HarriesApr 6, 2020</v>
      </c>
      <c r="F1533" t="str">
        <f>VLOOKUP(E1533,'names lookup'!D:L,2,FALSE)</f>
        <v>Dr. Jenny Harries</v>
      </c>
      <c r="G1533" t="str">
        <f>VLOOKUP(F1533,'names lookup'!E:H,3,FALSE)</f>
        <v>Department of Health and Social Care (DHSC)</v>
      </c>
      <c r="H1533" t="str">
        <f>VLOOKUP(F1533,'names lookup'!E:I,5,FALSE)</f>
        <v>Government</v>
      </c>
      <c r="I1533" t="str">
        <f>VLOOKUP($F1533,'names lookup'!$E:J,6,FALSE)</f>
        <v>Health</v>
      </c>
      <c r="J1533" t="str">
        <f>VLOOKUP($F1533,'names lookup'!$E:K,7,FALSE)</f>
        <v>N/A</v>
      </c>
      <c r="K1533" t="str">
        <f>VLOOKUP($F1533,'names lookup'!$E:L,8,FALSE)</f>
        <v>England</v>
      </c>
      <c r="L1533" t="str">
        <f t="shared" si="467"/>
        <v>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v>
      </c>
      <c r="M1533" t="str">
        <f t="shared" si="480"/>
        <v>39:18</v>
      </c>
      <c r="N1533">
        <v>0</v>
      </c>
      <c r="O1533">
        <v>694</v>
      </c>
      <c r="Q1533" t="s">
        <v>1525</v>
      </c>
      <c r="R1533" s="7">
        <f t="shared" si="468"/>
        <v>43927</v>
      </c>
      <c r="S1533" t="s">
        <v>2926</v>
      </c>
      <c r="T1533" s="6">
        <f t="shared" si="481"/>
        <v>2.7291666666666662E-2</v>
      </c>
      <c r="U1533">
        <f t="shared" si="469"/>
        <v>2.6192129629629631E-2</v>
      </c>
      <c r="V1533">
        <f t="shared" si="470"/>
        <v>4.2835648148148144E-2</v>
      </c>
      <c r="W1533">
        <f t="shared" si="471"/>
        <v>1.6643518518518512E-2</v>
      </c>
      <c r="X1533">
        <f t="shared" si="483"/>
        <v>2.929398148148148E-2</v>
      </c>
      <c r="Y1533">
        <f t="shared" si="472"/>
        <v>2.929398148148148E-2</v>
      </c>
      <c r="Z1533" t="b">
        <f t="shared" si="473"/>
        <v>0</v>
      </c>
      <c r="AA1533" s="6">
        <f t="shared" si="474"/>
        <v>5.4398148148148903E-4</v>
      </c>
      <c r="AB1533" s="6" t="b">
        <f t="shared" si="475"/>
        <v>0</v>
      </c>
      <c r="AC1533" s="9">
        <f t="shared" si="476"/>
        <v>119</v>
      </c>
      <c r="AD1533" s="9">
        <f t="shared" si="485"/>
        <v>151.91489361701917</v>
      </c>
      <c r="AE1533" s="10">
        <f t="shared" si="482"/>
        <v>4.8611111111111104E-4</v>
      </c>
      <c r="AF1533">
        <f t="shared" si="477"/>
        <v>3.1018518518518487E-3</v>
      </c>
      <c r="AG1533" t="b">
        <f t="shared" si="478"/>
        <v>0</v>
      </c>
      <c r="AH1533">
        <f t="shared" si="479"/>
        <v>4.3020833333333335E-2</v>
      </c>
    </row>
    <row r="1534" spans="1:34" x14ac:dyDescent="0.2">
      <c r="A1534">
        <v>1627</v>
      </c>
      <c r="B1534" t="s">
        <v>1524</v>
      </c>
      <c r="C1534" t="s">
        <v>1596</v>
      </c>
      <c r="D1534" t="s">
        <v>2090</v>
      </c>
      <c r="E1534" t="str">
        <f t="shared" si="466"/>
        <v>Jenny HarriesApr 6, 2020</v>
      </c>
      <c r="F1534" t="str">
        <f>VLOOKUP(E1534,'names lookup'!D:L,2,FALSE)</f>
        <v>Dr. Jenny Harries</v>
      </c>
      <c r="G1534" t="str">
        <f>VLOOKUP(F1534,'names lookup'!E:H,3,FALSE)</f>
        <v>Department of Health and Social Care (DHSC)</v>
      </c>
      <c r="H1534" t="str">
        <f>VLOOKUP(F1534,'names lookup'!E:I,5,FALSE)</f>
        <v>Government</v>
      </c>
      <c r="I1534" t="str">
        <f>VLOOKUP($F1534,'names lookup'!$E:J,6,FALSE)</f>
        <v>Health</v>
      </c>
      <c r="J1534" t="str">
        <f>VLOOKUP($F1534,'names lookup'!$E:K,7,FALSE)</f>
        <v>N/A</v>
      </c>
      <c r="K1534" t="str">
        <f>VLOOKUP($F1534,'names lookup'!$E:L,8,FALSE)</f>
        <v>England</v>
      </c>
      <c r="L1534" t="str">
        <f t="shared" si="467"/>
        <v>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v>
      </c>
      <c r="M1534" t="str">
        <f t="shared" si="480"/>
        <v>40:05</v>
      </c>
      <c r="N1534">
        <v>0</v>
      </c>
      <c r="O1534">
        <v>526</v>
      </c>
      <c r="Q1534" t="s">
        <v>1525</v>
      </c>
      <c r="R1534" s="7">
        <f t="shared" si="468"/>
        <v>43927</v>
      </c>
      <c r="S1534" t="s">
        <v>2926</v>
      </c>
      <c r="T1534" s="6">
        <f t="shared" si="481"/>
        <v>2.7835648148148151E-2</v>
      </c>
      <c r="U1534">
        <f t="shared" si="469"/>
        <v>2.6192129629629631E-2</v>
      </c>
      <c r="V1534">
        <f t="shared" si="470"/>
        <v>4.2835648148148144E-2</v>
      </c>
      <c r="W1534">
        <f t="shared" si="471"/>
        <v>1.6643518518518512E-2</v>
      </c>
      <c r="X1534">
        <f t="shared" si="483"/>
        <v>2.929398148148148E-2</v>
      </c>
      <c r="Y1534">
        <f t="shared" si="472"/>
        <v>2.929398148148148E-2</v>
      </c>
      <c r="Z1534" t="b">
        <f t="shared" si="473"/>
        <v>0</v>
      </c>
      <c r="AA1534" s="6">
        <f t="shared" si="474"/>
        <v>4.0509259259258537E-4</v>
      </c>
      <c r="AB1534" s="6" t="b">
        <f t="shared" si="475"/>
        <v>0</v>
      </c>
      <c r="AC1534" s="9">
        <f t="shared" si="476"/>
        <v>89</v>
      </c>
      <c r="AD1534" s="9">
        <f t="shared" si="485"/>
        <v>152.57142857143128</v>
      </c>
      <c r="AE1534" s="10">
        <f t="shared" si="482"/>
        <v>3.5879629629629635E-4</v>
      </c>
      <c r="AF1534">
        <f t="shared" si="477"/>
        <v>3.1018518518518487E-3</v>
      </c>
      <c r="AG1534" t="b">
        <f t="shared" si="478"/>
        <v>0</v>
      </c>
      <c r="AH1534">
        <f t="shared" si="479"/>
        <v>4.3020833333333335E-2</v>
      </c>
    </row>
    <row r="1535" spans="1:34" x14ac:dyDescent="0.2">
      <c r="A1535">
        <v>1628</v>
      </c>
      <c r="B1535" t="s">
        <v>1524</v>
      </c>
      <c r="C1535" t="s">
        <v>1597</v>
      </c>
      <c r="D1535" t="s">
        <v>2090</v>
      </c>
      <c r="E1535" t="str">
        <f t="shared" si="466"/>
        <v>Jenny HarriesApr 6, 2020</v>
      </c>
      <c r="F1535" t="str">
        <f>VLOOKUP(E1535,'names lookup'!D:L,2,FALSE)</f>
        <v>Dr. Jenny Harries</v>
      </c>
      <c r="G1535" t="str">
        <f>VLOOKUP(F1535,'names lookup'!E:H,3,FALSE)</f>
        <v>Department of Health and Social Care (DHSC)</v>
      </c>
      <c r="H1535" t="str">
        <f>VLOOKUP(F1535,'names lookup'!E:I,5,FALSE)</f>
        <v>Government</v>
      </c>
      <c r="I1535" t="str">
        <f>VLOOKUP($F1535,'names lookup'!$E:J,6,FALSE)</f>
        <v>Health</v>
      </c>
      <c r="J1535" t="str">
        <f>VLOOKUP($F1535,'names lookup'!$E:K,7,FALSE)</f>
        <v>N/A</v>
      </c>
      <c r="K1535" t="str">
        <f>VLOOKUP($F1535,'names lookup'!$E:L,8,FALSE)</f>
        <v>England</v>
      </c>
      <c r="L1535" t="str">
        <f t="shared" si="467"/>
        <v>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v>
      </c>
      <c r="M1535" t="str">
        <f t="shared" si="480"/>
        <v>40:40</v>
      </c>
      <c r="N1535">
        <v>0</v>
      </c>
      <c r="O1535">
        <v>601</v>
      </c>
      <c r="Q1535" t="s">
        <v>1525</v>
      </c>
      <c r="R1535" s="7">
        <f t="shared" si="468"/>
        <v>43927</v>
      </c>
      <c r="S1535" t="s">
        <v>2926</v>
      </c>
      <c r="T1535" s="6">
        <f t="shared" si="481"/>
        <v>2.8240740740740736E-2</v>
      </c>
      <c r="U1535">
        <f t="shared" si="469"/>
        <v>2.6192129629629631E-2</v>
      </c>
      <c r="V1535">
        <f t="shared" si="470"/>
        <v>4.2835648148148144E-2</v>
      </c>
      <c r="W1535">
        <f t="shared" si="471"/>
        <v>1.6643518518518512E-2</v>
      </c>
      <c r="X1535">
        <f t="shared" si="483"/>
        <v>2.929398148148148E-2</v>
      </c>
      <c r="Y1535">
        <f t="shared" si="472"/>
        <v>2.929398148148148E-2</v>
      </c>
      <c r="Z1535" t="b">
        <f t="shared" si="473"/>
        <v>0</v>
      </c>
      <c r="AA1535" s="6">
        <f t="shared" si="474"/>
        <v>4.7453703703704414E-4</v>
      </c>
      <c r="AB1535" s="6" t="b">
        <f t="shared" si="475"/>
        <v>0</v>
      </c>
      <c r="AC1535" s="9">
        <f t="shared" si="476"/>
        <v>102</v>
      </c>
      <c r="AD1535" s="9">
        <f t="shared" si="485"/>
        <v>149.2682926829246</v>
      </c>
      <c r="AE1535" s="10">
        <f t="shared" si="482"/>
        <v>4.1666666666666669E-4</v>
      </c>
      <c r="AF1535">
        <f t="shared" si="477"/>
        <v>3.1018518518518487E-3</v>
      </c>
      <c r="AG1535" t="b">
        <f t="shared" si="478"/>
        <v>0</v>
      </c>
      <c r="AH1535">
        <f t="shared" si="479"/>
        <v>4.3020833333333335E-2</v>
      </c>
    </row>
    <row r="1536" spans="1:34" x14ac:dyDescent="0.2">
      <c r="A1536">
        <v>1629</v>
      </c>
      <c r="B1536" t="s">
        <v>1524</v>
      </c>
      <c r="C1536" t="s">
        <v>1598</v>
      </c>
      <c r="D1536" t="s">
        <v>2090</v>
      </c>
      <c r="E1536" t="str">
        <f t="shared" si="466"/>
        <v>Jenny HarriesApr 6, 2020</v>
      </c>
      <c r="F1536" t="str">
        <f>VLOOKUP(E1536,'names lookup'!D:L,2,FALSE)</f>
        <v>Dr. Jenny Harries</v>
      </c>
      <c r="G1536" t="str">
        <f>VLOOKUP(F1536,'names lookup'!E:H,3,FALSE)</f>
        <v>Department of Health and Social Care (DHSC)</v>
      </c>
      <c r="H1536" t="str">
        <f>VLOOKUP(F1536,'names lookup'!E:I,5,FALSE)</f>
        <v>Government</v>
      </c>
      <c r="I1536" t="str">
        <f>VLOOKUP($F1536,'names lookup'!$E:J,6,FALSE)</f>
        <v>Health</v>
      </c>
      <c r="J1536" t="str">
        <f>VLOOKUP($F1536,'names lookup'!$E:K,7,FALSE)</f>
        <v>N/A</v>
      </c>
      <c r="K1536" t="str">
        <f>VLOOKUP($F1536,'names lookup'!$E:L,8,FALSE)</f>
        <v>England</v>
      </c>
      <c r="L1536" t="str">
        <f t="shared" si="467"/>
        <v>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v>
      </c>
      <c r="M1536" t="str">
        <f t="shared" si="480"/>
        <v>41:21</v>
      </c>
      <c r="N1536">
        <v>0</v>
      </c>
      <c r="O1536">
        <v>365</v>
      </c>
      <c r="Q1536" t="s">
        <v>1525</v>
      </c>
      <c r="R1536" s="7">
        <f t="shared" si="468"/>
        <v>43927</v>
      </c>
      <c r="S1536" t="s">
        <v>2926</v>
      </c>
      <c r="T1536" s="6">
        <f t="shared" si="481"/>
        <v>2.8715277777777781E-2</v>
      </c>
      <c r="U1536">
        <f t="shared" si="469"/>
        <v>2.6192129629629631E-2</v>
      </c>
      <c r="V1536">
        <f t="shared" si="470"/>
        <v>4.2835648148148144E-2</v>
      </c>
      <c r="W1536">
        <f t="shared" si="471"/>
        <v>1.6643518518518512E-2</v>
      </c>
      <c r="X1536">
        <f t="shared" si="483"/>
        <v>2.929398148148148E-2</v>
      </c>
      <c r="Y1536">
        <f t="shared" si="472"/>
        <v>2.929398148148148E-2</v>
      </c>
      <c r="Z1536" t="b">
        <f t="shared" si="473"/>
        <v>0</v>
      </c>
      <c r="AA1536" s="6">
        <f t="shared" si="474"/>
        <v>2.7777777777777263E-4</v>
      </c>
      <c r="AB1536" s="6" t="b">
        <f t="shared" si="475"/>
        <v>0</v>
      </c>
      <c r="AC1536" s="9">
        <f t="shared" si="476"/>
        <v>63</v>
      </c>
      <c r="AD1536" s="9">
        <f t="shared" si="485"/>
        <v>157.50000000000293</v>
      </c>
      <c r="AE1536" s="10">
        <f t="shared" si="482"/>
        <v>2.5462962962962961E-4</v>
      </c>
      <c r="AF1536">
        <f t="shared" si="477"/>
        <v>3.1018518518518487E-3</v>
      </c>
      <c r="AG1536" t="b">
        <f t="shared" si="478"/>
        <v>0</v>
      </c>
      <c r="AH1536">
        <f t="shared" si="479"/>
        <v>4.3020833333333335E-2</v>
      </c>
    </row>
    <row r="1537" spans="1:34" x14ac:dyDescent="0.2">
      <c r="A1537">
        <v>1630</v>
      </c>
      <c r="B1537" t="s">
        <v>1524</v>
      </c>
      <c r="C1537" t="s">
        <v>1599</v>
      </c>
      <c r="D1537" t="s">
        <v>2121</v>
      </c>
      <c r="E1537" t="str">
        <f t="shared" si="466"/>
        <v>Matt HancockApr 6, 2020</v>
      </c>
      <c r="F1537" t="str">
        <f>VLOOKUP(D1537,'names lookup'!A:L,5,FALSE)</f>
        <v>Matt Hancock</v>
      </c>
      <c r="G1537" t="str">
        <f>VLOOKUP(F1537,'names lookup'!E:H,3,FALSE)</f>
        <v>Government</v>
      </c>
      <c r="H1537" t="str">
        <f>VLOOKUP(F1537,'names lookup'!E:I,5,FALSE)</f>
        <v>Government</v>
      </c>
      <c r="I1537" t="str">
        <f>VLOOKUP($F1537,'names lookup'!$E:J,6,FALSE)</f>
        <v>Central govt</v>
      </c>
      <c r="J1537" t="str">
        <f>VLOOKUP($F1537,'names lookup'!$E:K,7,FALSE)</f>
        <v>N/A</v>
      </c>
      <c r="K1537" t="str">
        <f>VLOOKUP($F1537,'names lookup'!$E:L,8,FALSE)</f>
        <v>UK</v>
      </c>
      <c r="L1537" t="str">
        <f t="shared" si="467"/>
        <v>Thanks very much. If we now go to questions. First question, Hugh Pym from the BBC.</v>
      </c>
      <c r="M1537" t="str">
        <f t="shared" si="480"/>
        <v>41:45</v>
      </c>
      <c r="N1537">
        <v>0</v>
      </c>
      <c r="O1537">
        <v>105</v>
      </c>
      <c r="Q1537" t="s">
        <v>1525</v>
      </c>
      <c r="R1537" s="7">
        <f t="shared" si="468"/>
        <v>43927</v>
      </c>
      <c r="S1537" t="s">
        <v>2751</v>
      </c>
      <c r="T1537" s="6">
        <f t="shared" si="481"/>
        <v>2.8993055555555553E-2</v>
      </c>
      <c r="U1537">
        <f t="shared" si="469"/>
        <v>2.8993055555555553E-2</v>
      </c>
      <c r="V1537">
        <f t="shared" si="470"/>
        <v>4.297453703703704E-2</v>
      </c>
      <c r="W1537">
        <f t="shared" si="471"/>
        <v>1.3981481481481487E-2</v>
      </c>
      <c r="X1537">
        <f t="shared" si="483"/>
        <v>2.929398148148148E-2</v>
      </c>
      <c r="Y1537">
        <f t="shared" si="472"/>
        <v>2.929398148148148E-2</v>
      </c>
      <c r="Z1537" t="b">
        <f t="shared" si="473"/>
        <v>0</v>
      </c>
      <c r="AA1537" s="6">
        <f t="shared" si="474"/>
        <v>6.9444444444448361E-5</v>
      </c>
      <c r="AB1537" s="6" t="b">
        <f t="shared" si="475"/>
        <v>0</v>
      </c>
      <c r="AC1537" s="9">
        <f t="shared" si="476"/>
        <v>16</v>
      </c>
      <c r="AD1537" s="9">
        <f t="shared" si="485"/>
        <v>159.99999999999096</v>
      </c>
      <c r="AE1537" s="10">
        <f t="shared" si="482"/>
        <v>5.7870370370370366E-5</v>
      </c>
      <c r="AF1537">
        <f t="shared" si="477"/>
        <v>3.0092592592592671E-4</v>
      </c>
      <c r="AG1537" t="b">
        <f t="shared" si="478"/>
        <v>0</v>
      </c>
      <c r="AH1537">
        <f t="shared" si="479"/>
        <v>4.3020833333333335E-2</v>
      </c>
    </row>
    <row r="1538" spans="1:34" x14ac:dyDescent="0.2">
      <c r="A1538">
        <v>1631</v>
      </c>
      <c r="B1538" t="s">
        <v>1524</v>
      </c>
      <c r="C1538" t="s">
        <v>1600</v>
      </c>
      <c r="D1538" t="s">
        <v>2079</v>
      </c>
      <c r="E1538" t="str">
        <f t="shared" ref="E1538:E1601" si="486">D1538&amp;Q1538</f>
        <v>Hugh PymApr 6, 2020</v>
      </c>
      <c r="F1538" t="str">
        <f>VLOOKUP(D1538,'names lookup'!A:L,5,FALSE)</f>
        <v>Hugh Pym</v>
      </c>
      <c r="G1538" t="str">
        <f>VLOOKUP(F1538,'names lookup'!E:H,3,FALSE)</f>
        <v>BBC News</v>
      </c>
      <c r="H1538" t="str">
        <f>VLOOKUP(F1538,'names lookup'!E:I,5,FALSE)</f>
        <v>Media</v>
      </c>
      <c r="I1538" t="str">
        <f>VLOOKUP($F1538,'names lookup'!$E:J,6,FALSE)</f>
        <v>TV</v>
      </c>
      <c r="J1538" t="str">
        <f>VLOOKUP($F1538,'names lookup'!$E:K,7,FALSE)</f>
        <v>National</v>
      </c>
      <c r="K1538" t="str">
        <f>VLOOKUP($F1538,'names lookup'!$E:L,8,FALSE)</f>
        <v>UK</v>
      </c>
      <c r="L1538" t="str">
        <f t="shared" ref="L1538:L1601" si="487">TRIM(SUBSTITUTE(SUBSTITUTE(SUBSTITUTE(SUBSTITUTE(C1538,D1538,""),M1538,""),"();",""),":",""))</f>
        <v>Thank you very much. Secretary of State, you’ve said there are just over 9,000 ventilators in the system, and in due course, 18, 000 should be in place. How many will there be there next week at a time when experts say the NHS will be close to or at the peak of demand?</v>
      </c>
      <c r="M1538" t="str">
        <f t="shared" si="480"/>
        <v>41:51</v>
      </c>
      <c r="N1538">
        <v>0</v>
      </c>
      <c r="O1538">
        <v>287</v>
      </c>
      <c r="Q1538" t="s">
        <v>1525</v>
      </c>
      <c r="R1538" s="7">
        <f t="shared" ref="R1538:R1601" si="488">DATE(2020,IF(LEFT(Q1538,3)="Apr",4,3),SUBSTITUTE(SUBSTITUTE(SUBSTITUTE(Q1538,", 2020",""),"Apr ",""),"Mar ",""))</f>
        <v>43927</v>
      </c>
      <c r="S1538" t="s">
        <v>2927</v>
      </c>
      <c r="T1538" s="6">
        <f t="shared" si="481"/>
        <v>2.9062500000000002E-2</v>
      </c>
      <c r="U1538">
        <f t="shared" ref="U1538:U1601" si="489">IF(D1538=D1537,U1537,T1538)</f>
        <v>2.9062500000000002E-2</v>
      </c>
      <c r="V1538">
        <f t="shared" ref="V1538:V1601" si="490">_xlfn.MAXIFS(T:T,D:D,D1538,B:B,B1538)</f>
        <v>2.9062500000000002E-2</v>
      </c>
      <c r="W1538">
        <f t="shared" ref="W1538:W1601" si="491">V1538-U1538</f>
        <v>0</v>
      </c>
      <c r="X1538">
        <f t="shared" si="483"/>
        <v>2.929398148148148E-2</v>
      </c>
      <c r="Y1538">
        <f t="shared" ref="Y1538:Y1601" si="492">IF(ISBLANK(X1538),V1538,X1538)</f>
        <v>2.929398148148148E-2</v>
      </c>
      <c r="Z1538" t="b">
        <f t="shared" ref="Z1538:Z1601" si="493">IF(ISBLANK(X1538),TRUE,FALSE)</f>
        <v>0</v>
      </c>
      <c r="AA1538" s="6">
        <f t="shared" ref="AA1538:AA1601" si="494">T1539-T1538</f>
        <v>2.3148148148147835E-4</v>
      </c>
      <c r="AB1538" s="6" t="b">
        <f t="shared" ref="AB1538:AB1601" si="495">AA1538&lt;0</f>
        <v>0</v>
      </c>
      <c r="AC1538" s="9">
        <f t="shared" ref="AC1538:AC1601" si="496">LEN(TRIM(L1538))-LEN(SUBSTITUTE(L1538," ",""))+1</f>
        <v>54</v>
      </c>
      <c r="AD1538" s="9">
        <f t="shared" si="485"/>
        <v>162.00000000000219</v>
      </c>
      <c r="AE1538" s="10">
        <f t="shared" si="482"/>
        <v>2.199074074074074E-4</v>
      </c>
      <c r="AF1538">
        <f t="shared" ref="AF1538:AF1601" si="497">Y1538-U1538</f>
        <v>2.3148148148147835E-4</v>
      </c>
      <c r="AG1538" t="b">
        <f t="shared" ref="AG1538:AG1601" si="498">AF1538&lt;0</f>
        <v>0</v>
      </c>
      <c r="AH1538">
        <f t="shared" ref="AH1538:AH1601" si="499">_xlfn.MAXIFS(T:T,B:B,B1538)</f>
        <v>4.3020833333333335E-2</v>
      </c>
    </row>
    <row r="1539" spans="1:34" x14ac:dyDescent="0.2">
      <c r="A1539">
        <v>1632</v>
      </c>
      <c r="B1539" t="s">
        <v>1524</v>
      </c>
      <c r="C1539" t="s">
        <v>1601</v>
      </c>
      <c r="D1539" t="s">
        <v>2121</v>
      </c>
      <c r="E1539" t="str">
        <f t="shared" si="486"/>
        <v>Matt HancockApr 6, 2020</v>
      </c>
      <c r="F1539" t="str">
        <f>VLOOKUP(D1539,'names lookup'!A:L,5,FALSE)</f>
        <v>Matt Hancock</v>
      </c>
      <c r="G1539" t="str">
        <f>VLOOKUP(F1539,'names lookup'!E:H,3,FALSE)</f>
        <v>Government</v>
      </c>
      <c r="H1539" t="str">
        <f>VLOOKUP(F1539,'names lookup'!E:I,5,FALSE)</f>
        <v>Government</v>
      </c>
      <c r="I1539" t="str">
        <f>VLOOKUP($F1539,'names lookup'!$E:J,6,FALSE)</f>
        <v>Central govt</v>
      </c>
      <c r="J1539" t="str">
        <f>VLOOKUP($F1539,'names lookup'!$E:K,7,FALSE)</f>
        <v>N/A</v>
      </c>
      <c r="K1539" t="str">
        <f>VLOOKUP($F1539,'names lookup'!$E:L,8,FALSE)</f>
        <v>UK</v>
      </c>
      <c r="L1539" t="str">
        <f t="shared" si="487"/>
        <v>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v>
      </c>
      <c r="M1539" t="str">
        <f t="shared" ref="M1539:M1602" si="500">MID(C1539,FIND("(",C1539)+1,FIND(")",C1539)-FIND("(",C1539)-1)</f>
        <v>42:11</v>
      </c>
      <c r="N1539">
        <v>0</v>
      </c>
      <c r="O1539">
        <v>1004</v>
      </c>
      <c r="Q1539" t="s">
        <v>1525</v>
      </c>
      <c r="R1539" s="7">
        <f t="shared" si="488"/>
        <v>43927</v>
      </c>
      <c r="S1539" t="s">
        <v>2928</v>
      </c>
      <c r="T1539" s="6">
        <f t="shared" ref="T1539:T1602" si="501">IF(LEN(N1539)&gt;5,TIME(LEFT(M1539,2),MID(M1539,4,2),RIGHT(M1539,2)),TIME(N1539,LEFT(M1539,2),RIGHT(M1539,2)))</f>
        <v>2.929398148148148E-2</v>
      </c>
      <c r="U1539">
        <f t="shared" si="489"/>
        <v>2.929398148148148E-2</v>
      </c>
      <c r="V1539">
        <f t="shared" si="490"/>
        <v>4.297453703703704E-2</v>
      </c>
      <c r="W1539">
        <f t="shared" si="491"/>
        <v>1.368055555555556E-2</v>
      </c>
      <c r="X1539">
        <f t="shared" si="483"/>
        <v>3.1921296296296302E-2</v>
      </c>
      <c r="Y1539">
        <f t="shared" si="492"/>
        <v>3.1921296296296302E-2</v>
      </c>
      <c r="Z1539" t="b">
        <f t="shared" si="493"/>
        <v>0</v>
      </c>
      <c r="AA1539" s="6">
        <f t="shared" si="494"/>
        <v>9.6064814814815144E-4</v>
      </c>
      <c r="AB1539" s="6" t="b">
        <f t="shared" si="495"/>
        <v>0</v>
      </c>
      <c r="AC1539" s="9">
        <f t="shared" si="496"/>
        <v>183</v>
      </c>
      <c r="AD1539" s="9">
        <f t="shared" si="485"/>
        <v>132.28915662650556</v>
      </c>
      <c r="AE1539" s="10">
        <f t="shared" ref="AE1539:AE1602" si="502">TIME(0,0,(AC1539/AVERAGE(AD:AD))*60)</f>
        <v>7.5231481481481471E-4</v>
      </c>
      <c r="AF1539">
        <f t="shared" si="497"/>
        <v>2.6273148148148219E-3</v>
      </c>
      <c r="AG1539" t="b">
        <f t="shared" si="498"/>
        <v>0</v>
      </c>
      <c r="AH1539">
        <f t="shared" si="499"/>
        <v>4.3020833333333335E-2</v>
      </c>
    </row>
    <row r="1540" spans="1:34" x14ac:dyDescent="0.2">
      <c r="A1540">
        <v>1633</v>
      </c>
      <c r="B1540" t="s">
        <v>1524</v>
      </c>
      <c r="C1540" t="s">
        <v>1602</v>
      </c>
      <c r="D1540" t="s">
        <v>2121</v>
      </c>
      <c r="E1540" t="str">
        <f t="shared" si="486"/>
        <v>Matt HancockApr 6, 2020</v>
      </c>
      <c r="F1540" t="str">
        <f>VLOOKUP(D1540,'names lookup'!A:L,5,FALSE)</f>
        <v>Matt Hancock</v>
      </c>
      <c r="G1540" t="str">
        <f>VLOOKUP(F1540,'names lookup'!E:H,3,FALSE)</f>
        <v>Government</v>
      </c>
      <c r="H1540" t="str">
        <f>VLOOKUP(F1540,'names lookup'!E:I,5,FALSE)</f>
        <v>Government</v>
      </c>
      <c r="I1540" t="str">
        <f>VLOOKUP($F1540,'names lookup'!$E:J,6,FALSE)</f>
        <v>Central govt</v>
      </c>
      <c r="J1540" t="str">
        <f>VLOOKUP($F1540,'names lookup'!$E:K,7,FALSE)</f>
        <v>N/A</v>
      </c>
      <c r="K1540" t="str">
        <f>VLOOKUP($F1540,'names lookup'!$E:L,8,FALSE)</f>
        <v>UK</v>
      </c>
      <c r="L1540" t="str">
        <f t="shared" si="487"/>
        <v>Shehab Khan from ITV.</v>
      </c>
      <c r="M1540" t="str">
        <f t="shared" si="500"/>
        <v>43:34</v>
      </c>
      <c r="N1540">
        <v>0</v>
      </c>
      <c r="O1540">
        <v>43</v>
      </c>
      <c r="Q1540" t="s">
        <v>1525</v>
      </c>
      <c r="R1540" s="7">
        <f t="shared" si="488"/>
        <v>43927</v>
      </c>
      <c r="S1540" t="s">
        <v>2928</v>
      </c>
      <c r="T1540" s="6">
        <f t="shared" si="501"/>
        <v>3.0254629629629631E-2</v>
      </c>
      <c r="U1540">
        <f t="shared" si="489"/>
        <v>2.929398148148148E-2</v>
      </c>
      <c r="V1540">
        <f t="shared" si="490"/>
        <v>4.297453703703704E-2</v>
      </c>
      <c r="W1540">
        <f t="shared" si="491"/>
        <v>1.368055555555556E-2</v>
      </c>
      <c r="X1540">
        <f t="shared" si="483"/>
        <v>3.1921296296296302E-2</v>
      </c>
      <c r="Y1540">
        <f t="shared" si="492"/>
        <v>3.1921296296296302E-2</v>
      </c>
      <c r="Z1540" t="b">
        <f t="shared" si="493"/>
        <v>0</v>
      </c>
      <c r="AA1540" s="6">
        <f t="shared" si="494"/>
        <v>3.4722222222224181E-5</v>
      </c>
      <c r="AB1540" s="6" t="b">
        <f t="shared" si="495"/>
        <v>0</v>
      </c>
      <c r="AC1540" s="9">
        <f t="shared" si="496"/>
        <v>4</v>
      </c>
      <c r="AD1540" s="9">
        <f t="shared" si="485"/>
        <v>79.999999999995481</v>
      </c>
      <c r="AE1540" s="10">
        <f t="shared" si="502"/>
        <v>1.1574074074074073E-5</v>
      </c>
      <c r="AF1540">
        <f t="shared" si="497"/>
        <v>2.6273148148148219E-3</v>
      </c>
      <c r="AG1540" t="b">
        <f t="shared" si="498"/>
        <v>0</v>
      </c>
      <c r="AH1540">
        <f t="shared" si="499"/>
        <v>4.3020833333333335E-2</v>
      </c>
    </row>
    <row r="1541" spans="1:34" x14ac:dyDescent="0.2">
      <c r="A1541">
        <v>1634</v>
      </c>
      <c r="B1541" t="s">
        <v>1524</v>
      </c>
      <c r="C1541" t="s">
        <v>1603</v>
      </c>
      <c r="D1541" t="s">
        <v>2153</v>
      </c>
      <c r="E1541" t="str">
        <f t="shared" si="486"/>
        <v>Shehab KhanApr 6, 2020</v>
      </c>
      <c r="F1541" t="str">
        <f>VLOOKUP(E1541,'names lookup'!D:L,2,FALSE)</f>
        <v>Shehab Khan</v>
      </c>
      <c r="G1541" t="str">
        <f>VLOOKUP(F1541,'names lookup'!E:H,3,FALSE)</f>
        <v>ITV News</v>
      </c>
      <c r="H1541" t="str">
        <f>VLOOKUP(F1541,'names lookup'!E:I,5,FALSE)</f>
        <v>Media</v>
      </c>
      <c r="I1541" t="str">
        <f>VLOOKUP($F1541,'names lookup'!$E:J,6,FALSE)</f>
        <v>TV</v>
      </c>
      <c r="J1541" t="str">
        <f>VLOOKUP($F1541,'names lookup'!$E:K,7,FALSE)</f>
        <v>National</v>
      </c>
      <c r="K1541" t="str">
        <f>VLOOKUP($F1541,'names lookup'!$E:L,8,FALSE)</f>
        <v>UK</v>
      </c>
      <c r="L1541" t="str">
        <f t="shared" si="487"/>
        <v>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v>
      </c>
      <c r="M1541" t="str">
        <f t="shared" si="500"/>
        <v>43:37</v>
      </c>
      <c r="N1541">
        <v>0</v>
      </c>
      <c r="O1541">
        <v>559</v>
      </c>
      <c r="Q1541" t="s">
        <v>1525</v>
      </c>
      <c r="R1541" s="7">
        <f t="shared" si="488"/>
        <v>43927</v>
      </c>
      <c r="S1541" t="s">
        <v>2929</v>
      </c>
      <c r="T1541" s="6">
        <f t="shared" si="501"/>
        <v>3.0289351851851855E-2</v>
      </c>
      <c r="U1541">
        <f t="shared" si="489"/>
        <v>3.0289351851851855E-2</v>
      </c>
      <c r="V1541">
        <f t="shared" si="490"/>
        <v>3.1759259259259258E-2</v>
      </c>
      <c r="W1541">
        <f t="shared" si="491"/>
        <v>1.4699074074074024E-3</v>
      </c>
      <c r="X1541">
        <f t="shared" si="483"/>
        <v>3.1921296296296302E-2</v>
      </c>
      <c r="Y1541">
        <f t="shared" si="492"/>
        <v>3.1921296296296302E-2</v>
      </c>
      <c r="Z1541" t="b">
        <f t="shared" si="493"/>
        <v>0</v>
      </c>
      <c r="AA1541" s="6">
        <f t="shared" si="494"/>
        <v>3.7037037037036813E-4</v>
      </c>
      <c r="AB1541" s="6" t="b">
        <f t="shared" si="495"/>
        <v>0</v>
      </c>
      <c r="AC1541" s="9">
        <f t="shared" si="496"/>
        <v>94</v>
      </c>
      <c r="AD1541" s="9">
        <f t="shared" si="485"/>
        <v>176.25000000000108</v>
      </c>
      <c r="AE1541" s="10">
        <f t="shared" si="502"/>
        <v>3.8194444444444446E-4</v>
      </c>
      <c r="AF1541">
        <f t="shared" si="497"/>
        <v>1.6319444444444463E-3</v>
      </c>
      <c r="AG1541" t="b">
        <f t="shared" si="498"/>
        <v>0</v>
      </c>
      <c r="AH1541">
        <f t="shared" si="499"/>
        <v>4.3020833333333335E-2</v>
      </c>
    </row>
    <row r="1542" spans="1:34" x14ac:dyDescent="0.2">
      <c r="A1542">
        <v>1635</v>
      </c>
      <c r="B1542" t="s">
        <v>1524</v>
      </c>
      <c r="C1542" t="s">
        <v>1604</v>
      </c>
      <c r="D1542" t="s">
        <v>2121</v>
      </c>
      <c r="E1542" t="str">
        <f t="shared" si="486"/>
        <v>Matt HancockApr 6, 2020</v>
      </c>
      <c r="F1542" t="str">
        <f>VLOOKUP(D1542,'names lookup'!A:L,5,FALSE)</f>
        <v>Matt Hancock</v>
      </c>
      <c r="G1542" t="str">
        <f>VLOOKUP(F1542,'names lookup'!E:H,3,FALSE)</f>
        <v>Government</v>
      </c>
      <c r="H1542" t="str">
        <f>VLOOKUP(F1542,'names lookup'!E:I,5,FALSE)</f>
        <v>Government</v>
      </c>
      <c r="I1542" t="str">
        <f>VLOOKUP($F1542,'names lookup'!$E:J,6,FALSE)</f>
        <v>Central govt</v>
      </c>
      <c r="J1542" t="str">
        <f>VLOOKUP($F1542,'names lookup'!$E:K,7,FALSE)</f>
        <v>N/A</v>
      </c>
      <c r="K1542" t="str">
        <f>VLOOKUP($F1542,'names lookup'!$E:L,8,FALSE)</f>
        <v>UK</v>
      </c>
      <c r="L1542" t="str">
        <f t="shared" si="487"/>
        <v>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v>
      </c>
      <c r="M1542" t="str">
        <f t="shared" si="500"/>
        <v>44:09</v>
      </c>
      <c r="N1542">
        <v>0</v>
      </c>
      <c r="O1542">
        <v>666</v>
      </c>
      <c r="Q1542" t="s">
        <v>1525</v>
      </c>
      <c r="R1542" s="7">
        <f t="shared" si="488"/>
        <v>43927</v>
      </c>
      <c r="S1542" t="s">
        <v>2604</v>
      </c>
      <c r="T1542" s="6">
        <f t="shared" si="501"/>
        <v>3.0659722222222224E-2</v>
      </c>
      <c r="U1542">
        <f t="shared" si="489"/>
        <v>3.0659722222222224E-2</v>
      </c>
      <c r="V1542">
        <f t="shared" si="490"/>
        <v>4.297453703703704E-2</v>
      </c>
      <c r="W1542">
        <f t="shared" si="491"/>
        <v>1.2314814814814817E-2</v>
      </c>
      <c r="X1542">
        <f t="shared" ref="X1542:X1605" si="503">IF(V1542=T1542,T1543,X1543)</f>
        <v>3.1921296296296302E-2</v>
      </c>
      <c r="Y1542">
        <f t="shared" si="492"/>
        <v>3.1921296296296302E-2</v>
      </c>
      <c r="Z1542" t="b">
        <f t="shared" si="493"/>
        <v>0</v>
      </c>
      <c r="AA1542" s="6">
        <f t="shared" si="494"/>
        <v>5.5555555555555913E-4</v>
      </c>
      <c r="AB1542" s="6" t="b">
        <f t="shared" si="495"/>
        <v>0</v>
      </c>
      <c r="AC1542" s="9">
        <f t="shared" si="496"/>
        <v>115</v>
      </c>
      <c r="AD1542" s="9">
        <f t="shared" si="485"/>
        <v>143.74999999999906</v>
      </c>
      <c r="AE1542" s="10">
        <f t="shared" si="502"/>
        <v>4.7453703703703704E-4</v>
      </c>
      <c r="AF1542">
        <f t="shared" si="497"/>
        <v>1.2615740740740782E-3</v>
      </c>
      <c r="AG1542" t="b">
        <f t="shared" si="498"/>
        <v>0</v>
      </c>
      <c r="AH1542">
        <f t="shared" si="499"/>
        <v>4.3020833333333335E-2</v>
      </c>
    </row>
    <row r="1543" spans="1:34" x14ac:dyDescent="0.2">
      <c r="A1543">
        <v>1636</v>
      </c>
      <c r="B1543" t="s">
        <v>1524</v>
      </c>
      <c r="C1543" t="s">
        <v>1605</v>
      </c>
      <c r="D1543" t="s">
        <v>2090</v>
      </c>
      <c r="E1543" t="str">
        <f t="shared" si="486"/>
        <v>Jenny HarriesApr 6, 2020</v>
      </c>
      <c r="F1543" t="str">
        <f>VLOOKUP(E1543,'names lookup'!D:L,2,FALSE)</f>
        <v>Dr. Jenny Harries</v>
      </c>
      <c r="G1543" t="str">
        <f>VLOOKUP(F1543,'names lookup'!E:H,3,FALSE)</f>
        <v>Department of Health and Social Care (DHSC)</v>
      </c>
      <c r="H1543" t="str">
        <f>VLOOKUP(F1543,'names lookup'!E:I,5,FALSE)</f>
        <v>Government</v>
      </c>
      <c r="I1543" t="str">
        <f>VLOOKUP($F1543,'names lookup'!$E:J,6,FALSE)</f>
        <v>Health</v>
      </c>
      <c r="J1543" t="str">
        <f>VLOOKUP($F1543,'names lookup'!$E:K,7,FALSE)</f>
        <v>N/A</v>
      </c>
      <c r="K1543" t="str">
        <f>VLOOKUP($F1543,'names lookup'!$E:L,8,FALSE)</f>
        <v>England</v>
      </c>
      <c r="L1543" t="str">
        <f t="shared" si="487"/>
        <v>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v>
      </c>
      <c r="M1543" t="str">
        <f t="shared" si="500"/>
        <v>44:57</v>
      </c>
      <c r="N1543">
        <v>0</v>
      </c>
      <c r="O1543">
        <v>679</v>
      </c>
      <c r="Q1543" t="s">
        <v>1525</v>
      </c>
      <c r="R1543" s="7">
        <f t="shared" si="488"/>
        <v>43927</v>
      </c>
      <c r="S1543" t="s">
        <v>2930</v>
      </c>
      <c r="T1543" s="6">
        <f t="shared" si="501"/>
        <v>3.1215277777777783E-2</v>
      </c>
      <c r="U1543">
        <f t="shared" si="489"/>
        <v>3.1215277777777783E-2</v>
      </c>
      <c r="V1543">
        <f t="shared" si="490"/>
        <v>4.2835648148148144E-2</v>
      </c>
      <c r="W1543">
        <f t="shared" si="491"/>
        <v>1.1620370370370361E-2</v>
      </c>
      <c r="X1543">
        <f t="shared" si="503"/>
        <v>3.1921296296296302E-2</v>
      </c>
      <c r="Y1543">
        <f t="shared" si="492"/>
        <v>3.1921296296296302E-2</v>
      </c>
      <c r="Z1543" t="b">
        <f t="shared" si="493"/>
        <v>0</v>
      </c>
      <c r="AA1543" s="6">
        <f t="shared" si="494"/>
        <v>4.861111111111073E-4</v>
      </c>
      <c r="AB1543" s="6" t="b">
        <f t="shared" si="495"/>
        <v>0</v>
      </c>
      <c r="AC1543" s="9">
        <f t="shared" si="496"/>
        <v>119</v>
      </c>
      <c r="AD1543" s="9">
        <f t="shared" si="485"/>
        <v>170.00000000000134</v>
      </c>
      <c r="AE1543" s="10">
        <f t="shared" si="502"/>
        <v>4.8611111111111104E-4</v>
      </c>
      <c r="AF1543">
        <f t="shared" si="497"/>
        <v>7.0601851851851902E-4</v>
      </c>
      <c r="AG1543" t="b">
        <f t="shared" si="498"/>
        <v>0</v>
      </c>
      <c r="AH1543">
        <f t="shared" si="499"/>
        <v>4.3020833333333335E-2</v>
      </c>
    </row>
    <row r="1544" spans="1:34" x14ac:dyDescent="0.2">
      <c r="A1544">
        <v>1637</v>
      </c>
      <c r="B1544" t="s">
        <v>1524</v>
      </c>
      <c r="C1544" t="s">
        <v>1606</v>
      </c>
      <c r="D1544" t="s">
        <v>2121</v>
      </c>
      <c r="E1544" t="str">
        <f t="shared" si="486"/>
        <v>Matt HancockApr 6, 2020</v>
      </c>
      <c r="F1544" t="str">
        <f>VLOOKUP(D1544,'names lookup'!A:L,5,FALSE)</f>
        <v>Matt Hancock</v>
      </c>
      <c r="G1544" t="str">
        <f>VLOOKUP(F1544,'names lookup'!E:H,3,FALSE)</f>
        <v>Government</v>
      </c>
      <c r="H1544" t="str">
        <f>VLOOKUP(F1544,'names lookup'!E:I,5,FALSE)</f>
        <v>Government</v>
      </c>
      <c r="I1544" t="str">
        <f>VLOOKUP($F1544,'names lookup'!$E:J,6,FALSE)</f>
        <v>Central govt</v>
      </c>
      <c r="J1544" t="str">
        <f>VLOOKUP($F1544,'names lookup'!$E:K,7,FALSE)</f>
        <v>N/A</v>
      </c>
      <c r="K1544" t="str">
        <f>VLOOKUP($F1544,'names lookup'!$E:L,8,FALSE)</f>
        <v>UK</v>
      </c>
      <c r="L1544" t="str">
        <f t="shared" si="487"/>
        <v>Thanks very much. Does that answer your question? Would you like a …</v>
      </c>
      <c r="M1544" t="str">
        <f t="shared" si="500"/>
        <v>45:39</v>
      </c>
      <c r="N1544">
        <v>0</v>
      </c>
      <c r="O1544">
        <v>90</v>
      </c>
      <c r="Q1544" t="s">
        <v>1525</v>
      </c>
      <c r="R1544" s="7">
        <f t="shared" si="488"/>
        <v>43927</v>
      </c>
      <c r="S1544" t="s">
        <v>2931</v>
      </c>
      <c r="T1544" s="6">
        <f t="shared" si="501"/>
        <v>3.170138888888889E-2</v>
      </c>
      <c r="U1544">
        <f t="shared" si="489"/>
        <v>3.170138888888889E-2</v>
      </c>
      <c r="V1544">
        <f t="shared" si="490"/>
        <v>4.297453703703704E-2</v>
      </c>
      <c r="W1544">
        <f t="shared" si="491"/>
        <v>1.127314814814815E-2</v>
      </c>
      <c r="X1544">
        <f t="shared" si="503"/>
        <v>3.1921296296296302E-2</v>
      </c>
      <c r="Y1544">
        <f t="shared" si="492"/>
        <v>3.1921296296296302E-2</v>
      </c>
      <c r="Z1544" t="b">
        <f t="shared" si="493"/>
        <v>0</v>
      </c>
      <c r="AA1544" s="6">
        <f t="shared" si="494"/>
        <v>5.7870370370367852E-5</v>
      </c>
      <c r="AB1544" s="6" t="b">
        <f t="shared" si="495"/>
        <v>0</v>
      </c>
      <c r="AC1544" s="9">
        <f t="shared" si="496"/>
        <v>13</v>
      </c>
      <c r="AD1544" s="9">
        <f t="shared" si="485"/>
        <v>156.00000000000679</v>
      </c>
      <c r="AE1544" s="10">
        <f t="shared" si="502"/>
        <v>4.6296296296296294E-5</v>
      </c>
      <c r="AF1544">
        <f t="shared" si="497"/>
        <v>2.1990740740741171E-4</v>
      </c>
      <c r="AG1544" t="b">
        <f t="shared" si="498"/>
        <v>0</v>
      </c>
      <c r="AH1544">
        <f t="shared" si="499"/>
        <v>4.3020833333333335E-2</v>
      </c>
    </row>
    <row r="1545" spans="1:34" x14ac:dyDescent="0.2">
      <c r="A1545">
        <v>1638</v>
      </c>
      <c r="B1545" t="s">
        <v>1524</v>
      </c>
      <c r="C1545" t="s">
        <v>1607</v>
      </c>
      <c r="D1545" t="s">
        <v>2153</v>
      </c>
      <c r="E1545" t="str">
        <f t="shared" si="486"/>
        <v>Shehab KhanApr 6, 2020</v>
      </c>
      <c r="F1545" t="str">
        <f>VLOOKUP(E1545,'names lookup'!D:L,2,FALSE)</f>
        <v>Shehab Khan</v>
      </c>
      <c r="G1545" t="str">
        <f>VLOOKUP(F1545,'names lookup'!E:H,3,FALSE)</f>
        <v>ITV News</v>
      </c>
      <c r="H1545" t="str">
        <f>VLOOKUP(F1545,'names lookup'!E:I,5,FALSE)</f>
        <v>Media</v>
      </c>
      <c r="I1545" t="str">
        <f>VLOOKUP($F1545,'names lookup'!$E:J,6,FALSE)</f>
        <v>TV</v>
      </c>
      <c r="J1545" t="str">
        <f>VLOOKUP($F1545,'names lookup'!$E:K,7,FALSE)</f>
        <v>National</v>
      </c>
      <c r="K1545" t="str">
        <f>VLOOKUP($F1545,'names lookup'!$E:L,8,FALSE)</f>
        <v>UK</v>
      </c>
      <c r="L1545" t="str">
        <f t="shared" si="487"/>
        <v>Yeah. You mentioned that you were considering tightening up the measures. What exactly does that mean? So if people continued to ignore your social distancing rule, what does tightening up the measures actually in practical terms mean?</v>
      </c>
      <c r="M1545" t="str">
        <f t="shared" si="500"/>
        <v>45:44</v>
      </c>
      <c r="N1545">
        <v>0</v>
      </c>
      <c r="O1545">
        <v>256</v>
      </c>
      <c r="Q1545" t="s">
        <v>1525</v>
      </c>
      <c r="R1545" s="7">
        <f t="shared" si="488"/>
        <v>43927</v>
      </c>
      <c r="S1545" t="s">
        <v>2932</v>
      </c>
      <c r="T1545" s="6">
        <f t="shared" si="501"/>
        <v>3.1759259259259258E-2</v>
      </c>
      <c r="U1545">
        <f t="shared" si="489"/>
        <v>3.1759259259259258E-2</v>
      </c>
      <c r="V1545">
        <f t="shared" si="490"/>
        <v>3.1759259259259258E-2</v>
      </c>
      <c r="W1545">
        <f t="shared" si="491"/>
        <v>0</v>
      </c>
      <c r="X1545">
        <f t="shared" si="503"/>
        <v>3.1921296296296302E-2</v>
      </c>
      <c r="Y1545">
        <f t="shared" si="492"/>
        <v>3.1921296296296302E-2</v>
      </c>
      <c r="Z1545" t="b">
        <f t="shared" si="493"/>
        <v>0</v>
      </c>
      <c r="AA1545" s="6">
        <f t="shared" si="494"/>
        <v>1.6203703703704386E-4</v>
      </c>
      <c r="AB1545" s="6" t="b">
        <f t="shared" si="495"/>
        <v>0</v>
      </c>
      <c r="AC1545" s="9">
        <f t="shared" si="496"/>
        <v>37</v>
      </c>
      <c r="AD1545" s="9">
        <f t="shared" si="485"/>
        <v>158.5714285714219</v>
      </c>
      <c r="AE1545" s="10">
        <f t="shared" si="502"/>
        <v>1.5046296296296297E-4</v>
      </c>
      <c r="AF1545">
        <f t="shared" si="497"/>
        <v>1.6203703703704386E-4</v>
      </c>
      <c r="AG1545" t="b">
        <f t="shared" si="498"/>
        <v>0</v>
      </c>
      <c r="AH1545">
        <f t="shared" si="499"/>
        <v>4.3020833333333335E-2</v>
      </c>
    </row>
    <row r="1546" spans="1:34" x14ac:dyDescent="0.2">
      <c r="A1546">
        <v>1639</v>
      </c>
      <c r="B1546" t="s">
        <v>1524</v>
      </c>
      <c r="C1546" t="s">
        <v>1608</v>
      </c>
      <c r="D1546" t="s">
        <v>2121</v>
      </c>
      <c r="E1546" t="str">
        <f t="shared" si="486"/>
        <v>Matt HancockApr 6, 2020</v>
      </c>
      <c r="F1546" t="str">
        <f>VLOOKUP(D1546,'names lookup'!A:L,5,FALSE)</f>
        <v>Matt Hancock</v>
      </c>
      <c r="G1546" t="str">
        <f>VLOOKUP(F1546,'names lookup'!E:H,3,FALSE)</f>
        <v>Government</v>
      </c>
      <c r="H1546" t="str">
        <f>VLOOKUP(F1546,'names lookup'!E:I,5,FALSE)</f>
        <v>Government</v>
      </c>
      <c r="I1546" t="str">
        <f>VLOOKUP($F1546,'names lookup'!$E:J,6,FALSE)</f>
        <v>Central govt</v>
      </c>
      <c r="J1546" t="str">
        <f>VLOOKUP($F1546,'names lookup'!$E:K,7,FALSE)</f>
        <v>N/A</v>
      </c>
      <c r="K1546" t="str">
        <f>VLOOKUP($F1546,'names lookup'!$E:L,8,FALSE)</f>
        <v>UK</v>
      </c>
      <c r="L1546" t="str">
        <f t="shared" si="487"/>
        <v>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v>
      </c>
      <c r="M1546" t="str">
        <f t="shared" si="500"/>
        <v>45:58</v>
      </c>
      <c r="N1546">
        <v>0</v>
      </c>
      <c r="O1546">
        <v>838</v>
      </c>
      <c r="Q1546" t="s">
        <v>1525</v>
      </c>
      <c r="R1546" s="7">
        <f t="shared" si="488"/>
        <v>43927</v>
      </c>
      <c r="S1546" t="s">
        <v>2933</v>
      </c>
      <c r="T1546" s="6">
        <f t="shared" si="501"/>
        <v>3.1921296296296302E-2</v>
      </c>
      <c r="U1546">
        <f t="shared" si="489"/>
        <v>3.1921296296296302E-2</v>
      </c>
      <c r="V1546">
        <f t="shared" si="490"/>
        <v>4.297453703703704E-2</v>
      </c>
      <c r="W1546">
        <f t="shared" si="491"/>
        <v>1.1053240740740738E-2</v>
      </c>
      <c r="X1546">
        <f t="shared" si="503"/>
        <v>3.3101851851851848E-2</v>
      </c>
      <c r="Y1546">
        <f t="shared" si="492"/>
        <v>3.3101851851851848E-2</v>
      </c>
      <c r="Z1546" t="b">
        <f t="shared" si="493"/>
        <v>0</v>
      </c>
      <c r="AA1546" s="6">
        <f t="shared" si="494"/>
        <v>6.8287037037036841E-4</v>
      </c>
      <c r="AB1546" s="6" t="b">
        <f t="shared" si="495"/>
        <v>0</v>
      </c>
      <c r="AC1546" s="9">
        <f t="shared" si="496"/>
        <v>146</v>
      </c>
      <c r="AD1546" s="9">
        <f t="shared" si="485"/>
        <v>148.47457627118686</v>
      </c>
      <c r="AE1546" s="10">
        <f t="shared" si="502"/>
        <v>6.018518518518519E-4</v>
      </c>
      <c r="AF1546">
        <f t="shared" si="497"/>
        <v>1.1805555555555458E-3</v>
      </c>
      <c r="AG1546" t="b">
        <f t="shared" si="498"/>
        <v>0</v>
      </c>
      <c r="AH1546">
        <f t="shared" si="499"/>
        <v>4.3020833333333335E-2</v>
      </c>
    </row>
    <row r="1547" spans="1:34" x14ac:dyDescent="0.2">
      <c r="A1547">
        <v>1640</v>
      </c>
      <c r="B1547" t="s">
        <v>1524</v>
      </c>
      <c r="C1547" t="s">
        <v>1609</v>
      </c>
      <c r="D1547" t="s">
        <v>2121</v>
      </c>
      <c r="E1547" t="str">
        <f t="shared" si="486"/>
        <v>Matt HancockApr 6, 2020</v>
      </c>
      <c r="F1547" t="str">
        <f>VLOOKUP(D1547,'names lookup'!A:L,5,FALSE)</f>
        <v>Matt Hancock</v>
      </c>
      <c r="G1547" t="str">
        <f>VLOOKUP(F1547,'names lookup'!E:H,3,FALSE)</f>
        <v>Government</v>
      </c>
      <c r="H1547" t="str">
        <f>VLOOKUP(F1547,'names lookup'!E:I,5,FALSE)</f>
        <v>Government</v>
      </c>
      <c r="I1547" t="str">
        <f>VLOOKUP($F1547,'names lookup'!$E:J,6,FALSE)</f>
        <v>Central govt</v>
      </c>
      <c r="J1547" t="str">
        <f>VLOOKUP($F1547,'names lookup'!$E:K,7,FALSE)</f>
        <v>N/A</v>
      </c>
      <c r="K1547" t="str">
        <f>VLOOKUP($F1547,'names lookup'!$E:L,8,FALSE)</f>
        <v>UK</v>
      </c>
      <c r="L1547" t="str">
        <f t="shared" si="487"/>
        <v>Alex Thomson from Channel four.</v>
      </c>
      <c r="M1547" t="str">
        <f t="shared" si="500"/>
        <v>46:57</v>
      </c>
      <c r="N1547">
        <v>0</v>
      </c>
      <c r="O1547">
        <v>53</v>
      </c>
      <c r="Q1547" t="s">
        <v>1525</v>
      </c>
      <c r="R1547" s="7">
        <f t="shared" si="488"/>
        <v>43927</v>
      </c>
      <c r="S1547" t="s">
        <v>2933</v>
      </c>
      <c r="T1547" s="6">
        <f t="shared" si="501"/>
        <v>3.260416666666667E-2</v>
      </c>
      <c r="U1547">
        <f t="shared" si="489"/>
        <v>3.1921296296296302E-2</v>
      </c>
      <c r="V1547">
        <f t="shared" si="490"/>
        <v>4.297453703703704E-2</v>
      </c>
      <c r="W1547">
        <f t="shared" si="491"/>
        <v>1.1053240740740738E-2</v>
      </c>
      <c r="X1547">
        <f t="shared" si="503"/>
        <v>3.3101851851851848E-2</v>
      </c>
      <c r="Y1547">
        <f t="shared" si="492"/>
        <v>3.3101851851851848E-2</v>
      </c>
      <c r="Z1547" t="b">
        <f t="shared" si="493"/>
        <v>0</v>
      </c>
      <c r="AA1547" s="6">
        <f t="shared" si="494"/>
        <v>3.4722222222220711E-5</v>
      </c>
      <c r="AB1547" s="6" t="b">
        <f t="shared" si="495"/>
        <v>0</v>
      </c>
      <c r="AC1547" s="9">
        <f t="shared" si="496"/>
        <v>5</v>
      </c>
      <c r="AD1547" s="9">
        <f t="shared" si="485"/>
        <v>100.00000000000435</v>
      </c>
      <c r="AE1547" s="10">
        <f t="shared" si="502"/>
        <v>1.1574074074074073E-5</v>
      </c>
      <c r="AF1547">
        <f t="shared" si="497"/>
        <v>1.1805555555555458E-3</v>
      </c>
      <c r="AG1547" t="b">
        <f t="shared" si="498"/>
        <v>0</v>
      </c>
      <c r="AH1547">
        <f t="shared" si="499"/>
        <v>4.3020833333333335E-2</v>
      </c>
    </row>
    <row r="1548" spans="1:34" x14ac:dyDescent="0.2">
      <c r="A1548">
        <v>1641</v>
      </c>
      <c r="B1548" t="s">
        <v>1524</v>
      </c>
      <c r="C1548" t="s">
        <v>1610</v>
      </c>
      <c r="D1548" t="s">
        <v>2021</v>
      </c>
      <c r="E1548" t="str">
        <f t="shared" si="486"/>
        <v>Alex ThomsonApr 6, 2020</v>
      </c>
      <c r="F1548" t="str">
        <f>VLOOKUP(E1548,'names lookup'!D:L,2,FALSE)</f>
        <v>Alex Thomson</v>
      </c>
      <c r="G1548" t="str">
        <f>VLOOKUP(F1548,'names lookup'!E:H,3,FALSE)</f>
        <v>Channel 4 News</v>
      </c>
      <c r="H1548" t="str">
        <f>VLOOKUP(F1548,'names lookup'!E:I,5,FALSE)</f>
        <v>Media</v>
      </c>
      <c r="I1548" t="str">
        <f>VLOOKUP($F1548,'names lookup'!$E:J,6,FALSE)</f>
        <v>TV</v>
      </c>
      <c r="J1548" t="str">
        <f>VLOOKUP($F1548,'names lookup'!$E:K,7,FALSE)</f>
        <v>National</v>
      </c>
      <c r="K1548" t="str">
        <f>VLOOKUP($F1548,'names lookup'!$E:L,8,FALSE)</f>
        <v>UK</v>
      </c>
      <c r="L1548" t="str">
        <f t="shared" si="487"/>
        <v>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v>
      </c>
      <c r="M1548" t="str">
        <f t="shared" si="500"/>
        <v>47:00</v>
      </c>
      <c r="N1548">
        <v>0</v>
      </c>
      <c r="O1548">
        <v>658</v>
      </c>
      <c r="Q1548" t="s">
        <v>1525</v>
      </c>
      <c r="R1548" s="7">
        <f t="shared" si="488"/>
        <v>43927</v>
      </c>
      <c r="S1548" t="s">
        <v>2934</v>
      </c>
      <c r="T1548" s="6">
        <f t="shared" si="501"/>
        <v>3.2638888888888891E-2</v>
      </c>
      <c r="U1548">
        <f t="shared" si="489"/>
        <v>3.2638888888888891E-2</v>
      </c>
      <c r="V1548">
        <f t="shared" si="490"/>
        <v>3.2638888888888891E-2</v>
      </c>
      <c r="W1548">
        <f t="shared" si="491"/>
        <v>0</v>
      </c>
      <c r="X1548">
        <f t="shared" si="503"/>
        <v>3.3101851851851848E-2</v>
      </c>
      <c r="Y1548">
        <f t="shared" si="492"/>
        <v>3.3101851851851848E-2</v>
      </c>
      <c r="Z1548" t="b">
        <f t="shared" si="493"/>
        <v>0</v>
      </c>
      <c r="AA1548" s="6">
        <f t="shared" si="494"/>
        <v>4.6296296296295669E-4</v>
      </c>
      <c r="AB1548" s="6" t="b">
        <f t="shared" si="495"/>
        <v>0</v>
      </c>
      <c r="AC1548" s="9">
        <f t="shared" si="496"/>
        <v>112</v>
      </c>
      <c r="AD1548" s="9">
        <f t="shared" si="485"/>
        <v>168.00000000000227</v>
      </c>
      <c r="AE1548" s="10">
        <f t="shared" si="502"/>
        <v>4.6296296296296293E-4</v>
      </c>
      <c r="AF1548">
        <f t="shared" si="497"/>
        <v>4.6296296296295669E-4</v>
      </c>
      <c r="AG1548" t="b">
        <f t="shared" si="498"/>
        <v>0</v>
      </c>
      <c r="AH1548">
        <f t="shared" si="499"/>
        <v>4.3020833333333335E-2</v>
      </c>
    </row>
    <row r="1549" spans="1:34" x14ac:dyDescent="0.2">
      <c r="A1549">
        <v>1642</v>
      </c>
      <c r="B1549" t="s">
        <v>1524</v>
      </c>
      <c r="C1549" t="s">
        <v>1611</v>
      </c>
      <c r="D1549" t="s">
        <v>2121</v>
      </c>
      <c r="E1549" t="str">
        <f t="shared" si="486"/>
        <v>Matt HancockApr 6, 2020</v>
      </c>
      <c r="F1549" t="str">
        <f>VLOOKUP(D1549,'names lookup'!A:L,5,FALSE)</f>
        <v>Matt Hancock</v>
      </c>
      <c r="G1549" t="str">
        <f>VLOOKUP(F1549,'names lookup'!E:H,3,FALSE)</f>
        <v>Government</v>
      </c>
      <c r="H1549" t="str">
        <f>VLOOKUP(F1549,'names lookup'!E:I,5,FALSE)</f>
        <v>Government</v>
      </c>
      <c r="I1549" t="str">
        <f>VLOOKUP($F1549,'names lookup'!$E:J,6,FALSE)</f>
        <v>Central govt</v>
      </c>
      <c r="J1549" t="str">
        <f>VLOOKUP($F1549,'names lookup'!$E:K,7,FALSE)</f>
        <v>N/A</v>
      </c>
      <c r="K1549" t="str">
        <f>VLOOKUP($F1549,'names lookup'!$E:L,8,FALSE)</f>
        <v>UK</v>
      </c>
      <c r="L1549" t="str">
        <f t="shared" si="487"/>
        <v>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v>
      </c>
      <c r="M1549" t="str">
        <f t="shared" si="500"/>
        <v>47:40</v>
      </c>
      <c r="N1549">
        <v>0</v>
      </c>
      <c r="O1549">
        <v>342</v>
      </c>
      <c r="Q1549" t="s">
        <v>1525</v>
      </c>
      <c r="R1549" s="7">
        <f t="shared" si="488"/>
        <v>43927</v>
      </c>
      <c r="S1549" t="s">
        <v>2935</v>
      </c>
      <c r="T1549" s="6">
        <f t="shared" si="501"/>
        <v>3.3101851851851848E-2</v>
      </c>
      <c r="U1549">
        <f t="shared" si="489"/>
        <v>3.3101851851851848E-2</v>
      </c>
      <c r="V1549">
        <f t="shared" si="490"/>
        <v>4.297453703703704E-2</v>
      </c>
      <c r="W1549">
        <f t="shared" si="491"/>
        <v>9.8726851851851927E-3</v>
      </c>
      <c r="X1549">
        <f t="shared" si="503"/>
        <v>3.6990740740740741E-2</v>
      </c>
      <c r="Y1549">
        <f t="shared" si="492"/>
        <v>3.6990740740740741E-2</v>
      </c>
      <c r="Z1549" t="b">
        <f t="shared" si="493"/>
        <v>0</v>
      </c>
      <c r="AA1549" s="6">
        <f t="shared" si="494"/>
        <v>2.66203703703706E-4</v>
      </c>
      <c r="AB1549" s="6" t="b">
        <f t="shared" si="495"/>
        <v>0</v>
      </c>
      <c r="AC1549" s="9">
        <f t="shared" si="496"/>
        <v>55</v>
      </c>
      <c r="AD1549" s="9">
        <f t="shared" si="485"/>
        <v>143.47826086956397</v>
      </c>
      <c r="AE1549" s="10">
        <f t="shared" si="502"/>
        <v>2.199074074074074E-4</v>
      </c>
      <c r="AF1549">
        <f t="shared" si="497"/>
        <v>3.8888888888888931E-3</v>
      </c>
      <c r="AG1549" t="b">
        <f t="shared" si="498"/>
        <v>0</v>
      </c>
      <c r="AH1549">
        <f t="shared" si="499"/>
        <v>4.3020833333333335E-2</v>
      </c>
    </row>
    <row r="1550" spans="1:34" x14ac:dyDescent="0.2">
      <c r="A1550">
        <v>1643</v>
      </c>
      <c r="B1550" t="s">
        <v>1524</v>
      </c>
      <c r="C1550" t="s">
        <v>1612</v>
      </c>
      <c r="D1550" t="s">
        <v>2121</v>
      </c>
      <c r="E1550" t="str">
        <f t="shared" si="486"/>
        <v>Matt HancockApr 6, 2020</v>
      </c>
      <c r="F1550" t="str">
        <f>VLOOKUP(D1550,'names lookup'!A:L,5,FALSE)</f>
        <v>Matt Hancock</v>
      </c>
      <c r="G1550" t="str">
        <f>VLOOKUP(F1550,'names lookup'!E:H,3,FALSE)</f>
        <v>Government</v>
      </c>
      <c r="H1550" t="str">
        <f>VLOOKUP(F1550,'names lookup'!E:I,5,FALSE)</f>
        <v>Government</v>
      </c>
      <c r="I1550" t="str">
        <f>VLOOKUP($F1550,'names lookup'!$E:J,6,FALSE)</f>
        <v>Central govt</v>
      </c>
      <c r="J1550" t="str">
        <f>VLOOKUP($F1550,'names lookup'!$E:K,7,FALSE)</f>
        <v>N/A</v>
      </c>
      <c r="K1550" t="str">
        <f>VLOOKUP($F1550,'names lookup'!$E:L,8,FALSE)</f>
        <v>UK</v>
      </c>
      <c r="L1550" t="str">
        <f t="shared" si="487"/>
        <v>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v>
      </c>
      <c r="M1550" t="str">
        <f t="shared" si="500"/>
        <v>48:03</v>
      </c>
      <c r="N1550">
        <v>0</v>
      </c>
      <c r="O1550">
        <v>438</v>
      </c>
      <c r="Q1550" t="s">
        <v>1525</v>
      </c>
      <c r="R1550" s="7">
        <f t="shared" si="488"/>
        <v>43927</v>
      </c>
      <c r="S1550" t="s">
        <v>2935</v>
      </c>
      <c r="T1550" s="6">
        <f t="shared" si="501"/>
        <v>3.3368055555555554E-2</v>
      </c>
      <c r="U1550">
        <f t="shared" si="489"/>
        <v>3.3101851851851848E-2</v>
      </c>
      <c r="V1550">
        <f t="shared" si="490"/>
        <v>4.297453703703704E-2</v>
      </c>
      <c r="W1550">
        <f t="shared" si="491"/>
        <v>9.8726851851851927E-3</v>
      </c>
      <c r="X1550">
        <f t="shared" si="503"/>
        <v>3.6990740740740741E-2</v>
      </c>
      <c r="Y1550">
        <f t="shared" si="492"/>
        <v>3.6990740740740741E-2</v>
      </c>
      <c r="Z1550" t="b">
        <f t="shared" si="493"/>
        <v>0</v>
      </c>
      <c r="AA1550" s="6">
        <f t="shared" si="494"/>
        <v>2.66203703703706E-4</v>
      </c>
      <c r="AB1550" s="6" t="b">
        <f t="shared" si="495"/>
        <v>0</v>
      </c>
      <c r="AC1550" s="9">
        <f t="shared" si="496"/>
        <v>74</v>
      </c>
      <c r="AD1550" s="9">
        <f t="shared" si="485"/>
        <v>193.04347826086791</v>
      </c>
      <c r="AE1550" s="10">
        <f t="shared" si="502"/>
        <v>3.0092592592592595E-4</v>
      </c>
      <c r="AF1550">
        <f t="shared" si="497"/>
        <v>3.8888888888888931E-3</v>
      </c>
      <c r="AG1550" t="b">
        <f t="shared" si="498"/>
        <v>0</v>
      </c>
      <c r="AH1550">
        <f t="shared" si="499"/>
        <v>4.3020833333333335E-2</v>
      </c>
    </row>
    <row r="1551" spans="1:34" x14ac:dyDescent="0.2">
      <c r="A1551">
        <v>1644</v>
      </c>
      <c r="B1551" t="s">
        <v>1524</v>
      </c>
      <c r="C1551" t="s">
        <v>1613</v>
      </c>
      <c r="D1551" t="s">
        <v>2090</v>
      </c>
      <c r="E1551" t="str">
        <f t="shared" si="486"/>
        <v>Jenny HarriesApr 6, 2020</v>
      </c>
      <c r="F1551" t="str">
        <f>VLOOKUP(E1551,'names lookup'!D:L,2,FALSE)</f>
        <v>Dr. Jenny Harries</v>
      </c>
      <c r="G1551" t="str">
        <f>VLOOKUP(F1551,'names lookup'!E:H,3,FALSE)</f>
        <v>Department of Health and Social Care (DHSC)</v>
      </c>
      <c r="H1551" t="str">
        <f>VLOOKUP(F1551,'names lookup'!E:I,5,FALSE)</f>
        <v>Government</v>
      </c>
      <c r="I1551" t="str">
        <f>VLOOKUP($F1551,'names lookup'!$E:J,6,FALSE)</f>
        <v>Health</v>
      </c>
      <c r="J1551" t="str">
        <f>VLOOKUP($F1551,'names lookup'!$E:K,7,FALSE)</f>
        <v>N/A</v>
      </c>
      <c r="K1551" t="str">
        <f>VLOOKUP($F1551,'names lookup'!$E:L,8,FALSE)</f>
        <v>England</v>
      </c>
      <c r="L1551" t="str">
        <f t="shared" si="487"/>
        <v>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v>
      </c>
      <c r="M1551" t="str">
        <f t="shared" si="500"/>
        <v>48:26</v>
      </c>
      <c r="N1551">
        <v>0</v>
      </c>
      <c r="O1551">
        <v>886</v>
      </c>
      <c r="Q1551" t="s">
        <v>1525</v>
      </c>
      <c r="R1551" s="7">
        <f t="shared" si="488"/>
        <v>43927</v>
      </c>
      <c r="S1551" t="s">
        <v>2936</v>
      </c>
      <c r="T1551" s="6">
        <f t="shared" si="501"/>
        <v>3.363425925925926E-2</v>
      </c>
      <c r="U1551">
        <f t="shared" si="489"/>
        <v>3.363425925925926E-2</v>
      </c>
      <c r="V1551">
        <f t="shared" si="490"/>
        <v>4.2835648148148144E-2</v>
      </c>
      <c r="W1551">
        <f t="shared" si="491"/>
        <v>9.201388888888884E-3</v>
      </c>
      <c r="X1551">
        <f t="shared" si="503"/>
        <v>3.6990740740740741E-2</v>
      </c>
      <c r="Y1551">
        <f t="shared" si="492"/>
        <v>3.6990740740740741E-2</v>
      </c>
      <c r="Z1551" t="b">
        <f t="shared" si="493"/>
        <v>0</v>
      </c>
      <c r="AA1551" s="6">
        <f t="shared" si="494"/>
        <v>5.9027777777777291E-4</v>
      </c>
      <c r="AB1551" s="6" t="b">
        <f t="shared" si="495"/>
        <v>0</v>
      </c>
      <c r="AC1551" s="9">
        <f t="shared" si="496"/>
        <v>163</v>
      </c>
      <c r="AD1551" s="9">
        <f t="shared" ref="AD1551:AD1582" si="504">IF(AB1551=FALSE,AC1551/(AA1551*(24*60)),"")</f>
        <v>191.76470588235452</v>
      </c>
      <c r="AE1551" s="10">
        <f t="shared" si="502"/>
        <v>6.7129629629629625E-4</v>
      </c>
      <c r="AF1551">
        <f t="shared" si="497"/>
        <v>3.3564814814814811E-3</v>
      </c>
      <c r="AG1551" t="b">
        <f t="shared" si="498"/>
        <v>0</v>
      </c>
      <c r="AH1551">
        <f t="shared" si="499"/>
        <v>4.3020833333333335E-2</v>
      </c>
    </row>
    <row r="1552" spans="1:34" x14ac:dyDescent="0.2">
      <c r="A1552">
        <v>1645</v>
      </c>
      <c r="B1552" t="s">
        <v>1524</v>
      </c>
      <c r="C1552" t="s">
        <v>1614</v>
      </c>
      <c r="D1552" t="s">
        <v>2121</v>
      </c>
      <c r="E1552" t="str">
        <f t="shared" si="486"/>
        <v>Matt HancockApr 6, 2020</v>
      </c>
      <c r="F1552" t="str">
        <f>VLOOKUP(D1552,'names lookup'!A:L,5,FALSE)</f>
        <v>Matt Hancock</v>
      </c>
      <c r="G1552" t="str">
        <f>VLOOKUP(F1552,'names lookup'!E:H,3,FALSE)</f>
        <v>Government</v>
      </c>
      <c r="H1552" t="str">
        <f>VLOOKUP(F1552,'names lookup'!E:I,5,FALSE)</f>
        <v>Government</v>
      </c>
      <c r="I1552" t="str">
        <f>VLOOKUP($F1552,'names lookup'!$E:J,6,FALSE)</f>
        <v>Central govt</v>
      </c>
      <c r="J1552" t="str">
        <f>VLOOKUP($F1552,'names lookup'!$E:K,7,FALSE)</f>
        <v>N/A</v>
      </c>
      <c r="K1552" t="str">
        <f>VLOOKUP($F1552,'names lookup'!$E:L,8,FALSE)</f>
        <v>UK</v>
      </c>
      <c r="L1552" t="str">
        <f t="shared" si="487"/>
        <v>Okay, great. Charlotte Ives from talk radio.</v>
      </c>
      <c r="M1552" t="str">
        <f t="shared" si="500"/>
        <v>49:17</v>
      </c>
      <c r="N1552">
        <v>0</v>
      </c>
      <c r="O1552">
        <v>66</v>
      </c>
      <c r="Q1552" t="s">
        <v>1525</v>
      </c>
      <c r="R1552" s="7">
        <f t="shared" si="488"/>
        <v>43927</v>
      </c>
      <c r="S1552" t="s">
        <v>2937</v>
      </c>
      <c r="T1552" s="6">
        <f t="shared" si="501"/>
        <v>3.4224537037037032E-2</v>
      </c>
      <c r="U1552">
        <f t="shared" si="489"/>
        <v>3.4224537037037032E-2</v>
      </c>
      <c r="V1552">
        <f t="shared" si="490"/>
        <v>4.297453703703704E-2</v>
      </c>
      <c r="W1552">
        <f t="shared" si="491"/>
        <v>8.7500000000000078E-3</v>
      </c>
      <c r="X1552">
        <f t="shared" si="503"/>
        <v>3.6990740740740741E-2</v>
      </c>
      <c r="Y1552">
        <f t="shared" si="492"/>
        <v>3.6990740740740741E-2</v>
      </c>
      <c r="Z1552" t="b">
        <f t="shared" si="493"/>
        <v>0</v>
      </c>
      <c r="AA1552" s="6">
        <f t="shared" si="494"/>
        <v>4.629629629630122E-5</v>
      </c>
      <c r="AB1552" s="6" t="b">
        <f t="shared" si="495"/>
        <v>0</v>
      </c>
      <c r="AC1552" s="9">
        <f t="shared" si="496"/>
        <v>7</v>
      </c>
      <c r="AD1552" s="9">
        <f t="shared" si="504"/>
        <v>104.99999999998883</v>
      </c>
      <c r="AE1552" s="10">
        <f t="shared" si="502"/>
        <v>2.3148148148148147E-5</v>
      </c>
      <c r="AF1552">
        <f t="shared" si="497"/>
        <v>2.7662037037037082E-3</v>
      </c>
      <c r="AG1552" t="b">
        <f t="shared" si="498"/>
        <v>0</v>
      </c>
      <c r="AH1552">
        <f t="shared" si="499"/>
        <v>4.3020833333333335E-2</v>
      </c>
    </row>
    <row r="1553" spans="1:34" x14ac:dyDescent="0.2">
      <c r="A1553">
        <v>1646</v>
      </c>
      <c r="B1553" t="s">
        <v>1524</v>
      </c>
      <c r="C1553" t="s">
        <v>1615</v>
      </c>
      <c r="D1553" t="s">
        <v>2041</v>
      </c>
      <c r="E1553" t="str">
        <f t="shared" si="486"/>
        <v>Charlotte I.Apr 6, 2020</v>
      </c>
      <c r="F1553" t="str">
        <f>VLOOKUP(E1553,'names lookup'!D:L,2,FALSE)</f>
        <v>Charlotte Ivers</v>
      </c>
      <c r="G1553" t="str">
        <f>VLOOKUP(F1553,'names lookup'!E:H,3,FALSE)</f>
        <v>talkRADIO</v>
      </c>
      <c r="H1553" t="str">
        <f>VLOOKUP(F1553,'names lookup'!E:I,5,FALSE)</f>
        <v>Media</v>
      </c>
      <c r="I1553" t="str">
        <f>VLOOKUP($F1553,'names lookup'!$E:J,6,FALSE)</f>
        <v>Radio</v>
      </c>
      <c r="J1553" t="str">
        <f>VLOOKUP($F1553,'names lookup'!$E:K,7,FALSE)</f>
        <v>National</v>
      </c>
      <c r="K1553" t="str">
        <f>VLOOKUP($F1553,'names lookup'!$E:L,8,FALSE)</f>
        <v>UK</v>
      </c>
      <c r="L1553" t="str">
        <f t="shared" si="487"/>
        <v>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v>
      </c>
      <c r="M1553" t="str">
        <f t="shared" si="500"/>
        <v>49:21</v>
      </c>
      <c r="N1553">
        <v>0</v>
      </c>
      <c r="O1553">
        <v>482</v>
      </c>
      <c r="Q1553" t="s">
        <v>1525</v>
      </c>
      <c r="R1553" s="7">
        <f t="shared" si="488"/>
        <v>43927</v>
      </c>
      <c r="S1553" t="s">
        <v>2938</v>
      </c>
      <c r="T1553" s="6">
        <f t="shared" si="501"/>
        <v>3.4270833333333334E-2</v>
      </c>
      <c r="U1553">
        <f t="shared" si="489"/>
        <v>3.4270833333333334E-2</v>
      </c>
      <c r="V1553">
        <f t="shared" si="490"/>
        <v>3.6874999999999998E-2</v>
      </c>
      <c r="W1553">
        <f t="shared" si="491"/>
        <v>2.6041666666666644E-3</v>
      </c>
      <c r="X1553">
        <f t="shared" si="503"/>
        <v>3.6990740740740741E-2</v>
      </c>
      <c r="Y1553">
        <f t="shared" si="492"/>
        <v>3.6990740740740741E-2</v>
      </c>
      <c r="Z1553" t="b">
        <f t="shared" si="493"/>
        <v>0</v>
      </c>
      <c r="AA1553" s="6">
        <f t="shared" si="494"/>
        <v>3.4722222222222099E-4</v>
      </c>
      <c r="AB1553" s="6" t="b">
        <f t="shared" si="495"/>
        <v>0</v>
      </c>
      <c r="AC1553" s="9">
        <f t="shared" si="496"/>
        <v>87</v>
      </c>
      <c r="AD1553" s="9">
        <f t="shared" si="504"/>
        <v>174.00000000000063</v>
      </c>
      <c r="AE1553" s="10">
        <f t="shared" si="502"/>
        <v>3.5879629629629635E-4</v>
      </c>
      <c r="AF1553">
        <f t="shared" si="497"/>
        <v>2.719907407407407E-3</v>
      </c>
      <c r="AG1553" t="b">
        <f t="shared" si="498"/>
        <v>0</v>
      </c>
      <c r="AH1553">
        <f t="shared" si="499"/>
        <v>4.3020833333333335E-2</v>
      </c>
    </row>
    <row r="1554" spans="1:34" x14ac:dyDescent="0.2">
      <c r="A1554">
        <v>1647</v>
      </c>
      <c r="B1554" t="s">
        <v>1524</v>
      </c>
      <c r="C1554" t="s">
        <v>1616</v>
      </c>
      <c r="D1554" t="s">
        <v>2121</v>
      </c>
      <c r="E1554" t="str">
        <f t="shared" si="486"/>
        <v>Matt HancockApr 6, 2020</v>
      </c>
      <c r="F1554" t="str">
        <f>VLOOKUP(D1554,'names lookup'!A:L,5,FALSE)</f>
        <v>Matt Hancock</v>
      </c>
      <c r="G1554" t="str">
        <f>VLOOKUP(F1554,'names lookup'!E:H,3,FALSE)</f>
        <v>Government</v>
      </c>
      <c r="H1554" t="str">
        <f>VLOOKUP(F1554,'names lookup'!E:I,5,FALSE)</f>
        <v>Government</v>
      </c>
      <c r="I1554" t="str">
        <f>VLOOKUP($F1554,'names lookup'!$E:J,6,FALSE)</f>
        <v>Central govt</v>
      </c>
      <c r="J1554" t="str">
        <f>VLOOKUP($F1554,'names lookup'!$E:K,7,FALSE)</f>
        <v>N/A</v>
      </c>
      <c r="K1554" t="str">
        <f>VLOOKUP($F1554,'names lookup'!$E:L,8,FALSE)</f>
        <v>UK</v>
      </c>
      <c r="L1554" t="str">
        <f t="shared" si="487"/>
        <v>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v>
      </c>
      <c r="M1554" t="str">
        <f t="shared" si="500"/>
        <v>49:51</v>
      </c>
      <c r="N1554">
        <v>0</v>
      </c>
      <c r="O1554">
        <v>850</v>
      </c>
      <c r="Q1554" t="s">
        <v>1525</v>
      </c>
      <c r="R1554" s="7">
        <f t="shared" si="488"/>
        <v>43927</v>
      </c>
      <c r="S1554" t="s">
        <v>2517</v>
      </c>
      <c r="T1554" s="6">
        <f t="shared" si="501"/>
        <v>3.4618055555555555E-2</v>
      </c>
      <c r="U1554">
        <f t="shared" si="489"/>
        <v>3.4618055555555555E-2</v>
      </c>
      <c r="V1554">
        <f t="shared" si="490"/>
        <v>4.297453703703704E-2</v>
      </c>
      <c r="W1554">
        <f t="shared" si="491"/>
        <v>8.3564814814814856E-3</v>
      </c>
      <c r="X1554">
        <f t="shared" si="503"/>
        <v>3.6990740740740741E-2</v>
      </c>
      <c r="Y1554">
        <f t="shared" si="492"/>
        <v>3.6990740740740741E-2</v>
      </c>
      <c r="Z1554" t="b">
        <f t="shared" si="493"/>
        <v>0</v>
      </c>
      <c r="AA1554" s="6">
        <f t="shared" si="494"/>
        <v>7.2916666666666269E-4</v>
      </c>
      <c r="AB1554" s="6" t="b">
        <f t="shared" si="495"/>
        <v>0</v>
      </c>
      <c r="AC1554" s="9">
        <f t="shared" si="496"/>
        <v>143</v>
      </c>
      <c r="AD1554" s="9">
        <f t="shared" si="504"/>
        <v>136.19047619047694</v>
      </c>
      <c r="AE1554" s="10">
        <f t="shared" si="502"/>
        <v>5.9027777777777778E-4</v>
      </c>
      <c r="AF1554">
        <f t="shared" si="497"/>
        <v>2.372685185185186E-3</v>
      </c>
      <c r="AG1554" t="b">
        <f t="shared" si="498"/>
        <v>0</v>
      </c>
      <c r="AH1554">
        <f t="shared" si="499"/>
        <v>4.3020833333333335E-2</v>
      </c>
    </row>
    <row r="1555" spans="1:34" x14ac:dyDescent="0.2">
      <c r="A1555">
        <v>1648</v>
      </c>
      <c r="B1555" t="s">
        <v>1524</v>
      </c>
      <c r="C1555" t="s">
        <v>1617</v>
      </c>
      <c r="D1555" t="s">
        <v>2090</v>
      </c>
      <c r="E1555" t="str">
        <f t="shared" si="486"/>
        <v>Jenny HarriesApr 6, 2020</v>
      </c>
      <c r="F1555" t="str">
        <f>VLOOKUP(E1555,'names lookup'!D:L,2,FALSE)</f>
        <v>Dr. Jenny Harries</v>
      </c>
      <c r="G1555" t="str">
        <f>VLOOKUP(F1555,'names lookup'!E:H,3,FALSE)</f>
        <v>Department of Health and Social Care (DHSC)</v>
      </c>
      <c r="H1555" t="str">
        <f>VLOOKUP(F1555,'names lookup'!E:I,5,FALSE)</f>
        <v>Government</v>
      </c>
      <c r="I1555" t="str">
        <f>VLOOKUP($F1555,'names lookup'!$E:J,6,FALSE)</f>
        <v>Health</v>
      </c>
      <c r="J1555" t="str">
        <f>VLOOKUP($F1555,'names lookup'!$E:K,7,FALSE)</f>
        <v>N/A</v>
      </c>
      <c r="K1555" t="str">
        <f>VLOOKUP($F1555,'names lookup'!$E:L,8,FALSE)</f>
        <v>England</v>
      </c>
      <c r="L1555" t="str">
        <f t="shared" si="487"/>
        <v>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v>
      </c>
      <c r="M1555" t="str">
        <f t="shared" si="500"/>
        <v>50:54</v>
      </c>
      <c r="N1555">
        <v>0</v>
      </c>
      <c r="O1555">
        <v>936</v>
      </c>
      <c r="Q1555" t="s">
        <v>1525</v>
      </c>
      <c r="R1555" s="7">
        <f t="shared" si="488"/>
        <v>43927</v>
      </c>
      <c r="S1555" t="s">
        <v>2939</v>
      </c>
      <c r="T1555" s="6">
        <f t="shared" si="501"/>
        <v>3.5347222222222217E-2</v>
      </c>
      <c r="U1555">
        <f t="shared" si="489"/>
        <v>3.5347222222222217E-2</v>
      </c>
      <c r="V1555">
        <f t="shared" si="490"/>
        <v>4.2835648148148144E-2</v>
      </c>
      <c r="W1555">
        <f t="shared" si="491"/>
        <v>7.4884259259259262E-3</v>
      </c>
      <c r="X1555">
        <f t="shared" si="503"/>
        <v>3.6990740740740741E-2</v>
      </c>
      <c r="Y1555">
        <f t="shared" si="492"/>
        <v>3.6990740740740741E-2</v>
      </c>
      <c r="Z1555" t="b">
        <f t="shared" si="493"/>
        <v>0</v>
      </c>
      <c r="AA1555" s="6">
        <f t="shared" si="494"/>
        <v>6.5972222222222821E-4</v>
      </c>
      <c r="AB1555" s="6" t="b">
        <f t="shared" si="495"/>
        <v>0</v>
      </c>
      <c r="AC1555" s="9">
        <f t="shared" si="496"/>
        <v>161</v>
      </c>
      <c r="AD1555" s="9">
        <f t="shared" si="504"/>
        <v>169.47368421052477</v>
      </c>
      <c r="AE1555" s="10">
        <f t="shared" si="502"/>
        <v>6.5972222222222213E-4</v>
      </c>
      <c r="AF1555">
        <f t="shared" si="497"/>
        <v>1.6435185185185233E-3</v>
      </c>
      <c r="AG1555" t="b">
        <f t="shared" si="498"/>
        <v>0</v>
      </c>
      <c r="AH1555">
        <f t="shared" si="499"/>
        <v>4.3020833333333335E-2</v>
      </c>
    </row>
    <row r="1556" spans="1:34" x14ac:dyDescent="0.2">
      <c r="A1556">
        <v>1649</v>
      </c>
      <c r="B1556" t="s">
        <v>1524</v>
      </c>
      <c r="C1556" t="s">
        <v>1618</v>
      </c>
      <c r="D1556" t="s">
        <v>2090</v>
      </c>
      <c r="E1556" t="str">
        <f t="shared" si="486"/>
        <v>Jenny HarriesApr 6, 2020</v>
      </c>
      <c r="F1556" t="str">
        <f>VLOOKUP(E1556,'names lookup'!D:L,2,FALSE)</f>
        <v>Dr. Jenny Harries</v>
      </c>
      <c r="G1556" t="str">
        <f>VLOOKUP(F1556,'names lookup'!E:H,3,FALSE)</f>
        <v>Department of Health and Social Care (DHSC)</v>
      </c>
      <c r="H1556" t="str">
        <f>VLOOKUP(F1556,'names lookup'!E:I,5,FALSE)</f>
        <v>Government</v>
      </c>
      <c r="I1556" t="str">
        <f>VLOOKUP($F1556,'names lookup'!$E:J,6,FALSE)</f>
        <v>Health</v>
      </c>
      <c r="J1556" t="str">
        <f>VLOOKUP($F1556,'names lookup'!$E:K,7,FALSE)</f>
        <v>N/A</v>
      </c>
      <c r="K1556" t="str">
        <f>VLOOKUP($F1556,'names lookup'!$E:L,8,FALSE)</f>
        <v>England</v>
      </c>
      <c r="L1556" t="str">
        <f t="shared" si="487"/>
        <v>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v>
      </c>
      <c r="M1556" t="str">
        <f t="shared" si="500"/>
        <v>51:51</v>
      </c>
      <c r="N1556">
        <v>0</v>
      </c>
      <c r="O1556">
        <v>1168</v>
      </c>
      <c r="Q1556" t="s">
        <v>1525</v>
      </c>
      <c r="R1556" s="7">
        <f t="shared" si="488"/>
        <v>43927</v>
      </c>
      <c r="S1556" t="s">
        <v>2939</v>
      </c>
      <c r="T1556" s="6">
        <f t="shared" si="501"/>
        <v>3.6006944444444446E-2</v>
      </c>
      <c r="U1556">
        <f t="shared" si="489"/>
        <v>3.5347222222222217E-2</v>
      </c>
      <c r="V1556">
        <f t="shared" si="490"/>
        <v>4.2835648148148144E-2</v>
      </c>
      <c r="W1556">
        <f t="shared" si="491"/>
        <v>7.4884259259259262E-3</v>
      </c>
      <c r="X1556">
        <f t="shared" si="503"/>
        <v>3.6990740740740741E-2</v>
      </c>
      <c r="Y1556">
        <f t="shared" si="492"/>
        <v>3.6990740740740741E-2</v>
      </c>
      <c r="Z1556" t="b">
        <f t="shared" si="493"/>
        <v>0</v>
      </c>
      <c r="AA1556" s="6">
        <f t="shared" si="494"/>
        <v>8.2175925925925819E-4</v>
      </c>
      <c r="AB1556" s="6" t="b">
        <f t="shared" si="495"/>
        <v>0</v>
      </c>
      <c r="AC1556" s="9">
        <f t="shared" si="496"/>
        <v>188</v>
      </c>
      <c r="AD1556" s="9">
        <f t="shared" si="504"/>
        <v>158.87323943661991</v>
      </c>
      <c r="AE1556" s="10">
        <f t="shared" si="502"/>
        <v>7.7546296296296304E-4</v>
      </c>
      <c r="AF1556">
        <f t="shared" si="497"/>
        <v>1.6435185185185233E-3</v>
      </c>
      <c r="AG1556" t="b">
        <f t="shared" si="498"/>
        <v>0</v>
      </c>
      <c r="AH1556">
        <f t="shared" si="499"/>
        <v>4.3020833333333335E-2</v>
      </c>
    </row>
    <row r="1557" spans="1:34" x14ac:dyDescent="0.2">
      <c r="A1557">
        <v>1650</v>
      </c>
      <c r="B1557" t="s">
        <v>1524</v>
      </c>
      <c r="C1557" t="s">
        <v>1619</v>
      </c>
      <c r="D1557" t="s">
        <v>2121</v>
      </c>
      <c r="E1557" t="str">
        <f t="shared" si="486"/>
        <v>Matt HancockApr 6, 2020</v>
      </c>
      <c r="F1557" t="str">
        <f>VLOOKUP(D1557,'names lookup'!A:L,5,FALSE)</f>
        <v>Matt Hancock</v>
      </c>
      <c r="G1557" t="str">
        <f>VLOOKUP(F1557,'names lookup'!E:H,3,FALSE)</f>
        <v>Government</v>
      </c>
      <c r="H1557" t="str">
        <f>VLOOKUP(F1557,'names lookup'!E:I,5,FALSE)</f>
        <v>Government</v>
      </c>
      <c r="I1557" t="str">
        <f>VLOOKUP($F1557,'names lookup'!$E:J,6,FALSE)</f>
        <v>Central govt</v>
      </c>
      <c r="J1557" t="str">
        <f>VLOOKUP($F1557,'names lookup'!$E:K,7,FALSE)</f>
        <v>N/A</v>
      </c>
      <c r="K1557" t="str">
        <f>VLOOKUP($F1557,'names lookup'!$E:L,8,FALSE)</f>
        <v>UK</v>
      </c>
      <c r="L1557" t="str">
        <f t="shared" si="487"/>
        <v>Did you have a follow up? You put your hand up?</v>
      </c>
      <c r="M1557" t="str">
        <f t="shared" si="500"/>
        <v>53:02</v>
      </c>
      <c r="N1557">
        <v>0</v>
      </c>
      <c r="O1557">
        <v>69</v>
      </c>
      <c r="Q1557" t="s">
        <v>1525</v>
      </c>
      <c r="R1557" s="7">
        <f t="shared" si="488"/>
        <v>43927</v>
      </c>
      <c r="S1557" t="s">
        <v>2940</v>
      </c>
      <c r="T1557" s="6">
        <f t="shared" si="501"/>
        <v>3.6828703703703704E-2</v>
      </c>
      <c r="U1557">
        <f t="shared" si="489"/>
        <v>3.6828703703703704E-2</v>
      </c>
      <c r="V1557">
        <f t="shared" si="490"/>
        <v>4.297453703703704E-2</v>
      </c>
      <c r="W1557">
        <f t="shared" si="491"/>
        <v>6.1458333333333365E-3</v>
      </c>
      <c r="X1557">
        <f t="shared" si="503"/>
        <v>3.6990740740740741E-2</v>
      </c>
      <c r="Y1557">
        <f t="shared" si="492"/>
        <v>3.6990740740740741E-2</v>
      </c>
      <c r="Z1557" t="b">
        <f t="shared" si="493"/>
        <v>0</v>
      </c>
      <c r="AA1557" s="6">
        <f t="shared" si="494"/>
        <v>4.6296296296294281E-5</v>
      </c>
      <c r="AB1557" s="6" t="b">
        <f t="shared" si="495"/>
        <v>0</v>
      </c>
      <c r="AC1557" s="9">
        <f t="shared" si="496"/>
        <v>11</v>
      </c>
      <c r="AD1557" s="9">
        <f t="shared" si="504"/>
        <v>165.00000000000719</v>
      </c>
      <c r="AE1557" s="10">
        <f t="shared" si="502"/>
        <v>3.4722222222222222E-5</v>
      </c>
      <c r="AF1557">
        <f t="shared" si="497"/>
        <v>1.6203703703703692E-4</v>
      </c>
      <c r="AG1557" t="b">
        <f t="shared" si="498"/>
        <v>0</v>
      </c>
      <c r="AH1557">
        <f t="shared" si="499"/>
        <v>4.3020833333333335E-2</v>
      </c>
    </row>
    <row r="1558" spans="1:34" x14ac:dyDescent="0.2">
      <c r="A1558">
        <v>1651</v>
      </c>
      <c r="B1558" t="s">
        <v>1524</v>
      </c>
      <c r="C1558" t="s">
        <v>1620</v>
      </c>
      <c r="D1558" t="s">
        <v>2041</v>
      </c>
      <c r="E1558" t="str">
        <f t="shared" si="486"/>
        <v>Charlotte I.Apr 6, 2020</v>
      </c>
      <c r="F1558" t="str">
        <f>VLOOKUP(E1558,'names lookup'!D:L,2,FALSE)</f>
        <v>Charlotte Ivers</v>
      </c>
      <c r="G1558" t="str">
        <f>VLOOKUP(F1558,'names lookup'!E:H,3,FALSE)</f>
        <v>talkRADIO</v>
      </c>
      <c r="H1558" t="str">
        <f>VLOOKUP(F1558,'names lookup'!E:I,5,FALSE)</f>
        <v>Media</v>
      </c>
      <c r="I1558" t="str">
        <f>VLOOKUP($F1558,'names lookup'!$E:J,6,FALSE)</f>
        <v>Radio</v>
      </c>
      <c r="J1558" t="str">
        <f>VLOOKUP($F1558,'names lookup'!$E:K,7,FALSE)</f>
        <v>National</v>
      </c>
      <c r="K1558" t="str">
        <f>VLOOKUP($F1558,'names lookup'!$E:L,8,FALSE)</f>
        <v>UK</v>
      </c>
      <c r="L1558" t="str">
        <f t="shared" si="487"/>
        <v>Yes. I was just going to ask, you talked about us now knowing more about the disease. So knowing what we know now, should we have had these higher levels of protection from the beginning were people at risk?</v>
      </c>
      <c r="M1558" t="str">
        <f t="shared" si="500"/>
        <v>53:06</v>
      </c>
      <c r="N1558">
        <v>0</v>
      </c>
      <c r="O1558">
        <v>229</v>
      </c>
      <c r="Q1558" t="s">
        <v>1525</v>
      </c>
      <c r="R1558" s="7">
        <f t="shared" si="488"/>
        <v>43927</v>
      </c>
      <c r="S1558" t="s">
        <v>2941</v>
      </c>
      <c r="T1558" s="6">
        <f t="shared" si="501"/>
        <v>3.6874999999999998E-2</v>
      </c>
      <c r="U1558">
        <f t="shared" si="489"/>
        <v>3.6874999999999998E-2</v>
      </c>
      <c r="V1558">
        <f t="shared" si="490"/>
        <v>3.6874999999999998E-2</v>
      </c>
      <c r="W1558">
        <f t="shared" si="491"/>
        <v>0</v>
      </c>
      <c r="X1558">
        <f t="shared" si="503"/>
        <v>3.6990740740740741E-2</v>
      </c>
      <c r="Y1558">
        <f t="shared" si="492"/>
        <v>3.6990740740740741E-2</v>
      </c>
      <c r="Z1558" t="b">
        <f t="shared" si="493"/>
        <v>0</v>
      </c>
      <c r="AA1558" s="6">
        <f t="shared" si="494"/>
        <v>1.1574074074074264E-4</v>
      </c>
      <c r="AB1558" s="6" t="b">
        <f t="shared" si="495"/>
        <v>0</v>
      </c>
      <c r="AC1558" s="9">
        <f t="shared" si="496"/>
        <v>39</v>
      </c>
      <c r="AD1558" s="9">
        <f t="shared" si="504"/>
        <v>233.99999999999616</v>
      </c>
      <c r="AE1558" s="10">
        <f t="shared" si="502"/>
        <v>1.5046296296296297E-4</v>
      </c>
      <c r="AF1558">
        <f t="shared" si="497"/>
        <v>1.1574074074074264E-4</v>
      </c>
      <c r="AG1558" t="b">
        <f t="shared" si="498"/>
        <v>0</v>
      </c>
      <c r="AH1558">
        <f t="shared" si="499"/>
        <v>4.3020833333333335E-2</v>
      </c>
    </row>
    <row r="1559" spans="1:34" x14ac:dyDescent="0.2">
      <c r="A1559">
        <v>1652</v>
      </c>
      <c r="B1559" t="s">
        <v>1524</v>
      </c>
      <c r="C1559" t="s">
        <v>1621</v>
      </c>
      <c r="D1559" t="s">
        <v>2121</v>
      </c>
      <c r="E1559" t="str">
        <f t="shared" si="486"/>
        <v>Matt HancockApr 6, 2020</v>
      </c>
      <c r="F1559" t="str">
        <f>VLOOKUP(D1559,'names lookup'!A:L,5,FALSE)</f>
        <v>Matt Hancock</v>
      </c>
      <c r="G1559" t="str">
        <f>VLOOKUP(F1559,'names lookup'!E:H,3,FALSE)</f>
        <v>Government</v>
      </c>
      <c r="H1559" t="str">
        <f>VLOOKUP(F1559,'names lookup'!E:I,5,FALSE)</f>
        <v>Government</v>
      </c>
      <c r="I1559" t="str">
        <f>VLOOKUP($F1559,'names lookup'!$E:J,6,FALSE)</f>
        <v>Central govt</v>
      </c>
      <c r="J1559" t="str">
        <f>VLOOKUP($F1559,'names lookup'!$E:K,7,FALSE)</f>
        <v>N/A</v>
      </c>
      <c r="K1559" t="str">
        <f>VLOOKUP($F1559,'names lookup'!$E:L,8,FALSE)</f>
        <v>UK</v>
      </c>
      <c r="L1559" t="str">
        <f t="shared" si="487"/>
        <v>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v>
      </c>
      <c r="M1559" t="str">
        <f t="shared" si="500"/>
        <v>53:16</v>
      </c>
      <c r="N1559">
        <v>0</v>
      </c>
      <c r="O1559">
        <v>723</v>
      </c>
      <c r="Q1559" t="s">
        <v>1525</v>
      </c>
      <c r="R1559" s="7">
        <f t="shared" si="488"/>
        <v>43927</v>
      </c>
      <c r="S1559" t="s">
        <v>2618</v>
      </c>
      <c r="T1559" s="6">
        <f t="shared" si="501"/>
        <v>3.6990740740740741E-2</v>
      </c>
      <c r="U1559">
        <f t="shared" si="489"/>
        <v>3.6990740740740741E-2</v>
      </c>
      <c r="V1559">
        <f t="shared" si="490"/>
        <v>4.297453703703704E-2</v>
      </c>
      <c r="W1559">
        <f t="shared" si="491"/>
        <v>5.9837962962962996E-3</v>
      </c>
      <c r="X1559">
        <f t="shared" si="503"/>
        <v>4.2835648148148144E-2</v>
      </c>
      <c r="Y1559">
        <f t="shared" si="492"/>
        <v>4.2835648148148144E-2</v>
      </c>
      <c r="Z1559" t="b">
        <f t="shared" si="493"/>
        <v>0</v>
      </c>
      <c r="AA1559" s="6">
        <f t="shared" si="494"/>
        <v>5.4398148148147862E-4</v>
      </c>
      <c r="AB1559" s="6" t="b">
        <f t="shared" si="495"/>
        <v>0</v>
      </c>
      <c r="AC1559" s="9">
        <f t="shared" si="496"/>
        <v>132</v>
      </c>
      <c r="AD1559" s="9">
        <f t="shared" si="504"/>
        <v>168.51063829787321</v>
      </c>
      <c r="AE1559" s="10">
        <f t="shared" si="502"/>
        <v>5.4398148148148144E-4</v>
      </c>
      <c r="AF1559">
        <f t="shared" si="497"/>
        <v>5.8449074074074028E-3</v>
      </c>
      <c r="AG1559" t="b">
        <f t="shared" si="498"/>
        <v>0</v>
      </c>
      <c r="AH1559">
        <f t="shared" si="499"/>
        <v>4.3020833333333335E-2</v>
      </c>
    </row>
    <row r="1560" spans="1:34" x14ac:dyDescent="0.2">
      <c r="A1560">
        <v>1653</v>
      </c>
      <c r="B1560" t="s">
        <v>1524</v>
      </c>
      <c r="C1560" t="s">
        <v>1622</v>
      </c>
      <c r="D1560" t="s">
        <v>2090</v>
      </c>
      <c r="E1560" t="str">
        <f t="shared" si="486"/>
        <v>Jenny HarriesApr 6, 2020</v>
      </c>
      <c r="F1560" t="str">
        <f>VLOOKUP(E1560,'names lookup'!D:L,2,FALSE)</f>
        <v>Dr. Jenny Harries</v>
      </c>
      <c r="G1560" t="str">
        <f>VLOOKUP(F1560,'names lookup'!E:H,3,FALSE)</f>
        <v>Department of Health and Social Care (DHSC)</v>
      </c>
      <c r="H1560" t="str">
        <f>VLOOKUP(F1560,'names lookup'!E:I,5,FALSE)</f>
        <v>Government</v>
      </c>
      <c r="I1560" t="str">
        <f>VLOOKUP($F1560,'names lookup'!$E:J,6,FALSE)</f>
        <v>Health</v>
      </c>
      <c r="J1560" t="str">
        <f>VLOOKUP($F1560,'names lookup'!$E:K,7,FALSE)</f>
        <v>N/A</v>
      </c>
      <c r="K1560" t="str">
        <f>VLOOKUP($F1560,'names lookup'!$E:L,8,FALSE)</f>
        <v>England</v>
      </c>
      <c r="L1560" t="str">
        <f t="shared" si="487"/>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v>
      </c>
      <c r="M1560" t="str">
        <f t="shared" si="500"/>
        <v>54:03</v>
      </c>
      <c r="N1560">
        <v>0</v>
      </c>
      <c r="O1560">
        <v>521</v>
      </c>
      <c r="Q1560" t="s">
        <v>1525</v>
      </c>
      <c r="R1560" s="7">
        <f t="shared" si="488"/>
        <v>43927</v>
      </c>
      <c r="S1560" t="s">
        <v>2942</v>
      </c>
      <c r="T1560" s="6">
        <f t="shared" si="501"/>
        <v>3.7534722222222219E-2</v>
      </c>
      <c r="U1560">
        <f t="shared" si="489"/>
        <v>3.7534722222222219E-2</v>
      </c>
      <c r="V1560">
        <f t="shared" si="490"/>
        <v>4.2835648148148144E-2</v>
      </c>
      <c r="W1560">
        <f t="shared" si="491"/>
        <v>5.3009259259259242E-3</v>
      </c>
      <c r="X1560">
        <f t="shared" si="503"/>
        <v>4.2835648148148144E-2</v>
      </c>
      <c r="Y1560">
        <f t="shared" si="492"/>
        <v>4.2835648148148144E-2</v>
      </c>
      <c r="Z1560" t="b">
        <f t="shared" si="493"/>
        <v>0</v>
      </c>
      <c r="AA1560" s="6">
        <f t="shared" si="494"/>
        <v>3.4722222222222099E-4</v>
      </c>
      <c r="AB1560" s="6" t="b">
        <f t="shared" si="495"/>
        <v>0</v>
      </c>
      <c r="AC1560" s="9">
        <f t="shared" si="496"/>
        <v>85</v>
      </c>
      <c r="AD1560" s="9">
        <f t="shared" si="504"/>
        <v>170.0000000000006</v>
      </c>
      <c r="AE1560" s="10">
        <f t="shared" si="502"/>
        <v>3.4722222222222224E-4</v>
      </c>
      <c r="AF1560">
        <f t="shared" si="497"/>
        <v>5.3009259259259242E-3</v>
      </c>
      <c r="AG1560" t="b">
        <f t="shared" si="498"/>
        <v>0</v>
      </c>
      <c r="AH1560">
        <f t="shared" si="499"/>
        <v>4.3020833333333335E-2</v>
      </c>
    </row>
    <row r="1561" spans="1:34" x14ac:dyDescent="0.2">
      <c r="A1561">
        <v>1654</v>
      </c>
      <c r="B1561" t="s">
        <v>1524</v>
      </c>
      <c r="C1561" t="s">
        <v>1623</v>
      </c>
      <c r="D1561" t="s">
        <v>2090</v>
      </c>
      <c r="E1561" t="str">
        <f t="shared" si="486"/>
        <v>Jenny HarriesApr 6, 2020</v>
      </c>
      <c r="F1561" t="str">
        <f>VLOOKUP(E1561,'names lookup'!D:L,2,FALSE)</f>
        <v>Dr. Jenny Harries</v>
      </c>
      <c r="G1561" t="str">
        <f>VLOOKUP(F1561,'names lookup'!E:H,3,FALSE)</f>
        <v>Department of Health and Social Care (DHSC)</v>
      </c>
      <c r="H1561" t="str">
        <f>VLOOKUP(F1561,'names lookup'!E:I,5,FALSE)</f>
        <v>Government</v>
      </c>
      <c r="I1561" t="str">
        <f>VLOOKUP($F1561,'names lookup'!$E:J,6,FALSE)</f>
        <v>Health</v>
      </c>
      <c r="J1561" t="str">
        <f>VLOOKUP($F1561,'names lookup'!$E:K,7,FALSE)</f>
        <v>N/A</v>
      </c>
      <c r="K1561" t="str">
        <f>VLOOKUP($F1561,'names lookup'!$E:L,8,FALSE)</f>
        <v>England</v>
      </c>
      <c r="L1561" t="str">
        <f t="shared" si="487"/>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v>
      </c>
      <c r="M1561" t="str">
        <f t="shared" si="500"/>
        <v>54:33</v>
      </c>
      <c r="N1561">
        <v>0</v>
      </c>
      <c r="O1561">
        <v>795</v>
      </c>
      <c r="Q1561" t="s">
        <v>1525</v>
      </c>
      <c r="R1561" s="7">
        <f t="shared" si="488"/>
        <v>43927</v>
      </c>
      <c r="S1561" t="s">
        <v>2942</v>
      </c>
      <c r="T1561" s="6">
        <f t="shared" si="501"/>
        <v>3.788194444444444E-2</v>
      </c>
      <c r="U1561">
        <f t="shared" si="489"/>
        <v>3.7534722222222219E-2</v>
      </c>
      <c r="V1561">
        <f t="shared" si="490"/>
        <v>4.2835648148148144E-2</v>
      </c>
      <c r="W1561">
        <f t="shared" si="491"/>
        <v>5.3009259259259242E-3</v>
      </c>
      <c r="X1561">
        <f t="shared" si="503"/>
        <v>4.2835648148148144E-2</v>
      </c>
      <c r="Y1561">
        <f t="shared" si="492"/>
        <v>4.2835648148148144E-2</v>
      </c>
      <c r="Z1561" t="b">
        <f t="shared" si="493"/>
        <v>0</v>
      </c>
      <c r="AA1561" s="6">
        <f t="shared" si="494"/>
        <v>5.5555555555555913E-4</v>
      </c>
      <c r="AB1561" s="6" t="b">
        <f t="shared" si="495"/>
        <v>0</v>
      </c>
      <c r="AC1561" s="9">
        <f t="shared" si="496"/>
        <v>135</v>
      </c>
      <c r="AD1561" s="9">
        <f t="shared" si="504"/>
        <v>168.74999999999892</v>
      </c>
      <c r="AE1561" s="10">
        <f t="shared" si="502"/>
        <v>5.5555555555555556E-4</v>
      </c>
      <c r="AF1561">
        <f t="shared" si="497"/>
        <v>5.3009259259259242E-3</v>
      </c>
      <c r="AG1561" t="b">
        <f t="shared" si="498"/>
        <v>0</v>
      </c>
      <c r="AH1561">
        <f t="shared" si="499"/>
        <v>4.3020833333333335E-2</v>
      </c>
    </row>
    <row r="1562" spans="1:34" x14ac:dyDescent="0.2">
      <c r="A1562">
        <v>1655</v>
      </c>
      <c r="B1562" t="s">
        <v>1524</v>
      </c>
      <c r="C1562" t="s">
        <v>1624</v>
      </c>
      <c r="D1562" t="s">
        <v>2121</v>
      </c>
      <c r="E1562" t="str">
        <f t="shared" si="486"/>
        <v>Matt HancockApr 6, 2020</v>
      </c>
      <c r="F1562" t="str">
        <f>VLOOKUP(D1562,'names lookup'!A:L,5,FALSE)</f>
        <v>Matt Hancock</v>
      </c>
      <c r="G1562" t="str">
        <f>VLOOKUP(F1562,'names lookup'!E:H,3,FALSE)</f>
        <v>Government</v>
      </c>
      <c r="H1562" t="str">
        <f>VLOOKUP(F1562,'names lookup'!E:I,5,FALSE)</f>
        <v>Government</v>
      </c>
      <c r="I1562" t="str">
        <f>VLOOKUP($F1562,'names lookup'!$E:J,6,FALSE)</f>
        <v>Central govt</v>
      </c>
      <c r="J1562" t="str">
        <f>VLOOKUP($F1562,'names lookup'!$E:K,7,FALSE)</f>
        <v>N/A</v>
      </c>
      <c r="K1562" t="str">
        <f>VLOOKUP($F1562,'names lookup'!$E:L,8,FALSE)</f>
        <v>UK</v>
      </c>
      <c r="L1562" t="str">
        <f t="shared" si="487"/>
        <v>Thanks very much. Jane Merrick at the i.</v>
      </c>
      <c r="M1562" t="str">
        <f t="shared" si="500"/>
        <v>55:21</v>
      </c>
      <c r="N1562">
        <v>0</v>
      </c>
      <c r="O1562">
        <v>62</v>
      </c>
      <c r="Q1562" t="s">
        <v>1525</v>
      </c>
      <c r="R1562" s="7">
        <f t="shared" si="488"/>
        <v>43927</v>
      </c>
      <c r="S1562" t="s">
        <v>2943</v>
      </c>
      <c r="T1562" s="6">
        <f t="shared" si="501"/>
        <v>3.8437499999999999E-2</v>
      </c>
      <c r="U1562">
        <f t="shared" si="489"/>
        <v>3.8437499999999999E-2</v>
      </c>
      <c r="V1562">
        <f t="shared" si="490"/>
        <v>4.297453703703704E-2</v>
      </c>
      <c r="W1562">
        <f t="shared" si="491"/>
        <v>4.5370370370370408E-3</v>
      </c>
      <c r="X1562">
        <f t="shared" si="503"/>
        <v>4.2835648148148144E-2</v>
      </c>
      <c r="Y1562">
        <f t="shared" si="492"/>
        <v>4.2835648148148144E-2</v>
      </c>
      <c r="Z1562" t="b">
        <f t="shared" si="493"/>
        <v>0</v>
      </c>
      <c r="AA1562" s="6">
        <f t="shared" si="494"/>
        <v>5.7870370370367852E-5</v>
      </c>
      <c r="AB1562" s="6" t="b">
        <f t="shared" si="495"/>
        <v>0</v>
      </c>
      <c r="AC1562" s="9">
        <f t="shared" si="496"/>
        <v>8</v>
      </c>
      <c r="AD1562" s="9">
        <f t="shared" si="504"/>
        <v>96.000000000004178</v>
      </c>
      <c r="AE1562" s="10">
        <f t="shared" si="502"/>
        <v>2.3148148148148147E-5</v>
      </c>
      <c r="AF1562">
        <f t="shared" si="497"/>
        <v>4.3981481481481441E-3</v>
      </c>
      <c r="AG1562" t="b">
        <f t="shared" si="498"/>
        <v>0</v>
      </c>
      <c r="AH1562">
        <f t="shared" si="499"/>
        <v>4.3020833333333335E-2</v>
      </c>
    </row>
    <row r="1563" spans="1:34" x14ac:dyDescent="0.2">
      <c r="A1563">
        <v>1656</v>
      </c>
      <c r="B1563" t="s">
        <v>1524</v>
      </c>
      <c r="C1563" t="s">
        <v>1625</v>
      </c>
      <c r="D1563" t="s">
        <v>2083</v>
      </c>
      <c r="E1563" t="str">
        <f t="shared" si="486"/>
        <v>Jane MApr 6, 2020</v>
      </c>
      <c r="F1563" t="str">
        <f>VLOOKUP(E1563,'names lookup'!D:L,2,FALSE)</f>
        <v>Jane Merrick</v>
      </c>
      <c r="G1563" t="str">
        <f>VLOOKUP(F1563,'names lookup'!E:H,3,FALSE)</f>
        <v>The i Paper</v>
      </c>
      <c r="H1563" t="str">
        <f>VLOOKUP(F1563,'names lookup'!E:I,5,FALSE)</f>
        <v>Media</v>
      </c>
      <c r="I1563" t="str">
        <f>VLOOKUP($F1563,'names lookup'!$E:J,6,FALSE)</f>
        <v>Newspaper</v>
      </c>
      <c r="J1563" t="str">
        <f>VLOOKUP($F1563,'names lookup'!$E:K,7,FALSE)</f>
        <v>National</v>
      </c>
      <c r="K1563" t="str">
        <f>VLOOKUP($F1563,'names lookup'!$E:L,8,FALSE)</f>
        <v>UK</v>
      </c>
      <c r="L1563" t="str">
        <f t="shared" si="487"/>
        <v>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v>
      </c>
      <c r="M1563" t="str">
        <f t="shared" si="500"/>
        <v>55:26</v>
      </c>
      <c r="N1563">
        <v>0</v>
      </c>
      <c r="O1563">
        <v>515</v>
      </c>
      <c r="Q1563" t="s">
        <v>1525</v>
      </c>
      <c r="R1563" s="7">
        <f t="shared" si="488"/>
        <v>43927</v>
      </c>
      <c r="S1563" t="s">
        <v>2944</v>
      </c>
      <c r="T1563" s="6">
        <f t="shared" si="501"/>
        <v>3.8495370370370367E-2</v>
      </c>
      <c r="U1563">
        <f t="shared" si="489"/>
        <v>3.8495370370370367E-2</v>
      </c>
      <c r="V1563">
        <f t="shared" si="490"/>
        <v>4.2754629629629635E-2</v>
      </c>
      <c r="W1563">
        <f t="shared" si="491"/>
        <v>4.2592592592592682E-3</v>
      </c>
      <c r="X1563">
        <f t="shared" si="503"/>
        <v>4.2835648148148144E-2</v>
      </c>
      <c r="Y1563">
        <f t="shared" si="492"/>
        <v>4.2835648148148144E-2</v>
      </c>
      <c r="Z1563" t="b">
        <f t="shared" si="493"/>
        <v>0</v>
      </c>
      <c r="AA1563" s="6">
        <f t="shared" si="494"/>
        <v>3.4722222222222099E-4</v>
      </c>
      <c r="AB1563" s="6" t="b">
        <f t="shared" si="495"/>
        <v>0</v>
      </c>
      <c r="AC1563" s="9">
        <f t="shared" si="496"/>
        <v>87</v>
      </c>
      <c r="AD1563" s="9">
        <f t="shared" si="504"/>
        <v>174.00000000000063</v>
      </c>
      <c r="AE1563" s="10">
        <f t="shared" si="502"/>
        <v>3.5879629629629635E-4</v>
      </c>
      <c r="AF1563">
        <f t="shared" si="497"/>
        <v>4.3402777777777762E-3</v>
      </c>
      <c r="AG1563" t="b">
        <f t="shared" si="498"/>
        <v>0</v>
      </c>
      <c r="AH1563">
        <f t="shared" si="499"/>
        <v>4.3020833333333335E-2</v>
      </c>
    </row>
    <row r="1564" spans="1:34" x14ac:dyDescent="0.2">
      <c r="A1564">
        <v>1657</v>
      </c>
      <c r="B1564" t="s">
        <v>1524</v>
      </c>
      <c r="C1564" t="s">
        <v>1626</v>
      </c>
      <c r="D1564" t="s">
        <v>2121</v>
      </c>
      <c r="E1564" t="str">
        <f t="shared" si="486"/>
        <v>Matt HancockApr 6, 2020</v>
      </c>
      <c r="F1564" t="str">
        <f>VLOOKUP(D1564,'names lookup'!A:L,5,FALSE)</f>
        <v>Matt Hancock</v>
      </c>
      <c r="G1564" t="str">
        <f>VLOOKUP(F1564,'names lookup'!E:H,3,FALSE)</f>
        <v>Government</v>
      </c>
      <c r="H1564" t="str">
        <f>VLOOKUP(F1564,'names lookup'!E:I,5,FALSE)</f>
        <v>Government</v>
      </c>
      <c r="I1564" t="str">
        <f>VLOOKUP($F1564,'names lookup'!$E:J,6,FALSE)</f>
        <v>Central govt</v>
      </c>
      <c r="J1564" t="str">
        <f>VLOOKUP($F1564,'names lookup'!$E:K,7,FALSE)</f>
        <v>N/A</v>
      </c>
      <c r="K1564" t="str">
        <f>VLOOKUP($F1564,'names lookup'!$E:L,8,FALSE)</f>
        <v>UK</v>
      </c>
      <c r="L1564" t="str">
        <f t="shared" si="487"/>
        <v>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v>
      </c>
      <c r="M1564" t="str">
        <f t="shared" si="500"/>
        <v>55:56</v>
      </c>
      <c r="N1564">
        <v>0</v>
      </c>
      <c r="O1564">
        <v>759</v>
      </c>
      <c r="Q1564" t="s">
        <v>1525</v>
      </c>
      <c r="R1564" s="7">
        <f t="shared" si="488"/>
        <v>43927</v>
      </c>
      <c r="S1564" t="s">
        <v>2945</v>
      </c>
      <c r="T1564" s="6">
        <f t="shared" si="501"/>
        <v>3.8842592592592588E-2</v>
      </c>
      <c r="U1564">
        <f t="shared" si="489"/>
        <v>3.8842592592592588E-2</v>
      </c>
      <c r="V1564">
        <f t="shared" si="490"/>
        <v>4.297453703703704E-2</v>
      </c>
      <c r="W1564">
        <f t="shared" si="491"/>
        <v>4.131944444444452E-3</v>
      </c>
      <c r="X1564">
        <f t="shared" si="503"/>
        <v>4.2835648148148144E-2</v>
      </c>
      <c r="Y1564">
        <f t="shared" si="492"/>
        <v>4.2835648148148144E-2</v>
      </c>
      <c r="Z1564" t="b">
        <f t="shared" si="493"/>
        <v>0</v>
      </c>
      <c r="AA1564" s="6">
        <f t="shared" si="494"/>
        <v>6.2500000000000749E-4</v>
      </c>
      <c r="AB1564" s="6" t="b">
        <f t="shared" si="495"/>
        <v>0</v>
      </c>
      <c r="AC1564" s="9">
        <f t="shared" si="496"/>
        <v>140</v>
      </c>
      <c r="AD1564" s="9">
        <f t="shared" si="504"/>
        <v>155.5555555555537</v>
      </c>
      <c r="AE1564" s="10">
        <f t="shared" si="502"/>
        <v>5.7870370370370378E-4</v>
      </c>
      <c r="AF1564">
        <f t="shared" si="497"/>
        <v>3.9930555555555552E-3</v>
      </c>
      <c r="AG1564" t="b">
        <f t="shared" si="498"/>
        <v>0</v>
      </c>
      <c r="AH1564">
        <f t="shared" si="499"/>
        <v>4.3020833333333335E-2</v>
      </c>
    </row>
    <row r="1565" spans="1:34" x14ac:dyDescent="0.2">
      <c r="A1565">
        <v>1658</v>
      </c>
      <c r="B1565" t="s">
        <v>1524</v>
      </c>
      <c r="C1565" t="s">
        <v>1627</v>
      </c>
      <c r="D1565" t="s">
        <v>2090</v>
      </c>
      <c r="E1565" t="str">
        <f t="shared" si="486"/>
        <v>Jenny HarriesApr 6, 2020</v>
      </c>
      <c r="F1565" t="str">
        <f>VLOOKUP(E1565,'names lookup'!D:L,2,FALSE)</f>
        <v>Dr. Jenny Harries</v>
      </c>
      <c r="G1565" t="str">
        <f>VLOOKUP(F1565,'names lookup'!E:H,3,FALSE)</f>
        <v>Department of Health and Social Care (DHSC)</v>
      </c>
      <c r="H1565" t="str">
        <f>VLOOKUP(F1565,'names lookup'!E:I,5,FALSE)</f>
        <v>Government</v>
      </c>
      <c r="I1565" t="str">
        <f>VLOOKUP($F1565,'names lookup'!$E:J,6,FALSE)</f>
        <v>Health</v>
      </c>
      <c r="J1565" t="str">
        <f>VLOOKUP($F1565,'names lookup'!$E:K,7,FALSE)</f>
        <v>N/A</v>
      </c>
      <c r="K1565" t="str">
        <f>VLOOKUP($F1565,'names lookup'!$E:L,8,FALSE)</f>
        <v>England</v>
      </c>
      <c r="L1565" t="str">
        <f t="shared" si="487"/>
        <v>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v>
      </c>
      <c r="M1565" t="str">
        <f t="shared" si="500"/>
        <v>56:50</v>
      </c>
      <c r="N1565">
        <v>0</v>
      </c>
      <c r="O1565">
        <v>2013</v>
      </c>
      <c r="Q1565" t="s">
        <v>1525</v>
      </c>
      <c r="R1565" s="7">
        <f t="shared" si="488"/>
        <v>43927</v>
      </c>
      <c r="S1565" t="s">
        <v>2946</v>
      </c>
      <c r="T1565" s="6">
        <f t="shared" si="501"/>
        <v>3.9467592592592596E-2</v>
      </c>
      <c r="U1565">
        <f t="shared" si="489"/>
        <v>3.9467592592592596E-2</v>
      </c>
      <c r="V1565">
        <f t="shared" si="490"/>
        <v>4.2835648148148144E-2</v>
      </c>
      <c r="W1565">
        <f t="shared" si="491"/>
        <v>3.3680555555555478E-3</v>
      </c>
      <c r="X1565">
        <f t="shared" si="503"/>
        <v>4.2835648148148144E-2</v>
      </c>
      <c r="Y1565">
        <f t="shared" si="492"/>
        <v>4.2835648148148144E-2</v>
      </c>
      <c r="Z1565" t="b">
        <f t="shared" si="493"/>
        <v>0</v>
      </c>
      <c r="AA1565" s="6">
        <f t="shared" si="494"/>
        <v>1.5393518518518473E-3</v>
      </c>
      <c r="AB1565" s="6" t="b">
        <f t="shared" si="495"/>
        <v>0</v>
      </c>
      <c r="AC1565" s="9">
        <f t="shared" si="496"/>
        <v>342</v>
      </c>
      <c r="AD1565" s="9">
        <f t="shared" si="504"/>
        <v>154.28571428571473</v>
      </c>
      <c r="AE1565" s="10">
        <f t="shared" si="502"/>
        <v>1.4120370370370369E-3</v>
      </c>
      <c r="AF1565">
        <f t="shared" si="497"/>
        <v>3.3680555555555478E-3</v>
      </c>
      <c r="AG1565" t="b">
        <f t="shared" si="498"/>
        <v>0</v>
      </c>
      <c r="AH1565">
        <f t="shared" si="499"/>
        <v>4.3020833333333335E-2</v>
      </c>
    </row>
    <row r="1566" spans="1:34" x14ac:dyDescent="0.2">
      <c r="A1566">
        <v>1659</v>
      </c>
      <c r="B1566" t="s">
        <v>1524</v>
      </c>
      <c r="C1566" t="s">
        <v>1628</v>
      </c>
      <c r="D1566" t="s">
        <v>2121</v>
      </c>
      <c r="E1566" t="str">
        <f t="shared" si="486"/>
        <v>Matt HancockApr 6, 2020</v>
      </c>
      <c r="F1566" t="str">
        <f>VLOOKUP(D1566,'names lookup'!A:L,5,FALSE)</f>
        <v>Matt Hancock</v>
      </c>
      <c r="G1566" t="str">
        <f>VLOOKUP(F1566,'names lookup'!E:H,3,FALSE)</f>
        <v>Government</v>
      </c>
      <c r="H1566" t="str">
        <f>VLOOKUP(F1566,'names lookup'!E:I,5,FALSE)</f>
        <v>Government</v>
      </c>
      <c r="I1566" t="str">
        <f>VLOOKUP($F1566,'names lookup'!$E:J,6,FALSE)</f>
        <v>Central govt</v>
      </c>
      <c r="J1566" t="str">
        <f>VLOOKUP($F1566,'names lookup'!$E:K,7,FALSE)</f>
        <v>N/A</v>
      </c>
      <c r="K1566" t="str">
        <f>VLOOKUP($F1566,'names lookup'!$E:L,8,FALSE)</f>
        <v>UK</v>
      </c>
      <c r="L1566" t="str">
        <f t="shared" si="487"/>
        <v>Thanks very much Jim at the FT.</v>
      </c>
      <c r="M1566" t="str">
        <f t="shared" si="500"/>
        <v>59:03</v>
      </c>
      <c r="N1566">
        <v>0</v>
      </c>
      <c r="O1566">
        <v>53</v>
      </c>
      <c r="Q1566" t="s">
        <v>1525</v>
      </c>
      <c r="R1566" s="7">
        <f t="shared" si="488"/>
        <v>43927</v>
      </c>
      <c r="S1566" t="s">
        <v>2947</v>
      </c>
      <c r="T1566" s="6">
        <f t="shared" si="501"/>
        <v>4.1006944444444443E-2</v>
      </c>
      <c r="U1566">
        <f t="shared" si="489"/>
        <v>4.1006944444444443E-2</v>
      </c>
      <c r="V1566">
        <f t="shared" si="490"/>
        <v>4.297453703703704E-2</v>
      </c>
      <c r="W1566">
        <f t="shared" si="491"/>
        <v>1.9675925925925972E-3</v>
      </c>
      <c r="X1566">
        <f t="shared" si="503"/>
        <v>4.2835648148148144E-2</v>
      </c>
      <c r="Y1566">
        <f t="shared" si="492"/>
        <v>4.2835648148148144E-2</v>
      </c>
      <c r="Z1566" t="b">
        <f t="shared" si="493"/>
        <v>0</v>
      </c>
      <c r="AA1566" s="6">
        <f t="shared" si="494"/>
        <v>2.314814814815408E-5</v>
      </c>
      <c r="AB1566" s="6" t="b">
        <f t="shared" si="495"/>
        <v>0</v>
      </c>
      <c r="AC1566" s="9">
        <f t="shared" si="496"/>
        <v>7</v>
      </c>
      <c r="AD1566" s="9">
        <f t="shared" si="504"/>
        <v>209.9999999999462</v>
      </c>
      <c r="AE1566" s="10">
        <f t="shared" si="502"/>
        <v>2.3148148148148147E-5</v>
      </c>
      <c r="AF1566">
        <f t="shared" si="497"/>
        <v>1.8287037037037004E-3</v>
      </c>
      <c r="AG1566" t="b">
        <f t="shared" si="498"/>
        <v>0</v>
      </c>
      <c r="AH1566">
        <f t="shared" si="499"/>
        <v>4.3020833333333335E-2</v>
      </c>
    </row>
    <row r="1567" spans="1:34" x14ac:dyDescent="0.2">
      <c r="A1567">
        <v>1660</v>
      </c>
      <c r="B1567" t="s">
        <v>1524</v>
      </c>
      <c r="C1567" t="s">
        <v>1629</v>
      </c>
      <c r="D1567" t="s">
        <v>2083</v>
      </c>
      <c r="E1567" t="str">
        <f t="shared" si="486"/>
        <v>Jane MApr 6, 2020</v>
      </c>
      <c r="F1567" t="str">
        <f>VLOOKUP(E1567,'names lookup'!D:L,2,FALSE)</f>
        <v>Jane Merrick</v>
      </c>
      <c r="G1567" t="str">
        <f>VLOOKUP(F1567,'names lookup'!E:H,3,FALSE)</f>
        <v>The i Paper</v>
      </c>
      <c r="H1567" t="str">
        <f>VLOOKUP(F1567,'names lookup'!E:I,5,FALSE)</f>
        <v>Media</v>
      </c>
      <c r="I1567" t="str">
        <f>VLOOKUP($F1567,'names lookup'!$E:J,6,FALSE)</f>
        <v>Newspaper</v>
      </c>
      <c r="J1567" t="str">
        <f>VLOOKUP($F1567,'names lookup'!$E:K,7,FALSE)</f>
        <v>National</v>
      </c>
      <c r="K1567" t="str">
        <f>VLOOKUP($F1567,'names lookup'!$E:L,8,FALSE)</f>
        <v>UK</v>
      </c>
      <c r="L1567" t="str">
        <f t="shared" si="487"/>
        <v>Sorry.</v>
      </c>
      <c r="M1567" t="str">
        <f t="shared" si="500"/>
        <v>59:05</v>
      </c>
      <c r="N1567">
        <v>0</v>
      </c>
      <c r="O1567">
        <v>22</v>
      </c>
      <c r="Q1567" t="s">
        <v>1525</v>
      </c>
      <c r="R1567" s="7">
        <f t="shared" si="488"/>
        <v>43927</v>
      </c>
      <c r="S1567" t="s">
        <v>2948</v>
      </c>
      <c r="T1567" s="6">
        <f t="shared" si="501"/>
        <v>4.1030092592592597E-2</v>
      </c>
      <c r="U1567">
        <f t="shared" si="489"/>
        <v>4.1030092592592597E-2</v>
      </c>
      <c r="V1567">
        <f t="shared" si="490"/>
        <v>4.2754629629629635E-2</v>
      </c>
      <c r="W1567">
        <f t="shared" si="491"/>
        <v>1.7245370370370383E-3</v>
      </c>
      <c r="X1567">
        <f t="shared" si="503"/>
        <v>4.2835648148148144E-2</v>
      </c>
      <c r="Y1567">
        <f t="shared" si="492"/>
        <v>4.2835648148148144E-2</v>
      </c>
      <c r="Z1567" t="b">
        <f t="shared" si="493"/>
        <v>0</v>
      </c>
      <c r="AA1567" s="6">
        <f t="shared" si="494"/>
        <v>1.1574074074066631E-5</v>
      </c>
      <c r="AB1567" s="6" t="b">
        <f t="shared" si="495"/>
        <v>0</v>
      </c>
      <c r="AC1567" s="9">
        <f t="shared" si="496"/>
        <v>1</v>
      </c>
      <c r="AD1567" s="9">
        <f t="shared" si="504"/>
        <v>60.000000000038582</v>
      </c>
      <c r="AE1567" s="10">
        <f t="shared" si="502"/>
        <v>0</v>
      </c>
      <c r="AF1567">
        <f t="shared" si="497"/>
        <v>1.8055555555555464E-3</v>
      </c>
      <c r="AG1567" t="b">
        <f t="shared" si="498"/>
        <v>0</v>
      </c>
      <c r="AH1567">
        <f t="shared" si="499"/>
        <v>4.3020833333333335E-2</v>
      </c>
    </row>
    <row r="1568" spans="1:34" x14ac:dyDescent="0.2">
      <c r="A1568">
        <v>1661</v>
      </c>
      <c r="B1568" t="s">
        <v>1524</v>
      </c>
      <c r="C1568" t="s">
        <v>1630</v>
      </c>
      <c r="D1568" t="s">
        <v>2121</v>
      </c>
      <c r="E1568" t="str">
        <f t="shared" si="486"/>
        <v>Matt HancockApr 6, 2020</v>
      </c>
      <c r="F1568" t="str">
        <f>VLOOKUP(D1568,'names lookup'!A:L,5,FALSE)</f>
        <v>Matt Hancock</v>
      </c>
      <c r="G1568" t="str">
        <f>VLOOKUP(F1568,'names lookup'!E:H,3,FALSE)</f>
        <v>Government</v>
      </c>
      <c r="H1568" t="str">
        <f>VLOOKUP(F1568,'names lookup'!E:I,5,FALSE)</f>
        <v>Government</v>
      </c>
      <c r="I1568" t="str">
        <f>VLOOKUP($F1568,'names lookup'!$E:J,6,FALSE)</f>
        <v>Central govt</v>
      </c>
      <c r="J1568" t="str">
        <f>VLOOKUP($F1568,'names lookup'!$E:K,7,FALSE)</f>
        <v>N/A</v>
      </c>
      <c r="K1568" t="str">
        <f>VLOOKUP($F1568,'names lookup'!$E:L,8,FALSE)</f>
        <v>UK</v>
      </c>
      <c r="L1568" t="str">
        <f t="shared" si="487"/>
        <v>Oh sorry. You wanted to come back Jane, sorry.</v>
      </c>
      <c r="M1568" t="str">
        <f t="shared" si="500"/>
        <v>59:06</v>
      </c>
      <c r="N1568">
        <v>0</v>
      </c>
      <c r="O1568">
        <v>68</v>
      </c>
      <c r="Q1568" t="s">
        <v>1525</v>
      </c>
      <c r="R1568" s="7">
        <f t="shared" si="488"/>
        <v>43927</v>
      </c>
      <c r="S1568" t="s">
        <v>2949</v>
      </c>
      <c r="T1568" s="6">
        <f t="shared" si="501"/>
        <v>4.1041666666666664E-2</v>
      </c>
      <c r="U1568">
        <f t="shared" si="489"/>
        <v>4.1041666666666664E-2</v>
      </c>
      <c r="V1568">
        <f t="shared" si="490"/>
        <v>4.297453703703704E-2</v>
      </c>
      <c r="W1568">
        <f t="shared" si="491"/>
        <v>1.9328703703703765E-3</v>
      </c>
      <c r="X1568">
        <f t="shared" si="503"/>
        <v>4.2835648148148144E-2</v>
      </c>
      <c r="Y1568">
        <f t="shared" si="492"/>
        <v>4.2835648148148144E-2</v>
      </c>
      <c r="Z1568" t="b">
        <f t="shared" si="493"/>
        <v>0</v>
      </c>
      <c r="AA1568" s="6">
        <f t="shared" si="494"/>
        <v>2.3148148148147141E-5</v>
      </c>
      <c r="AB1568" s="6" t="b">
        <f t="shared" si="495"/>
        <v>0</v>
      </c>
      <c r="AC1568" s="9">
        <f t="shared" si="496"/>
        <v>9</v>
      </c>
      <c r="AD1568" s="9">
        <f t="shared" si="504"/>
        <v>270.00000000001177</v>
      </c>
      <c r="AE1568" s="10">
        <f t="shared" si="502"/>
        <v>3.4722222222222222E-5</v>
      </c>
      <c r="AF1568">
        <f t="shared" si="497"/>
        <v>1.7939814814814797E-3</v>
      </c>
      <c r="AG1568" t="b">
        <f t="shared" si="498"/>
        <v>0</v>
      </c>
      <c r="AH1568">
        <f t="shared" si="499"/>
        <v>4.3020833333333335E-2</v>
      </c>
    </row>
    <row r="1569" spans="1:34" x14ac:dyDescent="0.2">
      <c r="A1569">
        <v>1662</v>
      </c>
      <c r="B1569" t="s">
        <v>1524</v>
      </c>
      <c r="C1569" t="s">
        <v>1631</v>
      </c>
      <c r="D1569" t="s">
        <v>2083</v>
      </c>
      <c r="E1569" t="str">
        <f t="shared" si="486"/>
        <v>Jane MApr 6, 2020</v>
      </c>
      <c r="F1569" t="str">
        <f>VLOOKUP(E1569,'names lookup'!D:L,2,FALSE)</f>
        <v>Jane Merrick</v>
      </c>
      <c r="G1569" t="str">
        <f>VLOOKUP(F1569,'names lookup'!E:H,3,FALSE)</f>
        <v>The i Paper</v>
      </c>
      <c r="H1569" t="str">
        <f>VLOOKUP(F1569,'names lookup'!E:I,5,FALSE)</f>
        <v>Media</v>
      </c>
      <c r="I1569" t="str">
        <f>VLOOKUP($F1569,'names lookup'!$E:J,6,FALSE)</f>
        <v>Newspaper</v>
      </c>
      <c r="J1569" t="str">
        <f>VLOOKUP($F1569,'names lookup'!$E:K,7,FALSE)</f>
        <v>National</v>
      </c>
      <c r="K1569" t="str">
        <f>VLOOKUP($F1569,'names lookup'!$E:L,8,FALSE)</f>
        <v>UK</v>
      </c>
      <c r="L1569" t="str">
        <f t="shared" si="487"/>
        <v>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v>
      </c>
      <c r="M1569" t="str">
        <f t="shared" si="500"/>
        <v>59:08</v>
      </c>
      <c r="N1569">
        <v>0</v>
      </c>
      <c r="O1569">
        <v>320</v>
      </c>
      <c r="Q1569" t="s">
        <v>1525</v>
      </c>
      <c r="R1569" s="7">
        <f t="shared" si="488"/>
        <v>43927</v>
      </c>
      <c r="S1569" t="s">
        <v>2950</v>
      </c>
      <c r="T1569" s="6">
        <f t="shared" si="501"/>
        <v>4.1064814814814811E-2</v>
      </c>
      <c r="U1569">
        <f t="shared" si="489"/>
        <v>4.1064814814814811E-2</v>
      </c>
      <c r="V1569">
        <f t="shared" si="490"/>
        <v>4.2754629629629635E-2</v>
      </c>
      <c r="W1569">
        <f t="shared" si="491"/>
        <v>1.6898148148148245E-3</v>
      </c>
      <c r="X1569">
        <f t="shared" si="503"/>
        <v>4.2835648148148144E-2</v>
      </c>
      <c r="Y1569">
        <f t="shared" si="492"/>
        <v>4.2835648148148144E-2</v>
      </c>
      <c r="Z1569" t="b">
        <f t="shared" si="493"/>
        <v>0</v>
      </c>
      <c r="AA1569" s="6">
        <f t="shared" si="494"/>
        <v>1.7361111111111049E-4</v>
      </c>
      <c r="AB1569" s="6" t="b">
        <f t="shared" si="495"/>
        <v>0</v>
      </c>
      <c r="AC1569" s="9">
        <f t="shared" si="496"/>
        <v>58</v>
      </c>
      <c r="AD1569" s="9">
        <f t="shared" si="504"/>
        <v>232.00000000000082</v>
      </c>
      <c r="AE1569" s="10">
        <f t="shared" si="502"/>
        <v>2.3148148148148146E-4</v>
      </c>
      <c r="AF1569">
        <f t="shared" si="497"/>
        <v>1.7708333333333326E-3</v>
      </c>
      <c r="AG1569" t="b">
        <f t="shared" si="498"/>
        <v>0</v>
      </c>
      <c r="AH1569">
        <f t="shared" si="499"/>
        <v>4.3020833333333335E-2</v>
      </c>
    </row>
    <row r="1570" spans="1:34" x14ac:dyDescent="0.2">
      <c r="A1570">
        <v>1663</v>
      </c>
      <c r="B1570" t="s">
        <v>1524</v>
      </c>
      <c r="C1570" t="s">
        <v>1632</v>
      </c>
      <c r="D1570" t="s">
        <v>2090</v>
      </c>
      <c r="E1570" t="str">
        <f t="shared" si="486"/>
        <v>Jenny HarriesApr 6, 2020</v>
      </c>
      <c r="F1570" t="str">
        <f>VLOOKUP(E1570,'names lookup'!D:L,2,FALSE)</f>
        <v>Dr. Jenny Harries</v>
      </c>
      <c r="G1570" t="str">
        <f>VLOOKUP(F1570,'names lookup'!E:H,3,FALSE)</f>
        <v>Department of Health and Social Care (DHSC)</v>
      </c>
      <c r="H1570" t="str">
        <f>VLOOKUP(F1570,'names lookup'!E:I,5,FALSE)</f>
        <v>Government</v>
      </c>
      <c r="I1570" t="str">
        <f>VLOOKUP($F1570,'names lookup'!$E:J,6,FALSE)</f>
        <v>Health</v>
      </c>
      <c r="J1570" t="str">
        <f>VLOOKUP($F1570,'names lookup'!$E:K,7,FALSE)</f>
        <v>N/A</v>
      </c>
      <c r="K1570" t="str">
        <f>VLOOKUP($F1570,'names lookup'!$E:L,8,FALSE)</f>
        <v>England</v>
      </c>
      <c r="L1570" t="str">
        <f t="shared" si="487"/>
        <v>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v>
      </c>
      <c r="M1570" t="str">
        <f t="shared" si="500"/>
        <v>59:23</v>
      </c>
      <c r="N1570">
        <v>0</v>
      </c>
      <c r="O1570">
        <v>1040</v>
      </c>
      <c r="Q1570" t="s">
        <v>1525</v>
      </c>
      <c r="R1570" s="7">
        <f t="shared" si="488"/>
        <v>43927</v>
      </c>
      <c r="S1570" t="s">
        <v>2951</v>
      </c>
      <c r="T1570" s="6">
        <f t="shared" si="501"/>
        <v>4.1238425925925921E-2</v>
      </c>
      <c r="U1570">
        <f t="shared" si="489"/>
        <v>4.1238425925925921E-2</v>
      </c>
      <c r="V1570">
        <f t="shared" si="490"/>
        <v>4.2835648148148144E-2</v>
      </c>
      <c r="W1570">
        <f t="shared" si="491"/>
        <v>1.5972222222222221E-3</v>
      </c>
      <c r="X1570">
        <f t="shared" si="503"/>
        <v>4.2835648148148144E-2</v>
      </c>
      <c r="Y1570">
        <f t="shared" si="492"/>
        <v>4.2835648148148144E-2</v>
      </c>
      <c r="Z1570" t="b">
        <f t="shared" si="493"/>
        <v>0</v>
      </c>
      <c r="AA1570" s="6">
        <f t="shared" si="494"/>
        <v>1.4699074074074059E-3</v>
      </c>
      <c r="AB1570" s="6" t="b">
        <f t="shared" si="495"/>
        <v>0</v>
      </c>
      <c r="AC1570" s="9">
        <f t="shared" si="496"/>
        <v>177</v>
      </c>
      <c r="AD1570" s="9">
        <f t="shared" si="504"/>
        <v>83.622047244094574</v>
      </c>
      <c r="AE1570" s="10">
        <f t="shared" si="502"/>
        <v>7.291666666666667E-4</v>
      </c>
      <c r="AF1570">
        <f t="shared" si="497"/>
        <v>1.5972222222222221E-3</v>
      </c>
      <c r="AG1570" t="b">
        <f t="shared" si="498"/>
        <v>0</v>
      </c>
      <c r="AH1570">
        <f t="shared" si="499"/>
        <v>4.3020833333333335E-2</v>
      </c>
    </row>
    <row r="1571" spans="1:34" x14ac:dyDescent="0.2">
      <c r="A1571">
        <v>1664</v>
      </c>
      <c r="B1571" t="s">
        <v>1524</v>
      </c>
      <c r="C1571" t="s">
        <v>1633</v>
      </c>
      <c r="D1571" t="s">
        <v>2121</v>
      </c>
      <c r="E1571" t="str">
        <f t="shared" si="486"/>
        <v>Matt HancockApr 6, 2020</v>
      </c>
      <c r="F1571" t="str">
        <f>VLOOKUP(D1571,'names lookup'!A:L,5,FALSE)</f>
        <v>Matt Hancock</v>
      </c>
      <c r="G1571" t="str">
        <f>VLOOKUP(F1571,'names lookup'!E:H,3,FALSE)</f>
        <v>Government</v>
      </c>
      <c r="H1571" t="str">
        <f>VLOOKUP(F1571,'names lookup'!E:I,5,FALSE)</f>
        <v>Government</v>
      </c>
      <c r="I1571" t="str">
        <f>VLOOKUP($F1571,'names lookup'!$E:J,6,FALSE)</f>
        <v>Central govt</v>
      </c>
      <c r="J1571" t="str">
        <f>VLOOKUP($F1571,'names lookup'!$E:K,7,FALSE)</f>
        <v>N/A</v>
      </c>
      <c r="K1571" t="str">
        <f>VLOOKUP($F1571,'names lookup'!$E:L,8,FALSE)</f>
        <v>UK</v>
      </c>
      <c r="L1571" t="str">
        <f t="shared" si="487"/>
        <v>Does that answer the question, Jane?</v>
      </c>
      <c r="M1571" t="str">
        <f t="shared" si="500"/>
        <v>01:00:30</v>
      </c>
      <c r="N1571">
        <v>1</v>
      </c>
      <c r="O1571">
        <v>61</v>
      </c>
      <c r="Q1571" t="s">
        <v>1525</v>
      </c>
      <c r="R1571" s="7">
        <f t="shared" si="488"/>
        <v>43927</v>
      </c>
      <c r="S1571" t="s">
        <v>2952</v>
      </c>
      <c r="T1571" s="6">
        <f t="shared" si="501"/>
        <v>4.2708333333333327E-2</v>
      </c>
      <c r="U1571">
        <f t="shared" si="489"/>
        <v>4.2708333333333327E-2</v>
      </c>
      <c r="V1571">
        <f t="shared" si="490"/>
        <v>4.297453703703704E-2</v>
      </c>
      <c r="W1571">
        <f t="shared" si="491"/>
        <v>2.6620370370371294E-4</v>
      </c>
      <c r="X1571">
        <f t="shared" si="503"/>
        <v>4.2835648148148144E-2</v>
      </c>
      <c r="Y1571">
        <f t="shared" si="492"/>
        <v>4.2835648148148144E-2</v>
      </c>
      <c r="Z1571" t="b">
        <f t="shared" si="493"/>
        <v>0</v>
      </c>
      <c r="AA1571" s="6">
        <f t="shared" si="494"/>
        <v>4.6296296296308159E-5</v>
      </c>
      <c r="AB1571" s="6" t="b">
        <f t="shared" si="495"/>
        <v>0</v>
      </c>
      <c r="AC1571" s="9">
        <f t="shared" si="496"/>
        <v>6</v>
      </c>
      <c r="AD1571" s="9"/>
      <c r="AE1571" s="10">
        <f t="shared" si="502"/>
        <v>2.3148148148148147E-5</v>
      </c>
      <c r="AF1571">
        <f t="shared" si="497"/>
        <v>1.2731481481481621E-4</v>
      </c>
      <c r="AG1571" t="b">
        <f t="shared" si="498"/>
        <v>0</v>
      </c>
      <c r="AH1571">
        <f t="shared" si="499"/>
        <v>4.3020833333333335E-2</v>
      </c>
    </row>
    <row r="1572" spans="1:34" x14ac:dyDescent="0.2">
      <c r="A1572">
        <v>1665</v>
      </c>
      <c r="B1572" t="s">
        <v>1524</v>
      </c>
      <c r="C1572" t="s">
        <v>1634</v>
      </c>
      <c r="D1572" t="s">
        <v>2083</v>
      </c>
      <c r="E1572" t="str">
        <f t="shared" si="486"/>
        <v>Jane MApr 6, 2020</v>
      </c>
      <c r="F1572" t="str">
        <f>VLOOKUP(E1572,'names lookup'!D:L,2,FALSE)</f>
        <v>Jane Merrick</v>
      </c>
      <c r="G1572" t="str">
        <f>VLOOKUP(F1572,'names lookup'!E:H,3,FALSE)</f>
        <v>The i Paper</v>
      </c>
      <c r="H1572" t="str">
        <f>VLOOKUP(F1572,'names lookup'!E:I,5,FALSE)</f>
        <v>Media</v>
      </c>
      <c r="I1572" t="str">
        <f>VLOOKUP($F1572,'names lookup'!$E:J,6,FALSE)</f>
        <v>Newspaper</v>
      </c>
      <c r="J1572" t="str">
        <f>VLOOKUP($F1572,'names lookup'!$E:K,7,FALSE)</f>
        <v>National</v>
      </c>
      <c r="K1572" t="str">
        <f>VLOOKUP($F1572,'names lookup'!$E:L,8,FALSE)</f>
        <v>UK</v>
      </c>
      <c r="L1572" t="str">
        <f t="shared" si="487"/>
        <v>I think it was just to get clarity on when that testing would take place for those workers. There’s no specific timing.</v>
      </c>
      <c r="M1572" t="str">
        <f t="shared" si="500"/>
        <v>01:00:34</v>
      </c>
      <c r="N1572">
        <v>1</v>
      </c>
      <c r="O1572">
        <v>138</v>
      </c>
      <c r="Q1572" t="s">
        <v>1525</v>
      </c>
      <c r="R1572" s="7">
        <f t="shared" si="488"/>
        <v>43927</v>
      </c>
      <c r="S1572" t="s">
        <v>2952</v>
      </c>
      <c r="T1572" s="6">
        <f t="shared" si="501"/>
        <v>4.2754629629629635E-2</v>
      </c>
      <c r="U1572">
        <f t="shared" si="489"/>
        <v>4.2754629629629635E-2</v>
      </c>
      <c r="V1572">
        <f t="shared" si="490"/>
        <v>4.2754629629629635E-2</v>
      </c>
      <c r="W1572">
        <f t="shared" si="491"/>
        <v>0</v>
      </c>
      <c r="X1572">
        <f t="shared" si="503"/>
        <v>4.2835648148148144E-2</v>
      </c>
      <c r="Y1572">
        <f t="shared" si="492"/>
        <v>4.2835648148148144E-2</v>
      </c>
      <c r="Z1572" t="b">
        <f t="shared" si="493"/>
        <v>0</v>
      </c>
      <c r="AA1572" s="6">
        <f t="shared" si="494"/>
        <v>8.1018518518508054E-5</v>
      </c>
      <c r="AB1572" s="6" t="b">
        <f t="shared" si="495"/>
        <v>0</v>
      </c>
      <c r="AC1572" s="9">
        <f t="shared" si="496"/>
        <v>22</v>
      </c>
      <c r="AD1572" s="9"/>
      <c r="AE1572" s="10">
        <f t="shared" si="502"/>
        <v>8.1018518518518516E-5</v>
      </c>
      <c r="AF1572">
        <f t="shared" si="497"/>
        <v>8.1018518518508054E-5</v>
      </c>
      <c r="AG1572" t="b">
        <f t="shared" si="498"/>
        <v>0</v>
      </c>
      <c r="AH1572">
        <f t="shared" si="499"/>
        <v>4.3020833333333335E-2</v>
      </c>
    </row>
    <row r="1573" spans="1:34" x14ac:dyDescent="0.2">
      <c r="A1573">
        <v>1666</v>
      </c>
      <c r="B1573" t="s">
        <v>1524</v>
      </c>
      <c r="C1573" t="s">
        <v>1635</v>
      </c>
      <c r="D1573" t="s">
        <v>2090</v>
      </c>
      <c r="E1573" t="str">
        <f t="shared" si="486"/>
        <v>Jenny HarriesApr 6, 2020</v>
      </c>
      <c r="F1573" t="str">
        <f>VLOOKUP(E1573,'names lookup'!D:L,2,FALSE)</f>
        <v>Dr. Jenny Harries</v>
      </c>
      <c r="G1573" t="str">
        <f>VLOOKUP(F1573,'names lookup'!E:H,3,FALSE)</f>
        <v>Department of Health and Social Care (DHSC)</v>
      </c>
      <c r="H1573" t="str">
        <f>VLOOKUP(F1573,'names lookup'!E:I,5,FALSE)</f>
        <v>Government</v>
      </c>
      <c r="I1573" t="str">
        <f>VLOOKUP($F1573,'names lookup'!$E:J,6,FALSE)</f>
        <v>Health</v>
      </c>
      <c r="J1573" t="str">
        <f>VLOOKUP($F1573,'names lookup'!$E:K,7,FALSE)</f>
        <v>N/A</v>
      </c>
      <c r="K1573" t="str">
        <f>VLOOKUP($F1573,'names lookup'!$E:L,8,FALSE)</f>
        <v>England</v>
      </c>
      <c r="L1573" t="str">
        <f t="shared" si="487"/>
        <v>The outbreaks happen already and the other workers will be falling into the expanding program, which has been ramping up as you’ve heard and I think has been reported on a daily basis this week.</v>
      </c>
      <c r="M1573" t="str">
        <f t="shared" si="500"/>
        <v>01:00:41</v>
      </c>
      <c r="N1573">
        <v>1</v>
      </c>
      <c r="O1573">
        <v>220</v>
      </c>
      <c r="Q1573" t="s">
        <v>1525</v>
      </c>
      <c r="R1573" s="7">
        <f t="shared" si="488"/>
        <v>43927</v>
      </c>
      <c r="S1573" t="s">
        <v>2952</v>
      </c>
      <c r="T1573" s="6">
        <f t="shared" si="501"/>
        <v>4.2835648148148144E-2</v>
      </c>
      <c r="U1573">
        <f t="shared" si="489"/>
        <v>4.2835648148148144E-2</v>
      </c>
      <c r="V1573">
        <f t="shared" si="490"/>
        <v>4.2835648148148144E-2</v>
      </c>
      <c r="W1573">
        <f t="shared" si="491"/>
        <v>0</v>
      </c>
      <c r="X1573">
        <f t="shared" si="503"/>
        <v>4.297453703703704E-2</v>
      </c>
      <c r="Y1573">
        <f t="shared" si="492"/>
        <v>4.297453703703704E-2</v>
      </c>
      <c r="Z1573" t="b">
        <f t="shared" si="493"/>
        <v>0</v>
      </c>
      <c r="AA1573" s="6">
        <f t="shared" si="494"/>
        <v>1.3888888888889672E-4</v>
      </c>
      <c r="AB1573" s="6" t="b">
        <f t="shared" si="495"/>
        <v>0</v>
      </c>
      <c r="AC1573" s="9">
        <f t="shared" si="496"/>
        <v>35</v>
      </c>
      <c r="AD1573" s="9"/>
      <c r="AE1573" s="10">
        <f t="shared" si="502"/>
        <v>1.3888888888888889E-4</v>
      </c>
      <c r="AF1573">
        <f t="shared" si="497"/>
        <v>1.3888888888889672E-4</v>
      </c>
      <c r="AG1573" t="b">
        <f t="shared" si="498"/>
        <v>0</v>
      </c>
      <c r="AH1573">
        <f t="shared" si="499"/>
        <v>4.3020833333333335E-2</v>
      </c>
    </row>
    <row r="1574" spans="1:34" x14ac:dyDescent="0.2">
      <c r="A1574">
        <v>1667</v>
      </c>
      <c r="B1574" t="s">
        <v>1524</v>
      </c>
      <c r="C1574" t="s">
        <v>1636</v>
      </c>
      <c r="D1574" t="s">
        <v>2121</v>
      </c>
      <c r="E1574" t="str">
        <f t="shared" si="486"/>
        <v>Matt HancockApr 6, 2020</v>
      </c>
      <c r="F1574" t="str">
        <f>VLOOKUP(D1574,'names lookup'!A:L,5,FALSE)</f>
        <v>Matt Hancock</v>
      </c>
      <c r="G1574" t="str">
        <f>VLOOKUP(F1574,'names lookup'!E:H,3,FALSE)</f>
        <v>Government</v>
      </c>
      <c r="H1574" t="str">
        <f>VLOOKUP(F1574,'names lookup'!E:I,5,FALSE)</f>
        <v>Government</v>
      </c>
      <c r="I1574" t="str">
        <f>VLOOKUP($F1574,'names lookup'!$E:J,6,FALSE)</f>
        <v>Central govt</v>
      </c>
      <c r="J1574" t="str">
        <f>VLOOKUP($F1574,'names lookup'!$E:K,7,FALSE)</f>
        <v>N/A</v>
      </c>
      <c r="K1574" t="str">
        <f>VLOOKUP($F1574,'names lookup'!$E:L,8,FALSE)</f>
        <v>UK</v>
      </c>
      <c r="L1574" t="str">
        <f t="shared" si="487"/>
        <v>Thanks. Jim from the FT.</v>
      </c>
      <c r="M1574" t="str">
        <f t="shared" si="500"/>
        <v>01:00:53</v>
      </c>
      <c r="N1574">
        <v>1</v>
      </c>
      <c r="O1574">
        <v>49</v>
      </c>
      <c r="Q1574" t="s">
        <v>1525</v>
      </c>
      <c r="R1574" s="7">
        <f t="shared" si="488"/>
        <v>43927</v>
      </c>
      <c r="S1574" t="s">
        <v>2952</v>
      </c>
      <c r="T1574" s="6">
        <f t="shared" si="501"/>
        <v>4.297453703703704E-2</v>
      </c>
      <c r="U1574">
        <f t="shared" si="489"/>
        <v>4.297453703703704E-2</v>
      </c>
      <c r="V1574">
        <f t="shared" si="490"/>
        <v>4.297453703703704E-2</v>
      </c>
      <c r="W1574">
        <f t="shared" si="491"/>
        <v>0</v>
      </c>
      <c r="X1574">
        <f t="shared" si="503"/>
        <v>4.3020833333333335E-2</v>
      </c>
      <c r="Y1574">
        <f t="shared" si="492"/>
        <v>4.3020833333333335E-2</v>
      </c>
      <c r="Z1574" t="b">
        <f t="shared" si="493"/>
        <v>0</v>
      </c>
      <c r="AA1574" s="6">
        <f t="shared" si="494"/>
        <v>4.6296296296294281E-5</v>
      </c>
      <c r="AB1574" s="6" t="b">
        <f t="shared" si="495"/>
        <v>0</v>
      </c>
      <c r="AC1574" s="9">
        <f t="shared" si="496"/>
        <v>5</v>
      </c>
      <c r="AD1574" s="9"/>
      <c r="AE1574" s="10">
        <f t="shared" si="502"/>
        <v>1.1574074074074073E-5</v>
      </c>
      <c r="AF1574">
        <f t="shared" si="497"/>
        <v>4.6296296296294281E-5</v>
      </c>
      <c r="AG1574" t="b">
        <f t="shared" si="498"/>
        <v>0</v>
      </c>
      <c r="AH1574">
        <f t="shared" si="499"/>
        <v>4.3020833333333335E-2</v>
      </c>
    </row>
    <row r="1575" spans="1:34" x14ac:dyDescent="0.2">
      <c r="A1575">
        <v>1668</v>
      </c>
      <c r="B1575" t="s">
        <v>1524</v>
      </c>
      <c r="C1575" t="s">
        <v>1637</v>
      </c>
      <c r="D1575" t="s">
        <v>2094</v>
      </c>
      <c r="E1575" t="str">
        <f t="shared" si="486"/>
        <v>JimApr 6, 2020</v>
      </c>
      <c r="F1575" t="str">
        <f>VLOOKUP(E1575,'names lookup'!D:L,2,FALSE)</f>
        <v>Jim Picard</v>
      </c>
      <c r="G1575" t="str">
        <f>VLOOKUP(F1575,'names lookup'!E:H,3,FALSE)</f>
        <v>Financial Times</v>
      </c>
      <c r="H1575" t="str">
        <f>VLOOKUP(F1575,'names lookup'!E:I,5,FALSE)</f>
        <v>Media</v>
      </c>
      <c r="I1575" t="str">
        <f>VLOOKUP($F1575,'names lookup'!$E:J,6,FALSE)</f>
        <v>Specialist</v>
      </c>
      <c r="J1575" t="str">
        <f>VLOOKUP($F1575,'names lookup'!$E:K,7,FALSE)</f>
        <v>National</v>
      </c>
      <c r="K1575" t="str">
        <f>VLOOKUP($F1575,'names lookup'!$E:L,8,FALSE)</f>
        <v>UK</v>
      </c>
      <c r="L1575" t="str">
        <f t="shared" si="487"/>
        <v>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v>
      </c>
      <c r="M1575" t="str">
        <f t="shared" si="500"/>
        <v>01:00:57</v>
      </c>
      <c r="N1575">
        <v>1</v>
      </c>
      <c r="O1575">
        <v>839</v>
      </c>
      <c r="Q1575" t="s">
        <v>1525</v>
      </c>
      <c r="R1575" s="7">
        <f t="shared" si="488"/>
        <v>43927</v>
      </c>
      <c r="S1575" t="s">
        <v>2952</v>
      </c>
      <c r="T1575" s="6">
        <f t="shared" si="501"/>
        <v>4.3020833333333335E-2</v>
      </c>
      <c r="U1575">
        <f t="shared" si="489"/>
        <v>4.3020833333333335E-2</v>
      </c>
      <c r="V1575">
        <f t="shared" si="490"/>
        <v>4.3020833333333335E-2</v>
      </c>
      <c r="W1575">
        <f t="shared" si="491"/>
        <v>0</v>
      </c>
      <c r="X1575">
        <f t="shared" si="503"/>
        <v>4.2893518518518518E-2</v>
      </c>
      <c r="Y1575">
        <f t="shared" si="492"/>
        <v>4.2893518518518518E-2</v>
      </c>
      <c r="Z1575" t="b">
        <f t="shared" si="493"/>
        <v>0</v>
      </c>
      <c r="AA1575" s="6">
        <f t="shared" si="494"/>
        <v>-1.2731481481481621E-4</v>
      </c>
      <c r="AB1575" s="6" t="b">
        <f t="shared" si="495"/>
        <v>1</v>
      </c>
      <c r="AC1575" s="9">
        <f t="shared" si="496"/>
        <v>146</v>
      </c>
      <c r="AD1575" s="9" t="str">
        <f t="shared" ref="AD1575:AD1620" si="505">IF(AB1575=FALSE,AC1575/(AA1575*(24*60)),"")</f>
        <v/>
      </c>
      <c r="AE1575" s="10">
        <f t="shared" si="502"/>
        <v>6.018518518518519E-4</v>
      </c>
      <c r="AF1575">
        <f t="shared" si="497"/>
        <v>-1.2731481481481621E-4</v>
      </c>
      <c r="AG1575" t="b">
        <f t="shared" si="498"/>
        <v>1</v>
      </c>
      <c r="AH1575">
        <f t="shared" si="499"/>
        <v>4.3020833333333335E-2</v>
      </c>
    </row>
    <row r="1576" spans="1:34" x14ac:dyDescent="0.2">
      <c r="A1576">
        <v>1669</v>
      </c>
      <c r="B1576" t="s">
        <v>1524</v>
      </c>
      <c r="C1576" t="s">
        <v>1638</v>
      </c>
      <c r="D1576" t="s">
        <v>2121</v>
      </c>
      <c r="E1576" t="str">
        <f t="shared" si="486"/>
        <v>Matt HancockApr 6, 2020</v>
      </c>
      <c r="F1576" t="str">
        <f>VLOOKUP(D1576,'names lookup'!A:L,5,FALSE)</f>
        <v>Matt Hancock</v>
      </c>
      <c r="G1576" t="str">
        <f>VLOOKUP(F1576,'names lookup'!E:H,3,FALSE)</f>
        <v>Government</v>
      </c>
      <c r="H1576" t="str">
        <f>VLOOKUP(F1576,'names lookup'!E:I,5,FALSE)</f>
        <v>Government</v>
      </c>
      <c r="I1576" t="str">
        <f>VLOOKUP($F1576,'names lookup'!$E:J,6,FALSE)</f>
        <v>Central govt</v>
      </c>
      <c r="J1576" t="str">
        <f>VLOOKUP($F1576,'names lookup'!$E:K,7,FALSE)</f>
        <v>N/A</v>
      </c>
      <c r="K1576" t="str">
        <f>VLOOKUP($F1576,'names lookup'!$E:L,8,FALSE)</f>
        <v>UK</v>
      </c>
      <c r="L1576" t="str">
        <f t="shared" si="487"/>
        <v>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v>
      </c>
      <c r="M1576" t="str">
        <f t="shared" si="500"/>
        <v>01:01:46</v>
      </c>
      <c r="N1576">
        <v>1</v>
      </c>
      <c r="O1576">
        <v>499</v>
      </c>
      <c r="Q1576" t="s">
        <v>1525</v>
      </c>
      <c r="R1576" s="7">
        <f t="shared" si="488"/>
        <v>43927</v>
      </c>
      <c r="S1576" t="s">
        <v>2953</v>
      </c>
      <c r="T1576" s="6">
        <f t="shared" si="501"/>
        <v>4.2893518518518518E-2</v>
      </c>
      <c r="U1576" s="6">
        <f t="shared" si="489"/>
        <v>4.2893518518518518E-2</v>
      </c>
      <c r="V1576" s="6">
        <f t="shared" si="490"/>
        <v>4.297453703703704E-2</v>
      </c>
      <c r="W1576" s="6">
        <f t="shared" si="491"/>
        <v>8.1018518518521931E-5</v>
      </c>
      <c r="X1576" s="6">
        <f t="shared" si="503"/>
        <v>4.7256944444444449E-2</v>
      </c>
      <c r="Y1576" s="6">
        <f t="shared" si="492"/>
        <v>4.7256944444444449E-2</v>
      </c>
      <c r="Z1576" t="b">
        <f t="shared" si="493"/>
        <v>0</v>
      </c>
      <c r="AA1576" s="6">
        <f t="shared" si="494"/>
        <v>-1.226851851851854E-3</v>
      </c>
      <c r="AB1576" s="6" t="b">
        <f t="shared" si="495"/>
        <v>1</v>
      </c>
      <c r="AC1576" s="9">
        <f t="shared" si="496"/>
        <v>84</v>
      </c>
      <c r="AD1576" s="9" t="str">
        <f t="shared" si="505"/>
        <v/>
      </c>
      <c r="AE1576" s="10">
        <f t="shared" si="502"/>
        <v>3.4722222222222224E-4</v>
      </c>
      <c r="AF1576">
        <f t="shared" si="497"/>
        <v>4.3634259259259303E-3</v>
      </c>
      <c r="AG1576" t="b">
        <f t="shared" si="498"/>
        <v>0</v>
      </c>
      <c r="AH1576">
        <f t="shared" si="499"/>
        <v>4.3020833333333335E-2</v>
      </c>
    </row>
    <row r="1577" spans="1:34" x14ac:dyDescent="0.2">
      <c r="A1577">
        <v>1675</v>
      </c>
      <c r="B1577" t="s">
        <v>1639</v>
      </c>
      <c r="C1577" t="s">
        <v>1641</v>
      </c>
      <c r="D1577" t="s">
        <v>2059</v>
      </c>
      <c r="E1577" t="str">
        <f t="shared" si="486"/>
        <v>Dominic RaabApr 6, 2020</v>
      </c>
      <c r="F1577" t="str">
        <f>VLOOKUP(D1577,'names lookup'!A:L,5,FALSE)</f>
        <v>Dominic Raab</v>
      </c>
      <c r="G1577" t="str">
        <f>VLOOKUP(F1577,'names lookup'!E:H,3,FALSE)</f>
        <v>Government</v>
      </c>
      <c r="H1577" t="str">
        <f>VLOOKUP(F1577,'names lookup'!E:I,5,FALSE)</f>
        <v>Government</v>
      </c>
      <c r="I1577" t="str">
        <f>VLOOKUP($F1577,'names lookup'!$E:J,6,FALSE)</f>
        <v>Central govt</v>
      </c>
      <c r="J1577" t="str">
        <f>VLOOKUP($F1577,'names lookup'!$E:K,7,FALSE)</f>
        <v>N/A</v>
      </c>
      <c r="K1577" t="str">
        <f>VLOOKUP($F1577,'names lookup'!$E:L,8,FALSE)</f>
        <v>UK</v>
      </c>
      <c r="L1577" t="str">
        <f t="shared" si="487"/>
        <v>…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v>
      </c>
      <c r="M1577" t="str">
        <f t="shared" si="500"/>
        <v>00:00</v>
      </c>
      <c r="N1577">
        <v>1</v>
      </c>
      <c r="O1577">
        <v>358</v>
      </c>
      <c r="Q1577" t="s">
        <v>1525</v>
      </c>
      <c r="R1577" s="7">
        <f t="shared" si="488"/>
        <v>43927</v>
      </c>
      <c r="S1577" t="s">
        <v>2185</v>
      </c>
      <c r="T1577" s="6">
        <f t="shared" si="501"/>
        <v>4.1666666666666664E-2</v>
      </c>
      <c r="U1577">
        <f t="shared" si="489"/>
        <v>4.1666666666666664E-2</v>
      </c>
      <c r="V1577">
        <f t="shared" si="490"/>
        <v>6.2071759259259257E-2</v>
      </c>
      <c r="W1577">
        <f t="shared" si="491"/>
        <v>2.0405092592592593E-2</v>
      </c>
      <c r="X1577">
        <f t="shared" si="503"/>
        <v>4.7256944444444449E-2</v>
      </c>
      <c r="Y1577">
        <f t="shared" si="492"/>
        <v>4.7256944444444449E-2</v>
      </c>
      <c r="Z1577" t="b">
        <f t="shared" si="493"/>
        <v>0</v>
      </c>
      <c r="AA1577" s="6">
        <f t="shared" si="494"/>
        <v>2.4305555555555886E-4</v>
      </c>
      <c r="AB1577" s="6" t="b">
        <f t="shared" si="495"/>
        <v>0</v>
      </c>
      <c r="AC1577" s="9">
        <f t="shared" si="496"/>
        <v>55</v>
      </c>
      <c r="AD1577" s="9">
        <f t="shared" si="505"/>
        <v>157.14285714285501</v>
      </c>
      <c r="AE1577" s="10">
        <f t="shared" si="502"/>
        <v>2.199074074074074E-4</v>
      </c>
      <c r="AF1577">
        <f t="shared" si="497"/>
        <v>5.5902777777777843E-3</v>
      </c>
      <c r="AG1577" t="b">
        <f t="shared" si="498"/>
        <v>0</v>
      </c>
      <c r="AH1577">
        <f t="shared" si="499"/>
        <v>6.2071759259259257E-2</v>
      </c>
    </row>
    <row r="1578" spans="1:34" x14ac:dyDescent="0.2">
      <c r="A1578">
        <v>1676</v>
      </c>
      <c r="B1578" t="s">
        <v>1639</v>
      </c>
      <c r="C1578" t="s">
        <v>1642</v>
      </c>
      <c r="D1578" t="s">
        <v>2059</v>
      </c>
      <c r="E1578" t="str">
        <f t="shared" si="486"/>
        <v>Dominic RaabApr 6, 2020</v>
      </c>
      <c r="F1578" t="str">
        <f>VLOOKUP(D1578,'names lookup'!A:L,5,FALSE)</f>
        <v>Dominic Raab</v>
      </c>
      <c r="G1578" t="str">
        <f>VLOOKUP(F1578,'names lookup'!E:H,3,FALSE)</f>
        <v>Government</v>
      </c>
      <c r="H1578" t="str">
        <f>VLOOKUP(F1578,'names lookup'!E:I,5,FALSE)</f>
        <v>Government</v>
      </c>
      <c r="I1578" t="str">
        <f>VLOOKUP($F1578,'names lookup'!$E:J,6,FALSE)</f>
        <v>Central govt</v>
      </c>
      <c r="J1578" t="str">
        <f>VLOOKUP($F1578,'names lookup'!$E:K,7,FALSE)</f>
        <v>N/A</v>
      </c>
      <c r="K1578" t="str">
        <f>VLOOKUP($F1578,'names lookup'!$E:L,8,FALSE)</f>
        <v>UK</v>
      </c>
      <c r="L1578" t="str">
        <f t="shared" si="487"/>
        <v>Business Secretary Alok Sharma has been setting out what the government is doing to support small businesses. And yesterday, Health Secretary Matt Hancock gave an update on what we’re doing to bolster capacity in the NHS, including increasing the number of critical care beds.</v>
      </c>
      <c r="M1578" t="str">
        <f t="shared" si="500"/>
        <v>00:21</v>
      </c>
      <c r="N1578">
        <v>1</v>
      </c>
      <c r="O1578">
        <v>298</v>
      </c>
      <c r="Q1578" t="s">
        <v>1525</v>
      </c>
      <c r="R1578" s="7">
        <f t="shared" si="488"/>
        <v>43927</v>
      </c>
      <c r="S1578" t="s">
        <v>2185</v>
      </c>
      <c r="T1578" s="6">
        <f t="shared" si="501"/>
        <v>4.1909722222222223E-2</v>
      </c>
      <c r="U1578">
        <f t="shared" si="489"/>
        <v>4.1666666666666664E-2</v>
      </c>
      <c r="V1578">
        <f t="shared" si="490"/>
        <v>6.2071759259259257E-2</v>
      </c>
      <c r="W1578">
        <f t="shared" si="491"/>
        <v>2.0405092592592593E-2</v>
      </c>
      <c r="X1578">
        <f t="shared" si="503"/>
        <v>4.7256944444444449E-2</v>
      </c>
      <c r="Y1578">
        <f t="shared" si="492"/>
        <v>4.7256944444444449E-2</v>
      </c>
      <c r="Z1578" t="b">
        <f t="shared" si="493"/>
        <v>0</v>
      </c>
      <c r="AA1578" s="6">
        <f t="shared" si="494"/>
        <v>1.9675925925926457E-4</v>
      </c>
      <c r="AB1578" s="6" t="b">
        <f t="shared" si="495"/>
        <v>0</v>
      </c>
      <c r="AC1578" s="9">
        <f t="shared" si="496"/>
        <v>44</v>
      </c>
      <c r="AD1578" s="9">
        <f t="shared" si="505"/>
        <v>155.29411764705463</v>
      </c>
      <c r="AE1578" s="10">
        <f t="shared" si="502"/>
        <v>1.7361111111111112E-4</v>
      </c>
      <c r="AF1578">
        <f t="shared" si="497"/>
        <v>5.5902777777777843E-3</v>
      </c>
      <c r="AG1578" t="b">
        <f t="shared" si="498"/>
        <v>0</v>
      </c>
      <c r="AH1578">
        <f t="shared" si="499"/>
        <v>6.2071759259259257E-2</v>
      </c>
    </row>
    <row r="1579" spans="1:34" x14ac:dyDescent="0.2">
      <c r="A1579">
        <v>1677</v>
      </c>
      <c r="B1579" t="s">
        <v>1639</v>
      </c>
      <c r="C1579" t="s">
        <v>1643</v>
      </c>
      <c r="D1579" t="s">
        <v>2059</v>
      </c>
      <c r="E1579" t="str">
        <f t="shared" si="486"/>
        <v>Dominic RaabApr 6, 2020</v>
      </c>
      <c r="F1579" t="str">
        <f>VLOOKUP(D1579,'names lookup'!A:L,5,FALSE)</f>
        <v>Dominic Raab</v>
      </c>
      <c r="G1579" t="str">
        <f>VLOOKUP(F1579,'names lookup'!E:H,3,FALSE)</f>
        <v>Government</v>
      </c>
      <c r="H1579" t="str">
        <f>VLOOKUP(F1579,'names lookup'!E:I,5,FALSE)</f>
        <v>Government</v>
      </c>
      <c r="I1579" t="str">
        <f>VLOOKUP($F1579,'names lookup'!$E:J,6,FALSE)</f>
        <v>Central govt</v>
      </c>
      <c r="J1579" t="str">
        <f>VLOOKUP($F1579,'names lookup'!$E:K,7,FALSE)</f>
        <v>N/A</v>
      </c>
      <c r="K1579" t="str">
        <f>VLOOKUP($F1579,'names lookup'!$E:L,8,FALSE)</f>
        <v>UK</v>
      </c>
      <c r="L1579" t="str">
        <f t="shared" si="487"/>
        <v>The FCO is supporting all of these operational priorities, so we’re deployed the diplomatic network right around the world to source and buy ventilators and protective equipment so that we can reinforce the NHS frontline here at home.</v>
      </c>
      <c r="M1579" t="str">
        <f t="shared" si="500"/>
        <v>00:38</v>
      </c>
      <c r="N1579">
        <v>1</v>
      </c>
      <c r="O1579">
        <v>256</v>
      </c>
      <c r="Q1579" t="s">
        <v>1525</v>
      </c>
      <c r="R1579" s="7">
        <f t="shared" si="488"/>
        <v>43927</v>
      </c>
      <c r="S1579" t="s">
        <v>2185</v>
      </c>
      <c r="T1579" s="6">
        <f t="shared" si="501"/>
        <v>4.2106481481481488E-2</v>
      </c>
      <c r="U1579">
        <f t="shared" si="489"/>
        <v>4.1666666666666664E-2</v>
      </c>
      <c r="V1579">
        <f t="shared" si="490"/>
        <v>6.2071759259259257E-2</v>
      </c>
      <c r="W1579">
        <f t="shared" si="491"/>
        <v>2.0405092592592593E-2</v>
      </c>
      <c r="X1579">
        <f t="shared" si="503"/>
        <v>4.7256944444444449E-2</v>
      </c>
      <c r="Y1579">
        <f t="shared" si="492"/>
        <v>4.7256944444444449E-2</v>
      </c>
      <c r="Z1579" t="b">
        <f t="shared" si="493"/>
        <v>0</v>
      </c>
      <c r="AA1579" s="6">
        <f t="shared" si="494"/>
        <v>1.8518518518517713E-4</v>
      </c>
      <c r="AB1579" s="6" t="b">
        <f t="shared" si="495"/>
        <v>0</v>
      </c>
      <c r="AC1579" s="9">
        <f t="shared" si="496"/>
        <v>38</v>
      </c>
      <c r="AD1579" s="9">
        <f t="shared" si="505"/>
        <v>142.5000000000062</v>
      </c>
      <c r="AE1579" s="10">
        <f t="shared" si="502"/>
        <v>1.5046296296296297E-4</v>
      </c>
      <c r="AF1579">
        <f t="shared" si="497"/>
        <v>5.5902777777777843E-3</v>
      </c>
      <c r="AG1579" t="b">
        <f t="shared" si="498"/>
        <v>0</v>
      </c>
      <c r="AH1579">
        <f t="shared" si="499"/>
        <v>6.2071759259259257E-2</v>
      </c>
    </row>
    <row r="1580" spans="1:34" x14ac:dyDescent="0.2">
      <c r="A1580">
        <v>1678</v>
      </c>
      <c r="B1580" t="s">
        <v>1639</v>
      </c>
      <c r="C1580" t="s">
        <v>1644</v>
      </c>
      <c r="D1580" t="s">
        <v>2059</v>
      </c>
      <c r="E1580" t="str">
        <f t="shared" si="486"/>
        <v>Dominic RaabApr 6, 2020</v>
      </c>
      <c r="F1580" t="str">
        <f>VLOOKUP(D1580,'names lookup'!A:L,5,FALSE)</f>
        <v>Dominic Raab</v>
      </c>
      <c r="G1580" t="str">
        <f>VLOOKUP(F1580,'names lookup'!E:H,3,FALSE)</f>
        <v>Government</v>
      </c>
      <c r="H1580" t="str">
        <f>VLOOKUP(F1580,'names lookup'!E:I,5,FALSE)</f>
        <v>Government</v>
      </c>
      <c r="I1580" t="str">
        <f>VLOOKUP($F1580,'names lookup'!$E:J,6,FALSE)</f>
        <v>Central govt</v>
      </c>
      <c r="J1580" t="str">
        <f>VLOOKUP($F1580,'names lookup'!$E:K,7,FALSE)</f>
        <v>N/A</v>
      </c>
      <c r="K1580" t="str">
        <f>VLOOKUP($F1580,'names lookup'!$E:L,8,FALSE)</f>
        <v>UK</v>
      </c>
      <c r="L1580" t="str">
        <f t="shared" si="487"/>
        <v>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v>
      </c>
      <c r="M1580" t="str">
        <f t="shared" si="500"/>
        <v>00:54</v>
      </c>
      <c r="N1580">
        <v>1</v>
      </c>
      <c r="O1580">
        <v>552</v>
      </c>
      <c r="Q1580" t="s">
        <v>1525</v>
      </c>
      <c r="R1580" s="7">
        <f t="shared" si="488"/>
        <v>43927</v>
      </c>
      <c r="S1580" t="s">
        <v>2185</v>
      </c>
      <c r="T1580" s="6">
        <f t="shared" si="501"/>
        <v>4.2291666666666665E-2</v>
      </c>
      <c r="U1580">
        <f t="shared" si="489"/>
        <v>4.1666666666666664E-2</v>
      </c>
      <c r="V1580">
        <f t="shared" si="490"/>
        <v>6.2071759259259257E-2</v>
      </c>
      <c r="W1580">
        <f t="shared" si="491"/>
        <v>2.0405092592592593E-2</v>
      </c>
      <c r="X1580">
        <f t="shared" si="503"/>
        <v>4.7256944444444449E-2</v>
      </c>
      <c r="Y1580">
        <f t="shared" si="492"/>
        <v>4.7256944444444449E-2</v>
      </c>
      <c r="Z1580" t="b">
        <f t="shared" si="493"/>
        <v>0</v>
      </c>
      <c r="AA1580" s="6">
        <f t="shared" si="494"/>
        <v>4.5138888888889006E-4</v>
      </c>
      <c r="AB1580" s="6" t="b">
        <f t="shared" si="495"/>
        <v>0</v>
      </c>
      <c r="AC1580" s="9">
        <f t="shared" si="496"/>
        <v>80</v>
      </c>
      <c r="AD1580" s="9">
        <f t="shared" si="505"/>
        <v>123.07692307692275</v>
      </c>
      <c r="AE1580" s="10">
        <f t="shared" si="502"/>
        <v>3.2407407407407406E-4</v>
      </c>
      <c r="AF1580">
        <f t="shared" si="497"/>
        <v>5.5902777777777843E-3</v>
      </c>
      <c r="AG1580" t="b">
        <f t="shared" si="498"/>
        <v>0</v>
      </c>
      <c r="AH1580">
        <f t="shared" si="499"/>
        <v>6.2071759259259257E-2</v>
      </c>
    </row>
    <row r="1581" spans="1:34" x14ac:dyDescent="0.2">
      <c r="A1581">
        <v>1679</v>
      </c>
      <c r="B1581" t="s">
        <v>1639</v>
      </c>
      <c r="C1581" t="s">
        <v>1645</v>
      </c>
      <c r="D1581" t="s">
        <v>2059</v>
      </c>
      <c r="E1581" t="str">
        <f t="shared" si="486"/>
        <v>Dominic RaabApr 6, 2020</v>
      </c>
      <c r="F1581" t="str">
        <f>VLOOKUP(D1581,'names lookup'!A:L,5,FALSE)</f>
        <v>Dominic Raab</v>
      </c>
      <c r="G1581" t="str">
        <f>VLOOKUP(F1581,'names lookup'!E:H,3,FALSE)</f>
        <v>Government</v>
      </c>
      <c r="H1581" t="str">
        <f>VLOOKUP(F1581,'names lookup'!E:I,5,FALSE)</f>
        <v>Government</v>
      </c>
      <c r="I1581" t="str">
        <f>VLOOKUP($F1581,'names lookup'!$E:J,6,FALSE)</f>
        <v>Central govt</v>
      </c>
      <c r="J1581" t="str">
        <f>VLOOKUP($F1581,'names lookup'!$E:K,7,FALSE)</f>
        <v>N/A</v>
      </c>
      <c r="K1581" t="str">
        <f>VLOOKUP($F1581,'names lookup'!$E:L,8,FALSE)</f>
        <v>UK</v>
      </c>
      <c r="L1581" t="str">
        <f t="shared" si="487"/>
        <v>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v>
      </c>
      <c r="M1581" t="str">
        <f t="shared" si="500"/>
        <v>01:33</v>
      </c>
      <c r="N1581">
        <v>1</v>
      </c>
      <c r="O1581">
        <v>400</v>
      </c>
      <c r="Q1581" t="s">
        <v>1525</v>
      </c>
      <c r="R1581" s="7">
        <f t="shared" si="488"/>
        <v>43927</v>
      </c>
      <c r="S1581" t="s">
        <v>2185</v>
      </c>
      <c r="T1581" s="6">
        <f t="shared" si="501"/>
        <v>4.2743055555555555E-2</v>
      </c>
      <c r="U1581">
        <f t="shared" si="489"/>
        <v>4.1666666666666664E-2</v>
      </c>
      <c r="V1581">
        <f t="shared" si="490"/>
        <v>6.2071759259259257E-2</v>
      </c>
      <c r="W1581">
        <f t="shared" si="491"/>
        <v>2.0405092592592593E-2</v>
      </c>
      <c r="X1581">
        <f t="shared" si="503"/>
        <v>4.7256944444444449E-2</v>
      </c>
      <c r="Y1581">
        <f t="shared" si="492"/>
        <v>4.7256944444444449E-2</v>
      </c>
      <c r="Z1581" t="b">
        <f t="shared" si="493"/>
        <v>0</v>
      </c>
      <c r="AA1581" s="6">
        <f t="shared" si="494"/>
        <v>2.8935185185185314E-4</v>
      </c>
      <c r="AB1581" s="6" t="b">
        <f t="shared" si="495"/>
        <v>0</v>
      </c>
      <c r="AC1581" s="9">
        <f t="shared" si="496"/>
        <v>61</v>
      </c>
      <c r="AD1581" s="9">
        <f t="shared" si="505"/>
        <v>146.39999999999935</v>
      </c>
      <c r="AE1581" s="10">
        <f t="shared" si="502"/>
        <v>2.4305555555555552E-4</v>
      </c>
      <c r="AF1581">
        <f t="shared" si="497"/>
        <v>5.5902777777777843E-3</v>
      </c>
      <c r="AG1581" t="b">
        <f t="shared" si="498"/>
        <v>0</v>
      </c>
      <c r="AH1581">
        <f t="shared" si="499"/>
        <v>6.2071759259259257E-2</v>
      </c>
    </row>
    <row r="1582" spans="1:34" x14ac:dyDescent="0.2">
      <c r="A1582">
        <v>1680</v>
      </c>
      <c r="B1582" t="s">
        <v>1639</v>
      </c>
      <c r="C1582" t="s">
        <v>1646</v>
      </c>
      <c r="D1582" t="s">
        <v>2059</v>
      </c>
      <c r="E1582" t="str">
        <f t="shared" si="486"/>
        <v>Dominic RaabApr 6, 2020</v>
      </c>
      <c r="F1582" t="str">
        <f>VLOOKUP(D1582,'names lookup'!A:L,5,FALSE)</f>
        <v>Dominic Raab</v>
      </c>
      <c r="G1582" t="str">
        <f>VLOOKUP(F1582,'names lookup'!E:H,3,FALSE)</f>
        <v>Government</v>
      </c>
      <c r="H1582" t="str">
        <f>VLOOKUP(F1582,'names lookup'!E:I,5,FALSE)</f>
        <v>Government</v>
      </c>
      <c r="I1582" t="str">
        <f>VLOOKUP($F1582,'names lookup'!$E:J,6,FALSE)</f>
        <v>Central govt</v>
      </c>
      <c r="J1582" t="str">
        <f>VLOOKUP($F1582,'names lookup'!$E:K,7,FALSE)</f>
        <v>N/A</v>
      </c>
      <c r="K1582" t="str">
        <f>VLOOKUP($F1582,'names lookup'!$E:L,8,FALSE)</f>
        <v>UK</v>
      </c>
      <c r="L1582" t="str">
        <f t="shared" si="487"/>
        <v>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v>
      </c>
      <c r="M1582" t="str">
        <f t="shared" si="500"/>
        <v>01:58</v>
      </c>
      <c r="N1582">
        <v>1</v>
      </c>
      <c r="O1582">
        <v>407</v>
      </c>
      <c r="Q1582" t="s">
        <v>1525</v>
      </c>
      <c r="R1582" s="7">
        <f t="shared" si="488"/>
        <v>43927</v>
      </c>
      <c r="S1582" t="s">
        <v>2185</v>
      </c>
      <c r="T1582" s="6">
        <f t="shared" si="501"/>
        <v>4.3032407407407408E-2</v>
      </c>
      <c r="U1582">
        <f t="shared" si="489"/>
        <v>4.1666666666666664E-2</v>
      </c>
      <c r="V1582">
        <f t="shared" si="490"/>
        <v>6.2071759259259257E-2</v>
      </c>
      <c r="W1582">
        <f t="shared" si="491"/>
        <v>2.0405092592592593E-2</v>
      </c>
      <c r="X1582">
        <f t="shared" si="503"/>
        <v>4.7256944444444449E-2</v>
      </c>
      <c r="Y1582">
        <f t="shared" si="492"/>
        <v>4.7256944444444449E-2</v>
      </c>
      <c r="Z1582" t="b">
        <f t="shared" si="493"/>
        <v>0</v>
      </c>
      <c r="AA1582" s="6">
        <f t="shared" si="494"/>
        <v>2.8935185185185314E-4</v>
      </c>
      <c r="AB1582" s="6" t="b">
        <f t="shared" si="495"/>
        <v>0</v>
      </c>
      <c r="AC1582" s="9">
        <f t="shared" si="496"/>
        <v>65</v>
      </c>
      <c r="AD1582" s="9">
        <f t="shared" si="505"/>
        <v>155.99999999999932</v>
      </c>
      <c r="AE1582" s="10">
        <f t="shared" si="502"/>
        <v>2.6620370370370372E-4</v>
      </c>
      <c r="AF1582">
        <f t="shared" si="497"/>
        <v>5.5902777777777843E-3</v>
      </c>
      <c r="AG1582" t="b">
        <f t="shared" si="498"/>
        <v>0</v>
      </c>
      <c r="AH1582">
        <f t="shared" si="499"/>
        <v>6.2071759259259257E-2</v>
      </c>
    </row>
    <row r="1583" spans="1:34" x14ac:dyDescent="0.2">
      <c r="A1583">
        <v>1681</v>
      </c>
      <c r="B1583" t="s">
        <v>1639</v>
      </c>
      <c r="C1583" t="s">
        <v>1647</v>
      </c>
      <c r="D1583" t="s">
        <v>2059</v>
      </c>
      <c r="E1583" t="str">
        <f t="shared" si="486"/>
        <v>Dominic RaabApr 6, 2020</v>
      </c>
      <c r="F1583" t="str">
        <f>VLOOKUP(D1583,'names lookup'!A:L,5,FALSE)</f>
        <v>Dominic Raab</v>
      </c>
      <c r="G1583" t="str">
        <f>VLOOKUP(F1583,'names lookup'!E:H,3,FALSE)</f>
        <v>Government</v>
      </c>
      <c r="H1583" t="str">
        <f>VLOOKUP(F1583,'names lookup'!E:I,5,FALSE)</f>
        <v>Government</v>
      </c>
      <c r="I1583" t="str">
        <f>VLOOKUP($F1583,'names lookup'!$E:J,6,FALSE)</f>
        <v>Central govt</v>
      </c>
      <c r="J1583" t="str">
        <f>VLOOKUP($F1583,'names lookup'!$E:K,7,FALSE)</f>
        <v>N/A</v>
      </c>
      <c r="K1583" t="str">
        <f>VLOOKUP($F1583,'names lookup'!$E:L,8,FALSE)</f>
        <v>UK</v>
      </c>
      <c r="L1583" t="str">
        <f t="shared" si="487"/>
        <v>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v>
      </c>
      <c r="M1583" t="str">
        <f t="shared" si="500"/>
        <v>02:23</v>
      </c>
      <c r="N1583">
        <v>1</v>
      </c>
      <c r="O1583">
        <v>440</v>
      </c>
      <c r="Q1583" t="s">
        <v>1525</v>
      </c>
      <c r="R1583" s="7">
        <f t="shared" si="488"/>
        <v>43927</v>
      </c>
      <c r="S1583" t="s">
        <v>2185</v>
      </c>
      <c r="T1583" s="6">
        <f t="shared" si="501"/>
        <v>4.3321759259259261E-2</v>
      </c>
      <c r="U1583">
        <f t="shared" si="489"/>
        <v>4.1666666666666664E-2</v>
      </c>
      <c r="V1583">
        <f t="shared" si="490"/>
        <v>6.2071759259259257E-2</v>
      </c>
      <c r="W1583">
        <f t="shared" si="491"/>
        <v>2.0405092592592593E-2</v>
      </c>
      <c r="X1583">
        <f t="shared" si="503"/>
        <v>4.7256944444444449E-2</v>
      </c>
      <c r="Y1583">
        <f t="shared" si="492"/>
        <v>4.7256944444444449E-2</v>
      </c>
      <c r="Z1583" t="b">
        <f t="shared" si="493"/>
        <v>0</v>
      </c>
      <c r="AA1583" s="6">
        <f t="shared" si="494"/>
        <v>3.0092592592592671E-4</v>
      </c>
      <c r="AB1583" s="6" t="b">
        <f t="shared" si="495"/>
        <v>0</v>
      </c>
      <c r="AC1583" s="9">
        <f t="shared" si="496"/>
        <v>70</v>
      </c>
      <c r="AD1583" s="9">
        <f t="shared" si="505"/>
        <v>161.53846153846112</v>
      </c>
      <c r="AE1583" s="10">
        <f t="shared" si="502"/>
        <v>2.8935185185185189E-4</v>
      </c>
      <c r="AF1583">
        <f t="shared" si="497"/>
        <v>5.5902777777777843E-3</v>
      </c>
      <c r="AG1583" t="b">
        <f t="shared" si="498"/>
        <v>0</v>
      </c>
      <c r="AH1583">
        <f t="shared" si="499"/>
        <v>6.2071759259259257E-2</v>
      </c>
    </row>
    <row r="1584" spans="1:34" x14ac:dyDescent="0.2">
      <c r="A1584">
        <v>1682</v>
      </c>
      <c r="B1584" t="s">
        <v>1639</v>
      </c>
      <c r="C1584" t="s">
        <v>1648</v>
      </c>
      <c r="D1584" t="s">
        <v>2059</v>
      </c>
      <c r="E1584" t="str">
        <f t="shared" si="486"/>
        <v>Dominic RaabApr 6, 2020</v>
      </c>
      <c r="F1584" t="str">
        <f>VLOOKUP(D1584,'names lookup'!A:L,5,FALSE)</f>
        <v>Dominic Raab</v>
      </c>
      <c r="G1584" t="str">
        <f>VLOOKUP(F1584,'names lookup'!E:H,3,FALSE)</f>
        <v>Government</v>
      </c>
      <c r="H1584" t="str">
        <f>VLOOKUP(F1584,'names lookup'!E:I,5,FALSE)</f>
        <v>Government</v>
      </c>
      <c r="I1584" t="str">
        <f>VLOOKUP($F1584,'names lookup'!$E:J,6,FALSE)</f>
        <v>Central govt</v>
      </c>
      <c r="J1584" t="str">
        <f>VLOOKUP($F1584,'names lookup'!$E:K,7,FALSE)</f>
        <v>N/A</v>
      </c>
      <c r="K1584" t="str">
        <f>VLOOKUP($F1584,'names lookup'!$E:L,8,FALSE)</f>
        <v>UK</v>
      </c>
      <c r="L1584" t="str">
        <f t="shared" si="487"/>
        <v>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v>
      </c>
      <c r="M1584" t="str">
        <f t="shared" si="500"/>
        <v>02:49</v>
      </c>
      <c r="N1584">
        <v>1</v>
      </c>
      <c r="O1584">
        <v>346</v>
      </c>
      <c r="Q1584" t="s">
        <v>1525</v>
      </c>
      <c r="R1584" s="7">
        <f t="shared" si="488"/>
        <v>43927</v>
      </c>
      <c r="S1584" t="s">
        <v>2185</v>
      </c>
      <c r="T1584" s="6">
        <f t="shared" si="501"/>
        <v>4.3622685185185188E-2</v>
      </c>
      <c r="U1584">
        <f t="shared" si="489"/>
        <v>4.1666666666666664E-2</v>
      </c>
      <c r="V1584">
        <f t="shared" si="490"/>
        <v>6.2071759259259257E-2</v>
      </c>
      <c r="W1584">
        <f t="shared" si="491"/>
        <v>2.0405092592592593E-2</v>
      </c>
      <c r="X1584">
        <f t="shared" si="503"/>
        <v>4.7256944444444449E-2</v>
      </c>
      <c r="Y1584">
        <f t="shared" si="492"/>
        <v>4.7256944444444449E-2</v>
      </c>
      <c r="Z1584" t="b">
        <f t="shared" si="493"/>
        <v>0</v>
      </c>
      <c r="AA1584" s="6">
        <f t="shared" si="494"/>
        <v>2.1990740740740478E-4</v>
      </c>
      <c r="AB1584" s="6" t="b">
        <f t="shared" si="495"/>
        <v>0</v>
      </c>
      <c r="AC1584" s="9">
        <f t="shared" si="496"/>
        <v>65</v>
      </c>
      <c r="AD1584" s="9">
        <f t="shared" si="505"/>
        <v>205.26315789473929</v>
      </c>
      <c r="AE1584" s="10">
        <f t="shared" si="502"/>
        <v>2.6620370370370372E-4</v>
      </c>
      <c r="AF1584">
        <f t="shared" si="497"/>
        <v>5.5902777777777843E-3</v>
      </c>
      <c r="AG1584" t="b">
        <f t="shared" si="498"/>
        <v>0</v>
      </c>
      <c r="AH1584">
        <f t="shared" si="499"/>
        <v>6.2071759259259257E-2</v>
      </c>
    </row>
    <row r="1585" spans="1:34" x14ac:dyDescent="0.2">
      <c r="A1585">
        <v>1683</v>
      </c>
      <c r="B1585" t="s">
        <v>1639</v>
      </c>
      <c r="C1585" t="s">
        <v>1649</v>
      </c>
      <c r="D1585" t="s">
        <v>2029</v>
      </c>
      <c r="E1585" t="str">
        <f t="shared" si="486"/>
        <v>Angela McLeanApr 6, 2020</v>
      </c>
      <c r="F1585" t="str">
        <f>VLOOKUP(D1585,'names lookup'!A:L,5,FALSE)</f>
        <v>Angela McLean</v>
      </c>
      <c r="G1585" t="str">
        <f>VLOOKUP(F1585,'names lookup'!E:H,3,FALSE)</f>
        <v>Ministry of Defence</v>
      </c>
      <c r="H1585" t="str">
        <f>VLOOKUP(F1585,'names lookup'!E:I,5,FALSE)</f>
        <v>Government</v>
      </c>
      <c r="I1585" t="str">
        <f>VLOOKUP($F1585,'names lookup'!$E:J,6,FALSE)</f>
        <v>Defence</v>
      </c>
      <c r="J1585" t="str">
        <f>VLOOKUP($F1585,'names lookup'!$E:K,7,FALSE)</f>
        <v>N/A</v>
      </c>
      <c r="K1585" t="str">
        <f>VLOOKUP($F1585,'names lookup'!$E:L,8,FALSE)</f>
        <v>UK</v>
      </c>
      <c r="L1585" t="str">
        <f t="shared" si="487"/>
        <v>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v>
      </c>
      <c r="M1585" t="str">
        <f t="shared" si="500"/>
        <v>03:08</v>
      </c>
      <c r="N1585">
        <v>1</v>
      </c>
      <c r="O1585">
        <v>633</v>
      </c>
      <c r="Q1585" t="s">
        <v>1525</v>
      </c>
      <c r="R1585" s="7">
        <f t="shared" si="488"/>
        <v>43927</v>
      </c>
      <c r="S1585" t="s">
        <v>2954</v>
      </c>
      <c r="T1585" s="6">
        <f t="shared" si="501"/>
        <v>4.3842592592592593E-2</v>
      </c>
      <c r="U1585">
        <f t="shared" si="489"/>
        <v>4.3842592592592593E-2</v>
      </c>
      <c r="V1585">
        <f t="shared" si="490"/>
        <v>5.3287037037037042E-2</v>
      </c>
      <c r="W1585">
        <f t="shared" si="491"/>
        <v>9.4444444444444497E-3</v>
      </c>
      <c r="X1585">
        <f t="shared" si="503"/>
        <v>4.7256944444444449E-2</v>
      </c>
      <c r="Y1585">
        <f t="shared" si="492"/>
        <v>4.7256944444444449E-2</v>
      </c>
      <c r="Z1585" t="b">
        <f t="shared" si="493"/>
        <v>0</v>
      </c>
      <c r="AA1585" s="6">
        <f t="shared" si="494"/>
        <v>4.9768518518518434E-4</v>
      </c>
      <c r="AB1585" s="6" t="b">
        <f t="shared" si="495"/>
        <v>0</v>
      </c>
      <c r="AC1585" s="9">
        <f t="shared" si="496"/>
        <v>121</v>
      </c>
      <c r="AD1585" s="9">
        <f t="shared" si="505"/>
        <v>168.83720930232587</v>
      </c>
      <c r="AE1585" s="10">
        <f t="shared" si="502"/>
        <v>4.9768518518518521E-4</v>
      </c>
      <c r="AF1585">
        <f t="shared" si="497"/>
        <v>3.4143518518518559E-3</v>
      </c>
      <c r="AG1585" t="b">
        <f t="shared" si="498"/>
        <v>0</v>
      </c>
      <c r="AH1585">
        <f t="shared" si="499"/>
        <v>6.2071759259259257E-2</v>
      </c>
    </row>
    <row r="1586" spans="1:34" x14ac:dyDescent="0.2">
      <c r="A1586">
        <v>1684</v>
      </c>
      <c r="B1586" t="s">
        <v>1639</v>
      </c>
      <c r="C1586" t="s">
        <v>1650</v>
      </c>
      <c r="D1586" t="s">
        <v>2029</v>
      </c>
      <c r="E1586" t="str">
        <f t="shared" si="486"/>
        <v>Angela McLeanApr 6, 2020</v>
      </c>
      <c r="F1586" t="str">
        <f>VLOOKUP(D1586,'names lookup'!A:L,5,FALSE)</f>
        <v>Angela McLean</v>
      </c>
      <c r="G1586" t="str">
        <f>VLOOKUP(F1586,'names lookup'!E:H,3,FALSE)</f>
        <v>Ministry of Defence</v>
      </c>
      <c r="H1586" t="str">
        <f>VLOOKUP(F1586,'names lookup'!E:I,5,FALSE)</f>
        <v>Government</v>
      </c>
      <c r="I1586" t="str">
        <f>VLOOKUP($F1586,'names lookup'!$E:J,6,FALSE)</f>
        <v>Defence</v>
      </c>
      <c r="J1586" t="str">
        <f>VLOOKUP($F1586,'names lookup'!$E:K,7,FALSE)</f>
        <v>N/A</v>
      </c>
      <c r="K1586" t="str">
        <f>VLOOKUP($F1586,'names lookup'!$E:L,8,FALSE)</f>
        <v>UK</v>
      </c>
      <c r="L1586" t="str">
        <f t="shared" si="487"/>
        <v>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v>
      </c>
      <c r="M1586" t="str">
        <f t="shared" si="500"/>
        <v>03:51</v>
      </c>
      <c r="N1586">
        <v>1</v>
      </c>
      <c r="O1586">
        <v>404</v>
      </c>
      <c r="Q1586" t="s">
        <v>1525</v>
      </c>
      <c r="R1586" s="7">
        <f t="shared" si="488"/>
        <v>43927</v>
      </c>
      <c r="S1586" t="s">
        <v>2954</v>
      </c>
      <c r="T1586" s="6">
        <f t="shared" si="501"/>
        <v>4.4340277777777777E-2</v>
      </c>
      <c r="U1586">
        <f t="shared" si="489"/>
        <v>4.3842592592592593E-2</v>
      </c>
      <c r="V1586">
        <f t="shared" si="490"/>
        <v>5.3287037037037042E-2</v>
      </c>
      <c r="W1586">
        <f t="shared" si="491"/>
        <v>9.4444444444444497E-3</v>
      </c>
      <c r="X1586">
        <f t="shared" si="503"/>
        <v>4.7256944444444449E-2</v>
      </c>
      <c r="Y1586">
        <f t="shared" si="492"/>
        <v>4.7256944444444449E-2</v>
      </c>
      <c r="Z1586" t="b">
        <f t="shared" si="493"/>
        <v>0</v>
      </c>
      <c r="AA1586" s="6">
        <f t="shared" si="494"/>
        <v>3.4722222222222099E-4</v>
      </c>
      <c r="AB1586" s="6" t="b">
        <f t="shared" si="495"/>
        <v>0</v>
      </c>
      <c r="AC1586" s="9">
        <f t="shared" si="496"/>
        <v>76</v>
      </c>
      <c r="AD1586" s="9">
        <f t="shared" si="505"/>
        <v>152.00000000000054</v>
      </c>
      <c r="AE1586" s="10">
        <f t="shared" si="502"/>
        <v>3.1250000000000001E-4</v>
      </c>
      <c r="AF1586">
        <f t="shared" si="497"/>
        <v>3.4143518518518559E-3</v>
      </c>
      <c r="AG1586" t="b">
        <f t="shared" si="498"/>
        <v>0</v>
      </c>
      <c r="AH1586">
        <f t="shared" si="499"/>
        <v>6.2071759259259257E-2</v>
      </c>
    </row>
    <row r="1587" spans="1:34" x14ac:dyDescent="0.2">
      <c r="A1587">
        <v>1685</v>
      </c>
      <c r="B1587" t="s">
        <v>1639</v>
      </c>
      <c r="C1587" t="s">
        <v>1651</v>
      </c>
      <c r="D1587" t="s">
        <v>2029</v>
      </c>
      <c r="E1587" t="str">
        <f t="shared" si="486"/>
        <v>Angela McLeanApr 6, 2020</v>
      </c>
      <c r="F1587" t="str">
        <f>VLOOKUP(D1587,'names lookup'!A:L,5,FALSE)</f>
        <v>Angela McLean</v>
      </c>
      <c r="G1587" t="str">
        <f>VLOOKUP(F1587,'names lookup'!E:H,3,FALSE)</f>
        <v>Ministry of Defence</v>
      </c>
      <c r="H1587" t="str">
        <f>VLOOKUP(F1587,'names lookup'!E:I,5,FALSE)</f>
        <v>Government</v>
      </c>
      <c r="I1587" t="str">
        <f>VLOOKUP($F1587,'names lookup'!$E:J,6,FALSE)</f>
        <v>Defence</v>
      </c>
      <c r="J1587" t="str">
        <f>VLOOKUP($F1587,'names lookup'!$E:K,7,FALSE)</f>
        <v>N/A</v>
      </c>
      <c r="K1587" t="str">
        <f>VLOOKUP($F1587,'names lookup'!$E:L,8,FALSE)</f>
        <v>UK</v>
      </c>
      <c r="L1587" t="str">
        <f t="shared" si="487"/>
        <v>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v>
      </c>
      <c r="M1587" t="str">
        <f t="shared" si="500"/>
        <v>04:21</v>
      </c>
      <c r="N1587">
        <v>1</v>
      </c>
      <c r="O1587">
        <v>823</v>
      </c>
      <c r="Q1587" t="s">
        <v>1525</v>
      </c>
      <c r="R1587" s="7">
        <f t="shared" si="488"/>
        <v>43927</v>
      </c>
      <c r="S1587" t="s">
        <v>2954</v>
      </c>
      <c r="T1587" s="6">
        <f t="shared" si="501"/>
        <v>4.4687499999999998E-2</v>
      </c>
      <c r="U1587">
        <f t="shared" si="489"/>
        <v>4.3842592592592593E-2</v>
      </c>
      <c r="V1587">
        <f t="shared" si="490"/>
        <v>5.3287037037037042E-2</v>
      </c>
      <c r="W1587">
        <f t="shared" si="491"/>
        <v>9.4444444444444497E-3</v>
      </c>
      <c r="X1587">
        <f t="shared" si="503"/>
        <v>4.7256944444444449E-2</v>
      </c>
      <c r="Y1587">
        <f t="shared" si="492"/>
        <v>4.7256944444444449E-2</v>
      </c>
      <c r="Z1587" t="b">
        <f t="shared" si="493"/>
        <v>0</v>
      </c>
      <c r="AA1587" s="6">
        <f t="shared" si="494"/>
        <v>6.7129629629630178E-4</v>
      </c>
      <c r="AB1587" s="6" t="b">
        <f t="shared" si="495"/>
        <v>0</v>
      </c>
      <c r="AC1587" s="9">
        <f t="shared" si="496"/>
        <v>143</v>
      </c>
      <c r="AD1587" s="9">
        <f t="shared" si="505"/>
        <v>147.93103448275741</v>
      </c>
      <c r="AE1587" s="10">
        <f t="shared" si="502"/>
        <v>5.9027777777777778E-4</v>
      </c>
      <c r="AF1587">
        <f t="shared" si="497"/>
        <v>3.4143518518518559E-3</v>
      </c>
      <c r="AG1587" t="b">
        <f t="shared" si="498"/>
        <v>0</v>
      </c>
      <c r="AH1587">
        <f t="shared" si="499"/>
        <v>6.2071759259259257E-2</v>
      </c>
    </row>
    <row r="1588" spans="1:34" x14ac:dyDescent="0.2">
      <c r="A1588">
        <v>1686</v>
      </c>
      <c r="B1588" t="s">
        <v>1639</v>
      </c>
      <c r="C1588" t="s">
        <v>1652</v>
      </c>
      <c r="D1588" t="s">
        <v>2029</v>
      </c>
      <c r="E1588" t="str">
        <f t="shared" si="486"/>
        <v>Angela McLeanApr 6, 2020</v>
      </c>
      <c r="F1588" t="str">
        <f>VLOOKUP(D1588,'names lookup'!A:L,5,FALSE)</f>
        <v>Angela McLean</v>
      </c>
      <c r="G1588" t="str">
        <f>VLOOKUP(F1588,'names lookup'!E:H,3,FALSE)</f>
        <v>Ministry of Defence</v>
      </c>
      <c r="H1588" t="str">
        <f>VLOOKUP(F1588,'names lookup'!E:I,5,FALSE)</f>
        <v>Government</v>
      </c>
      <c r="I1588" t="str">
        <f>VLOOKUP($F1588,'names lookup'!$E:J,6,FALSE)</f>
        <v>Defence</v>
      </c>
      <c r="J1588" t="str">
        <f>VLOOKUP($F1588,'names lookup'!$E:K,7,FALSE)</f>
        <v>N/A</v>
      </c>
      <c r="K1588" t="str">
        <f>VLOOKUP($F1588,'names lookup'!$E:L,8,FALSE)</f>
        <v>UK</v>
      </c>
      <c r="L1588" t="str">
        <f t="shared" si="487"/>
        <v>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v>
      </c>
      <c r="M1588" t="str">
        <f t="shared" si="500"/>
        <v>05:19</v>
      </c>
      <c r="N1588">
        <v>1</v>
      </c>
      <c r="O1588">
        <v>367</v>
      </c>
      <c r="Q1588" t="s">
        <v>1525</v>
      </c>
      <c r="R1588" s="7">
        <f t="shared" si="488"/>
        <v>43927</v>
      </c>
      <c r="S1588" t="s">
        <v>2954</v>
      </c>
      <c r="T1588" s="6">
        <f t="shared" si="501"/>
        <v>4.53587962962963E-2</v>
      </c>
      <c r="U1588">
        <f t="shared" si="489"/>
        <v>4.3842592592592593E-2</v>
      </c>
      <c r="V1588">
        <f t="shared" si="490"/>
        <v>5.3287037037037042E-2</v>
      </c>
      <c r="W1588">
        <f t="shared" si="491"/>
        <v>9.4444444444444497E-3</v>
      </c>
      <c r="X1588">
        <f t="shared" si="503"/>
        <v>4.7256944444444449E-2</v>
      </c>
      <c r="Y1588">
        <f t="shared" si="492"/>
        <v>4.7256944444444449E-2</v>
      </c>
      <c r="Z1588" t="b">
        <f t="shared" si="493"/>
        <v>0</v>
      </c>
      <c r="AA1588" s="6">
        <f t="shared" si="494"/>
        <v>3.0092592592592671E-4</v>
      </c>
      <c r="AB1588" s="6" t="b">
        <f t="shared" si="495"/>
        <v>0</v>
      </c>
      <c r="AC1588" s="9">
        <f t="shared" si="496"/>
        <v>65</v>
      </c>
      <c r="AD1588" s="9">
        <f t="shared" si="505"/>
        <v>149.9999999999996</v>
      </c>
      <c r="AE1588" s="10">
        <f t="shared" si="502"/>
        <v>2.6620370370370372E-4</v>
      </c>
      <c r="AF1588">
        <f t="shared" si="497"/>
        <v>3.4143518518518559E-3</v>
      </c>
      <c r="AG1588" t="b">
        <f t="shared" si="498"/>
        <v>0</v>
      </c>
      <c r="AH1588">
        <f t="shared" si="499"/>
        <v>6.2071759259259257E-2</v>
      </c>
    </row>
    <row r="1589" spans="1:34" x14ac:dyDescent="0.2">
      <c r="A1589">
        <v>1687</v>
      </c>
      <c r="B1589" t="s">
        <v>1639</v>
      </c>
      <c r="C1589" t="s">
        <v>1653</v>
      </c>
      <c r="D1589" t="s">
        <v>2029</v>
      </c>
      <c r="E1589" t="str">
        <f t="shared" si="486"/>
        <v>Angela McLeanApr 6, 2020</v>
      </c>
      <c r="F1589" t="str">
        <f>VLOOKUP(D1589,'names lookup'!A:L,5,FALSE)</f>
        <v>Angela McLean</v>
      </c>
      <c r="G1589" t="str">
        <f>VLOOKUP(F1589,'names lookup'!E:H,3,FALSE)</f>
        <v>Ministry of Defence</v>
      </c>
      <c r="H1589" t="str">
        <f>VLOOKUP(F1589,'names lookup'!E:I,5,FALSE)</f>
        <v>Government</v>
      </c>
      <c r="I1589" t="str">
        <f>VLOOKUP($F1589,'names lookup'!$E:J,6,FALSE)</f>
        <v>Defence</v>
      </c>
      <c r="J1589" t="str">
        <f>VLOOKUP($F1589,'names lookup'!$E:K,7,FALSE)</f>
        <v>N/A</v>
      </c>
      <c r="K1589" t="str">
        <f>VLOOKUP($F1589,'names lookup'!$E:L,8,FALSE)</f>
        <v>UK</v>
      </c>
      <c r="L1589" t="str">
        <f t="shared" si="487"/>
        <v>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v>
      </c>
      <c r="M1589" t="str">
        <f t="shared" si="500"/>
        <v>05:45</v>
      </c>
      <c r="N1589">
        <v>1</v>
      </c>
      <c r="O1589">
        <v>439</v>
      </c>
      <c r="Q1589" t="s">
        <v>1525</v>
      </c>
      <c r="R1589" s="7">
        <f t="shared" si="488"/>
        <v>43927</v>
      </c>
      <c r="S1589" t="s">
        <v>2954</v>
      </c>
      <c r="T1589" s="6">
        <f t="shared" si="501"/>
        <v>4.5659722222222227E-2</v>
      </c>
      <c r="U1589">
        <f t="shared" si="489"/>
        <v>4.3842592592592593E-2</v>
      </c>
      <c r="V1589">
        <f t="shared" si="490"/>
        <v>5.3287037037037042E-2</v>
      </c>
      <c r="W1589">
        <f t="shared" si="491"/>
        <v>9.4444444444444497E-3</v>
      </c>
      <c r="X1589">
        <f t="shared" si="503"/>
        <v>4.7256944444444449E-2</v>
      </c>
      <c r="Y1589">
        <f t="shared" si="492"/>
        <v>4.7256944444444449E-2</v>
      </c>
      <c r="Z1589" t="b">
        <f t="shared" si="493"/>
        <v>0</v>
      </c>
      <c r="AA1589" s="6">
        <f t="shared" si="494"/>
        <v>3.0092592592591977E-4</v>
      </c>
      <c r="AB1589" s="6" t="b">
        <f t="shared" si="495"/>
        <v>0</v>
      </c>
      <c r="AC1589" s="9">
        <f t="shared" si="496"/>
        <v>78</v>
      </c>
      <c r="AD1589" s="9">
        <f t="shared" si="505"/>
        <v>180.00000000000369</v>
      </c>
      <c r="AE1589" s="10">
        <f t="shared" si="502"/>
        <v>3.1250000000000001E-4</v>
      </c>
      <c r="AF1589">
        <f t="shared" si="497"/>
        <v>3.4143518518518559E-3</v>
      </c>
      <c r="AG1589" t="b">
        <f t="shared" si="498"/>
        <v>0</v>
      </c>
      <c r="AH1589">
        <f t="shared" si="499"/>
        <v>6.2071759259259257E-2</v>
      </c>
    </row>
    <row r="1590" spans="1:34" x14ac:dyDescent="0.2">
      <c r="A1590">
        <v>1688</v>
      </c>
      <c r="B1590" t="s">
        <v>1639</v>
      </c>
      <c r="C1590" t="s">
        <v>1654</v>
      </c>
      <c r="D1590" t="s">
        <v>2059</v>
      </c>
      <c r="E1590" t="str">
        <f t="shared" si="486"/>
        <v>Dominic RaabApr 6, 2020</v>
      </c>
      <c r="F1590" t="str">
        <f>VLOOKUP(D1590,'names lookup'!A:L,5,FALSE)</f>
        <v>Dominic Raab</v>
      </c>
      <c r="G1590" t="str">
        <f>VLOOKUP(F1590,'names lookup'!E:H,3,FALSE)</f>
        <v>Government</v>
      </c>
      <c r="H1590" t="str">
        <f>VLOOKUP(F1590,'names lookup'!E:I,5,FALSE)</f>
        <v>Government</v>
      </c>
      <c r="I1590" t="str">
        <f>VLOOKUP($F1590,'names lookup'!$E:J,6,FALSE)</f>
        <v>Central govt</v>
      </c>
      <c r="J1590" t="str">
        <f>VLOOKUP($F1590,'names lookup'!$E:K,7,FALSE)</f>
        <v>N/A</v>
      </c>
      <c r="K1590" t="str">
        <f>VLOOKUP($F1590,'names lookup'!$E:L,8,FALSE)</f>
        <v>UK</v>
      </c>
      <c r="L1590" t="str">
        <f t="shared" si="487"/>
        <v>Angela, thank you very much. So I’m very happy to take questions. Laura Kuenssberg from the BBC.</v>
      </c>
      <c r="M1590" t="str">
        <f t="shared" si="500"/>
        <v>06:11</v>
      </c>
      <c r="N1590">
        <v>1</v>
      </c>
      <c r="O1590">
        <v>118</v>
      </c>
      <c r="Q1590" t="s">
        <v>1525</v>
      </c>
      <c r="R1590" s="7">
        <f t="shared" si="488"/>
        <v>43927</v>
      </c>
      <c r="S1590" t="s">
        <v>2781</v>
      </c>
      <c r="T1590" s="6">
        <f t="shared" si="501"/>
        <v>4.5960648148148146E-2</v>
      </c>
      <c r="U1590">
        <f t="shared" si="489"/>
        <v>4.5960648148148146E-2</v>
      </c>
      <c r="V1590">
        <f t="shared" si="490"/>
        <v>6.2071759259259257E-2</v>
      </c>
      <c r="W1590">
        <f t="shared" si="491"/>
        <v>1.6111111111111111E-2</v>
      </c>
      <c r="X1590">
        <f t="shared" si="503"/>
        <v>4.7256944444444449E-2</v>
      </c>
      <c r="Y1590">
        <f t="shared" si="492"/>
        <v>4.7256944444444449E-2</v>
      </c>
      <c r="Z1590" t="b">
        <f t="shared" si="493"/>
        <v>0</v>
      </c>
      <c r="AA1590" s="6">
        <f t="shared" si="494"/>
        <v>6.9444444444441422E-5</v>
      </c>
      <c r="AB1590" s="6" t="b">
        <f t="shared" si="495"/>
        <v>0</v>
      </c>
      <c r="AC1590" s="9">
        <f t="shared" si="496"/>
        <v>17</v>
      </c>
      <c r="AD1590" s="9">
        <f t="shared" si="505"/>
        <v>170.00000000000739</v>
      </c>
      <c r="AE1590" s="10">
        <f t="shared" si="502"/>
        <v>6.9444444444444444E-5</v>
      </c>
      <c r="AF1590">
        <f t="shared" si="497"/>
        <v>1.2962962962963023E-3</v>
      </c>
      <c r="AG1590" t="b">
        <f t="shared" si="498"/>
        <v>0</v>
      </c>
      <c r="AH1590">
        <f t="shared" si="499"/>
        <v>6.2071759259259257E-2</v>
      </c>
    </row>
    <row r="1591" spans="1:34" x14ac:dyDescent="0.2">
      <c r="A1591">
        <v>1689</v>
      </c>
      <c r="B1591" t="s">
        <v>1639</v>
      </c>
      <c r="C1591" t="s">
        <v>1655</v>
      </c>
      <c r="D1591" t="s">
        <v>2111</v>
      </c>
      <c r="E1591" t="str">
        <f t="shared" si="486"/>
        <v>Laura KuenssbergApr 6, 2020</v>
      </c>
      <c r="F1591" t="str">
        <f>VLOOKUP(D1591,'names lookup'!A:L,5,FALSE)</f>
        <v>Laura Kuenssberg</v>
      </c>
      <c r="G1591" t="str">
        <f>VLOOKUP(F1591,'names lookup'!E:H,3,FALSE)</f>
        <v>BBC News</v>
      </c>
      <c r="H1591" t="str">
        <f>VLOOKUP(F1591,'names lookup'!E:I,5,FALSE)</f>
        <v>Media</v>
      </c>
      <c r="I1591" t="str">
        <f>VLOOKUP($F1591,'names lookup'!$E:J,6,FALSE)</f>
        <v>TV</v>
      </c>
      <c r="J1591" t="str">
        <f>VLOOKUP($F1591,'names lookup'!$E:K,7,FALSE)</f>
        <v>National</v>
      </c>
      <c r="K1591" t="str">
        <f>VLOOKUP($F1591,'names lookup'!$E:L,8,FALSE)</f>
        <v>UK</v>
      </c>
      <c r="L1591" t="str">
        <f t="shared" si="487"/>
        <v>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v>
      </c>
      <c r="M1591" t="str">
        <f t="shared" si="500"/>
        <v>06:17</v>
      </c>
      <c r="N1591">
        <v>1</v>
      </c>
      <c r="O1591">
        <v>519</v>
      </c>
      <c r="Q1591" t="s">
        <v>1525</v>
      </c>
      <c r="R1591" s="7">
        <f t="shared" si="488"/>
        <v>43927</v>
      </c>
      <c r="S1591" t="s">
        <v>2955</v>
      </c>
      <c r="T1591" s="6">
        <f t="shared" si="501"/>
        <v>4.6030092592592588E-2</v>
      </c>
      <c r="U1591">
        <f t="shared" si="489"/>
        <v>4.6030092592592588E-2</v>
      </c>
      <c r="V1591">
        <f t="shared" si="490"/>
        <v>4.7152777777777773E-2</v>
      </c>
      <c r="W1591">
        <f t="shared" si="491"/>
        <v>1.1226851851851849E-3</v>
      </c>
      <c r="X1591">
        <f t="shared" si="503"/>
        <v>4.7256944444444449E-2</v>
      </c>
      <c r="Y1591">
        <f t="shared" si="492"/>
        <v>4.7256944444444449E-2</v>
      </c>
      <c r="Z1591" t="b">
        <f t="shared" si="493"/>
        <v>0</v>
      </c>
      <c r="AA1591" s="6">
        <f t="shared" si="494"/>
        <v>3.587962962963015E-4</v>
      </c>
      <c r="AB1591" s="6" t="b">
        <f t="shared" si="495"/>
        <v>0</v>
      </c>
      <c r="AC1591" s="9">
        <f t="shared" si="496"/>
        <v>91</v>
      </c>
      <c r="AD1591" s="9">
        <f t="shared" si="505"/>
        <v>176.12903225806195</v>
      </c>
      <c r="AE1591" s="10">
        <f t="shared" si="502"/>
        <v>3.7037037037037035E-4</v>
      </c>
      <c r="AF1591">
        <f t="shared" si="497"/>
        <v>1.2268518518518609E-3</v>
      </c>
      <c r="AG1591" t="b">
        <f t="shared" si="498"/>
        <v>0</v>
      </c>
      <c r="AH1591">
        <f t="shared" si="499"/>
        <v>6.2071759259259257E-2</v>
      </c>
    </row>
    <row r="1592" spans="1:34" x14ac:dyDescent="0.2">
      <c r="A1592">
        <v>1690</v>
      </c>
      <c r="B1592" t="s">
        <v>1639</v>
      </c>
      <c r="C1592" t="s">
        <v>1656</v>
      </c>
      <c r="D1592" t="s">
        <v>2059</v>
      </c>
      <c r="E1592" t="str">
        <f t="shared" si="486"/>
        <v>Dominic RaabApr 6, 2020</v>
      </c>
      <c r="F1592" t="str">
        <f>VLOOKUP(D1592,'names lookup'!A:L,5,FALSE)</f>
        <v>Dominic Raab</v>
      </c>
      <c r="G1592" t="str">
        <f>VLOOKUP(F1592,'names lookup'!E:H,3,FALSE)</f>
        <v>Government</v>
      </c>
      <c r="H1592" t="str">
        <f>VLOOKUP(F1592,'names lookup'!E:I,5,FALSE)</f>
        <v>Government</v>
      </c>
      <c r="I1592" t="str">
        <f>VLOOKUP($F1592,'names lookup'!$E:J,6,FALSE)</f>
        <v>Central govt</v>
      </c>
      <c r="J1592" t="str">
        <f>VLOOKUP($F1592,'names lookup'!$E:K,7,FALSE)</f>
        <v>N/A</v>
      </c>
      <c r="K1592" t="str">
        <f>VLOOKUP($F1592,'names lookup'!$E:L,8,FALSE)</f>
        <v>UK</v>
      </c>
      <c r="L1592" t="str">
        <f t="shared" si="487"/>
        <v>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v>
      </c>
      <c r="M1592" t="str">
        <f t="shared" si="500"/>
        <v>06:48</v>
      </c>
      <c r="N1592">
        <v>1</v>
      </c>
      <c r="O1592">
        <v>656</v>
      </c>
      <c r="Q1592" t="s">
        <v>1525</v>
      </c>
      <c r="R1592" s="7">
        <f t="shared" si="488"/>
        <v>43927</v>
      </c>
      <c r="S1592" t="s">
        <v>2956</v>
      </c>
      <c r="T1592" s="6">
        <f t="shared" si="501"/>
        <v>4.6388888888888889E-2</v>
      </c>
      <c r="U1592">
        <f t="shared" si="489"/>
        <v>4.6388888888888889E-2</v>
      </c>
      <c r="V1592">
        <f t="shared" si="490"/>
        <v>6.2071759259259257E-2</v>
      </c>
      <c r="W1592">
        <f t="shared" si="491"/>
        <v>1.5682870370370368E-2</v>
      </c>
      <c r="X1592">
        <f t="shared" si="503"/>
        <v>4.7256944444444449E-2</v>
      </c>
      <c r="Y1592">
        <f t="shared" si="492"/>
        <v>4.7256944444444449E-2</v>
      </c>
      <c r="Z1592" t="b">
        <f t="shared" si="493"/>
        <v>0</v>
      </c>
      <c r="AA1592" s="6">
        <f t="shared" si="494"/>
        <v>3.5879629629629456E-4</v>
      </c>
      <c r="AB1592" s="6" t="b">
        <f t="shared" si="495"/>
        <v>0</v>
      </c>
      <c r="AC1592" s="9">
        <f t="shared" si="496"/>
        <v>114</v>
      </c>
      <c r="AD1592" s="9">
        <f t="shared" si="505"/>
        <v>220.64516129032364</v>
      </c>
      <c r="AE1592" s="10">
        <f t="shared" si="502"/>
        <v>4.6296296296296293E-4</v>
      </c>
      <c r="AF1592">
        <f t="shared" si="497"/>
        <v>8.6805555555555941E-4</v>
      </c>
      <c r="AG1592" t="b">
        <f t="shared" si="498"/>
        <v>0</v>
      </c>
      <c r="AH1592">
        <f t="shared" si="499"/>
        <v>6.2071759259259257E-2</v>
      </c>
    </row>
    <row r="1593" spans="1:34" x14ac:dyDescent="0.2">
      <c r="A1593">
        <v>1691</v>
      </c>
      <c r="B1593" t="s">
        <v>1639</v>
      </c>
      <c r="C1593" t="s">
        <v>1657</v>
      </c>
      <c r="D1593" t="s">
        <v>2029</v>
      </c>
      <c r="E1593" t="str">
        <f t="shared" si="486"/>
        <v>Angela McLeanApr 6, 2020</v>
      </c>
      <c r="F1593" t="str">
        <f>VLOOKUP(D1593,'names lookup'!A:L,5,FALSE)</f>
        <v>Angela McLean</v>
      </c>
      <c r="G1593" t="str">
        <f>VLOOKUP(F1593,'names lookup'!E:H,3,FALSE)</f>
        <v>Ministry of Defence</v>
      </c>
      <c r="H1593" t="str">
        <f>VLOOKUP(F1593,'names lookup'!E:I,5,FALSE)</f>
        <v>Government</v>
      </c>
      <c r="I1593" t="str">
        <f>VLOOKUP($F1593,'names lookup'!$E:J,6,FALSE)</f>
        <v>Defence</v>
      </c>
      <c r="J1593" t="str">
        <f>VLOOKUP($F1593,'names lookup'!$E:K,7,FALSE)</f>
        <v>N/A</v>
      </c>
      <c r="K1593" t="str">
        <f>VLOOKUP($F1593,'names lookup'!$E:L,8,FALSE)</f>
        <v>UK</v>
      </c>
      <c r="L1593" t="str">
        <f t="shared" si="487"/>
        <v>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v>
      </c>
      <c r="M1593" t="str">
        <f t="shared" si="500"/>
        <v>07:19</v>
      </c>
      <c r="N1593">
        <v>1</v>
      </c>
      <c r="O1593">
        <v>417</v>
      </c>
      <c r="Q1593" t="s">
        <v>1525</v>
      </c>
      <c r="R1593" s="7">
        <f t="shared" si="488"/>
        <v>43927</v>
      </c>
      <c r="S1593" t="s">
        <v>2957</v>
      </c>
      <c r="T1593" s="6">
        <f t="shared" si="501"/>
        <v>4.6747685185185184E-2</v>
      </c>
      <c r="U1593">
        <f t="shared" si="489"/>
        <v>4.6747685185185184E-2</v>
      </c>
      <c r="V1593">
        <f t="shared" si="490"/>
        <v>5.3287037037037042E-2</v>
      </c>
      <c r="W1593">
        <f t="shared" si="491"/>
        <v>6.5393518518518587E-3</v>
      </c>
      <c r="X1593">
        <f t="shared" si="503"/>
        <v>4.7256944444444449E-2</v>
      </c>
      <c r="Y1593">
        <f t="shared" si="492"/>
        <v>4.7256944444444449E-2</v>
      </c>
      <c r="Z1593" t="b">
        <f t="shared" si="493"/>
        <v>0</v>
      </c>
      <c r="AA1593" s="6">
        <f t="shared" si="494"/>
        <v>3.5879629629629456E-4</v>
      </c>
      <c r="AB1593" s="6" t="b">
        <f t="shared" si="495"/>
        <v>0</v>
      </c>
      <c r="AC1593" s="9">
        <f t="shared" si="496"/>
        <v>77</v>
      </c>
      <c r="AD1593" s="9">
        <f t="shared" si="505"/>
        <v>149.03225806451684</v>
      </c>
      <c r="AE1593" s="10">
        <f t="shared" si="502"/>
        <v>3.1250000000000001E-4</v>
      </c>
      <c r="AF1593">
        <f t="shared" si="497"/>
        <v>5.0925925925926485E-4</v>
      </c>
      <c r="AG1593" t="b">
        <f t="shared" si="498"/>
        <v>0</v>
      </c>
      <c r="AH1593">
        <f t="shared" si="499"/>
        <v>6.2071759259259257E-2</v>
      </c>
    </row>
    <row r="1594" spans="1:34" x14ac:dyDescent="0.2">
      <c r="A1594">
        <v>1692</v>
      </c>
      <c r="B1594" t="s">
        <v>1639</v>
      </c>
      <c r="C1594" t="s">
        <v>1658</v>
      </c>
      <c r="D1594" t="s">
        <v>2059</v>
      </c>
      <c r="E1594" t="str">
        <f t="shared" si="486"/>
        <v>Dominic RaabApr 6, 2020</v>
      </c>
      <c r="F1594" t="str">
        <f>VLOOKUP(D1594,'names lookup'!A:L,5,FALSE)</f>
        <v>Dominic Raab</v>
      </c>
      <c r="G1594" t="str">
        <f>VLOOKUP(F1594,'names lookup'!E:H,3,FALSE)</f>
        <v>Government</v>
      </c>
      <c r="H1594" t="str">
        <f>VLOOKUP(F1594,'names lookup'!E:I,5,FALSE)</f>
        <v>Government</v>
      </c>
      <c r="I1594" t="str">
        <f>VLOOKUP($F1594,'names lookup'!$E:J,6,FALSE)</f>
        <v>Central govt</v>
      </c>
      <c r="J1594" t="str">
        <f>VLOOKUP($F1594,'names lookup'!$E:K,7,FALSE)</f>
        <v>N/A</v>
      </c>
      <c r="K1594" t="str">
        <f>VLOOKUP($F1594,'names lookup'!$E:L,8,FALSE)</f>
        <v>UK</v>
      </c>
      <c r="L1594" t="str">
        <f t="shared" si="487"/>
        <v>Does that give you the answers you need or do you want to come back?</v>
      </c>
      <c r="M1594" t="str">
        <f t="shared" si="500"/>
        <v>07:50</v>
      </c>
      <c r="N1594">
        <v>1</v>
      </c>
      <c r="O1594">
        <v>90</v>
      </c>
      <c r="Q1594" t="s">
        <v>1525</v>
      </c>
      <c r="R1594" s="7">
        <f t="shared" si="488"/>
        <v>43927</v>
      </c>
      <c r="S1594" t="s">
        <v>2370</v>
      </c>
      <c r="T1594" s="6">
        <f t="shared" si="501"/>
        <v>4.7106481481481478E-2</v>
      </c>
      <c r="U1594">
        <f t="shared" si="489"/>
        <v>4.7106481481481478E-2</v>
      </c>
      <c r="V1594">
        <f t="shared" si="490"/>
        <v>6.2071759259259257E-2</v>
      </c>
      <c r="W1594">
        <f t="shared" si="491"/>
        <v>1.4965277777777779E-2</v>
      </c>
      <c r="X1594">
        <f t="shared" si="503"/>
        <v>4.7256944444444449E-2</v>
      </c>
      <c r="Y1594">
        <f t="shared" si="492"/>
        <v>4.7256944444444449E-2</v>
      </c>
      <c r="Z1594" t="b">
        <f t="shared" si="493"/>
        <v>0</v>
      </c>
      <c r="AA1594" s="6">
        <f t="shared" si="494"/>
        <v>4.6296296296294281E-5</v>
      </c>
      <c r="AB1594" s="6" t="b">
        <f t="shared" si="495"/>
        <v>0</v>
      </c>
      <c r="AC1594" s="9">
        <f t="shared" si="496"/>
        <v>15</v>
      </c>
      <c r="AD1594" s="9">
        <f t="shared" si="505"/>
        <v>225.00000000000981</v>
      </c>
      <c r="AE1594" s="10">
        <f t="shared" si="502"/>
        <v>5.7870370370370366E-5</v>
      </c>
      <c r="AF1594">
        <f t="shared" si="497"/>
        <v>1.5046296296297029E-4</v>
      </c>
      <c r="AG1594" t="b">
        <f t="shared" si="498"/>
        <v>0</v>
      </c>
      <c r="AH1594">
        <f t="shared" si="499"/>
        <v>6.2071759259259257E-2</v>
      </c>
    </row>
    <row r="1595" spans="1:34" x14ac:dyDescent="0.2">
      <c r="A1595">
        <v>1693</v>
      </c>
      <c r="B1595" t="s">
        <v>1639</v>
      </c>
      <c r="C1595" t="s">
        <v>1659</v>
      </c>
      <c r="D1595" t="s">
        <v>2111</v>
      </c>
      <c r="E1595" t="str">
        <f t="shared" si="486"/>
        <v>Laura KuenssbergApr 6, 2020</v>
      </c>
      <c r="F1595" t="str">
        <f>VLOOKUP(D1595,'names lookup'!A:L,5,FALSE)</f>
        <v>Laura Kuenssberg</v>
      </c>
      <c r="G1595" t="str">
        <f>VLOOKUP(F1595,'names lookup'!E:H,3,FALSE)</f>
        <v>BBC News</v>
      </c>
      <c r="H1595" t="str">
        <f>VLOOKUP(F1595,'names lookup'!E:I,5,FALSE)</f>
        <v>Media</v>
      </c>
      <c r="I1595" t="str">
        <f>VLOOKUP($F1595,'names lookup'!$E:J,6,FALSE)</f>
        <v>TV</v>
      </c>
      <c r="J1595" t="str">
        <f>VLOOKUP($F1595,'names lookup'!$E:K,7,FALSE)</f>
        <v>National</v>
      </c>
      <c r="K1595" t="str">
        <f>VLOOKUP($F1595,'names lookup'!$E:L,8,FALSE)</f>
        <v>UK</v>
      </c>
      <c r="L1595" t="str">
        <f t="shared" si="487"/>
        <v>I’m just wondering, there is increasing discussion about what the exit strategy from these restrictions should be. I would be interested to hear Angela or professor, what’s his view on what they might anticipate given all the-</v>
      </c>
      <c r="M1595" t="str">
        <f t="shared" si="500"/>
        <v>07:54</v>
      </c>
      <c r="N1595">
        <v>1</v>
      </c>
      <c r="O1595">
        <v>252</v>
      </c>
      <c r="Q1595" t="s">
        <v>1525</v>
      </c>
      <c r="R1595" s="7">
        <f t="shared" si="488"/>
        <v>43927</v>
      </c>
      <c r="S1595" t="s">
        <v>2958</v>
      </c>
      <c r="T1595" s="6">
        <f t="shared" si="501"/>
        <v>4.7152777777777773E-2</v>
      </c>
      <c r="U1595">
        <f t="shared" si="489"/>
        <v>4.7152777777777773E-2</v>
      </c>
      <c r="V1595">
        <f t="shared" si="490"/>
        <v>4.7152777777777773E-2</v>
      </c>
      <c r="W1595">
        <f t="shared" si="491"/>
        <v>0</v>
      </c>
      <c r="X1595">
        <f t="shared" si="503"/>
        <v>4.7256944444444449E-2</v>
      </c>
      <c r="Y1595">
        <f t="shared" si="492"/>
        <v>4.7256944444444449E-2</v>
      </c>
      <c r="Z1595" t="b">
        <f t="shared" si="493"/>
        <v>0</v>
      </c>
      <c r="AA1595" s="6">
        <f t="shared" si="494"/>
        <v>1.0416666666667601E-4</v>
      </c>
      <c r="AB1595" s="6" t="b">
        <f t="shared" si="495"/>
        <v>0</v>
      </c>
      <c r="AC1595" s="9">
        <f t="shared" si="496"/>
        <v>37</v>
      </c>
      <c r="AD1595" s="9">
        <f t="shared" si="505"/>
        <v>246.66666666664455</v>
      </c>
      <c r="AE1595" s="10">
        <f t="shared" si="502"/>
        <v>1.5046296296296297E-4</v>
      </c>
      <c r="AF1595">
        <f t="shared" si="497"/>
        <v>1.0416666666667601E-4</v>
      </c>
      <c r="AG1595" t="b">
        <f t="shared" si="498"/>
        <v>0</v>
      </c>
      <c r="AH1595">
        <f t="shared" si="499"/>
        <v>6.2071759259259257E-2</v>
      </c>
    </row>
    <row r="1596" spans="1:34" x14ac:dyDescent="0.2">
      <c r="A1596">
        <v>1694</v>
      </c>
      <c r="B1596" t="s">
        <v>1639</v>
      </c>
      <c r="C1596" t="s">
        <v>1660</v>
      </c>
      <c r="D1596" t="s">
        <v>2108</v>
      </c>
      <c r="E1596" t="str">
        <f t="shared" si="486"/>
        <v>LauraApr 6, 2020</v>
      </c>
      <c r="F1596" t="str">
        <f>VLOOKUP(E1596,'names lookup'!D:L,2,FALSE)</f>
        <v>Laura Kuenssberg</v>
      </c>
      <c r="G1596" t="str">
        <f>VLOOKUP(F1596,'names lookup'!E:H,3,FALSE)</f>
        <v>BBC News</v>
      </c>
      <c r="H1596" t="str">
        <f>VLOOKUP(F1596,'names lookup'!E:I,5,FALSE)</f>
        <v>Media</v>
      </c>
      <c r="I1596" t="str">
        <f>VLOOKUP($F1596,'names lookup'!$E:J,6,FALSE)</f>
        <v>TV</v>
      </c>
      <c r="J1596" t="str">
        <f>VLOOKUP($F1596,'names lookup'!$E:K,7,FALSE)</f>
        <v>National</v>
      </c>
      <c r="K1596" t="str">
        <f>VLOOKUP($F1596,'names lookup'!$E:L,8,FALSE)</f>
        <v>UK</v>
      </c>
      <c r="L1596" t="str">
        <f t="shared" si="487"/>
        <v>… uncertainties around?</v>
      </c>
      <c r="M1596" t="str">
        <f t="shared" si="500"/>
        <v>08:03</v>
      </c>
      <c r="N1596">
        <v>1</v>
      </c>
      <c r="O1596">
        <v>38</v>
      </c>
      <c r="Q1596" t="s">
        <v>1525</v>
      </c>
      <c r="R1596" s="7">
        <f t="shared" si="488"/>
        <v>43927</v>
      </c>
      <c r="S1596" t="s">
        <v>2959</v>
      </c>
      <c r="T1596" s="6">
        <f t="shared" si="501"/>
        <v>4.7256944444444449E-2</v>
      </c>
      <c r="U1596">
        <f t="shared" si="489"/>
        <v>4.7256944444444449E-2</v>
      </c>
      <c r="V1596">
        <f t="shared" si="490"/>
        <v>4.7256944444444449E-2</v>
      </c>
      <c r="W1596">
        <f t="shared" si="491"/>
        <v>0</v>
      </c>
      <c r="X1596">
        <f t="shared" si="503"/>
        <v>4.7280092592592589E-2</v>
      </c>
      <c r="Y1596">
        <f t="shared" si="492"/>
        <v>4.7280092592592589E-2</v>
      </c>
      <c r="Z1596" t="b">
        <f t="shared" si="493"/>
        <v>0</v>
      </c>
      <c r="AA1596" s="6">
        <f t="shared" si="494"/>
        <v>2.3148148148140202E-5</v>
      </c>
      <c r="AB1596" s="6" t="b">
        <f t="shared" si="495"/>
        <v>0</v>
      </c>
      <c r="AC1596" s="9">
        <f t="shared" si="496"/>
        <v>3</v>
      </c>
      <c r="AD1596" s="9">
        <f t="shared" si="505"/>
        <v>90.000000000030894</v>
      </c>
      <c r="AE1596" s="10">
        <f t="shared" si="502"/>
        <v>1.1574074074074073E-5</v>
      </c>
      <c r="AF1596">
        <f t="shared" si="497"/>
        <v>2.3148148148140202E-5</v>
      </c>
      <c r="AG1596" t="b">
        <f t="shared" si="498"/>
        <v>0</v>
      </c>
      <c r="AH1596">
        <f t="shared" si="499"/>
        <v>6.2071759259259257E-2</v>
      </c>
    </row>
    <row r="1597" spans="1:34" x14ac:dyDescent="0.2">
      <c r="A1597">
        <v>1695</v>
      </c>
      <c r="B1597" t="s">
        <v>1639</v>
      </c>
      <c r="C1597" t="s">
        <v>1661</v>
      </c>
      <c r="D1597" t="s">
        <v>2029</v>
      </c>
      <c r="E1597" t="str">
        <f t="shared" si="486"/>
        <v>Angela McLeanApr 6, 2020</v>
      </c>
      <c r="F1597" t="str">
        <f>VLOOKUP(D1597,'names lookup'!A:L,5,FALSE)</f>
        <v>Angela McLean</v>
      </c>
      <c r="G1597" t="str">
        <f>VLOOKUP(F1597,'names lookup'!E:H,3,FALSE)</f>
        <v>Ministry of Defence</v>
      </c>
      <c r="H1597" t="str">
        <f>VLOOKUP(F1597,'names lookup'!E:I,5,FALSE)</f>
        <v>Government</v>
      </c>
      <c r="I1597" t="str">
        <f>VLOOKUP($F1597,'names lookup'!$E:J,6,FALSE)</f>
        <v>Defence</v>
      </c>
      <c r="J1597" t="str">
        <f>VLOOKUP($F1597,'names lookup'!$E:K,7,FALSE)</f>
        <v>N/A</v>
      </c>
      <c r="K1597" t="str">
        <f>VLOOKUP($F1597,'names lookup'!$E:L,8,FALSE)</f>
        <v>UK</v>
      </c>
      <c r="L1597" t="str">
        <f t="shared" si="487"/>
        <v>Again, our suggestion has been completely clear. We need to know how well the current restrictions are working before we can say anything sensible about what the next stage might be.</v>
      </c>
      <c r="M1597" t="str">
        <f t="shared" si="500"/>
        <v>08:05</v>
      </c>
      <c r="N1597">
        <v>1</v>
      </c>
      <c r="O1597">
        <v>205</v>
      </c>
      <c r="Q1597" t="s">
        <v>1525</v>
      </c>
      <c r="R1597" s="7">
        <f t="shared" si="488"/>
        <v>43927</v>
      </c>
      <c r="S1597" t="s">
        <v>2960</v>
      </c>
      <c r="T1597" s="6">
        <f t="shared" si="501"/>
        <v>4.7280092592592589E-2</v>
      </c>
      <c r="U1597">
        <f t="shared" si="489"/>
        <v>4.7280092592592589E-2</v>
      </c>
      <c r="V1597">
        <f t="shared" si="490"/>
        <v>5.3287037037037042E-2</v>
      </c>
      <c r="W1597">
        <f t="shared" si="491"/>
        <v>6.0069444444444536E-3</v>
      </c>
      <c r="X1597">
        <f t="shared" si="503"/>
        <v>4.9131944444444443E-2</v>
      </c>
      <c r="Y1597">
        <f t="shared" si="492"/>
        <v>4.9131944444444443E-2</v>
      </c>
      <c r="Z1597" t="b">
        <f t="shared" si="493"/>
        <v>0</v>
      </c>
      <c r="AA1597" s="6">
        <f t="shared" si="494"/>
        <v>1.6203703703703692E-4</v>
      </c>
      <c r="AB1597" s="6" t="b">
        <f t="shared" si="495"/>
        <v>0</v>
      </c>
      <c r="AC1597" s="9">
        <f t="shared" si="496"/>
        <v>31</v>
      </c>
      <c r="AD1597" s="9">
        <f t="shared" si="505"/>
        <v>132.85714285714295</v>
      </c>
      <c r="AE1597" s="10">
        <f t="shared" si="502"/>
        <v>1.273148148148148E-4</v>
      </c>
      <c r="AF1597">
        <f t="shared" si="497"/>
        <v>1.8518518518518545E-3</v>
      </c>
      <c r="AG1597" t="b">
        <f t="shared" si="498"/>
        <v>0</v>
      </c>
      <c r="AH1597">
        <f t="shared" si="499"/>
        <v>6.2071759259259257E-2</v>
      </c>
    </row>
    <row r="1598" spans="1:34" x14ac:dyDescent="0.2">
      <c r="A1598">
        <v>1696</v>
      </c>
      <c r="B1598" t="s">
        <v>1639</v>
      </c>
      <c r="C1598" t="s">
        <v>1662</v>
      </c>
      <c r="D1598" t="s">
        <v>2059</v>
      </c>
      <c r="E1598" t="str">
        <f t="shared" si="486"/>
        <v>Dominic RaabApr 6, 2020</v>
      </c>
      <c r="F1598" t="str">
        <f>VLOOKUP(D1598,'names lookup'!A:L,5,FALSE)</f>
        <v>Dominic Raab</v>
      </c>
      <c r="G1598" t="str">
        <f>VLOOKUP(F1598,'names lookup'!E:H,3,FALSE)</f>
        <v>Government</v>
      </c>
      <c r="H1598" t="str">
        <f>VLOOKUP(F1598,'names lookup'!E:I,5,FALSE)</f>
        <v>Government</v>
      </c>
      <c r="I1598" t="str">
        <f>VLOOKUP($F1598,'names lookup'!$E:J,6,FALSE)</f>
        <v>Central govt</v>
      </c>
      <c r="J1598" t="str">
        <f>VLOOKUP($F1598,'names lookup'!$E:K,7,FALSE)</f>
        <v>N/A</v>
      </c>
      <c r="K1598" t="str">
        <f>VLOOKUP($F1598,'names lookup'!$E:L,8,FALSE)</f>
        <v>UK</v>
      </c>
      <c r="L1598" t="str">
        <f t="shared" si="487"/>
        <v>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v>
      </c>
      <c r="M1598" t="str">
        <f t="shared" si="500"/>
        <v>08:19</v>
      </c>
      <c r="N1598">
        <v>1</v>
      </c>
      <c r="O1598">
        <v>324</v>
      </c>
      <c r="Q1598" t="s">
        <v>1525</v>
      </c>
      <c r="R1598" s="7">
        <f t="shared" si="488"/>
        <v>43927</v>
      </c>
      <c r="S1598" t="s">
        <v>2961</v>
      </c>
      <c r="T1598" s="6">
        <f t="shared" si="501"/>
        <v>4.7442129629629626E-2</v>
      </c>
      <c r="U1598">
        <f t="shared" si="489"/>
        <v>4.7442129629629626E-2</v>
      </c>
      <c r="V1598">
        <f t="shared" si="490"/>
        <v>6.2071759259259257E-2</v>
      </c>
      <c r="W1598">
        <f t="shared" si="491"/>
        <v>1.4629629629629631E-2</v>
      </c>
      <c r="X1598">
        <f t="shared" si="503"/>
        <v>4.9131944444444443E-2</v>
      </c>
      <c r="Y1598">
        <f t="shared" si="492"/>
        <v>4.9131944444444443E-2</v>
      </c>
      <c r="Z1598" t="b">
        <f t="shared" si="493"/>
        <v>0</v>
      </c>
      <c r="AA1598" s="6">
        <f t="shared" si="494"/>
        <v>2.1990740740741171E-4</v>
      </c>
      <c r="AB1598" s="6" t="b">
        <f t="shared" si="495"/>
        <v>0</v>
      </c>
      <c r="AC1598" s="9">
        <f t="shared" si="496"/>
        <v>57</v>
      </c>
      <c r="AD1598" s="9">
        <f t="shared" si="505"/>
        <v>179.99999999999648</v>
      </c>
      <c r="AE1598" s="10">
        <f t="shared" si="502"/>
        <v>2.3148148148148146E-4</v>
      </c>
      <c r="AF1598">
        <f t="shared" si="497"/>
        <v>1.6898148148148176E-3</v>
      </c>
      <c r="AG1598" t="b">
        <f t="shared" si="498"/>
        <v>0</v>
      </c>
      <c r="AH1598">
        <f t="shared" si="499"/>
        <v>6.2071759259259257E-2</v>
      </c>
    </row>
    <row r="1599" spans="1:34" x14ac:dyDescent="0.2">
      <c r="A1599">
        <v>1697</v>
      </c>
      <c r="B1599" t="s">
        <v>1639</v>
      </c>
      <c r="C1599" t="s">
        <v>1663</v>
      </c>
      <c r="D1599" t="s">
        <v>2059</v>
      </c>
      <c r="E1599" t="str">
        <f t="shared" si="486"/>
        <v>Dominic RaabApr 6, 2020</v>
      </c>
      <c r="F1599" t="str">
        <f>VLOOKUP(D1599,'names lookup'!A:L,5,FALSE)</f>
        <v>Dominic Raab</v>
      </c>
      <c r="G1599" t="str">
        <f>VLOOKUP(F1599,'names lookup'!E:H,3,FALSE)</f>
        <v>Government</v>
      </c>
      <c r="H1599" t="str">
        <f>VLOOKUP(F1599,'names lookup'!E:I,5,FALSE)</f>
        <v>Government</v>
      </c>
      <c r="I1599" t="str">
        <f>VLOOKUP($F1599,'names lookup'!$E:J,6,FALSE)</f>
        <v>Central govt</v>
      </c>
      <c r="J1599" t="str">
        <f>VLOOKUP($F1599,'names lookup'!$E:K,7,FALSE)</f>
        <v>N/A</v>
      </c>
      <c r="K1599" t="str">
        <f>VLOOKUP($F1599,'names lookup'!$E:L,8,FALSE)</f>
        <v>UK</v>
      </c>
      <c r="L1599" t="str">
        <f t="shared" si="487"/>
        <v>Beth Rigby from Skye.</v>
      </c>
      <c r="M1599" t="str">
        <f t="shared" si="500"/>
        <v>08:38</v>
      </c>
      <c r="N1599">
        <v>1</v>
      </c>
      <c r="O1599">
        <v>43</v>
      </c>
      <c r="Q1599" t="s">
        <v>1525</v>
      </c>
      <c r="R1599" s="7">
        <f t="shared" si="488"/>
        <v>43927</v>
      </c>
      <c r="S1599" t="s">
        <v>2961</v>
      </c>
      <c r="T1599" s="6">
        <f t="shared" si="501"/>
        <v>4.7662037037037037E-2</v>
      </c>
      <c r="U1599">
        <f t="shared" si="489"/>
        <v>4.7442129629629626E-2</v>
      </c>
      <c r="V1599">
        <f t="shared" si="490"/>
        <v>6.2071759259259257E-2</v>
      </c>
      <c r="W1599">
        <f t="shared" si="491"/>
        <v>1.4629629629629631E-2</v>
      </c>
      <c r="X1599">
        <f t="shared" si="503"/>
        <v>4.9131944444444443E-2</v>
      </c>
      <c r="Y1599">
        <f t="shared" si="492"/>
        <v>4.9131944444444443E-2</v>
      </c>
      <c r="Z1599" t="b">
        <f t="shared" si="493"/>
        <v>0</v>
      </c>
      <c r="AA1599" s="6">
        <f t="shared" si="494"/>
        <v>3.4722222222220711E-5</v>
      </c>
      <c r="AB1599" s="6" t="b">
        <f t="shared" si="495"/>
        <v>0</v>
      </c>
      <c r="AC1599" s="9">
        <f t="shared" si="496"/>
        <v>4</v>
      </c>
      <c r="AD1599" s="9">
        <f t="shared" si="505"/>
        <v>80.000000000003482</v>
      </c>
      <c r="AE1599" s="10">
        <f t="shared" si="502"/>
        <v>1.1574074074074073E-5</v>
      </c>
      <c r="AF1599">
        <f t="shared" si="497"/>
        <v>1.6898148148148176E-3</v>
      </c>
      <c r="AG1599" t="b">
        <f t="shared" si="498"/>
        <v>0</v>
      </c>
      <c r="AH1599">
        <f t="shared" si="499"/>
        <v>6.2071759259259257E-2</v>
      </c>
    </row>
    <row r="1600" spans="1:34" x14ac:dyDescent="0.2">
      <c r="A1600">
        <v>1698</v>
      </c>
      <c r="B1600" t="s">
        <v>1639</v>
      </c>
      <c r="C1600" t="s">
        <v>1664</v>
      </c>
      <c r="D1600" t="s">
        <v>2035</v>
      </c>
      <c r="E1600" t="str">
        <f t="shared" si="486"/>
        <v>Beth RigbyApr 6, 2020</v>
      </c>
      <c r="F1600" t="str">
        <f>VLOOKUP(D1600,'names lookup'!A:L,5,FALSE)</f>
        <v>Beth Rigby</v>
      </c>
      <c r="G1600" t="str">
        <f>VLOOKUP(F1600,'names lookup'!E:H,3,FALSE)</f>
        <v>Sky News</v>
      </c>
      <c r="H1600" t="str">
        <f>VLOOKUP(F1600,'names lookup'!E:I,5,FALSE)</f>
        <v>Media</v>
      </c>
      <c r="I1600" t="str">
        <f>VLOOKUP($F1600,'names lookup'!$E:J,6,FALSE)</f>
        <v>TV</v>
      </c>
      <c r="J1600" t="str">
        <f>VLOOKUP($F1600,'names lookup'!$E:K,7,FALSE)</f>
        <v>National</v>
      </c>
      <c r="K1600" t="str">
        <f>VLOOKUP($F1600,'names lookup'!$E:L,8,FALSE)</f>
        <v>UK</v>
      </c>
      <c r="L1600" t="str">
        <f t="shared" si="487"/>
        <v>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v>
      </c>
      <c r="M1600" t="str">
        <f t="shared" si="500"/>
        <v>08:41</v>
      </c>
      <c r="N1600">
        <v>1</v>
      </c>
      <c r="O1600">
        <v>710</v>
      </c>
      <c r="Q1600" t="s">
        <v>1525</v>
      </c>
      <c r="R1600" s="7">
        <f t="shared" si="488"/>
        <v>43927</v>
      </c>
      <c r="S1600" t="s">
        <v>2962</v>
      </c>
      <c r="T1600" s="6">
        <f t="shared" si="501"/>
        <v>4.7696759259259258E-2</v>
      </c>
      <c r="U1600">
        <f t="shared" si="489"/>
        <v>4.7696759259259258E-2</v>
      </c>
      <c r="V1600">
        <f t="shared" si="490"/>
        <v>4.8946759259259259E-2</v>
      </c>
      <c r="W1600">
        <f t="shared" si="491"/>
        <v>1.2500000000000011E-3</v>
      </c>
      <c r="X1600">
        <f t="shared" si="503"/>
        <v>4.9131944444444443E-2</v>
      </c>
      <c r="Y1600">
        <f t="shared" si="492"/>
        <v>4.9131944444444443E-2</v>
      </c>
      <c r="Z1600" t="b">
        <f t="shared" si="493"/>
        <v>0</v>
      </c>
      <c r="AA1600" s="6">
        <f t="shared" si="494"/>
        <v>5.3240740740740505E-4</v>
      </c>
      <c r="AB1600" s="6" t="b">
        <f t="shared" si="495"/>
        <v>0</v>
      </c>
      <c r="AC1600" s="9">
        <f t="shared" si="496"/>
        <v>124</v>
      </c>
      <c r="AD1600" s="9">
        <f t="shared" si="505"/>
        <v>161.73913043478333</v>
      </c>
      <c r="AE1600" s="10">
        <f t="shared" si="502"/>
        <v>5.0925925925925921E-4</v>
      </c>
      <c r="AF1600">
        <f t="shared" si="497"/>
        <v>1.4351851851851852E-3</v>
      </c>
      <c r="AG1600" t="b">
        <f t="shared" si="498"/>
        <v>0</v>
      </c>
      <c r="AH1600">
        <f t="shared" si="499"/>
        <v>6.2071759259259257E-2</v>
      </c>
    </row>
    <row r="1601" spans="1:34" x14ac:dyDescent="0.2">
      <c r="A1601">
        <v>1699</v>
      </c>
      <c r="B1601" t="s">
        <v>1639</v>
      </c>
      <c r="C1601" t="s">
        <v>1665</v>
      </c>
      <c r="D1601" t="s">
        <v>2059</v>
      </c>
      <c r="E1601" t="str">
        <f t="shared" si="486"/>
        <v>Dominic RaabApr 6, 2020</v>
      </c>
      <c r="F1601" t="str">
        <f>VLOOKUP(D1601,'names lookup'!A:L,5,FALSE)</f>
        <v>Dominic Raab</v>
      </c>
      <c r="G1601" t="str">
        <f>VLOOKUP(F1601,'names lookup'!E:H,3,FALSE)</f>
        <v>Government</v>
      </c>
      <c r="H1601" t="str">
        <f>VLOOKUP(F1601,'names lookup'!E:I,5,FALSE)</f>
        <v>Government</v>
      </c>
      <c r="I1601" t="str">
        <f>VLOOKUP($F1601,'names lookup'!$E:J,6,FALSE)</f>
        <v>Central govt</v>
      </c>
      <c r="J1601" t="str">
        <f>VLOOKUP($F1601,'names lookup'!$E:K,7,FALSE)</f>
        <v>N/A</v>
      </c>
      <c r="K1601" t="str">
        <f>VLOOKUP($F1601,'names lookup'!$E:L,8,FALSE)</f>
        <v>UK</v>
      </c>
      <c r="L1601" t="str">
        <f t="shared" si="487"/>
        <v>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v>
      </c>
      <c r="M1601" t="str">
        <f t="shared" si="500"/>
        <v>09:27</v>
      </c>
      <c r="N1601">
        <v>1</v>
      </c>
      <c r="O1601">
        <v>536</v>
      </c>
      <c r="Q1601" t="s">
        <v>1525</v>
      </c>
      <c r="R1601" s="7">
        <f t="shared" si="488"/>
        <v>43927</v>
      </c>
      <c r="S1601" t="s">
        <v>2963</v>
      </c>
      <c r="T1601" s="6">
        <f t="shared" si="501"/>
        <v>4.8229166666666663E-2</v>
      </c>
      <c r="U1601">
        <f t="shared" si="489"/>
        <v>4.8229166666666663E-2</v>
      </c>
      <c r="V1601">
        <f t="shared" si="490"/>
        <v>6.2071759259259257E-2</v>
      </c>
      <c r="W1601">
        <f t="shared" si="491"/>
        <v>1.3842592592592594E-2</v>
      </c>
      <c r="X1601">
        <f t="shared" si="503"/>
        <v>4.9131944444444443E-2</v>
      </c>
      <c r="Y1601">
        <f t="shared" si="492"/>
        <v>4.9131944444444443E-2</v>
      </c>
      <c r="Z1601" t="b">
        <f t="shared" si="493"/>
        <v>0</v>
      </c>
      <c r="AA1601" s="6">
        <f t="shared" si="494"/>
        <v>3.587962962963015E-4</v>
      </c>
      <c r="AB1601" s="6" t="b">
        <f t="shared" si="495"/>
        <v>0</v>
      </c>
      <c r="AC1601" s="9">
        <f t="shared" si="496"/>
        <v>90</v>
      </c>
      <c r="AD1601" s="9">
        <f t="shared" si="505"/>
        <v>174.19354838709424</v>
      </c>
      <c r="AE1601" s="10">
        <f t="shared" si="502"/>
        <v>3.7037037037037035E-4</v>
      </c>
      <c r="AF1601">
        <f t="shared" si="497"/>
        <v>9.0277777777778012E-4</v>
      </c>
      <c r="AG1601" t="b">
        <f t="shared" si="498"/>
        <v>0</v>
      </c>
      <c r="AH1601">
        <f t="shared" si="499"/>
        <v>6.2071759259259257E-2</v>
      </c>
    </row>
    <row r="1602" spans="1:34" x14ac:dyDescent="0.2">
      <c r="A1602">
        <v>1700</v>
      </c>
      <c r="B1602" t="s">
        <v>1639</v>
      </c>
      <c r="C1602" t="s">
        <v>1666</v>
      </c>
      <c r="D1602" t="s">
        <v>2048</v>
      </c>
      <c r="E1602" t="str">
        <f t="shared" ref="E1602:E1665" si="506">D1602&amp;Q1602</f>
        <v>Chris WittyApr 6, 2020</v>
      </c>
      <c r="F1602" t="str">
        <f>VLOOKUP(E1602,'names lookup'!D:L,2,FALSE)</f>
        <v>Chris Whitty</v>
      </c>
      <c r="G1602" t="str">
        <f>VLOOKUP(F1602,'names lookup'!E:H,3,FALSE)</f>
        <v>Department of Health and Social Care (DHSC)</v>
      </c>
      <c r="H1602" t="str">
        <f>VLOOKUP(F1602,'names lookup'!E:I,5,FALSE)</f>
        <v>Government</v>
      </c>
      <c r="I1602" t="str">
        <f>VLOOKUP($F1602,'names lookup'!$E:J,6,FALSE)</f>
        <v>Health</v>
      </c>
      <c r="J1602" t="str">
        <f>VLOOKUP($F1602,'names lookup'!$E:K,7,FALSE)</f>
        <v>N/A</v>
      </c>
      <c r="K1602" t="str">
        <f>VLOOKUP($F1602,'names lookup'!$E:L,8,FALSE)</f>
        <v>England</v>
      </c>
      <c r="L1602" t="str">
        <f t="shared" ref="L1602:L1665" si="507">TRIM(SUBSTITUTE(SUBSTITUTE(SUBSTITUTE(SUBSTITUTE(C1602,D1602,""),M1602,""),"();",""),":",""))</f>
        <v>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v>
      </c>
      <c r="M1602" t="str">
        <f t="shared" si="500"/>
        <v>09:58</v>
      </c>
      <c r="N1602">
        <v>1</v>
      </c>
      <c r="O1602">
        <v>523</v>
      </c>
      <c r="Q1602" t="s">
        <v>1525</v>
      </c>
      <c r="R1602" s="7">
        <f t="shared" ref="R1602:R1665" si="508">DATE(2020,IF(LEFT(Q1602,3)="Apr",4,3),SUBSTITUTE(SUBSTITUTE(SUBSTITUTE(Q1602,", 2020",""),"Apr ",""),"Mar ",""))</f>
        <v>43927</v>
      </c>
      <c r="S1602" t="s">
        <v>2311</v>
      </c>
      <c r="T1602" s="6">
        <f t="shared" si="501"/>
        <v>4.8587962962962965E-2</v>
      </c>
      <c r="U1602">
        <f t="shared" ref="U1602:U1665" si="509">IF(D1602=D1601,U1601,T1602)</f>
        <v>4.8587962962962965E-2</v>
      </c>
      <c r="V1602">
        <f t="shared" ref="V1602:V1665" si="510">_xlfn.MAXIFS(T:T,D:D,D1602,B:B,B1602)</f>
        <v>6.0243055555555557E-2</v>
      </c>
      <c r="W1602">
        <f t="shared" ref="W1602:W1665" si="511">V1602-U1602</f>
        <v>1.1655092592592592E-2</v>
      </c>
      <c r="X1602">
        <f t="shared" si="503"/>
        <v>4.9131944444444443E-2</v>
      </c>
      <c r="Y1602">
        <f t="shared" ref="Y1602:Y1665" si="512">IF(ISBLANK(X1602),V1602,X1602)</f>
        <v>4.9131944444444443E-2</v>
      </c>
      <c r="Z1602" t="b">
        <f t="shared" ref="Z1602:Z1665" si="513">IF(ISBLANK(X1602),TRUE,FALSE)</f>
        <v>0</v>
      </c>
      <c r="AA1602" s="6">
        <f t="shared" ref="AA1602:AA1665" si="514">T1603-T1602</f>
        <v>3.2407407407407385E-4</v>
      </c>
      <c r="AB1602" s="6" t="b">
        <f t="shared" ref="AB1602:AB1665" si="515">AA1602&lt;0</f>
        <v>0</v>
      </c>
      <c r="AC1602" s="9">
        <f t="shared" ref="AC1602:AC1665" si="516">LEN(TRIM(L1602))-LEN(SUBSTITUTE(L1602," ",""))+1</f>
        <v>99</v>
      </c>
      <c r="AD1602" s="9">
        <f t="shared" si="505"/>
        <v>212.14285714285728</v>
      </c>
      <c r="AE1602" s="10">
        <f t="shared" si="502"/>
        <v>4.0509259259259258E-4</v>
      </c>
      <c r="AF1602">
        <f t="shared" ref="AF1602:AF1665" si="517">Y1602-U1602</f>
        <v>5.4398148148147862E-4</v>
      </c>
      <c r="AG1602" t="b">
        <f t="shared" ref="AG1602:AG1665" si="518">AF1602&lt;0</f>
        <v>0</v>
      </c>
      <c r="AH1602">
        <f t="shared" ref="AH1602:AH1665" si="519">_xlfn.MAXIFS(T:T,B:B,B1602)</f>
        <v>6.2071759259259257E-2</v>
      </c>
    </row>
    <row r="1603" spans="1:34" x14ac:dyDescent="0.2">
      <c r="A1603">
        <v>1701</v>
      </c>
      <c r="B1603" t="s">
        <v>1639</v>
      </c>
      <c r="C1603" t="s">
        <v>1667</v>
      </c>
      <c r="D1603" t="s">
        <v>2059</v>
      </c>
      <c r="E1603" t="str">
        <f t="shared" si="506"/>
        <v>Dominic RaabApr 6, 2020</v>
      </c>
      <c r="F1603" t="str">
        <f>VLOOKUP(D1603,'names lookup'!A:L,5,FALSE)</f>
        <v>Dominic Raab</v>
      </c>
      <c r="G1603" t="str">
        <f>VLOOKUP(F1603,'names lookup'!E:H,3,FALSE)</f>
        <v>Government</v>
      </c>
      <c r="H1603" t="str">
        <f>VLOOKUP(F1603,'names lookup'!E:I,5,FALSE)</f>
        <v>Government</v>
      </c>
      <c r="I1603" t="str">
        <f>VLOOKUP($F1603,'names lookup'!$E:J,6,FALSE)</f>
        <v>Central govt</v>
      </c>
      <c r="J1603" t="str">
        <f>VLOOKUP($F1603,'names lookup'!$E:K,7,FALSE)</f>
        <v>N/A</v>
      </c>
      <c r="K1603" t="str">
        <f>VLOOKUP($F1603,'names lookup'!$E:L,8,FALSE)</f>
        <v>UK</v>
      </c>
      <c r="L1603" t="str">
        <f t="shared" si="507"/>
        <v>Robert Peston, ITV. Oh sorry Beth, did you want to come back?</v>
      </c>
      <c r="M1603" t="str">
        <f t="shared" ref="M1603:M1666" si="520">MID(C1603,FIND("(",C1603)+1,FIND(")",C1603)-FIND("(",C1603)-1)</f>
        <v>10:26</v>
      </c>
      <c r="N1603">
        <v>1</v>
      </c>
      <c r="O1603">
        <v>83</v>
      </c>
      <c r="Q1603" t="s">
        <v>1525</v>
      </c>
      <c r="R1603" s="7">
        <f t="shared" si="508"/>
        <v>43927</v>
      </c>
      <c r="S1603" t="s">
        <v>2964</v>
      </c>
      <c r="T1603" s="6">
        <f t="shared" ref="T1603:T1666" si="521">IF(LEN(N1603)&gt;5,TIME(LEFT(M1603,2),MID(M1603,4,2),RIGHT(M1603,2)),TIME(N1603,LEFT(M1603,2),RIGHT(M1603,2)))</f>
        <v>4.8912037037037039E-2</v>
      </c>
      <c r="U1603">
        <f t="shared" si="509"/>
        <v>4.8912037037037039E-2</v>
      </c>
      <c r="V1603">
        <f t="shared" si="510"/>
        <v>6.2071759259259257E-2</v>
      </c>
      <c r="W1603">
        <f t="shared" si="511"/>
        <v>1.3159722222222218E-2</v>
      </c>
      <c r="X1603">
        <f t="shared" si="503"/>
        <v>4.9131944444444443E-2</v>
      </c>
      <c r="Y1603">
        <f t="shared" si="512"/>
        <v>4.9131944444444443E-2</v>
      </c>
      <c r="Z1603" t="b">
        <f t="shared" si="513"/>
        <v>0</v>
      </c>
      <c r="AA1603" s="6">
        <f t="shared" si="514"/>
        <v>3.4722222222220711E-5</v>
      </c>
      <c r="AB1603" s="6" t="b">
        <f t="shared" si="515"/>
        <v>0</v>
      </c>
      <c r="AC1603" s="9">
        <f t="shared" si="516"/>
        <v>12</v>
      </c>
      <c r="AD1603" s="9">
        <f t="shared" si="505"/>
        <v>240.00000000001046</v>
      </c>
      <c r="AE1603" s="10">
        <f t="shared" ref="AE1603:AE1666" si="522">TIME(0,0,(AC1603/AVERAGE(AD:AD))*60)</f>
        <v>4.6296296296296294E-5</v>
      </c>
      <c r="AF1603">
        <f t="shared" si="517"/>
        <v>2.1990740740740478E-4</v>
      </c>
      <c r="AG1603" t="b">
        <f t="shared" si="518"/>
        <v>0</v>
      </c>
      <c r="AH1603">
        <f t="shared" si="519"/>
        <v>6.2071759259259257E-2</v>
      </c>
    </row>
    <row r="1604" spans="1:34" x14ac:dyDescent="0.2">
      <c r="A1604">
        <v>1702</v>
      </c>
      <c r="B1604" t="s">
        <v>1639</v>
      </c>
      <c r="C1604" t="s">
        <v>1668</v>
      </c>
      <c r="D1604" t="s">
        <v>2035</v>
      </c>
      <c r="E1604" t="str">
        <f t="shared" si="506"/>
        <v>Beth RigbyApr 6, 2020</v>
      </c>
      <c r="F1604" t="str">
        <f>VLOOKUP(D1604,'names lookup'!A:L,5,FALSE)</f>
        <v>Beth Rigby</v>
      </c>
      <c r="G1604" t="str">
        <f>VLOOKUP(F1604,'names lookup'!E:H,3,FALSE)</f>
        <v>Sky News</v>
      </c>
      <c r="H1604" t="str">
        <f>VLOOKUP(F1604,'names lookup'!E:I,5,FALSE)</f>
        <v>Media</v>
      </c>
      <c r="I1604" t="str">
        <f>VLOOKUP($F1604,'names lookup'!$E:J,6,FALSE)</f>
        <v>TV</v>
      </c>
      <c r="J1604" t="str">
        <f>VLOOKUP($F1604,'names lookup'!$E:K,7,FALSE)</f>
        <v>National</v>
      </c>
      <c r="K1604" t="str">
        <f>VLOOKUP($F1604,'names lookup'!$E:L,8,FALSE)</f>
        <v>UK</v>
      </c>
      <c r="L1604" t="str">
        <f t="shared" si="507"/>
        <v>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v>
      </c>
      <c r="M1604" t="str">
        <f t="shared" si="520"/>
        <v>10:29</v>
      </c>
      <c r="N1604">
        <v>1</v>
      </c>
      <c r="O1604">
        <v>320</v>
      </c>
      <c r="Q1604" t="s">
        <v>1525</v>
      </c>
      <c r="R1604" s="7">
        <f t="shared" si="508"/>
        <v>43927</v>
      </c>
      <c r="S1604" t="s">
        <v>2965</v>
      </c>
      <c r="T1604" s="6">
        <f t="shared" si="521"/>
        <v>4.8946759259259259E-2</v>
      </c>
      <c r="U1604">
        <f t="shared" si="509"/>
        <v>4.8946759259259259E-2</v>
      </c>
      <c r="V1604">
        <f t="shared" si="510"/>
        <v>4.8946759259259259E-2</v>
      </c>
      <c r="W1604">
        <f t="shared" si="511"/>
        <v>0</v>
      </c>
      <c r="X1604">
        <f t="shared" si="503"/>
        <v>4.9131944444444443E-2</v>
      </c>
      <c r="Y1604">
        <f t="shared" si="512"/>
        <v>4.9131944444444443E-2</v>
      </c>
      <c r="Z1604" t="b">
        <f t="shared" si="513"/>
        <v>0</v>
      </c>
      <c r="AA1604" s="6">
        <f t="shared" si="514"/>
        <v>1.8518518518518406E-4</v>
      </c>
      <c r="AB1604" s="6" t="b">
        <f t="shared" si="515"/>
        <v>0</v>
      </c>
      <c r="AC1604" s="9">
        <f t="shared" si="516"/>
        <v>54</v>
      </c>
      <c r="AD1604" s="9">
        <f t="shared" si="505"/>
        <v>202.50000000000122</v>
      </c>
      <c r="AE1604" s="10">
        <f t="shared" si="522"/>
        <v>2.199074074074074E-4</v>
      </c>
      <c r="AF1604">
        <f t="shared" si="517"/>
        <v>1.8518518518518406E-4</v>
      </c>
      <c r="AG1604" t="b">
        <f t="shared" si="518"/>
        <v>0</v>
      </c>
      <c r="AH1604">
        <f t="shared" si="519"/>
        <v>6.2071759259259257E-2</v>
      </c>
    </row>
    <row r="1605" spans="1:34" x14ac:dyDescent="0.2">
      <c r="A1605">
        <v>1703</v>
      </c>
      <c r="B1605" t="s">
        <v>1639</v>
      </c>
      <c r="C1605" t="s">
        <v>1669</v>
      </c>
      <c r="D1605" t="s">
        <v>2048</v>
      </c>
      <c r="E1605" t="str">
        <f t="shared" si="506"/>
        <v>Chris WittyApr 6, 2020</v>
      </c>
      <c r="F1605" t="str">
        <f>VLOOKUP(E1605,'names lookup'!D:L,2,FALSE)</f>
        <v>Chris Whitty</v>
      </c>
      <c r="G1605" t="str">
        <f>VLOOKUP(F1605,'names lookup'!E:H,3,FALSE)</f>
        <v>Department of Health and Social Care (DHSC)</v>
      </c>
      <c r="H1605" t="str">
        <f>VLOOKUP(F1605,'names lookup'!E:I,5,FALSE)</f>
        <v>Government</v>
      </c>
      <c r="I1605" t="str">
        <f>VLOOKUP($F1605,'names lookup'!$E:J,6,FALSE)</f>
        <v>Health</v>
      </c>
      <c r="J1605" t="str">
        <f>VLOOKUP($F1605,'names lookup'!$E:K,7,FALSE)</f>
        <v>N/A</v>
      </c>
      <c r="K1605" t="str">
        <f>VLOOKUP($F1605,'names lookup'!$E:L,8,FALSE)</f>
        <v>England</v>
      </c>
      <c r="L1605" t="str">
        <f t="shared" si="507"/>
        <v>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v>
      </c>
      <c r="M1605" t="str">
        <f t="shared" si="520"/>
        <v>10:45</v>
      </c>
      <c r="N1605">
        <v>1</v>
      </c>
      <c r="O1605">
        <v>332</v>
      </c>
      <c r="Q1605" t="s">
        <v>1525</v>
      </c>
      <c r="R1605" s="7">
        <f t="shared" si="508"/>
        <v>43927</v>
      </c>
      <c r="S1605" t="s">
        <v>2966</v>
      </c>
      <c r="T1605" s="6">
        <f t="shared" si="521"/>
        <v>4.9131944444444443E-2</v>
      </c>
      <c r="U1605">
        <f t="shared" si="509"/>
        <v>4.9131944444444443E-2</v>
      </c>
      <c r="V1605">
        <f t="shared" si="510"/>
        <v>6.0243055555555557E-2</v>
      </c>
      <c r="W1605">
        <f t="shared" si="511"/>
        <v>1.1111111111111113E-2</v>
      </c>
      <c r="X1605">
        <f t="shared" si="503"/>
        <v>5.2812500000000005E-2</v>
      </c>
      <c r="Y1605">
        <f t="shared" si="512"/>
        <v>5.2812500000000005E-2</v>
      </c>
      <c r="Z1605" t="b">
        <f t="shared" si="513"/>
        <v>0</v>
      </c>
      <c r="AA1605" s="6">
        <f t="shared" si="514"/>
        <v>2.0833333333333121E-4</v>
      </c>
      <c r="AB1605" s="6" t="b">
        <f t="shared" si="515"/>
        <v>0</v>
      </c>
      <c r="AC1605" s="9">
        <f t="shared" si="516"/>
        <v>63</v>
      </c>
      <c r="AD1605" s="9">
        <f t="shared" si="505"/>
        <v>210.00000000000213</v>
      </c>
      <c r="AE1605" s="10">
        <f t="shared" si="522"/>
        <v>2.5462962962962961E-4</v>
      </c>
      <c r="AF1605">
        <f t="shared" si="517"/>
        <v>3.6805555555555619E-3</v>
      </c>
      <c r="AG1605" t="b">
        <f t="shared" si="518"/>
        <v>0</v>
      </c>
      <c r="AH1605">
        <f t="shared" si="519"/>
        <v>6.2071759259259257E-2</v>
      </c>
    </row>
    <row r="1606" spans="1:34" x14ac:dyDescent="0.2">
      <c r="A1606">
        <v>1704</v>
      </c>
      <c r="B1606" t="s">
        <v>1639</v>
      </c>
      <c r="C1606" t="s">
        <v>1670</v>
      </c>
      <c r="D1606" t="s">
        <v>2059</v>
      </c>
      <c r="E1606" t="str">
        <f t="shared" si="506"/>
        <v>Dominic RaabApr 6, 2020</v>
      </c>
      <c r="F1606" t="str">
        <f>VLOOKUP(D1606,'names lookup'!A:L,5,FALSE)</f>
        <v>Dominic Raab</v>
      </c>
      <c r="G1606" t="str">
        <f>VLOOKUP(F1606,'names lookup'!E:H,3,FALSE)</f>
        <v>Government</v>
      </c>
      <c r="H1606" t="str">
        <f>VLOOKUP(F1606,'names lookup'!E:I,5,FALSE)</f>
        <v>Government</v>
      </c>
      <c r="I1606" t="str">
        <f>VLOOKUP($F1606,'names lookup'!$E:J,6,FALSE)</f>
        <v>Central govt</v>
      </c>
      <c r="J1606" t="str">
        <f>VLOOKUP($F1606,'names lookup'!$E:K,7,FALSE)</f>
        <v>N/A</v>
      </c>
      <c r="K1606" t="str">
        <f>VLOOKUP($F1606,'names lookup'!$E:L,8,FALSE)</f>
        <v>UK</v>
      </c>
      <c r="L1606" t="str">
        <f t="shared" si="507"/>
        <v>The government’s number one priority, its overriding priority is to get past the peak, and we do that by stopping the spread, which is why those decisions and those considerations, Beth, you right referred to, will have to wait until we’re beyond that point. Robert Peston, ITV.</v>
      </c>
      <c r="M1606" t="str">
        <f t="shared" si="520"/>
        <v>11:03</v>
      </c>
      <c r="N1606">
        <v>1</v>
      </c>
      <c r="O1606">
        <v>300</v>
      </c>
      <c r="Q1606" t="s">
        <v>1525</v>
      </c>
      <c r="R1606" s="7">
        <f t="shared" si="508"/>
        <v>43927</v>
      </c>
      <c r="S1606" t="s">
        <v>2314</v>
      </c>
      <c r="T1606" s="6">
        <f t="shared" si="521"/>
        <v>4.9340277777777775E-2</v>
      </c>
      <c r="U1606">
        <f t="shared" si="509"/>
        <v>4.9340277777777775E-2</v>
      </c>
      <c r="V1606">
        <f t="shared" si="510"/>
        <v>6.2071759259259257E-2</v>
      </c>
      <c r="W1606">
        <f t="shared" si="511"/>
        <v>1.2731481481481483E-2</v>
      </c>
      <c r="X1606">
        <f t="shared" ref="X1606:X1669" si="523">IF(V1606=T1606,T1607,X1607)</f>
        <v>5.2812500000000005E-2</v>
      </c>
      <c r="Y1606">
        <f t="shared" si="512"/>
        <v>5.2812500000000005E-2</v>
      </c>
      <c r="Z1606" t="b">
        <f t="shared" si="513"/>
        <v>0</v>
      </c>
      <c r="AA1606" s="6">
        <f t="shared" si="514"/>
        <v>2.0833333333333814E-4</v>
      </c>
      <c r="AB1606" s="6" t="b">
        <f t="shared" si="515"/>
        <v>0</v>
      </c>
      <c r="AC1606" s="9">
        <f t="shared" si="516"/>
        <v>47</v>
      </c>
      <c r="AD1606" s="9">
        <f t="shared" si="505"/>
        <v>156.66666666666305</v>
      </c>
      <c r="AE1606" s="10">
        <f t="shared" si="522"/>
        <v>1.8518518518518518E-4</v>
      </c>
      <c r="AF1606">
        <f t="shared" si="517"/>
        <v>3.4722222222222307E-3</v>
      </c>
      <c r="AG1606" t="b">
        <f t="shared" si="518"/>
        <v>0</v>
      </c>
      <c r="AH1606">
        <f t="shared" si="519"/>
        <v>6.2071759259259257E-2</v>
      </c>
    </row>
    <row r="1607" spans="1:34" x14ac:dyDescent="0.2">
      <c r="A1607">
        <v>1705</v>
      </c>
      <c r="B1607" t="s">
        <v>1639</v>
      </c>
      <c r="C1607" t="s">
        <v>1671</v>
      </c>
      <c r="D1607" t="s">
        <v>2145</v>
      </c>
      <c r="E1607" t="str">
        <f t="shared" si="506"/>
        <v>Robert PestonApr 6, 2020</v>
      </c>
      <c r="F1607" t="str">
        <f>VLOOKUP(D1607,'names lookup'!A:L,5,FALSE)</f>
        <v>Robert Peston</v>
      </c>
      <c r="G1607" t="str">
        <f>VLOOKUP(F1607,'names lookup'!E:H,3,FALSE)</f>
        <v>ITV News</v>
      </c>
      <c r="H1607" t="str">
        <f>VLOOKUP(F1607,'names lookup'!E:I,5,FALSE)</f>
        <v>Media</v>
      </c>
      <c r="I1607" t="str">
        <f>VLOOKUP($F1607,'names lookup'!$E:J,6,FALSE)</f>
        <v>TV</v>
      </c>
      <c r="J1607" t="str">
        <f>VLOOKUP($F1607,'names lookup'!$E:K,7,FALSE)</f>
        <v>National</v>
      </c>
      <c r="K1607" t="str">
        <f>VLOOKUP($F1607,'names lookup'!$E:L,8,FALSE)</f>
        <v>UK</v>
      </c>
      <c r="L1607" t="str">
        <f t="shared" si="507"/>
        <v>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v>
      </c>
      <c r="M1607" t="str">
        <f t="shared" si="520"/>
        <v>11:21</v>
      </c>
      <c r="N1607">
        <v>1</v>
      </c>
      <c r="O1607">
        <v>565</v>
      </c>
      <c r="Q1607" t="s">
        <v>1525</v>
      </c>
      <c r="R1607" s="7">
        <f t="shared" si="508"/>
        <v>43927</v>
      </c>
      <c r="S1607" t="s">
        <v>2967</v>
      </c>
      <c r="T1607" s="6">
        <f t="shared" si="521"/>
        <v>4.9548611111111113E-2</v>
      </c>
      <c r="U1607">
        <f t="shared" si="509"/>
        <v>4.9548611111111113E-2</v>
      </c>
      <c r="V1607">
        <f t="shared" si="510"/>
        <v>5.2708333333333336E-2</v>
      </c>
      <c r="W1607">
        <f t="shared" si="511"/>
        <v>3.1597222222222235E-3</v>
      </c>
      <c r="X1607">
        <f t="shared" si="523"/>
        <v>5.2812500000000005E-2</v>
      </c>
      <c r="Y1607">
        <f t="shared" si="512"/>
        <v>5.2812500000000005E-2</v>
      </c>
      <c r="Z1607" t="b">
        <f t="shared" si="513"/>
        <v>0</v>
      </c>
      <c r="AA1607" s="6">
        <f t="shared" si="514"/>
        <v>4.745370370370372E-4</v>
      </c>
      <c r="AB1607" s="6" t="b">
        <f t="shared" si="515"/>
        <v>0</v>
      </c>
      <c r="AC1607" s="9">
        <f t="shared" si="516"/>
        <v>102</v>
      </c>
      <c r="AD1607" s="9">
        <f t="shared" si="505"/>
        <v>149.26829268292678</v>
      </c>
      <c r="AE1607" s="10">
        <f t="shared" si="522"/>
        <v>4.1666666666666669E-4</v>
      </c>
      <c r="AF1607">
        <f t="shared" si="517"/>
        <v>3.2638888888888926E-3</v>
      </c>
      <c r="AG1607" t="b">
        <f t="shared" si="518"/>
        <v>0</v>
      </c>
      <c r="AH1607">
        <f t="shared" si="519"/>
        <v>6.2071759259259257E-2</v>
      </c>
    </row>
    <row r="1608" spans="1:34" x14ac:dyDescent="0.2">
      <c r="A1608">
        <v>1706</v>
      </c>
      <c r="B1608" t="s">
        <v>1639</v>
      </c>
      <c r="C1608" t="s">
        <v>1672</v>
      </c>
      <c r="D1608" t="s">
        <v>2145</v>
      </c>
      <c r="E1608" t="str">
        <f t="shared" si="506"/>
        <v>Robert PestonApr 6, 2020</v>
      </c>
      <c r="F1608" t="str">
        <f>VLOOKUP(D1608,'names lookup'!A:L,5,FALSE)</f>
        <v>Robert Peston</v>
      </c>
      <c r="G1608" t="str">
        <f>VLOOKUP(F1608,'names lookup'!E:H,3,FALSE)</f>
        <v>ITV News</v>
      </c>
      <c r="H1608" t="str">
        <f>VLOOKUP(F1608,'names lookup'!E:I,5,FALSE)</f>
        <v>Media</v>
      </c>
      <c r="I1608" t="str">
        <f>VLOOKUP($F1608,'names lookup'!$E:J,6,FALSE)</f>
        <v>TV</v>
      </c>
      <c r="J1608" t="str">
        <f>VLOOKUP($F1608,'names lookup'!$E:K,7,FALSE)</f>
        <v>National</v>
      </c>
      <c r="K1608" t="str">
        <f>VLOOKUP($F1608,'names lookup'!$E:L,8,FALSE)</f>
        <v>UK</v>
      </c>
      <c r="L1608" t="str">
        <f t="shared" si="507"/>
        <v>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v>
      </c>
      <c r="M1608" t="str">
        <f t="shared" si="520"/>
        <v>12:02</v>
      </c>
      <c r="N1608">
        <v>1</v>
      </c>
      <c r="O1608">
        <v>745</v>
      </c>
      <c r="Q1608" t="s">
        <v>1525</v>
      </c>
      <c r="R1608" s="7">
        <f t="shared" si="508"/>
        <v>43927</v>
      </c>
      <c r="S1608" t="s">
        <v>2967</v>
      </c>
      <c r="T1608" s="6">
        <f t="shared" si="521"/>
        <v>5.002314814814815E-2</v>
      </c>
      <c r="U1608">
        <f t="shared" si="509"/>
        <v>4.9548611111111113E-2</v>
      </c>
      <c r="V1608">
        <f t="shared" si="510"/>
        <v>5.2708333333333336E-2</v>
      </c>
      <c r="W1608">
        <f t="shared" si="511"/>
        <v>3.1597222222222235E-3</v>
      </c>
      <c r="X1608">
        <f t="shared" si="523"/>
        <v>5.2812500000000005E-2</v>
      </c>
      <c r="Y1608">
        <f t="shared" si="512"/>
        <v>5.2812500000000005E-2</v>
      </c>
      <c r="Z1608" t="b">
        <f t="shared" si="513"/>
        <v>0</v>
      </c>
      <c r="AA1608" s="6">
        <f t="shared" si="514"/>
        <v>6.0185185185185341E-4</v>
      </c>
      <c r="AB1608" s="6" t="b">
        <f t="shared" si="515"/>
        <v>0</v>
      </c>
      <c r="AC1608" s="9">
        <f t="shared" si="516"/>
        <v>127</v>
      </c>
      <c r="AD1608" s="9">
        <f t="shared" si="505"/>
        <v>146.53846153846115</v>
      </c>
      <c r="AE1608" s="10">
        <f t="shared" si="522"/>
        <v>5.2083333333333333E-4</v>
      </c>
      <c r="AF1608">
        <f t="shared" si="517"/>
        <v>3.2638888888888926E-3</v>
      </c>
      <c r="AG1608" t="b">
        <f t="shared" si="518"/>
        <v>0</v>
      </c>
      <c r="AH1608">
        <f t="shared" si="519"/>
        <v>6.2071759259259257E-2</v>
      </c>
    </row>
    <row r="1609" spans="1:34" x14ac:dyDescent="0.2">
      <c r="A1609">
        <v>1707</v>
      </c>
      <c r="B1609" t="s">
        <v>1639</v>
      </c>
      <c r="C1609" t="s">
        <v>1673</v>
      </c>
      <c r="D1609" t="s">
        <v>2059</v>
      </c>
      <c r="E1609" t="str">
        <f t="shared" si="506"/>
        <v>Dominic RaabApr 6, 2020</v>
      </c>
      <c r="F1609" t="str">
        <f>VLOOKUP(D1609,'names lookup'!A:L,5,FALSE)</f>
        <v>Dominic Raab</v>
      </c>
      <c r="G1609" t="str">
        <f>VLOOKUP(F1609,'names lookup'!E:H,3,FALSE)</f>
        <v>Government</v>
      </c>
      <c r="H1609" t="str">
        <f>VLOOKUP(F1609,'names lookup'!E:I,5,FALSE)</f>
        <v>Government</v>
      </c>
      <c r="I1609" t="str">
        <f>VLOOKUP($F1609,'names lookup'!$E:J,6,FALSE)</f>
        <v>Central govt</v>
      </c>
      <c r="J1609" t="str">
        <f>VLOOKUP($F1609,'names lookup'!$E:K,7,FALSE)</f>
        <v>N/A</v>
      </c>
      <c r="K1609" t="str">
        <f>VLOOKUP($F1609,'names lookup'!$E:L,8,FALSE)</f>
        <v>UK</v>
      </c>
      <c r="L1609" t="str">
        <f t="shared" si="507"/>
        <v>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v>
      </c>
      <c r="M1609" t="str">
        <f t="shared" si="520"/>
        <v>12:54</v>
      </c>
      <c r="N1609">
        <v>1</v>
      </c>
      <c r="O1609">
        <v>914</v>
      </c>
      <c r="Q1609" t="s">
        <v>1525</v>
      </c>
      <c r="R1609" s="7">
        <f t="shared" si="508"/>
        <v>43927</v>
      </c>
      <c r="S1609" t="s">
        <v>2968</v>
      </c>
      <c r="T1609" s="6">
        <f t="shared" si="521"/>
        <v>5.0625000000000003E-2</v>
      </c>
      <c r="U1609">
        <f t="shared" si="509"/>
        <v>5.0625000000000003E-2</v>
      </c>
      <c r="V1609">
        <f t="shared" si="510"/>
        <v>6.2071759259259257E-2</v>
      </c>
      <c r="W1609">
        <f t="shared" si="511"/>
        <v>1.1446759259259254E-2</v>
      </c>
      <c r="X1609">
        <f t="shared" si="523"/>
        <v>5.2812500000000005E-2</v>
      </c>
      <c r="Y1609">
        <f t="shared" si="512"/>
        <v>5.2812500000000005E-2</v>
      </c>
      <c r="Z1609" t="b">
        <f t="shared" si="513"/>
        <v>0</v>
      </c>
      <c r="AA1609" s="6">
        <f t="shared" si="514"/>
        <v>6.0185185185184648E-4</v>
      </c>
      <c r="AB1609" s="6" t="b">
        <f t="shared" si="515"/>
        <v>0</v>
      </c>
      <c r="AC1609" s="9">
        <f t="shared" si="516"/>
        <v>167</v>
      </c>
      <c r="AD1609" s="9">
        <f t="shared" si="505"/>
        <v>192.69230769230941</v>
      </c>
      <c r="AE1609" s="10">
        <f t="shared" si="522"/>
        <v>6.8287037037037025E-4</v>
      </c>
      <c r="AF1609">
        <f t="shared" si="517"/>
        <v>2.1875000000000019E-3</v>
      </c>
      <c r="AG1609" t="b">
        <f t="shared" si="518"/>
        <v>0</v>
      </c>
      <c r="AH1609">
        <f t="shared" si="519"/>
        <v>6.2071759259259257E-2</v>
      </c>
    </row>
    <row r="1610" spans="1:34" x14ac:dyDescent="0.2">
      <c r="A1610">
        <v>1708</v>
      </c>
      <c r="B1610" t="s">
        <v>1639</v>
      </c>
      <c r="C1610" t="s">
        <v>1674</v>
      </c>
      <c r="D1610" t="s">
        <v>2048</v>
      </c>
      <c r="E1610" t="str">
        <f t="shared" si="506"/>
        <v>Chris WittyApr 6, 2020</v>
      </c>
      <c r="F1610" t="str">
        <f>VLOOKUP(E1610,'names lookup'!D:L,2,FALSE)</f>
        <v>Chris Whitty</v>
      </c>
      <c r="G1610" t="str">
        <f>VLOOKUP(F1610,'names lookup'!E:H,3,FALSE)</f>
        <v>Department of Health and Social Care (DHSC)</v>
      </c>
      <c r="H1610" t="str">
        <f>VLOOKUP(F1610,'names lookup'!E:I,5,FALSE)</f>
        <v>Government</v>
      </c>
      <c r="I1610" t="str">
        <f>VLOOKUP($F1610,'names lookup'!$E:J,6,FALSE)</f>
        <v>Health</v>
      </c>
      <c r="J1610" t="str">
        <f>VLOOKUP($F1610,'names lookup'!$E:K,7,FALSE)</f>
        <v>N/A</v>
      </c>
      <c r="K1610" t="str">
        <f>VLOOKUP($F1610,'names lookup'!$E:L,8,FALSE)</f>
        <v>England</v>
      </c>
      <c r="L1610" t="str">
        <f t="shared" si="507"/>
        <v>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v>
      </c>
      <c r="M1610" t="str">
        <f t="shared" si="520"/>
        <v>13:46</v>
      </c>
      <c r="N1610">
        <v>1</v>
      </c>
      <c r="O1610">
        <v>469</v>
      </c>
      <c r="Q1610" t="s">
        <v>1525</v>
      </c>
      <c r="R1610" s="7">
        <f t="shared" si="508"/>
        <v>43927</v>
      </c>
      <c r="S1610" t="s">
        <v>2723</v>
      </c>
      <c r="T1610" s="6">
        <f t="shared" si="521"/>
        <v>5.122685185185185E-2</v>
      </c>
      <c r="U1610">
        <f t="shared" si="509"/>
        <v>5.122685185185185E-2</v>
      </c>
      <c r="V1610">
        <f t="shared" si="510"/>
        <v>6.0243055555555557E-2</v>
      </c>
      <c r="W1610">
        <f t="shared" si="511"/>
        <v>9.0162037037037068E-3</v>
      </c>
      <c r="X1610">
        <f t="shared" si="523"/>
        <v>5.2812500000000005E-2</v>
      </c>
      <c r="Y1610">
        <f t="shared" si="512"/>
        <v>5.2812500000000005E-2</v>
      </c>
      <c r="Z1610" t="b">
        <f t="shared" si="513"/>
        <v>0</v>
      </c>
      <c r="AA1610" s="6">
        <f t="shared" si="514"/>
        <v>2.66203703703706E-4</v>
      </c>
      <c r="AB1610" s="6" t="b">
        <f t="shared" si="515"/>
        <v>0</v>
      </c>
      <c r="AC1610" s="9">
        <f t="shared" si="516"/>
        <v>87</v>
      </c>
      <c r="AD1610" s="9">
        <f t="shared" si="505"/>
        <v>226.95652173912848</v>
      </c>
      <c r="AE1610" s="10">
        <f t="shared" si="522"/>
        <v>3.5879629629629635E-4</v>
      </c>
      <c r="AF1610">
        <f t="shared" si="517"/>
        <v>1.5856481481481555E-3</v>
      </c>
      <c r="AG1610" t="b">
        <f t="shared" si="518"/>
        <v>0</v>
      </c>
      <c r="AH1610">
        <f t="shared" si="519"/>
        <v>6.2071759259259257E-2</v>
      </c>
    </row>
    <row r="1611" spans="1:34" x14ac:dyDescent="0.2">
      <c r="A1611">
        <v>1709</v>
      </c>
      <c r="B1611" t="s">
        <v>1639</v>
      </c>
      <c r="C1611" t="s">
        <v>1675</v>
      </c>
      <c r="D1611" t="s">
        <v>2048</v>
      </c>
      <c r="E1611" t="str">
        <f t="shared" si="506"/>
        <v>Chris WittyApr 6, 2020</v>
      </c>
      <c r="F1611" t="str">
        <f>VLOOKUP(E1611,'names lookup'!D:L,2,FALSE)</f>
        <v>Chris Whitty</v>
      </c>
      <c r="G1611" t="str">
        <f>VLOOKUP(F1611,'names lookup'!E:H,3,FALSE)</f>
        <v>Department of Health and Social Care (DHSC)</v>
      </c>
      <c r="H1611" t="str">
        <f>VLOOKUP(F1611,'names lookup'!E:I,5,FALSE)</f>
        <v>Government</v>
      </c>
      <c r="I1611" t="str">
        <f>VLOOKUP($F1611,'names lookup'!$E:J,6,FALSE)</f>
        <v>Health</v>
      </c>
      <c r="J1611" t="str">
        <f>VLOOKUP($F1611,'names lookup'!$E:K,7,FALSE)</f>
        <v>N/A</v>
      </c>
      <c r="K1611" t="str">
        <f>VLOOKUP($F1611,'names lookup'!$E:L,8,FALSE)</f>
        <v>England</v>
      </c>
      <c r="L1611" t="str">
        <f t="shared" si="507"/>
        <v>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v>
      </c>
      <c r="M1611" t="str">
        <f t="shared" si="520"/>
        <v>14:09</v>
      </c>
      <c r="N1611">
        <v>1</v>
      </c>
      <c r="O1611">
        <v>967</v>
      </c>
      <c r="Q1611" t="s">
        <v>1525</v>
      </c>
      <c r="R1611" s="7">
        <f t="shared" si="508"/>
        <v>43927</v>
      </c>
      <c r="S1611" t="s">
        <v>2723</v>
      </c>
      <c r="T1611" s="6">
        <f t="shared" si="521"/>
        <v>5.1493055555555556E-2</v>
      </c>
      <c r="U1611">
        <f t="shared" si="509"/>
        <v>5.122685185185185E-2</v>
      </c>
      <c r="V1611">
        <f t="shared" si="510"/>
        <v>6.0243055555555557E-2</v>
      </c>
      <c r="W1611">
        <f t="shared" si="511"/>
        <v>9.0162037037037068E-3</v>
      </c>
      <c r="X1611">
        <f t="shared" si="523"/>
        <v>5.2812500000000005E-2</v>
      </c>
      <c r="Y1611">
        <f t="shared" si="512"/>
        <v>5.2812500000000005E-2</v>
      </c>
      <c r="Z1611" t="b">
        <f t="shared" si="513"/>
        <v>0</v>
      </c>
      <c r="AA1611" s="6">
        <f t="shared" si="514"/>
        <v>7.0601851851851555E-4</v>
      </c>
      <c r="AB1611" s="6" t="b">
        <f t="shared" si="515"/>
        <v>0</v>
      </c>
      <c r="AC1611" s="9">
        <f t="shared" si="516"/>
        <v>164</v>
      </c>
      <c r="AD1611" s="9">
        <f t="shared" si="505"/>
        <v>161.31147540983673</v>
      </c>
      <c r="AE1611" s="10">
        <f t="shared" si="522"/>
        <v>6.7129629629629625E-4</v>
      </c>
      <c r="AF1611">
        <f t="shared" si="517"/>
        <v>1.5856481481481555E-3</v>
      </c>
      <c r="AG1611" t="b">
        <f t="shared" si="518"/>
        <v>0</v>
      </c>
      <c r="AH1611">
        <f t="shared" si="519"/>
        <v>6.2071759259259257E-2</v>
      </c>
    </row>
    <row r="1612" spans="1:34" x14ac:dyDescent="0.2">
      <c r="A1612">
        <v>1710</v>
      </c>
      <c r="B1612" t="s">
        <v>1639</v>
      </c>
      <c r="C1612" t="s">
        <v>1676</v>
      </c>
      <c r="D1612" t="s">
        <v>2048</v>
      </c>
      <c r="E1612" t="str">
        <f t="shared" si="506"/>
        <v>Chris WittyApr 6, 2020</v>
      </c>
      <c r="F1612" t="str">
        <f>VLOOKUP(E1612,'names lookup'!D:L,2,FALSE)</f>
        <v>Chris Whitty</v>
      </c>
      <c r="G1612" t="str">
        <f>VLOOKUP(F1612,'names lookup'!E:H,3,FALSE)</f>
        <v>Department of Health and Social Care (DHSC)</v>
      </c>
      <c r="H1612" t="str">
        <f>VLOOKUP(F1612,'names lookup'!E:I,5,FALSE)</f>
        <v>Government</v>
      </c>
      <c r="I1612" t="str">
        <f>VLOOKUP($F1612,'names lookup'!$E:J,6,FALSE)</f>
        <v>Health</v>
      </c>
      <c r="J1612" t="str">
        <f>VLOOKUP($F1612,'names lookup'!$E:K,7,FALSE)</f>
        <v>N/A</v>
      </c>
      <c r="K1612" t="str">
        <f>VLOOKUP($F1612,'names lookup'!$E:L,8,FALSE)</f>
        <v>England</v>
      </c>
      <c r="L1612" t="str">
        <f t="shared" si="507"/>
        <v>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v>
      </c>
      <c r="M1612" t="str">
        <f t="shared" si="520"/>
        <v>15:10</v>
      </c>
      <c r="N1612">
        <v>1</v>
      </c>
      <c r="O1612">
        <v>761</v>
      </c>
      <c r="Q1612" t="s">
        <v>1525</v>
      </c>
      <c r="R1612" s="7">
        <f t="shared" si="508"/>
        <v>43927</v>
      </c>
      <c r="S1612" t="s">
        <v>2723</v>
      </c>
      <c r="T1612" s="6">
        <f t="shared" si="521"/>
        <v>5.2199074074074071E-2</v>
      </c>
      <c r="U1612">
        <f t="shared" si="509"/>
        <v>5.122685185185185E-2</v>
      </c>
      <c r="V1612">
        <f t="shared" si="510"/>
        <v>6.0243055555555557E-2</v>
      </c>
      <c r="W1612">
        <f t="shared" si="511"/>
        <v>9.0162037037037068E-3</v>
      </c>
      <c r="X1612">
        <f t="shared" si="523"/>
        <v>5.2812500000000005E-2</v>
      </c>
      <c r="Y1612">
        <f t="shared" si="512"/>
        <v>5.2812500000000005E-2</v>
      </c>
      <c r="Z1612" t="b">
        <f t="shared" si="513"/>
        <v>0</v>
      </c>
      <c r="AA1612" s="6">
        <f t="shared" si="514"/>
        <v>4.745370370370372E-4</v>
      </c>
      <c r="AB1612" s="6" t="b">
        <f t="shared" si="515"/>
        <v>0</v>
      </c>
      <c r="AC1612" s="9">
        <f t="shared" si="516"/>
        <v>136</v>
      </c>
      <c r="AD1612" s="9">
        <f t="shared" si="505"/>
        <v>199.02439024390236</v>
      </c>
      <c r="AE1612" s="10">
        <f t="shared" si="522"/>
        <v>5.5555555555555556E-4</v>
      </c>
      <c r="AF1612">
        <f t="shared" si="517"/>
        <v>1.5856481481481555E-3</v>
      </c>
      <c r="AG1612" t="b">
        <f t="shared" si="518"/>
        <v>0</v>
      </c>
      <c r="AH1612">
        <f t="shared" si="519"/>
        <v>6.2071759259259257E-2</v>
      </c>
    </row>
    <row r="1613" spans="1:34" x14ac:dyDescent="0.2">
      <c r="A1613">
        <v>1711</v>
      </c>
      <c r="B1613" t="s">
        <v>1639</v>
      </c>
      <c r="C1613" t="s">
        <v>1677</v>
      </c>
      <c r="D1613" t="s">
        <v>2059</v>
      </c>
      <c r="E1613" t="str">
        <f t="shared" si="506"/>
        <v>Dominic RaabApr 6, 2020</v>
      </c>
      <c r="F1613" t="str">
        <f>VLOOKUP(D1613,'names lookup'!A:L,5,FALSE)</f>
        <v>Dominic Raab</v>
      </c>
      <c r="G1613" t="str">
        <f>VLOOKUP(F1613,'names lookup'!E:H,3,FALSE)</f>
        <v>Government</v>
      </c>
      <c r="H1613" t="str">
        <f>VLOOKUP(F1613,'names lookup'!E:I,5,FALSE)</f>
        <v>Government</v>
      </c>
      <c r="I1613" t="str">
        <f>VLOOKUP($F1613,'names lookup'!$E:J,6,FALSE)</f>
        <v>Central govt</v>
      </c>
      <c r="J1613" t="str">
        <f>VLOOKUP($F1613,'names lookup'!$E:K,7,FALSE)</f>
        <v>N/A</v>
      </c>
      <c r="K1613" t="str">
        <f>VLOOKUP($F1613,'names lookup'!$E:L,8,FALSE)</f>
        <v>UK</v>
      </c>
      <c r="L1613" t="str">
        <f t="shared" si="507"/>
        <v>Does that address your questions Rob?</v>
      </c>
      <c r="M1613" t="str">
        <f t="shared" si="520"/>
        <v>15:51</v>
      </c>
      <c r="N1613">
        <v>1</v>
      </c>
      <c r="O1613">
        <v>59</v>
      </c>
      <c r="Q1613" t="s">
        <v>1525</v>
      </c>
      <c r="R1613" s="7">
        <f t="shared" si="508"/>
        <v>43927</v>
      </c>
      <c r="S1613" t="s">
        <v>2969</v>
      </c>
      <c r="T1613" s="6">
        <f t="shared" si="521"/>
        <v>5.2673611111111109E-2</v>
      </c>
      <c r="U1613">
        <f t="shared" si="509"/>
        <v>5.2673611111111109E-2</v>
      </c>
      <c r="V1613">
        <f t="shared" si="510"/>
        <v>6.2071759259259257E-2</v>
      </c>
      <c r="W1613">
        <f t="shared" si="511"/>
        <v>9.3981481481481485E-3</v>
      </c>
      <c r="X1613">
        <f t="shared" si="523"/>
        <v>5.2812500000000005E-2</v>
      </c>
      <c r="Y1613">
        <f t="shared" si="512"/>
        <v>5.2812500000000005E-2</v>
      </c>
      <c r="Z1613" t="b">
        <f t="shared" si="513"/>
        <v>0</v>
      </c>
      <c r="AA1613" s="6">
        <f t="shared" si="514"/>
        <v>3.472222222222765E-5</v>
      </c>
      <c r="AB1613" s="6" t="b">
        <f t="shared" si="515"/>
        <v>0</v>
      </c>
      <c r="AC1613" s="9">
        <f t="shared" si="516"/>
        <v>6</v>
      </c>
      <c r="AD1613" s="9">
        <f t="shared" si="505"/>
        <v>119.99999999998124</v>
      </c>
      <c r="AE1613" s="10">
        <f t="shared" si="522"/>
        <v>2.3148148148148147E-5</v>
      </c>
      <c r="AF1613">
        <f t="shared" si="517"/>
        <v>1.3888888888889672E-4</v>
      </c>
      <c r="AG1613" t="b">
        <f t="shared" si="518"/>
        <v>0</v>
      </c>
      <c r="AH1613">
        <f t="shared" si="519"/>
        <v>6.2071759259259257E-2</v>
      </c>
    </row>
    <row r="1614" spans="1:34" x14ac:dyDescent="0.2">
      <c r="A1614">
        <v>1712</v>
      </c>
      <c r="B1614" t="s">
        <v>1639</v>
      </c>
      <c r="C1614" t="s">
        <v>1678</v>
      </c>
      <c r="D1614" t="s">
        <v>2145</v>
      </c>
      <c r="E1614" t="str">
        <f t="shared" si="506"/>
        <v>Robert PestonApr 6, 2020</v>
      </c>
      <c r="F1614" t="str">
        <f>VLOOKUP(D1614,'names lookup'!A:L,5,FALSE)</f>
        <v>Robert Peston</v>
      </c>
      <c r="G1614" t="str">
        <f>VLOOKUP(F1614,'names lookup'!E:H,3,FALSE)</f>
        <v>ITV News</v>
      </c>
      <c r="H1614" t="str">
        <f>VLOOKUP(F1614,'names lookup'!E:I,5,FALSE)</f>
        <v>Media</v>
      </c>
      <c r="I1614" t="str">
        <f>VLOOKUP($F1614,'names lookup'!$E:J,6,FALSE)</f>
        <v>TV</v>
      </c>
      <c r="J1614" t="str">
        <f>VLOOKUP($F1614,'names lookup'!$E:K,7,FALSE)</f>
        <v>National</v>
      </c>
      <c r="K1614" t="str">
        <f>VLOOKUP($F1614,'names lookup'!$E:L,8,FALSE)</f>
        <v>UK</v>
      </c>
      <c r="L1614" t="str">
        <f t="shared" si="507"/>
        <v>Except, I’m just being thick I suppose, but I don’t really understand why talking about, even if it’s in the long term, the way we’re going to exit, it somehow distracts-</v>
      </c>
      <c r="M1614" t="str">
        <f t="shared" si="520"/>
        <v>15:54</v>
      </c>
      <c r="N1614">
        <v>1</v>
      </c>
      <c r="O1614">
        <v>193</v>
      </c>
      <c r="Q1614" t="s">
        <v>1525</v>
      </c>
      <c r="R1614" s="7">
        <f t="shared" si="508"/>
        <v>43927</v>
      </c>
      <c r="S1614" t="s">
        <v>2970</v>
      </c>
      <c r="T1614" s="6">
        <f t="shared" si="521"/>
        <v>5.2708333333333336E-2</v>
      </c>
      <c r="U1614">
        <f t="shared" si="509"/>
        <v>5.2708333333333336E-2</v>
      </c>
      <c r="V1614">
        <f t="shared" si="510"/>
        <v>5.2708333333333336E-2</v>
      </c>
      <c r="W1614">
        <f t="shared" si="511"/>
        <v>0</v>
      </c>
      <c r="X1614">
        <f t="shared" si="523"/>
        <v>5.2812500000000005E-2</v>
      </c>
      <c r="Y1614">
        <f t="shared" si="512"/>
        <v>5.2812500000000005E-2</v>
      </c>
      <c r="Z1614" t="b">
        <f t="shared" si="513"/>
        <v>0</v>
      </c>
      <c r="AA1614" s="6">
        <f t="shared" si="514"/>
        <v>1.0416666666666907E-4</v>
      </c>
      <c r="AB1614" s="6" t="b">
        <f t="shared" si="515"/>
        <v>0</v>
      </c>
      <c r="AC1614" s="9">
        <f t="shared" si="516"/>
        <v>31</v>
      </c>
      <c r="AD1614" s="9">
        <f t="shared" si="505"/>
        <v>206.66666666666188</v>
      </c>
      <c r="AE1614" s="10">
        <f t="shared" si="522"/>
        <v>1.273148148148148E-4</v>
      </c>
      <c r="AF1614">
        <f t="shared" si="517"/>
        <v>1.0416666666666907E-4</v>
      </c>
      <c r="AG1614" t="b">
        <f t="shared" si="518"/>
        <v>0</v>
      </c>
      <c r="AH1614">
        <f t="shared" si="519"/>
        <v>6.2071759259259257E-2</v>
      </c>
    </row>
    <row r="1615" spans="1:34" x14ac:dyDescent="0.2">
      <c r="A1615">
        <v>1713</v>
      </c>
      <c r="B1615" t="s">
        <v>1639</v>
      </c>
      <c r="C1615" t="s">
        <v>1679</v>
      </c>
      <c r="D1615" t="s">
        <v>2139</v>
      </c>
      <c r="E1615" t="str">
        <f t="shared" si="506"/>
        <v>Professor WhittyApr 6, 2020</v>
      </c>
      <c r="F1615" t="str">
        <f>VLOOKUP(E1615,'names lookup'!D:L,2,FALSE)</f>
        <v>Chris Whitty</v>
      </c>
      <c r="G1615" t="str">
        <f>VLOOKUP(F1615,'names lookup'!E:H,3,FALSE)</f>
        <v>Department of Health and Social Care (DHSC)</v>
      </c>
      <c r="H1615" t="str">
        <f>VLOOKUP(F1615,'names lookup'!E:I,5,FALSE)</f>
        <v>Government</v>
      </c>
      <c r="I1615" t="str">
        <f>VLOOKUP($F1615,'names lookup'!$E:J,6,FALSE)</f>
        <v>Health</v>
      </c>
      <c r="J1615" t="str">
        <f>VLOOKUP($F1615,'names lookup'!$E:K,7,FALSE)</f>
        <v>N/A</v>
      </c>
      <c r="K1615" t="str">
        <f>VLOOKUP($F1615,'names lookup'!$E:L,8,FALSE)</f>
        <v>England</v>
      </c>
      <c r="L1615" t="str">
        <f t="shared" si="507"/>
        <v>… from the imperative of social distancing. I think everyone accepts that social distancing is absolutely vital. But why do people hope that there is a plan to exit? Why would this act reduce the urgency for people who are doing what they’re doing now?</v>
      </c>
      <c r="M1615" t="str">
        <f t="shared" si="520"/>
        <v>16:03</v>
      </c>
      <c r="N1615">
        <v>1</v>
      </c>
      <c r="O1615">
        <v>278</v>
      </c>
      <c r="Q1615" t="s">
        <v>1525</v>
      </c>
      <c r="R1615" s="7">
        <f t="shared" si="508"/>
        <v>43927</v>
      </c>
      <c r="S1615" t="s">
        <v>2322</v>
      </c>
      <c r="T1615" s="6">
        <f t="shared" si="521"/>
        <v>5.2812500000000005E-2</v>
      </c>
      <c r="U1615">
        <f t="shared" si="509"/>
        <v>5.2812500000000005E-2</v>
      </c>
      <c r="V1615">
        <f t="shared" si="510"/>
        <v>5.6134259259259266E-2</v>
      </c>
      <c r="W1615">
        <f t="shared" si="511"/>
        <v>3.3217592592592604E-3</v>
      </c>
      <c r="X1615">
        <f t="shared" si="523"/>
        <v>5.3541666666666675E-2</v>
      </c>
      <c r="Y1615">
        <f t="shared" si="512"/>
        <v>5.3541666666666675E-2</v>
      </c>
      <c r="Z1615" t="b">
        <f t="shared" si="513"/>
        <v>0</v>
      </c>
      <c r="AA1615" s="6">
        <f t="shared" si="514"/>
        <v>1.7361111111111049E-4</v>
      </c>
      <c r="AB1615" s="6" t="b">
        <f t="shared" si="515"/>
        <v>0</v>
      </c>
      <c r="AC1615" s="9">
        <f t="shared" si="516"/>
        <v>45</v>
      </c>
      <c r="AD1615" s="9">
        <f t="shared" si="505"/>
        <v>180.00000000000063</v>
      </c>
      <c r="AE1615" s="10">
        <f t="shared" si="522"/>
        <v>1.8518518518518518E-4</v>
      </c>
      <c r="AF1615">
        <f t="shared" si="517"/>
        <v>7.2916666666666963E-4</v>
      </c>
      <c r="AG1615" t="b">
        <f t="shared" si="518"/>
        <v>0</v>
      </c>
      <c r="AH1615">
        <f t="shared" si="519"/>
        <v>6.2071759259259257E-2</v>
      </c>
    </row>
    <row r="1616" spans="1:34" x14ac:dyDescent="0.2">
      <c r="A1616">
        <v>1714</v>
      </c>
      <c r="B1616" t="s">
        <v>1639</v>
      </c>
      <c r="C1616" t="s">
        <v>1680</v>
      </c>
      <c r="D1616" t="s">
        <v>2059</v>
      </c>
      <c r="E1616" t="str">
        <f t="shared" si="506"/>
        <v>Dominic RaabApr 6, 2020</v>
      </c>
      <c r="F1616" t="str">
        <f>VLOOKUP(D1616,'names lookup'!A:L,5,FALSE)</f>
        <v>Dominic Raab</v>
      </c>
      <c r="G1616" t="str">
        <f>VLOOKUP(F1616,'names lookup'!E:H,3,FALSE)</f>
        <v>Government</v>
      </c>
      <c r="H1616" t="str">
        <f>VLOOKUP(F1616,'names lookup'!E:I,5,FALSE)</f>
        <v>Government</v>
      </c>
      <c r="I1616" t="str">
        <f>VLOOKUP($F1616,'names lookup'!$E:J,6,FALSE)</f>
        <v>Central govt</v>
      </c>
      <c r="J1616" t="str">
        <f>VLOOKUP($F1616,'names lookup'!$E:K,7,FALSE)</f>
        <v>N/A</v>
      </c>
      <c r="K1616" t="str">
        <f>VLOOKUP($F1616,'names lookup'!$E:L,8,FALSE)</f>
        <v>UK</v>
      </c>
      <c r="L1616" t="str">
        <f t="shared" si="507"/>
        <v>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v>
      </c>
      <c r="M1616" t="str">
        <f t="shared" si="520"/>
        <v>16:18</v>
      </c>
      <c r="N1616">
        <v>1</v>
      </c>
      <c r="O1616">
        <v>485</v>
      </c>
      <c r="Q1616" t="s">
        <v>1525</v>
      </c>
      <c r="R1616" s="7">
        <f t="shared" si="508"/>
        <v>43927</v>
      </c>
      <c r="S1616" t="s">
        <v>2971</v>
      </c>
      <c r="T1616" s="6">
        <f t="shared" si="521"/>
        <v>5.2986111111111116E-2</v>
      </c>
      <c r="U1616">
        <f t="shared" si="509"/>
        <v>5.2986111111111116E-2</v>
      </c>
      <c r="V1616">
        <f t="shared" si="510"/>
        <v>6.2071759259259257E-2</v>
      </c>
      <c r="W1616">
        <f t="shared" si="511"/>
        <v>9.0856481481481413E-3</v>
      </c>
      <c r="X1616">
        <f t="shared" si="523"/>
        <v>5.3541666666666675E-2</v>
      </c>
      <c r="Y1616">
        <f t="shared" si="512"/>
        <v>5.3541666666666675E-2</v>
      </c>
      <c r="Z1616" t="b">
        <f t="shared" si="513"/>
        <v>0</v>
      </c>
      <c r="AA1616" s="6">
        <f t="shared" si="514"/>
        <v>3.0092592592592671E-4</v>
      </c>
      <c r="AB1616" s="6" t="b">
        <f t="shared" si="515"/>
        <v>0</v>
      </c>
      <c r="AC1616" s="9">
        <f t="shared" si="516"/>
        <v>84</v>
      </c>
      <c r="AD1616" s="9">
        <f t="shared" si="505"/>
        <v>193.84615384615336</v>
      </c>
      <c r="AE1616" s="10">
        <f t="shared" si="522"/>
        <v>3.4722222222222224E-4</v>
      </c>
      <c r="AF1616">
        <f t="shared" si="517"/>
        <v>5.5555555555555913E-4</v>
      </c>
      <c r="AG1616" t="b">
        <f t="shared" si="518"/>
        <v>0</v>
      </c>
      <c r="AH1616">
        <f t="shared" si="519"/>
        <v>6.2071759259259257E-2</v>
      </c>
    </row>
    <row r="1617" spans="1:34" x14ac:dyDescent="0.2">
      <c r="A1617">
        <v>1715</v>
      </c>
      <c r="B1617" t="s">
        <v>1639</v>
      </c>
      <c r="C1617" t="s">
        <v>1681</v>
      </c>
      <c r="D1617" t="s">
        <v>2029</v>
      </c>
      <c r="E1617" t="str">
        <f t="shared" si="506"/>
        <v>Angela McLeanApr 6, 2020</v>
      </c>
      <c r="F1617" t="str">
        <f>VLOOKUP(D1617,'names lookup'!A:L,5,FALSE)</f>
        <v>Angela McLean</v>
      </c>
      <c r="G1617" t="str">
        <f>VLOOKUP(F1617,'names lookup'!E:H,3,FALSE)</f>
        <v>Ministry of Defence</v>
      </c>
      <c r="H1617" t="str">
        <f>VLOOKUP(F1617,'names lookup'!E:I,5,FALSE)</f>
        <v>Government</v>
      </c>
      <c r="I1617" t="str">
        <f>VLOOKUP($F1617,'names lookup'!$E:J,6,FALSE)</f>
        <v>Defence</v>
      </c>
      <c r="J1617" t="str">
        <f>VLOOKUP($F1617,'names lookup'!$E:K,7,FALSE)</f>
        <v>N/A</v>
      </c>
      <c r="K1617" t="str">
        <f>VLOOKUP($F1617,'names lookup'!$E:L,8,FALSE)</f>
        <v>UK</v>
      </c>
      <c r="L1617" t="str">
        <f t="shared" si="507"/>
        <v>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v>
      </c>
      <c r="M1617" t="str">
        <f t="shared" si="520"/>
        <v>16:44</v>
      </c>
      <c r="N1617">
        <v>1</v>
      </c>
      <c r="O1617">
        <v>324</v>
      </c>
      <c r="Q1617" t="s">
        <v>1525</v>
      </c>
      <c r="R1617" s="7">
        <f t="shared" si="508"/>
        <v>43927</v>
      </c>
      <c r="S1617" t="s">
        <v>2528</v>
      </c>
      <c r="T1617" s="6">
        <f t="shared" si="521"/>
        <v>5.3287037037037042E-2</v>
      </c>
      <c r="U1617">
        <f t="shared" si="509"/>
        <v>5.3287037037037042E-2</v>
      </c>
      <c r="V1617">
        <f t="shared" si="510"/>
        <v>5.3287037037037042E-2</v>
      </c>
      <c r="W1617">
        <f t="shared" si="511"/>
        <v>0</v>
      </c>
      <c r="X1617">
        <f t="shared" si="523"/>
        <v>5.3541666666666675E-2</v>
      </c>
      <c r="Y1617">
        <f t="shared" si="512"/>
        <v>5.3541666666666675E-2</v>
      </c>
      <c r="Z1617" t="b">
        <f t="shared" si="513"/>
        <v>0</v>
      </c>
      <c r="AA1617" s="6">
        <f t="shared" si="514"/>
        <v>2.5462962962963243E-4</v>
      </c>
      <c r="AB1617" s="6" t="b">
        <f t="shared" si="515"/>
        <v>0</v>
      </c>
      <c r="AC1617" s="9">
        <f t="shared" si="516"/>
        <v>59</v>
      </c>
      <c r="AD1617" s="9">
        <f t="shared" si="505"/>
        <v>160.90909090908914</v>
      </c>
      <c r="AE1617" s="10">
        <f t="shared" si="522"/>
        <v>2.4305555555555552E-4</v>
      </c>
      <c r="AF1617">
        <f t="shared" si="517"/>
        <v>2.5462962962963243E-4</v>
      </c>
      <c r="AG1617" t="b">
        <f t="shared" si="518"/>
        <v>0</v>
      </c>
      <c r="AH1617">
        <f t="shared" si="519"/>
        <v>6.2071759259259257E-2</v>
      </c>
    </row>
    <row r="1618" spans="1:34" x14ac:dyDescent="0.2">
      <c r="A1618">
        <v>1716</v>
      </c>
      <c r="B1618" t="s">
        <v>1639</v>
      </c>
      <c r="C1618" t="s">
        <v>1682</v>
      </c>
      <c r="D1618" t="s">
        <v>2059</v>
      </c>
      <c r="E1618" t="str">
        <f t="shared" si="506"/>
        <v>Dominic RaabApr 6, 2020</v>
      </c>
      <c r="F1618" t="str">
        <f>VLOOKUP(D1618,'names lookup'!A:L,5,FALSE)</f>
        <v>Dominic Raab</v>
      </c>
      <c r="G1618" t="str">
        <f>VLOOKUP(F1618,'names lookup'!E:H,3,FALSE)</f>
        <v>Government</v>
      </c>
      <c r="H1618" t="str">
        <f>VLOOKUP(F1618,'names lookup'!E:I,5,FALSE)</f>
        <v>Government</v>
      </c>
      <c r="I1618" t="str">
        <f>VLOOKUP($F1618,'names lookup'!$E:J,6,FALSE)</f>
        <v>Central govt</v>
      </c>
      <c r="J1618" t="str">
        <f>VLOOKUP($F1618,'names lookup'!$E:K,7,FALSE)</f>
        <v>N/A</v>
      </c>
      <c r="K1618" t="str">
        <f>VLOOKUP($F1618,'names lookup'!$E:L,8,FALSE)</f>
        <v>UK</v>
      </c>
      <c r="L1618" t="str">
        <f t="shared" si="507"/>
        <v>Thanks, Angela. Victoria McDonald, Channel Four</v>
      </c>
      <c r="M1618" t="str">
        <f t="shared" si="520"/>
        <v>17:06</v>
      </c>
      <c r="N1618">
        <v>1</v>
      </c>
      <c r="O1618">
        <v>69</v>
      </c>
      <c r="Q1618" t="s">
        <v>1525</v>
      </c>
      <c r="R1618" s="7">
        <f t="shared" si="508"/>
        <v>43927</v>
      </c>
      <c r="S1618" t="s">
        <v>2972</v>
      </c>
      <c r="T1618" s="6">
        <f t="shared" si="521"/>
        <v>5.3541666666666675E-2</v>
      </c>
      <c r="U1618">
        <f t="shared" si="509"/>
        <v>5.3541666666666675E-2</v>
      </c>
      <c r="V1618">
        <f t="shared" si="510"/>
        <v>6.2071759259259257E-2</v>
      </c>
      <c r="W1618">
        <f t="shared" si="511"/>
        <v>8.5300925925925822E-3</v>
      </c>
      <c r="X1618">
        <f t="shared" si="523"/>
        <v>5.3865740740740742E-2</v>
      </c>
      <c r="Y1618">
        <f t="shared" si="512"/>
        <v>5.3865740740740742E-2</v>
      </c>
      <c r="Z1618" t="b">
        <f t="shared" si="513"/>
        <v>0</v>
      </c>
      <c r="AA1618" s="6">
        <f t="shared" si="514"/>
        <v>3.4722222222213772E-5</v>
      </c>
      <c r="AB1618" s="6" t="b">
        <f t="shared" si="515"/>
        <v>0</v>
      </c>
      <c r="AC1618" s="9">
        <f t="shared" si="516"/>
        <v>6</v>
      </c>
      <c r="AD1618" s="9">
        <f t="shared" si="505"/>
        <v>120.0000000000292</v>
      </c>
      <c r="AE1618" s="10">
        <f t="shared" si="522"/>
        <v>2.3148148148148147E-5</v>
      </c>
      <c r="AF1618">
        <f t="shared" si="517"/>
        <v>3.2407407407406691E-4</v>
      </c>
      <c r="AG1618" t="b">
        <f t="shared" si="518"/>
        <v>0</v>
      </c>
      <c r="AH1618">
        <f t="shared" si="519"/>
        <v>6.2071759259259257E-2</v>
      </c>
    </row>
    <row r="1619" spans="1:34" x14ac:dyDescent="0.2">
      <c r="A1619">
        <v>1717</v>
      </c>
      <c r="B1619" t="s">
        <v>1639</v>
      </c>
      <c r="C1619" t="s">
        <v>1683</v>
      </c>
      <c r="D1619" t="s">
        <v>2175</v>
      </c>
      <c r="E1619" t="str">
        <f t="shared" si="506"/>
        <v>Victoria McDonaldApr 6, 2020</v>
      </c>
      <c r="F1619" t="str">
        <f>VLOOKUP(E1619,'names lookup'!D:L,2,FALSE)</f>
        <v>Victoria MacDonald</v>
      </c>
      <c r="G1619" t="str">
        <f>VLOOKUP(F1619,'names lookup'!E:H,3,FALSE)</f>
        <v>Channel 4 News</v>
      </c>
      <c r="H1619" t="str">
        <f>VLOOKUP(F1619,'names lookup'!E:I,5,FALSE)</f>
        <v>Media</v>
      </c>
      <c r="I1619" t="str">
        <f>VLOOKUP($F1619,'names lookup'!$E:J,6,FALSE)</f>
        <v>TV</v>
      </c>
      <c r="J1619" t="str">
        <f>VLOOKUP($F1619,'names lookup'!$E:K,7,FALSE)</f>
        <v>National</v>
      </c>
      <c r="K1619" t="str">
        <f>VLOOKUP($F1619,'names lookup'!$E:L,8,FALSE)</f>
        <v>UK</v>
      </c>
      <c r="L1619" t="str">
        <f t="shared" si="507"/>
        <v>Thank you very much. I was wondering how does the number of patients in ITU beds in London right now compare with what you’d been planning at this stage? Is there any suggestion that maybe you won’t need as many beds at the ExCel Centre at the Nightingale as you had expected?</v>
      </c>
      <c r="M1619" t="str">
        <f t="shared" si="520"/>
        <v>17:09</v>
      </c>
      <c r="N1619">
        <v>1</v>
      </c>
      <c r="O1619">
        <v>303</v>
      </c>
      <c r="Q1619" t="s">
        <v>1525</v>
      </c>
      <c r="R1619" s="7">
        <f t="shared" si="508"/>
        <v>43927</v>
      </c>
      <c r="S1619" t="s">
        <v>2786</v>
      </c>
      <c r="T1619" s="6">
        <f t="shared" si="521"/>
        <v>5.3576388888888889E-2</v>
      </c>
      <c r="U1619">
        <f t="shared" si="509"/>
        <v>5.3576388888888889E-2</v>
      </c>
      <c r="V1619">
        <f t="shared" si="510"/>
        <v>5.4699074074074074E-2</v>
      </c>
      <c r="W1619">
        <f t="shared" si="511"/>
        <v>1.1226851851851849E-3</v>
      </c>
      <c r="X1619">
        <f t="shared" si="523"/>
        <v>5.3865740740740742E-2</v>
      </c>
      <c r="Y1619">
        <f t="shared" si="512"/>
        <v>5.3865740740740742E-2</v>
      </c>
      <c r="Z1619" t="b">
        <f t="shared" si="513"/>
        <v>0</v>
      </c>
      <c r="AA1619" s="6">
        <f t="shared" si="514"/>
        <v>2.4305555555555886E-4</v>
      </c>
      <c r="AB1619" s="6" t="b">
        <f t="shared" si="515"/>
        <v>0</v>
      </c>
      <c r="AC1619" s="9">
        <f t="shared" si="516"/>
        <v>52</v>
      </c>
      <c r="AD1619" s="9">
        <f t="shared" si="505"/>
        <v>148.57142857142657</v>
      </c>
      <c r="AE1619" s="10">
        <f t="shared" si="522"/>
        <v>2.0833333333333335E-4</v>
      </c>
      <c r="AF1619">
        <f t="shared" si="517"/>
        <v>2.8935185185185314E-4</v>
      </c>
      <c r="AG1619" t="b">
        <f t="shared" si="518"/>
        <v>0</v>
      </c>
      <c r="AH1619">
        <f t="shared" si="519"/>
        <v>6.2071759259259257E-2</v>
      </c>
    </row>
    <row r="1620" spans="1:34" x14ac:dyDescent="0.2">
      <c r="A1620">
        <v>1718</v>
      </c>
      <c r="B1620" t="s">
        <v>1639</v>
      </c>
      <c r="C1620" t="s">
        <v>1684</v>
      </c>
      <c r="D1620" t="s">
        <v>2059</v>
      </c>
      <c r="E1620" t="str">
        <f t="shared" si="506"/>
        <v>Dominic RaabApr 6, 2020</v>
      </c>
      <c r="F1620" t="str">
        <f>VLOOKUP(D1620,'names lookup'!A:L,5,FALSE)</f>
        <v>Dominic Raab</v>
      </c>
      <c r="G1620" t="str">
        <f>VLOOKUP(F1620,'names lookup'!E:H,3,FALSE)</f>
        <v>Government</v>
      </c>
      <c r="H1620" t="str">
        <f>VLOOKUP(F1620,'names lookup'!E:I,5,FALSE)</f>
        <v>Government</v>
      </c>
      <c r="I1620" t="str">
        <f>VLOOKUP($F1620,'names lookup'!$E:J,6,FALSE)</f>
        <v>Central govt</v>
      </c>
      <c r="J1620" t="str">
        <f>VLOOKUP($F1620,'names lookup'!$E:K,7,FALSE)</f>
        <v>N/A</v>
      </c>
      <c r="K1620" t="str">
        <f>VLOOKUP($F1620,'names lookup'!$E:L,8,FALSE)</f>
        <v>UK</v>
      </c>
      <c r="L1620" t="str">
        <f t="shared" si="507"/>
        <v>I don’t know whether Angela or Chris, you want to …</v>
      </c>
      <c r="M1620" t="str">
        <f t="shared" si="520"/>
        <v>17:30</v>
      </c>
      <c r="N1620">
        <v>1</v>
      </c>
      <c r="O1620">
        <v>73</v>
      </c>
      <c r="Q1620" t="s">
        <v>1525</v>
      </c>
      <c r="R1620" s="7">
        <f t="shared" si="508"/>
        <v>43927</v>
      </c>
      <c r="S1620" t="s">
        <v>2973</v>
      </c>
      <c r="T1620" s="6">
        <f t="shared" si="521"/>
        <v>5.3819444444444448E-2</v>
      </c>
      <c r="U1620">
        <f t="shared" si="509"/>
        <v>5.3819444444444448E-2</v>
      </c>
      <c r="V1620">
        <f t="shared" si="510"/>
        <v>6.2071759259259257E-2</v>
      </c>
      <c r="W1620">
        <f t="shared" si="511"/>
        <v>8.2523148148148096E-3</v>
      </c>
      <c r="X1620">
        <f t="shared" si="523"/>
        <v>5.3865740740740742E-2</v>
      </c>
      <c r="Y1620">
        <f t="shared" si="512"/>
        <v>5.3865740740740742E-2</v>
      </c>
      <c r="Z1620" t="b">
        <f t="shared" si="513"/>
        <v>0</v>
      </c>
      <c r="AA1620" s="6">
        <f t="shared" si="514"/>
        <v>4.6296296296294281E-5</v>
      </c>
      <c r="AB1620" s="6" t="b">
        <f t="shared" si="515"/>
        <v>0</v>
      </c>
      <c r="AC1620" s="9">
        <f t="shared" si="516"/>
        <v>11</v>
      </c>
      <c r="AD1620" s="9">
        <f t="shared" si="505"/>
        <v>165.00000000000719</v>
      </c>
      <c r="AE1620" s="10">
        <f t="shared" si="522"/>
        <v>3.4722222222222222E-5</v>
      </c>
      <c r="AF1620">
        <f t="shared" si="517"/>
        <v>4.6296296296294281E-5</v>
      </c>
      <c r="AG1620" t="b">
        <f t="shared" si="518"/>
        <v>0</v>
      </c>
      <c r="AH1620">
        <f t="shared" si="519"/>
        <v>6.2071759259259257E-2</v>
      </c>
    </row>
    <row r="1621" spans="1:34" x14ac:dyDescent="0.2">
      <c r="A1621">
        <v>1719</v>
      </c>
      <c r="B1621" t="s">
        <v>1639</v>
      </c>
      <c r="C1621" t="s">
        <v>1685</v>
      </c>
      <c r="D1621" t="s">
        <v>2157</v>
      </c>
      <c r="E1621" t="str">
        <f t="shared" si="506"/>
        <v>Speaker 1Apr 6, 2020</v>
      </c>
      <c r="F1621" t="str">
        <f>VLOOKUP(E1621,'names lookup'!D:L,2,FALSE)</f>
        <v>IGNORE. ONE WORD</v>
      </c>
      <c r="G1621" t="str">
        <f>VLOOKUP(F1621,'names lookup'!E:H,3,FALSE)</f>
        <v>N/A</v>
      </c>
      <c r="H1621" t="e">
        <f>VLOOKUP(F1621,'names lookup'!E:I,5,FALSE)</f>
        <v>#N/A</v>
      </c>
      <c r="I1621" t="e">
        <f>VLOOKUP($F1621,'names lookup'!$E:J,6,FALSE)</f>
        <v>#N/A</v>
      </c>
      <c r="J1621" t="e">
        <f>VLOOKUP($F1621,'names lookup'!$E:K,7,FALSE)</f>
        <v>#N/A</v>
      </c>
      <c r="K1621" t="e">
        <f>VLOOKUP($F1621,'names lookup'!$E:L,8,FALSE)</f>
        <v>#N/A</v>
      </c>
      <c r="L1621" t="str">
        <f t="shared" si="507"/>
        <v>[crosstalk 001733].</v>
      </c>
      <c r="M1621" t="str">
        <f t="shared" si="520"/>
        <v>17:34</v>
      </c>
      <c r="N1621">
        <v>1</v>
      </c>
      <c r="O1621">
        <v>40</v>
      </c>
      <c r="Q1621" t="s">
        <v>1525</v>
      </c>
      <c r="R1621" s="7">
        <f t="shared" si="508"/>
        <v>43927</v>
      </c>
      <c r="S1621" t="s">
        <v>2974</v>
      </c>
      <c r="T1621" s="6">
        <f t="shared" si="521"/>
        <v>5.3865740740740742E-2</v>
      </c>
      <c r="U1621">
        <f t="shared" si="509"/>
        <v>5.3865740740740742E-2</v>
      </c>
      <c r="V1621">
        <f t="shared" si="510"/>
        <v>5.3865740740740742E-2</v>
      </c>
      <c r="W1621">
        <f t="shared" si="511"/>
        <v>0</v>
      </c>
      <c r="X1621">
        <f t="shared" si="523"/>
        <v>5.3865740740740742E-2</v>
      </c>
      <c r="Y1621">
        <f t="shared" si="512"/>
        <v>5.3865740740740742E-2</v>
      </c>
      <c r="Z1621" t="b">
        <f t="shared" si="513"/>
        <v>0</v>
      </c>
      <c r="AA1621" s="6">
        <f t="shared" si="514"/>
        <v>0</v>
      </c>
      <c r="AB1621" s="6" t="b">
        <f t="shared" si="515"/>
        <v>0</v>
      </c>
      <c r="AC1621" s="9">
        <f t="shared" si="516"/>
        <v>2</v>
      </c>
      <c r="AD1621" s="9"/>
      <c r="AE1621" s="10">
        <f t="shared" si="522"/>
        <v>0</v>
      </c>
      <c r="AF1621">
        <f t="shared" si="517"/>
        <v>0</v>
      </c>
      <c r="AG1621" t="b">
        <f t="shared" si="518"/>
        <v>0</v>
      </c>
      <c r="AH1621">
        <f t="shared" si="519"/>
        <v>6.2071759259259257E-2</v>
      </c>
    </row>
    <row r="1622" spans="1:34" x14ac:dyDescent="0.2">
      <c r="A1622">
        <v>1720</v>
      </c>
      <c r="B1622" t="s">
        <v>1639</v>
      </c>
      <c r="C1622" t="s">
        <v>1686</v>
      </c>
      <c r="D1622" t="s">
        <v>2048</v>
      </c>
      <c r="E1622" t="str">
        <f t="shared" si="506"/>
        <v>Chris WittyApr 6, 2020</v>
      </c>
      <c r="F1622" t="str">
        <f>VLOOKUP(E1622,'names lookup'!D:L,2,FALSE)</f>
        <v>Chris Whitty</v>
      </c>
      <c r="G1622" t="str">
        <f>VLOOKUP(F1622,'names lookup'!E:H,3,FALSE)</f>
        <v>Department of Health and Social Care (DHSC)</v>
      </c>
      <c r="H1622" t="str">
        <f>VLOOKUP(F1622,'names lookup'!E:I,5,FALSE)</f>
        <v>Government</v>
      </c>
      <c r="I1622" t="str">
        <f>VLOOKUP($F1622,'names lookup'!$E:J,6,FALSE)</f>
        <v>Health</v>
      </c>
      <c r="J1622" t="str">
        <f>VLOOKUP($F1622,'names lookup'!$E:K,7,FALSE)</f>
        <v>N/A</v>
      </c>
      <c r="K1622" t="str">
        <f>VLOOKUP($F1622,'names lookup'!$E:L,8,FALSE)</f>
        <v>England</v>
      </c>
      <c r="L1622" t="str">
        <f t="shared" si="507"/>
        <v>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v>
      </c>
      <c r="M1622" t="str">
        <f t="shared" si="520"/>
        <v>17:34</v>
      </c>
      <c r="N1622">
        <v>1</v>
      </c>
      <c r="O1622">
        <v>891</v>
      </c>
      <c r="Q1622" t="s">
        <v>1525</v>
      </c>
      <c r="R1622" s="7">
        <f t="shared" si="508"/>
        <v>43927</v>
      </c>
      <c r="S1622" t="s">
        <v>2974</v>
      </c>
      <c r="T1622" s="6">
        <f t="shared" si="521"/>
        <v>5.3865740740740742E-2</v>
      </c>
      <c r="U1622">
        <f t="shared" si="509"/>
        <v>5.3865740740740742E-2</v>
      </c>
      <c r="V1622">
        <f t="shared" si="510"/>
        <v>6.0243055555555557E-2</v>
      </c>
      <c r="W1622">
        <f t="shared" si="511"/>
        <v>6.3773148148148148E-3</v>
      </c>
      <c r="X1622">
        <f t="shared" si="523"/>
        <v>5.486111111111111E-2</v>
      </c>
      <c r="Y1622">
        <f t="shared" si="512"/>
        <v>5.486111111111111E-2</v>
      </c>
      <c r="Z1622" t="b">
        <f t="shared" si="513"/>
        <v>0</v>
      </c>
      <c r="AA1622" s="6">
        <f t="shared" si="514"/>
        <v>6.481481481481477E-4</v>
      </c>
      <c r="AB1622" s="6" t="b">
        <f t="shared" si="515"/>
        <v>0</v>
      </c>
      <c r="AC1622" s="9">
        <f t="shared" si="516"/>
        <v>170</v>
      </c>
      <c r="AD1622" s="9">
        <f t="shared" ref="AD1622:AD1665" si="524">IF(AB1622=FALSE,AC1622/(AA1622*(24*60)),"")</f>
        <v>182.14285714285728</v>
      </c>
      <c r="AE1622" s="10">
        <f t="shared" si="522"/>
        <v>6.9444444444444447E-4</v>
      </c>
      <c r="AF1622">
        <f t="shared" si="517"/>
        <v>9.9537037037036868E-4</v>
      </c>
      <c r="AG1622" t="b">
        <f t="shared" si="518"/>
        <v>0</v>
      </c>
      <c r="AH1622">
        <f t="shared" si="519"/>
        <v>6.2071759259259257E-2</v>
      </c>
    </row>
    <row r="1623" spans="1:34" x14ac:dyDescent="0.2">
      <c r="A1623">
        <v>1721</v>
      </c>
      <c r="B1623" t="s">
        <v>1639</v>
      </c>
      <c r="C1623" t="s">
        <v>1687</v>
      </c>
      <c r="D1623" t="s">
        <v>2059</v>
      </c>
      <c r="E1623" t="str">
        <f t="shared" si="506"/>
        <v>Dominic RaabApr 6, 2020</v>
      </c>
      <c r="F1623" t="str">
        <f>VLOOKUP(D1623,'names lookup'!A:L,5,FALSE)</f>
        <v>Dominic Raab</v>
      </c>
      <c r="G1623" t="str">
        <f>VLOOKUP(F1623,'names lookup'!E:H,3,FALSE)</f>
        <v>Government</v>
      </c>
      <c r="H1623" t="str">
        <f>VLOOKUP(F1623,'names lookup'!E:I,5,FALSE)</f>
        <v>Government</v>
      </c>
      <c r="I1623" t="str">
        <f>VLOOKUP($F1623,'names lookup'!$E:J,6,FALSE)</f>
        <v>Central govt</v>
      </c>
      <c r="J1623" t="str">
        <f>VLOOKUP($F1623,'names lookup'!$E:K,7,FALSE)</f>
        <v>N/A</v>
      </c>
      <c r="K1623" t="str">
        <f>VLOOKUP($F1623,'names lookup'!$E:L,8,FALSE)</f>
        <v>UK</v>
      </c>
      <c r="L1623" t="str">
        <f t="shared" si="507"/>
        <v>Of course, that’s got to take into account the regional distribution of the need, which is why as well as HMS Nightingale in London, we’ve got the other plans to build in Birmingham, Manchester, Bristol and Harrow Gate. Did you want to come back?</v>
      </c>
      <c r="M1623" t="str">
        <f t="shared" si="520"/>
        <v>18:30</v>
      </c>
      <c r="N1623">
        <v>1</v>
      </c>
      <c r="O1623">
        <v>268</v>
      </c>
      <c r="Q1623" t="s">
        <v>1525</v>
      </c>
      <c r="R1623" s="7">
        <f t="shared" si="508"/>
        <v>43927</v>
      </c>
      <c r="S1623" t="s">
        <v>2324</v>
      </c>
      <c r="T1623" s="6">
        <f t="shared" si="521"/>
        <v>5.451388888888889E-2</v>
      </c>
      <c r="U1623">
        <f t="shared" si="509"/>
        <v>5.451388888888889E-2</v>
      </c>
      <c r="V1623">
        <f t="shared" si="510"/>
        <v>6.2071759259259257E-2</v>
      </c>
      <c r="W1623">
        <f t="shared" si="511"/>
        <v>7.5578703703703676E-3</v>
      </c>
      <c r="X1623">
        <f t="shared" si="523"/>
        <v>5.486111111111111E-2</v>
      </c>
      <c r="Y1623">
        <f t="shared" si="512"/>
        <v>5.486111111111111E-2</v>
      </c>
      <c r="Z1623" t="b">
        <f t="shared" si="513"/>
        <v>0</v>
      </c>
      <c r="AA1623" s="6">
        <f t="shared" si="514"/>
        <v>1.8518518518518406E-4</v>
      </c>
      <c r="AB1623" s="6" t="b">
        <f t="shared" si="515"/>
        <v>0</v>
      </c>
      <c r="AC1623" s="9">
        <f t="shared" si="516"/>
        <v>44</v>
      </c>
      <c r="AD1623" s="9">
        <f t="shared" si="524"/>
        <v>165.00000000000099</v>
      </c>
      <c r="AE1623" s="10">
        <f t="shared" si="522"/>
        <v>1.7361111111111112E-4</v>
      </c>
      <c r="AF1623">
        <f t="shared" si="517"/>
        <v>3.4722222222222099E-4</v>
      </c>
      <c r="AG1623" t="b">
        <f t="shared" si="518"/>
        <v>0</v>
      </c>
      <c r="AH1623">
        <f t="shared" si="519"/>
        <v>6.2071759259259257E-2</v>
      </c>
    </row>
    <row r="1624" spans="1:34" x14ac:dyDescent="0.2">
      <c r="A1624">
        <v>1722</v>
      </c>
      <c r="B1624" t="s">
        <v>1639</v>
      </c>
      <c r="C1624" t="s">
        <v>1688</v>
      </c>
      <c r="D1624" t="s">
        <v>2175</v>
      </c>
      <c r="E1624" t="str">
        <f t="shared" si="506"/>
        <v>Victoria McDonaldApr 6, 2020</v>
      </c>
      <c r="F1624" t="str">
        <f>VLOOKUP(E1624,'names lookup'!D:L,2,FALSE)</f>
        <v>Victoria MacDonald</v>
      </c>
      <c r="G1624" t="str">
        <f>VLOOKUP(F1624,'names lookup'!E:H,3,FALSE)</f>
        <v>Channel 4 News</v>
      </c>
      <c r="H1624" t="str">
        <f>VLOOKUP(F1624,'names lookup'!E:I,5,FALSE)</f>
        <v>Media</v>
      </c>
      <c r="I1624" t="str">
        <f>VLOOKUP($F1624,'names lookup'!$E:J,6,FALSE)</f>
        <v>TV</v>
      </c>
      <c r="J1624" t="str">
        <f>VLOOKUP($F1624,'names lookup'!$E:K,7,FALSE)</f>
        <v>National</v>
      </c>
      <c r="K1624" t="str">
        <f>VLOOKUP($F1624,'names lookup'!$E:L,8,FALSE)</f>
        <v>UK</v>
      </c>
      <c r="L1624" t="str">
        <f t="shared" si="507"/>
        <v>Well, I just wondered where we are at the moment. If you look at the modeling and you refer back to some of the slides you’ve just shown, is it the case that ITU is performing better now than you had actually expected at this point?</v>
      </c>
      <c r="M1624" t="str">
        <f t="shared" si="520"/>
        <v>18:46</v>
      </c>
      <c r="N1624">
        <v>1</v>
      </c>
      <c r="O1624">
        <v>259</v>
      </c>
      <c r="Q1624" t="s">
        <v>1525</v>
      </c>
      <c r="R1624" s="7">
        <f t="shared" si="508"/>
        <v>43927</v>
      </c>
      <c r="S1624" t="s">
        <v>2975</v>
      </c>
      <c r="T1624" s="6">
        <f t="shared" si="521"/>
        <v>5.4699074074074074E-2</v>
      </c>
      <c r="U1624">
        <f t="shared" si="509"/>
        <v>5.4699074074074074E-2</v>
      </c>
      <c r="V1624">
        <f t="shared" si="510"/>
        <v>5.4699074074074074E-2</v>
      </c>
      <c r="W1624">
        <f t="shared" si="511"/>
        <v>0</v>
      </c>
      <c r="X1624">
        <f t="shared" si="523"/>
        <v>5.486111111111111E-2</v>
      </c>
      <c r="Y1624">
        <f t="shared" si="512"/>
        <v>5.486111111111111E-2</v>
      </c>
      <c r="Z1624" t="b">
        <f t="shared" si="513"/>
        <v>0</v>
      </c>
      <c r="AA1624" s="6">
        <f t="shared" si="514"/>
        <v>1.6203703703703692E-4</v>
      </c>
      <c r="AB1624" s="6" t="b">
        <f t="shared" si="515"/>
        <v>0</v>
      </c>
      <c r="AC1624" s="9">
        <f t="shared" si="516"/>
        <v>46</v>
      </c>
      <c r="AD1624" s="9">
        <f t="shared" si="524"/>
        <v>197.14285714285728</v>
      </c>
      <c r="AE1624" s="10">
        <f t="shared" si="522"/>
        <v>1.8518518518518518E-4</v>
      </c>
      <c r="AF1624">
        <f t="shared" si="517"/>
        <v>1.6203703703703692E-4</v>
      </c>
      <c r="AG1624" t="b">
        <f t="shared" si="518"/>
        <v>0</v>
      </c>
      <c r="AH1624">
        <f t="shared" si="519"/>
        <v>6.2071759259259257E-2</v>
      </c>
    </row>
    <row r="1625" spans="1:34" x14ac:dyDescent="0.2">
      <c r="A1625">
        <v>1723</v>
      </c>
      <c r="B1625" t="s">
        <v>1639</v>
      </c>
      <c r="C1625" t="s">
        <v>1689</v>
      </c>
      <c r="D1625" t="s">
        <v>2059</v>
      </c>
      <c r="E1625" t="str">
        <f t="shared" si="506"/>
        <v>Dominic RaabApr 6, 2020</v>
      </c>
      <c r="F1625" t="str">
        <f>VLOOKUP(D1625,'names lookup'!A:L,5,FALSE)</f>
        <v>Dominic Raab</v>
      </c>
      <c r="G1625" t="str">
        <f>VLOOKUP(F1625,'names lookup'!E:H,3,FALSE)</f>
        <v>Government</v>
      </c>
      <c r="H1625" t="str">
        <f>VLOOKUP(F1625,'names lookup'!E:I,5,FALSE)</f>
        <v>Government</v>
      </c>
      <c r="I1625" t="str">
        <f>VLOOKUP($F1625,'names lookup'!$E:J,6,FALSE)</f>
        <v>Central govt</v>
      </c>
      <c r="J1625" t="str">
        <f>VLOOKUP($F1625,'names lookup'!$E:K,7,FALSE)</f>
        <v>N/A</v>
      </c>
      <c r="K1625" t="str">
        <f>VLOOKUP($F1625,'names lookup'!$E:L,8,FALSE)</f>
        <v>UK</v>
      </c>
      <c r="L1625" t="str">
        <f t="shared" si="507"/>
        <v>Well, we’re not remotely complacent and we’re doing everything we can to make sure we’ve not only got the capacity but a bit of room for maneuver as Chris has mentioned.</v>
      </c>
      <c r="M1625" t="str">
        <f t="shared" si="520"/>
        <v>19:00</v>
      </c>
      <c r="N1625">
        <v>1</v>
      </c>
      <c r="O1625">
        <v>191</v>
      </c>
      <c r="Q1625" t="s">
        <v>1525</v>
      </c>
      <c r="R1625" s="7">
        <f t="shared" si="508"/>
        <v>43927</v>
      </c>
      <c r="S1625" t="s">
        <v>2760</v>
      </c>
      <c r="T1625" s="6">
        <f t="shared" si="521"/>
        <v>5.486111111111111E-2</v>
      </c>
      <c r="U1625">
        <f t="shared" si="509"/>
        <v>5.486111111111111E-2</v>
      </c>
      <c r="V1625">
        <f t="shared" si="510"/>
        <v>6.2071759259259257E-2</v>
      </c>
      <c r="W1625">
        <f t="shared" si="511"/>
        <v>7.2106481481481466E-3</v>
      </c>
      <c r="X1625">
        <f t="shared" si="523"/>
        <v>5.6134259259259266E-2</v>
      </c>
      <c r="Y1625">
        <f t="shared" si="512"/>
        <v>5.6134259259259266E-2</v>
      </c>
      <c r="Z1625" t="b">
        <f t="shared" si="513"/>
        <v>0</v>
      </c>
      <c r="AA1625" s="6">
        <f t="shared" si="514"/>
        <v>1.2731481481481621E-4</v>
      </c>
      <c r="AB1625" s="6" t="b">
        <f t="shared" si="515"/>
        <v>0</v>
      </c>
      <c r="AC1625" s="9">
        <f t="shared" si="516"/>
        <v>31</v>
      </c>
      <c r="AD1625" s="9">
        <f t="shared" si="524"/>
        <v>169.09090909090725</v>
      </c>
      <c r="AE1625" s="10">
        <f t="shared" si="522"/>
        <v>1.273148148148148E-4</v>
      </c>
      <c r="AF1625">
        <f t="shared" si="517"/>
        <v>1.2731481481481552E-3</v>
      </c>
      <c r="AG1625" t="b">
        <f t="shared" si="518"/>
        <v>0</v>
      </c>
      <c r="AH1625">
        <f t="shared" si="519"/>
        <v>6.2071759259259257E-2</v>
      </c>
    </row>
    <row r="1626" spans="1:34" x14ac:dyDescent="0.2">
      <c r="A1626">
        <v>1724</v>
      </c>
      <c r="B1626" t="s">
        <v>1639</v>
      </c>
      <c r="C1626" t="s">
        <v>1690</v>
      </c>
      <c r="D1626" t="s">
        <v>2059</v>
      </c>
      <c r="E1626" t="str">
        <f t="shared" si="506"/>
        <v>Dominic RaabApr 6, 2020</v>
      </c>
      <c r="F1626" t="str">
        <f>VLOOKUP(D1626,'names lookup'!A:L,5,FALSE)</f>
        <v>Dominic Raab</v>
      </c>
      <c r="G1626" t="str">
        <f>VLOOKUP(F1626,'names lookup'!E:H,3,FALSE)</f>
        <v>Government</v>
      </c>
      <c r="H1626" t="str">
        <f>VLOOKUP(F1626,'names lookup'!E:I,5,FALSE)</f>
        <v>Government</v>
      </c>
      <c r="I1626" t="str">
        <f>VLOOKUP($F1626,'names lookup'!$E:J,6,FALSE)</f>
        <v>Central govt</v>
      </c>
      <c r="J1626" t="str">
        <f>VLOOKUP($F1626,'names lookup'!$E:K,7,FALSE)</f>
        <v>N/A</v>
      </c>
      <c r="K1626" t="str">
        <f>VLOOKUP($F1626,'names lookup'!$E:L,8,FALSE)</f>
        <v>UK</v>
      </c>
      <c r="L1626" t="str">
        <f t="shared" si="507"/>
        <v>Tom Newton Dunn from The Sun.</v>
      </c>
      <c r="M1626" t="str">
        <f t="shared" si="520"/>
        <v>19:11</v>
      </c>
      <c r="N1626">
        <v>1</v>
      </c>
      <c r="O1626">
        <v>51</v>
      </c>
      <c r="Q1626" t="s">
        <v>1525</v>
      </c>
      <c r="R1626" s="7">
        <f t="shared" si="508"/>
        <v>43927</v>
      </c>
      <c r="S1626" t="s">
        <v>2760</v>
      </c>
      <c r="T1626" s="6">
        <f t="shared" si="521"/>
        <v>5.4988425925925927E-2</v>
      </c>
      <c r="U1626">
        <f t="shared" si="509"/>
        <v>5.486111111111111E-2</v>
      </c>
      <c r="V1626">
        <f t="shared" si="510"/>
        <v>6.2071759259259257E-2</v>
      </c>
      <c r="W1626">
        <f t="shared" si="511"/>
        <v>7.2106481481481466E-3</v>
      </c>
      <c r="X1626">
        <f t="shared" si="523"/>
        <v>5.6134259259259266E-2</v>
      </c>
      <c r="Y1626">
        <f t="shared" si="512"/>
        <v>5.6134259259259266E-2</v>
      </c>
      <c r="Z1626" t="b">
        <f t="shared" si="513"/>
        <v>0</v>
      </c>
      <c r="AA1626" s="6">
        <f t="shared" si="514"/>
        <v>5.7870370370367852E-5</v>
      </c>
      <c r="AB1626" s="6" t="b">
        <f t="shared" si="515"/>
        <v>0</v>
      </c>
      <c r="AC1626" s="9">
        <f t="shared" si="516"/>
        <v>6</v>
      </c>
      <c r="AD1626" s="9">
        <f t="shared" si="524"/>
        <v>72.000000000003126</v>
      </c>
      <c r="AE1626" s="10">
        <f t="shared" si="522"/>
        <v>2.3148148148148147E-5</v>
      </c>
      <c r="AF1626">
        <f t="shared" si="517"/>
        <v>1.2731481481481552E-3</v>
      </c>
      <c r="AG1626" t="b">
        <f t="shared" si="518"/>
        <v>0</v>
      </c>
      <c r="AH1626">
        <f t="shared" si="519"/>
        <v>6.2071759259259257E-2</v>
      </c>
    </row>
    <row r="1627" spans="1:34" x14ac:dyDescent="0.2">
      <c r="A1627">
        <v>1725</v>
      </c>
      <c r="B1627" t="s">
        <v>1639</v>
      </c>
      <c r="C1627" t="s">
        <v>1691</v>
      </c>
      <c r="D1627" t="s">
        <v>2170</v>
      </c>
      <c r="E1627" t="str">
        <f t="shared" si="506"/>
        <v>Tom Newton DunnApr 6, 2020</v>
      </c>
      <c r="F1627" t="str">
        <f>VLOOKUP(D1627,'names lookup'!A:L,5,FALSE)</f>
        <v>Tom Newton Dunn</v>
      </c>
      <c r="G1627" t="str">
        <f>VLOOKUP(F1627,'names lookup'!E:H,3,FALSE)</f>
        <v>The Sun</v>
      </c>
      <c r="H1627" t="str">
        <f>VLOOKUP(F1627,'names lookup'!E:I,5,FALSE)</f>
        <v>Media</v>
      </c>
      <c r="I1627" t="str">
        <f>VLOOKUP($F1627,'names lookup'!$E:J,6,FALSE)</f>
        <v>Newspaper</v>
      </c>
      <c r="J1627" t="str">
        <f>VLOOKUP($F1627,'names lookup'!$E:K,7,FALSE)</f>
        <v>National</v>
      </c>
      <c r="K1627" t="str">
        <f>VLOOKUP($F1627,'names lookup'!$E:L,8,FALSE)</f>
        <v>UK</v>
      </c>
      <c r="L1627" t="str">
        <f t="shared" si="507"/>
        <v>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v>
      </c>
      <c r="M1627" t="str">
        <f t="shared" si="520"/>
        <v>19:16</v>
      </c>
      <c r="N1627">
        <v>1</v>
      </c>
      <c r="O1627">
        <v>349</v>
      </c>
      <c r="Q1627" t="s">
        <v>1525</v>
      </c>
      <c r="R1627" s="7">
        <f t="shared" si="508"/>
        <v>43927</v>
      </c>
      <c r="S1627" t="s">
        <v>2976</v>
      </c>
      <c r="T1627" s="6">
        <f t="shared" si="521"/>
        <v>5.5046296296296295E-2</v>
      </c>
      <c r="U1627">
        <f t="shared" si="509"/>
        <v>5.5046296296296295E-2</v>
      </c>
      <c r="V1627">
        <f t="shared" si="510"/>
        <v>5.5972222222222222E-2</v>
      </c>
      <c r="W1627">
        <f t="shared" si="511"/>
        <v>9.2592592592592726E-4</v>
      </c>
      <c r="X1627">
        <f t="shared" si="523"/>
        <v>5.6134259259259266E-2</v>
      </c>
      <c r="Y1627">
        <f t="shared" si="512"/>
        <v>5.6134259259259266E-2</v>
      </c>
      <c r="Z1627" t="b">
        <f t="shared" si="513"/>
        <v>0</v>
      </c>
      <c r="AA1627" s="6">
        <f t="shared" si="514"/>
        <v>2.0833333333333121E-4</v>
      </c>
      <c r="AB1627" s="6" t="b">
        <f t="shared" si="515"/>
        <v>0</v>
      </c>
      <c r="AC1627" s="9">
        <f t="shared" si="516"/>
        <v>56</v>
      </c>
      <c r="AD1627" s="9">
        <f t="shared" si="524"/>
        <v>186.66666666666856</v>
      </c>
      <c r="AE1627" s="10">
        <f t="shared" si="522"/>
        <v>2.3148148148148146E-4</v>
      </c>
      <c r="AF1627">
        <f t="shared" si="517"/>
        <v>1.0879629629629711E-3</v>
      </c>
      <c r="AG1627" t="b">
        <f t="shared" si="518"/>
        <v>0</v>
      </c>
      <c r="AH1627">
        <f t="shared" si="519"/>
        <v>6.2071759259259257E-2</v>
      </c>
    </row>
    <row r="1628" spans="1:34" x14ac:dyDescent="0.2">
      <c r="A1628">
        <v>1726</v>
      </c>
      <c r="B1628" t="s">
        <v>1639</v>
      </c>
      <c r="C1628" t="s">
        <v>1692</v>
      </c>
      <c r="D1628" t="s">
        <v>2170</v>
      </c>
      <c r="E1628" t="str">
        <f t="shared" si="506"/>
        <v>Tom Newton DunnApr 6, 2020</v>
      </c>
      <c r="F1628" t="str">
        <f>VLOOKUP(D1628,'names lookup'!A:L,5,FALSE)</f>
        <v>Tom Newton Dunn</v>
      </c>
      <c r="G1628" t="str">
        <f>VLOOKUP(F1628,'names lookup'!E:H,3,FALSE)</f>
        <v>The Sun</v>
      </c>
      <c r="H1628" t="str">
        <f>VLOOKUP(F1628,'names lookup'!E:I,5,FALSE)</f>
        <v>Media</v>
      </c>
      <c r="I1628" t="str">
        <f>VLOOKUP($F1628,'names lookup'!$E:J,6,FALSE)</f>
        <v>Newspaper</v>
      </c>
      <c r="J1628" t="str">
        <f>VLOOKUP($F1628,'names lookup'!$E:K,7,FALSE)</f>
        <v>National</v>
      </c>
      <c r="K1628" t="str">
        <f>VLOOKUP($F1628,'names lookup'!$E:L,8,FALSE)</f>
        <v>UK</v>
      </c>
      <c r="L1628" t="str">
        <f t="shared" si="507"/>
        <v>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v>
      </c>
      <c r="M1628" t="str">
        <f t="shared" si="520"/>
        <v>19:34</v>
      </c>
      <c r="N1628">
        <v>1</v>
      </c>
      <c r="O1628">
        <v>360</v>
      </c>
      <c r="Q1628" t="s">
        <v>1525</v>
      </c>
      <c r="R1628" s="7">
        <f t="shared" si="508"/>
        <v>43927</v>
      </c>
      <c r="S1628" t="s">
        <v>2976</v>
      </c>
      <c r="T1628" s="6">
        <f t="shared" si="521"/>
        <v>5.5254629629629626E-2</v>
      </c>
      <c r="U1628">
        <f t="shared" si="509"/>
        <v>5.5046296296296295E-2</v>
      </c>
      <c r="V1628">
        <f t="shared" si="510"/>
        <v>5.5972222222222222E-2</v>
      </c>
      <c r="W1628">
        <f t="shared" si="511"/>
        <v>9.2592592592592726E-4</v>
      </c>
      <c r="X1628">
        <f t="shared" si="523"/>
        <v>5.6134259259259266E-2</v>
      </c>
      <c r="Y1628">
        <f t="shared" si="512"/>
        <v>5.6134259259259266E-2</v>
      </c>
      <c r="Z1628" t="b">
        <f t="shared" si="513"/>
        <v>0</v>
      </c>
      <c r="AA1628" s="6">
        <f t="shared" si="514"/>
        <v>2.0833333333333814E-4</v>
      </c>
      <c r="AB1628" s="6" t="b">
        <f t="shared" si="515"/>
        <v>0</v>
      </c>
      <c r="AC1628" s="9">
        <f t="shared" si="516"/>
        <v>60</v>
      </c>
      <c r="AD1628" s="9">
        <f t="shared" si="524"/>
        <v>199.9999999999954</v>
      </c>
      <c r="AE1628" s="10">
        <f t="shared" si="522"/>
        <v>2.4305555555555552E-4</v>
      </c>
      <c r="AF1628">
        <f t="shared" si="517"/>
        <v>1.0879629629629711E-3</v>
      </c>
      <c r="AG1628" t="b">
        <f t="shared" si="518"/>
        <v>0</v>
      </c>
      <c r="AH1628">
        <f t="shared" si="519"/>
        <v>6.2071759259259257E-2</v>
      </c>
    </row>
    <row r="1629" spans="1:34" x14ac:dyDescent="0.2">
      <c r="A1629">
        <v>1727</v>
      </c>
      <c r="B1629" t="s">
        <v>1639</v>
      </c>
      <c r="C1629" t="s">
        <v>1693</v>
      </c>
      <c r="D1629" t="s">
        <v>2059</v>
      </c>
      <c r="E1629" t="str">
        <f t="shared" si="506"/>
        <v>Dominic RaabApr 6, 2020</v>
      </c>
      <c r="F1629" t="str">
        <f>VLOOKUP(D1629,'names lookup'!A:L,5,FALSE)</f>
        <v>Dominic Raab</v>
      </c>
      <c r="G1629" t="str">
        <f>VLOOKUP(F1629,'names lookup'!E:H,3,FALSE)</f>
        <v>Government</v>
      </c>
      <c r="H1629" t="str">
        <f>VLOOKUP(F1629,'names lookup'!E:I,5,FALSE)</f>
        <v>Government</v>
      </c>
      <c r="I1629" t="str">
        <f>VLOOKUP($F1629,'names lookup'!$E:J,6,FALSE)</f>
        <v>Central govt</v>
      </c>
      <c r="J1629" t="str">
        <f>VLOOKUP($F1629,'names lookup'!$E:K,7,FALSE)</f>
        <v>N/A</v>
      </c>
      <c r="K1629" t="str">
        <f>VLOOKUP($F1629,'names lookup'!$E:L,8,FALSE)</f>
        <v>UK</v>
      </c>
      <c r="L1629" t="str">
        <f t="shared" si="507"/>
        <v>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v>
      </c>
      <c r="M1629" t="str">
        <f t="shared" si="520"/>
        <v>19:52</v>
      </c>
      <c r="N1629">
        <v>1</v>
      </c>
      <c r="O1629">
        <v>452</v>
      </c>
      <c r="Q1629" t="s">
        <v>1525</v>
      </c>
      <c r="R1629" s="7">
        <f t="shared" si="508"/>
        <v>43927</v>
      </c>
      <c r="S1629" t="s">
        <v>2977</v>
      </c>
      <c r="T1629" s="6">
        <f t="shared" si="521"/>
        <v>5.5462962962962964E-2</v>
      </c>
      <c r="U1629">
        <f t="shared" si="509"/>
        <v>5.5462962962962964E-2</v>
      </c>
      <c r="V1629">
        <f t="shared" si="510"/>
        <v>6.2071759259259257E-2</v>
      </c>
      <c r="W1629">
        <f t="shared" si="511"/>
        <v>6.6087962962962932E-3</v>
      </c>
      <c r="X1629">
        <f t="shared" si="523"/>
        <v>5.6134259259259266E-2</v>
      </c>
      <c r="Y1629">
        <f t="shared" si="512"/>
        <v>5.6134259259259266E-2</v>
      </c>
      <c r="Z1629" t="b">
        <f t="shared" si="513"/>
        <v>0</v>
      </c>
      <c r="AA1629" s="6">
        <f t="shared" si="514"/>
        <v>2.7777777777777263E-4</v>
      </c>
      <c r="AB1629" s="6" t="b">
        <f t="shared" si="515"/>
        <v>0</v>
      </c>
      <c r="AC1629" s="9">
        <f t="shared" si="516"/>
        <v>77</v>
      </c>
      <c r="AD1629" s="9">
        <f t="shared" si="524"/>
        <v>192.50000000000358</v>
      </c>
      <c r="AE1629" s="10">
        <f t="shared" si="522"/>
        <v>3.1250000000000001E-4</v>
      </c>
      <c r="AF1629">
        <f t="shared" si="517"/>
        <v>6.7129629629630178E-4</v>
      </c>
      <c r="AG1629" t="b">
        <f t="shared" si="518"/>
        <v>0</v>
      </c>
      <c r="AH1629">
        <f t="shared" si="519"/>
        <v>6.2071759259259257E-2</v>
      </c>
    </row>
    <row r="1630" spans="1:34" x14ac:dyDescent="0.2">
      <c r="A1630">
        <v>1728</v>
      </c>
      <c r="B1630" t="s">
        <v>1639</v>
      </c>
      <c r="C1630" t="s">
        <v>1694</v>
      </c>
      <c r="D1630" t="s">
        <v>2048</v>
      </c>
      <c r="E1630" t="str">
        <f t="shared" si="506"/>
        <v>Chris WittyApr 6, 2020</v>
      </c>
      <c r="F1630" t="str">
        <f>VLOOKUP(E1630,'names lookup'!D:L,2,FALSE)</f>
        <v>Chris Whitty</v>
      </c>
      <c r="G1630" t="str">
        <f>VLOOKUP(F1630,'names lookup'!E:H,3,FALSE)</f>
        <v>Department of Health and Social Care (DHSC)</v>
      </c>
      <c r="H1630" t="str">
        <f>VLOOKUP(F1630,'names lookup'!E:I,5,FALSE)</f>
        <v>Government</v>
      </c>
      <c r="I1630" t="str">
        <f>VLOOKUP($F1630,'names lookup'!$E:J,6,FALSE)</f>
        <v>Health</v>
      </c>
      <c r="J1630" t="str">
        <f>VLOOKUP($F1630,'names lookup'!$E:K,7,FALSE)</f>
        <v>N/A</v>
      </c>
      <c r="K1630" t="str">
        <f>VLOOKUP($F1630,'names lookup'!$E:L,8,FALSE)</f>
        <v>England</v>
      </c>
      <c r="L1630" t="str">
        <f t="shared" si="507"/>
        <v>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v>
      </c>
      <c r="M1630" t="str">
        <f t="shared" si="520"/>
        <v>20:16</v>
      </c>
      <c r="N1630">
        <v>1</v>
      </c>
      <c r="O1630">
        <v>353</v>
      </c>
      <c r="Q1630" t="s">
        <v>1525</v>
      </c>
      <c r="R1630" s="7">
        <f t="shared" si="508"/>
        <v>43927</v>
      </c>
      <c r="S1630" t="s">
        <v>2272</v>
      </c>
      <c r="T1630" s="6">
        <f t="shared" si="521"/>
        <v>5.5740740740740737E-2</v>
      </c>
      <c r="U1630">
        <f t="shared" si="509"/>
        <v>5.5740740740740737E-2</v>
      </c>
      <c r="V1630">
        <f t="shared" si="510"/>
        <v>6.0243055555555557E-2</v>
      </c>
      <c r="W1630">
        <f t="shared" si="511"/>
        <v>4.5023148148148201E-3</v>
      </c>
      <c r="X1630">
        <f t="shared" si="523"/>
        <v>5.6134259259259266E-2</v>
      </c>
      <c r="Y1630">
        <f t="shared" si="512"/>
        <v>5.6134259259259266E-2</v>
      </c>
      <c r="Z1630" t="b">
        <f t="shared" si="513"/>
        <v>0</v>
      </c>
      <c r="AA1630" s="6">
        <f t="shared" si="514"/>
        <v>1.9675925925926457E-4</v>
      </c>
      <c r="AB1630" s="6" t="b">
        <f t="shared" si="515"/>
        <v>0</v>
      </c>
      <c r="AC1630" s="9">
        <f t="shared" si="516"/>
        <v>60</v>
      </c>
      <c r="AD1630" s="9">
        <f t="shared" si="524"/>
        <v>211.76470588234722</v>
      </c>
      <c r="AE1630" s="10">
        <f t="shared" si="522"/>
        <v>2.4305555555555552E-4</v>
      </c>
      <c r="AF1630">
        <f t="shared" si="517"/>
        <v>3.9351851851852915E-4</v>
      </c>
      <c r="AG1630" t="b">
        <f t="shared" si="518"/>
        <v>0</v>
      </c>
      <c r="AH1630">
        <f t="shared" si="519"/>
        <v>6.2071759259259257E-2</v>
      </c>
    </row>
    <row r="1631" spans="1:34" x14ac:dyDescent="0.2">
      <c r="A1631">
        <v>1729</v>
      </c>
      <c r="B1631" t="s">
        <v>1639</v>
      </c>
      <c r="C1631" t="s">
        <v>1695</v>
      </c>
      <c r="D1631" t="s">
        <v>2059</v>
      </c>
      <c r="E1631" t="str">
        <f t="shared" si="506"/>
        <v>Dominic RaabApr 6, 2020</v>
      </c>
      <c r="F1631" t="str">
        <f>VLOOKUP(D1631,'names lookup'!A:L,5,FALSE)</f>
        <v>Dominic Raab</v>
      </c>
      <c r="G1631" t="str">
        <f>VLOOKUP(F1631,'names lookup'!E:H,3,FALSE)</f>
        <v>Government</v>
      </c>
      <c r="H1631" t="str">
        <f>VLOOKUP(F1631,'names lookup'!E:I,5,FALSE)</f>
        <v>Government</v>
      </c>
      <c r="I1631" t="str">
        <f>VLOOKUP($F1631,'names lookup'!$E:J,6,FALSE)</f>
        <v>Central govt</v>
      </c>
      <c r="J1631" t="str">
        <f>VLOOKUP($F1631,'names lookup'!$E:K,7,FALSE)</f>
        <v>N/A</v>
      </c>
      <c r="K1631" t="str">
        <f>VLOOKUP($F1631,'names lookup'!$E:L,8,FALSE)</f>
        <v>UK</v>
      </c>
      <c r="L1631" t="str">
        <f t="shared" si="507"/>
        <v>Tom, do you want a come back?</v>
      </c>
      <c r="M1631" t="str">
        <f t="shared" si="520"/>
        <v>20:33</v>
      </c>
      <c r="N1631">
        <v>1</v>
      </c>
      <c r="O1631">
        <v>51</v>
      </c>
      <c r="Q1631" t="s">
        <v>1525</v>
      </c>
      <c r="R1631" s="7">
        <f t="shared" si="508"/>
        <v>43927</v>
      </c>
      <c r="S1631" t="s">
        <v>2978</v>
      </c>
      <c r="T1631" s="6">
        <f t="shared" si="521"/>
        <v>5.5937500000000001E-2</v>
      </c>
      <c r="U1631">
        <f t="shared" si="509"/>
        <v>5.5937500000000001E-2</v>
      </c>
      <c r="V1631">
        <f t="shared" si="510"/>
        <v>6.2071759259259257E-2</v>
      </c>
      <c r="W1631">
        <f t="shared" si="511"/>
        <v>6.134259259259256E-3</v>
      </c>
      <c r="X1631">
        <f t="shared" si="523"/>
        <v>5.6134259259259266E-2</v>
      </c>
      <c r="Y1631">
        <f t="shared" si="512"/>
        <v>5.6134259259259266E-2</v>
      </c>
      <c r="Z1631" t="b">
        <f t="shared" si="513"/>
        <v>0</v>
      </c>
      <c r="AA1631" s="6">
        <f t="shared" si="514"/>
        <v>3.4722222222220711E-5</v>
      </c>
      <c r="AB1631" s="6" t="b">
        <f t="shared" si="515"/>
        <v>0</v>
      </c>
      <c r="AC1631" s="9">
        <f t="shared" si="516"/>
        <v>7</v>
      </c>
      <c r="AD1631" s="9">
        <f t="shared" si="524"/>
        <v>140.00000000000608</v>
      </c>
      <c r="AE1631" s="10">
        <f t="shared" si="522"/>
        <v>2.3148148148148147E-5</v>
      </c>
      <c r="AF1631">
        <f t="shared" si="517"/>
        <v>1.9675925925926457E-4</v>
      </c>
      <c r="AG1631" t="b">
        <f t="shared" si="518"/>
        <v>0</v>
      </c>
      <c r="AH1631">
        <f t="shared" si="519"/>
        <v>6.2071759259259257E-2</v>
      </c>
    </row>
    <row r="1632" spans="1:34" x14ac:dyDescent="0.2">
      <c r="A1632">
        <v>1730</v>
      </c>
      <c r="B1632" t="s">
        <v>1639</v>
      </c>
      <c r="C1632" t="s">
        <v>1696</v>
      </c>
      <c r="D1632" t="s">
        <v>2170</v>
      </c>
      <c r="E1632" t="str">
        <f t="shared" si="506"/>
        <v>Tom Newton DunnApr 6, 2020</v>
      </c>
      <c r="F1632" t="str">
        <f>VLOOKUP(D1632,'names lookup'!A:L,5,FALSE)</f>
        <v>Tom Newton Dunn</v>
      </c>
      <c r="G1632" t="str">
        <f>VLOOKUP(F1632,'names lookup'!E:H,3,FALSE)</f>
        <v>The Sun</v>
      </c>
      <c r="H1632" t="str">
        <f>VLOOKUP(F1632,'names lookup'!E:I,5,FALSE)</f>
        <v>Media</v>
      </c>
      <c r="I1632" t="str">
        <f>VLOOKUP($F1632,'names lookup'!$E:J,6,FALSE)</f>
        <v>Newspaper</v>
      </c>
      <c r="J1632" t="str">
        <f>VLOOKUP($F1632,'names lookup'!$E:K,7,FALSE)</f>
        <v>National</v>
      </c>
      <c r="K1632" t="str">
        <f>VLOOKUP($F1632,'names lookup'!$E:L,8,FALSE)</f>
        <v>UK</v>
      </c>
      <c r="L1632" t="str">
        <f t="shared" si="507"/>
        <v>Yeah, please. I mean, clearly the country is in some doubt over exactly how well the prime minister is. Mr. [Whitty 00002042], can you possibly explain, is he in risk of catching pneumonia? Does he have pneumonia? Or is there no chance of that at all?</v>
      </c>
      <c r="M1632" t="str">
        <f t="shared" si="520"/>
        <v>20:36</v>
      </c>
      <c r="N1632">
        <v>1</v>
      </c>
      <c r="O1632">
        <v>279</v>
      </c>
      <c r="Q1632" t="s">
        <v>1525</v>
      </c>
      <c r="R1632" s="7">
        <f t="shared" si="508"/>
        <v>43927</v>
      </c>
      <c r="S1632" t="s">
        <v>2979</v>
      </c>
      <c r="T1632" s="6">
        <f t="shared" si="521"/>
        <v>5.5972222222222222E-2</v>
      </c>
      <c r="U1632">
        <f t="shared" si="509"/>
        <v>5.5972222222222222E-2</v>
      </c>
      <c r="V1632">
        <f t="shared" si="510"/>
        <v>5.5972222222222222E-2</v>
      </c>
      <c r="W1632">
        <f t="shared" si="511"/>
        <v>0</v>
      </c>
      <c r="X1632">
        <f t="shared" si="523"/>
        <v>5.6134259259259266E-2</v>
      </c>
      <c r="Y1632">
        <f t="shared" si="512"/>
        <v>5.6134259259259266E-2</v>
      </c>
      <c r="Z1632" t="b">
        <f t="shared" si="513"/>
        <v>0</v>
      </c>
      <c r="AA1632" s="6">
        <f t="shared" si="514"/>
        <v>1.6203703703704386E-4</v>
      </c>
      <c r="AB1632" s="6" t="b">
        <f t="shared" si="515"/>
        <v>0</v>
      </c>
      <c r="AC1632" s="9">
        <f t="shared" si="516"/>
        <v>46</v>
      </c>
      <c r="AD1632" s="9">
        <f t="shared" si="524"/>
        <v>197.14285714284884</v>
      </c>
      <c r="AE1632" s="10">
        <f t="shared" si="522"/>
        <v>1.8518518518518518E-4</v>
      </c>
      <c r="AF1632">
        <f t="shared" si="517"/>
        <v>1.6203703703704386E-4</v>
      </c>
      <c r="AG1632" t="b">
        <f t="shared" si="518"/>
        <v>0</v>
      </c>
      <c r="AH1632">
        <f t="shared" si="519"/>
        <v>6.2071759259259257E-2</v>
      </c>
    </row>
    <row r="1633" spans="1:34" x14ac:dyDescent="0.2">
      <c r="A1633">
        <v>1731</v>
      </c>
      <c r="B1633" t="s">
        <v>1639</v>
      </c>
      <c r="C1633" t="s">
        <v>1697</v>
      </c>
      <c r="D1633" t="s">
        <v>2139</v>
      </c>
      <c r="E1633" t="str">
        <f t="shared" si="506"/>
        <v>Professor WhittyApr 6, 2020</v>
      </c>
      <c r="F1633" t="str">
        <f>VLOOKUP(E1633,'names lookup'!D:L,2,FALSE)</f>
        <v>Chris Whitty</v>
      </c>
      <c r="G1633" t="str">
        <f>VLOOKUP(F1633,'names lookup'!E:H,3,FALSE)</f>
        <v>Department of Health and Social Care (DHSC)</v>
      </c>
      <c r="H1633" t="str">
        <f>VLOOKUP(F1633,'names lookup'!E:I,5,FALSE)</f>
        <v>Government</v>
      </c>
      <c r="I1633" t="str">
        <f>VLOOKUP($F1633,'names lookup'!$E:J,6,FALSE)</f>
        <v>Health</v>
      </c>
      <c r="J1633" t="str">
        <f>VLOOKUP($F1633,'names lookup'!$E:K,7,FALSE)</f>
        <v>N/A</v>
      </c>
      <c r="K1633" t="str">
        <f>VLOOKUP($F1633,'names lookup'!$E:L,8,FALSE)</f>
        <v>England</v>
      </c>
      <c r="L1633" t="str">
        <f t="shared" si="507"/>
        <v>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v>
      </c>
      <c r="M1633" t="str">
        <f t="shared" si="520"/>
        <v>20:50</v>
      </c>
      <c r="N1633">
        <v>1</v>
      </c>
      <c r="O1633">
        <v>657</v>
      </c>
      <c r="Q1633" t="s">
        <v>1525</v>
      </c>
      <c r="R1633" s="7">
        <f t="shared" si="508"/>
        <v>43927</v>
      </c>
      <c r="S1633" t="s">
        <v>2980</v>
      </c>
      <c r="T1633" s="6">
        <f t="shared" si="521"/>
        <v>5.6134259259259266E-2</v>
      </c>
      <c r="U1633">
        <f t="shared" si="509"/>
        <v>5.6134259259259266E-2</v>
      </c>
      <c r="V1633">
        <f t="shared" si="510"/>
        <v>5.6134259259259266E-2</v>
      </c>
      <c r="W1633">
        <f t="shared" si="511"/>
        <v>0</v>
      </c>
      <c r="X1633">
        <f t="shared" si="523"/>
        <v>5.6539351851851855E-2</v>
      </c>
      <c r="Y1633">
        <f t="shared" si="512"/>
        <v>5.6539351851851855E-2</v>
      </c>
      <c r="Z1633" t="b">
        <f t="shared" si="513"/>
        <v>0</v>
      </c>
      <c r="AA1633" s="6">
        <f t="shared" si="514"/>
        <v>4.0509259259258884E-4</v>
      </c>
      <c r="AB1633" s="6" t="b">
        <f t="shared" si="515"/>
        <v>0</v>
      </c>
      <c r="AC1633" s="9">
        <f t="shared" si="516"/>
        <v>117</v>
      </c>
      <c r="AD1633" s="9">
        <f t="shared" si="524"/>
        <v>200.57142857143043</v>
      </c>
      <c r="AE1633" s="10">
        <f t="shared" si="522"/>
        <v>4.7453703703703704E-4</v>
      </c>
      <c r="AF1633">
        <f t="shared" si="517"/>
        <v>4.0509259259258884E-4</v>
      </c>
      <c r="AG1633" t="b">
        <f t="shared" si="518"/>
        <v>0</v>
      </c>
      <c r="AH1633">
        <f t="shared" si="519"/>
        <v>6.2071759259259257E-2</v>
      </c>
    </row>
    <row r="1634" spans="1:34" x14ac:dyDescent="0.2">
      <c r="A1634">
        <v>1732</v>
      </c>
      <c r="B1634" t="s">
        <v>1639</v>
      </c>
      <c r="C1634" t="s">
        <v>1698</v>
      </c>
      <c r="D1634" t="s">
        <v>2059</v>
      </c>
      <c r="E1634" t="str">
        <f t="shared" si="506"/>
        <v>Dominic RaabApr 6, 2020</v>
      </c>
      <c r="F1634" t="str">
        <f>VLOOKUP(D1634,'names lookup'!A:L,5,FALSE)</f>
        <v>Dominic Raab</v>
      </c>
      <c r="G1634" t="str">
        <f>VLOOKUP(F1634,'names lookup'!E:H,3,FALSE)</f>
        <v>Government</v>
      </c>
      <c r="H1634" t="str">
        <f>VLOOKUP(F1634,'names lookup'!E:I,5,FALSE)</f>
        <v>Government</v>
      </c>
      <c r="I1634" t="str">
        <f>VLOOKUP($F1634,'names lookup'!$E:J,6,FALSE)</f>
        <v>Central govt</v>
      </c>
      <c r="J1634" t="str">
        <f>VLOOKUP($F1634,'names lookup'!$E:K,7,FALSE)</f>
        <v>N/A</v>
      </c>
      <c r="K1634" t="str">
        <f>VLOOKUP($F1634,'names lookup'!$E:L,8,FALSE)</f>
        <v>UK</v>
      </c>
      <c r="L1634" t="str">
        <f t="shared" si="507"/>
        <v>Chris Smyth from The Times.</v>
      </c>
      <c r="M1634" t="str">
        <f t="shared" si="520"/>
        <v>21:25</v>
      </c>
      <c r="N1634">
        <v>1</v>
      </c>
      <c r="O1634">
        <v>49</v>
      </c>
      <c r="Q1634" t="s">
        <v>1525</v>
      </c>
      <c r="R1634" s="7">
        <f t="shared" si="508"/>
        <v>43927</v>
      </c>
      <c r="S1634" t="s">
        <v>2981</v>
      </c>
      <c r="T1634" s="6">
        <f t="shared" si="521"/>
        <v>5.6539351851851855E-2</v>
      </c>
      <c r="U1634">
        <f t="shared" si="509"/>
        <v>5.6539351851851855E-2</v>
      </c>
      <c r="V1634">
        <f t="shared" si="510"/>
        <v>6.2071759259259257E-2</v>
      </c>
      <c r="W1634">
        <f t="shared" si="511"/>
        <v>5.5324074074074026E-3</v>
      </c>
      <c r="X1634">
        <f t="shared" si="523"/>
        <v>5.9236111111111107E-2</v>
      </c>
      <c r="Y1634">
        <f t="shared" si="512"/>
        <v>5.9236111111111107E-2</v>
      </c>
      <c r="Z1634" t="b">
        <f t="shared" si="513"/>
        <v>0</v>
      </c>
      <c r="AA1634" s="6">
        <f t="shared" si="514"/>
        <v>1.1574074074066631E-5</v>
      </c>
      <c r="AB1634" s="6" t="b">
        <f t="shared" si="515"/>
        <v>0</v>
      </c>
      <c r="AC1634" s="9">
        <f t="shared" si="516"/>
        <v>5</v>
      </c>
      <c r="AD1634" s="9">
        <f t="shared" si="524"/>
        <v>300.00000000019293</v>
      </c>
      <c r="AE1634" s="10">
        <f t="shared" si="522"/>
        <v>1.1574074074074073E-5</v>
      </c>
      <c r="AF1634">
        <f t="shared" si="517"/>
        <v>2.6967592592592529E-3</v>
      </c>
      <c r="AG1634" t="b">
        <f t="shared" si="518"/>
        <v>0</v>
      </c>
      <c r="AH1634">
        <f t="shared" si="519"/>
        <v>6.2071759259259257E-2</v>
      </c>
    </row>
    <row r="1635" spans="1:34" x14ac:dyDescent="0.2">
      <c r="A1635">
        <v>1733</v>
      </c>
      <c r="B1635" t="s">
        <v>1639</v>
      </c>
      <c r="C1635" t="s">
        <v>1699</v>
      </c>
      <c r="D1635" t="s">
        <v>2046</v>
      </c>
      <c r="E1635" t="str">
        <f t="shared" si="506"/>
        <v>Chris SmythApr 6, 2020</v>
      </c>
      <c r="F1635" t="str">
        <f>VLOOKUP(E1635,'names lookup'!D:L,2,FALSE)</f>
        <v>Chris Smith</v>
      </c>
      <c r="G1635" t="str">
        <f>VLOOKUP(F1635,'names lookup'!E:H,3,FALSE)</f>
        <v>The Times</v>
      </c>
      <c r="H1635" t="str">
        <f>VLOOKUP(F1635,'names lookup'!E:I,5,FALSE)</f>
        <v>Media</v>
      </c>
      <c r="I1635" t="str">
        <f>VLOOKUP($F1635,'names lookup'!$E:J,6,FALSE)</f>
        <v>Newspaper</v>
      </c>
      <c r="J1635" t="str">
        <f>VLOOKUP($F1635,'names lookup'!$E:K,7,FALSE)</f>
        <v>National</v>
      </c>
      <c r="K1635" t="str">
        <f>VLOOKUP($F1635,'names lookup'!$E:L,8,FALSE)</f>
        <v>UK</v>
      </c>
      <c r="L1635" t="str">
        <f t="shared" si="507"/>
        <v>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v>
      </c>
      <c r="M1635" t="str">
        <f t="shared" si="520"/>
        <v>21:26</v>
      </c>
      <c r="N1635">
        <v>1</v>
      </c>
      <c r="O1635">
        <v>607</v>
      </c>
      <c r="Q1635" t="s">
        <v>1525</v>
      </c>
      <c r="R1635" s="7">
        <f t="shared" si="508"/>
        <v>43927</v>
      </c>
      <c r="S1635" t="s">
        <v>2982</v>
      </c>
      <c r="T1635" s="6">
        <f t="shared" si="521"/>
        <v>5.6550925925925921E-2</v>
      </c>
      <c r="U1635">
        <f t="shared" si="509"/>
        <v>5.6550925925925921E-2</v>
      </c>
      <c r="V1635">
        <f t="shared" si="510"/>
        <v>5.917824074074074E-2</v>
      </c>
      <c r="W1635">
        <f t="shared" si="511"/>
        <v>2.6273148148148184E-3</v>
      </c>
      <c r="X1635">
        <f t="shared" si="523"/>
        <v>5.9236111111111107E-2</v>
      </c>
      <c r="Y1635">
        <f t="shared" si="512"/>
        <v>5.9236111111111107E-2</v>
      </c>
      <c r="Z1635" t="b">
        <f t="shared" si="513"/>
        <v>0</v>
      </c>
      <c r="AA1635" s="6">
        <f t="shared" si="514"/>
        <v>3.8194444444444864E-4</v>
      </c>
      <c r="AB1635" s="6" t="b">
        <f t="shared" si="515"/>
        <v>0</v>
      </c>
      <c r="AC1635" s="9">
        <f t="shared" si="516"/>
        <v>108</v>
      </c>
      <c r="AD1635" s="9">
        <f t="shared" si="524"/>
        <v>196.36363636363421</v>
      </c>
      <c r="AE1635" s="10">
        <f t="shared" si="522"/>
        <v>4.3981481481481481E-4</v>
      </c>
      <c r="AF1635">
        <f t="shared" si="517"/>
        <v>2.6851851851851863E-3</v>
      </c>
      <c r="AG1635" t="b">
        <f t="shared" si="518"/>
        <v>0</v>
      </c>
      <c r="AH1635">
        <f t="shared" si="519"/>
        <v>6.2071759259259257E-2</v>
      </c>
    </row>
    <row r="1636" spans="1:34" x14ac:dyDescent="0.2">
      <c r="A1636">
        <v>1734</v>
      </c>
      <c r="B1636" t="s">
        <v>1639</v>
      </c>
      <c r="C1636" t="s">
        <v>1700</v>
      </c>
      <c r="D1636" t="s">
        <v>2046</v>
      </c>
      <c r="E1636" t="str">
        <f t="shared" si="506"/>
        <v>Chris SmythApr 6, 2020</v>
      </c>
      <c r="F1636" t="str">
        <f>VLOOKUP(E1636,'names lookup'!D:L,2,FALSE)</f>
        <v>Chris Smith</v>
      </c>
      <c r="G1636" t="str">
        <f>VLOOKUP(F1636,'names lookup'!E:H,3,FALSE)</f>
        <v>The Times</v>
      </c>
      <c r="H1636" t="str">
        <f>VLOOKUP(F1636,'names lookup'!E:I,5,FALSE)</f>
        <v>Media</v>
      </c>
      <c r="I1636" t="str">
        <f>VLOOKUP($F1636,'names lookup'!$E:J,6,FALSE)</f>
        <v>Newspaper</v>
      </c>
      <c r="J1636" t="str">
        <f>VLOOKUP($F1636,'names lookup'!$E:K,7,FALSE)</f>
        <v>National</v>
      </c>
      <c r="K1636" t="str">
        <f>VLOOKUP($F1636,'names lookup'!$E:L,8,FALSE)</f>
        <v>UK</v>
      </c>
      <c r="L1636" t="str">
        <f t="shared" si="507"/>
        <v>Can I also ask, foreign secretary, you chaired the coronavirus meeting this morning, you’re here this afternoon, if the country and the prime minister needs it, do you feel ready to take charge of government?</v>
      </c>
      <c r="M1636" t="str">
        <f t="shared" si="520"/>
        <v>21:59</v>
      </c>
      <c r="N1636">
        <v>1</v>
      </c>
      <c r="O1636">
        <v>229</v>
      </c>
      <c r="Q1636" t="s">
        <v>1525</v>
      </c>
      <c r="R1636" s="7">
        <f t="shared" si="508"/>
        <v>43927</v>
      </c>
      <c r="S1636" t="s">
        <v>2982</v>
      </c>
      <c r="T1636" s="6">
        <f t="shared" si="521"/>
        <v>5.693287037037037E-2</v>
      </c>
      <c r="U1636">
        <f t="shared" si="509"/>
        <v>5.6550925925925921E-2</v>
      </c>
      <c r="V1636">
        <f t="shared" si="510"/>
        <v>5.917824074074074E-2</v>
      </c>
      <c r="W1636">
        <f t="shared" si="511"/>
        <v>2.6273148148148184E-3</v>
      </c>
      <c r="X1636">
        <f t="shared" si="523"/>
        <v>5.9236111111111107E-2</v>
      </c>
      <c r="Y1636">
        <f t="shared" si="512"/>
        <v>5.9236111111111107E-2</v>
      </c>
      <c r="Z1636" t="b">
        <f t="shared" si="513"/>
        <v>0</v>
      </c>
      <c r="AA1636" s="6">
        <f t="shared" si="514"/>
        <v>1.5046296296297029E-4</v>
      </c>
      <c r="AB1636" s="6" t="b">
        <f t="shared" si="515"/>
        <v>0</v>
      </c>
      <c r="AC1636" s="9">
        <f t="shared" si="516"/>
        <v>35</v>
      </c>
      <c r="AD1636" s="9">
        <f t="shared" si="524"/>
        <v>161.53846153845367</v>
      </c>
      <c r="AE1636" s="10">
        <f t="shared" si="522"/>
        <v>1.3888888888888889E-4</v>
      </c>
      <c r="AF1636">
        <f t="shared" si="517"/>
        <v>2.6851851851851863E-3</v>
      </c>
      <c r="AG1636" t="b">
        <f t="shared" si="518"/>
        <v>0</v>
      </c>
      <c r="AH1636">
        <f t="shared" si="519"/>
        <v>6.2071759259259257E-2</v>
      </c>
    </row>
    <row r="1637" spans="1:34" x14ac:dyDescent="0.2">
      <c r="A1637">
        <v>1735</v>
      </c>
      <c r="B1637" t="s">
        <v>1639</v>
      </c>
      <c r="C1637" t="s">
        <v>1701</v>
      </c>
      <c r="D1637" t="s">
        <v>2059</v>
      </c>
      <c r="E1637" t="str">
        <f t="shared" si="506"/>
        <v>Dominic RaabApr 6, 2020</v>
      </c>
      <c r="F1637" t="str">
        <f>VLOOKUP(D1637,'names lookup'!A:L,5,FALSE)</f>
        <v>Dominic Raab</v>
      </c>
      <c r="G1637" t="str">
        <f>VLOOKUP(F1637,'names lookup'!E:H,3,FALSE)</f>
        <v>Government</v>
      </c>
      <c r="H1637" t="str">
        <f>VLOOKUP(F1637,'names lookup'!E:I,5,FALSE)</f>
        <v>Government</v>
      </c>
      <c r="I1637" t="str">
        <f>VLOOKUP($F1637,'names lookup'!$E:J,6,FALSE)</f>
        <v>Central govt</v>
      </c>
      <c r="J1637" t="str">
        <f>VLOOKUP($F1637,'names lookup'!$E:K,7,FALSE)</f>
        <v>N/A</v>
      </c>
      <c r="K1637" t="str">
        <f>VLOOKUP($F1637,'names lookup'!$E:L,8,FALSE)</f>
        <v>UK</v>
      </c>
      <c r="L1637" t="str">
        <f t="shared" si="507"/>
        <v>Chris, you want to go first?</v>
      </c>
      <c r="M1637" t="str">
        <f t="shared" si="520"/>
        <v>22:12</v>
      </c>
      <c r="N1637">
        <v>1</v>
      </c>
      <c r="O1637">
        <v>50</v>
      </c>
      <c r="Q1637" t="s">
        <v>1525</v>
      </c>
      <c r="R1637" s="7">
        <f t="shared" si="508"/>
        <v>43927</v>
      </c>
      <c r="S1637" t="s">
        <v>2984</v>
      </c>
      <c r="T1637" s="6">
        <f t="shared" si="521"/>
        <v>5.708333333333334E-2</v>
      </c>
      <c r="U1637">
        <f t="shared" si="509"/>
        <v>5.708333333333334E-2</v>
      </c>
      <c r="V1637">
        <f t="shared" si="510"/>
        <v>6.2071759259259257E-2</v>
      </c>
      <c r="W1637">
        <f t="shared" si="511"/>
        <v>4.988425925925917E-3</v>
      </c>
      <c r="X1637">
        <f t="shared" si="523"/>
        <v>5.9236111111111107E-2</v>
      </c>
      <c r="Y1637">
        <f t="shared" si="512"/>
        <v>5.9236111111111107E-2</v>
      </c>
      <c r="Z1637" t="b">
        <f t="shared" si="513"/>
        <v>0</v>
      </c>
      <c r="AA1637" s="6">
        <f t="shared" si="514"/>
        <v>2.3148148148140202E-5</v>
      </c>
      <c r="AB1637" s="6" t="b">
        <f t="shared" si="515"/>
        <v>0</v>
      </c>
      <c r="AC1637" s="9">
        <f t="shared" si="516"/>
        <v>6</v>
      </c>
      <c r="AD1637" s="9">
        <f t="shared" si="524"/>
        <v>180.00000000006179</v>
      </c>
      <c r="AE1637" s="10">
        <f t="shared" si="522"/>
        <v>2.3148148148148147E-5</v>
      </c>
      <c r="AF1637">
        <f t="shared" si="517"/>
        <v>2.1527777777777674E-3</v>
      </c>
      <c r="AG1637" t="b">
        <f t="shared" si="518"/>
        <v>0</v>
      </c>
      <c r="AH1637">
        <f t="shared" si="519"/>
        <v>6.2071759259259257E-2</v>
      </c>
    </row>
    <row r="1638" spans="1:34" x14ac:dyDescent="0.2">
      <c r="A1638">
        <v>1736</v>
      </c>
      <c r="B1638" t="s">
        <v>1639</v>
      </c>
      <c r="C1638" t="s">
        <v>1702</v>
      </c>
      <c r="D1638" t="s">
        <v>2048</v>
      </c>
      <c r="E1638" t="str">
        <f t="shared" si="506"/>
        <v>Chris WittyApr 6, 2020</v>
      </c>
      <c r="F1638" t="str">
        <f>VLOOKUP(E1638,'names lookup'!D:L,2,FALSE)</f>
        <v>Chris Whitty</v>
      </c>
      <c r="G1638" t="str">
        <f>VLOOKUP(F1638,'names lookup'!E:H,3,FALSE)</f>
        <v>Department of Health and Social Care (DHSC)</v>
      </c>
      <c r="H1638" t="str">
        <f>VLOOKUP(F1638,'names lookup'!E:I,5,FALSE)</f>
        <v>Government</v>
      </c>
      <c r="I1638" t="str">
        <f>VLOOKUP($F1638,'names lookup'!$E:J,6,FALSE)</f>
        <v>Health</v>
      </c>
      <c r="J1638" t="str">
        <f>VLOOKUP($F1638,'names lookup'!$E:K,7,FALSE)</f>
        <v>N/A</v>
      </c>
      <c r="K1638" t="str">
        <f>VLOOKUP($F1638,'names lookup'!$E:L,8,FALSE)</f>
        <v>England</v>
      </c>
      <c r="L1638" t="str">
        <f t="shared" si="507"/>
        <v>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v>
      </c>
      <c r="M1638" t="str">
        <f t="shared" si="520"/>
        <v>22:14</v>
      </c>
      <c r="N1638">
        <v>1</v>
      </c>
      <c r="O1638">
        <v>721</v>
      </c>
      <c r="Q1638" t="s">
        <v>1525</v>
      </c>
      <c r="R1638" s="7">
        <f t="shared" si="508"/>
        <v>43927</v>
      </c>
      <c r="S1638" t="s">
        <v>2985</v>
      </c>
      <c r="T1638" s="6">
        <f t="shared" si="521"/>
        <v>5.710648148148148E-2</v>
      </c>
      <c r="U1638">
        <f t="shared" si="509"/>
        <v>5.710648148148148E-2</v>
      </c>
      <c r="V1638">
        <f t="shared" si="510"/>
        <v>6.0243055555555557E-2</v>
      </c>
      <c r="W1638">
        <f t="shared" si="511"/>
        <v>3.1365740740740763E-3</v>
      </c>
      <c r="X1638">
        <f t="shared" si="523"/>
        <v>5.9236111111111107E-2</v>
      </c>
      <c r="Y1638">
        <f t="shared" si="512"/>
        <v>5.9236111111111107E-2</v>
      </c>
      <c r="Z1638" t="b">
        <f t="shared" si="513"/>
        <v>0</v>
      </c>
      <c r="AA1638" s="6">
        <f t="shared" si="514"/>
        <v>5.5555555555555913E-4</v>
      </c>
      <c r="AB1638" s="6" t="b">
        <f t="shared" si="515"/>
        <v>0</v>
      </c>
      <c r="AC1638" s="9">
        <f t="shared" si="516"/>
        <v>122</v>
      </c>
      <c r="AD1638" s="9">
        <f t="shared" si="524"/>
        <v>152.49999999999901</v>
      </c>
      <c r="AE1638" s="10">
        <f t="shared" si="522"/>
        <v>4.9768518518518521E-4</v>
      </c>
      <c r="AF1638">
        <f t="shared" si="517"/>
        <v>2.1296296296296272E-3</v>
      </c>
      <c r="AG1638" t="b">
        <f t="shared" si="518"/>
        <v>0</v>
      </c>
      <c r="AH1638">
        <f t="shared" si="519"/>
        <v>6.2071759259259257E-2</v>
      </c>
    </row>
    <row r="1639" spans="1:34" x14ac:dyDescent="0.2">
      <c r="A1639">
        <v>1737</v>
      </c>
      <c r="B1639" t="s">
        <v>1639</v>
      </c>
      <c r="C1639" t="s">
        <v>1703</v>
      </c>
      <c r="D1639" t="s">
        <v>2048</v>
      </c>
      <c r="E1639" t="str">
        <f t="shared" si="506"/>
        <v>Chris WittyApr 6, 2020</v>
      </c>
      <c r="F1639" t="str">
        <f>VLOOKUP(E1639,'names lookup'!D:L,2,FALSE)</f>
        <v>Chris Whitty</v>
      </c>
      <c r="G1639" t="str">
        <f>VLOOKUP(F1639,'names lookup'!E:H,3,FALSE)</f>
        <v>Department of Health and Social Care (DHSC)</v>
      </c>
      <c r="H1639" t="str">
        <f>VLOOKUP(F1639,'names lookup'!E:I,5,FALSE)</f>
        <v>Government</v>
      </c>
      <c r="I1639" t="str">
        <f>VLOOKUP($F1639,'names lookup'!$E:J,6,FALSE)</f>
        <v>Health</v>
      </c>
      <c r="J1639" t="str">
        <f>VLOOKUP($F1639,'names lookup'!$E:K,7,FALSE)</f>
        <v>N/A</v>
      </c>
      <c r="K1639" t="str">
        <f>VLOOKUP($F1639,'names lookup'!$E:L,8,FALSE)</f>
        <v>England</v>
      </c>
      <c r="L1639" t="str">
        <f t="shared" si="507"/>
        <v>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v>
      </c>
      <c r="M1639" t="str">
        <f t="shared" si="520"/>
        <v>23:02</v>
      </c>
      <c r="N1639">
        <v>1</v>
      </c>
      <c r="O1639">
        <v>395</v>
      </c>
      <c r="Q1639" t="s">
        <v>1525</v>
      </c>
      <c r="R1639" s="7">
        <f t="shared" si="508"/>
        <v>43927</v>
      </c>
      <c r="S1639" t="s">
        <v>2985</v>
      </c>
      <c r="T1639" s="6">
        <f t="shared" si="521"/>
        <v>5.7662037037037039E-2</v>
      </c>
      <c r="U1639">
        <f t="shared" si="509"/>
        <v>5.710648148148148E-2</v>
      </c>
      <c r="V1639">
        <f t="shared" si="510"/>
        <v>6.0243055555555557E-2</v>
      </c>
      <c r="W1639">
        <f t="shared" si="511"/>
        <v>3.1365740740740763E-3</v>
      </c>
      <c r="X1639">
        <f t="shared" si="523"/>
        <v>5.9236111111111107E-2</v>
      </c>
      <c r="Y1639">
        <f t="shared" si="512"/>
        <v>5.9236111111111107E-2</v>
      </c>
      <c r="Z1639" t="b">
        <f t="shared" si="513"/>
        <v>0</v>
      </c>
      <c r="AA1639" s="6">
        <f t="shared" si="514"/>
        <v>2.6620370370369906E-4</v>
      </c>
      <c r="AB1639" s="6" t="b">
        <f t="shared" si="515"/>
        <v>0</v>
      </c>
      <c r="AC1639" s="9">
        <f t="shared" si="516"/>
        <v>67</v>
      </c>
      <c r="AD1639" s="9">
        <f t="shared" si="524"/>
        <v>174.78260869565523</v>
      </c>
      <c r="AE1639" s="10">
        <f t="shared" si="522"/>
        <v>2.7777777777777778E-4</v>
      </c>
      <c r="AF1639">
        <f t="shared" si="517"/>
        <v>2.1296296296296272E-3</v>
      </c>
      <c r="AG1639" t="b">
        <f t="shared" si="518"/>
        <v>0</v>
      </c>
      <c r="AH1639">
        <f t="shared" si="519"/>
        <v>6.2071759259259257E-2</v>
      </c>
    </row>
    <row r="1640" spans="1:34" x14ac:dyDescent="0.2">
      <c r="A1640">
        <v>1738</v>
      </c>
      <c r="B1640" t="s">
        <v>1639</v>
      </c>
      <c r="C1640" t="s">
        <v>1704</v>
      </c>
      <c r="D1640" t="s">
        <v>2048</v>
      </c>
      <c r="E1640" t="str">
        <f t="shared" si="506"/>
        <v>Chris WittyApr 6, 2020</v>
      </c>
      <c r="F1640" t="str">
        <f>VLOOKUP(E1640,'names lookup'!D:L,2,FALSE)</f>
        <v>Chris Whitty</v>
      </c>
      <c r="G1640" t="str">
        <f>VLOOKUP(F1640,'names lookup'!E:H,3,FALSE)</f>
        <v>Department of Health and Social Care (DHSC)</v>
      </c>
      <c r="H1640" t="str">
        <f>VLOOKUP(F1640,'names lookup'!E:I,5,FALSE)</f>
        <v>Government</v>
      </c>
      <c r="I1640" t="str">
        <f>VLOOKUP($F1640,'names lookup'!$E:J,6,FALSE)</f>
        <v>Health</v>
      </c>
      <c r="J1640" t="str">
        <f>VLOOKUP($F1640,'names lookup'!$E:K,7,FALSE)</f>
        <v>N/A</v>
      </c>
      <c r="K1640" t="str">
        <f>VLOOKUP($F1640,'names lookup'!$E:L,8,FALSE)</f>
        <v>England</v>
      </c>
      <c r="L1640" t="str">
        <f t="shared" si="507"/>
        <v>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v>
      </c>
      <c r="M1640" t="str">
        <f t="shared" si="520"/>
        <v>23:25</v>
      </c>
      <c r="N1640">
        <v>1</v>
      </c>
      <c r="O1640">
        <v>726</v>
      </c>
      <c r="Q1640" t="s">
        <v>1525</v>
      </c>
      <c r="R1640" s="7">
        <f t="shared" si="508"/>
        <v>43927</v>
      </c>
      <c r="S1640" t="s">
        <v>2985</v>
      </c>
      <c r="T1640" s="6">
        <f t="shared" si="521"/>
        <v>5.7928240740740738E-2</v>
      </c>
      <c r="U1640">
        <f t="shared" si="509"/>
        <v>5.710648148148148E-2</v>
      </c>
      <c r="V1640">
        <f t="shared" si="510"/>
        <v>6.0243055555555557E-2</v>
      </c>
      <c r="W1640">
        <f t="shared" si="511"/>
        <v>3.1365740740740763E-3</v>
      </c>
      <c r="X1640">
        <f t="shared" si="523"/>
        <v>5.9236111111111107E-2</v>
      </c>
      <c r="Y1640">
        <f t="shared" si="512"/>
        <v>5.9236111111111107E-2</v>
      </c>
      <c r="Z1640" t="b">
        <f t="shared" si="513"/>
        <v>0</v>
      </c>
      <c r="AA1640" s="6">
        <f t="shared" si="514"/>
        <v>4.3981481481481649E-4</v>
      </c>
      <c r="AB1640" s="6" t="b">
        <f t="shared" si="515"/>
        <v>0</v>
      </c>
      <c r="AC1640" s="9">
        <f t="shared" si="516"/>
        <v>132</v>
      </c>
      <c r="AD1640" s="9">
        <f t="shared" si="524"/>
        <v>208.42105263157816</v>
      </c>
      <c r="AE1640" s="10">
        <f t="shared" si="522"/>
        <v>5.4398148148148144E-4</v>
      </c>
      <c r="AF1640">
        <f t="shared" si="517"/>
        <v>2.1296296296296272E-3</v>
      </c>
      <c r="AG1640" t="b">
        <f t="shared" si="518"/>
        <v>0</v>
      </c>
      <c r="AH1640">
        <f t="shared" si="519"/>
        <v>6.2071759259259257E-2</v>
      </c>
    </row>
    <row r="1641" spans="1:34" x14ac:dyDescent="0.2">
      <c r="A1641">
        <v>1739</v>
      </c>
      <c r="B1641" t="s">
        <v>1639</v>
      </c>
      <c r="C1641" t="s">
        <v>1705</v>
      </c>
      <c r="D1641" t="s">
        <v>2048</v>
      </c>
      <c r="E1641" t="str">
        <f t="shared" si="506"/>
        <v>Chris WittyApr 6, 2020</v>
      </c>
      <c r="F1641" t="str">
        <f>VLOOKUP(E1641,'names lookup'!D:L,2,FALSE)</f>
        <v>Chris Whitty</v>
      </c>
      <c r="G1641" t="str">
        <f>VLOOKUP(F1641,'names lookup'!E:H,3,FALSE)</f>
        <v>Department of Health and Social Care (DHSC)</v>
      </c>
      <c r="H1641" t="str">
        <f>VLOOKUP(F1641,'names lookup'!E:I,5,FALSE)</f>
        <v>Government</v>
      </c>
      <c r="I1641" t="str">
        <f>VLOOKUP($F1641,'names lookup'!$E:J,6,FALSE)</f>
        <v>Health</v>
      </c>
      <c r="J1641" t="str">
        <f>VLOOKUP($F1641,'names lookup'!$E:K,7,FALSE)</f>
        <v>N/A</v>
      </c>
      <c r="K1641" t="str">
        <f>VLOOKUP($F1641,'names lookup'!$E:L,8,FALSE)</f>
        <v>England</v>
      </c>
      <c r="L1641" t="str">
        <f t="shared" si="507"/>
        <v>… sense to get started early on this, because this is clearly something which, in the long run is going to be very important for how we manage this epidemic.</v>
      </c>
      <c r="M1641" t="str">
        <f t="shared" si="520"/>
        <v>24:03</v>
      </c>
      <c r="N1641">
        <v>1</v>
      </c>
      <c r="O1641">
        <v>178</v>
      </c>
      <c r="Q1641" t="s">
        <v>1525</v>
      </c>
      <c r="R1641" s="7">
        <f t="shared" si="508"/>
        <v>43927</v>
      </c>
      <c r="S1641" t="s">
        <v>2985</v>
      </c>
      <c r="T1641" s="6">
        <f t="shared" si="521"/>
        <v>5.8368055555555555E-2</v>
      </c>
      <c r="U1641">
        <f t="shared" si="509"/>
        <v>5.710648148148148E-2</v>
      </c>
      <c r="V1641">
        <f t="shared" si="510"/>
        <v>6.0243055555555557E-2</v>
      </c>
      <c r="W1641">
        <f t="shared" si="511"/>
        <v>3.1365740740740763E-3</v>
      </c>
      <c r="X1641">
        <f t="shared" si="523"/>
        <v>5.9236111111111107E-2</v>
      </c>
      <c r="Y1641">
        <f t="shared" si="512"/>
        <v>5.9236111111111107E-2</v>
      </c>
      <c r="Z1641" t="b">
        <f t="shared" si="513"/>
        <v>0</v>
      </c>
      <c r="AA1641" s="6">
        <f t="shared" si="514"/>
        <v>9.2592592592588563E-5</v>
      </c>
      <c r="AB1641" s="6" t="b">
        <f t="shared" si="515"/>
        <v>0</v>
      </c>
      <c r="AC1641" s="9">
        <f t="shared" si="516"/>
        <v>30</v>
      </c>
      <c r="AD1641" s="9">
        <f t="shared" si="524"/>
        <v>225.00000000000981</v>
      </c>
      <c r="AE1641" s="10">
        <f t="shared" si="522"/>
        <v>1.1574074074074073E-4</v>
      </c>
      <c r="AF1641">
        <f t="shared" si="517"/>
        <v>2.1296296296296272E-3</v>
      </c>
      <c r="AG1641" t="b">
        <f t="shared" si="518"/>
        <v>0</v>
      </c>
      <c r="AH1641">
        <f t="shared" si="519"/>
        <v>6.2071759259259257E-2</v>
      </c>
    </row>
    <row r="1642" spans="1:34" x14ac:dyDescent="0.2">
      <c r="A1642">
        <v>1740</v>
      </c>
      <c r="B1642" t="s">
        <v>1639</v>
      </c>
      <c r="C1642" t="s">
        <v>1706</v>
      </c>
      <c r="D1642" t="s">
        <v>2059</v>
      </c>
      <c r="E1642" t="str">
        <f t="shared" si="506"/>
        <v>Dominic RaabApr 6, 2020</v>
      </c>
      <c r="F1642" t="str">
        <f>VLOOKUP(D1642,'names lookup'!A:L,5,FALSE)</f>
        <v>Dominic Raab</v>
      </c>
      <c r="G1642" t="str">
        <f>VLOOKUP(F1642,'names lookup'!E:H,3,FALSE)</f>
        <v>Government</v>
      </c>
      <c r="H1642" t="str">
        <f>VLOOKUP(F1642,'names lookup'!E:I,5,FALSE)</f>
        <v>Government</v>
      </c>
      <c r="I1642" t="str">
        <f>VLOOKUP($F1642,'names lookup'!$E:J,6,FALSE)</f>
        <v>Central govt</v>
      </c>
      <c r="J1642" t="str">
        <f>VLOOKUP($F1642,'names lookup'!$E:K,7,FALSE)</f>
        <v>N/A</v>
      </c>
      <c r="K1642" t="str">
        <f>VLOOKUP($F1642,'names lookup'!$E:L,8,FALSE)</f>
        <v>UK</v>
      </c>
      <c r="L1642" t="str">
        <f t="shared" si="507"/>
        <v>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v>
      </c>
      <c r="M1642" t="str">
        <f t="shared" si="520"/>
        <v>24:11</v>
      </c>
      <c r="N1642">
        <v>1</v>
      </c>
      <c r="O1642">
        <v>390</v>
      </c>
      <c r="Q1642" t="s">
        <v>1525</v>
      </c>
      <c r="R1642" s="7">
        <f t="shared" si="508"/>
        <v>43927</v>
      </c>
      <c r="S1642" t="s">
        <v>2987</v>
      </c>
      <c r="T1642" s="6">
        <f t="shared" si="521"/>
        <v>5.8460648148148144E-2</v>
      </c>
      <c r="U1642">
        <f t="shared" si="509"/>
        <v>5.8460648148148144E-2</v>
      </c>
      <c r="V1642">
        <f t="shared" si="510"/>
        <v>6.2071759259259257E-2</v>
      </c>
      <c r="W1642">
        <f t="shared" si="511"/>
        <v>3.6111111111111135E-3</v>
      </c>
      <c r="X1642">
        <f t="shared" si="523"/>
        <v>5.9236111111111107E-2</v>
      </c>
      <c r="Y1642">
        <f t="shared" si="512"/>
        <v>5.9236111111111107E-2</v>
      </c>
      <c r="Z1642" t="b">
        <f t="shared" si="513"/>
        <v>0</v>
      </c>
      <c r="AA1642" s="6">
        <f t="shared" si="514"/>
        <v>2.3148148148148529E-4</v>
      </c>
      <c r="AB1642" s="6" t="b">
        <f t="shared" si="515"/>
        <v>0</v>
      </c>
      <c r="AC1642" s="9">
        <f t="shared" si="516"/>
        <v>65</v>
      </c>
      <c r="AD1642" s="9">
        <f t="shared" si="524"/>
        <v>194.99999999999679</v>
      </c>
      <c r="AE1642" s="10">
        <f t="shared" si="522"/>
        <v>2.6620370370370372E-4</v>
      </c>
      <c r="AF1642">
        <f t="shared" si="517"/>
        <v>7.7546296296296391E-4</v>
      </c>
      <c r="AG1642" t="b">
        <f t="shared" si="518"/>
        <v>0</v>
      </c>
      <c r="AH1642">
        <f t="shared" si="519"/>
        <v>6.2071759259259257E-2</v>
      </c>
    </row>
    <row r="1643" spans="1:34" x14ac:dyDescent="0.2">
      <c r="A1643">
        <v>1741</v>
      </c>
      <c r="B1643" t="s">
        <v>1639</v>
      </c>
      <c r="C1643" t="s">
        <v>1707</v>
      </c>
      <c r="D1643" t="s">
        <v>2046</v>
      </c>
      <c r="E1643" t="str">
        <f t="shared" si="506"/>
        <v>Chris SmythApr 6, 2020</v>
      </c>
      <c r="F1643" t="str">
        <f>VLOOKUP(E1643,'names lookup'!D:L,2,FALSE)</f>
        <v>Chris Smith</v>
      </c>
      <c r="G1643" t="str">
        <f>VLOOKUP(F1643,'names lookup'!E:H,3,FALSE)</f>
        <v>The Times</v>
      </c>
      <c r="H1643" t="str">
        <f>VLOOKUP(F1643,'names lookup'!E:I,5,FALSE)</f>
        <v>Media</v>
      </c>
      <c r="I1643" t="str">
        <f>VLOOKUP($F1643,'names lookup'!$E:J,6,FALSE)</f>
        <v>Newspaper</v>
      </c>
      <c r="J1643" t="str">
        <f>VLOOKUP($F1643,'names lookup'!$E:K,7,FALSE)</f>
        <v>National</v>
      </c>
      <c r="K1643" t="str">
        <f>VLOOKUP($F1643,'names lookup'!$E:L,8,FALSE)</f>
        <v>UK</v>
      </c>
      <c r="L1643" t="str">
        <f t="shared" si="507"/>
        <v>[crosstalk 002430]. Professor [Witty 000032], you talked about the lab based tests. Does that suggest that we may have to give up on an idea of a home based, instant reading test, and just go back to a system where you have to send results back to a lab?</v>
      </c>
      <c r="M1643" t="str">
        <f t="shared" si="520"/>
        <v>24:31</v>
      </c>
      <c r="N1643">
        <v>1</v>
      </c>
      <c r="O1643">
        <v>279</v>
      </c>
      <c r="Q1643" t="s">
        <v>1525</v>
      </c>
      <c r="R1643" s="7">
        <f t="shared" si="508"/>
        <v>43927</v>
      </c>
      <c r="S1643" t="s">
        <v>2581</v>
      </c>
      <c r="T1643" s="6">
        <f t="shared" si="521"/>
        <v>5.8692129629629629E-2</v>
      </c>
      <c r="U1643">
        <f t="shared" si="509"/>
        <v>5.8692129629629629E-2</v>
      </c>
      <c r="V1643">
        <f t="shared" si="510"/>
        <v>5.917824074074074E-2</v>
      </c>
      <c r="W1643">
        <f t="shared" si="511"/>
        <v>4.8611111111111077E-4</v>
      </c>
      <c r="X1643">
        <f t="shared" si="523"/>
        <v>5.9236111111111107E-2</v>
      </c>
      <c r="Y1643">
        <f t="shared" si="512"/>
        <v>5.9236111111111107E-2</v>
      </c>
      <c r="Z1643" t="b">
        <f t="shared" si="513"/>
        <v>0</v>
      </c>
      <c r="AA1643" s="6">
        <f t="shared" si="514"/>
        <v>1.3888888888888978E-4</v>
      </c>
      <c r="AB1643" s="6" t="b">
        <f t="shared" si="515"/>
        <v>0</v>
      </c>
      <c r="AC1643" s="9">
        <f t="shared" si="516"/>
        <v>49</v>
      </c>
      <c r="AD1643" s="9">
        <f t="shared" si="524"/>
        <v>244.99999999999841</v>
      </c>
      <c r="AE1643" s="10">
        <f t="shared" si="522"/>
        <v>1.9675925925925926E-4</v>
      </c>
      <c r="AF1643">
        <f t="shared" si="517"/>
        <v>5.4398148148147862E-4</v>
      </c>
      <c r="AG1643" t="b">
        <f t="shared" si="518"/>
        <v>0</v>
      </c>
      <c r="AH1643">
        <f t="shared" si="519"/>
        <v>6.2071759259259257E-2</v>
      </c>
    </row>
    <row r="1644" spans="1:34" x14ac:dyDescent="0.2">
      <c r="A1644">
        <v>1742</v>
      </c>
      <c r="B1644" t="s">
        <v>1639</v>
      </c>
      <c r="C1644" t="s">
        <v>1708</v>
      </c>
      <c r="D1644" t="s">
        <v>2048</v>
      </c>
      <c r="E1644" t="str">
        <f t="shared" si="506"/>
        <v>Chris WittyApr 6, 2020</v>
      </c>
      <c r="F1644" t="str">
        <f>VLOOKUP(E1644,'names lookup'!D:L,2,FALSE)</f>
        <v>Chris Whitty</v>
      </c>
      <c r="G1644" t="str">
        <f>VLOOKUP(F1644,'names lookup'!E:H,3,FALSE)</f>
        <v>Department of Health and Social Care (DHSC)</v>
      </c>
      <c r="H1644" t="str">
        <f>VLOOKUP(F1644,'names lookup'!E:I,5,FALSE)</f>
        <v>Government</v>
      </c>
      <c r="I1644" t="str">
        <f>VLOOKUP($F1644,'names lookup'!$E:J,6,FALSE)</f>
        <v>Health</v>
      </c>
      <c r="J1644" t="str">
        <f>VLOOKUP($F1644,'names lookup'!$E:K,7,FALSE)</f>
        <v>N/A</v>
      </c>
      <c r="K1644" t="str">
        <f>VLOOKUP($F1644,'names lookup'!$E:L,8,FALSE)</f>
        <v>England</v>
      </c>
      <c r="L1644" t="str">
        <f t="shared" si="507"/>
        <v>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v>
      </c>
      <c r="M1644" t="str">
        <f t="shared" si="520"/>
        <v>24:43</v>
      </c>
      <c r="N1644">
        <v>1</v>
      </c>
      <c r="O1644">
        <v>558</v>
      </c>
      <c r="Q1644" t="s">
        <v>1525</v>
      </c>
      <c r="R1644" s="7">
        <f t="shared" si="508"/>
        <v>43927</v>
      </c>
      <c r="S1644" t="s">
        <v>2988</v>
      </c>
      <c r="T1644" s="6">
        <f t="shared" si="521"/>
        <v>5.8831018518518519E-2</v>
      </c>
      <c r="U1644">
        <f t="shared" si="509"/>
        <v>5.8831018518518519E-2</v>
      </c>
      <c r="V1644">
        <f t="shared" si="510"/>
        <v>6.0243055555555557E-2</v>
      </c>
      <c r="W1644">
        <f t="shared" si="511"/>
        <v>1.412037037037038E-3</v>
      </c>
      <c r="X1644">
        <f t="shared" si="523"/>
        <v>5.9236111111111107E-2</v>
      </c>
      <c r="Y1644">
        <f t="shared" si="512"/>
        <v>5.9236111111111107E-2</v>
      </c>
      <c r="Z1644" t="b">
        <f t="shared" si="513"/>
        <v>0</v>
      </c>
      <c r="AA1644" s="6">
        <f t="shared" si="514"/>
        <v>3.4722222222222099E-4</v>
      </c>
      <c r="AB1644" s="6" t="b">
        <f t="shared" si="515"/>
        <v>0</v>
      </c>
      <c r="AC1644" s="9">
        <f t="shared" si="516"/>
        <v>106</v>
      </c>
      <c r="AD1644" s="9">
        <f t="shared" si="524"/>
        <v>212.00000000000074</v>
      </c>
      <c r="AE1644" s="10">
        <f t="shared" si="522"/>
        <v>4.3981481481481481E-4</v>
      </c>
      <c r="AF1644">
        <f t="shared" si="517"/>
        <v>4.0509259259258884E-4</v>
      </c>
      <c r="AG1644" t="b">
        <f t="shared" si="518"/>
        <v>0</v>
      </c>
      <c r="AH1644">
        <f t="shared" si="519"/>
        <v>6.2071759259259257E-2</v>
      </c>
    </row>
    <row r="1645" spans="1:34" x14ac:dyDescent="0.2">
      <c r="A1645">
        <v>1743</v>
      </c>
      <c r="B1645" t="s">
        <v>1639</v>
      </c>
      <c r="C1645" t="s">
        <v>1709</v>
      </c>
      <c r="D1645" t="s">
        <v>2046</v>
      </c>
      <c r="E1645" t="str">
        <f t="shared" si="506"/>
        <v>Chris SmythApr 6, 2020</v>
      </c>
      <c r="F1645" t="str">
        <f>VLOOKUP(E1645,'names lookup'!D:L,2,FALSE)</f>
        <v>Chris Smith</v>
      </c>
      <c r="G1645" t="str">
        <f>VLOOKUP(F1645,'names lookup'!E:H,3,FALSE)</f>
        <v>The Times</v>
      </c>
      <c r="H1645" t="str">
        <f>VLOOKUP(F1645,'names lookup'!E:I,5,FALSE)</f>
        <v>Media</v>
      </c>
      <c r="I1645" t="str">
        <f>VLOOKUP($F1645,'names lookup'!$E:J,6,FALSE)</f>
        <v>Newspaper</v>
      </c>
      <c r="J1645" t="str">
        <f>VLOOKUP($F1645,'names lookup'!$E:K,7,FALSE)</f>
        <v>National</v>
      </c>
      <c r="K1645" t="str">
        <f>VLOOKUP($F1645,'names lookup'!$E:L,8,FALSE)</f>
        <v>UK</v>
      </c>
      <c r="L1645" t="str">
        <f t="shared" si="507"/>
        <v>Anna from the telegraph.</v>
      </c>
      <c r="M1645" t="str">
        <f t="shared" si="520"/>
        <v>25:13</v>
      </c>
      <c r="N1645">
        <v>1</v>
      </c>
      <c r="O1645">
        <v>45</v>
      </c>
      <c r="Q1645" t="s">
        <v>1525</v>
      </c>
      <c r="R1645" s="7">
        <f t="shared" si="508"/>
        <v>43927</v>
      </c>
      <c r="S1645" t="s">
        <v>2875</v>
      </c>
      <c r="T1645" s="6">
        <f t="shared" si="521"/>
        <v>5.917824074074074E-2</v>
      </c>
      <c r="U1645">
        <f t="shared" si="509"/>
        <v>5.917824074074074E-2</v>
      </c>
      <c r="V1645">
        <f t="shared" si="510"/>
        <v>5.917824074074074E-2</v>
      </c>
      <c r="W1645">
        <f t="shared" si="511"/>
        <v>0</v>
      </c>
      <c r="X1645">
        <f t="shared" si="523"/>
        <v>5.9236111111111107E-2</v>
      </c>
      <c r="Y1645">
        <f t="shared" si="512"/>
        <v>5.9236111111111107E-2</v>
      </c>
      <c r="Z1645" t="b">
        <f t="shared" si="513"/>
        <v>0</v>
      </c>
      <c r="AA1645" s="6">
        <f t="shared" si="514"/>
        <v>5.7870370370367852E-5</v>
      </c>
      <c r="AB1645" s="6" t="b">
        <f t="shared" si="515"/>
        <v>0</v>
      </c>
      <c r="AC1645" s="9">
        <f t="shared" si="516"/>
        <v>4</v>
      </c>
      <c r="AD1645" s="9">
        <f t="shared" si="524"/>
        <v>48.000000000002089</v>
      </c>
      <c r="AE1645" s="10">
        <f t="shared" si="522"/>
        <v>1.1574074074074073E-5</v>
      </c>
      <c r="AF1645">
        <f t="shared" si="517"/>
        <v>5.7870370370367852E-5</v>
      </c>
      <c r="AG1645" t="b">
        <f t="shared" si="518"/>
        <v>0</v>
      </c>
      <c r="AH1645">
        <f t="shared" si="519"/>
        <v>6.2071759259259257E-2</v>
      </c>
    </row>
    <row r="1646" spans="1:34" x14ac:dyDescent="0.2">
      <c r="A1646">
        <v>1744</v>
      </c>
      <c r="B1646" t="s">
        <v>1639</v>
      </c>
      <c r="C1646" t="s">
        <v>1710</v>
      </c>
      <c r="D1646" t="s">
        <v>2030</v>
      </c>
      <c r="E1646" t="str">
        <f t="shared" si="506"/>
        <v>AnnaApr 6, 2020</v>
      </c>
      <c r="F1646" t="str">
        <f>VLOOKUP(E1646,'names lookup'!D:L,2,FALSE)</f>
        <v>Anna Mikhailova</v>
      </c>
      <c r="G1646" t="str">
        <f>VLOOKUP(F1646,'names lookup'!E:H,3,FALSE)</f>
        <v>The Telegraph</v>
      </c>
      <c r="H1646" t="str">
        <f>VLOOKUP(F1646,'names lookup'!E:I,5,FALSE)</f>
        <v>Media</v>
      </c>
      <c r="I1646" t="str">
        <f>VLOOKUP($F1646,'names lookup'!$E:J,6,FALSE)</f>
        <v>Newspaper</v>
      </c>
      <c r="J1646" t="str">
        <f>VLOOKUP($F1646,'names lookup'!$E:K,7,FALSE)</f>
        <v>National</v>
      </c>
      <c r="K1646" t="str">
        <f>VLOOKUP($F1646,'names lookup'!$E:L,8,FALSE)</f>
        <v>UK</v>
      </c>
      <c r="L1646" t="str">
        <f t="shared" si="507"/>
        <v>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v>
      </c>
      <c r="M1646" t="str">
        <f t="shared" si="520"/>
        <v>25:18</v>
      </c>
      <c r="N1646">
        <v>1</v>
      </c>
      <c r="O1646">
        <v>653</v>
      </c>
      <c r="Q1646" t="s">
        <v>1525</v>
      </c>
      <c r="R1646" s="7">
        <f t="shared" si="508"/>
        <v>43927</v>
      </c>
      <c r="S1646" t="s">
        <v>2922</v>
      </c>
      <c r="T1646" s="6">
        <f t="shared" si="521"/>
        <v>5.9236111111111107E-2</v>
      </c>
      <c r="U1646">
        <f t="shared" si="509"/>
        <v>5.9236111111111107E-2</v>
      </c>
      <c r="V1646">
        <f t="shared" si="510"/>
        <v>6.0555555555555557E-2</v>
      </c>
      <c r="W1646">
        <f t="shared" si="511"/>
        <v>1.3194444444444495E-3</v>
      </c>
      <c r="X1646">
        <f t="shared" si="523"/>
        <v>6.0497685185185189E-2</v>
      </c>
      <c r="Y1646">
        <f t="shared" si="512"/>
        <v>6.0497685185185189E-2</v>
      </c>
      <c r="Z1646" t="b">
        <f t="shared" si="513"/>
        <v>0</v>
      </c>
      <c r="AA1646" s="6">
        <f t="shared" si="514"/>
        <v>4.51388888888897E-4</v>
      </c>
      <c r="AB1646" s="6" t="b">
        <f t="shared" si="515"/>
        <v>0</v>
      </c>
      <c r="AC1646" s="9">
        <f t="shared" si="516"/>
        <v>111</v>
      </c>
      <c r="AD1646" s="9">
        <f t="shared" si="524"/>
        <v>170.7692307692277</v>
      </c>
      <c r="AE1646" s="10">
        <f t="shared" si="522"/>
        <v>4.5138888888888892E-4</v>
      </c>
      <c r="AF1646">
        <f t="shared" si="517"/>
        <v>1.2615740740740816E-3</v>
      </c>
      <c r="AG1646" t="b">
        <f t="shared" si="518"/>
        <v>0</v>
      </c>
      <c r="AH1646">
        <f t="shared" si="519"/>
        <v>6.2071759259259257E-2</v>
      </c>
    </row>
    <row r="1647" spans="1:34" x14ac:dyDescent="0.2">
      <c r="A1647">
        <v>1745</v>
      </c>
      <c r="B1647" t="s">
        <v>1639</v>
      </c>
      <c r="C1647" t="s">
        <v>1711</v>
      </c>
      <c r="D1647" t="s">
        <v>2059</v>
      </c>
      <c r="E1647" t="str">
        <f t="shared" si="506"/>
        <v>Dominic RaabApr 6, 2020</v>
      </c>
      <c r="F1647" t="str">
        <f>VLOOKUP(D1647,'names lookup'!A:L,5,FALSE)</f>
        <v>Dominic Raab</v>
      </c>
      <c r="G1647" t="str">
        <f>VLOOKUP(F1647,'names lookup'!E:H,3,FALSE)</f>
        <v>Government</v>
      </c>
      <c r="H1647" t="str">
        <f>VLOOKUP(F1647,'names lookup'!E:I,5,FALSE)</f>
        <v>Government</v>
      </c>
      <c r="I1647" t="str">
        <f>VLOOKUP($F1647,'names lookup'!$E:J,6,FALSE)</f>
        <v>Central govt</v>
      </c>
      <c r="J1647" t="str">
        <f>VLOOKUP($F1647,'names lookup'!$E:K,7,FALSE)</f>
        <v>N/A</v>
      </c>
      <c r="K1647" t="str">
        <f>VLOOKUP($F1647,'names lookup'!$E:L,8,FALSE)</f>
        <v>UK</v>
      </c>
      <c r="L1647" t="str">
        <f t="shared" si="507"/>
        <v>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v>
      </c>
      <c r="M1647" t="str">
        <f t="shared" si="520"/>
        <v>25:57</v>
      </c>
      <c r="N1647">
        <v>1</v>
      </c>
      <c r="O1647">
        <v>775</v>
      </c>
      <c r="Q1647" t="s">
        <v>1525</v>
      </c>
      <c r="R1647" s="7">
        <f t="shared" si="508"/>
        <v>43927</v>
      </c>
      <c r="S1647" t="s">
        <v>2989</v>
      </c>
      <c r="T1647" s="6">
        <f t="shared" si="521"/>
        <v>5.9687500000000004E-2</v>
      </c>
      <c r="U1647">
        <f t="shared" si="509"/>
        <v>5.9687500000000004E-2</v>
      </c>
      <c r="V1647">
        <f t="shared" si="510"/>
        <v>6.2071759259259257E-2</v>
      </c>
      <c r="W1647">
        <f t="shared" si="511"/>
        <v>2.3842592592592526E-3</v>
      </c>
      <c r="X1647">
        <f t="shared" si="523"/>
        <v>6.0497685185185189E-2</v>
      </c>
      <c r="Y1647">
        <f t="shared" si="512"/>
        <v>6.0497685185185189E-2</v>
      </c>
      <c r="Z1647" t="b">
        <f t="shared" si="513"/>
        <v>0</v>
      </c>
      <c r="AA1647" s="6">
        <f t="shared" si="514"/>
        <v>5.5555555555555219E-4</v>
      </c>
      <c r="AB1647" s="6" t="b">
        <f t="shared" si="515"/>
        <v>0</v>
      </c>
      <c r="AC1647" s="9">
        <f t="shared" si="516"/>
        <v>132</v>
      </c>
      <c r="AD1647" s="9">
        <f t="shared" si="524"/>
        <v>165.00000000000099</v>
      </c>
      <c r="AE1647" s="10">
        <f t="shared" si="522"/>
        <v>5.4398148148148144E-4</v>
      </c>
      <c r="AF1647">
        <f t="shared" si="517"/>
        <v>8.1018518518518462E-4</v>
      </c>
      <c r="AG1647" t="b">
        <f t="shared" si="518"/>
        <v>0</v>
      </c>
      <c r="AH1647">
        <f t="shared" si="519"/>
        <v>6.2071759259259257E-2</v>
      </c>
    </row>
    <row r="1648" spans="1:34" x14ac:dyDescent="0.2">
      <c r="A1648">
        <v>1746</v>
      </c>
      <c r="B1648" t="s">
        <v>1639</v>
      </c>
      <c r="C1648" t="s">
        <v>1712</v>
      </c>
      <c r="D1648" t="s">
        <v>2048</v>
      </c>
      <c r="E1648" t="str">
        <f t="shared" si="506"/>
        <v>Chris WittyApr 6, 2020</v>
      </c>
      <c r="F1648" t="str">
        <f>VLOOKUP(E1648,'names lookup'!D:L,2,FALSE)</f>
        <v>Chris Whitty</v>
      </c>
      <c r="G1648" t="str">
        <f>VLOOKUP(F1648,'names lookup'!E:H,3,FALSE)</f>
        <v>Department of Health and Social Care (DHSC)</v>
      </c>
      <c r="H1648" t="str">
        <f>VLOOKUP(F1648,'names lookup'!E:I,5,FALSE)</f>
        <v>Government</v>
      </c>
      <c r="I1648" t="str">
        <f>VLOOKUP($F1648,'names lookup'!$E:J,6,FALSE)</f>
        <v>Health</v>
      </c>
      <c r="J1648" t="str">
        <f>VLOOKUP($F1648,'names lookup'!$E:K,7,FALSE)</f>
        <v>N/A</v>
      </c>
      <c r="K1648" t="str">
        <f>VLOOKUP($F1648,'names lookup'!$E:L,8,FALSE)</f>
        <v>England</v>
      </c>
      <c r="L1648" t="str">
        <f t="shared" si="507"/>
        <v>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v>
      </c>
      <c r="M1648" t="str">
        <f t="shared" si="520"/>
        <v>26:45</v>
      </c>
      <c r="N1648">
        <v>1</v>
      </c>
      <c r="O1648">
        <v>427</v>
      </c>
      <c r="Q1648" t="s">
        <v>1525</v>
      </c>
      <c r="R1648" s="7">
        <f t="shared" si="508"/>
        <v>43927</v>
      </c>
      <c r="S1648" t="s">
        <v>2990</v>
      </c>
      <c r="T1648" s="6">
        <f t="shared" si="521"/>
        <v>6.0243055555555557E-2</v>
      </c>
      <c r="U1648">
        <f t="shared" si="509"/>
        <v>6.0243055555555557E-2</v>
      </c>
      <c r="V1648">
        <f t="shared" si="510"/>
        <v>6.0243055555555557E-2</v>
      </c>
      <c r="W1648">
        <f t="shared" si="511"/>
        <v>0</v>
      </c>
      <c r="X1648">
        <f t="shared" si="523"/>
        <v>6.0497685185185189E-2</v>
      </c>
      <c r="Y1648">
        <f t="shared" si="512"/>
        <v>6.0497685185185189E-2</v>
      </c>
      <c r="Z1648" t="b">
        <f t="shared" si="513"/>
        <v>0</v>
      </c>
      <c r="AA1648" s="6">
        <f t="shared" si="514"/>
        <v>2.5462962962963243E-4</v>
      </c>
      <c r="AB1648" s="6" t="b">
        <f t="shared" si="515"/>
        <v>0</v>
      </c>
      <c r="AC1648" s="9">
        <f t="shared" si="516"/>
        <v>70</v>
      </c>
      <c r="AD1648" s="9">
        <f t="shared" si="524"/>
        <v>190.9090909090888</v>
      </c>
      <c r="AE1648" s="10">
        <f t="shared" si="522"/>
        <v>2.8935185185185189E-4</v>
      </c>
      <c r="AF1648">
        <f t="shared" si="517"/>
        <v>2.5462962962963243E-4</v>
      </c>
      <c r="AG1648" t="b">
        <f t="shared" si="518"/>
        <v>0</v>
      </c>
      <c r="AH1648">
        <f t="shared" si="519"/>
        <v>6.2071759259259257E-2</v>
      </c>
    </row>
    <row r="1649" spans="1:34" x14ac:dyDescent="0.2">
      <c r="A1649">
        <v>1747</v>
      </c>
      <c r="B1649" t="s">
        <v>1639</v>
      </c>
      <c r="C1649" t="s">
        <v>1713</v>
      </c>
      <c r="D1649" t="s">
        <v>2059</v>
      </c>
      <c r="E1649" t="str">
        <f t="shared" si="506"/>
        <v>Dominic RaabApr 6, 2020</v>
      </c>
      <c r="F1649" t="str">
        <f>VLOOKUP(D1649,'names lookup'!A:L,5,FALSE)</f>
        <v>Dominic Raab</v>
      </c>
      <c r="G1649" t="str">
        <f>VLOOKUP(F1649,'names lookup'!E:H,3,FALSE)</f>
        <v>Government</v>
      </c>
      <c r="H1649" t="str">
        <f>VLOOKUP(F1649,'names lookup'!E:I,5,FALSE)</f>
        <v>Government</v>
      </c>
      <c r="I1649" t="str">
        <f>VLOOKUP($F1649,'names lookup'!$E:J,6,FALSE)</f>
        <v>Central govt</v>
      </c>
      <c r="J1649" t="str">
        <f>VLOOKUP($F1649,'names lookup'!$E:K,7,FALSE)</f>
        <v>N/A</v>
      </c>
      <c r="K1649" t="str">
        <f>VLOOKUP($F1649,'names lookup'!$E:L,8,FALSE)</f>
        <v>UK</v>
      </c>
      <c r="L1649" t="str">
        <f t="shared" si="507"/>
        <v>Did you want to come back on either of those points?</v>
      </c>
      <c r="M1649" t="str">
        <f t="shared" si="520"/>
        <v>27:07</v>
      </c>
      <c r="N1649">
        <v>1</v>
      </c>
      <c r="O1649">
        <v>74</v>
      </c>
      <c r="Q1649" t="s">
        <v>1525</v>
      </c>
      <c r="R1649" s="7">
        <f t="shared" si="508"/>
        <v>43927</v>
      </c>
      <c r="S1649" t="s">
        <v>2991</v>
      </c>
      <c r="T1649" s="6">
        <f t="shared" si="521"/>
        <v>6.0497685185185189E-2</v>
      </c>
      <c r="U1649">
        <f t="shared" si="509"/>
        <v>6.0497685185185189E-2</v>
      </c>
      <c r="V1649">
        <f t="shared" si="510"/>
        <v>6.2071759259259257E-2</v>
      </c>
      <c r="W1649">
        <f t="shared" si="511"/>
        <v>1.574074074074068E-3</v>
      </c>
      <c r="X1649">
        <f t="shared" si="523"/>
        <v>6.0752314814814821E-2</v>
      </c>
      <c r="Y1649">
        <f t="shared" si="512"/>
        <v>6.0752314814814821E-2</v>
      </c>
      <c r="Z1649" t="b">
        <f t="shared" si="513"/>
        <v>0</v>
      </c>
      <c r="AA1649" s="6">
        <f t="shared" si="514"/>
        <v>5.7870370370367852E-5</v>
      </c>
      <c r="AB1649" s="6" t="b">
        <f t="shared" si="515"/>
        <v>0</v>
      </c>
      <c r="AC1649" s="9">
        <f t="shared" si="516"/>
        <v>11</v>
      </c>
      <c r="AD1649" s="9">
        <f t="shared" si="524"/>
        <v>132.00000000000574</v>
      </c>
      <c r="AE1649" s="10">
        <f t="shared" si="522"/>
        <v>3.4722222222222222E-5</v>
      </c>
      <c r="AF1649">
        <f t="shared" si="517"/>
        <v>2.5462962962963243E-4</v>
      </c>
      <c r="AG1649" t="b">
        <f t="shared" si="518"/>
        <v>0</v>
      </c>
      <c r="AH1649">
        <f t="shared" si="519"/>
        <v>6.2071759259259257E-2</v>
      </c>
    </row>
    <row r="1650" spans="1:34" x14ac:dyDescent="0.2">
      <c r="A1650">
        <v>1748</v>
      </c>
      <c r="B1650" t="s">
        <v>1639</v>
      </c>
      <c r="C1650" t="s">
        <v>1714</v>
      </c>
      <c r="D1650" t="s">
        <v>2030</v>
      </c>
      <c r="E1650" t="str">
        <f t="shared" si="506"/>
        <v>AnnaApr 6, 2020</v>
      </c>
      <c r="F1650" t="str">
        <f>VLOOKUP(E1650,'names lookup'!D:L,2,FALSE)</f>
        <v>Anna Mikhailova</v>
      </c>
      <c r="G1650" t="str">
        <f>VLOOKUP(F1650,'names lookup'!E:H,3,FALSE)</f>
        <v>The Telegraph</v>
      </c>
      <c r="H1650" t="str">
        <f>VLOOKUP(F1650,'names lookup'!E:I,5,FALSE)</f>
        <v>Media</v>
      </c>
      <c r="I1650" t="str">
        <f>VLOOKUP($F1650,'names lookup'!$E:J,6,FALSE)</f>
        <v>Newspaper</v>
      </c>
      <c r="J1650" t="str">
        <f>VLOOKUP($F1650,'names lookup'!$E:K,7,FALSE)</f>
        <v>National</v>
      </c>
      <c r="K1650" t="str">
        <f>VLOOKUP($F1650,'names lookup'!$E:L,8,FALSE)</f>
        <v>UK</v>
      </c>
      <c r="L1650" t="str">
        <f t="shared" si="507"/>
        <v>Yeah, I mean, on the exit strategy, we know that different departments are already starting to look at what kind of things can be done in their fields, and I’m [inaudible 002721] number 10 on that. Wouldn’t it help business confidence to give some sort of idea of what’s on the table?</v>
      </c>
      <c r="M1650" t="str">
        <f t="shared" si="520"/>
        <v>27:12</v>
      </c>
      <c r="N1650">
        <v>1</v>
      </c>
      <c r="O1650">
        <v>300</v>
      </c>
      <c r="Q1650" t="s">
        <v>1525</v>
      </c>
      <c r="R1650" s="7">
        <f t="shared" si="508"/>
        <v>43927</v>
      </c>
      <c r="S1650" t="s">
        <v>2992</v>
      </c>
      <c r="T1650" s="6">
        <f t="shared" si="521"/>
        <v>6.0555555555555557E-2</v>
      </c>
      <c r="U1650">
        <f t="shared" si="509"/>
        <v>6.0555555555555557E-2</v>
      </c>
      <c r="V1650">
        <f t="shared" si="510"/>
        <v>6.0555555555555557E-2</v>
      </c>
      <c r="W1650">
        <f t="shared" si="511"/>
        <v>0</v>
      </c>
      <c r="X1650">
        <f t="shared" si="523"/>
        <v>6.0752314814814821E-2</v>
      </c>
      <c r="Y1650">
        <f t="shared" si="512"/>
        <v>6.0752314814814821E-2</v>
      </c>
      <c r="Z1650" t="b">
        <f t="shared" si="513"/>
        <v>0</v>
      </c>
      <c r="AA1650" s="6">
        <f t="shared" si="514"/>
        <v>1.9675925925926457E-4</v>
      </c>
      <c r="AB1650" s="6" t="b">
        <f t="shared" si="515"/>
        <v>0</v>
      </c>
      <c r="AC1650" s="9">
        <f t="shared" si="516"/>
        <v>52</v>
      </c>
      <c r="AD1650" s="9">
        <f t="shared" si="524"/>
        <v>183.52941176470094</v>
      </c>
      <c r="AE1650" s="10">
        <f t="shared" si="522"/>
        <v>2.0833333333333335E-4</v>
      </c>
      <c r="AF1650">
        <f t="shared" si="517"/>
        <v>1.9675925925926457E-4</v>
      </c>
      <c r="AG1650" t="b">
        <f t="shared" si="518"/>
        <v>0</v>
      </c>
      <c r="AH1650">
        <f t="shared" si="519"/>
        <v>6.2071759259259257E-2</v>
      </c>
    </row>
    <row r="1651" spans="1:34" x14ac:dyDescent="0.2">
      <c r="A1651">
        <v>1749</v>
      </c>
      <c r="B1651" t="s">
        <v>1639</v>
      </c>
      <c r="C1651" t="s">
        <v>1715</v>
      </c>
      <c r="D1651" t="s">
        <v>2059</v>
      </c>
      <c r="E1651" t="str">
        <f t="shared" si="506"/>
        <v>Dominic RaabApr 6, 2020</v>
      </c>
      <c r="F1651" t="str">
        <f>VLOOKUP(D1651,'names lookup'!A:L,5,FALSE)</f>
        <v>Dominic Raab</v>
      </c>
      <c r="G1651" t="str">
        <f>VLOOKUP(F1651,'names lookup'!E:H,3,FALSE)</f>
        <v>Government</v>
      </c>
      <c r="H1651" t="str">
        <f>VLOOKUP(F1651,'names lookup'!E:I,5,FALSE)</f>
        <v>Government</v>
      </c>
      <c r="I1651" t="str">
        <f>VLOOKUP($F1651,'names lookup'!$E:J,6,FALSE)</f>
        <v>Central govt</v>
      </c>
      <c r="J1651" t="str">
        <f>VLOOKUP($F1651,'names lookup'!$E:K,7,FALSE)</f>
        <v>N/A</v>
      </c>
      <c r="K1651" t="str">
        <f>VLOOKUP($F1651,'names lookup'!$E:L,8,FALSE)</f>
        <v>UK</v>
      </c>
      <c r="L1651" t="str">
        <f t="shared" si="507"/>
        <v>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v>
      </c>
      <c r="M1651" t="str">
        <f t="shared" si="520"/>
        <v>27:29</v>
      </c>
      <c r="N1651">
        <v>1</v>
      </c>
      <c r="O1651">
        <v>530</v>
      </c>
      <c r="Q1651" t="s">
        <v>1525</v>
      </c>
      <c r="R1651" s="7">
        <f t="shared" si="508"/>
        <v>43927</v>
      </c>
      <c r="S1651" t="s">
        <v>2708</v>
      </c>
      <c r="T1651" s="6">
        <f t="shared" si="521"/>
        <v>6.0752314814814821E-2</v>
      </c>
      <c r="U1651">
        <f t="shared" si="509"/>
        <v>6.0752314814814821E-2</v>
      </c>
      <c r="V1651">
        <f t="shared" si="510"/>
        <v>6.2071759259259257E-2</v>
      </c>
      <c r="W1651">
        <f t="shared" si="511"/>
        <v>1.3194444444444356E-3</v>
      </c>
      <c r="X1651">
        <f t="shared" si="523"/>
        <v>6.2071759259259257E-2</v>
      </c>
      <c r="Y1651">
        <f t="shared" si="512"/>
        <v>6.2071759259259257E-2</v>
      </c>
      <c r="Z1651" t="b">
        <f t="shared" si="513"/>
        <v>0</v>
      </c>
      <c r="AA1651" s="6">
        <f t="shared" si="514"/>
        <v>3.8194444444443476E-4</v>
      </c>
      <c r="AB1651" s="6" t="b">
        <f t="shared" si="515"/>
        <v>0</v>
      </c>
      <c r="AC1651" s="9">
        <f t="shared" si="516"/>
        <v>97</v>
      </c>
      <c r="AD1651" s="9">
        <f t="shared" si="524"/>
        <v>176.36363636364084</v>
      </c>
      <c r="AE1651" s="10">
        <f t="shared" si="522"/>
        <v>3.9351851851851852E-4</v>
      </c>
      <c r="AF1651">
        <f t="shared" si="517"/>
        <v>1.3194444444444356E-3</v>
      </c>
      <c r="AG1651" t="b">
        <f t="shared" si="518"/>
        <v>0</v>
      </c>
      <c r="AH1651">
        <f t="shared" si="519"/>
        <v>6.2071759259259257E-2</v>
      </c>
    </row>
    <row r="1652" spans="1:34" x14ac:dyDescent="0.2">
      <c r="A1652">
        <v>1750</v>
      </c>
      <c r="B1652" t="s">
        <v>1639</v>
      </c>
      <c r="C1652" t="s">
        <v>1716</v>
      </c>
      <c r="D1652" t="s">
        <v>2059</v>
      </c>
      <c r="E1652" t="str">
        <f t="shared" si="506"/>
        <v>Dominic RaabApr 6, 2020</v>
      </c>
      <c r="F1652" t="str">
        <f>VLOOKUP(D1652,'names lookup'!A:L,5,FALSE)</f>
        <v>Dominic Raab</v>
      </c>
      <c r="G1652" t="str">
        <f>VLOOKUP(F1652,'names lookup'!E:H,3,FALSE)</f>
        <v>Government</v>
      </c>
      <c r="H1652" t="str">
        <f>VLOOKUP(F1652,'names lookup'!E:I,5,FALSE)</f>
        <v>Government</v>
      </c>
      <c r="I1652" t="str">
        <f>VLOOKUP($F1652,'names lookup'!$E:J,6,FALSE)</f>
        <v>Central govt</v>
      </c>
      <c r="J1652" t="str">
        <f>VLOOKUP($F1652,'names lookup'!$E:K,7,FALSE)</f>
        <v>N/A</v>
      </c>
      <c r="K1652" t="str">
        <f>VLOOKUP($F1652,'names lookup'!$E:L,8,FALSE)</f>
        <v>UK</v>
      </c>
      <c r="L1652" t="str">
        <f t="shared" si="507"/>
        <v>[Stephan 00] from [inaudible 000402].</v>
      </c>
      <c r="M1652" t="str">
        <f t="shared" si="520"/>
        <v>28:02</v>
      </c>
      <c r="N1652">
        <v>1</v>
      </c>
      <c r="O1652">
        <v>67</v>
      </c>
      <c r="Q1652" t="s">
        <v>1525</v>
      </c>
      <c r="R1652" s="7">
        <f t="shared" si="508"/>
        <v>43927</v>
      </c>
      <c r="S1652" t="s">
        <v>2708</v>
      </c>
      <c r="T1652" s="6">
        <f t="shared" si="521"/>
        <v>6.1134259259259256E-2</v>
      </c>
      <c r="U1652">
        <f t="shared" si="509"/>
        <v>6.0752314814814821E-2</v>
      </c>
      <c r="V1652">
        <f t="shared" si="510"/>
        <v>6.2071759259259257E-2</v>
      </c>
      <c r="W1652">
        <f t="shared" si="511"/>
        <v>1.3194444444444356E-3</v>
      </c>
      <c r="X1652">
        <f t="shared" si="523"/>
        <v>6.2071759259259257E-2</v>
      </c>
      <c r="Y1652">
        <f t="shared" si="512"/>
        <v>6.2071759259259257E-2</v>
      </c>
      <c r="Z1652" t="b">
        <f t="shared" si="513"/>
        <v>0</v>
      </c>
      <c r="AA1652" s="6">
        <f t="shared" si="514"/>
        <v>3.4722222222220711E-5</v>
      </c>
      <c r="AB1652" s="6" t="b">
        <f t="shared" si="515"/>
        <v>0</v>
      </c>
      <c r="AC1652" s="9">
        <f t="shared" si="516"/>
        <v>5</v>
      </c>
      <c r="AD1652" s="9">
        <f t="shared" si="524"/>
        <v>100.00000000000435</v>
      </c>
      <c r="AE1652" s="10">
        <f t="shared" si="522"/>
        <v>1.1574074074074073E-5</v>
      </c>
      <c r="AF1652">
        <f t="shared" si="517"/>
        <v>1.3194444444444356E-3</v>
      </c>
      <c r="AG1652" t="b">
        <f t="shared" si="518"/>
        <v>0</v>
      </c>
      <c r="AH1652">
        <f t="shared" si="519"/>
        <v>6.2071759259259257E-2</v>
      </c>
    </row>
    <row r="1653" spans="1:34" x14ac:dyDescent="0.2">
      <c r="A1653">
        <v>1751</v>
      </c>
      <c r="B1653" t="s">
        <v>1639</v>
      </c>
      <c r="C1653" t="s">
        <v>1717</v>
      </c>
      <c r="D1653" t="s">
        <v>2162</v>
      </c>
      <c r="E1653" t="str">
        <f t="shared" si="506"/>
        <v>StephanApr 6, 2020</v>
      </c>
      <c r="F1653" t="str">
        <f>VLOOKUP(E1653,'names lookup'!D:L,2,FALSE)</f>
        <v>Stephen Powis</v>
      </c>
      <c r="G1653" t="str">
        <f>VLOOKUP(F1653,'names lookup'!E:H,3,FALSE)</f>
        <v>NHS England</v>
      </c>
      <c r="H1653" t="str">
        <f>VLOOKUP(F1653,'names lookup'!E:I,5,FALSE)</f>
        <v>Government</v>
      </c>
      <c r="I1653" t="str">
        <f>VLOOKUP($F1653,'names lookup'!$E:J,6,FALSE)</f>
        <v>Health</v>
      </c>
      <c r="J1653" t="str">
        <f>VLOOKUP($F1653,'names lookup'!$E:K,7,FALSE)</f>
        <v>N/A</v>
      </c>
      <c r="K1653" t="str">
        <f>VLOOKUP($F1653,'names lookup'!$E:L,8,FALSE)</f>
        <v>England</v>
      </c>
      <c r="L1653" t="str">
        <f t="shared" si="507"/>
        <v>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v>
      </c>
      <c r="M1653" t="str">
        <f t="shared" si="520"/>
        <v>28:05</v>
      </c>
      <c r="N1653">
        <v>1</v>
      </c>
      <c r="O1653">
        <v>559</v>
      </c>
      <c r="Q1653" t="s">
        <v>1525</v>
      </c>
      <c r="R1653" s="7">
        <f t="shared" si="508"/>
        <v>43927</v>
      </c>
      <c r="S1653" t="s">
        <v>2993</v>
      </c>
      <c r="T1653" s="6">
        <f t="shared" si="521"/>
        <v>6.1168981481481477E-2</v>
      </c>
      <c r="U1653">
        <f t="shared" si="509"/>
        <v>6.1168981481481477E-2</v>
      </c>
      <c r="V1653">
        <f t="shared" si="510"/>
        <v>6.1921296296296301E-2</v>
      </c>
      <c r="W1653">
        <f t="shared" si="511"/>
        <v>7.5231481481482371E-4</v>
      </c>
      <c r="X1653">
        <f t="shared" si="523"/>
        <v>6.2071759259259257E-2</v>
      </c>
      <c r="Y1653">
        <f t="shared" si="512"/>
        <v>6.2071759259259257E-2</v>
      </c>
      <c r="Z1653" t="b">
        <f t="shared" si="513"/>
        <v>0</v>
      </c>
      <c r="AA1653" s="6">
        <f t="shared" si="514"/>
        <v>4.2824074074074292E-4</v>
      </c>
      <c r="AB1653" s="6" t="b">
        <f t="shared" si="515"/>
        <v>0</v>
      </c>
      <c r="AC1653" s="9">
        <f t="shared" si="516"/>
        <v>91</v>
      </c>
      <c r="AD1653" s="9">
        <f t="shared" si="524"/>
        <v>147.56756756756681</v>
      </c>
      <c r="AE1653" s="10">
        <f t="shared" si="522"/>
        <v>3.7037037037037035E-4</v>
      </c>
      <c r="AF1653">
        <f t="shared" si="517"/>
        <v>9.0277777777778012E-4</v>
      </c>
      <c r="AG1653" t="b">
        <f t="shared" si="518"/>
        <v>0</v>
      </c>
      <c r="AH1653">
        <f t="shared" si="519"/>
        <v>6.2071759259259257E-2</v>
      </c>
    </row>
    <row r="1654" spans="1:34" x14ac:dyDescent="0.2">
      <c r="A1654">
        <v>1752</v>
      </c>
      <c r="B1654" t="s">
        <v>1639</v>
      </c>
      <c r="C1654" t="s">
        <v>1718</v>
      </c>
      <c r="D1654" t="s">
        <v>2059</v>
      </c>
      <c r="E1654" t="str">
        <f t="shared" si="506"/>
        <v>Dominic RaabApr 6, 2020</v>
      </c>
      <c r="F1654" t="str">
        <f>VLOOKUP(D1654,'names lookup'!A:L,5,FALSE)</f>
        <v>Dominic Raab</v>
      </c>
      <c r="G1654" t="str">
        <f>VLOOKUP(F1654,'names lookup'!E:H,3,FALSE)</f>
        <v>Government</v>
      </c>
      <c r="H1654" t="str">
        <f>VLOOKUP(F1654,'names lookup'!E:I,5,FALSE)</f>
        <v>Government</v>
      </c>
      <c r="I1654" t="str">
        <f>VLOOKUP($F1654,'names lookup'!$E:J,6,FALSE)</f>
        <v>Central govt</v>
      </c>
      <c r="J1654" t="str">
        <f>VLOOKUP($F1654,'names lookup'!$E:K,7,FALSE)</f>
        <v>N/A</v>
      </c>
      <c r="K1654" t="str">
        <f>VLOOKUP($F1654,'names lookup'!$E:L,8,FALSE)</f>
        <v>UK</v>
      </c>
      <c r="L1654" t="str">
        <f t="shared" si="507"/>
        <v>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v>
      </c>
      <c r="M1654" t="str">
        <f t="shared" si="520"/>
        <v>28:42</v>
      </c>
      <c r="N1654">
        <v>1</v>
      </c>
      <c r="O1654">
        <v>545</v>
      </c>
      <c r="Q1654" t="s">
        <v>1525</v>
      </c>
      <c r="R1654" s="7">
        <f t="shared" si="508"/>
        <v>43927</v>
      </c>
      <c r="S1654" t="s">
        <v>2994</v>
      </c>
      <c r="T1654" s="6">
        <f t="shared" si="521"/>
        <v>6.159722222222222E-2</v>
      </c>
      <c r="U1654">
        <f t="shared" si="509"/>
        <v>6.159722222222222E-2</v>
      </c>
      <c r="V1654">
        <f t="shared" si="510"/>
        <v>6.2071759259259257E-2</v>
      </c>
      <c r="W1654">
        <f t="shared" si="511"/>
        <v>4.745370370370372E-4</v>
      </c>
      <c r="X1654">
        <f t="shared" si="523"/>
        <v>6.2071759259259257E-2</v>
      </c>
      <c r="Y1654">
        <f t="shared" si="512"/>
        <v>6.2071759259259257E-2</v>
      </c>
      <c r="Z1654" t="b">
        <f t="shared" si="513"/>
        <v>0</v>
      </c>
      <c r="AA1654" s="6">
        <f t="shared" si="514"/>
        <v>3.2407407407408079E-4</v>
      </c>
      <c r="AB1654" s="6" t="b">
        <f t="shared" si="515"/>
        <v>0</v>
      </c>
      <c r="AC1654" s="9">
        <f t="shared" si="516"/>
        <v>88</v>
      </c>
      <c r="AD1654" s="9">
        <f t="shared" si="524"/>
        <v>188.57142857142466</v>
      </c>
      <c r="AE1654" s="10">
        <f t="shared" si="522"/>
        <v>3.5879629629629635E-4</v>
      </c>
      <c r="AF1654">
        <f t="shared" si="517"/>
        <v>4.745370370370372E-4</v>
      </c>
      <c r="AG1654" t="b">
        <f t="shared" si="518"/>
        <v>0</v>
      </c>
      <c r="AH1654">
        <f t="shared" si="519"/>
        <v>6.2071759259259257E-2</v>
      </c>
    </row>
    <row r="1655" spans="1:34" x14ac:dyDescent="0.2">
      <c r="A1655">
        <v>1753</v>
      </c>
      <c r="B1655" t="s">
        <v>1639</v>
      </c>
      <c r="C1655" t="s">
        <v>1719</v>
      </c>
      <c r="D1655" t="s">
        <v>2162</v>
      </c>
      <c r="E1655" t="str">
        <f t="shared" si="506"/>
        <v>StephanApr 6, 2020</v>
      </c>
      <c r="F1655" t="str">
        <f>VLOOKUP(E1655,'names lookup'!D:L,2,FALSE)</f>
        <v>Stephen Powis</v>
      </c>
      <c r="G1655" t="str">
        <f>VLOOKUP(F1655,'names lookup'!E:H,3,FALSE)</f>
        <v>NHS England</v>
      </c>
      <c r="H1655" t="str">
        <f>VLOOKUP(F1655,'names lookup'!E:I,5,FALSE)</f>
        <v>Government</v>
      </c>
      <c r="I1655" t="str">
        <f>VLOOKUP($F1655,'names lookup'!$E:J,6,FALSE)</f>
        <v>Health</v>
      </c>
      <c r="J1655" t="str">
        <f>VLOOKUP($F1655,'names lookup'!$E:K,7,FALSE)</f>
        <v>N/A</v>
      </c>
      <c r="K1655" t="str">
        <f>VLOOKUP($F1655,'names lookup'!$E:L,8,FALSE)</f>
        <v>England</v>
      </c>
      <c r="L1655" t="str">
        <f t="shared" si="507"/>
        <v>Just as a follow-up, I do understand that have said this to banks and you have said that it is important to act on this, but is there anything you can actually do to twist the arms of banks to ensure they do act in this way?</v>
      </c>
      <c r="M1655" t="str">
        <f t="shared" si="520"/>
        <v>29:10</v>
      </c>
      <c r="N1655">
        <v>1</v>
      </c>
      <c r="O1655">
        <v>241</v>
      </c>
      <c r="Q1655" t="s">
        <v>1525</v>
      </c>
      <c r="R1655" s="7">
        <f t="shared" si="508"/>
        <v>43927</v>
      </c>
      <c r="S1655" t="s">
        <v>2995</v>
      </c>
      <c r="T1655" s="6">
        <f t="shared" si="521"/>
        <v>6.1921296296296301E-2</v>
      </c>
      <c r="U1655">
        <f t="shared" si="509"/>
        <v>6.1921296296296301E-2</v>
      </c>
      <c r="V1655">
        <f t="shared" si="510"/>
        <v>6.1921296296296301E-2</v>
      </c>
      <c r="W1655">
        <f t="shared" si="511"/>
        <v>0</v>
      </c>
      <c r="X1655">
        <f t="shared" si="523"/>
        <v>6.2071759259259257E-2</v>
      </c>
      <c r="Y1655">
        <f t="shared" si="512"/>
        <v>6.2071759259259257E-2</v>
      </c>
      <c r="Z1655" t="b">
        <f t="shared" si="513"/>
        <v>0</v>
      </c>
      <c r="AA1655" s="6">
        <f t="shared" si="514"/>
        <v>1.5046296296295641E-4</v>
      </c>
      <c r="AB1655" s="6" t="b">
        <f t="shared" si="515"/>
        <v>0</v>
      </c>
      <c r="AC1655" s="9">
        <f t="shared" si="516"/>
        <v>47</v>
      </c>
      <c r="AD1655" s="9">
        <f t="shared" si="524"/>
        <v>216.92307692308637</v>
      </c>
      <c r="AE1655" s="10">
        <f t="shared" si="522"/>
        <v>1.8518518518518518E-4</v>
      </c>
      <c r="AF1655">
        <f t="shared" si="517"/>
        <v>1.5046296296295641E-4</v>
      </c>
      <c r="AG1655" t="b">
        <f t="shared" si="518"/>
        <v>0</v>
      </c>
      <c r="AH1655">
        <f t="shared" si="519"/>
        <v>6.2071759259259257E-2</v>
      </c>
    </row>
    <row r="1656" spans="1:34" x14ac:dyDescent="0.2">
      <c r="A1656">
        <v>1754</v>
      </c>
      <c r="B1656" t="s">
        <v>1639</v>
      </c>
      <c r="C1656" t="s">
        <v>1720</v>
      </c>
      <c r="D1656" t="s">
        <v>2059</v>
      </c>
      <c r="E1656" t="str">
        <f t="shared" si="506"/>
        <v>Dominic RaabApr 6, 2020</v>
      </c>
      <c r="F1656" t="str">
        <f>VLOOKUP(D1656,'names lookup'!A:L,5,FALSE)</f>
        <v>Dominic Raab</v>
      </c>
      <c r="G1656" t="str">
        <f>VLOOKUP(F1656,'names lookup'!E:H,3,FALSE)</f>
        <v>Government</v>
      </c>
      <c r="H1656" t="str">
        <f>VLOOKUP(F1656,'names lookup'!E:I,5,FALSE)</f>
        <v>Government</v>
      </c>
      <c r="I1656" t="str">
        <f>VLOOKUP($F1656,'names lookup'!$E:J,6,FALSE)</f>
        <v>Central govt</v>
      </c>
      <c r="J1656" t="str">
        <f>VLOOKUP($F1656,'names lookup'!$E:K,7,FALSE)</f>
        <v>N/A</v>
      </c>
      <c r="K1656" t="str">
        <f>VLOOKUP($F1656,'names lookup'!$E:L,8,FALSE)</f>
        <v>UK</v>
      </c>
      <c r="L1656" t="str">
        <f t="shared" si="507"/>
        <v>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v>
      </c>
      <c r="M1656" t="str">
        <f t="shared" si="520"/>
        <v>29:23</v>
      </c>
      <c r="N1656">
        <v>1</v>
      </c>
      <c r="O1656">
        <v>543</v>
      </c>
      <c r="Q1656" t="s">
        <v>1525</v>
      </c>
      <c r="R1656" s="7">
        <f t="shared" si="508"/>
        <v>43927</v>
      </c>
      <c r="S1656" t="s">
        <v>2587</v>
      </c>
      <c r="T1656" s="6">
        <f t="shared" si="521"/>
        <v>6.2071759259259257E-2</v>
      </c>
      <c r="U1656" s="6">
        <f t="shared" si="509"/>
        <v>6.2071759259259257E-2</v>
      </c>
      <c r="V1656" s="6">
        <f t="shared" si="510"/>
        <v>6.2071759259259257E-2</v>
      </c>
      <c r="W1656" s="6">
        <f t="shared" si="511"/>
        <v>0</v>
      </c>
      <c r="X1656" s="6">
        <f t="shared" si="523"/>
        <v>0</v>
      </c>
      <c r="Y1656" s="6">
        <f t="shared" si="512"/>
        <v>0</v>
      </c>
      <c r="Z1656" t="b">
        <f t="shared" si="513"/>
        <v>0</v>
      </c>
      <c r="AA1656" s="6">
        <f t="shared" si="514"/>
        <v>-6.2071759259259257E-2</v>
      </c>
      <c r="AB1656" s="6" t="b">
        <f t="shared" si="515"/>
        <v>1</v>
      </c>
      <c r="AC1656" s="9">
        <f t="shared" si="516"/>
        <v>90</v>
      </c>
      <c r="AD1656" s="9" t="str">
        <f t="shared" si="524"/>
        <v/>
      </c>
      <c r="AE1656" s="10">
        <f t="shared" si="522"/>
        <v>3.7037037037037035E-4</v>
      </c>
      <c r="AF1656">
        <f t="shared" si="517"/>
        <v>-6.2071759259259257E-2</v>
      </c>
      <c r="AG1656" t="b">
        <f t="shared" si="518"/>
        <v>1</v>
      </c>
      <c r="AH1656">
        <f t="shared" si="519"/>
        <v>6.2071759259259257E-2</v>
      </c>
    </row>
    <row r="1657" spans="1:34" x14ac:dyDescent="0.2">
      <c r="A1657">
        <v>1760</v>
      </c>
      <c r="B1657" t="s">
        <v>1721</v>
      </c>
      <c r="C1657" t="s">
        <v>1724</v>
      </c>
      <c r="D1657" t="s">
        <v>2141</v>
      </c>
      <c r="E1657" t="str">
        <f t="shared" si="506"/>
        <v>Rishi SunakApr 8, 2020</v>
      </c>
      <c r="F1657" t="str">
        <f>VLOOKUP(D1657,'names lookup'!A:L,5,FALSE)</f>
        <v>Rishi Sunak</v>
      </c>
      <c r="G1657" t="str">
        <f>VLOOKUP(F1657,'names lookup'!E:H,3,FALSE)</f>
        <v>Government</v>
      </c>
      <c r="H1657" t="str">
        <f>VLOOKUP(F1657,'names lookup'!E:I,5,FALSE)</f>
        <v>Government</v>
      </c>
      <c r="I1657" t="str">
        <f>VLOOKUP($F1657,'names lookup'!$E:J,6,FALSE)</f>
        <v>Central govt</v>
      </c>
      <c r="J1657" t="str">
        <f>VLOOKUP($F1657,'names lookup'!$E:K,7,FALSE)</f>
        <v>N/A</v>
      </c>
      <c r="K1657" t="str">
        <f>VLOOKUP($F1657,'names lookup'!$E:L,8,FALSE)</f>
        <v>UK</v>
      </c>
      <c r="L1657" t="str">
        <f t="shared" si="507"/>
        <v>…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v>
      </c>
      <c r="M1657" t="str">
        <f t="shared" si="520"/>
        <v>00:00</v>
      </c>
      <c r="O1657">
        <v>533</v>
      </c>
      <c r="Q1657" t="s">
        <v>1722</v>
      </c>
      <c r="R1657" s="7">
        <f t="shared" si="508"/>
        <v>43929</v>
      </c>
      <c r="S1657" t="s">
        <v>2185</v>
      </c>
      <c r="T1657" s="6">
        <f t="shared" si="521"/>
        <v>0</v>
      </c>
      <c r="U1657">
        <f t="shared" si="509"/>
        <v>0</v>
      </c>
      <c r="V1657">
        <f t="shared" si="510"/>
        <v>2.6527777777777779E-2</v>
      </c>
      <c r="W1657">
        <f t="shared" si="511"/>
        <v>2.6527777777777779E-2</v>
      </c>
      <c r="X1657">
        <f t="shared" si="523"/>
        <v>6.875E-3</v>
      </c>
      <c r="Y1657">
        <f t="shared" si="512"/>
        <v>6.875E-3</v>
      </c>
      <c r="Z1657" t="b">
        <f t="shared" si="513"/>
        <v>0</v>
      </c>
      <c r="AA1657" s="6">
        <f t="shared" si="514"/>
        <v>4.3981481481481481E-4</v>
      </c>
      <c r="AB1657" s="6" t="b">
        <f t="shared" si="515"/>
        <v>0</v>
      </c>
      <c r="AC1657" s="9">
        <f t="shared" si="516"/>
        <v>89</v>
      </c>
      <c r="AD1657" s="9">
        <f t="shared" si="524"/>
        <v>140.5263157894737</v>
      </c>
      <c r="AE1657" s="10">
        <f t="shared" si="522"/>
        <v>3.5879629629629635E-4</v>
      </c>
      <c r="AF1657">
        <f t="shared" si="517"/>
        <v>6.875E-3</v>
      </c>
      <c r="AG1657" t="b">
        <f t="shared" si="518"/>
        <v>0</v>
      </c>
      <c r="AH1657">
        <f t="shared" si="519"/>
        <v>2.6527777777777779E-2</v>
      </c>
    </row>
    <row r="1658" spans="1:34" x14ac:dyDescent="0.2">
      <c r="A1658">
        <v>1761</v>
      </c>
      <c r="B1658" t="s">
        <v>1721</v>
      </c>
      <c r="C1658" t="s">
        <v>1725</v>
      </c>
      <c r="D1658" t="s">
        <v>2141</v>
      </c>
      <c r="E1658" t="str">
        <f t="shared" si="506"/>
        <v>Rishi SunakApr 8, 2020</v>
      </c>
      <c r="F1658" t="str">
        <f>VLOOKUP(D1658,'names lookup'!A:L,5,FALSE)</f>
        <v>Rishi Sunak</v>
      </c>
      <c r="G1658" t="str">
        <f>VLOOKUP(F1658,'names lookup'!E:H,3,FALSE)</f>
        <v>Government</v>
      </c>
      <c r="H1658" t="str">
        <f>VLOOKUP(F1658,'names lookup'!E:I,5,FALSE)</f>
        <v>Government</v>
      </c>
      <c r="I1658" t="str">
        <f>VLOOKUP($F1658,'names lookup'!$E:J,6,FALSE)</f>
        <v>Central govt</v>
      </c>
      <c r="J1658" t="str">
        <f>VLOOKUP($F1658,'names lookup'!$E:K,7,FALSE)</f>
        <v>N/A</v>
      </c>
      <c r="K1658" t="str">
        <f>VLOOKUP($F1658,'names lookup'!$E:L,8,FALSE)</f>
        <v>UK</v>
      </c>
      <c r="L1658" t="str">
        <f t="shared" si="507"/>
        <v>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v>
      </c>
      <c r="M1658" t="str">
        <f t="shared" si="520"/>
        <v>00:38</v>
      </c>
      <c r="O1658">
        <v>651</v>
      </c>
      <c r="Q1658" t="s">
        <v>1722</v>
      </c>
      <c r="R1658" s="7">
        <f t="shared" si="508"/>
        <v>43929</v>
      </c>
      <c r="S1658" t="s">
        <v>2185</v>
      </c>
      <c r="T1658" s="6">
        <f t="shared" si="521"/>
        <v>4.3981481481481481E-4</v>
      </c>
      <c r="U1658">
        <f t="shared" si="509"/>
        <v>0</v>
      </c>
      <c r="V1658">
        <f t="shared" si="510"/>
        <v>2.6527777777777779E-2</v>
      </c>
      <c r="W1658">
        <f t="shared" si="511"/>
        <v>2.6527777777777779E-2</v>
      </c>
      <c r="X1658">
        <f t="shared" si="523"/>
        <v>6.875E-3</v>
      </c>
      <c r="Y1658">
        <f t="shared" si="512"/>
        <v>6.875E-3</v>
      </c>
      <c r="Z1658" t="b">
        <f t="shared" si="513"/>
        <v>0</v>
      </c>
      <c r="AA1658" s="6">
        <f t="shared" si="514"/>
        <v>6.7129629629629635E-4</v>
      </c>
      <c r="AB1658" s="6" t="b">
        <f t="shared" si="515"/>
        <v>0</v>
      </c>
      <c r="AC1658" s="9">
        <f t="shared" si="516"/>
        <v>121</v>
      </c>
      <c r="AD1658" s="9">
        <f t="shared" si="524"/>
        <v>125.17241379310343</v>
      </c>
      <c r="AE1658" s="10">
        <f t="shared" si="522"/>
        <v>4.9768518518518521E-4</v>
      </c>
      <c r="AF1658">
        <f t="shared" si="517"/>
        <v>6.875E-3</v>
      </c>
      <c r="AG1658" t="b">
        <f t="shared" si="518"/>
        <v>0</v>
      </c>
      <c r="AH1658">
        <f t="shared" si="519"/>
        <v>2.6527777777777779E-2</v>
      </c>
    </row>
    <row r="1659" spans="1:34" x14ac:dyDescent="0.2">
      <c r="A1659">
        <v>1762</v>
      </c>
      <c r="B1659" t="s">
        <v>1721</v>
      </c>
      <c r="C1659" t="s">
        <v>1726</v>
      </c>
      <c r="D1659" t="s">
        <v>2141</v>
      </c>
      <c r="E1659" t="str">
        <f t="shared" si="506"/>
        <v>Rishi SunakApr 8, 2020</v>
      </c>
      <c r="F1659" t="str">
        <f>VLOOKUP(D1659,'names lookup'!A:L,5,FALSE)</f>
        <v>Rishi Sunak</v>
      </c>
      <c r="G1659" t="str">
        <f>VLOOKUP(F1659,'names lookup'!E:H,3,FALSE)</f>
        <v>Government</v>
      </c>
      <c r="H1659" t="str">
        <f>VLOOKUP(F1659,'names lookup'!E:I,5,FALSE)</f>
        <v>Government</v>
      </c>
      <c r="I1659" t="str">
        <f>VLOOKUP($F1659,'names lookup'!$E:J,6,FALSE)</f>
        <v>Central govt</v>
      </c>
      <c r="J1659" t="str">
        <f>VLOOKUP($F1659,'names lookup'!$E:K,7,FALSE)</f>
        <v>N/A</v>
      </c>
      <c r="K1659" t="str">
        <f>VLOOKUP($F1659,'names lookup'!$E:L,8,FALSE)</f>
        <v>UK</v>
      </c>
      <c r="L1659" t="str">
        <f t="shared" si="507"/>
        <v>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v>
      </c>
      <c r="M1659" t="str">
        <f t="shared" si="520"/>
        <v>01:36</v>
      </c>
      <c r="O1659">
        <v>580</v>
      </c>
      <c r="Q1659" t="s">
        <v>1722</v>
      </c>
      <c r="R1659" s="7">
        <f t="shared" si="508"/>
        <v>43929</v>
      </c>
      <c r="S1659" t="s">
        <v>2185</v>
      </c>
      <c r="T1659" s="6">
        <f t="shared" si="521"/>
        <v>1.1111111111111111E-3</v>
      </c>
      <c r="U1659">
        <f t="shared" si="509"/>
        <v>0</v>
      </c>
      <c r="V1659">
        <f t="shared" si="510"/>
        <v>2.6527777777777779E-2</v>
      </c>
      <c r="W1659">
        <f t="shared" si="511"/>
        <v>2.6527777777777779E-2</v>
      </c>
      <c r="X1659">
        <f t="shared" si="523"/>
        <v>6.875E-3</v>
      </c>
      <c r="Y1659">
        <f t="shared" si="512"/>
        <v>6.875E-3</v>
      </c>
      <c r="Z1659" t="b">
        <f t="shared" si="513"/>
        <v>0</v>
      </c>
      <c r="AA1659" s="6">
        <f t="shared" si="514"/>
        <v>4.9768518518518521E-4</v>
      </c>
      <c r="AB1659" s="6" t="b">
        <f t="shared" si="515"/>
        <v>0</v>
      </c>
      <c r="AC1659" s="9">
        <f t="shared" si="516"/>
        <v>98</v>
      </c>
      <c r="AD1659" s="9">
        <f t="shared" si="524"/>
        <v>136.74418604651163</v>
      </c>
      <c r="AE1659" s="10">
        <f t="shared" si="522"/>
        <v>4.0509259259259258E-4</v>
      </c>
      <c r="AF1659">
        <f t="shared" si="517"/>
        <v>6.875E-3</v>
      </c>
      <c r="AG1659" t="b">
        <f t="shared" si="518"/>
        <v>0</v>
      </c>
      <c r="AH1659">
        <f t="shared" si="519"/>
        <v>2.6527777777777779E-2</v>
      </c>
    </row>
    <row r="1660" spans="1:34" x14ac:dyDescent="0.2">
      <c r="A1660">
        <v>1763</v>
      </c>
      <c r="B1660" t="s">
        <v>1721</v>
      </c>
      <c r="C1660" t="s">
        <v>1727</v>
      </c>
      <c r="D1660" t="s">
        <v>2141</v>
      </c>
      <c r="E1660" t="str">
        <f t="shared" si="506"/>
        <v>Rishi SunakApr 8, 2020</v>
      </c>
      <c r="F1660" t="str">
        <f>VLOOKUP(D1660,'names lookup'!A:L,5,FALSE)</f>
        <v>Rishi Sunak</v>
      </c>
      <c r="G1660" t="str">
        <f>VLOOKUP(F1660,'names lookup'!E:H,3,FALSE)</f>
        <v>Government</v>
      </c>
      <c r="H1660" t="str">
        <f>VLOOKUP(F1660,'names lookup'!E:I,5,FALSE)</f>
        <v>Government</v>
      </c>
      <c r="I1660" t="str">
        <f>VLOOKUP($F1660,'names lookup'!$E:J,6,FALSE)</f>
        <v>Central govt</v>
      </c>
      <c r="J1660" t="str">
        <f>VLOOKUP($F1660,'names lookup'!$E:K,7,FALSE)</f>
        <v>N/A</v>
      </c>
      <c r="K1660" t="str">
        <f>VLOOKUP($F1660,'names lookup'!$E:L,8,FALSE)</f>
        <v>UK</v>
      </c>
      <c r="L1660" t="str">
        <f t="shared" si="507"/>
        <v>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v>
      </c>
      <c r="M1660" t="str">
        <f t="shared" si="520"/>
        <v>02:19</v>
      </c>
      <c r="O1660">
        <v>477</v>
      </c>
      <c r="Q1660" t="s">
        <v>1722</v>
      </c>
      <c r="R1660" s="7">
        <f t="shared" si="508"/>
        <v>43929</v>
      </c>
      <c r="S1660" t="s">
        <v>2185</v>
      </c>
      <c r="T1660" s="6">
        <f t="shared" si="521"/>
        <v>1.6087962962962963E-3</v>
      </c>
      <c r="U1660">
        <f t="shared" si="509"/>
        <v>0</v>
      </c>
      <c r="V1660">
        <f t="shared" si="510"/>
        <v>2.6527777777777779E-2</v>
      </c>
      <c r="W1660">
        <f t="shared" si="511"/>
        <v>2.6527777777777779E-2</v>
      </c>
      <c r="X1660">
        <f t="shared" si="523"/>
        <v>6.875E-3</v>
      </c>
      <c r="Y1660">
        <f t="shared" si="512"/>
        <v>6.875E-3</v>
      </c>
      <c r="Z1660" t="b">
        <f t="shared" si="513"/>
        <v>0</v>
      </c>
      <c r="AA1660" s="6">
        <f t="shared" si="514"/>
        <v>3.4722222222222207E-4</v>
      </c>
      <c r="AB1660" s="6" t="b">
        <f t="shared" si="515"/>
        <v>0</v>
      </c>
      <c r="AC1660" s="9">
        <f t="shared" si="516"/>
        <v>80</v>
      </c>
      <c r="AD1660" s="9">
        <f t="shared" si="524"/>
        <v>160.00000000000006</v>
      </c>
      <c r="AE1660" s="10">
        <f t="shared" si="522"/>
        <v>3.2407407407407406E-4</v>
      </c>
      <c r="AF1660">
        <f t="shared" si="517"/>
        <v>6.875E-3</v>
      </c>
      <c r="AG1660" t="b">
        <f t="shared" si="518"/>
        <v>0</v>
      </c>
      <c r="AH1660">
        <f t="shared" si="519"/>
        <v>2.6527777777777779E-2</v>
      </c>
    </row>
    <row r="1661" spans="1:34" x14ac:dyDescent="0.2">
      <c r="A1661">
        <v>1764</v>
      </c>
      <c r="B1661" t="s">
        <v>1721</v>
      </c>
      <c r="C1661" t="s">
        <v>1728</v>
      </c>
      <c r="D1661" t="s">
        <v>2141</v>
      </c>
      <c r="E1661" t="str">
        <f t="shared" si="506"/>
        <v>Rishi SunakApr 8, 2020</v>
      </c>
      <c r="F1661" t="str">
        <f>VLOOKUP(D1661,'names lookup'!A:L,5,FALSE)</f>
        <v>Rishi Sunak</v>
      </c>
      <c r="G1661" t="str">
        <f>VLOOKUP(F1661,'names lookup'!E:H,3,FALSE)</f>
        <v>Government</v>
      </c>
      <c r="H1661" t="str">
        <f>VLOOKUP(F1661,'names lookup'!E:I,5,FALSE)</f>
        <v>Government</v>
      </c>
      <c r="I1661" t="str">
        <f>VLOOKUP($F1661,'names lookup'!$E:J,6,FALSE)</f>
        <v>Central govt</v>
      </c>
      <c r="J1661" t="str">
        <f>VLOOKUP($F1661,'names lookup'!$E:K,7,FALSE)</f>
        <v>N/A</v>
      </c>
      <c r="K1661" t="str">
        <f>VLOOKUP($F1661,'names lookup'!$E:L,8,FALSE)</f>
        <v>UK</v>
      </c>
      <c r="L1661" t="str">
        <f t="shared" si="507"/>
        <v>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v>
      </c>
      <c r="M1661" t="str">
        <f t="shared" si="520"/>
        <v>02:49</v>
      </c>
      <c r="O1661">
        <v>779</v>
      </c>
      <c r="Q1661" t="s">
        <v>1722</v>
      </c>
      <c r="R1661" s="7">
        <f t="shared" si="508"/>
        <v>43929</v>
      </c>
      <c r="S1661" t="s">
        <v>2185</v>
      </c>
      <c r="T1661" s="6">
        <f t="shared" si="521"/>
        <v>1.9560185185185184E-3</v>
      </c>
      <c r="U1661">
        <f t="shared" si="509"/>
        <v>0</v>
      </c>
      <c r="V1661">
        <f t="shared" si="510"/>
        <v>2.6527777777777779E-2</v>
      </c>
      <c r="W1661">
        <f t="shared" si="511"/>
        <v>2.6527777777777779E-2</v>
      </c>
      <c r="X1661">
        <f t="shared" si="523"/>
        <v>6.875E-3</v>
      </c>
      <c r="Y1661">
        <f t="shared" si="512"/>
        <v>6.875E-3</v>
      </c>
      <c r="Z1661" t="b">
        <f t="shared" si="513"/>
        <v>0</v>
      </c>
      <c r="AA1661" s="6">
        <f t="shared" si="514"/>
        <v>6.5972222222222257E-4</v>
      </c>
      <c r="AB1661" s="6" t="b">
        <f t="shared" si="515"/>
        <v>0</v>
      </c>
      <c r="AC1661" s="9">
        <f t="shared" si="516"/>
        <v>125</v>
      </c>
      <c r="AD1661" s="9">
        <f t="shared" si="524"/>
        <v>131.57894736842098</v>
      </c>
      <c r="AE1661" s="10">
        <f t="shared" si="522"/>
        <v>5.0925925925925921E-4</v>
      </c>
      <c r="AF1661">
        <f t="shared" si="517"/>
        <v>6.875E-3</v>
      </c>
      <c r="AG1661" t="b">
        <f t="shared" si="518"/>
        <v>0</v>
      </c>
      <c r="AH1661">
        <f t="shared" si="519"/>
        <v>2.6527777777777779E-2</v>
      </c>
    </row>
    <row r="1662" spans="1:34" x14ac:dyDescent="0.2">
      <c r="A1662">
        <v>1765</v>
      </c>
      <c r="B1662" t="s">
        <v>1721</v>
      </c>
      <c r="C1662" t="s">
        <v>1729</v>
      </c>
      <c r="D1662" t="s">
        <v>2141</v>
      </c>
      <c r="E1662" t="str">
        <f t="shared" si="506"/>
        <v>Rishi SunakApr 8, 2020</v>
      </c>
      <c r="F1662" t="str">
        <f>VLOOKUP(D1662,'names lookup'!A:L,5,FALSE)</f>
        <v>Rishi Sunak</v>
      </c>
      <c r="G1662" t="str">
        <f>VLOOKUP(F1662,'names lookup'!E:H,3,FALSE)</f>
        <v>Government</v>
      </c>
      <c r="H1662" t="str">
        <f>VLOOKUP(F1662,'names lookup'!E:I,5,FALSE)</f>
        <v>Government</v>
      </c>
      <c r="I1662" t="str">
        <f>VLOOKUP($F1662,'names lookup'!$E:J,6,FALSE)</f>
        <v>Central govt</v>
      </c>
      <c r="J1662" t="str">
        <f>VLOOKUP($F1662,'names lookup'!$E:K,7,FALSE)</f>
        <v>N/A</v>
      </c>
      <c r="K1662" t="str">
        <f>VLOOKUP($F1662,'names lookup'!$E:L,8,FALSE)</f>
        <v>UK</v>
      </c>
      <c r="L1662" t="str">
        <f t="shared" si="507"/>
        <v>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v>
      </c>
      <c r="M1662" t="str">
        <f t="shared" si="520"/>
        <v>03:46</v>
      </c>
      <c r="O1662">
        <v>659</v>
      </c>
      <c r="Q1662" t="s">
        <v>1722</v>
      </c>
      <c r="R1662" s="7">
        <f t="shared" si="508"/>
        <v>43929</v>
      </c>
      <c r="S1662" t="s">
        <v>2185</v>
      </c>
      <c r="T1662" s="6">
        <f t="shared" si="521"/>
        <v>2.615740740740741E-3</v>
      </c>
      <c r="U1662">
        <f t="shared" si="509"/>
        <v>0</v>
      </c>
      <c r="V1662">
        <f t="shared" si="510"/>
        <v>2.6527777777777779E-2</v>
      </c>
      <c r="W1662">
        <f t="shared" si="511"/>
        <v>2.6527777777777779E-2</v>
      </c>
      <c r="X1662">
        <f t="shared" si="523"/>
        <v>6.875E-3</v>
      </c>
      <c r="Y1662">
        <f t="shared" si="512"/>
        <v>6.875E-3</v>
      </c>
      <c r="Z1662" t="b">
        <f t="shared" si="513"/>
        <v>0</v>
      </c>
      <c r="AA1662" s="6">
        <f t="shared" si="514"/>
        <v>4.9768518518518478E-4</v>
      </c>
      <c r="AB1662" s="6" t="b">
        <f t="shared" si="515"/>
        <v>0</v>
      </c>
      <c r="AC1662" s="9">
        <f t="shared" si="516"/>
        <v>96</v>
      </c>
      <c r="AD1662" s="9">
        <f t="shared" si="524"/>
        <v>133.95348837209312</v>
      </c>
      <c r="AE1662" s="10">
        <f t="shared" si="522"/>
        <v>3.9351851851851852E-4</v>
      </c>
      <c r="AF1662">
        <f t="shared" si="517"/>
        <v>6.875E-3</v>
      </c>
      <c r="AG1662" t="b">
        <f t="shared" si="518"/>
        <v>0</v>
      </c>
      <c r="AH1662">
        <f t="shared" si="519"/>
        <v>2.6527777777777779E-2</v>
      </c>
    </row>
    <row r="1663" spans="1:34" x14ac:dyDescent="0.2">
      <c r="A1663">
        <v>1766</v>
      </c>
      <c r="B1663" t="s">
        <v>1721</v>
      </c>
      <c r="C1663" t="s">
        <v>1730</v>
      </c>
      <c r="D1663" t="s">
        <v>2141</v>
      </c>
      <c r="E1663" t="str">
        <f t="shared" si="506"/>
        <v>Rishi SunakApr 8, 2020</v>
      </c>
      <c r="F1663" t="str">
        <f>VLOOKUP(D1663,'names lookup'!A:L,5,FALSE)</f>
        <v>Rishi Sunak</v>
      </c>
      <c r="G1663" t="str">
        <f>VLOOKUP(F1663,'names lookup'!E:H,3,FALSE)</f>
        <v>Government</v>
      </c>
      <c r="H1663" t="str">
        <f>VLOOKUP(F1663,'names lookup'!E:I,5,FALSE)</f>
        <v>Government</v>
      </c>
      <c r="I1663" t="str">
        <f>VLOOKUP($F1663,'names lookup'!$E:J,6,FALSE)</f>
        <v>Central govt</v>
      </c>
      <c r="J1663" t="str">
        <f>VLOOKUP($F1663,'names lookup'!$E:K,7,FALSE)</f>
        <v>N/A</v>
      </c>
      <c r="K1663" t="str">
        <f>VLOOKUP($F1663,'names lookup'!$E:L,8,FALSE)</f>
        <v>UK</v>
      </c>
      <c r="L1663" t="str">
        <f t="shared" si="507"/>
        <v>And last night the BBC announced their Big Night In charity appeal on April the 23rd. and today I can confirm that the government will match pound for pound whatever the public decides to donate, starting with at least £20 million to the National Emergencies Trust Appeal.</v>
      </c>
      <c r="M1663" t="str">
        <f t="shared" si="520"/>
        <v>04:29</v>
      </c>
      <c r="O1663">
        <v>293</v>
      </c>
      <c r="Q1663" t="s">
        <v>1722</v>
      </c>
      <c r="R1663" s="7">
        <f t="shared" si="508"/>
        <v>43929</v>
      </c>
      <c r="S1663" t="s">
        <v>2185</v>
      </c>
      <c r="T1663" s="6">
        <f t="shared" si="521"/>
        <v>3.1134259259259257E-3</v>
      </c>
      <c r="U1663">
        <f t="shared" si="509"/>
        <v>0</v>
      </c>
      <c r="V1663">
        <f t="shared" si="510"/>
        <v>2.6527777777777779E-2</v>
      </c>
      <c r="W1663">
        <f t="shared" si="511"/>
        <v>2.6527777777777779E-2</v>
      </c>
      <c r="X1663">
        <f t="shared" si="523"/>
        <v>6.875E-3</v>
      </c>
      <c r="Y1663">
        <f t="shared" si="512"/>
        <v>6.875E-3</v>
      </c>
      <c r="Z1663" t="b">
        <f t="shared" si="513"/>
        <v>0</v>
      </c>
      <c r="AA1663" s="6">
        <f t="shared" si="514"/>
        <v>2.893518518518527E-4</v>
      </c>
      <c r="AB1663" s="6" t="b">
        <f t="shared" si="515"/>
        <v>0</v>
      </c>
      <c r="AC1663" s="9">
        <f t="shared" si="516"/>
        <v>47</v>
      </c>
      <c r="AD1663" s="9">
        <f t="shared" si="524"/>
        <v>112.79999999999967</v>
      </c>
      <c r="AE1663" s="10">
        <f t="shared" si="522"/>
        <v>1.8518518518518518E-4</v>
      </c>
      <c r="AF1663">
        <f t="shared" si="517"/>
        <v>6.875E-3</v>
      </c>
      <c r="AG1663" t="b">
        <f t="shared" si="518"/>
        <v>0</v>
      </c>
      <c r="AH1663">
        <f t="shared" si="519"/>
        <v>2.6527777777777779E-2</v>
      </c>
    </row>
    <row r="1664" spans="1:34" x14ac:dyDescent="0.2">
      <c r="A1664">
        <v>1767</v>
      </c>
      <c r="B1664" t="s">
        <v>1721</v>
      </c>
      <c r="C1664" t="s">
        <v>1731</v>
      </c>
      <c r="D1664" t="s">
        <v>2141</v>
      </c>
      <c r="E1664" t="str">
        <f t="shared" si="506"/>
        <v>Rishi SunakApr 8, 2020</v>
      </c>
      <c r="F1664" t="str">
        <f>VLOOKUP(D1664,'names lookup'!A:L,5,FALSE)</f>
        <v>Rishi Sunak</v>
      </c>
      <c r="G1664" t="str">
        <f>VLOOKUP(F1664,'names lookup'!E:H,3,FALSE)</f>
        <v>Government</v>
      </c>
      <c r="H1664" t="str">
        <f>VLOOKUP(F1664,'names lookup'!E:I,5,FALSE)</f>
        <v>Government</v>
      </c>
      <c r="I1664" t="str">
        <f>VLOOKUP($F1664,'names lookup'!$E:J,6,FALSE)</f>
        <v>Central govt</v>
      </c>
      <c r="J1664" t="str">
        <f>VLOOKUP($F1664,'names lookup'!$E:K,7,FALSE)</f>
        <v>N/A</v>
      </c>
      <c r="K1664" t="str">
        <f>VLOOKUP($F1664,'names lookup'!$E:L,8,FALSE)</f>
        <v>UK</v>
      </c>
      <c r="L1664" t="str">
        <f t="shared" si="507"/>
        <v>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v>
      </c>
      <c r="M1664" t="str">
        <f t="shared" si="520"/>
        <v>04:54</v>
      </c>
      <c r="O1664">
        <v>775</v>
      </c>
      <c r="Q1664" t="s">
        <v>1722</v>
      </c>
      <c r="R1664" s="7">
        <f t="shared" si="508"/>
        <v>43929</v>
      </c>
      <c r="S1664" t="s">
        <v>2185</v>
      </c>
      <c r="T1664" s="6">
        <f t="shared" si="521"/>
        <v>3.4027777777777784E-3</v>
      </c>
      <c r="U1664">
        <f t="shared" si="509"/>
        <v>0</v>
      </c>
      <c r="V1664">
        <f t="shared" si="510"/>
        <v>2.6527777777777779E-2</v>
      </c>
      <c r="W1664">
        <f t="shared" si="511"/>
        <v>2.6527777777777779E-2</v>
      </c>
      <c r="X1664">
        <f t="shared" si="523"/>
        <v>6.875E-3</v>
      </c>
      <c r="Y1664">
        <f t="shared" si="512"/>
        <v>6.875E-3</v>
      </c>
      <c r="Z1664" t="b">
        <f t="shared" si="513"/>
        <v>0</v>
      </c>
      <c r="AA1664" s="6">
        <f t="shared" si="514"/>
        <v>5.9027777777777768E-4</v>
      </c>
      <c r="AB1664" s="6" t="b">
        <f t="shared" si="515"/>
        <v>0</v>
      </c>
      <c r="AC1664" s="9">
        <f t="shared" si="516"/>
        <v>127</v>
      </c>
      <c r="AD1664" s="9">
        <f t="shared" si="524"/>
        <v>149.41176470588238</v>
      </c>
      <c r="AE1664" s="10">
        <f t="shared" si="522"/>
        <v>5.2083333333333333E-4</v>
      </c>
      <c r="AF1664">
        <f t="shared" si="517"/>
        <v>6.875E-3</v>
      </c>
      <c r="AG1664" t="b">
        <f t="shared" si="518"/>
        <v>0</v>
      </c>
      <c r="AH1664">
        <f t="shared" si="519"/>
        <v>2.6527777777777779E-2</v>
      </c>
    </row>
    <row r="1665" spans="1:34" x14ac:dyDescent="0.2">
      <c r="A1665">
        <v>1768</v>
      </c>
      <c r="B1665" t="s">
        <v>1721</v>
      </c>
      <c r="C1665" t="s">
        <v>1732</v>
      </c>
      <c r="D1665" t="s">
        <v>2141</v>
      </c>
      <c r="E1665" t="str">
        <f t="shared" si="506"/>
        <v>Rishi SunakApr 8, 2020</v>
      </c>
      <c r="F1665" t="str">
        <f>VLOOKUP(D1665,'names lookup'!A:L,5,FALSE)</f>
        <v>Rishi Sunak</v>
      </c>
      <c r="G1665" t="str">
        <f>VLOOKUP(F1665,'names lookup'!E:H,3,FALSE)</f>
        <v>Government</v>
      </c>
      <c r="H1665" t="str">
        <f>VLOOKUP(F1665,'names lookup'!E:I,5,FALSE)</f>
        <v>Government</v>
      </c>
      <c r="I1665" t="str">
        <f>VLOOKUP($F1665,'names lookup'!$E:J,6,FALSE)</f>
        <v>Central govt</v>
      </c>
      <c r="J1665" t="str">
        <f>VLOOKUP($F1665,'names lookup'!$E:K,7,FALSE)</f>
        <v>N/A</v>
      </c>
      <c r="K1665" t="str">
        <f>VLOOKUP($F1665,'names lookup'!$E:L,8,FALSE)</f>
        <v>UK</v>
      </c>
      <c r="L1665" t="str">
        <f t="shared" si="507"/>
        <v>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v>
      </c>
      <c r="M1665" t="str">
        <f t="shared" si="520"/>
        <v>05:45</v>
      </c>
      <c r="O1665">
        <v>566</v>
      </c>
      <c r="Q1665" t="s">
        <v>1722</v>
      </c>
      <c r="R1665" s="7">
        <f t="shared" si="508"/>
        <v>43929</v>
      </c>
      <c r="S1665" t="s">
        <v>2185</v>
      </c>
      <c r="T1665" s="6">
        <f t="shared" si="521"/>
        <v>3.9930555555555561E-3</v>
      </c>
      <c r="U1665">
        <f t="shared" si="509"/>
        <v>0</v>
      </c>
      <c r="V1665">
        <f t="shared" si="510"/>
        <v>2.6527777777777779E-2</v>
      </c>
      <c r="W1665">
        <f t="shared" si="511"/>
        <v>2.6527777777777779E-2</v>
      </c>
      <c r="X1665">
        <f t="shared" si="523"/>
        <v>6.875E-3</v>
      </c>
      <c r="Y1665">
        <f t="shared" si="512"/>
        <v>6.875E-3</v>
      </c>
      <c r="Z1665" t="b">
        <f t="shared" si="513"/>
        <v>0</v>
      </c>
      <c r="AA1665" s="6">
        <f t="shared" si="514"/>
        <v>6.0185185185185168E-4</v>
      </c>
      <c r="AB1665" s="6" t="b">
        <f t="shared" si="515"/>
        <v>0</v>
      </c>
      <c r="AC1665" s="9">
        <f t="shared" si="516"/>
        <v>98</v>
      </c>
      <c r="AD1665" s="9">
        <f t="shared" si="524"/>
        <v>113.07692307692311</v>
      </c>
      <c r="AE1665" s="10">
        <f t="shared" si="522"/>
        <v>4.0509259259259258E-4</v>
      </c>
      <c r="AF1665">
        <f t="shared" si="517"/>
        <v>6.875E-3</v>
      </c>
      <c r="AG1665" t="b">
        <f t="shared" si="518"/>
        <v>0</v>
      </c>
      <c r="AH1665">
        <f t="shared" si="519"/>
        <v>2.6527777777777779E-2</v>
      </c>
    </row>
    <row r="1666" spans="1:34" x14ac:dyDescent="0.2">
      <c r="A1666">
        <v>1769</v>
      </c>
      <c r="B1666" t="s">
        <v>1721</v>
      </c>
      <c r="C1666" t="s">
        <v>1733</v>
      </c>
      <c r="D1666" t="s">
        <v>2029</v>
      </c>
      <c r="E1666" t="str">
        <f t="shared" ref="E1666:E1729" si="525">D1666&amp;Q1666</f>
        <v>Angela McLeanApr 8, 2020</v>
      </c>
      <c r="F1666" t="str">
        <f>VLOOKUP(D1666,'names lookup'!A:L,5,FALSE)</f>
        <v>Angela McLean</v>
      </c>
      <c r="G1666" t="str">
        <f>VLOOKUP(F1666,'names lookup'!E:H,3,FALSE)</f>
        <v>Ministry of Defence</v>
      </c>
      <c r="H1666" t="str">
        <f>VLOOKUP(F1666,'names lookup'!E:I,5,FALSE)</f>
        <v>Government</v>
      </c>
      <c r="I1666" t="str">
        <f>VLOOKUP($F1666,'names lookup'!$E:J,6,FALSE)</f>
        <v>Defence</v>
      </c>
      <c r="J1666" t="str">
        <f>VLOOKUP($F1666,'names lookup'!$E:K,7,FALSE)</f>
        <v>N/A</v>
      </c>
      <c r="K1666" t="str">
        <f>VLOOKUP($F1666,'names lookup'!$E:L,8,FALSE)</f>
        <v>UK</v>
      </c>
      <c r="L1666" t="str">
        <f t="shared" ref="L1666:L1729" si="526">TRIM(SUBSTITUTE(SUBSTITUTE(SUBSTITUTE(SUBSTITUTE(C1666,D1666,""),M1666,""),"();",""),":",""))</f>
        <v>If I may.</v>
      </c>
      <c r="M1666" t="str">
        <f t="shared" si="520"/>
        <v>06:37</v>
      </c>
      <c r="O1666">
        <v>32</v>
      </c>
      <c r="Q1666" t="s">
        <v>1722</v>
      </c>
      <c r="R1666" s="7">
        <f t="shared" ref="R1666:R1729" si="527">DATE(2020,IF(LEFT(Q1666,3)="Apr",4,3),SUBSTITUTE(SUBSTITUTE(SUBSTITUTE(Q1666,", 2020",""),"Apr ",""),"Mar ",""))</f>
        <v>43929</v>
      </c>
      <c r="S1666" t="s">
        <v>2996</v>
      </c>
      <c r="T1666" s="6">
        <f t="shared" si="521"/>
        <v>4.5949074074074078E-3</v>
      </c>
      <c r="U1666">
        <f t="shared" ref="U1666:U1729" si="528">IF(D1666=D1665,U1665,T1666)</f>
        <v>4.5949074074074078E-3</v>
      </c>
      <c r="V1666">
        <f t="shared" ref="V1666:V1729" si="529">_xlfn.MAXIFS(T:T,D:D,D1666,B:B,B1666)</f>
        <v>6.3541666666666668E-3</v>
      </c>
      <c r="W1666">
        <f t="shared" ref="W1666:W1729" si="530">V1666-U1666</f>
        <v>1.759259259259259E-3</v>
      </c>
      <c r="X1666">
        <f t="shared" si="523"/>
        <v>6.875E-3</v>
      </c>
      <c r="Y1666">
        <f t="shared" ref="Y1666:Y1729" si="531">IF(ISBLANK(X1666),V1666,X1666)</f>
        <v>6.875E-3</v>
      </c>
      <c r="Z1666" t="b">
        <f t="shared" ref="Z1666:Z1729" si="532">IF(ISBLANK(X1666),TRUE,FALSE)</f>
        <v>0</v>
      </c>
      <c r="AA1666" s="6">
        <f t="shared" ref="AA1666:AA1729" si="533">T1667-T1666</f>
        <v>0</v>
      </c>
      <c r="AB1666" s="6" t="b">
        <f t="shared" ref="AB1666:AB1729" si="534">AA1666&lt;0</f>
        <v>0</v>
      </c>
      <c r="AC1666" s="9">
        <f t="shared" ref="AC1666:AC1729" si="535">LEN(TRIM(L1666))-LEN(SUBSTITUTE(L1666," ",""))+1</f>
        <v>3</v>
      </c>
      <c r="AD1666" s="9"/>
      <c r="AE1666" s="10">
        <f t="shared" si="522"/>
        <v>1.1574074074074073E-5</v>
      </c>
      <c r="AF1666">
        <f t="shared" ref="AF1666:AF1729" si="536">Y1666-U1666</f>
        <v>2.2800925925925922E-3</v>
      </c>
      <c r="AG1666" t="b">
        <f t="shared" ref="AG1666:AG1729" si="537">AF1666&lt;0</f>
        <v>0</v>
      </c>
      <c r="AH1666">
        <f t="shared" ref="AH1666:AH1729" si="538">_xlfn.MAXIFS(T:T,B:B,B1666)</f>
        <v>2.6527777777777779E-2</v>
      </c>
    </row>
    <row r="1667" spans="1:34" x14ac:dyDescent="0.2">
      <c r="A1667">
        <v>1770</v>
      </c>
      <c r="B1667" t="s">
        <v>1721</v>
      </c>
      <c r="C1667" t="s">
        <v>1734</v>
      </c>
      <c r="D1667" t="s">
        <v>2141</v>
      </c>
      <c r="E1667" t="str">
        <f t="shared" si="525"/>
        <v>Rishi SunakApr 8, 2020</v>
      </c>
      <c r="F1667" t="str">
        <f>VLOOKUP(D1667,'names lookup'!A:L,5,FALSE)</f>
        <v>Rishi Sunak</v>
      </c>
      <c r="G1667" t="str">
        <f>VLOOKUP(F1667,'names lookup'!E:H,3,FALSE)</f>
        <v>Government</v>
      </c>
      <c r="H1667" t="str">
        <f>VLOOKUP(F1667,'names lookup'!E:I,5,FALSE)</f>
        <v>Government</v>
      </c>
      <c r="I1667" t="str">
        <f>VLOOKUP($F1667,'names lookup'!$E:J,6,FALSE)</f>
        <v>Central govt</v>
      </c>
      <c r="J1667" t="str">
        <f>VLOOKUP($F1667,'names lookup'!$E:K,7,FALSE)</f>
        <v>N/A</v>
      </c>
      <c r="K1667" t="str">
        <f>VLOOKUP($F1667,'names lookup'!$E:L,8,FALSE)</f>
        <v>UK</v>
      </c>
      <c r="L1667" t="str">
        <f t="shared" si="526"/>
        <v>Perfect.</v>
      </c>
      <c r="M1667" t="str">
        <f t="shared" ref="M1667:M1730" si="539">MID(C1667,FIND("(",C1667)+1,FIND(")",C1667)-FIND("(",C1667)-1)</f>
        <v>06:37</v>
      </c>
      <c r="O1667">
        <v>29</v>
      </c>
      <c r="Q1667" t="s">
        <v>1722</v>
      </c>
      <c r="R1667" s="7">
        <f t="shared" si="527"/>
        <v>43929</v>
      </c>
      <c r="S1667" t="s">
        <v>2996</v>
      </c>
      <c r="T1667" s="6">
        <f t="shared" ref="T1667:T1730" si="540">IF(LEN(N1667)&gt;5,TIME(LEFT(M1667,2),MID(M1667,4,2),RIGHT(M1667,2)),TIME(N1667,LEFT(M1667,2),RIGHT(M1667,2)))</f>
        <v>4.5949074074074078E-3</v>
      </c>
      <c r="U1667">
        <f t="shared" si="528"/>
        <v>4.5949074074074078E-3</v>
      </c>
      <c r="V1667">
        <f t="shared" si="529"/>
        <v>2.6527777777777779E-2</v>
      </c>
      <c r="W1667">
        <f t="shared" si="530"/>
        <v>2.193287037037037E-2</v>
      </c>
      <c r="X1667">
        <f t="shared" si="523"/>
        <v>6.875E-3</v>
      </c>
      <c r="Y1667">
        <f t="shared" si="531"/>
        <v>6.875E-3</v>
      </c>
      <c r="Z1667" t="b">
        <f t="shared" si="532"/>
        <v>0</v>
      </c>
      <c r="AA1667" s="6">
        <f t="shared" si="533"/>
        <v>1.157407407407357E-5</v>
      </c>
      <c r="AB1667" s="6" t="b">
        <f t="shared" si="534"/>
        <v>0</v>
      </c>
      <c r="AC1667" s="9">
        <f t="shared" si="535"/>
        <v>1</v>
      </c>
      <c r="AD1667" s="9">
        <f t="shared" ref="AD1667:AD1698" si="541">IF(AB1667=FALSE,AC1667/(AA1667*(24*60)),"")</f>
        <v>60.000000000002615</v>
      </c>
      <c r="AE1667" s="10">
        <f t="shared" ref="AE1667:AE1730" si="542">TIME(0,0,(AC1667/AVERAGE(AD:AD))*60)</f>
        <v>0</v>
      </c>
      <c r="AF1667">
        <f t="shared" si="536"/>
        <v>2.2800925925925922E-3</v>
      </c>
      <c r="AG1667" t="b">
        <f t="shared" si="537"/>
        <v>0</v>
      </c>
      <c r="AH1667">
        <f t="shared" si="538"/>
        <v>2.6527777777777779E-2</v>
      </c>
    </row>
    <row r="1668" spans="1:34" x14ac:dyDescent="0.2">
      <c r="A1668">
        <v>1771</v>
      </c>
      <c r="B1668" t="s">
        <v>1721</v>
      </c>
      <c r="C1668" t="s">
        <v>1735</v>
      </c>
      <c r="D1668" t="s">
        <v>2029</v>
      </c>
      <c r="E1668" t="str">
        <f t="shared" si="525"/>
        <v>Angela McLeanApr 8, 2020</v>
      </c>
      <c r="F1668" t="str">
        <f>VLOOKUP(D1668,'names lookup'!A:L,5,FALSE)</f>
        <v>Angela McLean</v>
      </c>
      <c r="G1668" t="str">
        <f>VLOOKUP(F1668,'names lookup'!E:H,3,FALSE)</f>
        <v>Ministry of Defence</v>
      </c>
      <c r="H1668" t="str">
        <f>VLOOKUP(F1668,'names lookup'!E:I,5,FALSE)</f>
        <v>Government</v>
      </c>
      <c r="I1668" t="str">
        <f>VLOOKUP($F1668,'names lookup'!$E:J,6,FALSE)</f>
        <v>Defence</v>
      </c>
      <c r="J1668" t="str">
        <f>VLOOKUP($F1668,'names lookup'!$E:K,7,FALSE)</f>
        <v>N/A</v>
      </c>
      <c r="K1668" t="str">
        <f>VLOOKUP($F1668,'names lookup'!$E:L,8,FALSE)</f>
        <v>UK</v>
      </c>
      <c r="L1668" t="str">
        <f t="shared" si="526"/>
        <v>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v>
      </c>
      <c r="M1668" t="str">
        <f t="shared" si="539"/>
        <v>06:38</v>
      </c>
      <c r="O1668">
        <v>763</v>
      </c>
      <c r="Q1668" t="s">
        <v>1722</v>
      </c>
      <c r="R1668" s="7">
        <f t="shared" si="527"/>
        <v>43929</v>
      </c>
      <c r="S1668" t="s">
        <v>2997</v>
      </c>
      <c r="T1668" s="6">
        <f t="shared" si="540"/>
        <v>4.6064814814814814E-3</v>
      </c>
      <c r="U1668">
        <f t="shared" si="528"/>
        <v>4.6064814814814814E-3</v>
      </c>
      <c r="V1668">
        <f t="shared" si="529"/>
        <v>6.3541666666666668E-3</v>
      </c>
      <c r="W1668">
        <f t="shared" si="530"/>
        <v>1.7476851851851855E-3</v>
      </c>
      <c r="X1668">
        <f t="shared" si="523"/>
        <v>6.875E-3</v>
      </c>
      <c r="Y1668">
        <f t="shared" si="531"/>
        <v>6.875E-3</v>
      </c>
      <c r="Z1668" t="b">
        <f t="shared" si="532"/>
        <v>0</v>
      </c>
      <c r="AA1668" s="6">
        <f t="shared" si="533"/>
        <v>7.5231481481481503E-4</v>
      </c>
      <c r="AB1668" s="6" t="b">
        <f t="shared" si="534"/>
        <v>0</v>
      </c>
      <c r="AC1668" s="9">
        <f t="shared" si="535"/>
        <v>144</v>
      </c>
      <c r="AD1668" s="9">
        <f t="shared" si="541"/>
        <v>132.92307692307688</v>
      </c>
      <c r="AE1668" s="10">
        <f t="shared" si="542"/>
        <v>5.9027777777777778E-4</v>
      </c>
      <c r="AF1668">
        <f t="shared" si="536"/>
        <v>2.2685185185185187E-3</v>
      </c>
      <c r="AG1668" t="b">
        <f t="shared" si="537"/>
        <v>0</v>
      </c>
      <c r="AH1668">
        <f t="shared" si="538"/>
        <v>2.6527777777777779E-2</v>
      </c>
    </row>
    <row r="1669" spans="1:34" x14ac:dyDescent="0.2">
      <c r="A1669">
        <v>1772</v>
      </c>
      <c r="B1669" t="s">
        <v>1721</v>
      </c>
      <c r="C1669" t="s">
        <v>1736</v>
      </c>
      <c r="D1669" t="s">
        <v>2029</v>
      </c>
      <c r="E1669" t="str">
        <f t="shared" si="525"/>
        <v>Angela McLeanApr 8, 2020</v>
      </c>
      <c r="F1669" t="str">
        <f>VLOOKUP(D1669,'names lookup'!A:L,5,FALSE)</f>
        <v>Angela McLean</v>
      </c>
      <c r="G1669" t="str">
        <f>VLOOKUP(F1669,'names lookup'!E:H,3,FALSE)</f>
        <v>Ministry of Defence</v>
      </c>
      <c r="H1669" t="str">
        <f>VLOOKUP(F1669,'names lookup'!E:I,5,FALSE)</f>
        <v>Government</v>
      </c>
      <c r="I1669" t="str">
        <f>VLOOKUP($F1669,'names lookup'!$E:J,6,FALSE)</f>
        <v>Defence</v>
      </c>
      <c r="J1669" t="str">
        <f>VLOOKUP($F1669,'names lookup'!$E:K,7,FALSE)</f>
        <v>N/A</v>
      </c>
      <c r="K1669" t="str">
        <f>VLOOKUP($F1669,'names lookup'!$E:L,8,FALSE)</f>
        <v>UK</v>
      </c>
      <c r="L1669" t="str">
        <f t="shared" si="526"/>
        <v>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v>
      </c>
      <c r="M1669" t="str">
        <f t="shared" si="539"/>
        <v>07:43</v>
      </c>
      <c r="O1669">
        <v>563</v>
      </c>
      <c r="Q1669" t="s">
        <v>1722</v>
      </c>
      <c r="R1669" s="7">
        <f t="shared" si="527"/>
        <v>43929</v>
      </c>
      <c r="S1669" t="s">
        <v>2997</v>
      </c>
      <c r="T1669" s="6">
        <f t="shared" si="540"/>
        <v>5.3587962962962964E-3</v>
      </c>
      <c r="U1669">
        <f t="shared" si="528"/>
        <v>4.6064814814814814E-3</v>
      </c>
      <c r="V1669">
        <f t="shared" si="529"/>
        <v>6.3541666666666668E-3</v>
      </c>
      <c r="W1669">
        <f t="shared" si="530"/>
        <v>1.7476851851851855E-3</v>
      </c>
      <c r="X1669">
        <f t="shared" si="523"/>
        <v>6.875E-3</v>
      </c>
      <c r="Y1669">
        <f t="shared" si="531"/>
        <v>6.875E-3</v>
      </c>
      <c r="Z1669" t="b">
        <f t="shared" si="532"/>
        <v>0</v>
      </c>
      <c r="AA1669" s="6">
        <f t="shared" si="533"/>
        <v>4.6296296296296276E-4</v>
      </c>
      <c r="AB1669" s="6" t="b">
        <f t="shared" si="534"/>
        <v>0</v>
      </c>
      <c r="AC1669" s="9">
        <f t="shared" si="535"/>
        <v>103</v>
      </c>
      <c r="AD1669" s="9">
        <f t="shared" si="541"/>
        <v>154.50000000000006</v>
      </c>
      <c r="AE1669" s="10">
        <f t="shared" si="542"/>
        <v>4.1666666666666669E-4</v>
      </c>
      <c r="AF1669">
        <f t="shared" si="536"/>
        <v>2.2685185185185187E-3</v>
      </c>
      <c r="AG1669" t="b">
        <f t="shared" si="537"/>
        <v>0</v>
      </c>
      <c r="AH1669">
        <f t="shared" si="538"/>
        <v>2.6527777777777779E-2</v>
      </c>
    </row>
    <row r="1670" spans="1:34" x14ac:dyDescent="0.2">
      <c r="A1670">
        <v>1773</v>
      </c>
      <c r="B1670" t="s">
        <v>1721</v>
      </c>
      <c r="C1670" t="s">
        <v>1737</v>
      </c>
      <c r="D1670" t="s">
        <v>2029</v>
      </c>
      <c r="E1670" t="str">
        <f t="shared" si="525"/>
        <v>Angela McLeanApr 8, 2020</v>
      </c>
      <c r="F1670" t="str">
        <f>VLOOKUP(D1670,'names lookup'!A:L,5,FALSE)</f>
        <v>Angela McLean</v>
      </c>
      <c r="G1670" t="str">
        <f>VLOOKUP(F1670,'names lookup'!E:H,3,FALSE)</f>
        <v>Ministry of Defence</v>
      </c>
      <c r="H1670" t="str">
        <f>VLOOKUP(F1670,'names lookup'!E:I,5,FALSE)</f>
        <v>Government</v>
      </c>
      <c r="I1670" t="str">
        <f>VLOOKUP($F1670,'names lookup'!$E:J,6,FALSE)</f>
        <v>Defence</v>
      </c>
      <c r="J1670" t="str">
        <f>VLOOKUP($F1670,'names lookup'!$E:K,7,FALSE)</f>
        <v>N/A</v>
      </c>
      <c r="K1670" t="str">
        <f>VLOOKUP($F1670,'names lookup'!$E:L,8,FALSE)</f>
        <v>UK</v>
      </c>
      <c r="L1670" t="str">
        <f t="shared" si="526"/>
        <v>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v>
      </c>
      <c r="M1670" t="str">
        <f t="shared" si="539"/>
        <v>08:23</v>
      </c>
      <c r="O1670">
        <v>580</v>
      </c>
      <c r="Q1670" t="s">
        <v>1722</v>
      </c>
      <c r="R1670" s="7">
        <f t="shared" si="527"/>
        <v>43929</v>
      </c>
      <c r="S1670" t="s">
        <v>2997</v>
      </c>
      <c r="T1670" s="6">
        <f t="shared" si="540"/>
        <v>5.8217592592592592E-3</v>
      </c>
      <c r="U1670">
        <f t="shared" si="528"/>
        <v>4.6064814814814814E-3</v>
      </c>
      <c r="V1670">
        <f t="shared" si="529"/>
        <v>6.3541666666666668E-3</v>
      </c>
      <c r="W1670">
        <f t="shared" si="530"/>
        <v>1.7476851851851855E-3</v>
      </c>
      <c r="X1670">
        <f t="shared" ref="X1670:X1733" si="543">IF(V1670=T1670,T1671,X1671)</f>
        <v>6.875E-3</v>
      </c>
      <c r="Y1670">
        <f t="shared" si="531"/>
        <v>6.875E-3</v>
      </c>
      <c r="Z1670" t="b">
        <f t="shared" si="532"/>
        <v>0</v>
      </c>
      <c r="AA1670" s="6">
        <f t="shared" si="533"/>
        <v>5.3240740740740766E-4</v>
      </c>
      <c r="AB1670" s="6" t="b">
        <f t="shared" si="534"/>
        <v>0</v>
      </c>
      <c r="AC1670" s="9">
        <f t="shared" si="535"/>
        <v>105</v>
      </c>
      <c r="AD1670" s="9">
        <f t="shared" si="541"/>
        <v>136.95652173913035</v>
      </c>
      <c r="AE1670" s="10">
        <f t="shared" si="542"/>
        <v>4.2824074074074075E-4</v>
      </c>
      <c r="AF1670">
        <f t="shared" si="536"/>
        <v>2.2685185185185187E-3</v>
      </c>
      <c r="AG1670" t="b">
        <f t="shared" si="537"/>
        <v>0</v>
      </c>
      <c r="AH1670">
        <f t="shared" si="538"/>
        <v>2.6527777777777779E-2</v>
      </c>
    </row>
    <row r="1671" spans="1:34" x14ac:dyDescent="0.2">
      <c r="A1671">
        <v>1774</v>
      </c>
      <c r="B1671" t="s">
        <v>1721</v>
      </c>
      <c r="C1671" t="s">
        <v>1738</v>
      </c>
      <c r="D1671" t="s">
        <v>2029</v>
      </c>
      <c r="E1671" t="str">
        <f t="shared" si="525"/>
        <v>Angela McLeanApr 8, 2020</v>
      </c>
      <c r="F1671" t="str">
        <f>VLOOKUP(D1671,'names lookup'!A:L,5,FALSE)</f>
        <v>Angela McLean</v>
      </c>
      <c r="G1671" t="str">
        <f>VLOOKUP(F1671,'names lookup'!E:H,3,FALSE)</f>
        <v>Ministry of Defence</v>
      </c>
      <c r="H1671" t="str">
        <f>VLOOKUP(F1671,'names lookup'!E:I,5,FALSE)</f>
        <v>Government</v>
      </c>
      <c r="I1671" t="str">
        <f>VLOOKUP($F1671,'names lookup'!$E:J,6,FALSE)</f>
        <v>Defence</v>
      </c>
      <c r="J1671" t="str">
        <f>VLOOKUP($F1671,'names lookup'!$E:K,7,FALSE)</f>
        <v>N/A</v>
      </c>
      <c r="K1671" t="str">
        <f>VLOOKUP($F1671,'names lookup'!$E:L,8,FALSE)</f>
        <v>UK</v>
      </c>
      <c r="L1671" t="str">
        <f t="shared" si="526"/>
        <v>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v>
      </c>
      <c r="M1671" t="str">
        <f t="shared" si="539"/>
        <v>09:09</v>
      </c>
      <c r="O1671">
        <v>644</v>
      </c>
      <c r="Q1671" t="s">
        <v>1722</v>
      </c>
      <c r="R1671" s="7">
        <f t="shared" si="527"/>
        <v>43929</v>
      </c>
      <c r="S1671" t="s">
        <v>2997</v>
      </c>
      <c r="T1671" s="6">
        <f t="shared" si="540"/>
        <v>6.3541666666666668E-3</v>
      </c>
      <c r="U1671">
        <f t="shared" si="528"/>
        <v>4.6064814814814814E-3</v>
      </c>
      <c r="V1671">
        <f t="shared" si="529"/>
        <v>6.3541666666666668E-3</v>
      </c>
      <c r="W1671">
        <f t="shared" si="530"/>
        <v>1.7476851851851855E-3</v>
      </c>
      <c r="X1671">
        <f t="shared" si="543"/>
        <v>6.875E-3</v>
      </c>
      <c r="Y1671">
        <f t="shared" si="531"/>
        <v>6.875E-3</v>
      </c>
      <c r="Z1671" t="b">
        <f t="shared" si="532"/>
        <v>0</v>
      </c>
      <c r="AA1671" s="6">
        <f t="shared" si="533"/>
        <v>5.2083333333333322E-4</v>
      </c>
      <c r="AB1671" s="6" t="b">
        <f t="shared" si="534"/>
        <v>0</v>
      </c>
      <c r="AC1671" s="9">
        <f t="shared" si="535"/>
        <v>108</v>
      </c>
      <c r="AD1671" s="9">
        <f t="shared" si="541"/>
        <v>144.00000000000006</v>
      </c>
      <c r="AE1671" s="10">
        <f t="shared" si="542"/>
        <v>4.3981481481481481E-4</v>
      </c>
      <c r="AF1671">
        <f t="shared" si="536"/>
        <v>2.2685185185185187E-3</v>
      </c>
      <c r="AG1671" t="b">
        <f t="shared" si="537"/>
        <v>0</v>
      </c>
      <c r="AH1671">
        <f t="shared" si="538"/>
        <v>2.6527777777777779E-2</v>
      </c>
    </row>
    <row r="1672" spans="1:34" x14ac:dyDescent="0.2">
      <c r="A1672">
        <v>1775</v>
      </c>
      <c r="B1672" t="s">
        <v>1721</v>
      </c>
      <c r="C1672" t="s">
        <v>1739</v>
      </c>
      <c r="D1672" t="s">
        <v>2141</v>
      </c>
      <c r="E1672" t="str">
        <f t="shared" si="525"/>
        <v>Rishi SunakApr 8, 2020</v>
      </c>
      <c r="F1672" t="str">
        <f>VLOOKUP(D1672,'names lookup'!A:L,5,FALSE)</f>
        <v>Rishi Sunak</v>
      </c>
      <c r="G1672" t="str">
        <f>VLOOKUP(F1672,'names lookup'!E:H,3,FALSE)</f>
        <v>Government</v>
      </c>
      <c r="H1672" t="str">
        <f>VLOOKUP(F1672,'names lookup'!E:I,5,FALSE)</f>
        <v>Government</v>
      </c>
      <c r="I1672" t="str">
        <f>VLOOKUP($F1672,'names lookup'!$E:J,6,FALSE)</f>
        <v>Central govt</v>
      </c>
      <c r="J1672" t="str">
        <f>VLOOKUP($F1672,'names lookup'!$E:K,7,FALSE)</f>
        <v>N/A</v>
      </c>
      <c r="K1672" t="str">
        <f>VLOOKUP($F1672,'names lookup'!$E:L,8,FALSE)</f>
        <v>UK</v>
      </c>
      <c r="L1672" t="str">
        <f t="shared" si="526"/>
        <v>Thank you. Stephen, anything you wanted to add?</v>
      </c>
      <c r="M1672" t="str">
        <f t="shared" si="539"/>
        <v>09:54</v>
      </c>
      <c r="O1672">
        <v>68</v>
      </c>
      <c r="Q1672" t="s">
        <v>1722</v>
      </c>
      <c r="R1672" s="7">
        <f t="shared" si="527"/>
        <v>43929</v>
      </c>
      <c r="S1672" t="s">
        <v>2850</v>
      </c>
      <c r="T1672" s="6">
        <f t="shared" si="540"/>
        <v>6.875E-3</v>
      </c>
      <c r="U1672">
        <f t="shared" si="528"/>
        <v>6.875E-3</v>
      </c>
      <c r="V1672">
        <f t="shared" si="529"/>
        <v>2.6527777777777779E-2</v>
      </c>
      <c r="W1672">
        <f t="shared" si="530"/>
        <v>1.9652777777777779E-2</v>
      </c>
      <c r="X1672">
        <f t="shared" si="543"/>
        <v>8.819444444444444E-3</v>
      </c>
      <c r="Y1672">
        <f t="shared" si="531"/>
        <v>8.819444444444444E-3</v>
      </c>
      <c r="Z1672" t="b">
        <f t="shared" si="532"/>
        <v>0</v>
      </c>
      <c r="AA1672" s="6">
        <f t="shared" si="533"/>
        <v>3.4722222222222446E-5</v>
      </c>
      <c r="AB1672" s="6" t="b">
        <f t="shared" si="534"/>
        <v>0</v>
      </c>
      <c r="AC1672" s="9">
        <f t="shared" si="535"/>
        <v>8</v>
      </c>
      <c r="AD1672" s="9">
        <f t="shared" si="541"/>
        <v>159.99999999999898</v>
      </c>
      <c r="AE1672" s="10">
        <f t="shared" si="542"/>
        <v>2.3148148148148147E-5</v>
      </c>
      <c r="AF1672">
        <f t="shared" si="536"/>
        <v>1.944444444444444E-3</v>
      </c>
      <c r="AG1672" t="b">
        <f t="shared" si="537"/>
        <v>0</v>
      </c>
      <c r="AH1672">
        <f t="shared" si="538"/>
        <v>2.6527777777777779E-2</v>
      </c>
    </row>
    <row r="1673" spans="1:34" x14ac:dyDescent="0.2">
      <c r="A1673">
        <v>1776</v>
      </c>
      <c r="B1673" t="s">
        <v>1721</v>
      </c>
      <c r="C1673" t="s">
        <v>1740</v>
      </c>
      <c r="D1673" t="s">
        <v>2163</v>
      </c>
      <c r="E1673" t="str">
        <f t="shared" si="525"/>
        <v>Stephen PowisApr 8, 2020</v>
      </c>
      <c r="F1673" t="str">
        <f>VLOOKUP(D1673,'names lookup'!A:L,5,FALSE)</f>
        <v>Stephen Powis</v>
      </c>
      <c r="G1673" t="str">
        <f>VLOOKUP(F1673,'names lookup'!E:H,3,FALSE)</f>
        <v>NHS England</v>
      </c>
      <c r="H1673" t="str">
        <f>VLOOKUP(F1673,'names lookup'!E:I,5,FALSE)</f>
        <v>Government</v>
      </c>
      <c r="I1673" t="str">
        <f>VLOOKUP($F1673,'names lookup'!$E:J,6,FALSE)</f>
        <v>Health</v>
      </c>
      <c r="J1673" t="str">
        <f>VLOOKUP($F1673,'names lookup'!$E:K,7,FALSE)</f>
        <v>N/A</v>
      </c>
      <c r="K1673" t="str">
        <f>VLOOKUP($F1673,'names lookup'!$E:L,8,FALSE)</f>
        <v>England</v>
      </c>
      <c r="L1673" t="str">
        <f t="shared" si="526"/>
        <v>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v>
      </c>
      <c r="M1673" t="str">
        <f t="shared" si="539"/>
        <v>09:57</v>
      </c>
      <c r="O1673">
        <v>1071</v>
      </c>
      <c r="Q1673" t="s">
        <v>1722</v>
      </c>
      <c r="R1673" s="7">
        <f t="shared" si="527"/>
        <v>43929</v>
      </c>
      <c r="S1673" t="s">
        <v>2998</v>
      </c>
      <c r="T1673" s="6">
        <f t="shared" si="540"/>
        <v>6.9097222222222225E-3</v>
      </c>
      <c r="U1673">
        <f t="shared" si="528"/>
        <v>6.9097222222222225E-3</v>
      </c>
      <c r="V1673">
        <f t="shared" si="529"/>
        <v>2.6192129629629631E-2</v>
      </c>
      <c r="W1673">
        <f t="shared" si="530"/>
        <v>1.9282407407407408E-2</v>
      </c>
      <c r="X1673">
        <f t="shared" si="543"/>
        <v>8.819444444444444E-3</v>
      </c>
      <c r="Y1673">
        <f t="shared" si="531"/>
        <v>8.819444444444444E-3</v>
      </c>
      <c r="Z1673" t="b">
        <f t="shared" si="532"/>
        <v>0</v>
      </c>
      <c r="AA1673" s="6">
        <f t="shared" si="533"/>
        <v>7.638888888888886E-4</v>
      </c>
      <c r="AB1673" s="6" t="b">
        <f t="shared" si="534"/>
        <v>0</v>
      </c>
      <c r="AC1673" s="9">
        <f t="shared" si="535"/>
        <v>186</v>
      </c>
      <c r="AD1673" s="9">
        <f t="shared" si="541"/>
        <v>169.09090909090915</v>
      </c>
      <c r="AE1673" s="10">
        <f t="shared" si="542"/>
        <v>7.6388888888888893E-4</v>
      </c>
      <c r="AF1673">
        <f t="shared" si="536"/>
        <v>1.9097222222222215E-3</v>
      </c>
      <c r="AG1673" t="b">
        <f t="shared" si="537"/>
        <v>0</v>
      </c>
      <c r="AH1673">
        <f t="shared" si="538"/>
        <v>2.6527777777777779E-2</v>
      </c>
    </row>
    <row r="1674" spans="1:34" x14ac:dyDescent="0.2">
      <c r="A1674">
        <v>1777</v>
      </c>
      <c r="B1674" t="s">
        <v>1721</v>
      </c>
      <c r="C1674" t="s">
        <v>1741</v>
      </c>
      <c r="D1674" t="s">
        <v>2163</v>
      </c>
      <c r="E1674" t="str">
        <f t="shared" si="525"/>
        <v>Stephen PowisApr 8, 2020</v>
      </c>
      <c r="F1674" t="str">
        <f>VLOOKUP(D1674,'names lookup'!A:L,5,FALSE)</f>
        <v>Stephen Powis</v>
      </c>
      <c r="G1674" t="str">
        <f>VLOOKUP(F1674,'names lookup'!E:H,3,FALSE)</f>
        <v>NHS England</v>
      </c>
      <c r="H1674" t="str">
        <f>VLOOKUP(F1674,'names lookup'!E:I,5,FALSE)</f>
        <v>Government</v>
      </c>
      <c r="I1674" t="str">
        <f>VLOOKUP($F1674,'names lookup'!$E:J,6,FALSE)</f>
        <v>Health</v>
      </c>
      <c r="J1674" t="str">
        <f>VLOOKUP($F1674,'names lookup'!$E:K,7,FALSE)</f>
        <v>N/A</v>
      </c>
      <c r="K1674" t="str">
        <f>VLOOKUP($F1674,'names lookup'!$E:L,8,FALSE)</f>
        <v>England</v>
      </c>
      <c r="L1674" t="str">
        <f t="shared" si="526"/>
        <v>… services just as you always have done. They are there for you and although we are focusing on Coronavirus, it’s important that we also continue to focus on other emergency conditions.</v>
      </c>
      <c r="M1674" t="str">
        <f t="shared" si="539"/>
        <v>11:03</v>
      </c>
      <c r="O1674">
        <v>208</v>
      </c>
      <c r="Q1674" t="s">
        <v>1722</v>
      </c>
      <c r="R1674" s="7">
        <f t="shared" si="527"/>
        <v>43929</v>
      </c>
      <c r="S1674" t="s">
        <v>2998</v>
      </c>
      <c r="T1674" s="6">
        <f t="shared" si="540"/>
        <v>7.6736111111111111E-3</v>
      </c>
      <c r="U1674">
        <f t="shared" si="528"/>
        <v>6.9097222222222225E-3</v>
      </c>
      <c r="V1674">
        <f t="shared" si="529"/>
        <v>2.6192129629629631E-2</v>
      </c>
      <c r="W1674">
        <f t="shared" si="530"/>
        <v>1.9282407407407408E-2</v>
      </c>
      <c r="X1674">
        <f t="shared" si="543"/>
        <v>8.819444444444444E-3</v>
      </c>
      <c r="Y1674">
        <f t="shared" si="531"/>
        <v>8.819444444444444E-3</v>
      </c>
      <c r="Z1674" t="b">
        <f t="shared" si="532"/>
        <v>0</v>
      </c>
      <c r="AA1674" s="6">
        <f t="shared" si="533"/>
        <v>1.7361111111111136E-4</v>
      </c>
      <c r="AB1674" s="6" t="b">
        <f t="shared" si="534"/>
        <v>0</v>
      </c>
      <c r="AC1674" s="9">
        <f t="shared" si="535"/>
        <v>32</v>
      </c>
      <c r="AD1674" s="9">
        <f t="shared" si="541"/>
        <v>127.99999999999983</v>
      </c>
      <c r="AE1674" s="10">
        <f t="shared" si="542"/>
        <v>1.273148148148148E-4</v>
      </c>
      <c r="AF1674">
        <f t="shared" si="536"/>
        <v>1.9097222222222215E-3</v>
      </c>
      <c r="AG1674" t="b">
        <f t="shared" si="537"/>
        <v>0</v>
      </c>
      <c r="AH1674">
        <f t="shared" si="538"/>
        <v>2.6527777777777779E-2</v>
      </c>
    </row>
    <row r="1675" spans="1:34" x14ac:dyDescent="0.2">
      <c r="A1675">
        <v>1778</v>
      </c>
      <c r="B1675" t="s">
        <v>1721</v>
      </c>
      <c r="C1675" t="s">
        <v>1742</v>
      </c>
      <c r="D1675" t="s">
        <v>2141</v>
      </c>
      <c r="E1675" t="str">
        <f t="shared" si="525"/>
        <v>Rishi SunakApr 8, 2020</v>
      </c>
      <c r="F1675" t="str">
        <f>VLOOKUP(D1675,'names lookup'!A:L,5,FALSE)</f>
        <v>Rishi Sunak</v>
      </c>
      <c r="G1675" t="str">
        <f>VLOOKUP(F1675,'names lookup'!E:H,3,FALSE)</f>
        <v>Government</v>
      </c>
      <c r="H1675" t="str">
        <f>VLOOKUP(F1675,'names lookup'!E:I,5,FALSE)</f>
        <v>Government</v>
      </c>
      <c r="I1675" t="str">
        <f>VLOOKUP($F1675,'names lookup'!$E:J,6,FALSE)</f>
        <v>Central govt</v>
      </c>
      <c r="J1675" t="str">
        <f>VLOOKUP($F1675,'names lookup'!$E:K,7,FALSE)</f>
        <v>N/A</v>
      </c>
      <c r="K1675" t="str">
        <f>VLOOKUP($F1675,'names lookup'!$E:L,8,FALSE)</f>
        <v>UK</v>
      </c>
      <c r="L1675" t="str">
        <f t="shared" si="526"/>
        <v>Thank you, Steve. If we take some questions, I think first up is Laura Kuenssberg from BBC.</v>
      </c>
      <c r="M1675" t="str">
        <f t="shared" si="539"/>
        <v>11:18</v>
      </c>
      <c r="O1675">
        <v>112</v>
      </c>
      <c r="Q1675" t="s">
        <v>1722</v>
      </c>
      <c r="R1675" s="7">
        <f t="shared" si="527"/>
        <v>43929</v>
      </c>
      <c r="S1675" t="s">
        <v>2999</v>
      </c>
      <c r="T1675" s="6">
        <f t="shared" si="540"/>
        <v>7.8472222222222224E-3</v>
      </c>
      <c r="U1675">
        <f t="shared" si="528"/>
        <v>7.8472222222222224E-3</v>
      </c>
      <c r="V1675">
        <f t="shared" si="529"/>
        <v>2.6527777777777779E-2</v>
      </c>
      <c r="W1675">
        <f t="shared" si="530"/>
        <v>1.8680555555555554E-2</v>
      </c>
      <c r="X1675">
        <f t="shared" si="543"/>
        <v>8.819444444444444E-3</v>
      </c>
      <c r="Y1675">
        <f t="shared" si="531"/>
        <v>8.819444444444444E-3</v>
      </c>
      <c r="Z1675" t="b">
        <f t="shared" si="532"/>
        <v>0</v>
      </c>
      <c r="AA1675" s="6">
        <f t="shared" si="533"/>
        <v>6.9444444444444892E-5</v>
      </c>
      <c r="AB1675" s="6" t="b">
        <f t="shared" si="534"/>
        <v>0</v>
      </c>
      <c r="AC1675" s="9">
        <f t="shared" si="535"/>
        <v>17</v>
      </c>
      <c r="AD1675" s="9">
        <f t="shared" si="541"/>
        <v>169.99999999999889</v>
      </c>
      <c r="AE1675" s="10">
        <f t="shared" si="542"/>
        <v>6.9444444444444444E-5</v>
      </c>
      <c r="AF1675">
        <f t="shared" si="536"/>
        <v>9.7222222222222154E-4</v>
      </c>
      <c r="AG1675" t="b">
        <f t="shared" si="537"/>
        <v>0</v>
      </c>
      <c r="AH1675">
        <f t="shared" si="538"/>
        <v>2.6527777777777779E-2</v>
      </c>
    </row>
    <row r="1676" spans="1:34" x14ac:dyDescent="0.2">
      <c r="A1676">
        <v>1779</v>
      </c>
      <c r="B1676" t="s">
        <v>1721</v>
      </c>
      <c r="C1676" t="s">
        <v>1743</v>
      </c>
      <c r="D1676" t="s">
        <v>2111</v>
      </c>
      <c r="E1676" t="str">
        <f t="shared" si="525"/>
        <v>Laura KuenssbergApr 8, 2020</v>
      </c>
      <c r="F1676" t="str">
        <f>VLOOKUP(D1676,'names lookup'!A:L,5,FALSE)</f>
        <v>Laura Kuenssberg</v>
      </c>
      <c r="G1676" t="str">
        <f>VLOOKUP(F1676,'names lookup'!E:H,3,FALSE)</f>
        <v>BBC News</v>
      </c>
      <c r="H1676" t="str">
        <f>VLOOKUP(F1676,'names lookup'!E:I,5,FALSE)</f>
        <v>Media</v>
      </c>
      <c r="I1676" t="str">
        <f>VLOOKUP($F1676,'names lookup'!$E:J,6,FALSE)</f>
        <v>TV</v>
      </c>
      <c r="J1676" t="str">
        <f>VLOOKUP($F1676,'names lookup'!$E:K,7,FALSE)</f>
        <v>National</v>
      </c>
      <c r="K1676" t="str">
        <f>VLOOKUP($F1676,'names lookup'!$E:L,8,FALSE)</f>
        <v>UK</v>
      </c>
      <c r="L1676" t="str">
        <f t="shared" si="526"/>
        <v>Thank you, Chancellor. You keep saying whatever it takes to help people through this time and with support from the economy. But do you accept, Chancellor, that under the lockdown there is a tradeoff between protecting people’s health and protecting people’s jobs?</v>
      </c>
      <c r="M1676" t="str">
        <f t="shared" si="539"/>
        <v>11:24</v>
      </c>
      <c r="O1676">
        <v>290</v>
      </c>
      <c r="Q1676" t="s">
        <v>1722</v>
      </c>
      <c r="R1676" s="7">
        <f t="shared" si="527"/>
        <v>43929</v>
      </c>
      <c r="S1676" t="s">
        <v>2525</v>
      </c>
      <c r="T1676" s="6">
        <f t="shared" si="540"/>
        <v>7.9166666666666673E-3</v>
      </c>
      <c r="U1676">
        <f t="shared" si="528"/>
        <v>7.9166666666666673E-3</v>
      </c>
      <c r="V1676">
        <f t="shared" si="529"/>
        <v>8.6342592592592599E-3</v>
      </c>
      <c r="W1676">
        <f t="shared" si="530"/>
        <v>7.1759259259259259E-4</v>
      </c>
      <c r="X1676">
        <f t="shared" si="543"/>
        <v>8.819444444444444E-3</v>
      </c>
      <c r="Y1676">
        <f t="shared" si="531"/>
        <v>8.819444444444444E-3</v>
      </c>
      <c r="Z1676" t="b">
        <f t="shared" si="532"/>
        <v>0</v>
      </c>
      <c r="AA1676" s="6">
        <f t="shared" si="533"/>
        <v>1.8518518518518406E-4</v>
      </c>
      <c r="AB1676" s="6" t="b">
        <f t="shared" si="534"/>
        <v>0</v>
      </c>
      <c r="AC1676" s="9">
        <f t="shared" si="535"/>
        <v>42</v>
      </c>
      <c r="AD1676" s="9">
        <f t="shared" si="541"/>
        <v>157.50000000000097</v>
      </c>
      <c r="AE1676" s="10">
        <f t="shared" si="542"/>
        <v>1.7361111111111112E-4</v>
      </c>
      <c r="AF1676">
        <f t="shared" si="536"/>
        <v>9.0277777777777665E-4</v>
      </c>
      <c r="AG1676" t="b">
        <f t="shared" si="537"/>
        <v>0</v>
      </c>
      <c r="AH1676">
        <f t="shared" si="538"/>
        <v>2.6527777777777779E-2</v>
      </c>
    </row>
    <row r="1677" spans="1:34" x14ac:dyDescent="0.2">
      <c r="A1677">
        <v>1780</v>
      </c>
      <c r="B1677" t="s">
        <v>1721</v>
      </c>
      <c r="C1677" t="s">
        <v>1744</v>
      </c>
      <c r="D1677" t="s">
        <v>2141</v>
      </c>
      <c r="E1677" t="str">
        <f t="shared" si="525"/>
        <v>Rishi SunakApr 8, 2020</v>
      </c>
      <c r="F1677" t="str">
        <f>VLOOKUP(D1677,'names lookup'!A:L,5,FALSE)</f>
        <v>Rishi Sunak</v>
      </c>
      <c r="G1677" t="str">
        <f>VLOOKUP(F1677,'names lookup'!E:H,3,FALSE)</f>
        <v>Government</v>
      </c>
      <c r="H1677" t="str">
        <f>VLOOKUP(F1677,'names lookup'!E:I,5,FALSE)</f>
        <v>Government</v>
      </c>
      <c r="I1677" t="str">
        <f>VLOOKUP($F1677,'names lookup'!$E:J,6,FALSE)</f>
        <v>Central govt</v>
      </c>
      <c r="J1677" t="str">
        <f>VLOOKUP($F1677,'names lookup'!$E:K,7,FALSE)</f>
        <v>N/A</v>
      </c>
      <c r="K1677" t="str">
        <f>VLOOKUP($F1677,'names lookup'!$E:L,8,FALSE)</f>
        <v>UK</v>
      </c>
      <c r="L1677" t="str">
        <f t="shared" si="526"/>
        <v>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v>
      </c>
      <c r="M1677" t="str">
        <f t="shared" si="539"/>
        <v>11:40</v>
      </c>
      <c r="O1677">
        <v>722</v>
      </c>
      <c r="Q1677" t="s">
        <v>1722</v>
      </c>
      <c r="R1677" s="7">
        <f t="shared" si="527"/>
        <v>43929</v>
      </c>
      <c r="S1677" t="s">
        <v>3000</v>
      </c>
      <c r="T1677" s="6">
        <f t="shared" si="540"/>
        <v>8.1018518518518514E-3</v>
      </c>
      <c r="U1677">
        <f t="shared" si="528"/>
        <v>8.1018518518518514E-3</v>
      </c>
      <c r="V1677">
        <f t="shared" si="529"/>
        <v>2.6527777777777779E-2</v>
      </c>
      <c r="W1677">
        <f t="shared" si="530"/>
        <v>1.8425925925925929E-2</v>
      </c>
      <c r="X1677">
        <f t="shared" si="543"/>
        <v>8.819444444444444E-3</v>
      </c>
      <c r="Y1677">
        <f t="shared" si="531"/>
        <v>8.819444444444444E-3</v>
      </c>
      <c r="Z1677" t="b">
        <f t="shared" si="532"/>
        <v>0</v>
      </c>
      <c r="AA1677" s="6">
        <f t="shared" si="533"/>
        <v>5.3240740740740852E-4</v>
      </c>
      <c r="AB1677" s="6" t="b">
        <f t="shared" si="534"/>
        <v>0</v>
      </c>
      <c r="AC1677" s="9">
        <f t="shared" si="535"/>
        <v>119</v>
      </c>
      <c r="AD1677" s="9">
        <f t="shared" si="541"/>
        <v>155.2173913043475</v>
      </c>
      <c r="AE1677" s="10">
        <f t="shared" si="542"/>
        <v>4.8611111111111104E-4</v>
      </c>
      <c r="AF1677">
        <f t="shared" si="536"/>
        <v>7.1759259259259259E-4</v>
      </c>
      <c r="AG1677" t="b">
        <f t="shared" si="537"/>
        <v>0</v>
      </c>
      <c r="AH1677">
        <f t="shared" si="538"/>
        <v>2.6527777777777779E-2</v>
      </c>
    </row>
    <row r="1678" spans="1:34" x14ac:dyDescent="0.2">
      <c r="A1678">
        <v>1781</v>
      </c>
      <c r="B1678" t="s">
        <v>1721</v>
      </c>
      <c r="C1678" t="s">
        <v>1745</v>
      </c>
      <c r="D1678" t="s">
        <v>2111</v>
      </c>
      <c r="E1678" t="str">
        <f t="shared" si="525"/>
        <v>Laura KuenssbergApr 8, 2020</v>
      </c>
      <c r="F1678" t="str">
        <f>VLOOKUP(D1678,'names lookup'!A:L,5,FALSE)</f>
        <v>Laura Kuenssberg</v>
      </c>
      <c r="G1678" t="str">
        <f>VLOOKUP(F1678,'names lookup'!E:H,3,FALSE)</f>
        <v>BBC News</v>
      </c>
      <c r="H1678" t="str">
        <f>VLOOKUP(F1678,'names lookup'!E:I,5,FALSE)</f>
        <v>Media</v>
      </c>
      <c r="I1678" t="str">
        <f>VLOOKUP($F1678,'names lookup'!$E:J,6,FALSE)</f>
        <v>TV</v>
      </c>
      <c r="J1678" t="str">
        <f>VLOOKUP($F1678,'names lookup'!$E:K,7,FALSE)</f>
        <v>National</v>
      </c>
      <c r="K1678" t="str">
        <f>VLOOKUP($F1678,'names lookup'!$E:L,8,FALSE)</f>
        <v>UK</v>
      </c>
      <c r="L1678" t="str">
        <f t="shared" si="526"/>
        <v>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v>
      </c>
      <c r="M1678" t="str">
        <f t="shared" si="539"/>
        <v>12:26</v>
      </c>
      <c r="O1678">
        <v>356</v>
      </c>
      <c r="Q1678" t="s">
        <v>1722</v>
      </c>
      <c r="R1678" s="7">
        <f t="shared" si="527"/>
        <v>43929</v>
      </c>
      <c r="S1678" t="s">
        <v>3001</v>
      </c>
      <c r="T1678" s="6">
        <f t="shared" si="540"/>
        <v>8.6342592592592599E-3</v>
      </c>
      <c r="U1678">
        <f t="shared" si="528"/>
        <v>8.6342592592592599E-3</v>
      </c>
      <c r="V1678">
        <f t="shared" si="529"/>
        <v>8.6342592592592599E-3</v>
      </c>
      <c r="W1678">
        <f t="shared" si="530"/>
        <v>0</v>
      </c>
      <c r="X1678">
        <f t="shared" si="543"/>
        <v>8.819444444444444E-3</v>
      </c>
      <c r="Y1678">
        <f t="shared" si="531"/>
        <v>8.819444444444444E-3</v>
      </c>
      <c r="Z1678" t="b">
        <f t="shared" si="532"/>
        <v>0</v>
      </c>
      <c r="AA1678" s="6">
        <f t="shared" si="533"/>
        <v>1.8518518518518406E-4</v>
      </c>
      <c r="AB1678" s="6" t="b">
        <f t="shared" si="534"/>
        <v>0</v>
      </c>
      <c r="AC1678" s="9">
        <f t="shared" si="535"/>
        <v>57</v>
      </c>
      <c r="AD1678" s="9">
        <f t="shared" si="541"/>
        <v>213.75000000000131</v>
      </c>
      <c r="AE1678" s="10">
        <f t="shared" si="542"/>
        <v>2.3148148148148146E-4</v>
      </c>
      <c r="AF1678">
        <f t="shared" si="536"/>
        <v>1.8518518518518406E-4</v>
      </c>
      <c r="AG1678" t="b">
        <f t="shared" si="537"/>
        <v>0</v>
      </c>
      <c r="AH1678">
        <f t="shared" si="538"/>
        <v>2.6527777777777779E-2</v>
      </c>
    </row>
    <row r="1679" spans="1:34" x14ac:dyDescent="0.2">
      <c r="A1679">
        <v>1782</v>
      </c>
      <c r="B1679" t="s">
        <v>1721</v>
      </c>
      <c r="C1679" t="s">
        <v>1746</v>
      </c>
      <c r="D1679" t="s">
        <v>2141</v>
      </c>
      <c r="E1679" t="str">
        <f t="shared" si="525"/>
        <v>Rishi SunakApr 8, 2020</v>
      </c>
      <c r="F1679" t="str">
        <f>VLOOKUP(D1679,'names lookup'!A:L,5,FALSE)</f>
        <v>Rishi Sunak</v>
      </c>
      <c r="G1679" t="str">
        <f>VLOOKUP(F1679,'names lookup'!E:H,3,FALSE)</f>
        <v>Government</v>
      </c>
      <c r="H1679" t="str">
        <f>VLOOKUP(F1679,'names lookup'!E:I,5,FALSE)</f>
        <v>Government</v>
      </c>
      <c r="I1679" t="str">
        <f>VLOOKUP($F1679,'names lookup'!$E:J,6,FALSE)</f>
        <v>Central govt</v>
      </c>
      <c r="J1679" t="str">
        <f>VLOOKUP($F1679,'names lookup'!$E:K,7,FALSE)</f>
        <v>N/A</v>
      </c>
      <c r="K1679" t="str">
        <f>VLOOKUP($F1679,'names lookup'!$E:L,8,FALSE)</f>
        <v>UK</v>
      </c>
      <c r="L1679" t="str">
        <f t="shared" si="526"/>
        <v>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v>
      </c>
      <c r="M1679" t="str">
        <f t="shared" si="539"/>
        <v>12:42</v>
      </c>
      <c r="O1679">
        <v>928</v>
      </c>
      <c r="Q1679" t="s">
        <v>1722</v>
      </c>
      <c r="R1679" s="7">
        <f t="shared" si="527"/>
        <v>43929</v>
      </c>
      <c r="S1679" t="s">
        <v>2198</v>
      </c>
      <c r="T1679" s="6">
        <f t="shared" si="540"/>
        <v>8.819444444444444E-3</v>
      </c>
      <c r="U1679">
        <f t="shared" si="528"/>
        <v>8.819444444444444E-3</v>
      </c>
      <c r="V1679">
        <f t="shared" si="529"/>
        <v>2.6527777777777779E-2</v>
      </c>
      <c r="W1679">
        <f t="shared" si="530"/>
        <v>1.7708333333333333E-2</v>
      </c>
      <c r="X1679">
        <f t="shared" si="543"/>
        <v>1.1423611111111112E-2</v>
      </c>
      <c r="Y1679">
        <f t="shared" si="531"/>
        <v>1.1423611111111112E-2</v>
      </c>
      <c r="Z1679" t="b">
        <f t="shared" si="532"/>
        <v>0</v>
      </c>
      <c r="AA1679" s="6">
        <f t="shared" si="533"/>
        <v>6.2500000000000056E-4</v>
      </c>
      <c r="AB1679" s="6" t="b">
        <f t="shared" si="534"/>
        <v>0</v>
      </c>
      <c r="AC1679" s="9">
        <f t="shared" si="535"/>
        <v>170</v>
      </c>
      <c r="AD1679" s="9">
        <f t="shared" si="541"/>
        <v>188.88888888888872</v>
      </c>
      <c r="AE1679" s="10">
        <f t="shared" si="542"/>
        <v>6.9444444444444447E-4</v>
      </c>
      <c r="AF1679">
        <f t="shared" si="536"/>
        <v>2.6041666666666678E-3</v>
      </c>
      <c r="AG1679" t="b">
        <f t="shared" si="537"/>
        <v>0</v>
      </c>
      <c r="AH1679">
        <f t="shared" si="538"/>
        <v>2.6527777777777779E-2</v>
      </c>
    </row>
    <row r="1680" spans="1:34" x14ac:dyDescent="0.2">
      <c r="A1680">
        <v>1783</v>
      </c>
      <c r="B1680" t="s">
        <v>1721</v>
      </c>
      <c r="C1680" t="s">
        <v>1747</v>
      </c>
      <c r="D1680" t="s">
        <v>2167</v>
      </c>
      <c r="E1680" t="str">
        <f t="shared" si="525"/>
        <v>Tom ClarkApr 8, 2020</v>
      </c>
      <c r="F1680" t="str">
        <f>VLOOKUP(E1680,'names lookup'!D:L,2,FALSE)</f>
        <v>Tom Clarke</v>
      </c>
      <c r="G1680" t="str">
        <f>VLOOKUP(F1680,'names lookup'!E:H,3,FALSE)</f>
        <v>ITV News</v>
      </c>
      <c r="H1680" t="str">
        <f>VLOOKUP(F1680,'names lookup'!E:I,5,FALSE)</f>
        <v>Media</v>
      </c>
      <c r="I1680" t="str">
        <f>VLOOKUP($F1680,'names lookup'!$E:J,6,FALSE)</f>
        <v>TV</v>
      </c>
      <c r="J1680" t="str">
        <f>VLOOKUP($F1680,'names lookup'!$E:K,7,FALSE)</f>
        <v>National</v>
      </c>
      <c r="K1680" t="str">
        <f>VLOOKUP($F1680,'names lookup'!$E:L,8,FALSE)</f>
        <v>UK</v>
      </c>
      <c r="L1680" t="str">
        <f t="shared" si="526"/>
        <v>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v>
      </c>
      <c r="M1680" t="str">
        <f t="shared" si="539"/>
        <v>13:36</v>
      </c>
      <c r="O1680">
        <v>532</v>
      </c>
      <c r="Q1680" t="s">
        <v>1722</v>
      </c>
      <c r="R1680" s="7">
        <f t="shared" si="527"/>
        <v>43929</v>
      </c>
      <c r="S1680" t="s">
        <v>2263</v>
      </c>
      <c r="T1680" s="6">
        <f t="shared" si="540"/>
        <v>9.4444444444444445E-3</v>
      </c>
      <c r="U1680">
        <f t="shared" si="528"/>
        <v>9.4444444444444445E-3</v>
      </c>
      <c r="V1680">
        <f t="shared" si="529"/>
        <v>1.082175925925926E-2</v>
      </c>
      <c r="W1680">
        <f t="shared" si="530"/>
        <v>1.3773148148148156E-3</v>
      </c>
      <c r="X1680">
        <f t="shared" si="543"/>
        <v>1.1423611111111112E-2</v>
      </c>
      <c r="Y1680">
        <f t="shared" si="531"/>
        <v>1.1423611111111112E-2</v>
      </c>
      <c r="Z1680" t="b">
        <f t="shared" si="532"/>
        <v>0</v>
      </c>
      <c r="AA1680" s="6">
        <f t="shared" si="533"/>
        <v>3.9351851851851874E-4</v>
      </c>
      <c r="AB1680" s="6" t="b">
        <f t="shared" si="534"/>
        <v>0</v>
      </c>
      <c r="AC1680" s="9">
        <f t="shared" si="535"/>
        <v>91</v>
      </c>
      <c r="AD1680" s="9">
        <f t="shared" si="541"/>
        <v>160.58823529411757</v>
      </c>
      <c r="AE1680" s="10">
        <f t="shared" si="542"/>
        <v>3.7037037037037035E-4</v>
      </c>
      <c r="AF1680">
        <f t="shared" si="536"/>
        <v>1.9791666666666673E-3</v>
      </c>
      <c r="AG1680" t="b">
        <f t="shared" si="537"/>
        <v>0</v>
      </c>
      <c r="AH1680">
        <f t="shared" si="538"/>
        <v>2.6527777777777779E-2</v>
      </c>
    </row>
    <row r="1681" spans="1:34" x14ac:dyDescent="0.2">
      <c r="A1681">
        <v>1784</v>
      </c>
      <c r="B1681" t="s">
        <v>1721</v>
      </c>
      <c r="C1681" t="s">
        <v>1748</v>
      </c>
      <c r="D1681" t="s">
        <v>2141</v>
      </c>
      <c r="E1681" t="str">
        <f t="shared" si="525"/>
        <v>Rishi SunakApr 8, 2020</v>
      </c>
      <c r="F1681" t="str">
        <f>VLOOKUP(D1681,'names lookup'!A:L,5,FALSE)</f>
        <v>Rishi Sunak</v>
      </c>
      <c r="G1681" t="str">
        <f>VLOOKUP(F1681,'names lookup'!E:H,3,FALSE)</f>
        <v>Government</v>
      </c>
      <c r="H1681" t="str">
        <f>VLOOKUP(F1681,'names lookup'!E:I,5,FALSE)</f>
        <v>Government</v>
      </c>
      <c r="I1681" t="str">
        <f>VLOOKUP($F1681,'names lookup'!$E:J,6,FALSE)</f>
        <v>Central govt</v>
      </c>
      <c r="J1681" t="str">
        <f>VLOOKUP($F1681,'names lookup'!$E:K,7,FALSE)</f>
        <v>N/A</v>
      </c>
      <c r="K1681" t="str">
        <f>VLOOKUP($F1681,'names lookup'!$E:L,8,FALSE)</f>
        <v>UK</v>
      </c>
      <c r="L1681" t="str">
        <f t="shared" si="526"/>
        <v>Would you comment to testing?</v>
      </c>
      <c r="M1681" t="str">
        <f t="shared" si="539"/>
        <v>14:10</v>
      </c>
      <c r="O1681">
        <v>50</v>
      </c>
      <c r="Q1681" t="s">
        <v>1722</v>
      </c>
      <c r="R1681" s="7">
        <f t="shared" si="527"/>
        <v>43929</v>
      </c>
      <c r="S1681" t="s">
        <v>3002</v>
      </c>
      <c r="T1681" s="6">
        <f t="shared" si="540"/>
        <v>9.8379629629629633E-3</v>
      </c>
      <c r="U1681">
        <f t="shared" si="528"/>
        <v>9.8379629629629633E-3</v>
      </c>
      <c r="V1681">
        <f t="shared" si="529"/>
        <v>2.6527777777777779E-2</v>
      </c>
      <c r="W1681">
        <f t="shared" si="530"/>
        <v>1.6689814814814817E-2</v>
      </c>
      <c r="X1681">
        <f t="shared" si="543"/>
        <v>1.1423611111111112E-2</v>
      </c>
      <c r="Y1681">
        <f t="shared" si="531"/>
        <v>1.1423611111111112E-2</v>
      </c>
      <c r="Z1681" t="b">
        <f t="shared" si="532"/>
        <v>0</v>
      </c>
      <c r="AA1681" s="6">
        <f t="shared" si="533"/>
        <v>1.157407407407357E-5</v>
      </c>
      <c r="AB1681" s="6" t="b">
        <f t="shared" si="534"/>
        <v>0</v>
      </c>
      <c r="AC1681" s="9">
        <f t="shared" si="535"/>
        <v>5</v>
      </c>
      <c r="AD1681" s="9">
        <f t="shared" si="541"/>
        <v>300.00000000001307</v>
      </c>
      <c r="AE1681" s="10">
        <f t="shared" si="542"/>
        <v>1.1574074074074073E-5</v>
      </c>
      <c r="AF1681">
        <f t="shared" si="536"/>
        <v>1.5856481481481485E-3</v>
      </c>
      <c r="AG1681" t="b">
        <f t="shared" si="537"/>
        <v>0</v>
      </c>
      <c r="AH1681">
        <f t="shared" si="538"/>
        <v>2.6527777777777779E-2</v>
      </c>
    </row>
    <row r="1682" spans="1:34" x14ac:dyDescent="0.2">
      <c r="A1682">
        <v>1785</v>
      </c>
      <c r="B1682" t="s">
        <v>1721</v>
      </c>
      <c r="C1682" t="s">
        <v>1749</v>
      </c>
      <c r="D1682" t="s">
        <v>2163</v>
      </c>
      <c r="E1682" t="str">
        <f t="shared" si="525"/>
        <v>Stephen PowisApr 8, 2020</v>
      </c>
      <c r="F1682" t="str">
        <f>VLOOKUP(D1682,'names lookup'!A:L,5,FALSE)</f>
        <v>Stephen Powis</v>
      </c>
      <c r="G1682" t="str">
        <f>VLOOKUP(F1682,'names lookup'!E:H,3,FALSE)</f>
        <v>NHS England</v>
      </c>
      <c r="H1682" t="str">
        <f>VLOOKUP(F1682,'names lookup'!E:I,5,FALSE)</f>
        <v>Government</v>
      </c>
      <c r="I1682" t="str">
        <f>VLOOKUP($F1682,'names lookup'!$E:J,6,FALSE)</f>
        <v>Health</v>
      </c>
      <c r="J1682" t="str">
        <f>VLOOKUP($F1682,'names lookup'!$E:K,7,FALSE)</f>
        <v>N/A</v>
      </c>
      <c r="K1682" t="str">
        <f>VLOOKUP($F1682,'names lookup'!$E:L,8,FALSE)</f>
        <v>England</v>
      </c>
      <c r="L1682" t="str">
        <f t="shared" si="526"/>
        <v>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v>
      </c>
      <c r="M1682" t="str">
        <f t="shared" si="539"/>
        <v>14:11</v>
      </c>
      <c r="O1682">
        <v>850</v>
      </c>
      <c r="Q1682" t="s">
        <v>1722</v>
      </c>
      <c r="R1682" s="7">
        <f t="shared" si="527"/>
        <v>43929</v>
      </c>
      <c r="S1682" t="s">
        <v>3003</v>
      </c>
      <c r="T1682" s="6">
        <f t="shared" si="540"/>
        <v>9.8495370370370369E-3</v>
      </c>
      <c r="U1682">
        <f t="shared" si="528"/>
        <v>9.8495370370370369E-3</v>
      </c>
      <c r="V1682">
        <f t="shared" si="529"/>
        <v>2.6192129629629631E-2</v>
      </c>
      <c r="W1682">
        <f t="shared" si="530"/>
        <v>1.6342592592592596E-2</v>
      </c>
      <c r="X1682">
        <f t="shared" si="543"/>
        <v>1.1423611111111112E-2</v>
      </c>
      <c r="Y1682">
        <f t="shared" si="531"/>
        <v>1.1423611111111112E-2</v>
      </c>
      <c r="Z1682" t="b">
        <f t="shared" si="532"/>
        <v>0</v>
      </c>
      <c r="AA1682" s="6">
        <f t="shared" si="533"/>
        <v>5.4398148148148209E-4</v>
      </c>
      <c r="AB1682" s="6" t="b">
        <f t="shared" si="534"/>
        <v>0</v>
      </c>
      <c r="AC1682" s="9">
        <f t="shared" si="535"/>
        <v>152</v>
      </c>
      <c r="AD1682" s="9">
        <f t="shared" si="541"/>
        <v>194.04255319148913</v>
      </c>
      <c r="AE1682" s="10">
        <f t="shared" si="542"/>
        <v>6.2500000000000001E-4</v>
      </c>
      <c r="AF1682">
        <f t="shared" si="536"/>
        <v>1.574074074074075E-3</v>
      </c>
      <c r="AG1682" t="b">
        <f t="shared" si="537"/>
        <v>0</v>
      </c>
      <c r="AH1682">
        <f t="shared" si="538"/>
        <v>2.6527777777777779E-2</v>
      </c>
    </row>
    <row r="1683" spans="1:34" x14ac:dyDescent="0.2">
      <c r="A1683">
        <v>1786</v>
      </c>
      <c r="B1683" t="s">
        <v>1721</v>
      </c>
      <c r="C1683" t="s">
        <v>1750</v>
      </c>
      <c r="D1683" t="s">
        <v>2027</v>
      </c>
      <c r="E1683" t="str">
        <f t="shared" si="525"/>
        <v>AngelaApr 8, 2020</v>
      </c>
      <c r="F1683" t="str">
        <f>VLOOKUP(D1683,'names lookup'!A:L,5,FALSE)</f>
        <v>Angela McLean</v>
      </c>
      <c r="G1683" t="str">
        <f>VLOOKUP(F1683,'names lookup'!E:H,3,FALSE)</f>
        <v>Ministry of Defence</v>
      </c>
      <c r="H1683" t="str">
        <f>VLOOKUP(F1683,'names lookup'!E:I,5,FALSE)</f>
        <v>Government</v>
      </c>
      <c r="I1683" t="str">
        <f>VLOOKUP($F1683,'names lookup'!$E:J,6,FALSE)</f>
        <v>Defence</v>
      </c>
      <c r="J1683" t="str">
        <f>VLOOKUP($F1683,'names lookup'!$E:K,7,FALSE)</f>
        <v>N/A</v>
      </c>
      <c r="K1683" t="str">
        <f>VLOOKUP($F1683,'names lookup'!$E:L,8,FALSE)</f>
        <v>UK</v>
      </c>
      <c r="L1683" t="str">
        <f t="shared" si="526"/>
        <v>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v>
      </c>
      <c r="M1683" t="str">
        <f t="shared" si="539"/>
        <v>14:58</v>
      </c>
      <c r="O1683">
        <v>574</v>
      </c>
      <c r="Q1683" t="s">
        <v>1722</v>
      </c>
      <c r="R1683" s="7">
        <f t="shared" si="527"/>
        <v>43929</v>
      </c>
      <c r="S1683" t="s">
        <v>3004</v>
      </c>
      <c r="T1683" s="6">
        <f t="shared" si="540"/>
        <v>1.0393518518518519E-2</v>
      </c>
      <c r="U1683">
        <f t="shared" si="528"/>
        <v>1.0393518518518519E-2</v>
      </c>
      <c r="V1683">
        <f t="shared" si="529"/>
        <v>2.6006944444444447E-2</v>
      </c>
      <c r="W1683">
        <f t="shared" si="530"/>
        <v>1.5613425925925928E-2</v>
      </c>
      <c r="X1683">
        <f t="shared" si="543"/>
        <v>1.1423611111111112E-2</v>
      </c>
      <c r="Y1683">
        <f t="shared" si="531"/>
        <v>1.1423611111111112E-2</v>
      </c>
      <c r="Z1683" t="b">
        <f t="shared" si="532"/>
        <v>0</v>
      </c>
      <c r="AA1683" s="6">
        <f t="shared" si="533"/>
        <v>3.8194444444444517E-4</v>
      </c>
      <c r="AB1683" s="6" t="b">
        <f t="shared" si="534"/>
        <v>0</v>
      </c>
      <c r="AC1683" s="9">
        <f t="shared" si="535"/>
        <v>102</v>
      </c>
      <c r="AD1683" s="9">
        <f t="shared" si="541"/>
        <v>185.4545454545451</v>
      </c>
      <c r="AE1683" s="10">
        <f t="shared" si="542"/>
        <v>4.1666666666666669E-4</v>
      </c>
      <c r="AF1683">
        <f t="shared" si="536"/>
        <v>1.0300925925925929E-3</v>
      </c>
      <c r="AG1683" t="b">
        <f t="shared" si="537"/>
        <v>0</v>
      </c>
      <c r="AH1683">
        <f t="shared" si="538"/>
        <v>2.6527777777777779E-2</v>
      </c>
    </row>
    <row r="1684" spans="1:34" x14ac:dyDescent="0.2">
      <c r="A1684">
        <v>1787</v>
      </c>
      <c r="B1684" t="s">
        <v>1721</v>
      </c>
      <c r="C1684" t="s">
        <v>1751</v>
      </c>
      <c r="D1684" t="s">
        <v>2141</v>
      </c>
      <c r="E1684" t="str">
        <f t="shared" si="525"/>
        <v>Rishi SunakApr 8, 2020</v>
      </c>
      <c r="F1684" t="str">
        <f>VLOOKUP(D1684,'names lookup'!A:L,5,FALSE)</f>
        <v>Rishi Sunak</v>
      </c>
      <c r="G1684" t="str">
        <f>VLOOKUP(F1684,'names lookup'!E:H,3,FALSE)</f>
        <v>Government</v>
      </c>
      <c r="H1684" t="str">
        <f>VLOOKUP(F1684,'names lookup'!E:I,5,FALSE)</f>
        <v>Government</v>
      </c>
      <c r="I1684" t="str">
        <f>VLOOKUP($F1684,'names lookup'!$E:J,6,FALSE)</f>
        <v>Central govt</v>
      </c>
      <c r="J1684" t="str">
        <f>VLOOKUP($F1684,'names lookup'!$E:K,7,FALSE)</f>
        <v>N/A</v>
      </c>
      <c r="K1684" t="str">
        <f>VLOOKUP($F1684,'names lookup'!$E:L,8,FALSE)</f>
        <v>UK</v>
      </c>
      <c r="L1684" t="str">
        <f t="shared" si="526"/>
        <v>Thank you, Tom. I hope, I hope that …</v>
      </c>
      <c r="M1684" t="str">
        <f t="shared" si="539"/>
        <v>15:31</v>
      </c>
      <c r="O1684">
        <v>58</v>
      </c>
      <c r="Q1684" t="s">
        <v>1722</v>
      </c>
      <c r="R1684" s="7">
        <f t="shared" si="527"/>
        <v>43929</v>
      </c>
      <c r="S1684" t="s">
        <v>3005</v>
      </c>
      <c r="T1684" s="6">
        <f t="shared" si="540"/>
        <v>1.0775462962962964E-2</v>
      </c>
      <c r="U1684">
        <f t="shared" si="528"/>
        <v>1.0775462962962964E-2</v>
      </c>
      <c r="V1684">
        <f t="shared" si="529"/>
        <v>2.6527777777777779E-2</v>
      </c>
      <c r="W1684">
        <f t="shared" si="530"/>
        <v>1.5752314814814816E-2</v>
      </c>
      <c r="X1684">
        <f t="shared" si="543"/>
        <v>1.1423611111111112E-2</v>
      </c>
      <c r="Y1684">
        <f t="shared" si="531"/>
        <v>1.1423611111111112E-2</v>
      </c>
      <c r="Z1684" t="b">
        <f t="shared" si="532"/>
        <v>0</v>
      </c>
      <c r="AA1684" s="6">
        <f t="shared" si="533"/>
        <v>4.6296296296296016E-5</v>
      </c>
      <c r="AB1684" s="6" t="b">
        <f t="shared" si="534"/>
        <v>0</v>
      </c>
      <c r="AC1684" s="9">
        <f t="shared" si="535"/>
        <v>9</v>
      </c>
      <c r="AD1684" s="9">
        <f t="shared" si="541"/>
        <v>135.00000000000082</v>
      </c>
      <c r="AE1684" s="10">
        <f t="shared" si="542"/>
        <v>3.4722222222222222E-5</v>
      </c>
      <c r="AF1684">
        <f t="shared" si="536"/>
        <v>6.481481481481477E-4</v>
      </c>
      <c r="AG1684" t="b">
        <f t="shared" si="537"/>
        <v>0</v>
      </c>
      <c r="AH1684">
        <f t="shared" si="538"/>
        <v>2.6527777777777779E-2</v>
      </c>
    </row>
    <row r="1685" spans="1:34" x14ac:dyDescent="0.2">
      <c r="A1685">
        <v>1788</v>
      </c>
      <c r="B1685" t="s">
        <v>1721</v>
      </c>
      <c r="C1685" t="s">
        <v>1752</v>
      </c>
      <c r="D1685" t="s">
        <v>2167</v>
      </c>
      <c r="E1685" t="str">
        <f t="shared" si="525"/>
        <v>Tom ClarkApr 8, 2020</v>
      </c>
      <c r="F1685" t="str">
        <f>VLOOKUP(E1685,'names lookup'!D:L,2,FALSE)</f>
        <v>Tom Clarke</v>
      </c>
      <c r="G1685" t="str">
        <f>VLOOKUP(F1685,'names lookup'!E:H,3,FALSE)</f>
        <v>ITV News</v>
      </c>
      <c r="H1685" t="str">
        <f>VLOOKUP(F1685,'names lookup'!E:I,5,FALSE)</f>
        <v>Media</v>
      </c>
      <c r="I1685" t="str">
        <f>VLOOKUP($F1685,'names lookup'!$E:J,6,FALSE)</f>
        <v>TV</v>
      </c>
      <c r="J1685" t="str">
        <f>VLOOKUP($F1685,'names lookup'!$E:K,7,FALSE)</f>
        <v>National</v>
      </c>
      <c r="K1685" t="str">
        <f>VLOOKUP($F1685,'names lookup'!$E:L,8,FALSE)</f>
        <v>UK</v>
      </c>
      <c r="L1685" t="str">
        <f t="shared" si="526"/>
        <v>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v>
      </c>
      <c r="M1685" t="str">
        <f t="shared" si="539"/>
        <v>15:35</v>
      </c>
      <c r="O1685">
        <v>820</v>
      </c>
      <c r="Q1685" t="s">
        <v>1722</v>
      </c>
      <c r="R1685" s="7">
        <f t="shared" si="527"/>
        <v>43929</v>
      </c>
      <c r="S1685" t="s">
        <v>2265</v>
      </c>
      <c r="T1685" s="6">
        <f t="shared" si="540"/>
        <v>1.082175925925926E-2</v>
      </c>
      <c r="U1685">
        <f t="shared" si="528"/>
        <v>1.082175925925926E-2</v>
      </c>
      <c r="V1685">
        <f t="shared" si="529"/>
        <v>1.082175925925926E-2</v>
      </c>
      <c r="W1685">
        <f t="shared" si="530"/>
        <v>0</v>
      </c>
      <c r="X1685">
        <f t="shared" si="543"/>
        <v>1.1423611111111112E-2</v>
      </c>
      <c r="Y1685">
        <f t="shared" si="531"/>
        <v>1.1423611111111112E-2</v>
      </c>
      <c r="Z1685" t="b">
        <f t="shared" si="532"/>
        <v>0</v>
      </c>
      <c r="AA1685" s="6">
        <f t="shared" si="533"/>
        <v>6.0185185185185168E-4</v>
      </c>
      <c r="AB1685" s="6" t="b">
        <f t="shared" si="534"/>
        <v>0</v>
      </c>
      <c r="AC1685" s="9">
        <f t="shared" si="535"/>
        <v>151</v>
      </c>
      <c r="AD1685" s="9">
        <f t="shared" si="541"/>
        <v>174.23076923076928</v>
      </c>
      <c r="AE1685" s="10">
        <f t="shared" si="542"/>
        <v>6.2500000000000001E-4</v>
      </c>
      <c r="AF1685">
        <f t="shared" si="536"/>
        <v>6.0185185185185168E-4</v>
      </c>
      <c r="AG1685" t="b">
        <f t="shared" si="537"/>
        <v>0</v>
      </c>
      <c r="AH1685">
        <f t="shared" si="538"/>
        <v>2.6527777777777779E-2</v>
      </c>
    </row>
    <row r="1686" spans="1:34" x14ac:dyDescent="0.2">
      <c r="A1686">
        <v>1789</v>
      </c>
      <c r="B1686" t="s">
        <v>1721</v>
      </c>
      <c r="C1686" t="s">
        <v>1753</v>
      </c>
      <c r="D1686" t="s">
        <v>2163</v>
      </c>
      <c r="E1686" t="str">
        <f t="shared" si="525"/>
        <v>Stephen PowisApr 8, 2020</v>
      </c>
      <c r="F1686" t="str">
        <f>VLOOKUP(D1686,'names lookup'!A:L,5,FALSE)</f>
        <v>Stephen Powis</v>
      </c>
      <c r="G1686" t="str">
        <f>VLOOKUP(F1686,'names lookup'!E:H,3,FALSE)</f>
        <v>NHS England</v>
      </c>
      <c r="H1686" t="str">
        <f>VLOOKUP(F1686,'names lookup'!E:I,5,FALSE)</f>
        <v>Government</v>
      </c>
      <c r="I1686" t="str">
        <f>VLOOKUP($F1686,'names lookup'!$E:J,6,FALSE)</f>
        <v>Health</v>
      </c>
      <c r="J1686" t="str">
        <f>VLOOKUP($F1686,'names lookup'!$E:K,7,FALSE)</f>
        <v>N/A</v>
      </c>
      <c r="K1686" t="str">
        <f>VLOOKUP($F1686,'names lookup'!$E:L,8,FALSE)</f>
        <v>England</v>
      </c>
      <c r="L1686" t="str">
        <f t="shared" si="526"/>
        <v>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v>
      </c>
      <c r="M1686" t="str">
        <f t="shared" si="539"/>
        <v>16:27</v>
      </c>
      <c r="O1686">
        <v>730</v>
      </c>
      <c r="Q1686" t="s">
        <v>1722</v>
      </c>
      <c r="R1686" s="7">
        <f t="shared" si="527"/>
        <v>43929</v>
      </c>
      <c r="S1686" t="s">
        <v>3006</v>
      </c>
      <c r="T1686" s="6">
        <f t="shared" si="540"/>
        <v>1.1423611111111112E-2</v>
      </c>
      <c r="U1686">
        <f t="shared" si="528"/>
        <v>1.1423611111111112E-2</v>
      </c>
      <c r="V1686">
        <f t="shared" si="529"/>
        <v>2.6192129629629631E-2</v>
      </c>
      <c r="W1686">
        <f t="shared" si="530"/>
        <v>1.4768518518518519E-2</v>
      </c>
      <c r="X1686">
        <f t="shared" si="543"/>
        <v>1.3773148148148147E-2</v>
      </c>
      <c r="Y1686">
        <f t="shared" si="531"/>
        <v>1.3773148148148147E-2</v>
      </c>
      <c r="Z1686" t="b">
        <f t="shared" si="532"/>
        <v>0</v>
      </c>
      <c r="AA1686" s="6">
        <f t="shared" si="533"/>
        <v>5.2083333333333322E-4</v>
      </c>
      <c r="AB1686" s="6" t="b">
        <f t="shared" si="534"/>
        <v>0</v>
      </c>
      <c r="AC1686" s="9">
        <f t="shared" si="535"/>
        <v>132</v>
      </c>
      <c r="AD1686" s="9">
        <f t="shared" si="541"/>
        <v>176.00000000000006</v>
      </c>
      <c r="AE1686" s="10">
        <f t="shared" si="542"/>
        <v>5.4398148148148144E-4</v>
      </c>
      <c r="AF1686">
        <f t="shared" si="536"/>
        <v>2.3495370370370354E-3</v>
      </c>
      <c r="AG1686" t="b">
        <f t="shared" si="537"/>
        <v>0</v>
      </c>
      <c r="AH1686">
        <f t="shared" si="538"/>
        <v>2.6527777777777779E-2</v>
      </c>
    </row>
    <row r="1687" spans="1:34" x14ac:dyDescent="0.2">
      <c r="A1687">
        <v>1790</v>
      </c>
      <c r="B1687" t="s">
        <v>1721</v>
      </c>
      <c r="C1687" t="s">
        <v>1754</v>
      </c>
      <c r="D1687" t="s">
        <v>2141</v>
      </c>
      <c r="E1687" t="str">
        <f t="shared" si="525"/>
        <v>Rishi SunakApr 8, 2020</v>
      </c>
      <c r="F1687" t="str">
        <f>VLOOKUP(D1687,'names lookup'!A:L,5,FALSE)</f>
        <v>Rishi Sunak</v>
      </c>
      <c r="G1687" t="str">
        <f>VLOOKUP(F1687,'names lookup'!E:H,3,FALSE)</f>
        <v>Government</v>
      </c>
      <c r="H1687" t="str">
        <f>VLOOKUP(F1687,'names lookup'!E:I,5,FALSE)</f>
        <v>Government</v>
      </c>
      <c r="I1687" t="str">
        <f>VLOOKUP($F1687,'names lookup'!$E:J,6,FALSE)</f>
        <v>Central govt</v>
      </c>
      <c r="J1687" t="str">
        <f>VLOOKUP($F1687,'names lookup'!$E:K,7,FALSE)</f>
        <v>N/A</v>
      </c>
      <c r="K1687" t="str">
        <f>VLOOKUP($F1687,'names lookup'!$E:L,8,FALSE)</f>
        <v>UK</v>
      </c>
      <c r="L1687" t="str">
        <f t="shared" si="526"/>
        <v>Brilliant. Thank you. Tom. Can we turn to Andy Bell from Channel 5?</v>
      </c>
      <c r="M1687" t="str">
        <f t="shared" si="539"/>
        <v>17:12</v>
      </c>
      <c r="O1687">
        <v>88</v>
      </c>
      <c r="Q1687" t="s">
        <v>1722</v>
      </c>
      <c r="R1687" s="7">
        <f t="shared" si="527"/>
        <v>43929</v>
      </c>
      <c r="S1687" t="s">
        <v>2323</v>
      </c>
      <c r="T1687" s="6">
        <f t="shared" si="540"/>
        <v>1.1944444444444445E-2</v>
      </c>
      <c r="U1687">
        <f t="shared" si="528"/>
        <v>1.1944444444444445E-2</v>
      </c>
      <c r="V1687">
        <f t="shared" si="529"/>
        <v>2.6527777777777779E-2</v>
      </c>
      <c r="W1687">
        <f t="shared" si="530"/>
        <v>1.4583333333333334E-2</v>
      </c>
      <c r="X1687">
        <f t="shared" si="543"/>
        <v>1.3773148148148147E-2</v>
      </c>
      <c r="Y1687">
        <f t="shared" si="531"/>
        <v>1.3773148148148147E-2</v>
      </c>
      <c r="Z1687" t="b">
        <f t="shared" si="532"/>
        <v>0</v>
      </c>
      <c r="AA1687" s="6">
        <f t="shared" si="533"/>
        <v>4.6296296296294281E-5</v>
      </c>
      <c r="AB1687" s="6" t="b">
        <f t="shared" si="534"/>
        <v>0</v>
      </c>
      <c r="AC1687" s="9">
        <f t="shared" si="535"/>
        <v>13</v>
      </c>
      <c r="AD1687" s="9">
        <f t="shared" si="541"/>
        <v>195.0000000000085</v>
      </c>
      <c r="AE1687" s="10">
        <f t="shared" si="542"/>
        <v>4.6296296296296294E-5</v>
      </c>
      <c r="AF1687">
        <f t="shared" si="536"/>
        <v>1.8287037037037022E-3</v>
      </c>
      <c r="AG1687" t="b">
        <f t="shared" si="537"/>
        <v>0</v>
      </c>
      <c r="AH1687">
        <f t="shared" si="538"/>
        <v>2.6527777777777779E-2</v>
      </c>
    </row>
    <row r="1688" spans="1:34" x14ac:dyDescent="0.2">
      <c r="A1688">
        <v>1791</v>
      </c>
      <c r="B1688" t="s">
        <v>1721</v>
      </c>
      <c r="C1688" t="s">
        <v>1755</v>
      </c>
      <c r="D1688" t="s">
        <v>2025</v>
      </c>
      <c r="E1688" t="str">
        <f t="shared" si="525"/>
        <v>Andy BellApr 8, 2020</v>
      </c>
      <c r="F1688" t="str">
        <f>VLOOKUP(D1688,'names lookup'!A:L,5,FALSE)</f>
        <v>Andy Bell</v>
      </c>
      <c r="G1688" t="str">
        <f>VLOOKUP(F1688,'names lookup'!E:H,3,FALSE)</f>
        <v>Five News</v>
      </c>
      <c r="H1688" t="str">
        <f>VLOOKUP(F1688,'names lookup'!E:I,5,FALSE)</f>
        <v>Media</v>
      </c>
      <c r="I1688" t="str">
        <f>VLOOKUP($F1688,'names lookup'!$E:J,6,FALSE)</f>
        <v>TV</v>
      </c>
      <c r="J1688" t="str">
        <f>VLOOKUP($F1688,'names lookup'!$E:K,7,FALSE)</f>
        <v>National</v>
      </c>
      <c r="K1688" t="str">
        <f>VLOOKUP($F1688,'names lookup'!$E:L,8,FALSE)</f>
        <v>UK</v>
      </c>
      <c r="L1688" t="str">
        <f t="shared" si="526"/>
        <v>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v>
      </c>
      <c r="M1688" t="str">
        <f t="shared" si="539"/>
        <v>17:16</v>
      </c>
      <c r="O1688">
        <v>545</v>
      </c>
      <c r="Q1688" t="s">
        <v>1722</v>
      </c>
      <c r="R1688" s="7">
        <f t="shared" si="527"/>
        <v>43929</v>
      </c>
      <c r="S1688" t="s">
        <v>3007</v>
      </c>
      <c r="T1688" s="6">
        <f t="shared" si="540"/>
        <v>1.1990740740740739E-2</v>
      </c>
      <c r="U1688">
        <f t="shared" si="528"/>
        <v>1.1990740740740739E-2</v>
      </c>
      <c r="V1688">
        <f t="shared" si="529"/>
        <v>1.3587962962962963E-2</v>
      </c>
      <c r="W1688">
        <f t="shared" si="530"/>
        <v>1.5972222222222238E-3</v>
      </c>
      <c r="X1688">
        <f t="shared" si="543"/>
        <v>1.3773148148148147E-2</v>
      </c>
      <c r="Y1688">
        <f t="shared" si="531"/>
        <v>1.3773148148148147E-2</v>
      </c>
      <c r="Z1688" t="b">
        <f t="shared" si="532"/>
        <v>0</v>
      </c>
      <c r="AA1688" s="6">
        <f t="shared" si="533"/>
        <v>4.1666666666666935E-4</v>
      </c>
      <c r="AB1688" s="6" t="b">
        <f t="shared" si="534"/>
        <v>0</v>
      </c>
      <c r="AC1688" s="9">
        <f t="shared" si="535"/>
        <v>97</v>
      </c>
      <c r="AD1688" s="9">
        <f t="shared" si="541"/>
        <v>161.66666666666563</v>
      </c>
      <c r="AE1688" s="10">
        <f t="shared" si="542"/>
        <v>3.9351851851851852E-4</v>
      </c>
      <c r="AF1688">
        <f t="shared" si="536"/>
        <v>1.7824074074074079E-3</v>
      </c>
      <c r="AG1688" t="b">
        <f t="shared" si="537"/>
        <v>0</v>
      </c>
      <c r="AH1688">
        <f t="shared" si="538"/>
        <v>2.6527777777777779E-2</v>
      </c>
    </row>
    <row r="1689" spans="1:34" x14ac:dyDescent="0.2">
      <c r="A1689">
        <v>1792</v>
      </c>
      <c r="B1689" t="s">
        <v>1721</v>
      </c>
      <c r="C1689" t="s">
        <v>1756</v>
      </c>
      <c r="D1689" t="s">
        <v>2141</v>
      </c>
      <c r="E1689" t="str">
        <f t="shared" si="525"/>
        <v>Rishi SunakApr 8, 2020</v>
      </c>
      <c r="F1689" t="str">
        <f>VLOOKUP(D1689,'names lookup'!A:L,5,FALSE)</f>
        <v>Rishi Sunak</v>
      </c>
      <c r="G1689" t="str">
        <f>VLOOKUP(F1689,'names lookup'!E:H,3,FALSE)</f>
        <v>Government</v>
      </c>
      <c r="H1689" t="str">
        <f>VLOOKUP(F1689,'names lookup'!E:I,5,FALSE)</f>
        <v>Government</v>
      </c>
      <c r="I1689" t="str">
        <f>VLOOKUP($F1689,'names lookup'!$E:J,6,FALSE)</f>
        <v>Central govt</v>
      </c>
      <c r="J1689" t="str">
        <f>VLOOKUP($F1689,'names lookup'!$E:K,7,FALSE)</f>
        <v>N/A</v>
      </c>
      <c r="K1689" t="str">
        <f>VLOOKUP($F1689,'names lookup'!$E:L,8,FALSE)</f>
        <v>UK</v>
      </c>
      <c r="L1689" t="str">
        <f t="shared" si="526"/>
        <v>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v>
      </c>
      <c r="M1689" t="str">
        <f t="shared" si="539"/>
        <v>17:52</v>
      </c>
      <c r="O1689">
        <v>817</v>
      </c>
      <c r="Q1689" t="s">
        <v>1722</v>
      </c>
      <c r="R1689" s="7">
        <f t="shared" si="527"/>
        <v>43929</v>
      </c>
      <c r="S1689" t="s">
        <v>3008</v>
      </c>
      <c r="T1689" s="6">
        <f t="shared" si="540"/>
        <v>1.2407407407407409E-2</v>
      </c>
      <c r="U1689">
        <f t="shared" si="528"/>
        <v>1.2407407407407409E-2</v>
      </c>
      <c r="V1689">
        <f t="shared" si="529"/>
        <v>2.6527777777777779E-2</v>
      </c>
      <c r="W1689">
        <f t="shared" si="530"/>
        <v>1.412037037037037E-2</v>
      </c>
      <c r="X1689">
        <f t="shared" si="543"/>
        <v>1.3773148148148147E-2</v>
      </c>
      <c r="Y1689">
        <f t="shared" si="531"/>
        <v>1.3773148148148147E-2</v>
      </c>
      <c r="Z1689" t="b">
        <f t="shared" si="532"/>
        <v>0</v>
      </c>
      <c r="AA1689" s="6">
        <f t="shared" si="533"/>
        <v>5.4398148148147862E-4</v>
      </c>
      <c r="AB1689" s="6" t="b">
        <f t="shared" si="534"/>
        <v>0</v>
      </c>
      <c r="AC1689" s="9">
        <f t="shared" si="535"/>
        <v>149</v>
      </c>
      <c r="AD1689" s="9">
        <f t="shared" si="541"/>
        <v>190.2127659574478</v>
      </c>
      <c r="AE1689" s="10">
        <f t="shared" si="542"/>
        <v>6.134259259259259E-4</v>
      </c>
      <c r="AF1689">
        <f t="shared" si="536"/>
        <v>1.3657407407407385E-3</v>
      </c>
      <c r="AG1689" t="b">
        <f t="shared" si="537"/>
        <v>0</v>
      </c>
      <c r="AH1689">
        <f t="shared" si="538"/>
        <v>2.6527777777777779E-2</v>
      </c>
    </row>
    <row r="1690" spans="1:34" x14ac:dyDescent="0.2">
      <c r="A1690">
        <v>1793</v>
      </c>
      <c r="B1690" t="s">
        <v>1721</v>
      </c>
      <c r="C1690" t="s">
        <v>1757</v>
      </c>
      <c r="D1690" t="s">
        <v>2141</v>
      </c>
      <c r="E1690" t="str">
        <f t="shared" si="525"/>
        <v>Rishi SunakApr 8, 2020</v>
      </c>
      <c r="F1690" t="str">
        <f>VLOOKUP(D1690,'names lookup'!A:L,5,FALSE)</f>
        <v>Rishi Sunak</v>
      </c>
      <c r="G1690" t="str">
        <f>VLOOKUP(F1690,'names lookup'!E:H,3,FALSE)</f>
        <v>Government</v>
      </c>
      <c r="H1690" t="str">
        <f>VLOOKUP(F1690,'names lookup'!E:I,5,FALSE)</f>
        <v>Government</v>
      </c>
      <c r="I1690" t="str">
        <f>VLOOKUP($F1690,'names lookup'!$E:J,6,FALSE)</f>
        <v>Central govt</v>
      </c>
      <c r="J1690" t="str">
        <f>VLOOKUP($F1690,'names lookup'!$E:K,7,FALSE)</f>
        <v>N/A</v>
      </c>
      <c r="K1690" t="str">
        <f>VLOOKUP($F1690,'names lookup'!$E:L,8,FALSE)</f>
        <v>UK</v>
      </c>
      <c r="L1690" t="str">
        <f t="shared" si="526"/>
        <v>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v>
      </c>
      <c r="M1690" t="str">
        <f t="shared" si="539"/>
        <v>18:39</v>
      </c>
      <c r="O1690">
        <v>318</v>
      </c>
      <c r="Q1690" t="s">
        <v>1722</v>
      </c>
      <c r="R1690" s="7">
        <f t="shared" si="527"/>
        <v>43929</v>
      </c>
      <c r="S1690" t="s">
        <v>3008</v>
      </c>
      <c r="T1690" s="6">
        <f t="shared" si="540"/>
        <v>1.2951388888888887E-2</v>
      </c>
      <c r="U1690">
        <f t="shared" si="528"/>
        <v>1.2407407407407409E-2</v>
      </c>
      <c r="V1690">
        <f t="shared" si="529"/>
        <v>2.6527777777777779E-2</v>
      </c>
      <c r="W1690">
        <f t="shared" si="530"/>
        <v>1.412037037037037E-2</v>
      </c>
      <c r="X1690">
        <f t="shared" si="543"/>
        <v>1.3773148148148147E-2</v>
      </c>
      <c r="Y1690">
        <f t="shared" si="531"/>
        <v>1.3773148148148147E-2</v>
      </c>
      <c r="Z1690" t="b">
        <f t="shared" si="532"/>
        <v>0</v>
      </c>
      <c r="AA1690" s="6">
        <f t="shared" si="533"/>
        <v>1.6203703703703866E-4</v>
      </c>
      <c r="AB1690" s="6" t="b">
        <f t="shared" si="534"/>
        <v>0</v>
      </c>
      <c r="AC1690" s="9">
        <f t="shared" si="535"/>
        <v>55</v>
      </c>
      <c r="AD1690" s="9">
        <f t="shared" si="541"/>
        <v>235.71428571428336</v>
      </c>
      <c r="AE1690" s="10">
        <f t="shared" si="542"/>
        <v>2.199074074074074E-4</v>
      </c>
      <c r="AF1690">
        <f t="shared" si="536"/>
        <v>1.3657407407407385E-3</v>
      </c>
      <c r="AG1690" t="b">
        <f t="shared" si="537"/>
        <v>0</v>
      </c>
      <c r="AH1690">
        <f t="shared" si="538"/>
        <v>2.6527777777777779E-2</v>
      </c>
    </row>
    <row r="1691" spans="1:34" x14ac:dyDescent="0.2">
      <c r="A1691">
        <v>1794</v>
      </c>
      <c r="B1691" t="s">
        <v>1721</v>
      </c>
      <c r="C1691" t="s">
        <v>1758</v>
      </c>
      <c r="D1691" t="s">
        <v>2027</v>
      </c>
      <c r="E1691" t="str">
        <f t="shared" si="525"/>
        <v>AngelaApr 8, 2020</v>
      </c>
      <c r="F1691" t="str">
        <f>VLOOKUP(D1691,'names lookup'!A:L,5,FALSE)</f>
        <v>Angela McLean</v>
      </c>
      <c r="G1691" t="str">
        <f>VLOOKUP(F1691,'names lookup'!E:H,3,FALSE)</f>
        <v>Ministry of Defence</v>
      </c>
      <c r="H1691" t="str">
        <f>VLOOKUP(F1691,'names lookup'!E:I,5,FALSE)</f>
        <v>Government</v>
      </c>
      <c r="I1691" t="str">
        <f>VLOOKUP($F1691,'names lookup'!$E:J,6,FALSE)</f>
        <v>Defence</v>
      </c>
      <c r="J1691" t="str">
        <f>VLOOKUP($F1691,'names lookup'!$E:K,7,FALSE)</f>
        <v>N/A</v>
      </c>
      <c r="K1691" t="str">
        <f>VLOOKUP($F1691,'names lookup'!$E:L,8,FALSE)</f>
        <v>UK</v>
      </c>
      <c r="L1691" t="str">
        <f t="shared" si="526"/>
        <v>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v>
      </c>
      <c r="M1691" t="str">
        <f t="shared" si="539"/>
        <v>18:53</v>
      </c>
      <c r="O1691">
        <v>550</v>
      </c>
      <c r="Q1691" t="s">
        <v>1722</v>
      </c>
      <c r="R1691" s="7">
        <f t="shared" si="527"/>
        <v>43929</v>
      </c>
      <c r="S1691" t="s">
        <v>2860</v>
      </c>
      <c r="T1691" s="6">
        <f t="shared" si="540"/>
        <v>1.3113425925925926E-2</v>
      </c>
      <c r="U1691">
        <f t="shared" si="528"/>
        <v>1.3113425925925926E-2</v>
      </c>
      <c r="V1691">
        <f t="shared" si="529"/>
        <v>2.6006944444444447E-2</v>
      </c>
      <c r="W1691">
        <f t="shared" si="530"/>
        <v>1.2893518518518521E-2</v>
      </c>
      <c r="X1691">
        <f t="shared" si="543"/>
        <v>1.3773148148148147E-2</v>
      </c>
      <c r="Y1691">
        <f t="shared" si="531"/>
        <v>1.3773148148148147E-2</v>
      </c>
      <c r="Z1691" t="b">
        <f t="shared" si="532"/>
        <v>0</v>
      </c>
      <c r="AA1691" s="6">
        <f t="shared" si="533"/>
        <v>4.3981481481481476E-4</v>
      </c>
      <c r="AB1691" s="6" t="b">
        <f t="shared" si="534"/>
        <v>0</v>
      </c>
      <c r="AC1691" s="9">
        <f t="shared" si="535"/>
        <v>100</v>
      </c>
      <c r="AD1691" s="9">
        <f t="shared" si="541"/>
        <v>157.89473684210526</v>
      </c>
      <c r="AE1691" s="10">
        <f t="shared" si="542"/>
        <v>4.0509259259259258E-4</v>
      </c>
      <c r="AF1691">
        <f t="shared" si="536"/>
        <v>6.5972222222222127E-4</v>
      </c>
      <c r="AG1691" t="b">
        <f t="shared" si="537"/>
        <v>0</v>
      </c>
      <c r="AH1691">
        <f t="shared" si="538"/>
        <v>2.6527777777777779E-2</v>
      </c>
    </row>
    <row r="1692" spans="1:34" x14ac:dyDescent="0.2">
      <c r="A1692">
        <v>1795</v>
      </c>
      <c r="B1692" t="s">
        <v>1721</v>
      </c>
      <c r="C1692" t="s">
        <v>1759</v>
      </c>
      <c r="D1692" t="s">
        <v>2141</v>
      </c>
      <c r="E1692" t="str">
        <f t="shared" si="525"/>
        <v>Rishi SunakApr 8, 2020</v>
      </c>
      <c r="F1692" t="str">
        <f>VLOOKUP(D1692,'names lookup'!A:L,5,FALSE)</f>
        <v>Rishi Sunak</v>
      </c>
      <c r="G1692" t="str">
        <f>VLOOKUP(F1692,'names lookup'!E:H,3,FALSE)</f>
        <v>Government</v>
      </c>
      <c r="H1692" t="str">
        <f>VLOOKUP(F1692,'names lookup'!E:I,5,FALSE)</f>
        <v>Government</v>
      </c>
      <c r="I1692" t="str">
        <f>VLOOKUP($F1692,'names lookup'!$E:J,6,FALSE)</f>
        <v>Central govt</v>
      </c>
      <c r="J1692" t="str">
        <f>VLOOKUP($F1692,'names lookup'!$E:K,7,FALSE)</f>
        <v>N/A</v>
      </c>
      <c r="K1692" t="str">
        <f>VLOOKUP($F1692,'names lookup'!$E:L,8,FALSE)</f>
        <v>UK</v>
      </c>
      <c r="L1692" t="str">
        <f t="shared" si="526"/>
        <v>Brilliant. And I hope, does that answer your question?</v>
      </c>
      <c r="M1692" t="str">
        <f t="shared" si="539"/>
        <v>19:31</v>
      </c>
      <c r="O1692">
        <v>75</v>
      </c>
      <c r="Q1692" t="s">
        <v>1722</v>
      </c>
      <c r="R1692" s="7">
        <f t="shared" si="527"/>
        <v>43929</v>
      </c>
      <c r="S1692" t="s">
        <v>3009</v>
      </c>
      <c r="T1692" s="6">
        <f t="shared" si="540"/>
        <v>1.3553240740740741E-2</v>
      </c>
      <c r="U1692">
        <f t="shared" si="528"/>
        <v>1.3553240740740741E-2</v>
      </c>
      <c r="V1692">
        <f t="shared" si="529"/>
        <v>2.6527777777777779E-2</v>
      </c>
      <c r="W1692">
        <f t="shared" si="530"/>
        <v>1.2974537037037038E-2</v>
      </c>
      <c r="X1692">
        <f t="shared" si="543"/>
        <v>1.3773148148148147E-2</v>
      </c>
      <c r="Y1692">
        <f t="shared" si="531"/>
        <v>1.3773148148148147E-2</v>
      </c>
      <c r="Z1692" t="b">
        <f t="shared" si="532"/>
        <v>0</v>
      </c>
      <c r="AA1692" s="6">
        <f t="shared" si="533"/>
        <v>3.4722222222222446E-5</v>
      </c>
      <c r="AB1692" s="6" t="b">
        <f t="shared" si="534"/>
        <v>0</v>
      </c>
      <c r="AC1692" s="9">
        <f t="shared" si="535"/>
        <v>9</v>
      </c>
      <c r="AD1692" s="9">
        <f t="shared" si="541"/>
        <v>179.99999999999883</v>
      </c>
      <c r="AE1692" s="10">
        <f t="shared" si="542"/>
        <v>3.4722222222222222E-5</v>
      </c>
      <c r="AF1692">
        <f t="shared" si="536"/>
        <v>2.1990740740740651E-4</v>
      </c>
      <c r="AG1692" t="b">
        <f t="shared" si="537"/>
        <v>0</v>
      </c>
      <c r="AH1692">
        <f t="shared" si="538"/>
        <v>2.6527777777777779E-2</v>
      </c>
    </row>
    <row r="1693" spans="1:34" x14ac:dyDescent="0.2">
      <c r="A1693">
        <v>1796</v>
      </c>
      <c r="B1693" t="s">
        <v>1721</v>
      </c>
      <c r="C1693" t="s">
        <v>1760</v>
      </c>
      <c r="D1693" t="s">
        <v>2025</v>
      </c>
      <c r="E1693" t="str">
        <f t="shared" si="525"/>
        <v>Andy BellApr 8, 2020</v>
      </c>
      <c r="F1693" t="str">
        <f>VLOOKUP(D1693,'names lookup'!A:L,5,FALSE)</f>
        <v>Andy Bell</v>
      </c>
      <c r="G1693" t="str">
        <f>VLOOKUP(F1693,'names lookup'!E:H,3,FALSE)</f>
        <v>Five News</v>
      </c>
      <c r="H1693" t="str">
        <f>VLOOKUP(F1693,'names lookup'!E:I,5,FALSE)</f>
        <v>Media</v>
      </c>
      <c r="I1693" t="str">
        <f>VLOOKUP($F1693,'names lookup'!$E:J,6,FALSE)</f>
        <v>TV</v>
      </c>
      <c r="J1693" t="str">
        <f>VLOOKUP($F1693,'names lookup'!$E:K,7,FALSE)</f>
        <v>National</v>
      </c>
      <c r="K1693" t="str">
        <f>VLOOKUP($F1693,'names lookup'!$E:L,8,FALSE)</f>
        <v>UK</v>
      </c>
      <c r="L1693" t="str">
        <f t="shared" si="526"/>
        <v>I’d just like to come back to the idea of whether different parts of the country could theoretically emerge at different times from lockdown. Whether that’s, first of all, politically possible, and secondly, whether that’s in any way scientifically or medically desirable.</v>
      </c>
      <c r="M1693" t="str">
        <f t="shared" si="539"/>
        <v>19:34</v>
      </c>
      <c r="O1693">
        <v>291</v>
      </c>
      <c r="Q1693" t="s">
        <v>1722</v>
      </c>
      <c r="R1693" s="7">
        <f t="shared" si="527"/>
        <v>43929</v>
      </c>
      <c r="S1693" t="s">
        <v>2646</v>
      </c>
      <c r="T1693" s="6">
        <f t="shared" si="540"/>
        <v>1.3587962962962963E-2</v>
      </c>
      <c r="U1693">
        <f t="shared" si="528"/>
        <v>1.3587962962962963E-2</v>
      </c>
      <c r="V1693">
        <f t="shared" si="529"/>
        <v>1.3587962962962963E-2</v>
      </c>
      <c r="W1693">
        <f t="shared" si="530"/>
        <v>0</v>
      </c>
      <c r="X1693">
        <f t="shared" si="543"/>
        <v>1.3773148148148147E-2</v>
      </c>
      <c r="Y1693">
        <f t="shared" si="531"/>
        <v>1.3773148148148147E-2</v>
      </c>
      <c r="Z1693" t="b">
        <f t="shared" si="532"/>
        <v>0</v>
      </c>
      <c r="AA1693" s="6">
        <f t="shared" si="533"/>
        <v>1.8518518518518406E-4</v>
      </c>
      <c r="AB1693" s="6" t="b">
        <f t="shared" si="534"/>
        <v>0</v>
      </c>
      <c r="AC1693" s="9">
        <f t="shared" si="535"/>
        <v>42</v>
      </c>
      <c r="AD1693" s="9">
        <f t="shared" si="541"/>
        <v>157.50000000000097</v>
      </c>
      <c r="AE1693" s="10">
        <f t="shared" si="542"/>
        <v>1.7361111111111112E-4</v>
      </c>
      <c r="AF1693">
        <f t="shared" si="536"/>
        <v>1.8518518518518406E-4</v>
      </c>
      <c r="AG1693" t="b">
        <f t="shared" si="537"/>
        <v>0</v>
      </c>
      <c r="AH1693">
        <f t="shared" si="538"/>
        <v>2.6527777777777779E-2</v>
      </c>
    </row>
    <row r="1694" spans="1:34" x14ac:dyDescent="0.2">
      <c r="A1694">
        <v>1797</v>
      </c>
      <c r="B1694" t="s">
        <v>1721</v>
      </c>
      <c r="C1694" t="s">
        <v>1761</v>
      </c>
      <c r="D1694" t="s">
        <v>2141</v>
      </c>
      <c r="E1694" t="str">
        <f t="shared" si="525"/>
        <v>Rishi SunakApr 8, 2020</v>
      </c>
      <c r="F1694" t="str">
        <f>VLOOKUP(D1694,'names lookup'!A:L,5,FALSE)</f>
        <v>Rishi Sunak</v>
      </c>
      <c r="G1694" t="str">
        <f>VLOOKUP(F1694,'names lookup'!E:H,3,FALSE)</f>
        <v>Government</v>
      </c>
      <c r="H1694" t="str">
        <f>VLOOKUP(F1694,'names lookup'!E:I,5,FALSE)</f>
        <v>Government</v>
      </c>
      <c r="I1694" t="str">
        <f>VLOOKUP($F1694,'names lookup'!$E:J,6,FALSE)</f>
        <v>Central govt</v>
      </c>
      <c r="J1694" t="str">
        <f>VLOOKUP($F1694,'names lookup'!$E:K,7,FALSE)</f>
        <v>N/A</v>
      </c>
      <c r="K1694" t="str">
        <f>VLOOKUP($F1694,'names lookup'!$E:L,8,FALSE)</f>
        <v>UK</v>
      </c>
      <c r="L1694" t="str">
        <f t="shared" si="526"/>
        <v>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v>
      </c>
      <c r="M1694" t="str">
        <f t="shared" si="539"/>
        <v>19:50</v>
      </c>
      <c r="O1694">
        <v>523</v>
      </c>
      <c r="Q1694" t="s">
        <v>1722</v>
      </c>
      <c r="R1694" s="7">
        <f t="shared" si="527"/>
        <v>43929</v>
      </c>
      <c r="S1694" t="s">
        <v>2694</v>
      </c>
      <c r="T1694" s="6">
        <f t="shared" si="540"/>
        <v>1.3773148148148147E-2</v>
      </c>
      <c r="U1694">
        <f t="shared" si="528"/>
        <v>1.3773148148148147E-2</v>
      </c>
      <c r="V1694">
        <f t="shared" si="529"/>
        <v>2.6527777777777779E-2</v>
      </c>
      <c r="W1694">
        <f t="shared" si="530"/>
        <v>1.2754629629629631E-2</v>
      </c>
      <c r="X1694">
        <f t="shared" si="543"/>
        <v>1.4641203703703703E-2</v>
      </c>
      <c r="Y1694">
        <f t="shared" si="531"/>
        <v>1.4641203703703703E-2</v>
      </c>
      <c r="Z1694" t="b">
        <f t="shared" si="532"/>
        <v>0</v>
      </c>
      <c r="AA1694" s="6">
        <f t="shared" si="533"/>
        <v>3.0092592592592671E-4</v>
      </c>
      <c r="AB1694" s="6" t="b">
        <f t="shared" si="534"/>
        <v>0</v>
      </c>
      <c r="AC1694" s="9">
        <f t="shared" si="535"/>
        <v>92</v>
      </c>
      <c r="AD1694" s="9">
        <f t="shared" si="541"/>
        <v>212.30769230769175</v>
      </c>
      <c r="AE1694" s="10">
        <f t="shared" si="542"/>
        <v>3.7037037037037035E-4</v>
      </c>
      <c r="AF1694">
        <f t="shared" si="536"/>
        <v>8.6805555555555594E-4</v>
      </c>
      <c r="AG1694" t="b">
        <f t="shared" si="537"/>
        <v>0</v>
      </c>
      <c r="AH1694">
        <f t="shared" si="538"/>
        <v>2.6527777777777779E-2</v>
      </c>
    </row>
    <row r="1695" spans="1:34" x14ac:dyDescent="0.2">
      <c r="A1695">
        <v>1798</v>
      </c>
      <c r="B1695" t="s">
        <v>1721</v>
      </c>
      <c r="C1695" t="s">
        <v>1762</v>
      </c>
      <c r="D1695" t="s">
        <v>2027</v>
      </c>
      <c r="E1695" t="str">
        <f t="shared" si="525"/>
        <v>AngelaApr 8, 2020</v>
      </c>
      <c r="F1695" t="str">
        <f>VLOOKUP(D1695,'names lookup'!A:L,5,FALSE)</f>
        <v>Angela McLean</v>
      </c>
      <c r="G1695" t="str">
        <f>VLOOKUP(F1695,'names lookup'!E:H,3,FALSE)</f>
        <v>Ministry of Defence</v>
      </c>
      <c r="H1695" t="str">
        <f>VLOOKUP(F1695,'names lookup'!E:I,5,FALSE)</f>
        <v>Government</v>
      </c>
      <c r="I1695" t="str">
        <f>VLOOKUP($F1695,'names lookup'!$E:J,6,FALSE)</f>
        <v>Defence</v>
      </c>
      <c r="J1695" t="str">
        <f>VLOOKUP($F1695,'names lookup'!$E:K,7,FALSE)</f>
        <v>N/A</v>
      </c>
      <c r="K1695" t="str">
        <f>VLOOKUP($F1695,'names lookup'!$E:L,8,FALSE)</f>
        <v>UK</v>
      </c>
      <c r="L1695" t="str">
        <f t="shared" si="526"/>
        <v>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v>
      </c>
      <c r="M1695" t="str">
        <f t="shared" si="539"/>
        <v>20:16</v>
      </c>
      <c r="O1695">
        <v>380</v>
      </c>
      <c r="Q1695" t="s">
        <v>1722</v>
      </c>
      <c r="R1695" s="7">
        <f t="shared" si="527"/>
        <v>43929</v>
      </c>
      <c r="S1695" t="s">
        <v>2272</v>
      </c>
      <c r="T1695" s="6">
        <f t="shared" si="540"/>
        <v>1.4074074074074074E-2</v>
      </c>
      <c r="U1695">
        <f t="shared" si="528"/>
        <v>1.4074074074074074E-2</v>
      </c>
      <c r="V1695">
        <f t="shared" si="529"/>
        <v>2.6006944444444447E-2</v>
      </c>
      <c r="W1695">
        <f t="shared" si="530"/>
        <v>1.1932870370370373E-2</v>
      </c>
      <c r="X1695">
        <f t="shared" si="543"/>
        <v>1.4641203703703703E-2</v>
      </c>
      <c r="Y1695">
        <f t="shared" si="531"/>
        <v>1.4641203703703703E-2</v>
      </c>
      <c r="Z1695" t="b">
        <f t="shared" si="532"/>
        <v>0</v>
      </c>
      <c r="AA1695" s="6">
        <f t="shared" si="533"/>
        <v>2.6620370370370253E-4</v>
      </c>
      <c r="AB1695" s="6" t="b">
        <f t="shared" si="534"/>
        <v>0</v>
      </c>
      <c r="AC1695" s="9">
        <f t="shared" si="535"/>
        <v>72</v>
      </c>
      <c r="AD1695" s="9">
        <f t="shared" si="541"/>
        <v>187.82608695652257</v>
      </c>
      <c r="AE1695" s="10">
        <f t="shared" si="542"/>
        <v>2.8935185185185189E-4</v>
      </c>
      <c r="AF1695">
        <f t="shared" si="536"/>
        <v>5.6712962962962923E-4</v>
      </c>
      <c r="AG1695" t="b">
        <f t="shared" si="537"/>
        <v>0</v>
      </c>
      <c r="AH1695">
        <f t="shared" si="538"/>
        <v>2.6527777777777779E-2</v>
      </c>
    </row>
    <row r="1696" spans="1:34" x14ac:dyDescent="0.2">
      <c r="A1696">
        <v>1799</v>
      </c>
      <c r="B1696" t="s">
        <v>1721</v>
      </c>
      <c r="C1696" t="s">
        <v>1763</v>
      </c>
      <c r="D1696" t="s">
        <v>2141</v>
      </c>
      <c r="E1696" t="str">
        <f t="shared" si="525"/>
        <v>Rishi SunakApr 8, 2020</v>
      </c>
      <c r="F1696" t="str">
        <f>VLOOKUP(D1696,'names lookup'!A:L,5,FALSE)</f>
        <v>Rishi Sunak</v>
      </c>
      <c r="G1696" t="str">
        <f>VLOOKUP(F1696,'names lookup'!E:H,3,FALSE)</f>
        <v>Government</v>
      </c>
      <c r="H1696" t="str">
        <f>VLOOKUP(F1696,'names lookup'!E:I,5,FALSE)</f>
        <v>Government</v>
      </c>
      <c r="I1696" t="str">
        <f>VLOOKUP($F1696,'names lookup'!$E:J,6,FALSE)</f>
        <v>Central govt</v>
      </c>
      <c r="J1696" t="str">
        <f>VLOOKUP($F1696,'names lookup'!$E:K,7,FALSE)</f>
        <v>N/A</v>
      </c>
      <c r="K1696" t="str">
        <f>VLOOKUP($F1696,'names lookup'!$E:L,8,FALSE)</f>
        <v>UK</v>
      </c>
      <c r="L1696" t="str">
        <f t="shared" si="526"/>
        <v>Thank you, Andy. Gary Gibbon from Channel 4.</v>
      </c>
      <c r="M1696" t="str">
        <f t="shared" si="539"/>
        <v>20:39</v>
      </c>
      <c r="O1696">
        <v>65</v>
      </c>
      <c r="Q1696" t="s">
        <v>1722</v>
      </c>
      <c r="R1696" s="7">
        <f t="shared" si="527"/>
        <v>43929</v>
      </c>
      <c r="S1696" t="s">
        <v>3010</v>
      </c>
      <c r="T1696" s="6">
        <f t="shared" si="540"/>
        <v>1.4340277777777776E-2</v>
      </c>
      <c r="U1696">
        <f t="shared" si="528"/>
        <v>1.4340277777777776E-2</v>
      </c>
      <c r="V1696">
        <f t="shared" si="529"/>
        <v>2.6527777777777779E-2</v>
      </c>
      <c r="W1696">
        <f t="shared" si="530"/>
        <v>1.2187500000000002E-2</v>
      </c>
      <c r="X1696">
        <f t="shared" si="543"/>
        <v>1.4641203703703703E-2</v>
      </c>
      <c r="Y1696">
        <f t="shared" si="531"/>
        <v>1.4641203703703703E-2</v>
      </c>
      <c r="Z1696" t="b">
        <f t="shared" si="532"/>
        <v>0</v>
      </c>
      <c r="AA1696" s="6">
        <f t="shared" si="533"/>
        <v>5.7870370370371321E-5</v>
      </c>
      <c r="AB1696" s="6" t="b">
        <f t="shared" si="534"/>
        <v>0</v>
      </c>
      <c r="AC1696" s="9">
        <f t="shared" si="535"/>
        <v>8</v>
      </c>
      <c r="AD1696" s="9">
        <f t="shared" si="541"/>
        <v>95.999999999998423</v>
      </c>
      <c r="AE1696" s="10">
        <f t="shared" si="542"/>
        <v>2.3148148148148147E-5</v>
      </c>
      <c r="AF1696">
        <f t="shared" si="536"/>
        <v>3.0092592592592671E-4</v>
      </c>
      <c r="AG1696" t="b">
        <f t="shared" si="537"/>
        <v>0</v>
      </c>
      <c r="AH1696">
        <f t="shared" si="538"/>
        <v>2.6527777777777779E-2</v>
      </c>
    </row>
    <row r="1697" spans="1:34" x14ac:dyDescent="0.2">
      <c r="A1697">
        <v>1800</v>
      </c>
      <c r="B1697" t="s">
        <v>1721</v>
      </c>
      <c r="C1697" t="s">
        <v>1764</v>
      </c>
      <c r="D1697" t="s">
        <v>2026</v>
      </c>
      <c r="E1697" t="str">
        <f t="shared" si="525"/>
        <v>Andy GibbonApr 8, 2020</v>
      </c>
      <c r="F1697" t="str">
        <f>VLOOKUP(E1697,'names lookup'!D:L,2,FALSE)</f>
        <v>Gary Gibbon</v>
      </c>
      <c r="G1697" t="str">
        <f>VLOOKUP(F1697,'names lookup'!E:H,3,FALSE)</f>
        <v>Channel 4 News</v>
      </c>
      <c r="H1697" t="str">
        <f>VLOOKUP(F1697,'names lookup'!E:I,5,FALSE)</f>
        <v>Media</v>
      </c>
      <c r="I1697" t="str">
        <f>VLOOKUP($F1697,'names lookup'!$E:J,6,FALSE)</f>
        <v>TV</v>
      </c>
      <c r="J1697" t="str">
        <f>VLOOKUP($F1697,'names lookup'!$E:K,7,FALSE)</f>
        <v>National</v>
      </c>
      <c r="K1697" t="str">
        <f>VLOOKUP($F1697,'names lookup'!$E:L,8,FALSE)</f>
        <v>UK</v>
      </c>
      <c r="L1697" t="str">
        <f t="shared" si="526"/>
        <v>Thank you. Chancellor, can I ask you. We’ve had unemployment figures from one European country so far, post-COVID crisis Norway. Unemployment, well over 10%. From the data you look at in the Treasury, can you hand on heart say we’re not going to see something like that here?</v>
      </c>
      <c r="M1697" t="str">
        <f t="shared" si="539"/>
        <v>20:44</v>
      </c>
      <c r="O1697">
        <v>297</v>
      </c>
      <c r="Q1697" t="s">
        <v>1722</v>
      </c>
      <c r="R1697" s="7">
        <f t="shared" si="527"/>
        <v>43929</v>
      </c>
      <c r="S1697" t="s">
        <v>3011</v>
      </c>
      <c r="T1697" s="6">
        <f t="shared" si="540"/>
        <v>1.4398148148148148E-2</v>
      </c>
      <c r="U1697">
        <f t="shared" si="528"/>
        <v>1.4398148148148148E-2</v>
      </c>
      <c r="V1697">
        <f t="shared" si="529"/>
        <v>1.4398148148148148E-2</v>
      </c>
      <c r="W1697">
        <f t="shared" si="530"/>
        <v>0</v>
      </c>
      <c r="X1697">
        <f t="shared" si="543"/>
        <v>1.4641203703703703E-2</v>
      </c>
      <c r="Y1697">
        <f t="shared" si="531"/>
        <v>1.4641203703703703E-2</v>
      </c>
      <c r="Z1697" t="b">
        <f t="shared" si="532"/>
        <v>0</v>
      </c>
      <c r="AA1697" s="6">
        <f t="shared" si="533"/>
        <v>2.4305555555555539E-4</v>
      </c>
      <c r="AB1697" s="6" t="b">
        <f t="shared" si="534"/>
        <v>0</v>
      </c>
      <c r="AC1697" s="9">
        <f t="shared" si="535"/>
        <v>48</v>
      </c>
      <c r="AD1697" s="9">
        <f t="shared" si="541"/>
        <v>137.14285714285725</v>
      </c>
      <c r="AE1697" s="10">
        <f t="shared" si="542"/>
        <v>1.9675925925925926E-4</v>
      </c>
      <c r="AF1697">
        <f t="shared" si="536"/>
        <v>2.4305555555555539E-4</v>
      </c>
      <c r="AG1697" t="b">
        <f t="shared" si="537"/>
        <v>0</v>
      </c>
      <c r="AH1697">
        <f t="shared" si="538"/>
        <v>2.6527777777777779E-2</v>
      </c>
    </row>
    <row r="1698" spans="1:34" x14ac:dyDescent="0.2">
      <c r="A1698">
        <v>1801</v>
      </c>
      <c r="B1698" t="s">
        <v>1721</v>
      </c>
      <c r="C1698" t="s">
        <v>1765</v>
      </c>
      <c r="D1698" t="s">
        <v>2141</v>
      </c>
      <c r="E1698" t="str">
        <f t="shared" si="525"/>
        <v>Rishi SunakApr 8, 2020</v>
      </c>
      <c r="F1698" t="str">
        <f>VLOOKUP(D1698,'names lookup'!A:L,5,FALSE)</f>
        <v>Rishi Sunak</v>
      </c>
      <c r="G1698" t="str">
        <f>VLOOKUP(F1698,'names lookup'!E:H,3,FALSE)</f>
        <v>Government</v>
      </c>
      <c r="H1698" t="str">
        <f>VLOOKUP(F1698,'names lookup'!E:I,5,FALSE)</f>
        <v>Government</v>
      </c>
      <c r="I1698" t="str">
        <f>VLOOKUP($F1698,'names lookup'!$E:J,6,FALSE)</f>
        <v>Central govt</v>
      </c>
      <c r="J1698" t="str">
        <f>VLOOKUP($F1698,'names lookup'!$E:K,7,FALSE)</f>
        <v>N/A</v>
      </c>
      <c r="K1698" t="str">
        <f>VLOOKUP($F1698,'names lookup'!$E:L,8,FALSE)</f>
        <v>UK</v>
      </c>
      <c r="L1698" t="str">
        <f t="shared" si="526"/>
        <v>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v>
      </c>
      <c r="M1698" t="str">
        <f t="shared" si="539"/>
        <v>21:05</v>
      </c>
      <c r="O1698">
        <v>907</v>
      </c>
      <c r="Q1698" t="s">
        <v>1722</v>
      </c>
      <c r="R1698" s="7">
        <f t="shared" si="527"/>
        <v>43929</v>
      </c>
      <c r="S1698" t="s">
        <v>3012</v>
      </c>
      <c r="T1698" s="6">
        <f t="shared" si="540"/>
        <v>1.4641203703703703E-2</v>
      </c>
      <c r="U1698">
        <f t="shared" si="528"/>
        <v>1.4641203703703703E-2</v>
      </c>
      <c r="V1698">
        <f t="shared" si="529"/>
        <v>2.6527777777777779E-2</v>
      </c>
      <c r="W1698">
        <f t="shared" si="530"/>
        <v>1.1886574074074075E-2</v>
      </c>
      <c r="X1698">
        <f t="shared" si="543"/>
        <v>1.5787037037037037E-2</v>
      </c>
      <c r="Y1698">
        <f t="shared" si="531"/>
        <v>1.5787037037037037E-2</v>
      </c>
      <c r="Z1698" t="b">
        <f t="shared" si="532"/>
        <v>0</v>
      </c>
      <c r="AA1698" s="6">
        <f t="shared" si="533"/>
        <v>5.3240740740740852E-4</v>
      </c>
      <c r="AB1698" s="6" t="b">
        <f t="shared" si="534"/>
        <v>0</v>
      </c>
      <c r="AC1698" s="9">
        <f t="shared" si="535"/>
        <v>158</v>
      </c>
      <c r="AD1698" s="9">
        <f t="shared" si="541"/>
        <v>206.0869565217387</v>
      </c>
      <c r="AE1698" s="10">
        <f t="shared" si="542"/>
        <v>6.4814814814814813E-4</v>
      </c>
      <c r="AF1698">
        <f t="shared" si="536"/>
        <v>1.1458333333333338E-3</v>
      </c>
      <c r="AG1698" t="b">
        <f t="shared" si="537"/>
        <v>0</v>
      </c>
      <c r="AH1698">
        <f t="shared" si="538"/>
        <v>2.6527777777777779E-2</v>
      </c>
    </row>
    <row r="1699" spans="1:34" x14ac:dyDescent="0.2">
      <c r="A1699">
        <v>1802</v>
      </c>
      <c r="B1699" t="s">
        <v>1721</v>
      </c>
      <c r="C1699" t="s">
        <v>1766</v>
      </c>
      <c r="D1699" t="s">
        <v>2141</v>
      </c>
      <c r="E1699" t="str">
        <f t="shared" si="525"/>
        <v>Rishi SunakApr 8, 2020</v>
      </c>
      <c r="F1699" t="str">
        <f>VLOOKUP(D1699,'names lookup'!A:L,5,FALSE)</f>
        <v>Rishi Sunak</v>
      </c>
      <c r="G1699" t="str">
        <f>VLOOKUP(F1699,'names lookup'!E:H,3,FALSE)</f>
        <v>Government</v>
      </c>
      <c r="H1699" t="str">
        <f>VLOOKUP(F1699,'names lookup'!E:I,5,FALSE)</f>
        <v>Government</v>
      </c>
      <c r="I1699" t="str">
        <f>VLOOKUP($F1699,'names lookup'!$E:J,6,FALSE)</f>
        <v>Central govt</v>
      </c>
      <c r="J1699" t="str">
        <f>VLOOKUP($F1699,'names lookup'!$E:K,7,FALSE)</f>
        <v>N/A</v>
      </c>
      <c r="K1699" t="str">
        <f>VLOOKUP($F1699,'names lookup'!$E:L,8,FALSE)</f>
        <v>UK</v>
      </c>
      <c r="L1699" t="str">
        <f t="shared" si="526"/>
        <v>I think that’s what other commentators have said as well. That if we weren’t doing all the things that we’re doing, if we won’t put in place these unprecedented measures, it would certainly be worse. I believe we’re doing the right things. I can’t-</v>
      </c>
      <c r="M1699" t="str">
        <f t="shared" si="539"/>
        <v>21:51</v>
      </c>
      <c r="O1699">
        <v>269</v>
      </c>
      <c r="Q1699" t="s">
        <v>1722</v>
      </c>
      <c r="R1699" s="7">
        <f t="shared" si="527"/>
        <v>43929</v>
      </c>
      <c r="S1699" t="s">
        <v>3012</v>
      </c>
      <c r="T1699" s="6">
        <f t="shared" si="540"/>
        <v>1.5173611111111112E-2</v>
      </c>
      <c r="U1699">
        <f t="shared" si="528"/>
        <v>1.4641203703703703E-2</v>
      </c>
      <c r="V1699">
        <f t="shared" si="529"/>
        <v>2.6527777777777779E-2</v>
      </c>
      <c r="W1699">
        <f t="shared" si="530"/>
        <v>1.1886574074074075E-2</v>
      </c>
      <c r="X1699">
        <f t="shared" si="543"/>
        <v>1.5787037037037037E-2</v>
      </c>
      <c r="Y1699">
        <f t="shared" si="531"/>
        <v>1.5787037037037037E-2</v>
      </c>
      <c r="Z1699" t="b">
        <f t="shared" si="532"/>
        <v>0</v>
      </c>
      <c r="AA1699" s="6">
        <f t="shared" si="533"/>
        <v>1.3888888888888805E-4</v>
      </c>
      <c r="AB1699" s="6" t="b">
        <f t="shared" si="534"/>
        <v>0</v>
      </c>
      <c r="AC1699" s="9">
        <f t="shared" si="535"/>
        <v>44</v>
      </c>
      <c r="AD1699" s="9">
        <f t="shared" ref="AD1699:AD1730" si="544">IF(AB1699=FALSE,AC1699/(AA1699*(24*60)),"")</f>
        <v>220.00000000000134</v>
      </c>
      <c r="AE1699" s="10">
        <f t="shared" si="542"/>
        <v>1.7361111111111112E-4</v>
      </c>
      <c r="AF1699">
        <f t="shared" si="536"/>
        <v>1.1458333333333338E-3</v>
      </c>
      <c r="AG1699" t="b">
        <f t="shared" si="537"/>
        <v>0</v>
      </c>
      <c r="AH1699">
        <f t="shared" si="538"/>
        <v>2.6527777777777779E-2</v>
      </c>
    </row>
    <row r="1700" spans="1:34" x14ac:dyDescent="0.2">
      <c r="A1700">
        <v>1803</v>
      </c>
      <c r="B1700" t="s">
        <v>1721</v>
      </c>
      <c r="C1700" t="s">
        <v>1767</v>
      </c>
      <c r="D1700" t="s">
        <v>2141</v>
      </c>
      <c r="E1700" t="str">
        <f t="shared" si="525"/>
        <v>Rishi SunakApr 8, 2020</v>
      </c>
      <c r="F1700" t="str">
        <f>VLOOKUP(D1700,'names lookup'!A:L,5,FALSE)</f>
        <v>Rishi Sunak</v>
      </c>
      <c r="G1700" t="str">
        <f>VLOOKUP(F1700,'names lookup'!E:H,3,FALSE)</f>
        <v>Government</v>
      </c>
      <c r="H1700" t="str">
        <f>VLOOKUP(F1700,'names lookup'!E:I,5,FALSE)</f>
        <v>Government</v>
      </c>
      <c r="I1700" t="str">
        <f>VLOOKUP($F1700,'names lookup'!$E:J,6,FALSE)</f>
        <v>Central govt</v>
      </c>
      <c r="J1700" t="str">
        <f>VLOOKUP($F1700,'names lookup'!$E:K,7,FALSE)</f>
        <v>N/A</v>
      </c>
      <c r="K1700" t="str">
        <f>VLOOKUP($F1700,'names lookup'!$E:L,8,FALSE)</f>
        <v>UK</v>
      </c>
      <c r="L1700" t="str">
        <f t="shared" si="526"/>
        <v>…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v>
      </c>
      <c r="M1700" t="str">
        <f t="shared" si="539"/>
        <v>22:03</v>
      </c>
      <c r="O1700">
        <v>367</v>
      </c>
      <c r="Q1700" t="s">
        <v>1722</v>
      </c>
      <c r="R1700" s="7">
        <f t="shared" si="527"/>
        <v>43929</v>
      </c>
      <c r="S1700" t="s">
        <v>3012</v>
      </c>
      <c r="T1700" s="6">
        <f t="shared" si="540"/>
        <v>1.53125E-2</v>
      </c>
      <c r="U1700">
        <f t="shared" si="528"/>
        <v>1.4641203703703703E-2</v>
      </c>
      <c r="V1700">
        <f t="shared" si="529"/>
        <v>2.6527777777777779E-2</v>
      </c>
      <c r="W1700">
        <f t="shared" si="530"/>
        <v>1.1886574074074075E-2</v>
      </c>
      <c r="X1700">
        <f t="shared" si="543"/>
        <v>1.5787037037037037E-2</v>
      </c>
      <c r="Y1700">
        <f t="shared" si="531"/>
        <v>1.5787037037037037E-2</v>
      </c>
      <c r="Z1700" t="b">
        <f t="shared" si="532"/>
        <v>0</v>
      </c>
      <c r="AA1700" s="6">
        <f t="shared" si="533"/>
        <v>2.0833333333333294E-4</v>
      </c>
      <c r="AB1700" s="6" t="b">
        <f t="shared" si="534"/>
        <v>0</v>
      </c>
      <c r="AC1700" s="9">
        <f t="shared" si="535"/>
        <v>59</v>
      </c>
      <c r="AD1700" s="9">
        <f t="shared" si="544"/>
        <v>196.66666666666703</v>
      </c>
      <c r="AE1700" s="10">
        <f t="shared" si="542"/>
        <v>2.4305555555555552E-4</v>
      </c>
      <c r="AF1700">
        <f t="shared" si="536"/>
        <v>1.1458333333333338E-3</v>
      </c>
      <c r="AG1700" t="b">
        <f t="shared" si="537"/>
        <v>0</v>
      </c>
      <c r="AH1700">
        <f t="shared" si="538"/>
        <v>2.6527777777777779E-2</v>
      </c>
    </row>
    <row r="1701" spans="1:34" x14ac:dyDescent="0.2">
      <c r="A1701">
        <v>1804</v>
      </c>
      <c r="B1701" t="s">
        <v>1721</v>
      </c>
      <c r="C1701" t="s">
        <v>1768</v>
      </c>
      <c r="D1701" t="s">
        <v>2158</v>
      </c>
      <c r="E1701" t="str">
        <f t="shared" si="525"/>
        <v>Speaker 2Apr 8, 2020</v>
      </c>
      <c r="F1701" t="str">
        <f>VLOOKUP(E1701,'names lookup'!D:L,2,FALSE)</f>
        <v>Gary Gibbon</v>
      </c>
      <c r="G1701" t="str">
        <f>VLOOKUP(F1701,'names lookup'!E:H,3,FALSE)</f>
        <v>Channel 4 News</v>
      </c>
      <c r="H1701" t="str">
        <f>VLOOKUP(F1701,'names lookup'!E:I,5,FALSE)</f>
        <v>Media</v>
      </c>
      <c r="I1701" t="str">
        <f>VLOOKUP($F1701,'names lookup'!$E:J,6,FALSE)</f>
        <v>TV</v>
      </c>
      <c r="J1701" t="str">
        <f>VLOOKUP($F1701,'names lookup'!$E:K,7,FALSE)</f>
        <v>National</v>
      </c>
      <c r="K1701" t="str">
        <f>VLOOKUP($F1701,'names lookup'!$E:L,8,FALSE)</f>
        <v>UK</v>
      </c>
      <c r="L1701" t="str">
        <f t="shared" si="526"/>
        <v>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v>
      </c>
      <c r="M1701" t="str">
        <f t="shared" si="539"/>
        <v>22:21</v>
      </c>
      <c r="O1701">
        <v>412</v>
      </c>
      <c r="Q1701" t="s">
        <v>1722</v>
      </c>
      <c r="R1701" s="7">
        <f t="shared" si="527"/>
        <v>43929</v>
      </c>
      <c r="S1701" t="s">
        <v>2331</v>
      </c>
      <c r="T1701" s="6">
        <f t="shared" si="540"/>
        <v>1.5520833333333333E-2</v>
      </c>
      <c r="U1701">
        <f t="shared" si="528"/>
        <v>1.5520833333333333E-2</v>
      </c>
      <c r="V1701">
        <f t="shared" si="529"/>
        <v>1.5520833333333333E-2</v>
      </c>
      <c r="W1701">
        <f t="shared" si="530"/>
        <v>0</v>
      </c>
      <c r="X1701">
        <f t="shared" si="543"/>
        <v>1.5787037037037037E-2</v>
      </c>
      <c r="Y1701">
        <f t="shared" si="531"/>
        <v>1.5787037037037037E-2</v>
      </c>
      <c r="Z1701" t="b">
        <f t="shared" si="532"/>
        <v>0</v>
      </c>
      <c r="AA1701" s="6">
        <f t="shared" si="533"/>
        <v>2.6620370370370426E-4</v>
      </c>
      <c r="AB1701" s="6" t="b">
        <f t="shared" si="534"/>
        <v>0</v>
      </c>
      <c r="AC1701" s="9">
        <f t="shared" si="535"/>
        <v>66</v>
      </c>
      <c r="AD1701" s="9">
        <f t="shared" si="544"/>
        <v>172.17391304347791</v>
      </c>
      <c r="AE1701" s="10">
        <f t="shared" si="542"/>
        <v>2.6620370370370372E-4</v>
      </c>
      <c r="AF1701">
        <f t="shared" si="536"/>
        <v>2.6620370370370426E-4</v>
      </c>
      <c r="AG1701" t="b">
        <f t="shared" si="537"/>
        <v>0</v>
      </c>
      <c r="AH1701">
        <f t="shared" si="538"/>
        <v>2.6527777777777779E-2</v>
      </c>
    </row>
    <row r="1702" spans="1:34" x14ac:dyDescent="0.2">
      <c r="A1702">
        <v>1805</v>
      </c>
      <c r="B1702" t="s">
        <v>1721</v>
      </c>
      <c r="C1702" t="s">
        <v>1769</v>
      </c>
      <c r="D1702" t="s">
        <v>2141</v>
      </c>
      <c r="E1702" t="str">
        <f t="shared" si="525"/>
        <v>Rishi SunakApr 8, 2020</v>
      </c>
      <c r="F1702" t="str">
        <f>VLOOKUP(D1702,'names lookup'!A:L,5,FALSE)</f>
        <v>Rishi Sunak</v>
      </c>
      <c r="G1702" t="str">
        <f>VLOOKUP(F1702,'names lookup'!E:H,3,FALSE)</f>
        <v>Government</v>
      </c>
      <c r="H1702" t="str">
        <f>VLOOKUP(F1702,'names lookup'!E:I,5,FALSE)</f>
        <v>Government</v>
      </c>
      <c r="I1702" t="str">
        <f>VLOOKUP($F1702,'names lookup'!$E:J,6,FALSE)</f>
        <v>Central govt</v>
      </c>
      <c r="J1702" t="str">
        <f>VLOOKUP($F1702,'names lookup'!$E:K,7,FALSE)</f>
        <v>N/A</v>
      </c>
      <c r="K1702" t="str">
        <f>VLOOKUP($F1702,'names lookup'!$E:L,8,FALSE)</f>
        <v>UK</v>
      </c>
      <c r="L1702" t="str">
        <f t="shared" si="526"/>
        <v>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v>
      </c>
      <c r="M1702" t="str">
        <f t="shared" si="539"/>
        <v>22:44</v>
      </c>
      <c r="O1702">
        <v>802</v>
      </c>
      <c r="Q1702" t="s">
        <v>1722</v>
      </c>
      <c r="R1702" s="7">
        <f t="shared" si="527"/>
        <v>43929</v>
      </c>
      <c r="S1702" t="s">
        <v>3013</v>
      </c>
      <c r="T1702" s="6">
        <f t="shared" si="540"/>
        <v>1.5787037037037037E-2</v>
      </c>
      <c r="U1702">
        <f t="shared" si="528"/>
        <v>1.5787037037037037E-2</v>
      </c>
      <c r="V1702">
        <f t="shared" si="529"/>
        <v>2.6527777777777779E-2</v>
      </c>
      <c r="W1702">
        <f t="shared" si="530"/>
        <v>1.0740740740740742E-2</v>
      </c>
      <c r="X1702">
        <f t="shared" si="543"/>
        <v>1.7916666666666668E-2</v>
      </c>
      <c r="Y1702">
        <f t="shared" si="531"/>
        <v>1.7916666666666668E-2</v>
      </c>
      <c r="Z1702" t="b">
        <f t="shared" si="532"/>
        <v>0</v>
      </c>
      <c r="AA1702" s="6">
        <f t="shared" si="533"/>
        <v>4.6296296296296016E-4</v>
      </c>
      <c r="AB1702" s="6" t="b">
        <f t="shared" si="534"/>
        <v>0</v>
      </c>
      <c r="AC1702" s="9">
        <f t="shared" si="535"/>
        <v>147</v>
      </c>
      <c r="AD1702" s="9">
        <f t="shared" si="544"/>
        <v>220.50000000000134</v>
      </c>
      <c r="AE1702" s="10">
        <f t="shared" si="542"/>
        <v>6.018518518518519E-4</v>
      </c>
      <c r="AF1702">
        <f t="shared" si="536"/>
        <v>2.1296296296296306E-3</v>
      </c>
      <c r="AG1702" t="b">
        <f t="shared" si="537"/>
        <v>0</v>
      </c>
      <c r="AH1702">
        <f t="shared" si="538"/>
        <v>2.6527777777777779E-2</v>
      </c>
    </row>
    <row r="1703" spans="1:34" x14ac:dyDescent="0.2">
      <c r="A1703">
        <v>1806</v>
      </c>
      <c r="B1703" t="s">
        <v>1721</v>
      </c>
      <c r="C1703" t="s">
        <v>1770</v>
      </c>
      <c r="D1703" t="s">
        <v>2141</v>
      </c>
      <c r="E1703" t="str">
        <f t="shared" si="525"/>
        <v>Rishi SunakApr 8, 2020</v>
      </c>
      <c r="F1703" t="str">
        <f>VLOOKUP(D1703,'names lookup'!A:L,5,FALSE)</f>
        <v>Rishi Sunak</v>
      </c>
      <c r="G1703" t="str">
        <f>VLOOKUP(F1703,'names lookup'!E:H,3,FALSE)</f>
        <v>Government</v>
      </c>
      <c r="H1703" t="str">
        <f>VLOOKUP(F1703,'names lookup'!E:I,5,FALSE)</f>
        <v>Government</v>
      </c>
      <c r="I1703" t="str">
        <f>VLOOKUP($F1703,'names lookup'!$E:J,6,FALSE)</f>
        <v>Central govt</v>
      </c>
      <c r="J1703" t="str">
        <f>VLOOKUP($F1703,'names lookup'!$E:K,7,FALSE)</f>
        <v>N/A</v>
      </c>
      <c r="K1703" t="str">
        <f>VLOOKUP($F1703,'names lookup'!$E:L,8,FALSE)</f>
        <v>UK</v>
      </c>
      <c r="L1703" t="str">
        <f t="shared" si="526"/>
        <v>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v>
      </c>
      <c r="M1703" t="str">
        <f t="shared" si="539"/>
        <v>23:24</v>
      </c>
      <c r="O1703">
        <v>1002</v>
      </c>
      <c r="Q1703" t="s">
        <v>1722</v>
      </c>
      <c r="R1703" s="7">
        <f t="shared" si="527"/>
        <v>43929</v>
      </c>
      <c r="S1703" t="s">
        <v>3013</v>
      </c>
      <c r="T1703" s="6">
        <f t="shared" si="540"/>
        <v>1.6249999999999997E-2</v>
      </c>
      <c r="U1703">
        <f t="shared" si="528"/>
        <v>1.5787037037037037E-2</v>
      </c>
      <c r="V1703">
        <f t="shared" si="529"/>
        <v>2.6527777777777779E-2</v>
      </c>
      <c r="W1703">
        <f t="shared" si="530"/>
        <v>1.0740740740740742E-2</v>
      </c>
      <c r="X1703">
        <f t="shared" si="543"/>
        <v>1.7916666666666668E-2</v>
      </c>
      <c r="Y1703">
        <f t="shared" si="531"/>
        <v>1.7916666666666668E-2</v>
      </c>
      <c r="Z1703" t="b">
        <f t="shared" si="532"/>
        <v>0</v>
      </c>
      <c r="AA1703" s="6">
        <f t="shared" si="533"/>
        <v>6.9444444444444545E-4</v>
      </c>
      <c r="AB1703" s="6" t="b">
        <f t="shared" si="534"/>
        <v>0</v>
      </c>
      <c r="AC1703" s="9">
        <f t="shared" si="535"/>
        <v>183</v>
      </c>
      <c r="AD1703" s="9">
        <f t="shared" si="544"/>
        <v>182.99999999999974</v>
      </c>
      <c r="AE1703" s="10">
        <f t="shared" si="542"/>
        <v>7.5231481481481471E-4</v>
      </c>
      <c r="AF1703">
        <f t="shared" si="536"/>
        <v>2.1296296296296306E-3</v>
      </c>
      <c r="AG1703" t="b">
        <f t="shared" si="537"/>
        <v>0</v>
      </c>
      <c r="AH1703">
        <f t="shared" si="538"/>
        <v>2.6527777777777779E-2</v>
      </c>
    </row>
    <row r="1704" spans="1:34" x14ac:dyDescent="0.2">
      <c r="A1704">
        <v>1807</v>
      </c>
      <c r="B1704" t="s">
        <v>1721</v>
      </c>
      <c r="C1704" t="s">
        <v>1771</v>
      </c>
      <c r="D1704" t="s">
        <v>2134</v>
      </c>
      <c r="E1704" t="str">
        <f t="shared" si="525"/>
        <v>Piper QuierApr 8, 2020</v>
      </c>
      <c r="F1704" t="str">
        <f>VLOOKUP(E1704,'names lookup'!D:L,2,FALSE)</f>
        <v>Pippa Crerar</v>
      </c>
      <c r="G1704" t="str">
        <f>VLOOKUP(F1704,'names lookup'!E:H,3,FALSE)</f>
        <v>Daily Mirror</v>
      </c>
      <c r="H1704" t="str">
        <f>VLOOKUP(F1704,'names lookup'!E:I,5,FALSE)</f>
        <v>Media</v>
      </c>
      <c r="I1704" t="str">
        <f>VLOOKUP($F1704,'names lookup'!$E:J,6,FALSE)</f>
        <v>Newspaper</v>
      </c>
      <c r="J1704" t="str">
        <f>VLOOKUP($F1704,'names lookup'!$E:K,7,FALSE)</f>
        <v>National</v>
      </c>
      <c r="K1704" t="str">
        <f>VLOOKUP($F1704,'names lookup'!$E:L,8,FALSE)</f>
        <v>UK</v>
      </c>
      <c r="L1704" t="str">
        <f t="shared" si="526"/>
        <v>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v>
      </c>
      <c r="M1704" t="str">
        <f t="shared" si="539"/>
        <v>24:24</v>
      </c>
      <c r="O1704">
        <v>666</v>
      </c>
      <c r="Q1704" t="s">
        <v>1722</v>
      </c>
      <c r="R1704" s="7">
        <f t="shared" si="527"/>
        <v>43929</v>
      </c>
      <c r="S1704" t="s">
        <v>3014</v>
      </c>
      <c r="T1704" s="6">
        <f t="shared" si="540"/>
        <v>1.6944444444444443E-2</v>
      </c>
      <c r="U1704">
        <f t="shared" si="528"/>
        <v>1.6944444444444443E-2</v>
      </c>
      <c r="V1704">
        <f t="shared" si="529"/>
        <v>1.8368055555555554E-2</v>
      </c>
      <c r="W1704">
        <f t="shared" si="530"/>
        <v>1.4236111111111116E-3</v>
      </c>
      <c r="X1704">
        <f t="shared" si="543"/>
        <v>1.7916666666666668E-2</v>
      </c>
      <c r="Y1704">
        <f t="shared" si="531"/>
        <v>1.7916666666666668E-2</v>
      </c>
      <c r="Z1704" t="b">
        <f t="shared" si="532"/>
        <v>0</v>
      </c>
      <c r="AA1704" s="6">
        <f t="shared" si="533"/>
        <v>5.5555555555555566E-4</v>
      </c>
      <c r="AB1704" s="6" t="b">
        <f t="shared" si="534"/>
        <v>0</v>
      </c>
      <c r="AC1704" s="9">
        <f t="shared" si="535"/>
        <v>120</v>
      </c>
      <c r="AD1704" s="9">
        <f t="shared" si="544"/>
        <v>149.99999999999997</v>
      </c>
      <c r="AE1704" s="10">
        <f t="shared" si="542"/>
        <v>4.9768518518518521E-4</v>
      </c>
      <c r="AF1704">
        <f t="shared" si="536"/>
        <v>9.7222222222222501E-4</v>
      </c>
      <c r="AG1704" t="b">
        <f t="shared" si="537"/>
        <v>0</v>
      </c>
      <c r="AH1704">
        <f t="shared" si="538"/>
        <v>2.6527777777777779E-2</v>
      </c>
    </row>
    <row r="1705" spans="1:34" x14ac:dyDescent="0.2">
      <c r="A1705">
        <v>1808</v>
      </c>
      <c r="B1705" t="s">
        <v>1721</v>
      </c>
      <c r="C1705" t="s">
        <v>1772</v>
      </c>
      <c r="D1705" t="s">
        <v>2159</v>
      </c>
      <c r="E1705" t="str">
        <f t="shared" si="525"/>
        <v>Speaker 3Apr 8, 2020</v>
      </c>
      <c r="F1705" t="str">
        <f>VLOOKUP(E1705,'names lookup'!D:L,2,FALSE)</f>
        <v>Rishi Sunak</v>
      </c>
      <c r="G1705" t="str">
        <f>VLOOKUP(F1705,'names lookup'!E:H,3,FALSE)</f>
        <v>Government</v>
      </c>
      <c r="H1705" t="str">
        <f>VLOOKUP(F1705,'names lookup'!E:I,5,FALSE)</f>
        <v>Government</v>
      </c>
      <c r="I1705" t="str">
        <f>VLOOKUP($F1705,'names lookup'!$E:J,6,FALSE)</f>
        <v>Central govt</v>
      </c>
      <c r="J1705" t="str">
        <f>VLOOKUP($F1705,'names lookup'!$E:K,7,FALSE)</f>
        <v>N/A</v>
      </c>
      <c r="K1705" t="str">
        <f>VLOOKUP($F1705,'names lookup'!$E:L,8,FALSE)</f>
        <v>UK</v>
      </c>
      <c r="L1705" t="str">
        <f t="shared" si="526"/>
        <v>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v>
      </c>
      <c r="M1705" t="str">
        <f t="shared" si="539"/>
        <v>25:12</v>
      </c>
      <c r="O1705">
        <v>567</v>
      </c>
      <c r="Q1705" t="s">
        <v>1722</v>
      </c>
      <c r="R1705" s="7">
        <f t="shared" si="527"/>
        <v>43929</v>
      </c>
      <c r="S1705" t="s">
        <v>2652</v>
      </c>
      <c r="T1705" s="6">
        <f t="shared" si="540"/>
        <v>1.7499999999999998E-2</v>
      </c>
      <c r="U1705">
        <f t="shared" si="528"/>
        <v>1.7499999999999998E-2</v>
      </c>
      <c r="V1705">
        <f t="shared" si="529"/>
        <v>1.7499999999999998E-2</v>
      </c>
      <c r="W1705">
        <f t="shared" si="530"/>
        <v>0</v>
      </c>
      <c r="X1705">
        <f t="shared" si="543"/>
        <v>1.7916666666666668E-2</v>
      </c>
      <c r="Y1705">
        <f t="shared" si="531"/>
        <v>1.7916666666666668E-2</v>
      </c>
      <c r="Z1705" t="b">
        <f t="shared" si="532"/>
        <v>0</v>
      </c>
      <c r="AA1705" s="6">
        <f t="shared" si="533"/>
        <v>4.1666666666666935E-4</v>
      </c>
      <c r="AB1705" s="6" t="b">
        <f t="shared" si="534"/>
        <v>0</v>
      </c>
      <c r="AC1705" s="9">
        <f t="shared" si="535"/>
        <v>103</v>
      </c>
      <c r="AD1705" s="9">
        <f t="shared" si="544"/>
        <v>171.66666666666555</v>
      </c>
      <c r="AE1705" s="10">
        <f t="shared" si="542"/>
        <v>4.1666666666666669E-4</v>
      </c>
      <c r="AF1705">
        <f t="shared" si="536"/>
        <v>4.1666666666666935E-4</v>
      </c>
      <c r="AG1705" t="b">
        <f t="shared" si="537"/>
        <v>0</v>
      </c>
      <c r="AH1705">
        <f t="shared" si="538"/>
        <v>2.6527777777777779E-2</v>
      </c>
    </row>
    <row r="1706" spans="1:34" x14ac:dyDescent="0.2">
      <c r="A1706">
        <v>1809</v>
      </c>
      <c r="B1706" t="s">
        <v>1721</v>
      </c>
      <c r="C1706" t="s">
        <v>1773</v>
      </c>
      <c r="D1706" t="s">
        <v>2141</v>
      </c>
      <c r="E1706" t="str">
        <f t="shared" si="525"/>
        <v>Rishi SunakApr 8, 2020</v>
      </c>
      <c r="F1706" t="str">
        <f>VLOOKUP(D1706,'names lookup'!A:L,5,FALSE)</f>
        <v>Rishi Sunak</v>
      </c>
      <c r="G1706" t="str">
        <f>VLOOKUP(F1706,'names lookup'!E:H,3,FALSE)</f>
        <v>Government</v>
      </c>
      <c r="H1706" t="str">
        <f>VLOOKUP(F1706,'names lookup'!E:I,5,FALSE)</f>
        <v>Government</v>
      </c>
      <c r="I1706" t="str">
        <f>VLOOKUP($F1706,'names lookup'!$E:J,6,FALSE)</f>
        <v>Central govt</v>
      </c>
      <c r="J1706" t="str">
        <f>VLOOKUP($F1706,'names lookup'!$E:K,7,FALSE)</f>
        <v>N/A</v>
      </c>
      <c r="K1706" t="str">
        <f>VLOOKUP($F1706,'names lookup'!$E:L,8,FALSE)</f>
        <v>UK</v>
      </c>
      <c r="L1706" t="str">
        <f t="shared" si="526"/>
        <v>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v>
      </c>
      <c r="M1706" t="str">
        <f t="shared" si="539"/>
        <v>25:48</v>
      </c>
      <c r="O1706">
        <v>669</v>
      </c>
      <c r="Q1706" t="s">
        <v>1722</v>
      </c>
      <c r="R1706" s="7">
        <f t="shared" si="527"/>
        <v>43929</v>
      </c>
      <c r="S1706" t="s">
        <v>2425</v>
      </c>
      <c r="T1706" s="6">
        <f t="shared" si="540"/>
        <v>1.7916666666666668E-2</v>
      </c>
      <c r="U1706">
        <f t="shared" si="528"/>
        <v>1.7916666666666668E-2</v>
      </c>
      <c r="V1706">
        <f t="shared" si="529"/>
        <v>2.6527777777777779E-2</v>
      </c>
      <c r="W1706">
        <f t="shared" si="530"/>
        <v>8.611111111111111E-3</v>
      </c>
      <c r="X1706">
        <f t="shared" si="543"/>
        <v>1.8530092592592595E-2</v>
      </c>
      <c r="Y1706">
        <f t="shared" si="531"/>
        <v>1.8530092592592595E-2</v>
      </c>
      <c r="Z1706" t="b">
        <f t="shared" si="532"/>
        <v>0</v>
      </c>
      <c r="AA1706" s="6">
        <f t="shared" si="533"/>
        <v>4.1666666666666588E-4</v>
      </c>
      <c r="AB1706" s="6" t="b">
        <f t="shared" si="534"/>
        <v>0</v>
      </c>
      <c r="AC1706" s="9">
        <f t="shared" si="535"/>
        <v>120</v>
      </c>
      <c r="AD1706" s="9">
        <f t="shared" si="544"/>
        <v>200.00000000000037</v>
      </c>
      <c r="AE1706" s="10">
        <f t="shared" si="542"/>
        <v>4.9768518518518521E-4</v>
      </c>
      <c r="AF1706">
        <f t="shared" si="536"/>
        <v>6.1342592592592698E-4</v>
      </c>
      <c r="AG1706" t="b">
        <f t="shared" si="537"/>
        <v>0</v>
      </c>
      <c r="AH1706">
        <f t="shared" si="538"/>
        <v>2.6527777777777779E-2</v>
      </c>
    </row>
    <row r="1707" spans="1:34" x14ac:dyDescent="0.2">
      <c r="A1707">
        <v>1810</v>
      </c>
      <c r="B1707" t="s">
        <v>1721</v>
      </c>
      <c r="C1707" t="s">
        <v>1774</v>
      </c>
      <c r="D1707" t="s">
        <v>2134</v>
      </c>
      <c r="E1707" t="str">
        <f t="shared" si="525"/>
        <v>Piper QuierApr 8, 2020</v>
      </c>
      <c r="F1707" t="str">
        <f>VLOOKUP(E1707,'names lookup'!D:L,2,FALSE)</f>
        <v>Pippa Crerar</v>
      </c>
      <c r="G1707" t="str">
        <f>VLOOKUP(F1707,'names lookup'!E:H,3,FALSE)</f>
        <v>Daily Mirror</v>
      </c>
      <c r="H1707" t="str">
        <f>VLOOKUP(F1707,'names lookup'!E:I,5,FALSE)</f>
        <v>Media</v>
      </c>
      <c r="I1707" t="str">
        <f>VLOOKUP($F1707,'names lookup'!$E:J,6,FALSE)</f>
        <v>Newspaper</v>
      </c>
      <c r="J1707" t="str">
        <f>VLOOKUP($F1707,'names lookup'!$E:K,7,FALSE)</f>
        <v>National</v>
      </c>
      <c r="K1707" t="str">
        <f>VLOOKUP($F1707,'names lookup'!$E:L,8,FALSE)</f>
        <v>UK</v>
      </c>
      <c r="L1707" t="str">
        <f t="shared" si="526"/>
        <v>Can I come back?</v>
      </c>
      <c r="M1707" t="str">
        <f t="shared" si="539"/>
        <v>26:24</v>
      </c>
      <c r="O1707">
        <v>37</v>
      </c>
      <c r="Q1707" t="s">
        <v>1722</v>
      </c>
      <c r="R1707" s="7">
        <f t="shared" si="527"/>
        <v>43929</v>
      </c>
      <c r="S1707" t="s">
        <v>2706</v>
      </c>
      <c r="T1707" s="6">
        <f t="shared" si="540"/>
        <v>1.8333333333333333E-2</v>
      </c>
      <c r="U1707">
        <f t="shared" si="528"/>
        <v>1.8333333333333333E-2</v>
      </c>
      <c r="V1707">
        <f t="shared" si="529"/>
        <v>1.8368055555555554E-2</v>
      </c>
      <c r="W1707">
        <f t="shared" si="530"/>
        <v>3.4722222222220711E-5</v>
      </c>
      <c r="X1707">
        <f t="shared" si="543"/>
        <v>1.8530092592592595E-2</v>
      </c>
      <c r="Y1707">
        <f t="shared" si="531"/>
        <v>1.8530092592592595E-2</v>
      </c>
      <c r="Z1707" t="b">
        <f t="shared" si="532"/>
        <v>0</v>
      </c>
      <c r="AA1707" s="6">
        <f t="shared" si="533"/>
        <v>1.157407407407704E-5</v>
      </c>
      <c r="AB1707" s="6" t="b">
        <f t="shared" si="534"/>
        <v>0</v>
      </c>
      <c r="AC1707" s="9">
        <f t="shared" si="535"/>
        <v>4</v>
      </c>
      <c r="AD1707" s="9">
        <f t="shared" si="544"/>
        <v>239.9999999999385</v>
      </c>
      <c r="AE1707" s="10">
        <f t="shared" si="542"/>
        <v>1.1574074074074073E-5</v>
      </c>
      <c r="AF1707">
        <f t="shared" si="536"/>
        <v>1.967592592592611E-4</v>
      </c>
      <c r="AG1707" t="b">
        <f t="shared" si="537"/>
        <v>0</v>
      </c>
      <c r="AH1707">
        <f t="shared" si="538"/>
        <v>2.6527777777777779E-2</v>
      </c>
    </row>
    <row r="1708" spans="1:34" x14ac:dyDescent="0.2">
      <c r="A1708">
        <v>1811</v>
      </c>
      <c r="B1708" t="s">
        <v>1721</v>
      </c>
      <c r="C1708" t="s">
        <v>1775</v>
      </c>
      <c r="D1708" t="s">
        <v>2141</v>
      </c>
      <c r="E1708" t="str">
        <f t="shared" si="525"/>
        <v>Rishi SunakApr 8, 2020</v>
      </c>
      <c r="F1708" t="str">
        <f>VLOOKUP(D1708,'names lookup'!A:L,5,FALSE)</f>
        <v>Rishi Sunak</v>
      </c>
      <c r="G1708" t="str">
        <f>VLOOKUP(F1708,'names lookup'!E:H,3,FALSE)</f>
        <v>Government</v>
      </c>
      <c r="H1708" t="str">
        <f>VLOOKUP(F1708,'names lookup'!E:I,5,FALSE)</f>
        <v>Government</v>
      </c>
      <c r="I1708" t="str">
        <f>VLOOKUP($F1708,'names lookup'!$E:J,6,FALSE)</f>
        <v>Central govt</v>
      </c>
      <c r="J1708" t="str">
        <f>VLOOKUP($F1708,'names lookup'!$E:K,7,FALSE)</f>
        <v>N/A</v>
      </c>
      <c r="K1708" t="str">
        <f>VLOOKUP($F1708,'names lookup'!$E:L,8,FALSE)</f>
        <v>UK</v>
      </c>
      <c r="L1708" t="str">
        <f t="shared" si="526"/>
        <v>Yeah, of course.</v>
      </c>
      <c r="M1708" t="str">
        <f t="shared" si="539"/>
        <v>26:25</v>
      </c>
      <c r="O1708">
        <v>37</v>
      </c>
      <c r="Q1708" t="s">
        <v>1722</v>
      </c>
      <c r="R1708" s="7">
        <f t="shared" si="527"/>
        <v>43929</v>
      </c>
      <c r="S1708" t="s">
        <v>3015</v>
      </c>
      <c r="T1708" s="6">
        <f t="shared" si="540"/>
        <v>1.834490740740741E-2</v>
      </c>
      <c r="U1708">
        <f t="shared" si="528"/>
        <v>1.834490740740741E-2</v>
      </c>
      <c r="V1708">
        <f t="shared" si="529"/>
        <v>2.6527777777777779E-2</v>
      </c>
      <c r="W1708">
        <f t="shared" si="530"/>
        <v>8.1828703703703681E-3</v>
      </c>
      <c r="X1708">
        <f t="shared" si="543"/>
        <v>1.8530092592592595E-2</v>
      </c>
      <c r="Y1708">
        <f t="shared" si="531"/>
        <v>1.8530092592592595E-2</v>
      </c>
      <c r="Z1708" t="b">
        <f t="shared" si="532"/>
        <v>0</v>
      </c>
      <c r="AA1708" s="6">
        <f t="shared" si="533"/>
        <v>2.3148148148143671E-5</v>
      </c>
      <c r="AB1708" s="6" t="b">
        <f t="shared" si="534"/>
        <v>0</v>
      </c>
      <c r="AC1708" s="9">
        <f t="shared" si="535"/>
        <v>3</v>
      </c>
      <c r="AD1708" s="9">
        <f t="shared" si="544"/>
        <v>90.000000000017408</v>
      </c>
      <c r="AE1708" s="10">
        <f t="shared" si="542"/>
        <v>1.1574074074074073E-5</v>
      </c>
      <c r="AF1708">
        <f t="shared" si="536"/>
        <v>1.8518518518518406E-4</v>
      </c>
      <c r="AG1708" t="b">
        <f t="shared" si="537"/>
        <v>0</v>
      </c>
      <c r="AH1708">
        <f t="shared" si="538"/>
        <v>2.6527777777777779E-2</v>
      </c>
    </row>
    <row r="1709" spans="1:34" x14ac:dyDescent="0.2">
      <c r="A1709">
        <v>1812</v>
      </c>
      <c r="B1709" t="s">
        <v>1721</v>
      </c>
      <c r="C1709" t="s">
        <v>1776</v>
      </c>
      <c r="D1709" t="s">
        <v>2134</v>
      </c>
      <c r="E1709" t="str">
        <f t="shared" si="525"/>
        <v>Piper QuierApr 8, 2020</v>
      </c>
      <c r="F1709" t="str">
        <f>VLOOKUP(E1709,'names lookup'!D:L,2,FALSE)</f>
        <v>Pippa Crerar</v>
      </c>
      <c r="G1709" t="str">
        <f>VLOOKUP(F1709,'names lookup'!E:H,3,FALSE)</f>
        <v>Daily Mirror</v>
      </c>
      <c r="H1709" t="str">
        <f>VLOOKUP(F1709,'names lookup'!E:I,5,FALSE)</f>
        <v>Media</v>
      </c>
      <c r="I1709" t="str">
        <f>VLOOKUP($F1709,'names lookup'!$E:J,6,FALSE)</f>
        <v>Newspaper</v>
      </c>
      <c r="J1709" t="str">
        <f>VLOOKUP($F1709,'names lookup'!$E:K,7,FALSE)</f>
        <v>National</v>
      </c>
      <c r="K1709" t="str">
        <f>VLOOKUP($F1709,'names lookup'!$E:L,8,FALSE)</f>
        <v>UK</v>
      </c>
      <c r="L1709" t="str">
        <f t="shared" si="526"/>
        <v>I mean, I can understand that obviously the data and the science suggested it’s too soon to see. But Mr. Paris was talking just days ago about green shoots and so the beginnings of signs of the curve flattening, was that premature?</v>
      </c>
      <c r="M1709" t="str">
        <f t="shared" si="539"/>
        <v>26:27</v>
      </c>
      <c r="O1709">
        <v>252</v>
      </c>
      <c r="Q1709" t="s">
        <v>1722</v>
      </c>
      <c r="R1709" s="7">
        <f t="shared" si="527"/>
        <v>43929</v>
      </c>
      <c r="S1709" t="s">
        <v>2536</v>
      </c>
      <c r="T1709" s="6">
        <f t="shared" si="540"/>
        <v>1.8368055555555554E-2</v>
      </c>
      <c r="U1709">
        <f t="shared" si="528"/>
        <v>1.8368055555555554E-2</v>
      </c>
      <c r="V1709">
        <f t="shared" si="529"/>
        <v>1.8368055555555554E-2</v>
      </c>
      <c r="W1709">
        <f t="shared" si="530"/>
        <v>0</v>
      </c>
      <c r="X1709">
        <f t="shared" si="543"/>
        <v>1.8530092592592595E-2</v>
      </c>
      <c r="Y1709">
        <f t="shared" si="531"/>
        <v>1.8530092592592595E-2</v>
      </c>
      <c r="Z1709" t="b">
        <f t="shared" si="532"/>
        <v>0</v>
      </c>
      <c r="AA1709" s="6">
        <f t="shared" si="533"/>
        <v>1.6203703703704039E-4</v>
      </c>
      <c r="AB1709" s="6" t="b">
        <f t="shared" si="534"/>
        <v>0</v>
      </c>
      <c r="AC1709" s="9">
        <f t="shared" si="535"/>
        <v>42</v>
      </c>
      <c r="AD1709" s="9">
        <f t="shared" si="544"/>
        <v>179.99999999999628</v>
      </c>
      <c r="AE1709" s="10">
        <f t="shared" si="542"/>
        <v>1.7361111111111112E-4</v>
      </c>
      <c r="AF1709">
        <f t="shared" si="536"/>
        <v>1.6203703703704039E-4</v>
      </c>
      <c r="AG1709" t="b">
        <f t="shared" si="537"/>
        <v>0</v>
      </c>
      <c r="AH1709">
        <f t="shared" si="538"/>
        <v>2.6527777777777779E-2</v>
      </c>
    </row>
    <row r="1710" spans="1:34" x14ac:dyDescent="0.2">
      <c r="A1710">
        <v>1813</v>
      </c>
      <c r="B1710" t="s">
        <v>1721</v>
      </c>
      <c r="C1710" t="s">
        <v>1777</v>
      </c>
      <c r="D1710" t="s">
        <v>2163</v>
      </c>
      <c r="E1710" t="str">
        <f t="shared" si="525"/>
        <v>Stephen PowisApr 8, 2020</v>
      </c>
      <c r="F1710" t="str">
        <f>VLOOKUP(D1710,'names lookup'!A:L,5,FALSE)</f>
        <v>Stephen Powis</v>
      </c>
      <c r="G1710" t="str">
        <f>VLOOKUP(F1710,'names lookup'!E:H,3,FALSE)</f>
        <v>NHS England</v>
      </c>
      <c r="H1710" t="str">
        <f>VLOOKUP(F1710,'names lookup'!E:I,5,FALSE)</f>
        <v>Government</v>
      </c>
      <c r="I1710" t="str">
        <f>VLOOKUP($F1710,'names lookup'!$E:J,6,FALSE)</f>
        <v>Health</v>
      </c>
      <c r="J1710" t="str">
        <f>VLOOKUP($F1710,'names lookup'!$E:K,7,FALSE)</f>
        <v>N/A</v>
      </c>
      <c r="K1710" t="str">
        <f>VLOOKUP($F1710,'names lookup'!$E:L,8,FALSE)</f>
        <v>England</v>
      </c>
      <c r="L1710" t="str">
        <f t="shared" si="526"/>
        <v>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v>
      </c>
      <c r="M1710" t="str">
        <f t="shared" si="539"/>
        <v>26:41</v>
      </c>
      <c r="O1710">
        <v>862</v>
      </c>
      <c r="Q1710" t="s">
        <v>1722</v>
      </c>
      <c r="R1710" s="7">
        <f t="shared" si="527"/>
        <v>43929</v>
      </c>
      <c r="S1710" t="s">
        <v>3016</v>
      </c>
      <c r="T1710" s="6">
        <f t="shared" si="540"/>
        <v>1.8530092592592595E-2</v>
      </c>
      <c r="U1710">
        <f t="shared" si="528"/>
        <v>1.8530092592592595E-2</v>
      </c>
      <c r="V1710">
        <f t="shared" si="529"/>
        <v>2.6192129629629631E-2</v>
      </c>
      <c r="W1710">
        <f t="shared" si="530"/>
        <v>7.6620370370370366E-3</v>
      </c>
      <c r="X1710">
        <f t="shared" si="543"/>
        <v>2.1678240740740738E-2</v>
      </c>
      <c r="Y1710">
        <f t="shared" si="531"/>
        <v>2.1678240740740738E-2</v>
      </c>
      <c r="Z1710" t="b">
        <f t="shared" si="532"/>
        <v>0</v>
      </c>
      <c r="AA1710" s="6">
        <f t="shared" si="533"/>
        <v>6.0185185185184994E-4</v>
      </c>
      <c r="AB1710" s="6" t="b">
        <f t="shared" si="534"/>
        <v>0</v>
      </c>
      <c r="AC1710" s="9">
        <f t="shared" si="535"/>
        <v>144</v>
      </c>
      <c r="AD1710" s="9">
        <f t="shared" si="544"/>
        <v>166.15384615384667</v>
      </c>
      <c r="AE1710" s="10">
        <f t="shared" si="542"/>
        <v>5.9027777777777778E-4</v>
      </c>
      <c r="AF1710">
        <f t="shared" si="536"/>
        <v>3.148148148148143E-3</v>
      </c>
      <c r="AG1710" t="b">
        <f t="shared" si="537"/>
        <v>0</v>
      </c>
      <c r="AH1710">
        <f t="shared" si="538"/>
        <v>2.6527777777777779E-2</v>
      </c>
    </row>
    <row r="1711" spans="1:34" x14ac:dyDescent="0.2">
      <c r="A1711">
        <v>1814</v>
      </c>
      <c r="B1711" t="s">
        <v>1721</v>
      </c>
      <c r="C1711" t="s">
        <v>1778</v>
      </c>
      <c r="D1711" t="s">
        <v>2163</v>
      </c>
      <c r="E1711" t="str">
        <f t="shared" si="525"/>
        <v>Stephen PowisApr 8, 2020</v>
      </c>
      <c r="F1711" t="str">
        <f>VLOOKUP(D1711,'names lookup'!A:L,5,FALSE)</f>
        <v>Stephen Powis</v>
      </c>
      <c r="G1711" t="str">
        <f>VLOOKUP(F1711,'names lookup'!E:H,3,FALSE)</f>
        <v>NHS England</v>
      </c>
      <c r="H1711" t="str">
        <f>VLOOKUP(F1711,'names lookup'!E:I,5,FALSE)</f>
        <v>Government</v>
      </c>
      <c r="I1711" t="str">
        <f>VLOOKUP($F1711,'names lookup'!$E:J,6,FALSE)</f>
        <v>Health</v>
      </c>
      <c r="J1711" t="str">
        <f>VLOOKUP($F1711,'names lookup'!$E:K,7,FALSE)</f>
        <v>N/A</v>
      </c>
      <c r="K1711" t="str">
        <f>VLOOKUP($F1711,'names lookup'!$E:L,8,FALSE)</f>
        <v>England</v>
      </c>
      <c r="L1711" t="str">
        <f t="shared" si="526"/>
        <v>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v>
      </c>
      <c r="M1711" t="str">
        <f t="shared" si="539"/>
        <v>27:33</v>
      </c>
      <c r="O1711">
        <v>697</v>
      </c>
      <c r="Q1711" t="s">
        <v>1722</v>
      </c>
      <c r="R1711" s="7">
        <f t="shared" si="527"/>
        <v>43929</v>
      </c>
      <c r="S1711" t="s">
        <v>3016</v>
      </c>
      <c r="T1711" s="6">
        <f t="shared" si="540"/>
        <v>1.9131944444444444E-2</v>
      </c>
      <c r="U1711">
        <f t="shared" si="528"/>
        <v>1.8530092592592595E-2</v>
      </c>
      <c r="V1711">
        <f t="shared" si="529"/>
        <v>2.6192129629629631E-2</v>
      </c>
      <c r="W1711">
        <f t="shared" si="530"/>
        <v>7.6620370370370366E-3</v>
      </c>
      <c r="X1711">
        <f t="shared" si="543"/>
        <v>2.1678240740740738E-2</v>
      </c>
      <c r="Y1711">
        <f t="shared" si="531"/>
        <v>2.1678240740740738E-2</v>
      </c>
      <c r="Z1711" t="b">
        <f t="shared" si="532"/>
        <v>0</v>
      </c>
      <c r="AA1711" s="6">
        <f t="shared" si="533"/>
        <v>4.5138888888888659E-4</v>
      </c>
      <c r="AB1711" s="6" t="b">
        <f t="shared" si="534"/>
        <v>0</v>
      </c>
      <c r="AC1711" s="9">
        <f t="shared" si="535"/>
        <v>127</v>
      </c>
      <c r="AD1711" s="9">
        <f t="shared" si="544"/>
        <v>195.38461538461638</v>
      </c>
      <c r="AE1711" s="10">
        <f t="shared" si="542"/>
        <v>5.2083333333333333E-4</v>
      </c>
      <c r="AF1711">
        <f t="shared" si="536"/>
        <v>3.148148148148143E-3</v>
      </c>
      <c r="AG1711" t="b">
        <f t="shared" si="537"/>
        <v>0</v>
      </c>
      <c r="AH1711">
        <f t="shared" si="538"/>
        <v>2.6527777777777779E-2</v>
      </c>
    </row>
    <row r="1712" spans="1:34" x14ac:dyDescent="0.2">
      <c r="A1712">
        <v>1815</v>
      </c>
      <c r="B1712" t="s">
        <v>1721</v>
      </c>
      <c r="C1712" t="s">
        <v>1779</v>
      </c>
      <c r="D1712" t="s">
        <v>2163</v>
      </c>
      <c r="E1712" t="str">
        <f t="shared" si="525"/>
        <v>Stephen PowisApr 8, 2020</v>
      </c>
      <c r="F1712" t="str">
        <f>VLOOKUP(D1712,'names lookup'!A:L,5,FALSE)</f>
        <v>Stephen Powis</v>
      </c>
      <c r="G1712" t="str">
        <f>VLOOKUP(F1712,'names lookup'!E:H,3,FALSE)</f>
        <v>NHS England</v>
      </c>
      <c r="H1712" t="str">
        <f>VLOOKUP(F1712,'names lookup'!E:I,5,FALSE)</f>
        <v>Government</v>
      </c>
      <c r="I1712" t="str">
        <f>VLOOKUP($F1712,'names lookup'!$E:J,6,FALSE)</f>
        <v>Health</v>
      </c>
      <c r="J1712" t="str">
        <f>VLOOKUP($F1712,'names lookup'!$E:K,7,FALSE)</f>
        <v>N/A</v>
      </c>
      <c r="K1712" t="str">
        <f>VLOOKUP($F1712,'names lookup'!$E:L,8,FALSE)</f>
        <v>England</v>
      </c>
      <c r="L1712" t="str">
        <f t="shared" si="526"/>
        <v>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v>
      </c>
      <c r="M1712" t="str">
        <f t="shared" si="539"/>
        <v>28:12</v>
      </c>
      <c r="O1712">
        <v>555</v>
      </c>
      <c r="Q1712" t="s">
        <v>1722</v>
      </c>
      <c r="R1712" s="7">
        <f t="shared" si="527"/>
        <v>43929</v>
      </c>
      <c r="S1712" t="s">
        <v>3016</v>
      </c>
      <c r="T1712" s="6">
        <f t="shared" si="540"/>
        <v>1.9583333333333331E-2</v>
      </c>
      <c r="U1712">
        <f t="shared" si="528"/>
        <v>1.8530092592592595E-2</v>
      </c>
      <c r="V1712">
        <f t="shared" si="529"/>
        <v>2.6192129629629631E-2</v>
      </c>
      <c r="W1712">
        <f t="shared" si="530"/>
        <v>7.6620370370370366E-3</v>
      </c>
      <c r="X1712">
        <f t="shared" si="543"/>
        <v>2.1678240740740738E-2</v>
      </c>
      <c r="Y1712">
        <f t="shared" si="531"/>
        <v>2.1678240740740738E-2</v>
      </c>
      <c r="Z1712" t="b">
        <f t="shared" si="532"/>
        <v>0</v>
      </c>
      <c r="AA1712" s="6">
        <f t="shared" si="533"/>
        <v>3.9351851851852221E-4</v>
      </c>
      <c r="AB1712" s="6" t="b">
        <f t="shared" si="534"/>
        <v>0</v>
      </c>
      <c r="AC1712" s="9">
        <f t="shared" si="535"/>
        <v>94</v>
      </c>
      <c r="AD1712" s="9">
        <f t="shared" si="544"/>
        <v>165.88235294117493</v>
      </c>
      <c r="AE1712" s="10">
        <f t="shared" si="542"/>
        <v>3.8194444444444446E-4</v>
      </c>
      <c r="AF1712">
        <f t="shared" si="536"/>
        <v>3.148148148148143E-3</v>
      </c>
      <c r="AG1712" t="b">
        <f t="shared" si="537"/>
        <v>0</v>
      </c>
      <c r="AH1712">
        <f t="shared" si="538"/>
        <v>2.6527777777777779E-2</v>
      </c>
    </row>
    <row r="1713" spans="1:34" x14ac:dyDescent="0.2">
      <c r="A1713">
        <v>1816</v>
      </c>
      <c r="B1713" t="s">
        <v>1721</v>
      </c>
      <c r="C1713" t="s">
        <v>1780</v>
      </c>
      <c r="D1713" t="s">
        <v>2141</v>
      </c>
      <c r="E1713" t="str">
        <f t="shared" si="525"/>
        <v>Rishi SunakApr 8, 2020</v>
      </c>
      <c r="F1713" t="str">
        <f>VLOOKUP(D1713,'names lookup'!A:L,5,FALSE)</f>
        <v>Rishi Sunak</v>
      </c>
      <c r="G1713" t="str">
        <f>VLOOKUP(F1713,'names lookup'!E:H,3,FALSE)</f>
        <v>Government</v>
      </c>
      <c r="H1713" t="str">
        <f>VLOOKUP(F1713,'names lookup'!E:I,5,FALSE)</f>
        <v>Government</v>
      </c>
      <c r="I1713" t="str">
        <f>VLOOKUP($F1713,'names lookup'!$E:J,6,FALSE)</f>
        <v>Central govt</v>
      </c>
      <c r="J1713" t="str">
        <f>VLOOKUP($F1713,'names lookup'!$E:K,7,FALSE)</f>
        <v>N/A</v>
      </c>
      <c r="K1713" t="str">
        <f>VLOOKUP($F1713,'names lookup'!$E:L,8,FALSE)</f>
        <v>UK</v>
      </c>
      <c r="L1713" t="str">
        <f t="shared" si="526"/>
        <v>Great. Thank you Piper. Could we go next to … Is it Nathan Hall from The Express or no?</v>
      </c>
      <c r="M1713" t="str">
        <f t="shared" si="539"/>
        <v>28:46</v>
      </c>
      <c r="O1713">
        <v>108</v>
      </c>
      <c r="Q1713" t="s">
        <v>1722</v>
      </c>
      <c r="R1713" s="7">
        <f t="shared" si="527"/>
        <v>43929</v>
      </c>
      <c r="S1713" t="s">
        <v>3017</v>
      </c>
      <c r="T1713" s="6">
        <f t="shared" si="540"/>
        <v>1.9976851851851853E-2</v>
      </c>
      <c r="U1713">
        <f t="shared" si="528"/>
        <v>1.9976851851851853E-2</v>
      </c>
      <c r="V1713">
        <f t="shared" si="529"/>
        <v>2.6527777777777779E-2</v>
      </c>
      <c r="W1713">
        <f t="shared" si="530"/>
        <v>6.5509259259259253E-3</v>
      </c>
      <c r="X1713">
        <f t="shared" si="543"/>
        <v>2.1678240740740738E-2</v>
      </c>
      <c r="Y1713">
        <f t="shared" si="531"/>
        <v>2.1678240740740738E-2</v>
      </c>
      <c r="Z1713" t="b">
        <f t="shared" si="532"/>
        <v>0</v>
      </c>
      <c r="AA1713" s="6">
        <f t="shared" si="533"/>
        <v>6.9444444444441422E-5</v>
      </c>
      <c r="AB1713" s="6" t="b">
        <f t="shared" si="534"/>
        <v>0</v>
      </c>
      <c r="AC1713" s="9">
        <f t="shared" si="535"/>
        <v>19</v>
      </c>
      <c r="AD1713" s="9">
        <f t="shared" si="544"/>
        <v>190.00000000000827</v>
      </c>
      <c r="AE1713" s="10">
        <f t="shared" si="542"/>
        <v>6.9444444444444444E-5</v>
      </c>
      <c r="AF1713">
        <f t="shared" si="536"/>
        <v>1.7013888888888842E-3</v>
      </c>
      <c r="AG1713" t="b">
        <f t="shared" si="537"/>
        <v>0</v>
      </c>
      <c r="AH1713">
        <f t="shared" si="538"/>
        <v>2.6527777777777779E-2</v>
      </c>
    </row>
    <row r="1714" spans="1:34" x14ac:dyDescent="0.2">
      <c r="A1714">
        <v>1817</v>
      </c>
      <c r="B1714" t="s">
        <v>1721</v>
      </c>
      <c r="C1714" t="s">
        <v>1781</v>
      </c>
      <c r="D1714" t="s">
        <v>2124</v>
      </c>
      <c r="E1714" t="str">
        <f t="shared" si="525"/>
        <v>Nathan HallApr 8, 2020</v>
      </c>
      <c r="F1714" t="str">
        <f>VLOOKUP(E1714,'names lookup'!D:L,2,FALSE)</f>
        <v>Macer Hall</v>
      </c>
      <c r="G1714" t="str">
        <f>VLOOKUP(F1714,'names lookup'!E:H,3,FALSE)</f>
        <v>Daily Express</v>
      </c>
      <c r="H1714" t="str">
        <f>VLOOKUP(F1714,'names lookup'!E:I,5,FALSE)</f>
        <v>Media</v>
      </c>
      <c r="I1714" t="str">
        <f>VLOOKUP($F1714,'names lookup'!$E:J,6,FALSE)</f>
        <v>Newspaper</v>
      </c>
      <c r="J1714" t="str">
        <f>VLOOKUP($F1714,'names lookup'!$E:K,7,FALSE)</f>
        <v>National</v>
      </c>
      <c r="K1714" t="str">
        <f>VLOOKUP($F1714,'names lookup'!$E:L,8,FALSE)</f>
        <v>UK</v>
      </c>
      <c r="L1714" t="str">
        <f t="shared" si="526"/>
        <v>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v>
      </c>
      <c r="M1714" t="str">
        <f t="shared" si="539"/>
        <v>28:52</v>
      </c>
      <c r="O1714">
        <v>324</v>
      </c>
      <c r="Q1714" t="s">
        <v>1722</v>
      </c>
      <c r="R1714" s="7">
        <f t="shared" si="527"/>
        <v>43929</v>
      </c>
      <c r="S1714" t="s">
        <v>3018</v>
      </c>
      <c r="T1714" s="6">
        <f t="shared" si="540"/>
        <v>2.0046296296296295E-2</v>
      </c>
      <c r="U1714">
        <f t="shared" si="528"/>
        <v>2.0046296296296295E-2</v>
      </c>
      <c r="V1714">
        <f t="shared" si="529"/>
        <v>2.1678240740740738E-2</v>
      </c>
      <c r="W1714">
        <f t="shared" si="530"/>
        <v>1.6319444444444428E-3</v>
      </c>
      <c r="X1714">
        <f t="shared" si="543"/>
        <v>2.1678240740740738E-2</v>
      </c>
      <c r="Y1714">
        <f t="shared" si="531"/>
        <v>2.1678240740740738E-2</v>
      </c>
      <c r="Z1714" t="b">
        <f t="shared" si="532"/>
        <v>0</v>
      </c>
      <c r="AA1714" s="6">
        <f t="shared" si="533"/>
        <v>1.9675925925925764E-4</v>
      </c>
      <c r="AB1714" s="6" t="b">
        <f t="shared" si="534"/>
        <v>0</v>
      </c>
      <c r="AC1714" s="9">
        <f t="shared" si="535"/>
        <v>56</v>
      </c>
      <c r="AD1714" s="9">
        <f t="shared" si="544"/>
        <v>197.64705882353104</v>
      </c>
      <c r="AE1714" s="10">
        <f t="shared" si="542"/>
        <v>2.3148148148148146E-4</v>
      </c>
      <c r="AF1714">
        <f t="shared" si="536"/>
        <v>1.6319444444444428E-3</v>
      </c>
      <c r="AG1714" t="b">
        <f t="shared" si="537"/>
        <v>0</v>
      </c>
      <c r="AH1714">
        <f t="shared" si="538"/>
        <v>2.6527777777777779E-2</v>
      </c>
    </row>
    <row r="1715" spans="1:34" x14ac:dyDescent="0.2">
      <c r="A1715">
        <v>1818</v>
      </c>
      <c r="B1715" t="s">
        <v>1721</v>
      </c>
      <c r="C1715" t="s">
        <v>1782</v>
      </c>
      <c r="D1715" t="s">
        <v>2141</v>
      </c>
      <c r="E1715" t="str">
        <f t="shared" si="525"/>
        <v>Rishi SunakApr 8, 2020</v>
      </c>
      <c r="F1715" t="str">
        <f>VLOOKUP(D1715,'names lookup'!A:L,5,FALSE)</f>
        <v>Rishi Sunak</v>
      </c>
      <c r="G1715" t="str">
        <f>VLOOKUP(F1715,'names lookup'!E:H,3,FALSE)</f>
        <v>Government</v>
      </c>
      <c r="H1715" t="str">
        <f>VLOOKUP(F1715,'names lookup'!E:I,5,FALSE)</f>
        <v>Government</v>
      </c>
      <c r="I1715" t="str">
        <f>VLOOKUP($F1715,'names lookup'!$E:J,6,FALSE)</f>
        <v>Central govt</v>
      </c>
      <c r="J1715" t="str">
        <f>VLOOKUP($F1715,'names lookup'!$E:K,7,FALSE)</f>
        <v>N/A</v>
      </c>
      <c r="K1715" t="str">
        <f>VLOOKUP($F1715,'names lookup'!$E:L,8,FALSE)</f>
        <v>UK</v>
      </c>
      <c r="L1715" t="str">
        <f t="shared" si="526"/>
        <v>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v>
      </c>
      <c r="M1715" t="str">
        <f t="shared" si="539"/>
        <v>29:09</v>
      </c>
      <c r="O1715">
        <v>852</v>
      </c>
      <c r="Q1715" t="s">
        <v>1722</v>
      </c>
      <c r="R1715" s="7">
        <f t="shared" si="527"/>
        <v>43929</v>
      </c>
      <c r="S1715" t="s">
        <v>2821</v>
      </c>
      <c r="T1715" s="6">
        <f t="shared" si="540"/>
        <v>2.0243055555555552E-2</v>
      </c>
      <c r="U1715">
        <f t="shared" si="528"/>
        <v>2.0243055555555552E-2</v>
      </c>
      <c r="V1715">
        <f t="shared" si="529"/>
        <v>2.6527777777777779E-2</v>
      </c>
      <c r="W1715">
        <f t="shared" si="530"/>
        <v>6.2847222222222263E-3</v>
      </c>
      <c r="X1715">
        <f t="shared" si="543"/>
        <v>2.1678240740740738E-2</v>
      </c>
      <c r="Y1715">
        <f t="shared" si="531"/>
        <v>2.1678240740740738E-2</v>
      </c>
      <c r="Z1715" t="b">
        <f t="shared" si="532"/>
        <v>0</v>
      </c>
      <c r="AA1715" s="6">
        <f t="shared" si="533"/>
        <v>4.5138888888889353E-4</v>
      </c>
      <c r="AB1715" s="6" t="b">
        <f t="shared" si="534"/>
        <v>0</v>
      </c>
      <c r="AC1715" s="9">
        <f t="shared" si="535"/>
        <v>150</v>
      </c>
      <c r="AD1715" s="9">
        <f t="shared" si="544"/>
        <v>230.76923076922839</v>
      </c>
      <c r="AE1715" s="10">
        <f t="shared" si="542"/>
        <v>6.134259259259259E-4</v>
      </c>
      <c r="AF1715">
        <f t="shared" si="536"/>
        <v>1.4351851851851852E-3</v>
      </c>
      <c r="AG1715" t="b">
        <f t="shared" si="537"/>
        <v>0</v>
      </c>
      <c r="AH1715">
        <f t="shared" si="538"/>
        <v>2.6527777777777779E-2</v>
      </c>
    </row>
    <row r="1716" spans="1:34" x14ac:dyDescent="0.2">
      <c r="A1716">
        <v>1819</v>
      </c>
      <c r="B1716" t="s">
        <v>1721</v>
      </c>
      <c r="C1716" t="s">
        <v>1783</v>
      </c>
      <c r="D1716" t="s">
        <v>2141</v>
      </c>
      <c r="E1716" t="str">
        <f t="shared" si="525"/>
        <v>Rishi SunakApr 8, 2020</v>
      </c>
      <c r="F1716" t="str">
        <f>VLOOKUP(D1716,'names lookup'!A:L,5,FALSE)</f>
        <v>Rishi Sunak</v>
      </c>
      <c r="G1716" t="str">
        <f>VLOOKUP(F1716,'names lookup'!E:H,3,FALSE)</f>
        <v>Government</v>
      </c>
      <c r="H1716" t="str">
        <f>VLOOKUP(F1716,'names lookup'!E:I,5,FALSE)</f>
        <v>Government</v>
      </c>
      <c r="I1716" t="str">
        <f>VLOOKUP($F1716,'names lookup'!$E:J,6,FALSE)</f>
        <v>Central govt</v>
      </c>
      <c r="J1716" t="str">
        <f>VLOOKUP($F1716,'names lookup'!$E:K,7,FALSE)</f>
        <v>N/A</v>
      </c>
      <c r="K1716" t="str">
        <f>VLOOKUP($F1716,'names lookup'!$E:L,8,FALSE)</f>
        <v>UK</v>
      </c>
      <c r="L1716" t="str">
        <f t="shared" si="526"/>
        <v>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v>
      </c>
      <c r="M1716" t="str">
        <f t="shared" si="539"/>
        <v>29:48</v>
      </c>
      <c r="O1716">
        <v>885</v>
      </c>
      <c r="Q1716" t="s">
        <v>1722</v>
      </c>
      <c r="R1716" s="7">
        <f t="shared" si="527"/>
        <v>43929</v>
      </c>
      <c r="S1716" t="s">
        <v>2821</v>
      </c>
      <c r="T1716" s="6">
        <f t="shared" si="540"/>
        <v>2.0694444444444446E-2</v>
      </c>
      <c r="U1716">
        <f t="shared" si="528"/>
        <v>2.0243055555555552E-2</v>
      </c>
      <c r="V1716">
        <f t="shared" si="529"/>
        <v>2.6527777777777779E-2</v>
      </c>
      <c r="W1716">
        <f t="shared" si="530"/>
        <v>6.2847222222222263E-3</v>
      </c>
      <c r="X1716">
        <f t="shared" si="543"/>
        <v>2.1678240740740738E-2</v>
      </c>
      <c r="Y1716">
        <f t="shared" si="531"/>
        <v>2.1678240740740738E-2</v>
      </c>
      <c r="Z1716" t="b">
        <f t="shared" si="532"/>
        <v>0</v>
      </c>
      <c r="AA1716" s="6">
        <f t="shared" si="533"/>
        <v>5.2083333333333148E-4</v>
      </c>
      <c r="AB1716" s="6" t="b">
        <f t="shared" si="534"/>
        <v>0</v>
      </c>
      <c r="AC1716" s="9">
        <f t="shared" si="535"/>
        <v>155</v>
      </c>
      <c r="AD1716" s="9">
        <f t="shared" si="544"/>
        <v>206.6666666666674</v>
      </c>
      <c r="AE1716" s="10">
        <f t="shared" si="542"/>
        <v>6.3657407407407402E-4</v>
      </c>
      <c r="AF1716">
        <f t="shared" si="536"/>
        <v>1.4351851851851852E-3</v>
      </c>
      <c r="AG1716" t="b">
        <f t="shared" si="537"/>
        <v>0</v>
      </c>
      <c r="AH1716">
        <f t="shared" si="538"/>
        <v>2.6527777777777779E-2</v>
      </c>
    </row>
    <row r="1717" spans="1:34" x14ac:dyDescent="0.2">
      <c r="A1717">
        <v>1820</v>
      </c>
      <c r="B1717" t="s">
        <v>1721</v>
      </c>
      <c r="C1717" t="s">
        <v>1784</v>
      </c>
      <c r="D1717" t="s">
        <v>2141</v>
      </c>
      <c r="E1717" t="str">
        <f t="shared" si="525"/>
        <v>Rishi SunakApr 8, 2020</v>
      </c>
      <c r="F1717" t="str">
        <f>VLOOKUP(D1717,'names lookup'!A:L,5,FALSE)</f>
        <v>Rishi Sunak</v>
      </c>
      <c r="G1717" t="str">
        <f>VLOOKUP(F1717,'names lookup'!E:H,3,FALSE)</f>
        <v>Government</v>
      </c>
      <c r="H1717" t="str">
        <f>VLOOKUP(F1717,'names lookup'!E:I,5,FALSE)</f>
        <v>Government</v>
      </c>
      <c r="I1717" t="str">
        <f>VLOOKUP($F1717,'names lookup'!$E:J,6,FALSE)</f>
        <v>Central govt</v>
      </c>
      <c r="J1717" t="str">
        <f>VLOOKUP($F1717,'names lookup'!$E:K,7,FALSE)</f>
        <v>N/A</v>
      </c>
      <c r="K1717" t="str">
        <f>VLOOKUP($F1717,'names lookup'!$E:L,8,FALSE)</f>
        <v>UK</v>
      </c>
      <c r="L1717" t="str">
        <f t="shared" si="526"/>
        <v>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v>
      </c>
      <c r="M1717" t="str">
        <f t="shared" si="539"/>
        <v>30:33</v>
      </c>
      <c r="O1717">
        <v>774</v>
      </c>
      <c r="Q1717" t="s">
        <v>1722</v>
      </c>
      <c r="R1717" s="7">
        <f t="shared" si="527"/>
        <v>43929</v>
      </c>
      <c r="S1717" t="s">
        <v>2821</v>
      </c>
      <c r="T1717" s="6">
        <f t="shared" si="540"/>
        <v>2.1215277777777777E-2</v>
      </c>
      <c r="U1717">
        <f t="shared" si="528"/>
        <v>2.0243055555555552E-2</v>
      </c>
      <c r="V1717">
        <f t="shared" si="529"/>
        <v>2.6527777777777779E-2</v>
      </c>
      <c r="W1717">
        <f t="shared" si="530"/>
        <v>6.2847222222222263E-3</v>
      </c>
      <c r="X1717">
        <f t="shared" si="543"/>
        <v>2.1678240740740738E-2</v>
      </c>
      <c r="Y1717">
        <f t="shared" si="531"/>
        <v>2.1678240740740738E-2</v>
      </c>
      <c r="Z1717" t="b">
        <f t="shared" si="532"/>
        <v>0</v>
      </c>
      <c r="AA1717" s="6">
        <f t="shared" si="533"/>
        <v>4.6296296296296016E-4</v>
      </c>
      <c r="AB1717" s="6" t="b">
        <f t="shared" si="534"/>
        <v>0</v>
      </c>
      <c r="AC1717" s="9">
        <f t="shared" si="535"/>
        <v>137</v>
      </c>
      <c r="AD1717" s="9">
        <f t="shared" si="544"/>
        <v>205.50000000000125</v>
      </c>
      <c r="AE1717" s="10">
        <f t="shared" si="542"/>
        <v>5.6712962962962956E-4</v>
      </c>
      <c r="AF1717">
        <f t="shared" si="536"/>
        <v>1.4351851851851852E-3</v>
      </c>
      <c r="AG1717" t="b">
        <f t="shared" si="537"/>
        <v>0</v>
      </c>
      <c r="AH1717">
        <f t="shared" si="538"/>
        <v>2.6527777777777779E-2</v>
      </c>
    </row>
    <row r="1718" spans="1:34" x14ac:dyDescent="0.2">
      <c r="A1718">
        <v>1821</v>
      </c>
      <c r="B1718" t="s">
        <v>1721</v>
      </c>
      <c r="C1718" t="s">
        <v>1785</v>
      </c>
      <c r="D1718" t="s">
        <v>2124</v>
      </c>
      <c r="E1718" t="str">
        <f t="shared" si="525"/>
        <v>Nathan HallApr 8, 2020</v>
      </c>
      <c r="F1718" t="str">
        <f>VLOOKUP(E1718,'names lookup'!D:L,2,FALSE)</f>
        <v>Macer Hall</v>
      </c>
      <c r="G1718" t="str">
        <f>VLOOKUP(F1718,'names lookup'!E:H,3,FALSE)</f>
        <v>Daily Express</v>
      </c>
      <c r="H1718" t="str">
        <f>VLOOKUP(F1718,'names lookup'!E:I,5,FALSE)</f>
        <v>Media</v>
      </c>
      <c r="I1718" t="str">
        <f>VLOOKUP($F1718,'names lookup'!$E:J,6,FALSE)</f>
        <v>Newspaper</v>
      </c>
      <c r="J1718" t="str">
        <f>VLOOKUP($F1718,'names lookup'!$E:K,7,FALSE)</f>
        <v>National</v>
      </c>
      <c r="K1718" t="str">
        <f>VLOOKUP($F1718,'names lookup'!$E:L,8,FALSE)</f>
        <v>UK</v>
      </c>
      <c r="L1718" t="str">
        <f t="shared" si="526"/>
        <v>Thank you.</v>
      </c>
      <c r="M1718" t="str">
        <f t="shared" si="539"/>
        <v>31:13</v>
      </c>
      <c r="O1718">
        <v>31</v>
      </c>
      <c r="Q1718" t="s">
        <v>1722</v>
      </c>
      <c r="R1718" s="7">
        <f t="shared" si="527"/>
        <v>43929</v>
      </c>
      <c r="S1718" t="s">
        <v>3019</v>
      </c>
      <c r="T1718" s="6">
        <f t="shared" si="540"/>
        <v>2.1678240740740738E-2</v>
      </c>
      <c r="U1718">
        <f t="shared" si="528"/>
        <v>2.1678240740740738E-2</v>
      </c>
      <c r="V1718">
        <f t="shared" si="529"/>
        <v>2.1678240740740738E-2</v>
      </c>
      <c r="W1718">
        <f t="shared" si="530"/>
        <v>0</v>
      </c>
      <c r="X1718">
        <f t="shared" si="543"/>
        <v>2.1678240740740738E-2</v>
      </c>
      <c r="Y1718">
        <f t="shared" si="531"/>
        <v>2.1678240740740738E-2</v>
      </c>
      <c r="Z1718" t="b">
        <f t="shared" si="532"/>
        <v>0</v>
      </c>
      <c r="AA1718" s="6">
        <f t="shared" si="533"/>
        <v>0</v>
      </c>
      <c r="AB1718" s="6" t="b">
        <f t="shared" si="534"/>
        <v>0</v>
      </c>
      <c r="AC1718" s="9">
        <f t="shared" si="535"/>
        <v>2</v>
      </c>
      <c r="AD1718" s="9"/>
      <c r="AE1718" s="10">
        <f t="shared" si="542"/>
        <v>0</v>
      </c>
      <c r="AF1718">
        <f t="shared" si="536"/>
        <v>0</v>
      </c>
      <c r="AG1718" t="b">
        <f t="shared" si="537"/>
        <v>0</v>
      </c>
      <c r="AH1718">
        <f t="shared" si="538"/>
        <v>2.6527777777777779E-2</v>
      </c>
    </row>
    <row r="1719" spans="1:34" x14ac:dyDescent="0.2">
      <c r="A1719">
        <v>1822</v>
      </c>
      <c r="B1719" t="s">
        <v>1721</v>
      </c>
      <c r="C1719" t="s">
        <v>1786</v>
      </c>
      <c r="D1719" t="s">
        <v>2141</v>
      </c>
      <c r="E1719" t="str">
        <f t="shared" si="525"/>
        <v>Rishi SunakApr 8, 2020</v>
      </c>
      <c r="F1719" t="str">
        <f>VLOOKUP(D1719,'names lookup'!A:L,5,FALSE)</f>
        <v>Rishi Sunak</v>
      </c>
      <c r="G1719" t="str">
        <f>VLOOKUP(F1719,'names lookup'!E:H,3,FALSE)</f>
        <v>Government</v>
      </c>
      <c r="H1719" t="str">
        <f>VLOOKUP(F1719,'names lookup'!E:I,5,FALSE)</f>
        <v>Government</v>
      </c>
      <c r="I1719" t="str">
        <f>VLOOKUP($F1719,'names lookup'!$E:J,6,FALSE)</f>
        <v>Central govt</v>
      </c>
      <c r="J1719" t="str">
        <f>VLOOKUP($F1719,'names lookup'!$E:K,7,FALSE)</f>
        <v>N/A</v>
      </c>
      <c r="K1719" t="str">
        <f>VLOOKUP($F1719,'names lookup'!$E:L,8,FALSE)</f>
        <v>UK</v>
      </c>
      <c r="L1719" t="str">
        <f t="shared" si="526"/>
        <v>Perfect. Thank you. James Taxfield, Mail Online?</v>
      </c>
      <c r="M1719" t="str">
        <f t="shared" si="539"/>
        <v>31:13</v>
      </c>
      <c r="O1719">
        <v>69</v>
      </c>
      <c r="Q1719" t="s">
        <v>1722</v>
      </c>
      <c r="R1719" s="7">
        <f t="shared" si="527"/>
        <v>43929</v>
      </c>
      <c r="S1719" t="s">
        <v>3019</v>
      </c>
      <c r="T1719" s="6">
        <f t="shared" si="540"/>
        <v>2.1678240740740738E-2</v>
      </c>
      <c r="U1719">
        <f t="shared" si="528"/>
        <v>2.1678240740740738E-2</v>
      </c>
      <c r="V1719">
        <f t="shared" si="529"/>
        <v>2.6527777777777779E-2</v>
      </c>
      <c r="W1719">
        <f t="shared" si="530"/>
        <v>4.8495370370370411E-3</v>
      </c>
      <c r="X1719">
        <f t="shared" si="543"/>
        <v>2.2060185185185183E-2</v>
      </c>
      <c r="Y1719">
        <f t="shared" si="531"/>
        <v>2.2060185185185183E-2</v>
      </c>
      <c r="Z1719" t="b">
        <f t="shared" si="532"/>
        <v>0</v>
      </c>
      <c r="AA1719" s="6">
        <f t="shared" si="533"/>
        <v>6.9444444444448361E-5</v>
      </c>
      <c r="AB1719" s="6" t="b">
        <f t="shared" si="534"/>
        <v>0</v>
      </c>
      <c r="AC1719" s="9">
        <f t="shared" si="535"/>
        <v>7</v>
      </c>
      <c r="AD1719" s="9">
        <f t="shared" ref="AD1719:AD1736" si="545">IF(AB1719=FALSE,AC1719/(AA1719*(24*60)),"")</f>
        <v>69.999999999996049</v>
      </c>
      <c r="AE1719" s="10">
        <f t="shared" si="542"/>
        <v>2.3148148148148147E-5</v>
      </c>
      <c r="AF1719">
        <f t="shared" si="536"/>
        <v>3.8194444444444517E-4</v>
      </c>
      <c r="AG1719" t="b">
        <f t="shared" si="537"/>
        <v>0</v>
      </c>
      <c r="AH1719">
        <f t="shared" si="538"/>
        <v>2.6527777777777779E-2</v>
      </c>
    </row>
    <row r="1720" spans="1:34" x14ac:dyDescent="0.2">
      <c r="A1720">
        <v>1823</v>
      </c>
      <c r="B1720" t="s">
        <v>1721</v>
      </c>
      <c r="C1720" t="s">
        <v>1787</v>
      </c>
      <c r="D1720" t="s">
        <v>2082</v>
      </c>
      <c r="E1720" t="str">
        <f t="shared" si="525"/>
        <v>James TaxfieldApr 8, 2020</v>
      </c>
      <c r="F1720" t="str">
        <f>VLOOKUP(E1720,'names lookup'!D:L,2,FALSE)</f>
        <v>James Tapsfield</v>
      </c>
      <c r="G1720" t="str">
        <f>VLOOKUP(F1720,'names lookup'!E:H,3,FALSE)</f>
        <v>Mail Online</v>
      </c>
      <c r="H1720" t="str">
        <f>VLOOKUP(F1720,'names lookup'!E:I,5,FALSE)</f>
        <v>Media</v>
      </c>
      <c r="I1720" t="str">
        <f>VLOOKUP($F1720,'names lookup'!$E:J,6,FALSE)</f>
        <v>Online</v>
      </c>
      <c r="J1720" t="str">
        <f>VLOOKUP($F1720,'names lookup'!$E:K,7,FALSE)</f>
        <v>National</v>
      </c>
      <c r="K1720" t="str">
        <f>VLOOKUP($F1720,'names lookup'!$E:L,8,FALSE)</f>
        <v>UK</v>
      </c>
      <c r="L1720" t="str">
        <f t="shared" si="526"/>
        <v>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v>
      </c>
      <c r="M1720" t="str">
        <f t="shared" si="539"/>
        <v>31:19</v>
      </c>
      <c r="O1720">
        <v>502</v>
      </c>
      <c r="Q1720" t="s">
        <v>1722</v>
      </c>
      <c r="R1720" s="7">
        <f t="shared" si="527"/>
        <v>43929</v>
      </c>
      <c r="S1720" t="s">
        <v>3020</v>
      </c>
      <c r="T1720" s="6">
        <f t="shared" si="540"/>
        <v>2.1747685185185186E-2</v>
      </c>
      <c r="U1720">
        <f t="shared" si="528"/>
        <v>2.1747685185185186E-2</v>
      </c>
      <c r="V1720">
        <f t="shared" si="529"/>
        <v>2.1747685185185186E-2</v>
      </c>
      <c r="W1720">
        <f t="shared" si="530"/>
        <v>0</v>
      </c>
      <c r="X1720">
        <f t="shared" si="543"/>
        <v>2.2060185185185183E-2</v>
      </c>
      <c r="Y1720">
        <f t="shared" si="531"/>
        <v>2.2060185185185183E-2</v>
      </c>
      <c r="Z1720" t="b">
        <f t="shared" si="532"/>
        <v>0</v>
      </c>
      <c r="AA1720" s="6">
        <f t="shared" si="533"/>
        <v>3.1249999999999681E-4</v>
      </c>
      <c r="AB1720" s="6" t="b">
        <f t="shared" si="534"/>
        <v>0</v>
      </c>
      <c r="AC1720" s="9">
        <f t="shared" si="535"/>
        <v>86</v>
      </c>
      <c r="AD1720" s="9">
        <f t="shared" si="545"/>
        <v>191.11111111111308</v>
      </c>
      <c r="AE1720" s="10">
        <f t="shared" si="542"/>
        <v>3.4722222222222224E-4</v>
      </c>
      <c r="AF1720">
        <f t="shared" si="536"/>
        <v>3.1249999999999681E-4</v>
      </c>
      <c r="AG1720" t="b">
        <f t="shared" si="537"/>
        <v>0</v>
      </c>
      <c r="AH1720">
        <f t="shared" si="538"/>
        <v>2.6527777777777779E-2</v>
      </c>
    </row>
    <row r="1721" spans="1:34" x14ac:dyDescent="0.2">
      <c r="A1721">
        <v>1824</v>
      </c>
      <c r="B1721" t="s">
        <v>1721</v>
      </c>
      <c r="C1721" t="s">
        <v>1788</v>
      </c>
      <c r="D1721" t="s">
        <v>2141</v>
      </c>
      <c r="E1721" t="str">
        <f t="shared" si="525"/>
        <v>Rishi SunakApr 8, 2020</v>
      </c>
      <c r="F1721" t="str">
        <f>VLOOKUP(D1721,'names lookup'!A:L,5,FALSE)</f>
        <v>Rishi Sunak</v>
      </c>
      <c r="G1721" t="str">
        <f>VLOOKUP(F1721,'names lookup'!E:H,3,FALSE)</f>
        <v>Government</v>
      </c>
      <c r="H1721" t="str">
        <f>VLOOKUP(F1721,'names lookup'!E:I,5,FALSE)</f>
        <v>Government</v>
      </c>
      <c r="I1721" t="str">
        <f>VLOOKUP($F1721,'names lookup'!$E:J,6,FALSE)</f>
        <v>Central govt</v>
      </c>
      <c r="J1721" t="str">
        <f>VLOOKUP($F1721,'names lookup'!$E:K,7,FALSE)</f>
        <v>N/A</v>
      </c>
      <c r="K1721" t="str">
        <f>VLOOKUP($F1721,'names lookup'!$E:L,8,FALSE)</f>
        <v>UK</v>
      </c>
      <c r="L1721" t="str">
        <f t="shared" si="526"/>
        <v>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v>
      </c>
      <c r="M1721" t="str">
        <f t="shared" si="539"/>
        <v>31:46</v>
      </c>
      <c r="O1721">
        <v>590</v>
      </c>
      <c r="Q1721" t="s">
        <v>1722</v>
      </c>
      <c r="R1721" s="7">
        <f t="shared" si="527"/>
        <v>43929</v>
      </c>
      <c r="S1721" t="s">
        <v>3021</v>
      </c>
      <c r="T1721" s="6">
        <f t="shared" si="540"/>
        <v>2.2060185185185183E-2</v>
      </c>
      <c r="U1721">
        <f t="shared" si="528"/>
        <v>2.2060185185185183E-2</v>
      </c>
      <c r="V1721">
        <f t="shared" si="529"/>
        <v>2.6527777777777779E-2</v>
      </c>
      <c r="W1721">
        <f t="shared" si="530"/>
        <v>4.4675925925925959E-3</v>
      </c>
      <c r="X1721">
        <f t="shared" si="543"/>
        <v>2.3287037037037037E-2</v>
      </c>
      <c r="Y1721">
        <f t="shared" si="531"/>
        <v>2.3287037037037037E-2</v>
      </c>
      <c r="Z1721" t="b">
        <f t="shared" si="532"/>
        <v>0</v>
      </c>
      <c r="AA1721" s="6">
        <f t="shared" si="533"/>
        <v>3.3564814814815089E-4</v>
      </c>
      <c r="AB1721" s="6" t="b">
        <f t="shared" si="534"/>
        <v>0</v>
      </c>
      <c r="AC1721" s="9">
        <f t="shared" si="535"/>
        <v>106</v>
      </c>
      <c r="AD1721" s="9">
        <f t="shared" si="545"/>
        <v>219.31034482758443</v>
      </c>
      <c r="AE1721" s="10">
        <f t="shared" si="542"/>
        <v>4.3981481481481481E-4</v>
      </c>
      <c r="AF1721">
        <f t="shared" si="536"/>
        <v>1.226851851851854E-3</v>
      </c>
      <c r="AG1721" t="b">
        <f t="shared" si="537"/>
        <v>0</v>
      </c>
      <c r="AH1721">
        <f t="shared" si="538"/>
        <v>2.6527777777777779E-2</v>
      </c>
    </row>
    <row r="1722" spans="1:34" x14ac:dyDescent="0.2">
      <c r="A1722">
        <v>1825</v>
      </c>
      <c r="B1722" t="s">
        <v>1721</v>
      </c>
      <c r="C1722" t="s">
        <v>1789</v>
      </c>
      <c r="D1722" t="s">
        <v>2163</v>
      </c>
      <c r="E1722" t="str">
        <f t="shared" si="525"/>
        <v>Stephen PowisApr 8, 2020</v>
      </c>
      <c r="F1722" t="str">
        <f>VLOOKUP(D1722,'names lookup'!A:L,5,FALSE)</f>
        <v>Stephen Powis</v>
      </c>
      <c r="G1722" t="str">
        <f>VLOOKUP(F1722,'names lookup'!E:H,3,FALSE)</f>
        <v>NHS England</v>
      </c>
      <c r="H1722" t="str">
        <f>VLOOKUP(F1722,'names lookup'!E:I,5,FALSE)</f>
        <v>Government</v>
      </c>
      <c r="I1722" t="str">
        <f>VLOOKUP($F1722,'names lookup'!$E:J,6,FALSE)</f>
        <v>Health</v>
      </c>
      <c r="J1722" t="str">
        <f>VLOOKUP($F1722,'names lookup'!$E:K,7,FALSE)</f>
        <v>N/A</v>
      </c>
      <c r="K1722" t="str">
        <f>VLOOKUP($F1722,'names lookup'!$E:L,8,FALSE)</f>
        <v>England</v>
      </c>
      <c r="L1722" t="str">
        <f t="shared" si="526"/>
        <v>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v>
      </c>
      <c r="M1722" t="str">
        <f t="shared" si="539"/>
        <v>32:15</v>
      </c>
      <c r="O1722">
        <v>743</v>
      </c>
      <c r="Q1722" t="s">
        <v>1722</v>
      </c>
      <c r="R1722" s="7">
        <f t="shared" si="527"/>
        <v>43929</v>
      </c>
      <c r="S1722" t="s">
        <v>2924</v>
      </c>
      <c r="T1722" s="6">
        <f t="shared" si="540"/>
        <v>2.2395833333333334E-2</v>
      </c>
      <c r="U1722">
        <f t="shared" si="528"/>
        <v>2.2395833333333334E-2</v>
      </c>
      <c r="V1722">
        <f t="shared" si="529"/>
        <v>2.6192129629629631E-2</v>
      </c>
      <c r="W1722">
        <f t="shared" si="530"/>
        <v>3.7962962962962976E-3</v>
      </c>
      <c r="X1722">
        <f t="shared" si="543"/>
        <v>2.3287037037037037E-2</v>
      </c>
      <c r="Y1722">
        <f t="shared" si="531"/>
        <v>2.3287037037037037E-2</v>
      </c>
      <c r="Z1722" t="b">
        <f t="shared" si="532"/>
        <v>0</v>
      </c>
      <c r="AA1722" s="6">
        <f t="shared" si="533"/>
        <v>5.5555555555555219E-4</v>
      </c>
      <c r="AB1722" s="6" t="b">
        <f t="shared" si="534"/>
        <v>0</v>
      </c>
      <c r="AC1722" s="9">
        <f t="shared" si="535"/>
        <v>128</v>
      </c>
      <c r="AD1722" s="9">
        <f t="shared" si="545"/>
        <v>160.00000000000097</v>
      </c>
      <c r="AE1722" s="10">
        <f t="shared" si="542"/>
        <v>5.2083333333333333E-4</v>
      </c>
      <c r="AF1722">
        <f t="shared" si="536"/>
        <v>8.9120370370370308E-4</v>
      </c>
      <c r="AG1722" t="b">
        <f t="shared" si="537"/>
        <v>0</v>
      </c>
      <c r="AH1722">
        <f t="shared" si="538"/>
        <v>2.6527777777777779E-2</v>
      </c>
    </row>
    <row r="1723" spans="1:34" x14ac:dyDescent="0.2">
      <c r="A1723">
        <v>1826</v>
      </c>
      <c r="B1723" t="s">
        <v>1721</v>
      </c>
      <c r="C1723" t="s">
        <v>1790</v>
      </c>
      <c r="D1723" t="s">
        <v>2163</v>
      </c>
      <c r="E1723" t="str">
        <f t="shared" si="525"/>
        <v>Stephen PowisApr 8, 2020</v>
      </c>
      <c r="F1723" t="str">
        <f>VLOOKUP(D1723,'names lookup'!A:L,5,FALSE)</f>
        <v>Stephen Powis</v>
      </c>
      <c r="G1723" t="str">
        <f>VLOOKUP(F1723,'names lookup'!E:H,3,FALSE)</f>
        <v>NHS England</v>
      </c>
      <c r="H1723" t="str">
        <f>VLOOKUP(F1723,'names lookup'!E:I,5,FALSE)</f>
        <v>Government</v>
      </c>
      <c r="I1723" t="str">
        <f>VLOOKUP($F1723,'names lookup'!$E:J,6,FALSE)</f>
        <v>Health</v>
      </c>
      <c r="J1723" t="str">
        <f>VLOOKUP($F1723,'names lookup'!$E:K,7,FALSE)</f>
        <v>N/A</v>
      </c>
      <c r="K1723" t="str">
        <f>VLOOKUP($F1723,'names lookup'!$E:L,8,FALSE)</f>
        <v>England</v>
      </c>
      <c r="L1723" t="str">
        <f t="shared" si="526"/>
        <v>… renowned for its critical care capacity. So I’m absolutely confident, absolutely confident, that my colleagues, all the clinical staff, doctors, nurses, and everybody else at Saint Thomas’s is providing exceptional world-class care.</v>
      </c>
      <c r="M1723" t="str">
        <f t="shared" si="539"/>
        <v>33:03</v>
      </c>
      <c r="O1723">
        <v>257</v>
      </c>
      <c r="Q1723" t="s">
        <v>1722</v>
      </c>
      <c r="R1723" s="7">
        <f t="shared" si="527"/>
        <v>43929</v>
      </c>
      <c r="S1723" t="s">
        <v>2924</v>
      </c>
      <c r="T1723" s="6">
        <f t="shared" si="540"/>
        <v>2.2951388888888886E-2</v>
      </c>
      <c r="U1723">
        <f t="shared" si="528"/>
        <v>2.2395833333333334E-2</v>
      </c>
      <c r="V1723">
        <f t="shared" si="529"/>
        <v>2.6192129629629631E-2</v>
      </c>
      <c r="W1723">
        <f t="shared" si="530"/>
        <v>3.7962962962962976E-3</v>
      </c>
      <c r="X1723">
        <f t="shared" si="543"/>
        <v>2.3287037037037037E-2</v>
      </c>
      <c r="Y1723">
        <f t="shared" si="531"/>
        <v>2.3287037037037037E-2</v>
      </c>
      <c r="Z1723" t="b">
        <f t="shared" si="532"/>
        <v>0</v>
      </c>
      <c r="AA1723" s="6">
        <f t="shared" si="533"/>
        <v>1.9675925925926457E-4</v>
      </c>
      <c r="AB1723" s="6" t="b">
        <f t="shared" si="534"/>
        <v>0</v>
      </c>
      <c r="AC1723" s="9">
        <f t="shared" si="535"/>
        <v>33</v>
      </c>
      <c r="AD1723" s="9">
        <f t="shared" si="545"/>
        <v>116.47058823529098</v>
      </c>
      <c r="AE1723" s="10">
        <f t="shared" si="542"/>
        <v>1.273148148148148E-4</v>
      </c>
      <c r="AF1723">
        <f t="shared" si="536"/>
        <v>8.9120370370370308E-4</v>
      </c>
      <c r="AG1723" t="b">
        <f t="shared" si="537"/>
        <v>0</v>
      </c>
      <c r="AH1723">
        <f t="shared" si="538"/>
        <v>2.6527777777777779E-2</v>
      </c>
    </row>
    <row r="1724" spans="1:34" x14ac:dyDescent="0.2">
      <c r="A1724">
        <v>1827</v>
      </c>
      <c r="B1724" t="s">
        <v>1721</v>
      </c>
      <c r="C1724" t="s">
        <v>1791</v>
      </c>
      <c r="D1724" t="s">
        <v>2141</v>
      </c>
      <c r="E1724" t="str">
        <f t="shared" si="525"/>
        <v>Rishi SunakApr 8, 2020</v>
      </c>
      <c r="F1724" t="str">
        <f>VLOOKUP(D1724,'names lookup'!A:L,5,FALSE)</f>
        <v>Rishi Sunak</v>
      </c>
      <c r="G1724" t="str">
        <f>VLOOKUP(F1724,'names lookup'!E:H,3,FALSE)</f>
        <v>Government</v>
      </c>
      <c r="H1724" t="str">
        <f>VLOOKUP(F1724,'names lookup'!E:I,5,FALSE)</f>
        <v>Government</v>
      </c>
      <c r="I1724" t="str">
        <f>VLOOKUP($F1724,'names lookup'!$E:J,6,FALSE)</f>
        <v>Central govt</v>
      </c>
      <c r="J1724" t="str">
        <f>VLOOKUP($F1724,'names lookup'!$E:K,7,FALSE)</f>
        <v>N/A</v>
      </c>
      <c r="K1724" t="str">
        <f>VLOOKUP($F1724,'names lookup'!$E:L,8,FALSE)</f>
        <v>UK</v>
      </c>
      <c r="L1724" t="str">
        <f t="shared" si="526"/>
        <v>Brilliant. Thank you, Steve. Does that answer your question?</v>
      </c>
      <c r="M1724" t="str">
        <f t="shared" si="539"/>
        <v>33:20</v>
      </c>
      <c r="O1724">
        <v>81</v>
      </c>
      <c r="Q1724" t="s">
        <v>1722</v>
      </c>
      <c r="R1724" s="7">
        <f t="shared" si="527"/>
        <v>43929</v>
      </c>
      <c r="S1724" t="s">
        <v>3022</v>
      </c>
      <c r="T1724" s="6">
        <f t="shared" si="540"/>
        <v>2.314814814814815E-2</v>
      </c>
      <c r="U1724">
        <f t="shared" si="528"/>
        <v>2.314814814814815E-2</v>
      </c>
      <c r="V1724">
        <f t="shared" si="529"/>
        <v>2.6527777777777779E-2</v>
      </c>
      <c r="W1724">
        <f t="shared" si="530"/>
        <v>3.3796296296296283E-3</v>
      </c>
      <c r="X1724">
        <f t="shared" si="543"/>
        <v>2.3287037037037037E-2</v>
      </c>
      <c r="Y1724">
        <f t="shared" si="531"/>
        <v>2.3287037037037037E-2</v>
      </c>
      <c r="Z1724" t="b">
        <f t="shared" si="532"/>
        <v>0</v>
      </c>
      <c r="AA1724" s="6">
        <f t="shared" si="533"/>
        <v>4.6296296296294281E-5</v>
      </c>
      <c r="AB1724" s="6" t="b">
        <f t="shared" si="534"/>
        <v>0</v>
      </c>
      <c r="AC1724" s="9">
        <f t="shared" si="535"/>
        <v>9</v>
      </c>
      <c r="AD1724" s="9">
        <f t="shared" si="545"/>
        <v>135.00000000000588</v>
      </c>
      <c r="AE1724" s="10">
        <f t="shared" si="542"/>
        <v>3.4722222222222222E-5</v>
      </c>
      <c r="AF1724">
        <f t="shared" si="536"/>
        <v>1.3888888888888631E-4</v>
      </c>
      <c r="AG1724" t="b">
        <f t="shared" si="537"/>
        <v>0</v>
      </c>
      <c r="AH1724">
        <f t="shared" si="538"/>
        <v>2.6527777777777779E-2</v>
      </c>
    </row>
    <row r="1725" spans="1:34" x14ac:dyDescent="0.2">
      <c r="A1725">
        <v>1828</v>
      </c>
      <c r="B1725" t="s">
        <v>1721</v>
      </c>
      <c r="C1725" t="s">
        <v>1792</v>
      </c>
      <c r="D1725" t="s">
        <v>2136</v>
      </c>
      <c r="E1725" t="str">
        <f t="shared" si="525"/>
        <v>Press CorpsApr 8, 2020</v>
      </c>
      <c r="F1725" t="str">
        <f>VLOOKUP(E1725,'names lookup'!D:L,2,FALSE)</f>
        <v>James Tapsfield</v>
      </c>
      <c r="G1725" t="str">
        <f>VLOOKUP(F1725,'names lookup'!E:H,3,FALSE)</f>
        <v>Mail Online</v>
      </c>
      <c r="H1725" t="str">
        <f>VLOOKUP(F1725,'names lookup'!E:I,5,FALSE)</f>
        <v>Media</v>
      </c>
      <c r="I1725" t="str">
        <f>VLOOKUP($F1725,'names lookup'!$E:J,6,FALSE)</f>
        <v>Online</v>
      </c>
      <c r="J1725" t="str">
        <f>VLOOKUP($F1725,'names lookup'!$E:K,7,FALSE)</f>
        <v>National</v>
      </c>
      <c r="K1725" t="str">
        <f>VLOOKUP($F1725,'names lookup'!$E:L,8,FALSE)</f>
        <v>UK</v>
      </c>
      <c r="L1725" t="str">
        <f t="shared" si="526"/>
        <v>I was just going to say the point on the Downing Street social distancing, in hindsight, do you think that that could have been more rigorously observed there?</v>
      </c>
      <c r="M1725" t="str">
        <f t="shared" si="539"/>
        <v>33:24</v>
      </c>
      <c r="O1725">
        <v>180</v>
      </c>
      <c r="Q1725" t="s">
        <v>1722</v>
      </c>
      <c r="R1725" s="7">
        <f t="shared" si="527"/>
        <v>43929</v>
      </c>
      <c r="S1725" t="s">
        <v>2355</v>
      </c>
      <c r="T1725" s="6">
        <f t="shared" si="540"/>
        <v>2.3194444444444445E-2</v>
      </c>
      <c r="U1725">
        <f t="shared" si="528"/>
        <v>2.3194444444444445E-2</v>
      </c>
      <c r="V1725">
        <f t="shared" si="529"/>
        <v>2.3194444444444445E-2</v>
      </c>
      <c r="W1725">
        <f t="shared" si="530"/>
        <v>0</v>
      </c>
      <c r="X1725">
        <f t="shared" si="543"/>
        <v>2.3287037037037037E-2</v>
      </c>
      <c r="Y1725">
        <f t="shared" si="531"/>
        <v>2.3287037037037037E-2</v>
      </c>
      <c r="Z1725" t="b">
        <f t="shared" si="532"/>
        <v>0</v>
      </c>
      <c r="AA1725" s="6">
        <f t="shared" si="533"/>
        <v>9.2592592592592032E-5</v>
      </c>
      <c r="AB1725" s="6" t="b">
        <f t="shared" si="534"/>
        <v>0</v>
      </c>
      <c r="AC1725" s="9">
        <f t="shared" si="535"/>
        <v>28</v>
      </c>
      <c r="AD1725" s="9">
        <f t="shared" si="545"/>
        <v>210.00000000000128</v>
      </c>
      <c r="AE1725" s="10">
        <f t="shared" si="542"/>
        <v>1.1574074074074073E-4</v>
      </c>
      <c r="AF1725">
        <f t="shared" si="536"/>
        <v>9.2592592592592032E-5</v>
      </c>
      <c r="AG1725" t="b">
        <f t="shared" si="537"/>
        <v>0</v>
      </c>
      <c r="AH1725">
        <f t="shared" si="538"/>
        <v>2.6527777777777779E-2</v>
      </c>
    </row>
    <row r="1726" spans="1:34" x14ac:dyDescent="0.2">
      <c r="A1726">
        <v>1829</v>
      </c>
      <c r="B1726" t="s">
        <v>1721</v>
      </c>
      <c r="C1726" t="s">
        <v>1793</v>
      </c>
      <c r="D1726" t="s">
        <v>2141</v>
      </c>
      <c r="E1726" t="str">
        <f t="shared" si="525"/>
        <v>Rishi SunakApr 8, 2020</v>
      </c>
      <c r="F1726" t="str">
        <f>VLOOKUP(D1726,'names lookup'!A:L,5,FALSE)</f>
        <v>Rishi Sunak</v>
      </c>
      <c r="G1726" t="str">
        <f>VLOOKUP(F1726,'names lookup'!E:H,3,FALSE)</f>
        <v>Government</v>
      </c>
      <c r="H1726" t="str">
        <f>VLOOKUP(F1726,'names lookup'!E:I,5,FALSE)</f>
        <v>Government</v>
      </c>
      <c r="I1726" t="str">
        <f>VLOOKUP($F1726,'names lookup'!$E:J,6,FALSE)</f>
        <v>Central govt</v>
      </c>
      <c r="J1726" t="str">
        <f>VLOOKUP($F1726,'names lookup'!$E:K,7,FALSE)</f>
        <v>N/A</v>
      </c>
      <c r="K1726" t="str">
        <f>VLOOKUP($F1726,'names lookup'!$E:L,8,FALSE)</f>
        <v>UK</v>
      </c>
      <c r="L1726" t="str">
        <f t="shared" si="526"/>
        <v>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v>
      </c>
      <c r="M1726" t="str">
        <f t="shared" si="539"/>
        <v>33:32</v>
      </c>
      <c r="O1726">
        <v>987</v>
      </c>
      <c r="Q1726" t="s">
        <v>1722</v>
      </c>
      <c r="R1726" s="7">
        <f t="shared" si="527"/>
        <v>43929</v>
      </c>
      <c r="S1726" t="s">
        <v>3023</v>
      </c>
      <c r="T1726" s="6">
        <f t="shared" si="540"/>
        <v>2.3287037037037037E-2</v>
      </c>
      <c r="U1726">
        <f t="shared" si="528"/>
        <v>2.3287037037037037E-2</v>
      </c>
      <c r="V1726">
        <f t="shared" si="529"/>
        <v>2.6527777777777779E-2</v>
      </c>
      <c r="W1726">
        <f t="shared" si="530"/>
        <v>3.2407407407407419E-3</v>
      </c>
      <c r="X1726">
        <f t="shared" si="543"/>
        <v>2.4606481481481479E-2</v>
      </c>
      <c r="Y1726">
        <f t="shared" si="531"/>
        <v>2.4606481481481479E-2</v>
      </c>
      <c r="Z1726" t="b">
        <f t="shared" si="532"/>
        <v>0</v>
      </c>
      <c r="AA1726" s="6">
        <f t="shared" si="533"/>
        <v>6.0185185185185341E-4</v>
      </c>
      <c r="AB1726" s="6" t="b">
        <f t="shared" si="534"/>
        <v>0</v>
      </c>
      <c r="AC1726" s="9">
        <f t="shared" si="535"/>
        <v>168</v>
      </c>
      <c r="AD1726" s="9">
        <f t="shared" si="545"/>
        <v>193.84615384615336</v>
      </c>
      <c r="AE1726" s="10">
        <f t="shared" si="542"/>
        <v>6.9444444444444447E-4</v>
      </c>
      <c r="AF1726">
        <f t="shared" si="536"/>
        <v>1.3194444444444425E-3</v>
      </c>
      <c r="AG1726" t="b">
        <f t="shared" si="537"/>
        <v>0</v>
      </c>
      <c r="AH1726">
        <f t="shared" si="538"/>
        <v>2.6527777777777779E-2</v>
      </c>
    </row>
    <row r="1727" spans="1:34" x14ac:dyDescent="0.2">
      <c r="A1727">
        <v>1830</v>
      </c>
      <c r="B1727" t="s">
        <v>1721</v>
      </c>
      <c r="C1727" t="s">
        <v>1794</v>
      </c>
      <c r="D1727" t="s">
        <v>2141</v>
      </c>
      <c r="E1727" t="str">
        <f t="shared" si="525"/>
        <v>Rishi SunakApr 8, 2020</v>
      </c>
      <c r="F1727" t="str">
        <f>VLOOKUP(D1727,'names lookup'!A:L,5,FALSE)</f>
        <v>Rishi Sunak</v>
      </c>
      <c r="G1727" t="str">
        <f>VLOOKUP(F1727,'names lookup'!E:H,3,FALSE)</f>
        <v>Government</v>
      </c>
      <c r="H1727" t="str">
        <f>VLOOKUP(F1727,'names lookup'!E:I,5,FALSE)</f>
        <v>Government</v>
      </c>
      <c r="I1727" t="str">
        <f>VLOOKUP($F1727,'names lookup'!$E:J,6,FALSE)</f>
        <v>Central govt</v>
      </c>
      <c r="J1727" t="str">
        <f>VLOOKUP($F1727,'names lookup'!$E:K,7,FALSE)</f>
        <v>N/A</v>
      </c>
      <c r="K1727" t="str">
        <f>VLOOKUP($F1727,'names lookup'!$E:L,8,FALSE)</f>
        <v>UK</v>
      </c>
      <c r="L1727" t="str">
        <f t="shared" si="526"/>
        <v>Thank you. Can we turn to Tim Ross from Bloomberg? Tim, are you there?</v>
      </c>
      <c r="M1727" t="str">
        <f t="shared" si="539"/>
        <v>34:24</v>
      </c>
      <c r="O1727">
        <v>91</v>
      </c>
      <c r="Q1727" t="s">
        <v>1722</v>
      </c>
      <c r="R1727" s="7">
        <f t="shared" si="527"/>
        <v>43929</v>
      </c>
      <c r="S1727" t="s">
        <v>3023</v>
      </c>
      <c r="T1727" s="6">
        <f t="shared" si="540"/>
        <v>2.388888888888889E-2</v>
      </c>
      <c r="U1727">
        <f t="shared" si="528"/>
        <v>2.3287037037037037E-2</v>
      </c>
      <c r="V1727">
        <f t="shared" si="529"/>
        <v>2.6527777777777779E-2</v>
      </c>
      <c r="W1727">
        <f t="shared" si="530"/>
        <v>3.2407407407407419E-3</v>
      </c>
      <c r="X1727">
        <f t="shared" si="543"/>
        <v>2.4606481481481479E-2</v>
      </c>
      <c r="Y1727">
        <f t="shared" si="531"/>
        <v>2.4606481481481479E-2</v>
      </c>
      <c r="Z1727" t="b">
        <f t="shared" si="532"/>
        <v>0</v>
      </c>
      <c r="AA1727" s="6">
        <f t="shared" si="533"/>
        <v>6.9444444444441422E-5</v>
      </c>
      <c r="AB1727" s="6" t="b">
        <f t="shared" si="534"/>
        <v>0</v>
      </c>
      <c r="AC1727" s="9">
        <f t="shared" si="535"/>
        <v>14</v>
      </c>
      <c r="AD1727" s="9">
        <f t="shared" si="545"/>
        <v>140.00000000000608</v>
      </c>
      <c r="AE1727" s="10">
        <f t="shared" si="542"/>
        <v>5.7870370370370366E-5</v>
      </c>
      <c r="AF1727">
        <f t="shared" si="536"/>
        <v>1.3194444444444425E-3</v>
      </c>
      <c r="AG1727" t="b">
        <f t="shared" si="537"/>
        <v>0</v>
      </c>
      <c r="AH1727">
        <f t="shared" si="538"/>
        <v>2.6527777777777779E-2</v>
      </c>
    </row>
    <row r="1728" spans="1:34" x14ac:dyDescent="0.2">
      <c r="A1728">
        <v>1831</v>
      </c>
      <c r="B1728" t="s">
        <v>1721</v>
      </c>
      <c r="C1728" t="s">
        <v>1795</v>
      </c>
      <c r="D1728" t="s">
        <v>2165</v>
      </c>
      <c r="E1728" t="str">
        <f t="shared" si="525"/>
        <v>Tim RossApr 8, 2020</v>
      </c>
      <c r="F1728" t="str">
        <f>VLOOKUP(E1728,'names lookup'!D:L,2,FALSE)</f>
        <v>Tim Ross</v>
      </c>
      <c r="G1728" t="str">
        <f>VLOOKUP(F1728,'names lookup'!E:H,3,FALSE)</f>
        <v>Bloomberg News</v>
      </c>
      <c r="H1728" t="str">
        <f>VLOOKUP(F1728,'names lookup'!E:I,5,FALSE)</f>
        <v>Media</v>
      </c>
      <c r="I1728" t="str">
        <f>VLOOKUP($F1728,'names lookup'!$E:J,6,FALSE)</f>
        <v>Specialist</v>
      </c>
      <c r="J1728" t="str">
        <f>VLOOKUP($F1728,'names lookup'!$E:K,7,FALSE)</f>
        <v>National</v>
      </c>
      <c r="K1728" t="str">
        <f>VLOOKUP($F1728,'names lookup'!$E:L,8,FALSE)</f>
        <v>UK</v>
      </c>
      <c r="L1728" t="str">
        <f t="shared" si="526"/>
        <v>Hello, yes. Chancellor, you say the prime minister is improving. Do you expect to see him able to leave hospital next week sometime? What are your expectations there?</v>
      </c>
      <c r="M1728" t="str">
        <f t="shared" si="539"/>
        <v>34:30</v>
      </c>
      <c r="O1728">
        <v>184</v>
      </c>
      <c r="Q1728" t="s">
        <v>1722</v>
      </c>
      <c r="R1728" s="7">
        <f t="shared" si="527"/>
        <v>43929</v>
      </c>
      <c r="S1728" t="s">
        <v>2357</v>
      </c>
      <c r="T1728" s="6">
        <f t="shared" si="540"/>
        <v>2.3958333333333331E-2</v>
      </c>
      <c r="U1728">
        <f t="shared" si="528"/>
        <v>2.3958333333333331E-2</v>
      </c>
      <c r="V1728">
        <f t="shared" si="529"/>
        <v>2.431712962962963E-2</v>
      </c>
      <c r="W1728">
        <f t="shared" si="530"/>
        <v>3.5879629629629803E-4</v>
      </c>
      <c r="X1728">
        <f t="shared" si="543"/>
        <v>2.4606481481481479E-2</v>
      </c>
      <c r="Y1728">
        <f t="shared" si="531"/>
        <v>2.4606481481481479E-2</v>
      </c>
      <c r="Z1728" t="b">
        <f t="shared" si="532"/>
        <v>0</v>
      </c>
      <c r="AA1728" s="6">
        <f t="shared" si="533"/>
        <v>1.3888888888889325E-4</v>
      </c>
      <c r="AB1728" s="6" t="b">
        <f t="shared" si="534"/>
        <v>0</v>
      </c>
      <c r="AC1728" s="9">
        <f t="shared" si="535"/>
        <v>28</v>
      </c>
      <c r="AD1728" s="9">
        <f t="shared" si="545"/>
        <v>139.99999999999559</v>
      </c>
      <c r="AE1728" s="10">
        <f t="shared" si="542"/>
        <v>1.1574074074074073E-4</v>
      </c>
      <c r="AF1728">
        <f t="shared" si="536"/>
        <v>6.481481481481477E-4</v>
      </c>
      <c r="AG1728" t="b">
        <f t="shared" si="537"/>
        <v>0</v>
      </c>
      <c r="AH1728">
        <f t="shared" si="538"/>
        <v>2.6527777777777779E-2</v>
      </c>
    </row>
    <row r="1729" spans="1:34" x14ac:dyDescent="0.2">
      <c r="A1729">
        <v>1832</v>
      </c>
      <c r="B1729" t="s">
        <v>1721</v>
      </c>
      <c r="C1729" t="s">
        <v>1796</v>
      </c>
      <c r="D1729" t="s">
        <v>2165</v>
      </c>
      <c r="E1729" t="str">
        <f t="shared" si="525"/>
        <v>Tim RossApr 8, 2020</v>
      </c>
      <c r="F1729" t="str">
        <f>VLOOKUP(E1729,'names lookup'!D:L,2,FALSE)</f>
        <v>Tim Ross</v>
      </c>
      <c r="G1729" t="str">
        <f>VLOOKUP(F1729,'names lookup'!E:H,3,FALSE)</f>
        <v>Bloomberg News</v>
      </c>
      <c r="H1729" t="str">
        <f>VLOOKUP(F1729,'names lookup'!E:I,5,FALSE)</f>
        <v>Media</v>
      </c>
      <c r="I1729" t="str">
        <f>VLOOKUP($F1729,'names lookup'!$E:J,6,FALSE)</f>
        <v>Specialist</v>
      </c>
      <c r="J1729" t="str">
        <f>VLOOKUP($F1729,'names lookup'!$E:K,7,FALSE)</f>
        <v>National</v>
      </c>
      <c r="K1729" t="str">
        <f>VLOOKUP($F1729,'names lookup'!$E:L,8,FALSE)</f>
        <v>UK</v>
      </c>
      <c r="L1729" t="str">
        <f t="shared" si="526"/>
        <v>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v>
      </c>
      <c r="M1729" t="str">
        <f t="shared" si="539"/>
        <v>34:42</v>
      </c>
      <c r="O1729">
        <v>352</v>
      </c>
      <c r="Q1729" t="s">
        <v>1722</v>
      </c>
      <c r="R1729" s="7">
        <f t="shared" si="527"/>
        <v>43929</v>
      </c>
      <c r="S1729" t="s">
        <v>2357</v>
      </c>
      <c r="T1729" s="6">
        <f t="shared" si="540"/>
        <v>2.4097222222222225E-2</v>
      </c>
      <c r="U1729">
        <f t="shared" si="528"/>
        <v>2.3958333333333331E-2</v>
      </c>
      <c r="V1729">
        <f t="shared" si="529"/>
        <v>2.431712962962963E-2</v>
      </c>
      <c r="W1729">
        <f t="shared" si="530"/>
        <v>3.5879629629629803E-4</v>
      </c>
      <c r="X1729">
        <f t="shared" si="543"/>
        <v>2.4606481481481479E-2</v>
      </c>
      <c r="Y1729">
        <f t="shared" si="531"/>
        <v>2.4606481481481479E-2</v>
      </c>
      <c r="Z1729" t="b">
        <f t="shared" si="532"/>
        <v>0</v>
      </c>
      <c r="AA1729" s="6">
        <f t="shared" si="533"/>
        <v>2.1990740740740478E-4</v>
      </c>
      <c r="AB1729" s="6" t="b">
        <f t="shared" si="534"/>
        <v>0</v>
      </c>
      <c r="AC1729" s="9">
        <f t="shared" si="535"/>
        <v>62</v>
      </c>
      <c r="AD1729" s="9">
        <f t="shared" si="545"/>
        <v>195.78947368421288</v>
      </c>
      <c r="AE1729" s="10">
        <f t="shared" si="542"/>
        <v>2.5462962962962961E-4</v>
      </c>
      <c r="AF1729">
        <f t="shared" si="536"/>
        <v>6.481481481481477E-4</v>
      </c>
      <c r="AG1729" t="b">
        <f t="shared" si="537"/>
        <v>0</v>
      </c>
      <c r="AH1729">
        <f t="shared" si="538"/>
        <v>2.6527777777777779E-2</v>
      </c>
    </row>
    <row r="1730" spans="1:34" x14ac:dyDescent="0.2">
      <c r="A1730">
        <v>1833</v>
      </c>
      <c r="B1730" t="s">
        <v>1721</v>
      </c>
      <c r="C1730" t="s">
        <v>1797</v>
      </c>
      <c r="D1730" t="s">
        <v>2165</v>
      </c>
      <c r="E1730" t="str">
        <f t="shared" ref="E1730:E1793" si="546">D1730&amp;Q1730</f>
        <v>Tim RossApr 8, 2020</v>
      </c>
      <c r="F1730" t="str">
        <f>VLOOKUP(E1730,'names lookup'!D:L,2,FALSE)</f>
        <v>Tim Ross</v>
      </c>
      <c r="G1730" t="str">
        <f>VLOOKUP(F1730,'names lookup'!E:H,3,FALSE)</f>
        <v>Bloomberg News</v>
      </c>
      <c r="H1730" t="str">
        <f>VLOOKUP(F1730,'names lookup'!E:I,5,FALSE)</f>
        <v>Media</v>
      </c>
      <c r="I1730" t="str">
        <f>VLOOKUP($F1730,'names lookup'!$E:J,6,FALSE)</f>
        <v>Specialist</v>
      </c>
      <c r="J1730" t="str">
        <f>VLOOKUP($F1730,'names lookup'!$E:K,7,FALSE)</f>
        <v>National</v>
      </c>
      <c r="K1730" t="str">
        <f>VLOOKUP($F1730,'names lookup'!$E:L,8,FALSE)</f>
        <v>UK</v>
      </c>
      <c r="L1730" t="str">
        <f t="shared" ref="L1730:L1793" si="547">TRIM(SUBSTITUTE(SUBSTITUTE(SUBSTITUTE(SUBSTITUTE(C1730,D1730,""),M1730,""),"();",""),":",""))</f>
        <v>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v>
      </c>
      <c r="M1730" t="str">
        <f t="shared" si="539"/>
        <v>35:01</v>
      </c>
      <c r="O1730">
        <v>359</v>
      </c>
      <c r="Q1730" t="s">
        <v>1722</v>
      </c>
      <c r="R1730" s="7">
        <f t="shared" ref="R1730:R1793" si="548">DATE(2020,IF(LEFT(Q1730,3)="Apr",4,3),SUBSTITUTE(SUBSTITUTE(SUBSTITUTE(Q1730,", 2020",""),"Apr ",""),"Mar ",""))</f>
        <v>43929</v>
      </c>
      <c r="S1730" t="s">
        <v>2357</v>
      </c>
      <c r="T1730" s="6">
        <f t="shared" si="540"/>
        <v>2.431712962962963E-2</v>
      </c>
      <c r="U1730">
        <f t="shared" ref="U1730:U1793" si="549">IF(D1730=D1729,U1729,T1730)</f>
        <v>2.3958333333333331E-2</v>
      </c>
      <c r="V1730">
        <f t="shared" ref="V1730:V1793" si="550">_xlfn.MAXIFS(T:T,D:D,D1730,B:B,B1730)</f>
        <v>2.431712962962963E-2</v>
      </c>
      <c r="W1730">
        <f t="shared" ref="W1730:W1793" si="551">V1730-U1730</f>
        <v>3.5879629629629803E-4</v>
      </c>
      <c r="X1730">
        <f t="shared" si="543"/>
        <v>2.4606481481481479E-2</v>
      </c>
      <c r="Y1730">
        <f t="shared" ref="Y1730:Y1793" si="552">IF(ISBLANK(X1730),V1730,X1730)</f>
        <v>2.4606481481481479E-2</v>
      </c>
      <c r="Z1730" t="b">
        <f t="shared" ref="Z1730:Z1793" si="553">IF(ISBLANK(X1730),TRUE,FALSE)</f>
        <v>0</v>
      </c>
      <c r="AA1730" s="6">
        <f t="shared" ref="AA1730:AA1793" si="554">T1731-T1730</f>
        <v>2.8935185185184967E-4</v>
      </c>
      <c r="AB1730" s="6" t="b">
        <f t="shared" ref="AB1730:AB1793" si="555">AA1730&lt;0</f>
        <v>0</v>
      </c>
      <c r="AC1730" s="9">
        <f t="shared" ref="AC1730:AC1793" si="556">LEN(TRIM(L1730))-LEN(SUBSTITUTE(L1730," ",""))+1</f>
        <v>61</v>
      </c>
      <c r="AD1730" s="9">
        <f t="shared" si="545"/>
        <v>146.40000000000111</v>
      </c>
      <c r="AE1730" s="10">
        <f t="shared" si="542"/>
        <v>2.4305555555555552E-4</v>
      </c>
      <c r="AF1730">
        <f t="shared" ref="AF1730:AF1793" si="557">Y1730-U1730</f>
        <v>6.481481481481477E-4</v>
      </c>
      <c r="AG1730" t="b">
        <f t="shared" ref="AG1730:AG1793" si="558">AF1730&lt;0</f>
        <v>0</v>
      </c>
      <c r="AH1730">
        <f t="shared" ref="AH1730:AH1793" si="559">_xlfn.MAXIFS(T:T,B:B,B1730)</f>
        <v>2.6527777777777779E-2</v>
      </c>
    </row>
    <row r="1731" spans="1:34" x14ac:dyDescent="0.2">
      <c r="A1731">
        <v>1834</v>
      </c>
      <c r="B1731" t="s">
        <v>1721</v>
      </c>
      <c r="C1731" t="s">
        <v>1798</v>
      </c>
      <c r="D1731" t="s">
        <v>2141</v>
      </c>
      <c r="E1731" t="str">
        <f t="shared" si="546"/>
        <v>Rishi SunakApr 8, 2020</v>
      </c>
      <c r="F1731" t="str">
        <f>VLOOKUP(D1731,'names lookup'!A:L,5,FALSE)</f>
        <v>Rishi Sunak</v>
      </c>
      <c r="G1731" t="str">
        <f>VLOOKUP(F1731,'names lookup'!E:H,3,FALSE)</f>
        <v>Government</v>
      </c>
      <c r="H1731" t="str">
        <f>VLOOKUP(F1731,'names lookup'!E:I,5,FALSE)</f>
        <v>Government</v>
      </c>
      <c r="I1731" t="str">
        <f>VLOOKUP($F1731,'names lookup'!$E:J,6,FALSE)</f>
        <v>Central govt</v>
      </c>
      <c r="J1731" t="str">
        <f>VLOOKUP($F1731,'names lookup'!$E:K,7,FALSE)</f>
        <v>N/A</v>
      </c>
      <c r="K1731" t="str">
        <f>VLOOKUP($F1731,'names lookup'!$E:L,8,FALSE)</f>
        <v>UK</v>
      </c>
      <c r="L1731" t="str">
        <f t="shared" si="547"/>
        <v>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v>
      </c>
      <c r="M1731" t="str">
        <f t="shared" ref="M1731:M1794" si="560">MID(C1731,FIND("(",C1731)+1,FIND(")",C1731)-FIND("(",C1731)-1)</f>
        <v>35:26</v>
      </c>
      <c r="O1731">
        <v>957</v>
      </c>
      <c r="Q1731" t="s">
        <v>1722</v>
      </c>
      <c r="R1731" s="7">
        <f t="shared" si="548"/>
        <v>43929</v>
      </c>
      <c r="S1731" t="s">
        <v>3024</v>
      </c>
      <c r="T1731" s="6">
        <f t="shared" ref="T1731:T1794" si="561">IF(LEN(N1731)&gt;5,TIME(LEFT(M1731,2),MID(M1731,4,2),RIGHT(M1731,2)),TIME(N1731,LEFT(M1731,2),RIGHT(M1731,2)))</f>
        <v>2.4606481481481479E-2</v>
      </c>
      <c r="U1731">
        <f t="shared" si="549"/>
        <v>2.4606481481481479E-2</v>
      </c>
      <c r="V1731">
        <f t="shared" si="550"/>
        <v>2.6527777777777779E-2</v>
      </c>
      <c r="W1731">
        <f t="shared" si="551"/>
        <v>1.9212962962962994E-3</v>
      </c>
      <c r="X1731">
        <f t="shared" si="543"/>
        <v>2.6192129629629631E-2</v>
      </c>
      <c r="Y1731">
        <f t="shared" si="552"/>
        <v>2.6192129629629631E-2</v>
      </c>
      <c r="Z1731" t="b">
        <f t="shared" si="553"/>
        <v>0</v>
      </c>
      <c r="AA1731" s="6">
        <f t="shared" si="554"/>
        <v>6.4814814814815117E-4</v>
      </c>
      <c r="AB1731" s="6" t="b">
        <f t="shared" si="555"/>
        <v>0</v>
      </c>
      <c r="AC1731" s="9">
        <f t="shared" si="556"/>
        <v>163</v>
      </c>
      <c r="AD1731" s="9">
        <f t="shared" si="545"/>
        <v>174.64285714285634</v>
      </c>
      <c r="AE1731" s="10">
        <f t="shared" ref="AE1731:AE1794" si="562">TIME(0,0,(AC1731/AVERAGE(AD:AD))*60)</f>
        <v>6.7129629629629625E-4</v>
      </c>
      <c r="AF1731">
        <f t="shared" si="557"/>
        <v>1.585648148148152E-3</v>
      </c>
      <c r="AG1731" t="b">
        <f t="shared" si="558"/>
        <v>0</v>
      </c>
      <c r="AH1731">
        <f t="shared" si="559"/>
        <v>2.6527777777777779E-2</v>
      </c>
    </row>
    <row r="1732" spans="1:34" x14ac:dyDescent="0.2">
      <c r="A1732">
        <v>1835</v>
      </c>
      <c r="B1732" t="s">
        <v>1721</v>
      </c>
      <c r="C1732" t="s">
        <v>1799</v>
      </c>
      <c r="D1732" t="s">
        <v>2141</v>
      </c>
      <c r="E1732" t="str">
        <f t="shared" si="546"/>
        <v>Rishi SunakApr 8, 2020</v>
      </c>
      <c r="F1732" t="str">
        <f>VLOOKUP(D1732,'names lookup'!A:L,5,FALSE)</f>
        <v>Rishi Sunak</v>
      </c>
      <c r="G1732" t="str">
        <f>VLOOKUP(F1732,'names lookup'!E:H,3,FALSE)</f>
        <v>Government</v>
      </c>
      <c r="H1732" t="str">
        <f>VLOOKUP(F1732,'names lookup'!E:I,5,FALSE)</f>
        <v>Government</v>
      </c>
      <c r="I1732" t="str">
        <f>VLOOKUP($F1732,'names lookup'!$E:J,6,FALSE)</f>
        <v>Central govt</v>
      </c>
      <c r="J1732" t="str">
        <f>VLOOKUP($F1732,'names lookup'!$E:K,7,FALSE)</f>
        <v>N/A</v>
      </c>
      <c r="K1732" t="str">
        <f>VLOOKUP($F1732,'names lookup'!$E:L,8,FALSE)</f>
        <v>UK</v>
      </c>
      <c r="L1732" t="str">
        <f t="shared" si="547"/>
        <v>Angela, do want to take the question on that?</v>
      </c>
      <c r="M1732" t="str">
        <f t="shared" si="560"/>
        <v>36:22</v>
      </c>
      <c r="O1732">
        <v>66</v>
      </c>
      <c r="Q1732" t="s">
        <v>1722</v>
      </c>
      <c r="R1732" s="7">
        <f t="shared" si="548"/>
        <v>43929</v>
      </c>
      <c r="S1732" t="s">
        <v>3024</v>
      </c>
      <c r="T1732" s="6">
        <f t="shared" si="561"/>
        <v>2.525462962962963E-2</v>
      </c>
      <c r="U1732">
        <f t="shared" si="549"/>
        <v>2.4606481481481479E-2</v>
      </c>
      <c r="V1732">
        <f t="shared" si="550"/>
        <v>2.6527777777777779E-2</v>
      </c>
      <c r="W1732">
        <f t="shared" si="551"/>
        <v>1.9212962962962994E-3</v>
      </c>
      <c r="X1732">
        <f t="shared" si="543"/>
        <v>2.6192129629629631E-2</v>
      </c>
      <c r="Y1732">
        <f t="shared" si="552"/>
        <v>2.6192129629629631E-2</v>
      </c>
      <c r="Z1732" t="b">
        <f t="shared" si="553"/>
        <v>0</v>
      </c>
      <c r="AA1732" s="6">
        <f t="shared" si="554"/>
        <v>2.3148148148147141E-5</v>
      </c>
      <c r="AB1732" s="6" t="b">
        <f t="shared" si="555"/>
        <v>0</v>
      </c>
      <c r="AC1732" s="9">
        <f t="shared" si="556"/>
        <v>9</v>
      </c>
      <c r="AD1732" s="9">
        <f t="shared" si="545"/>
        <v>270.00000000001177</v>
      </c>
      <c r="AE1732" s="10">
        <f t="shared" si="562"/>
        <v>3.4722222222222222E-5</v>
      </c>
      <c r="AF1732">
        <f t="shared" si="557"/>
        <v>1.585648148148152E-3</v>
      </c>
      <c r="AG1732" t="b">
        <f t="shared" si="558"/>
        <v>0</v>
      </c>
      <c r="AH1732">
        <f t="shared" si="559"/>
        <v>2.6527777777777779E-2</v>
      </c>
    </row>
    <row r="1733" spans="1:34" x14ac:dyDescent="0.2">
      <c r="A1733">
        <v>1836</v>
      </c>
      <c r="B1733" t="s">
        <v>1721</v>
      </c>
      <c r="C1733" t="s">
        <v>1800</v>
      </c>
      <c r="D1733" t="s">
        <v>2027</v>
      </c>
      <c r="E1733" t="str">
        <f t="shared" si="546"/>
        <v>AngelaApr 8, 2020</v>
      </c>
      <c r="F1733" t="str">
        <f>VLOOKUP(D1733,'names lookup'!A:L,5,FALSE)</f>
        <v>Angela McLean</v>
      </c>
      <c r="G1733" t="str">
        <f>VLOOKUP(F1733,'names lookup'!E:H,3,FALSE)</f>
        <v>Ministry of Defence</v>
      </c>
      <c r="H1733" t="str">
        <f>VLOOKUP(F1733,'names lookup'!E:I,5,FALSE)</f>
        <v>Government</v>
      </c>
      <c r="I1733" t="str">
        <f>VLOOKUP($F1733,'names lookup'!$E:J,6,FALSE)</f>
        <v>Defence</v>
      </c>
      <c r="J1733" t="str">
        <f>VLOOKUP($F1733,'names lookup'!$E:K,7,FALSE)</f>
        <v>N/A</v>
      </c>
      <c r="K1733" t="str">
        <f>VLOOKUP($F1733,'names lookup'!$E:L,8,FALSE)</f>
        <v>UK</v>
      </c>
      <c r="L1733" t="str">
        <f t="shared" si="547"/>
        <v>Yes, very happy to take that question.</v>
      </c>
      <c r="M1733" t="str">
        <f t="shared" si="560"/>
        <v>36:24</v>
      </c>
      <c r="O1733">
        <v>54</v>
      </c>
      <c r="Q1733" t="s">
        <v>1722</v>
      </c>
      <c r="R1733" s="7">
        <f t="shared" si="548"/>
        <v>43929</v>
      </c>
      <c r="S1733" t="s">
        <v>2549</v>
      </c>
      <c r="T1733" s="6">
        <f t="shared" si="561"/>
        <v>2.5277777777777777E-2</v>
      </c>
      <c r="U1733">
        <f t="shared" si="549"/>
        <v>2.5277777777777777E-2</v>
      </c>
      <c r="V1733">
        <f t="shared" si="550"/>
        <v>2.6006944444444447E-2</v>
      </c>
      <c r="W1733">
        <f t="shared" si="551"/>
        <v>7.2916666666666963E-4</v>
      </c>
      <c r="X1733">
        <f t="shared" si="543"/>
        <v>2.6192129629629631E-2</v>
      </c>
      <c r="Y1733">
        <f t="shared" si="552"/>
        <v>2.6192129629629631E-2</v>
      </c>
      <c r="Z1733" t="b">
        <f t="shared" si="553"/>
        <v>0</v>
      </c>
      <c r="AA1733" s="6">
        <f t="shared" si="554"/>
        <v>2.3148148148147141E-5</v>
      </c>
      <c r="AB1733" s="6" t="b">
        <f t="shared" si="555"/>
        <v>0</v>
      </c>
      <c r="AC1733" s="9">
        <f t="shared" si="556"/>
        <v>7</v>
      </c>
      <c r="AD1733" s="9">
        <f t="shared" si="545"/>
        <v>210.00000000000915</v>
      </c>
      <c r="AE1733" s="10">
        <f t="shared" si="562"/>
        <v>2.3148148148148147E-5</v>
      </c>
      <c r="AF1733">
        <f t="shared" si="557"/>
        <v>9.1435185185185369E-4</v>
      </c>
      <c r="AG1733" t="b">
        <f t="shared" si="558"/>
        <v>0</v>
      </c>
      <c r="AH1733">
        <f t="shared" si="559"/>
        <v>2.6527777777777779E-2</v>
      </c>
    </row>
    <row r="1734" spans="1:34" x14ac:dyDescent="0.2">
      <c r="A1734">
        <v>1837</v>
      </c>
      <c r="B1734" t="s">
        <v>1721</v>
      </c>
      <c r="C1734" t="s">
        <v>1801</v>
      </c>
      <c r="D1734" t="s">
        <v>2027</v>
      </c>
      <c r="E1734" t="str">
        <f t="shared" si="546"/>
        <v>AngelaApr 8, 2020</v>
      </c>
      <c r="F1734" t="str">
        <f>VLOOKUP(D1734,'names lookup'!A:L,5,FALSE)</f>
        <v>Angela McLean</v>
      </c>
      <c r="G1734" t="str">
        <f>VLOOKUP(F1734,'names lookup'!E:H,3,FALSE)</f>
        <v>Ministry of Defence</v>
      </c>
      <c r="H1734" t="str">
        <f>VLOOKUP(F1734,'names lookup'!E:I,5,FALSE)</f>
        <v>Government</v>
      </c>
      <c r="I1734" t="str">
        <f>VLOOKUP($F1734,'names lookup'!$E:J,6,FALSE)</f>
        <v>Defence</v>
      </c>
      <c r="J1734" t="str">
        <f>VLOOKUP($F1734,'names lookup'!$E:K,7,FALSE)</f>
        <v>N/A</v>
      </c>
      <c r="K1734" t="str">
        <f>VLOOKUP($F1734,'names lookup'!$E:L,8,FALSE)</f>
        <v>UK</v>
      </c>
      <c r="L1734" t="str">
        <f t="shared" si="547"/>
        <v>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v>
      </c>
      <c r="M1734" t="str">
        <f t="shared" si="560"/>
        <v>36:26</v>
      </c>
      <c r="O1734">
        <v>595</v>
      </c>
      <c r="Q1734" t="s">
        <v>1722</v>
      </c>
      <c r="R1734" s="7">
        <f t="shared" si="548"/>
        <v>43929</v>
      </c>
      <c r="S1734" t="s">
        <v>2549</v>
      </c>
      <c r="T1734" s="6">
        <f t="shared" si="561"/>
        <v>2.5300925925925925E-2</v>
      </c>
      <c r="U1734">
        <f t="shared" si="549"/>
        <v>2.5277777777777777E-2</v>
      </c>
      <c r="V1734">
        <f t="shared" si="550"/>
        <v>2.6006944444444447E-2</v>
      </c>
      <c r="W1734">
        <f t="shared" si="551"/>
        <v>7.2916666666666963E-4</v>
      </c>
      <c r="X1734">
        <f t="shared" ref="X1734:X1797" si="563">IF(V1734=T1734,T1735,X1735)</f>
        <v>2.6192129629629631E-2</v>
      </c>
      <c r="Y1734">
        <f t="shared" si="552"/>
        <v>2.6192129629629631E-2</v>
      </c>
      <c r="Z1734" t="b">
        <f t="shared" si="553"/>
        <v>0</v>
      </c>
      <c r="AA1734" s="6">
        <f t="shared" si="554"/>
        <v>4.1666666666666935E-4</v>
      </c>
      <c r="AB1734" s="6" t="b">
        <f t="shared" si="555"/>
        <v>0</v>
      </c>
      <c r="AC1734" s="9">
        <f t="shared" si="556"/>
        <v>103</v>
      </c>
      <c r="AD1734" s="9">
        <f t="shared" si="545"/>
        <v>171.66666666666555</v>
      </c>
      <c r="AE1734" s="10">
        <f t="shared" si="562"/>
        <v>4.1666666666666669E-4</v>
      </c>
      <c r="AF1734">
        <f t="shared" si="557"/>
        <v>9.1435185185185369E-4</v>
      </c>
      <c r="AG1734" t="b">
        <f t="shared" si="558"/>
        <v>0</v>
      </c>
      <c r="AH1734">
        <f t="shared" si="559"/>
        <v>2.6527777777777779E-2</v>
      </c>
    </row>
    <row r="1735" spans="1:34" x14ac:dyDescent="0.2">
      <c r="A1735">
        <v>1838</v>
      </c>
      <c r="B1735" t="s">
        <v>1721</v>
      </c>
      <c r="C1735" t="s">
        <v>1802</v>
      </c>
      <c r="D1735" t="s">
        <v>2027</v>
      </c>
      <c r="E1735" t="str">
        <f t="shared" si="546"/>
        <v>AngelaApr 8, 2020</v>
      </c>
      <c r="F1735" t="str">
        <f>VLOOKUP(D1735,'names lookup'!A:L,5,FALSE)</f>
        <v>Angela McLean</v>
      </c>
      <c r="G1735" t="str">
        <f>VLOOKUP(F1735,'names lookup'!E:H,3,FALSE)</f>
        <v>Ministry of Defence</v>
      </c>
      <c r="H1735" t="str">
        <f>VLOOKUP(F1735,'names lookup'!E:I,5,FALSE)</f>
        <v>Government</v>
      </c>
      <c r="I1735" t="str">
        <f>VLOOKUP($F1735,'names lookup'!$E:J,6,FALSE)</f>
        <v>Defence</v>
      </c>
      <c r="J1735" t="str">
        <f>VLOOKUP($F1735,'names lookup'!$E:K,7,FALSE)</f>
        <v>N/A</v>
      </c>
      <c r="K1735" t="str">
        <f>VLOOKUP($F1735,'names lookup'!$E:L,8,FALSE)</f>
        <v>UK</v>
      </c>
      <c r="L1735" t="str">
        <f t="shared" si="547"/>
        <v>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v>
      </c>
      <c r="M1735" t="str">
        <f t="shared" si="560"/>
        <v>37:02</v>
      </c>
      <c r="O1735">
        <v>466</v>
      </c>
      <c r="Q1735" t="s">
        <v>1722</v>
      </c>
      <c r="R1735" s="7">
        <f t="shared" si="548"/>
        <v>43929</v>
      </c>
      <c r="S1735" t="s">
        <v>2549</v>
      </c>
      <c r="T1735" s="6">
        <f t="shared" si="561"/>
        <v>2.5717592592592594E-2</v>
      </c>
      <c r="U1735">
        <f t="shared" si="549"/>
        <v>2.5277777777777777E-2</v>
      </c>
      <c r="V1735">
        <f t="shared" si="550"/>
        <v>2.6006944444444447E-2</v>
      </c>
      <c r="W1735">
        <f t="shared" si="551"/>
        <v>7.2916666666666963E-4</v>
      </c>
      <c r="X1735">
        <f t="shared" si="563"/>
        <v>2.6192129629629631E-2</v>
      </c>
      <c r="Y1735">
        <f t="shared" si="552"/>
        <v>2.6192129629629631E-2</v>
      </c>
      <c r="Z1735" t="b">
        <f t="shared" si="553"/>
        <v>0</v>
      </c>
      <c r="AA1735" s="6">
        <f t="shared" si="554"/>
        <v>2.8935185185185314E-4</v>
      </c>
      <c r="AB1735" s="6" t="b">
        <f t="shared" si="555"/>
        <v>0</v>
      </c>
      <c r="AC1735" s="9">
        <f t="shared" si="556"/>
        <v>86</v>
      </c>
      <c r="AD1735" s="9">
        <f t="shared" si="545"/>
        <v>206.3999999999991</v>
      </c>
      <c r="AE1735" s="10">
        <f t="shared" si="562"/>
        <v>3.4722222222222224E-4</v>
      </c>
      <c r="AF1735">
        <f t="shared" si="557"/>
        <v>9.1435185185185369E-4</v>
      </c>
      <c r="AG1735" t="b">
        <f t="shared" si="558"/>
        <v>0</v>
      </c>
      <c r="AH1735">
        <f t="shared" si="559"/>
        <v>2.6527777777777779E-2</v>
      </c>
    </row>
    <row r="1736" spans="1:34" x14ac:dyDescent="0.2">
      <c r="A1736">
        <v>1839</v>
      </c>
      <c r="B1736" t="s">
        <v>1721</v>
      </c>
      <c r="C1736" t="s">
        <v>1803</v>
      </c>
      <c r="D1736" t="s">
        <v>2027</v>
      </c>
      <c r="E1736" t="str">
        <f t="shared" si="546"/>
        <v>AngelaApr 8, 2020</v>
      </c>
      <c r="F1736" t="str">
        <f>VLOOKUP(D1736,'names lookup'!A:L,5,FALSE)</f>
        <v>Angela McLean</v>
      </c>
      <c r="G1736" t="str">
        <f>VLOOKUP(F1736,'names lookup'!E:H,3,FALSE)</f>
        <v>Ministry of Defence</v>
      </c>
      <c r="H1736" t="str">
        <f>VLOOKUP(F1736,'names lookup'!E:I,5,FALSE)</f>
        <v>Government</v>
      </c>
      <c r="I1736" t="str">
        <f>VLOOKUP($F1736,'names lookup'!$E:J,6,FALSE)</f>
        <v>Defence</v>
      </c>
      <c r="J1736" t="str">
        <f>VLOOKUP($F1736,'names lookup'!$E:K,7,FALSE)</f>
        <v>N/A</v>
      </c>
      <c r="K1736" t="str">
        <f>VLOOKUP($F1736,'names lookup'!$E:L,8,FALSE)</f>
        <v>UK</v>
      </c>
      <c r="L1736" t="str">
        <f t="shared" si="547"/>
        <v>But I’m not going to do that right now because that’s something that we do in a rather formal process. The model has come to Sage, and then Sage puts that together, and we send it over to our politicians in order to make decisions.</v>
      </c>
      <c r="M1736" t="str">
        <f t="shared" si="560"/>
        <v>37:27</v>
      </c>
      <c r="O1736">
        <v>247</v>
      </c>
      <c r="Q1736" t="s">
        <v>1722</v>
      </c>
      <c r="R1736" s="7">
        <f t="shared" si="548"/>
        <v>43929</v>
      </c>
      <c r="S1736" t="s">
        <v>2549</v>
      </c>
      <c r="T1736" s="6">
        <f t="shared" si="561"/>
        <v>2.6006944444444447E-2</v>
      </c>
      <c r="U1736">
        <f t="shared" si="549"/>
        <v>2.5277777777777777E-2</v>
      </c>
      <c r="V1736">
        <f t="shared" si="550"/>
        <v>2.6006944444444447E-2</v>
      </c>
      <c r="W1736">
        <f t="shared" si="551"/>
        <v>7.2916666666666963E-4</v>
      </c>
      <c r="X1736">
        <f t="shared" si="563"/>
        <v>2.6192129629629631E-2</v>
      </c>
      <c r="Y1736">
        <f t="shared" si="552"/>
        <v>2.6192129629629631E-2</v>
      </c>
      <c r="Z1736" t="b">
        <f t="shared" si="553"/>
        <v>0</v>
      </c>
      <c r="AA1736" s="6">
        <f t="shared" si="554"/>
        <v>1.8518518518518406E-4</v>
      </c>
      <c r="AB1736" s="6" t="b">
        <f t="shared" si="555"/>
        <v>0</v>
      </c>
      <c r="AC1736" s="9">
        <f t="shared" si="556"/>
        <v>45</v>
      </c>
      <c r="AD1736" s="9">
        <f t="shared" si="545"/>
        <v>168.75000000000102</v>
      </c>
      <c r="AE1736" s="10">
        <f t="shared" si="562"/>
        <v>1.8518518518518518E-4</v>
      </c>
      <c r="AF1736">
        <f t="shared" si="557"/>
        <v>9.1435185185185369E-4</v>
      </c>
      <c r="AG1736" t="b">
        <f t="shared" si="558"/>
        <v>0</v>
      </c>
      <c r="AH1736">
        <f t="shared" si="559"/>
        <v>2.6527777777777779E-2</v>
      </c>
    </row>
    <row r="1737" spans="1:34" x14ac:dyDescent="0.2">
      <c r="A1737">
        <v>1840</v>
      </c>
      <c r="B1737" t="s">
        <v>1721</v>
      </c>
      <c r="C1737" t="s">
        <v>1804</v>
      </c>
      <c r="D1737" t="s">
        <v>2141</v>
      </c>
      <c r="E1737" t="str">
        <f t="shared" si="546"/>
        <v>Rishi SunakApr 8, 2020</v>
      </c>
      <c r="F1737" t="str">
        <f>VLOOKUP(D1737,'names lookup'!A:L,5,FALSE)</f>
        <v>Rishi Sunak</v>
      </c>
      <c r="G1737" t="str">
        <f>VLOOKUP(F1737,'names lookup'!E:H,3,FALSE)</f>
        <v>Government</v>
      </c>
      <c r="H1737" t="str">
        <f>VLOOKUP(F1737,'names lookup'!E:I,5,FALSE)</f>
        <v>Government</v>
      </c>
      <c r="I1737" t="str">
        <f>VLOOKUP($F1737,'names lookup'!$E:J,6,FALSE)</f>
        <v>Central govt</v>
      </c>
      <c r="J1737" t="str">
        <f>VLOOKUP($F1737,'names lookup'!$E:K,7,FALSE)</f>
        <v>N/A</v>
      </c>
      <c r="K1737" t="str">
        <f>VLOOKUP($F1737,'names lookup'!$E:L,8,FALSE)</f>
        <v>UK</v>
      </c>
      <c r="L1737" t="str">
        <f t="shared" si="547"/>
        <v>Do you have anything you wanted to add finally?</v>
      </c>
      <c r="M1737" t="str">
        <f t="shared" si="560"/>
        <v>37:43</v>
      </c>
      <c r="O1737">
        <v>68</v>
      </c>
      <c r="Q1737" t="s">
        <v>1722</v>
      </c>
      <c r="R1737" s="7">
        <f t="shared" si="548"/>
        <v>43929</v>
      </c>
      <c r="S1737" t="s">
        <v>2926</v>
      </c>
      <c r="T1737" s="6">
        <f t="shared" si="561"/>
        <v>2.6192129629629631E-2</v>
      </c>
      <c r="U1737">
        <f t="shared" si="549"/>
        <v>2.6192129629629631E-2</v>
      </c>
      <c r="V1737">
        <f t="shared" si="550"/>
        <v>2.6527777777777779E-2</v>
      </c>
      <c r="W1737">
        <f t="shared" si="551"/>
        <v>3.3564814814814742E-4</v>
      </c>
      <c r="X1737">
        <f t="shared" si="563"/>
        <v>2.6400462962962962E-2</v>
      </c>
      <c r="Y1737">
        <f t="shared" si="552"/>
        <v>2.6400462962962962E-2</v>
      </c>
      <c r="Z1737" t="b">
        <f t="shared" si="553"/>
        <v>0</v>
      </c>
      <c r="AA1737" s="6">
        <f t="shared" si="554"/>
        <v>0</v>
      </c>
      <c r="AB1737" s="6" t="b">
        <f t="shared" si="555"/>
        <v>0</v>
      </c>
      <c r="AC1737" s="9">
        <f t="shared" si="556"/>
        <v>9</v>
      </c>
      <c r="AD1737" s="9"/>
      <c r="AE1737" s="10">
        <f t="shared" si="562"/>
        <v>3.4722222222222222E-5</v>
      </c>
      <c r="AF1737">
        <f t="shared" si="557"/>
        <v>2.0833333333333121E-4</v>
      </c>
      <c r="AG1737" t="b">
        <f t="shared" si="558"/>
        <v>0</v>
      </c>
      <c r="AH1737">
        <f t="shared" si="559"/>
        <v>2.6527777777777779E-2</v>
      </c>
    </row>
    <row r="1738" spans="1:34" x14ac:dyDescent="0.2">
      <c r="A1738">
        <v>1841</v>
      </c>
      <c r="B1738" t="s">
        <v>1721</v>
      </c>
      <c r="C1738" t="s">
        <v>1805</v>
      </c>
      <c r="D1738" t="s">
        <v>2163</v>
      </c>
      <c r="E1738" t="str">
        <f t="shared" si="546"/>
        <v>Stephen PowisApr 8, 2020</v>
      </c>
      <c r="F1738" t="str">
        <f>VLOOKUP(D1738,'names lookup'!A:L,5,FALSE)</f>
        <v>Stephen Powis</v>
      </c>
      <c r="G1738" t="str">
        <f>VLOOKUP(F1738,'names lookup'!E:H,3,FALSE)</f>
        <v>NHS England</v>
      </c>
      <c r="H1738" t="str">
        <f>VLOOKUP(F1738,'names lookup'!E:I,5,FALSE)</f>
        <v>Government</v>
      </c>
      <c r="I1738" t="str">
        <f>VLOOKUP($F1738,'names lookup'!$E:J,6,FALSE)</f>
        <v>Health</v>
      </c>
      <c r="J1738" t="str">
        <f>VLOOKUP($F1738,'names lookup'!$E:K,7,FALSE)</f>
        <v>N/A</v>
      </c>
      <c r="K1738" t="str">
        <f>VLOOKUP($F1738,'names lookup'!$E:L,8,FALSE)</f>
        <v>England</v>
      </c>
      <c r="L1738" t="str">
        <f t="shared" si="547"/>
        <v>As you know, Sage has been publishing its material so that is available, and I think also to add that many of the academic groups that contribute to Sage publish their own research and modeling independently. And so that is there for all to see in terms of those key academic groups.</v>
      </c>
      <c r="M1738" t="str">
        <f t="shared" si="560"/>
        <v>37:43</v>
      </c>
      <c r="O1738">
        <v>306</v>
      </c>
      <c r="Q1738" t="s">
        <v>1722</v>
      </c>
      <c r="R1738" s="7">
        <f t="shared" si="548"/>
        <v>43929</v>
      </c>
      <c r="S1738" t="s">
        <v>2926</v>
      </c>
      <c r="T1738" s="6">
        <f t="shared" si="561"/>
        <v>2.6192129629629631E-2</v>
      </c>
      <c r="U1738">
        <f t="shared" si="549"/>
        <v>2.6192129629629631E-2</v>
      </c>
      <c r="V1738">
        <f t="shared" si="550"/>
        <v>2.6192129629629631E-2</v>
      </c>
      <c r="W1738">
        <f t="shared" si="551"/>
        <v>0</v>
      </c>
      <c r="X1738">
        <f t="shared" si="563"/>
        <v>2.6400462962962962E-2</v>
      </c>
      <c r="Y1738">
        <f t="shared" si="552"/>
        <v>2.6400462962962962E-2</v>
      </c>
      <c r="Z1738" t="b">
        <f t="shared" si="553"/>
        <v>0</v>
      </c>
      <c r="AA1738" s="6">
        <f t="shared" si="554"/>
        <v>2.0833333333333121E-4</v>
      </c>
      <c r="AB1738" s="6" t="b">
        <f t="shared" si="555"/>
        <v>0</v>
      </c>
      <c r="AC1738" s="9">
        <f t="shared" si="556"/>
        <v>52</v>
      </c>
      <c r="AD1738" s="9">
        <f t="shared" ref="AD1738:AD1785" si="564">IF(AB1738=FALSE,AC1738/(AA1738*(24*60)),"")</f>
        <v>173.3333333333351</v>
      </c>
      <c r="AE1738" s="10">
        <f t="shared" si="562"/>
        <v>2.0833333333333335E-4</v>
      </c>
      <c r="AF1738">
        <f t="shared" si="557"/>
        <v>2.0833333333333121E-4</v>
      </c>
      <c r="AG1738" t="b">
        <f t="shared" si="558"/>
        <v>0</v>
      </c>
      <c r="AH1738">
        <f t="shared" si="559"/>
        <v>2.6527777777777779E-2</v>
      </c>
    </row>
    <row r="1739" spans="1:34" x14ac:dyDescent="0.2">
      <c r="A1739">
        <v>1842</v>
      </c>
      <c r="B1739" t="s">
        <v>1721</v>
      </c>
      <c r="C1739" t="s">
        <v>1806</v>
      </c>
      <c r="D1739" t="s">
        <v>2141</v>
      </c>
      <c r="E1739" t="str">
        <f t="shared" si="546"/>
        <v>Rishi SunakApr 8, 2020</v>
      </c>
      <c r="F1739" t="str">
        <f>VLOOKUP(D1739,'names lookup'!A:L,5,FALSE)</f>
        <v>Rishi Sunak</v>
      </c>
      <c r="G1739" t="str">
        <f>VLOOKUP(F1739,'names lookup'!E:H,3,FALSE)</f>
        <v>Government</v>
      </c>
      <c r="H1739" t="str">
        <f>VLOOKUP(F1739,'names lookup'!E:I,5,FALSE)</f>
        <v>Government</v>
      </c>
      <c r="I1739" t="str">
        <f>VLOOKUP($F1739,'names lookup'!$E:J,6,FALSE)</f>
        <v>Central govt</v>
      </c>
      <c r="J1739" t="str">
        <f>VLOOKUP($F1739,'names lookup'!$E:K,7,FALSE)</f>
        <v>N/A</v>
      </c>
      <c r="K1739" t="str">
        <f>VLOOKUP($F1739,'names lookup'!$E:L,8,FALSE)</f>
        <v>UK</v>
      </c>
      <c r="L1739" t="str">
        <f t="shared" si="547"/>
        <v>Brilliant. Thank you. Well if I could possibly wrap up. Thank you Tim for that, and just say thank you to Angela. Thank you, Steve, for answering all the questions.</v>
      </c>
      <c r="M1739" t="str">
        <f t="shared" si="560"/>
        <v>38:01</v>
      </c>
      <c r="O1739">
        <v>185</v>
      </c>
      <c r="Q1739" t="s">
        <v>1722</v>
      </c>
      <c r="R1739" s="7">
        <f t="shared" si="548"/>
        <v>43929</v>
      </c>
      <c r="S1739" t="s">
        <v>3025</v>
      </c>
      <c r="T1739" s="6">
        <f t="shared" si="561"/>
        <v>2.6400462962962962E-2</v>
      </c>
      <c r="U1739" s="6">
        <f t="shared" si="549"/>
        <v>2.6400462962962962E-2</v>
      </c>
      <c r="V1739" s="6">
        <f t="shared" si="550"/>
        <v>2.6527777777777779E-2</v>
      </c>
      <c r="W1739" s="6">
        <f t="shared" si="551"/>
        <v>1.2731481481481621E-4</v>
      </c>
      <c r="X1739" s="6">
        <f t="shared" si="563"/>
        <v>0</v>
      </c>
      <c r="Y1739" s="6">
        <f t="shared" si="552"/>
        <v>0</v>
      </c>
      <c r="Z1739" t="b">
        <f t="shared" si="553"/>
        <v>0</v>
      </c>
      <c r="AA1739" s="6">
        <f t="shared" si="554"/>
        <v>1.2731481481481621E-4</v>
      </c>
      <c r="AB1739" s="6" t="b">
        <f t="shared" si="555"/>
        <v>0</v>
      </c>
      <c r="AC1739" s="9">
        <f t="shared" si="556"/>
        <v>30</v>
      </c>
      <c r="AD1739" s="9">
        <f t="shared" si="564"/>
        <v>163.63636363636184</v>
      </c>
      <c r="AE1739" s="10">
        <f t="shared" si="562"/>
        <v>1.1574074074074073E-4</v>
      </c>
      <c r="AF1739">
        <f t="shared" si="557"/>
        <v>-2.6400462962962962E-2</v>
      </c>
      <c r="AG1739" t="b">
        <f t="shared" si="558"/>
        <v>1</v>
      </c>
      <c r="AH1739">
        <f t="shared" si="559"/>
        <v>2.6527777777777779E-2</v>
      </c>
    </row>
    <row r="1740" spans="1:34" x14ac:dyDescent="0.2">
      <c r="A1740">
        <v>1843</v>
      </c>
      <c r="B1740" t="s">
        <v>1721</v>
      </c>
      <c r="C1740" t="s">
        <v>1807</v>
      </c>
      <c r="D1740" t="s">
        <v>2141</v>
      </c>
      <c r="E1740" t="str">
        <f t="shared" si="546"/>
        <v>Rishi SunakApr 8, 2020</v>
      </c>
      <c r="F1740" t="str">
        <f>VLOOKUP(D1740,'names lookup'!A:L,5,FALSE)</f>
        <v>Rishi Sunak</v>
      </c>
      <c r="G1740" t="str">
        <f>VLOOKUP(F1740,'names lookup'!E:H,3,FALSE)</f>
        <v>Government</v>
      </c>
      <c r="H1740" t="str">
        <f>VLOOKUP(F1740,'names lookup'!E:I,5,FALSE)</f>
        <v>Government</v>
      </c>
      <c r="I1740" t="str">
        <f>VLOOKUP($F1740,'names lookup'!$E:J,6,FALSE)</f>
        <v>Central govt</v>
      </c>
      <c r="J1740" t="str">
        <f>VLOOKUP($F1740,'names lookup'!$E:K,7,FALSE)</f>
        <v>N/A</v>
      </c>
      <c r="K1740" t="str">
        <f>VLOOKUP($F1740,'names lookup'!$E:L,8,FALSE)</f>
        <v>UK</v>
      </c>
      <c r="L1740" t="str">
        <f t="shared" si="547"/>
        <v>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v>
      </c>
      <c r="M1740" t="str">
        <f t="shared" si="560"/>
        <v>38:12</v>
      </c>
      <c r="O1740">
        <v>532</v>
      </c>
      <c r="Q1740" t="s">
        <v>1722</v>
      </c>
      <c r="R1740" s="7">
        <f t="shared" si="548"/>
        <v>43929</v>
      </c>
      <c r="S1740" t="s">
        <v>3025</v>
      </c>
      <c r="T1740" s="6">
        <f t="shared" si="561"/>
        <v>2.6527777777777779E-2</v>
      </c>
      <c r="U1740" s="6">
        <f t="shared" si="549"/>
        <v>2.6400462962962962E-2</v>
      </c>
      <c r="V1740" s="6">
        <f t="shared" si="550"/>
        <v>2.6527777777777779E-2</v>
      </c>
      <c r="W1740" s="6">
        <f t="shared" si="551"/>
        <v>1.2731481481481621E-4</v>
      </c>
      <c r="X1740" s="6">
        <f t="shared" si="563"/>
        <v>0</v>
      </c>
      <c r="Y1740" s="6">
        <f t="shared" si="552"/>
        <v>0</v>
      </c>
      <c r="Z1740" t="b">
        <f t="shared" si="553"/>
        <v>0</v>
      </c>
      <c r="AA1740" s="6">
        <f t="shared" si="554"/>
        <v>-2.6527777777777779E-2</v>
      </c>
      <c r="AB1740" s="6" t="b">
        <f t="shared" si="555"/>
        <v>1</v>
      </c>
      <c r="AC1740" s="9">
        <f t="shared" si="556"/>
        <v>85</v>
      </c>
      <c r="AD1740" s="9" t="str">
        <f t="shared" si="564"/>
        <v/>
      </c>
      <c r="AE1740" s="10">
        <f t="shared" si="562"/>
        <v>3.4722222222222224E-4</v>
      </c>
      <c r="AF1740">
        <f t="shared" si="557"/>
        <v>-2.6400462962962962E-2</v>
      </c>
      <c r="AG1740" t="b">
        <f t="shared" si="558"/>
        <v>1</v>
      </c>
      <c r="AH1740">
        <f t="shared" si="559"/>
        <v>2.6527777777777779E-2</v>
      </c>
    </row>
    <row r="1741" spans="1:34" x14ac:dyDescent="0.2">
      <c r="A1741">
        <v>1849</v>
      </c>
      <c r="B1741" t="s">
        <v>1809</v>
      </c>
      <c r="C1741" t="s">
        <v>1812</v>
      </c>
      <c r="D1741" t="s">
        <v>2038</v>
      </c>
      <c r="E1741" t="str">
        <f t="shared" si="546"/>
        <v>Boris JohnsonMar 17, 2020</v>
      </c>
      <c r="F1741" t="str">
        <f>VLOOKUP(D1741,'names lookup'!A:L,5,FALSE)</f>
        <v>Boris Johnson</v>
      </c>
      <c r="G1741" t="str">
        <f>VLOOKUP(F1741,'names lookup'!E:H,3,FALSE)</f>
        <v>Government</v>
      </c>
      <c r="H1741" t="str">
        <f>VLOOKUP(F1741,'names lookup'!E:I,5,FALSE)</f>
        <v>Government</v>
      </c>
      <c r="I1741" t="str">
        <f>VLOOKUP($F1741,'names lookup'!$E:J,6,FALSE)</f>
        <v>Central govt</v>
      </c>
      <c r="J1741" t="str">
        <f>VLOOKUP($F1741,'names lookup'!$E:K,7,FALSE)</f>
        <v>N/A</v>
      </c>
      <c r="K1741" t="str">
        <f>VLOOKUP($F1741,'names lookup'!$E:L,8,FALSE)</f>
        <v>UK</v>
      </c>
      <c r="L1741" t="str">
        <f t="shared" si="547"/>
        <v>As we said last week, our objective is to delay and flatten the peak of the epidemic by bringing forward the right measures at the right time so that we minimize suffering and save life, and everything we do is based scrupulously on the best scientific advice.</v>
      </c>
      <c r="M1741" t="str">
        <f t="shared" si="560"/>
        <v>00:00</v>
      </c>
      <c r="O1741">
        <v>283</v>
      </c>
      <c r="Q1741" t="s">
        <v>1810</v>
      </c>
      <c r="R1741" s="7">
        <f t="shared" si="548"/>
        <v>43907</v>
      </c>
      <c r="S1741" t="s">
        <v>2185</v>
      </c>
      <c r="T1741" s="6">
        <f t="shared" si="561"/>
        <v>0</v>
      </c>
      <c r="U1741">
        <f t="shared" si="549"/>
        <v>0</v>
      </c>
      <c r="V1741">
        <f t="shared" si="550"/>
        <v>3.72337962962963E-2</v>
      </c>
      <c r="W1741">
        <f t="shared" si="551"/>
        <v>3.72337962962963E-2</v>
      </c>
      <c r="X1741">
        <f t="shared" si="563"/>
        <v>1.6030092592592592E-2</v>
      </c>
      <c r="Y1741">
        <f t="shared" si="552"/>
        <v>1.6030092592592592E-2</v>
      </c>
      <c r="Z1741" t="b">
        <f t="shared" si="553"/>
        <v>0</v>
      </c>
      <c r="AA1741" s="6">
        <f t="shared" si="554"/>
        <v>2.5462962962962961E-4</v>
      </c>
      <c r="AB1741" s="6" t="b">
        <f t="shared" si="555"/>
        <v>0</v>
      </c>
      <c r="AC1741" s="9">
        <f t="shared" si="556"/>
        <v>47</v>
      </c>
      <c r="AD1741" s="9">
        <f t="shared" si="564"/>
        <v>128.18181818181819</v>
      </c>
      <c r="AE1741" s="10">
        <f t="shared" si="562"/>
        <v>1.8518518518518518E-4</v>
      </c>
      <c r="AF1741">
        <f t="shared" si="557"/>
        <v>1.6030092592592592E-2</v>
      </c>
      <c r="AG1741" t="b">
        <f t="shared" si="558"/>
        <v>0</v>
      </c>
      <c r="AH1741">
        <f t="shared" si="559"/>
        <v>3.72337962962963E-2</v>
      </c>
    </row>
    <row r="1742" spans="1:34" x14ac:dyDescent="0.2">
      <c r="A1742">
        <v>1850</v>
      </c>
      <c r="B1742" t="s">
        <v>1809</v>
      </c>
      <c r="C1742" t="s">
        <v>1813</v>
      </c>
      <c r="D1742" t="s">
        <v>2038</v>
      </c>
      <c r="E1742" t="str">
        <f t="shared" si="546"/>
        <v>Boris JohnsonMar 17, 2020</v>
      </c>
      <c r="F1742" t="str">
        <f>VLOOKUP(D1742,'names lookup'!A:L,5,FALSE)</f>
        <v>Boris Johnson</v>
      </c>
      <c r="G1742" t="str">
        <f>VLOOKUP(F1742,'names lookup'!E:H,3,FALSE)</f>
        <v>Government</v>
      </c>
      <c r="H1742" t="str">
        <f>VLOOKUP(F1742,'names lookup'!E:I,5,FALSE)</f>
        <v>Government</v>
      </c>
      <c r="I1742" t="str">
        <f>VLOOKUP($F1742,'names lookup'!$E:J,6,FALSE)</f>
        <v>Central govt</v>
      </c>
      <c r="J1742" t="str">
        <f>VLOOKUP($F1742,'names lookup'!$E:K,7,FALSE)</f>
        <v>N/A</v>
      </c>
      <c r="K1742" t="str">
        <f>VLOOKUP($F1742,'names lookup'!$E:L,8,FALSE)</f>
        <v>UK</v>
      </c>
      <c r="L1742" t="str">
        <f t="shared" si="547"/>
        <v>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v>
      </c>
      <c r="M1742" t="str">
        <f t="shared" si="560"/>
        <v>00:22</v>
      </c>
      <c r="O1742">
        <v>933</v>
      </c>
      <c r="Q1742" t="s">
        <v>1810</v>
      </c>
      <c r="R1742" s="7">
        <f t="shared" si="548"/>
        <v>43907</v>
      </c>
      <c r="S1742" t="s">
        <v>2185</v>
      </c>
      <c r="T1742" s="6">
        <f t="shared" si="561"/>
        <v>2.5462962962962961E-4</v>
      </c>
      <c r="U1742">
        <f t="shared" si="549"/>
        <v>0</v>
      </c>
      <c r="V1742">
        <f t="shared" si="550"/>
        <v>3.72337962962963E-2</v>
      </c>
      <c r="W1742">
        <f t="shared" si="551"/>
        <v>3.72337962962963E-2</v>
      </c>
      <c r="X1742">
        <f t="shared" si="563"/>
        <v>1.6030092592592592E-2</v>
      </c>
      <c r="Y1742">
        <f t="shared" si="552"/>
        <v>1.6030092592592592E-2</v>
      </c>
      <c r="Z1742" t="b">
        <f t="shared" si="553"/>
        <v>0</v>
      </c>
      <c r="AA1742" s="6">
        <f t="shared" si="554"/>
        <v>9.6064814814814819E-4</v>
      </c>
      <c r="AB1742" s="6" t="b">
        <f t="shared" si="555"/>
        <v>0</v>
      </c>
      <c r="AC1742" s="9">
        <f t="shared" si="556"/>
        <v>170</v>
      </c>
      <c r="AD1742" s="9">
        <f t="shared" si="564"/>
        <v>122.89156626506025</v>
      </c>
      <c r="AE1742" s="10">
        <f t="shared" si="562"/>
        <v>6.9444444444444447E-4</v>
      </c>
      <c r="AF1742">
        <f t="shared" si="557"/>
        <v>1.6030092592592592E-2</v>
      </c>
      <c r="AG1742" t="b">
        <f t="shared" si="558"/>
        <v>0</v>
      </c>
      <c r="AH1742">
        <f t="shared" si="559"/>
        <v>3.72337962962963E-2</v>
      </c>
    </row>
    <row r="1743" spans="1:34" x14ac:dyDescent="0.2">
      <c r="A1743">
        <v>1851</v>
      </c>
      <c r="B1743" t="s">
        <v>1809</v>
      </c>
      <c r="C1743" t="s">
        <v>1814</v>
      </c>
      <c r="D1743" t="s">
        <v>2038</v>
      </c>
      <c r="E1743" t="str">
        <f t="shared" si="546"/>
        <v>Boris JohnsonMar 17, 2020</v>
      </c>
      <c r="F1743" t="str">
        <f>VLOOKUP(D1743,'names lookup'!A:L,5,FALSE)</f>
        <v>Boris Johnson</v>
      </c>
      <c r="G1743" t="str">
        <f>VLOOKUP(F1743,'names lookup'!E:H,3,FALSE)</f>
        <v>Government</v>
      </c>
      <c r="H1743" t="str">
        <f>VLOOKUP(F1743,'names lookup'!E:I,5,FALSE)</f>
        <v>Government</v>
      </c>
      <c r="I1743" t="str">
        <f>VLOOKUP($F1743,'names lookup'!$E:J,6,FALSE)</f>
        <v>Central govt</v>
      </c>
      <c r="J1743" t="str">
        <f>VLOOKUP($F1743,'names lookup'!$E:K,7,FALSE)</f>
        <v>N/A</v>
      </c>
      <c r="K1743" t="str">
        <f>VLOOKUP($F1743,'names lookup'!$E:L,8,FALSE)</f>
        <v>UK</v>
      </c>
      <c r="L1743" t="str">
        <f t="shared" si="547"/>
        <v>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v>
      </c>
      <c r="M1743" t="str">
        <f t="shared" si="560"/>
        <v>01:45</v>
      </c>
      <c r="O1743">
        <v>555</v>
      </c>
      <c r="Q1743" t="s">
        <v>1810</v>
      </c>
      <c r="R1743" s="7">
        <f t="shared" si="548"/>
        <v>43907</v>
      </c>
      <c r="S1743" t="s">
        <v>2185</v>
      </c>
      <c r="T1743" s="6">
        <f t="shared" si="561"/>
        <v>1.2152777777777778E-3</v>
      </c>
      <c r="U1743">
        <f t="shared" si="549"/>
        <v>0</v>
      </c>
      <c r="V1743">
        <f t="shared" si="550"/>
        <v>3.72337962962963E-2</v>
      </c>
      <c r="W1743">
        <f t="shared" si="551"/>
        <v>3.72337962962963E-2</v>
      </c>
      <c r="X1743">
        <f t="shared" si="563"/>
        <v>1.6030092592592592E-2</v>
      </c>
      <c r="Y1743">
        <f t="shared" si="552"/>
        <v>1.6030092592592592E-2</v>
      </c>
      <c r="Z1743" t="b">
        <f t="shared" si="553"/>
        <v>0</v>
      </c>
      <c r="AA1743" s="6">
        <f t="shared" si="554"/>
        <v>5.9027777777777789E-4</v>
      </c>
      <c r="AB1743" s="6" t="b">
        <f t="shared" si="555"/>
        <v>0</v>
      </c>
      <c r="AC1743" s="9">
        <f t="shared" si="556"/>
        <v>99</v>
      </c>
      <c r="AD1743" s="9">
        <f t="shared" si="564"/>
        <v>116.47058823529409</v>
      </c>
      <c r="AE1743" s="10">
        <f t="shared" si="562"/>
        <v>4.0509259259259258E-4</v>
      </c>
      <c r="AF1743">
        <f t="shared" si="557"/>
        <v>1.6030092592592592E-2</v>
      </c>
      <c r="AG1743" t="b">
        <f t="shared" si="558"/>
        <v>0</v>
      </c>
      <c r="AH1743">
        <f t="shared" si="559"/>
        <v>3.72337962962963E-2</v>
      </c>
    </row>
    <row r="1744" spans="1:34" x14ac:dyDescent="0.2">
      <c r="A1744">
        <v>1852</v>
      </c>
      <c r="B1744" t="s">
        <v>1809</v>
      </c>
      <c r="C1744" t="s">
        <v>1815</v>
      </c>
      <c r="D1744" t="s">
        <v>2038</v>
      </c>
      <c r="E1744" t="str">
        <f t="shared" si="546"/>
        <v>Boris JohnsonMar 17, 2020</v>
      </c>
      <c r="F1744" t="str">
        <f>VLOOKUP(D1744,'names lookup'!A:L,5,FALSE)</f>
        <v>Boris Johnson</v>
      </c>
      <c r="G1744" t="str">
        <f>VLOOKUP(F1744,'names lookup'!E:H,3,FALSE)</f>
        <v>Government</v>
      </c>
      <c r="H1744" t="str">
        <f>VLOOKUP(F1744,'names lookup'!E:I,5,FALSE)</f>
        <v>Government</v>
      </c>
      <c r="I1744" t="str">
        <f>VLOOKUP($F1744,'names lookup'!$E:J,6,FALSE)</f>
        <v>Central govt</v>
      </c>
      <c r="J1744" t="str">
        <f>VLOOKUP($F1744,'names lookup'!$E:K,7,FALSE)</f>
        <v>N/A</v>
      </c>
      <c r="K1744" t="str">
        <f>VLOOKUP($F1744,'names lookup'!$E:L,8,FALSE)</f>
        <v>UK</v>
      </c>
      <c r="L1744" t="str">
        <f t="shared" si="547"/>
        <v>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v>
      </c>
      <c r="M1744" t="str">
        <f t="shared" si="560"/>
        <v>02:36</v>
      </c>
      <c r="O1744">
        <v>1177</v>
      </c>
      <c r="Q1744" t="s">
        <v>1810</v>
      </c>
      <c r="R1744" s="7">
        <f t="shared" si="548"/>
        <v>43907</v>
      </c>
      <c r="S1744" t="s">
        <v>2185</v>
      </c>
      <c r="T1744" s="6">
        <f t="shared" si="561"/>
        <v>1.8055555555555557E-3</v>
      </c>
      <c r="U1744">
        <f t="shared" si="549"/>
        <v>0</v>
      </c>
      <c r="V1744">
        <f t="shared" si="550"/>
        <v>3.72337962962963E-2</v>
      </c>
      <c r="W1744">
        <f t="shared" si="551"/>
        <v>3.72337962962963E-2</v>
      </c>
      <c r="X1744">
        <f t="shared" si="563"/>
        <v>1.6030092592592592E-2</v>
      </c>
      <c r="Y1744">
        <f t="shared" si="552"/>
        <v>1.6030092592592592E-2</v>
      </c>
      <c r="Z1744" t="b">
        <f t="shared" si="553"/>
        <v>0</v>
      </c>
      <c r="AA1744" s="6">
        <f t="shared" si="554"/>
        <v>1.0879629629629631E-3</v>
      </c>
      <c r="AB1744" s="6" t="b">
        <f t="shared" si="555"/>
        <v>0</v>
      </c>
      <c r="AC1744" s="9">
        <f t="shared" si="556"/>
        <v>207</v>
      </c>
      <c r="AD1744" s="9">
        <f t="shared" si="564"/>
        <v>132.12765957446805</v>
      </c>
      <c r="AE1744" s="10">
        <f t="shared" si="562"/>
        <v>8.564814814814815E-4</v>
      </c>
      <c r="AF1744">
        <f t="shared" si="557"/>
        <v>1.6030092592592592E-2</v>
      </c>
      <c r="AG1744" t="b">
        <f t="shared" si="558"/>
        <v>0</v>
      </c>
      <c r="AH1744">
        <f t="shared" si="559"/>
        <v>3.72337962962963E-2</v>
      </c>
    </row>
    <row r="1745" spans="1:34" x14ac:dyDescent="0.2">
      <c r="A1745">
        <v>1853</v>
      </c>
      <c r="B1745" t="s">
        <v>1809</v>
      </c>
      <c r="C1745" t="s">
        <v>1816</v>
      </c>
      <c r="D1745" t="s">
        <v>2038</v>
      </c>
      <c r="E1745" t="str">
        <f t="shared" si="546"/>
        <v>Boris JohnsonMar 17, 2020</v>
      </c>
      <c r="F1745" t="str">
        <f>VLOOKUP(D1745,'names lookup'!A:L,5,FALSE)</f>
        <v>Boris Johnson</v>
      </c>
      <c r="G1745" t="str">
        <f>VLOOKUP(F1745,'names lookup'!E:H,3,FALSE)</f>
        <v>Government</v>
      </c>
      <c r="H1745" t="str">
        <f>VLOOKUP(F1745,'names lookup'!E:I,5,FALSE)</f>
        <v>Government</v>
      </c>
      <c r="I1745" t="str">
        <f>VLOOKUP($F1745,'names lookup'!$E:J,6,FALSE)</f>
        <v>Central govt</v>
      </c>
      <c r="J1745" t="str">
        <f>VLOOKUP($F1745,'names lookup'!$E:K,7,FALSE)</f>
        <v>N/A</v>
      </c>
      <c r="K1745" t="str">
        <f>VLOOKUP($F1745,'names lookup'!$E:L,8,FALSE)</f>
        <v>UK</v>
      </c>
      <c r="L1745" t="str">
        <f t="shared" si="547"/>
        <v>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v>
      </c>
      <c r="M1745" t="str">
        <f t="shared" si="560"/>
        <v>04:10</v>
      </c>
      <c r="O1745">
        <v>975</v>
      </c>
      <c r="Q1745" t="s">
        <v>1810</v>
      </c>
      <c r="R1745" s="7">
        <f t="shared" si="548"/>
        <v>43907</v>
      </c>
      <c r="S1745" t="s">
        <v>2185</v>
      </c>
      <c r="T1745" s="6">
        <f t="shared" si="561"/>
        <v>2.8935185185185188E-3</v>
      </c>
      <c r="U1745">
        <f t="shared" si="549"/>
        <v>0</v>
      </c>
      <c r="V1745">
        <f t="shared" si="550"/>
        <v>3.72337962962963E-2</v>
      </c>
      <c r="W1745">
        <f t="shared" si="551"/>
        <v>3.72337962962963E-2</v>
      </c>
      <c r="X1745">
        <f t="shared" si="563"/>
        <v>1.6030092592592592E-2</v>
      </c>
      <c r="Y1745">
        <f t="shared" si="552"/>
        <v>1.6030092592592592E-2</v>
      </c>
      <c r="Z1745" t="b">
        <f t="shared" si="553"/>
        <v>0</v>
      </c>
      <c r="AA1745" s="6">
        <f t="shared" si="554"/>
        <v>8.7962962962962951E-4</v>
      </c>
      <c r="AB1745" s="6" t="b">
        <f t="shared" si="555"/>
        <v>0</v>
      </c>
      <c r="AC1745" s="9">
        <f t="shared" si="556"/>
        <v>164</v>
      </c>
      <c r="AD1745" s="9">
        <f t="shared" si="564"/>
        <v>129.47368421052633</v>
      </c>
      <c r="AE1745" s="10">
        <f t="shared" si="562"/>
        <v>6.7129629629629625E-4</v>
      </c>
      <c r="AF1745">
        <f t="shared" si="557"/>
        <v>1.6030092592592592E-2</v>
      </c>
      <c r="AG1745" t="b">
        <f t="shared" si="558"/>
        <v>0</v>
      </c>
      <c r="AH1745">
        <f t="shared" si="559"/>
        <v>3.72337962962963E-2</v>
      </c>
    </row>
    <row r="1746" spans="1:34" x14ac:dyDescent="0.2">
      <c r="A1746">
        <v>1854</v>
      </c>
      <c r="B1746" t="s">
        <v>1809</v>
      </c>
      <c r="C1746" t="s">
        <v>1817</v>
      </c>
      <c r="D1746" t="s">
        <v>2038</v>
      </c>
      <c r="E1746" t="str">
        <f t="shared" si="546"/>
        <v>Boris JohnsonMar 17, 2020</v>
      </c>
      <c r="F1746" t="str">
        <f>VLOOKUP(D1746,'names lookup'!A:L,5,FALSE)</f>
        <v>Boris Johnson</v>
      </c>
      <c r="G1746" t="str">
        <f>VLOOKUP(F1746,'names lookup'!E:H,3,FALSE)</f>
        <v>Government</v>
      </c>
      <c r="H1746" t="str">
        <f>VLOOKUP(F1746,'names lookup'!E:I,5,FALSE)</f>
        <v>Government</v>
      </c>
      <c r="I1746" t="str">
        <f>VLOOKUP($F1746,'names lookup'!$E:J,6,FALSE)</f>
        <v>Central govt</v>
      </c>
      <c r="J1746" t="str">
        <f>VLOOKUP($F1746,'names lookup'!$E:K,7,FALSE)</f>
        <v>N/A</v>
      </c>
      <c r="K1746" t="str">
        <f>VLOOKUP($F1746,'names lookup'!$E:L,8,FALSE)</f>
        <v>UK</v>
      </c>
      <c r="L1746" t="str">
        <f t="shared" si="547"/>
        <v>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v>
      </c>
      <c r="M1746" t="str">
        <f t="shared" si="560"/>
        <v>05:26</v>
      </c>
      <c r="O1746">
        <v>361</v>
      </c>
      <c r="Q1746" t="s">
        <v>1810</v>
      </c>
      <c r="R1746" s="7">
        <f t="shared" si="548"/>
        <v>43907</v>
      </c>
      <c r="S1746" t="s">
        <v>2185</v>
      </c>
      <c r="T1746" s="6">
        <f t="shared" si="561"/>
        <v>3.7731481481481483E-3</v>
      </c>
      <c r="U1746">
        <f t="shared" si="549"/>
        <v>0</v>
      </c>
      <c r="V1746">
        <f t="shared" si="550"/>
        <v>3.72337962962963E-2</v>
      </c>
      <c r="W1746">
        <f t="shared" si="551"/>
        <v>3.72337962962963E-2</v>
      </c>
      <c r="X1746">
        <f t="shared" si="563"/>
        <v>1.6030092592592592E-2</v>
      </c>
      <c r="Y1746">
        <f t="shared" si="552"/>
        <v>1.6030092592592592E-2</v>
      </c>
      <c r="Z1746" t="b">
        <f t="shared" si="553"/>
        <v>0</v>
      </c>
      <c r="AA1746" s="6">
        <f t="shared" si="554"/>
        <v>3.1249999999999984E-4</v>
      </c>
      <c r="AB1746" s="6" t="b">
        <f t="shared" si="555"/>
        <v>0</v>
      </c>
      <c r="AC1746" s="9">
        <f t="shared" si="556"/>
        <v>59</v>
      </c>
      <c r="AD1746" s="9">
        <f t="shared" si="564"/>
        <v>131.11111111111117</v>
      </c>
      <c r="AE1746" s="10">
        <f t="shared" si="562"/>
        <v>2.4305555555555552E-4</v>
      </c>
      <c r="AF1746">
        <f t="shared" si="557"/>
        <v>1.6030092592592592E-2</v>
      </c>
      <c r="AG1746" t="b">
        <f t="shared" si="558"/>
        <v>0</v>
      </c>
      <c r="AH1746">
        <f t="shared" si="559"/>
        <v>3.72337962962963E-2</v>
      </c>
    </row>
    <row r="1747" spans="1:34" x14ac:dyDescent="0.2">
      <c r="A1747">
        <v>1855</v>
      </c>
      <c r="B1747" t="s">
        <v>1809</v>
      </c>
      <c r="C1747" t="s">
        <v>1818</v>
      </c>
      <c r="D1747" t="s">
        <v>2038</v>
      </c>
      <c r="E1747" t="str">
        <f t="shared" si="546"/>
        <v>Boris JohnsonMar 17, 2020</v>
      </c>
      <c r="F1747" t="str">
        <f>VLOOKUP(D1747,'names lookup'!A:L,5,FALSE)</f>
        <v>Boris Johnson</v>
      </c>
      <c r="G1747" t="str">
        <f>VLOOKUP(F1747,'names lookup'!E:H,3,FALSE)</f>
        <v>Government</v>
      </c>
      <c r="H1747" t="str">
        <f>VLOOKUP(F1747,'names lookup'!E:I,5,FALSE)</f>
        <v>Government</v>
      </c>
      <c r="I1747" t="str">
        <f>VLOOKUP($F1747,'names lookup'!$E:J,6,FALSE)</f>
        <v>Central govt</v>
      </c>
      <c r="J1747" t="str">
        <f>VLOOKUP($F1747,'names lookup'!$E:K,7,FALSE)</f>
        <v>N/A</v>
      </c>
      <c r="K1747" t="str">
        <f>VLOOKUP($F1747,'names lookup'!$E:L,8,FALSE)</f>
        <v>UK</v>
      </c>
      <c r="L1747" t="str">
        <f t="shared" si="547"/>
        <v>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v>
      </c>
      <c r="M1747" t="str">
        <f t="shared" si="560"/>
        <v>05:53</v>
      </c>
      <c r="O1747">
        <v>394</v>
      </c>
      <c r="Q1747" t="s">
        <v>1810</v>
      </c>
      <c r="R1747" s="7">
        <f t="shared" si="548"/>
        <v>43907</v>
      </c>
      <c r="S1747" t="s">
        <v>2185</v>
      </c>
      <c r="T1747" s="6">
        <f t="shared" si="561"/>
        <v>4.0856481481481481E-3</v>
      </c>
      <c r="U1747">
        <f t="shared" si="549"/>
        <v>0</v>
      </c>
      <c r="V1747">
        <f t="shared" si="550"/>
        <v>3.72337962962963E-2</v>
      </c>
      <c r="W1747">
        <f t="shared" si="551"/>
        <v>3.72337962962963E-2</v>
      </c>
      <c r="X1747">
        <f t="shared" si="563"/>
        <v>1.6030092592592592E-2</v>
      </c>
      <c r="Y1747">
        <f t="shared" si="552"/>
        <v>1.6030092592592592E-2</v>
      </c>
      <c r="Z1747" t="b">
        <f t="shared" si="553"/>
        <v>0</v>
      </c>
      <c r="AA1747" s="6">
        <f t="shared" si="554"/>
        <v>4.1666666666666675E-4</v>
      </c>
      <c r="AB1747" s="6" t="b">
        <f t="shared" si="555"/>
        <v>0</v>
      </c>
      <c r="AC1747" s="9">
        <f t="shared" si="556"/>
        <v>68</v>
      </c>
      <c r="AD1747" s="9">
        <f t="shared" si="564"/>
        <v>113.33333333333331</v>
      </c>
      <c r="AE1747" s="10">
        <f t="shared" si="562"/>
        <v>2.7777777777777778E-4</v>
      </c>
      <c r="AF1747">
        <f t="shared" si="557"/>
        <v>1.6030092592592592E-2</v>
      </c>
      <c r="AG1747" t="b">
        <f t="shared" si="558"/>
        <v>0</v>
      </c>
      <c r="AH1747">
        <f t="shared" si="559"/>
        <v>3.72337962962963E-2</v>
      </c>
    </row>
    <row r="1748" spans="1:34" x14ac:dyDescent="0.2">
      <c r="A1748">
        <v>1856</v>
      </c>
      <c r="B1748" t="s">
        <v>1809</v>
      </c>
      <c r="C1748" t="s">
        <v>1819</v>
      </c>
      <c r="D1748" t="s">
        <v>2038</v>
      </c>
      <c r="E1748" t="str">
        <f t="shared" si="546"/>
        <v>Boris JohnsonMar 17, 2020</v>
      </c>
      <c r="F1748" t="str">
        <f>VLOOKUP(D1748,'names lookup'!A:L,5,FALSE)</f>
        <v>Boris Johnson</v>
      </c>
      <c r="G1748" t="str">
        <f>VLOOKUP(F1748,'names lookup'!E:H,3,FALSE)</f>
        <v>Government</v>
      </c>
      <c r="H1748" t="str">
        <f>VLOOKUP(F1748,'names lookup'!E:I,5,FALSE)</f>
        <v>Government</v>
      </c>
      <c r="I1748" t="str">
        <f>VLOOKUP($F1748,'names lookup'!$E:J,6,FALSE)</f>
        <v>Central govt</v>
      </c>
      <c r="J1748" t="str">
        <f>VLOOKUP($F1748,'names lookup'!$E:K,7,FALSE)</f>
        <v>N/A</v>
      </c>
      <c r="K1748" t="str">
        <f>VLOOKUP($F1748,'names lookup'!$E:L,8,FALSE)</f>
        <v>UK</v>
      </c>
      <c r="L1748" t="str">
        <f t="shared" si="547"/>
        <v>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v>
      </c>
      <c r="M1748" t="str">
        <f t="shared" si="560"/>
        <v>06:29</v>
      </c>
      <c r="O1748">
        <v>624</v>
      </c>
      <c r="Q1748" t="s">
        <v>1810</v>
      </c>
      <c r="R1748" s="7">
        <f t="shared" si="548"/>
        <v>43907</v>
      </c>
      <c r="S1748" t="s">
        <v>2185</v>
      </c>
      <c r="T1748" s="6">
        <f t="shared" si="561"/>
        <v>4.5023148148148149E-3</v>
      </c>
      <c r="U1748">
        <f t="shared" si="549"/>
        <v>0</v>
      </c>
      <c r="V1748">
        <f t="shared" si="550"/>
        <v>3.72337962962963E-2</v>
      </c>
      <c r="W1748">
        <f t="shared" si="551"/>
        <v>3.72337962962963E-2</v>
      </c>
      <c r="X1748">
        <f t="shared" si="563"/>
        <v>1.6030092592592592E-2</v>
      </c>
      <c r="Y1748">
        <f t="shared" si="552"/>
        <v>1.6030092592592592E-2</v>
      </c>
      <c r="Z1748" t="b">
        <f t="shared" si="553"/>
        <v>0</v>
      </c>
      <c r="AA1748" s="6">
        <f t="shared" si="554"/>
        <v>5.2083333333333322E-4</v>
      </c>
      <c r="AB1748" s="6" t="b">
        <f t="shared" si="555"/>
        <v>0</v>
      </c>
      <c r="AC1748" s="9">
        <f t="shared" si="556"/>
        <v>116</v>
      </c>
      <c r="AD1748" s="9">
        <f t="shared" si="564"/>
        <v>154.66666666666671</v>
      </c>
      <c r="AE1748" s="10">
        <f t="shared" si="562"/>
        <v>4.7453703703703704E-4</v>
      </c>
      <c r="AF1748">
        <f t="shared" si="557"/>
        <v>1.6030092592592592E-2</v>
      </c>
      <c r="AG1748" t="b">
        <f t="shared" si="558"/>
        <v>0</v>
      </c>
      <c r="AH1748">
        <f t="shared" si="559"/>
        <v>3.72337962962963E-2</v>
      </c>
    </row>
    <row r="1749" spans="1:34" x14ac:dyDescent="0.2">
      <c r="A1749">
        <v>1857</v>
      </c>
      <c r="B1749" t="s">
        <v>1809</v>
      </c>
      <c r="C1749" t="s">
        <v>1820</v>
      </c>
      <c r="D1749" t="s">
        <v>2038</v>
      </c>
      <c r="E1749" t="str">
        <f t="shared" si="546"/>
        <v>Boris JohnsonMar 17, 2020</v>
      </c>
      <c r="F1749" t="str">
        <f>VLOOKUP(D1749,'names lookup'!A:L,5,FALSE)</f>
        <v>Boris Johnson</v>
      </c>
      <c r="G1749" t="str">
        <f>VLOOKUP(F1749,'names lookup'!E:H,3,FALSE)</f>
        <v>Government</v>
      </c>
      <c r="H1749" t="str">
        <f>VLOOKUP(F1749,'names lookup'!E:I,5,FALSE)</f>
        <v>Government</v>
      </c>
      <c r="I1749" t="str">
        <f>VLOOKUP($F1749,'names lookup'!$E:J,6,FALSE)</f>
        <v>Central govt</v>
      </c>
      <c r="J1749" t="str">
        <f>VLOOKUP($F1749,'names lookup'!$E:K,7,FALSE)</f>
        <v>N/A</v>
      </c>
      <c r="K1749" t="str">
        <f>VLOOKUP($F1749,'names lookup'!$E:L,8,FALSE)</f>
        <v>UK</v>
      </c>
      <c r="L1749" t="str">
        <f t="shared" si="547"/>
        <v>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v>
      </c>
      <c r="M1749" t="str">
        <f t="shared" si="560"/>
        <v>07:14</v>
      </c>
      <c r="O1749">
        <v>441</v>
      </c>
      <c r="Q1749" t="s">
        <v>1810</v>
      </c>
      <c r="R1749" s="7">
        <f t="shared" si="548"/>
        <v>43907</v>
      </c>
      <c r="S1749" t="s">
        <v>2185</v>
      </c>
      <c r="T1749" s="6">
        <f t="shared" si="561"/>
        <v>5.0231481481481481E-3</v>
      </c>
      <c r="U1749">
        <f t="shared" si="549"/>
        <v>0</v>
      </c>
      <c r="V1749">
        <f t="shared" si="550"/>
        <v>3.72337962962963E-2</v>
      </c>
      <c r="W1749">
        <f t="shared" si="551"/>
        <v>3.72337962962963E-2</v>
      </c>
      <c r="X1749">
        <f t="shared" si="563"/>
        <v>1.6030092592592592E-2</v>
      </c>
      <c r="Y1749">
        <f t="shared" si="552"/>
        <v>1.6030092592592592E-2</v>
      </c>
      <c r="Z1749" t="b">
        <f t="shared" si="553"/>
        <v>0</v>
      </c>
      <c r="AA1749" s="6">
        <f t="shared" si="554"/>
        <v>3.5879629629629716E-4</v>
      </c>
      <c r="AB1749" s="6" t="b">
        <f t="shared" si="555"/>
        <v>0</v>
      </c>
      <c r="AC1749" s="9">
        <f t="shared" si="556"/>
        <v>75</v>
      </c>
      <c r="AD1749" s="9">
        <f t="shared" si="564"/>
        <v>145.1612903225803</v>
      </c>
      <c r="AE1749" s="10">
        <f t="shared" si="562"/>
        <v>3.0092592592592595E-4</v>
      </c>
      <c r="AF1749">
        <f t="shared" si="557"/>
        <v>1.6030092592592592E-2</v>
      </c>
      <c r="AG1749" t="b">
        <f t="shared" si="558"/>
        <v>0</v>
      </c>
      <c r="AH1749">
        <f t="shared" si="559"/>
        <v>3.72337962962963E-2</v>
      </c>
    </row>
    <row r="1750" spans="1:34" x14ac:dyDescent="0.2">
      <c r="A1750">
        <v>1858</v>
      </c>
      <c r="B1750" t="s">
        <v>1809</v>
      </c>
      <c r="C1750" t="s">
        <v>1821</v>
      </c>
      <c r="D1750" t="s">
        <v>2038</v>
      </c>
      <c r="E1750" t="str">
        <f t="shared" si="546"/>
        <v>Boris JohnsonMar 17, 2020</v>
      </c>
      <c r="F1750" t="str">
        <f>VLOOKUP(D1750,'names lookup'!A:L,5,FALSE)</f>
        <v>Boris Johnson</v>
      </c>
      <c r="G1750" t="str">
        <f>VLOOKUP(F1750,'names lookup'!E:H,3,FALSE)</f>
        <v>Government</v>
      </c>
      <c r="H1750" t="str">
        <f>VLOOKUP(F1750,'names lookup'!E:I,5,FALSE)</f>
        <v>Government</v>
      </c>
      <c r="I1750" t="str">
        <f>VLOOKUP($F1750,'names lookup'!$E:J,6,FALSE)</f>
        <v>Central govt</v>
      </c>
      <c r="J1750" t="str">
        <f>VLOOKUP($F1750,'names lookup'!$E:K,7,FALSE)</f>
        <v>N/A</v>
      </c>
      <c r="K1750" t="str">
        <f>VLOOKUP($F1750,'names lookup'!$E:L,8,FALSE)</f>
        <v>UK</v>
      </c>
      <c r="L1750" t="str">
        <f t="shared" si="547"/>
        <v>Our chief scientific advisor will now update us on where we are. Over to you, Patrick.</v>
      </c>
      <c r="M1750" t="str">
        <f t="shared" si="560"/>
        <v>07:45</v>
      </c>
      <c r="O1750">
        <v>109</v>
      </c>
      <c r="Q1750" t="s">
        <v>1810</v>
      </c>
      <c r="R1750" s="7">
        <f t="shared" si="548"/>
        <v>43907</v>
      </c>
      <c r="S1750" t="s">
        <v>2185</v>
      </c>
      <c r="T1750" s="6">
        <f t="shared" si="561"/>
        <v>5.3819444444444453E-3</v>
      </c>
      <c r="U1750">
        <f t="shared" si="549"/>
        <v>0</v>
      </c>
      <c r="V1750">
        <f t="shared" si="550"/>
        <v>3.72337962962963E-2</v>
      </c>
      <c r="W1750">
        <f t="shared" si="551"/>
        <v>3.72337962962963E-2</v>
      </c>
      <c r="X1750">
        <f t="shared" si="563"/>
        <v>1.6030092592592592E-2</v>
      </c>
      <c r="Y1750">
        <f t="shared" si="552"/>
        <v>1.6030092592592592E-2</v>
      </c>
      <c r="Z1750" t="b">
        <f t="shared" si="553"/>
        <v>0</v>
      </c>
      <c r="AA1750" s="6">
        <f t="shared" si="554"/>
        <v>5.7870370370369587E-5</v>
      </c>
      <c r="AB1750" s="6" t="b">
        <f t="shared" si="555"/>
        <v>0</v>
      </c>
      <c r="AC1750" s="9">
        <f t="shared" si="556"/>
        <v>16</v>
      </c>
      <c r="AD1750" s="9">
        <f t="shared" si="564"/>
        <v>192.00000000000261</v>
      </c>
      <c r="AE1750" s="10">
        <f t="shared" si="562"/>
        <v>5.7870370370370366E-5</v>
      </c>
      <c r="AF1750">
        <f t="shared" si="557"/>
        <v>1.6030092592592592E-2</v>
      </c>
      <c r="AG1750" t="b">
        <f t="shared" si="558"/>
        <v>0</v>
      </c>
      <c r="AH1750">
        <f t="shared" si="559"/>
        <v>3.72337962962963E-2</v>
      </c>
    </row>
    <row r="1751" spans="1:34" x14ac:dyDescent="0.2">
      <c r="A1751">
        <v>1859</v>
      </c>
      <c r="B1751" t="s">
        <v>1809</v>
      </c>
      <c r="C1751" t="s">
        <v>1822</v>
      </c>
      <c r="D1751" t="s">
        <v>2131</v>
      </c>
      <c r="E1751" t="str">
        <f t="shared" si="546"/>
        <v>Patrick VallanceMar 17, 2020</v>
      </c>
      <c r="F1751" t="str">
        <f>VLOOKUP(D1751,'names lookup'!A:L,5,FALSE)</f>
        <v>Patrick Vallance</v>
      </c>
      <c r="G1751" t="str">
        <f>VLOOKUP(F1751,'names lookup'!E:H,3,FALSE)</f>
        <v>Government</v>
      </c>
      <c r="H1751" t="str">
        <f>VLOOKUP(F1751,'names lookup'!E:I,5,FALSE)</f>
        <v>Government</v>
      </c>
      <c r="I1751" t="str">
        <f>VLOOKUP($F1751,'names lookup'!$E:J,6,FALSE)</f>
        <v>Central govt</v>
      </c>
      <c r="J1751" t="str">
        <f>VLOOKUP($F1751,'names lookup'!$E:K,7,FALSE)</f>
        <v>N/A</v>
      </c>
      <c r="K1751" t="str">
        <f>VLOOKUP($F1751,'names lookup'!$E:L,8,FALSE)</f>
        <v>UK</v>
      </c>
      <c r="L1751" t="str">
        <f t="shared" si="547"/>
        <v>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v>
      </c>
      <c r="M1751" t="str">
        <f t="shared" si="560"/>
        <v>07:50</v>
      </c>
      <c r="O1751">
        <v>448</v>
      </c>
      <c r="Q1751" t="s">
        <v>1810</v>
      </c>
      <c r="R1751" s="7">
        <f t="shared" si="548"/>
        <v>43907</v>
      </c>
      <c r="S1751" t="s">
        <v>2370</v>
      </c>
      <c r="T1751" s="6">
        <f t="shared" si="561"/>
        <v>5.4398148148148149E-3</v>
      </c>
      <c r="U1751">
        <f t="shared" si="549"/>
        <v>5.4398148148148149E-3</v>
      </c>
      <c r="V1751">
        <f t="shared" si="550"/>
        <v>3.2048611111111111E-2</v>
      </c>
      <c r="W1751">
        <f t="shared" si="551"/>
        <v>2.6608796296296297E-2</v>
      </c>
      <c r="X1751">
        <f t="shared" si="563"/>
        <v>1.6030092592592592E-2</v>
      </c>
      <c r="Y1751">
        <f t="shared" si="552"/>
        <v>1.6030092592592592E-2</v>
      </c>
      <c r="Z1751" t="b">
        <f t="shared" si="553"/>
        <v>0</v>
      </c>
      <c r="AA1751" s="6">
        <f t="shared" si="554"/>
        <v>4.5138888888888833E-4</v>
      </c>
      <c r="AB1751" s="6" t="b">
        <f t="shared" si="555"/>
        <v>0</v>
      </c>
      <c r="AC1751" s="9">
        <f t="shared" si="556"/>
        <v>79</v>
      </c>
      <c r="AD1751" s="9">
        <f t="shared" si="564"/>
        <v>121.53846153846168</v>
      </c>
      <c r="AE1751" s="10">
        <f t="shared" si="562"/>
        <v>3.2407407407407406E-4</v>
      </c>
      <c r="AF1751">
        <f t="shared" si="557"/>
        <v>1.0590277777777778E-2</v>
      </c>
      <c r="AG1751" t="b">
        <f t="shared" si="558"/>
        <v>0</v>
      </c>
      <c r="AH1751">
        <f t="shared" si="559"/>
        <v>3.72337962962963E-2</v>
      </c>
    </row>
    <row r="1752" spans="1:34" x14ac:dyDescent="0.2">
      <c r="A1752">
        <v>1860</v>
      </c>
      <c r="B1752" t="s">
        <v>1809</v>
      </c>
      <c r="C1752" t="s">
        <v>1823</v>
      </c>
      <c r="D1752" t="s">
        <v>2131</v>
      </c>
      <c r="E1752" t="str">
        <f t="shared" si="546"/>
        <v>Patrick VallanceMar 17, 2020</v>
      </c>
      <c r="F1752" t="str">
        <f>VLOOKUP(D1752,'names lookup'!A:L,5,FALSE)</f>
        <v>Patrick Vallance</v>
      </c>
      <c r="G1752" t="str">
        <f>VLOOKUP(F1752,'names lookup'!E:H,3,FALSE)</f>
        <v>Government</v>
      </c>
      <c r="H1752" t="str">
        <f>VLOOKUP(F1752,'names lookup'!E:I,5,FALSE)</f>
        <v>Government</v>
      </c>
      <c r="I1752" t="str">
        <f>VLOOKUP($F1752,'names lookup'!$E:J,6,FALSE)</f>
        <v>Central govt</v>
      </c>
      <c r="J1752" t="str">
        <f>VLOOKUP($F1752,'names lookup'!$E:K,7,FALSE)</f>
        <v>N/A</v>
      </c>
      <c r="K1752" t="str">
        <f>VLOOKUP($F1752,'names lookup'!$E:L,8,FALSE)</f>
        <v>UK</v>
      </c>
      <c r="L1752" t="str">
        <f t="shared" si="547"/>
        <v>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v>
      </c>
      <c r="M1752" t="str">
        <f t="shared" si="560"/>
        <v>08:29</v>
      </c>
      <c r="O1752">
        <v>495</v>
      </c>
      <c r="Q1752" t="s">
        <v>1810</v>
      </c>
      <c r="R1752" s="7">
        <f t="shared" si="548"/>
        <v>43907</v>
      </c>
      <c r="S1752" t="s">
        <v>2370</v>
      </c>
      <c r="T1752" s="6">
        <f t="shared" si="561"/>
        <v>5.8912037037037032E-3</v>
      </c>
      <c r="U1752">
        <f t="shared" si="549"/>
        <v>5.4398148148148149E-3</v>
      </c>
      <c r="V1752">
        <f t="shared" si="550"/>
        <v>3.2048611111111111E-2</v>
      </c>
      <c r="W1752">
        <f t="shared" si="551"/>
        <v>2.6608796296296297E-2</v>
      </c>
      <c r="X1752">
        <f t="shared" si="563"/>
        <v>1.6030092592592592E-2</v>
      </c>
      <c r="Y1752">
        <f t="shared" si="552"/>
        <v>1.6030092592592592E-2</v>
      </c>
      <c r="Z1752" t="b">
        <f t="shared" si="553"/>
        <v>0</v>
      </c>
      <c r="AA1752" s="6">
        <f t="shared" si="554"/>
        <v>4.2824074074074119E-4</v>
      </c>
      <c r="AB1752" s="6" t="b">
        <f t="shared" si="555"/>
        <v>0</v>
      </c>
      <c r="AC1752" s="9">
        <f t="shared" si="556"/>
        <v>85</v>
      </c>
      <c r="AD1752" s="9">
        <f t="shared" si="564"/>
        <v>137.8378378378377</v>
      </c>
      <c r="AE1752" s="10">
        <f t="shared" si="562"/>
        <v>3.4722222222222224E-4</v>
      </c>
      <c r="AF1752">
        <f t="shared" si="557"/>
        <v>1.0590277777777778E-2</v>
      </c>
      <c r="AG1752" t="b">
        <f t="shared" si="558"/>
        <v>0</v>
      </c>
      <c r="AH1752">
        <f t="shared" si="559"/>
        <v>3.72337962962963E-2</v>
      </c>
    </row>
    <row r="1753" spans="1:34" x14ac:dyDescent="0.2">
      <c r="A1753">
        <v>1861</v>
      </c>
      <c r="B1753" t="s">
        <v>1809</v>
      </c>
      <c r="C1753" t="s">
        <v>1824</v>
      </c>
      <c r="D1753" t="s">
        <v>2131</v>
      </c>
      <c r="E1753" t="str">
        <f t="shared" si="546"/>
        <v>Patrick VallanceMar 17, 2020</v>
      </c>
      <c r="F1753" t="str">
        <f>VLOOKUP(D1753,'names lookup'!A:L,5,FALSE)</f>
        <v>Patrick Vallance</v>
      </c>
      <c r="G1753" t="str">
        <f>VLOOKUP(F1753,'names lookup'!E:H,3,FALSE)</f>
        <v>Government</v>
      </c>
      <c r="H1753" t="str">
        <f>VLOOKUP(F1753,'names lookup'!E:I,5,FALSE)</f>
        <v>Government</v>
      </c>
      <c r="I1753" t="str">
        <f>VLOOKUP($F1753,'names lookup'!$E:J,6,FALSE)</f>
        <v>Central govt</v>
      </c>
      <c r="J1753" t="str">
        <f>VLOOKUP($F1753,'names lookup'!$E:K,7,FALSE)</f>
        <v>N/A</v>
      </c>
      <c r="K1753" t="str">
        <f>VLOOKUP($F1753,'names lookup'!$E:L,8,FALSE)</f>
        <v>UK</v>
      </c>
      <c r="L1753" t="str">
        <f t="shared" si="547"/>
        <v>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v>
      </c>
      <c r="M1753" t="str">
        <f t="shared" si="560"/>
        <v>09:06</v>
      </c>
      <c r="O1753">
        <v>363</v>
      </c>
      <c r="Q1753" t="s">
        <v>1810</v>
      </c>
      <c r="R1753" s="7">
        <f t="shared" si="548"/>
        <v>43907</v>
      </c>
      <c r="S1753" t="s">
        <v>2370</v>
      </c>
      <c r="T1753" s="6">
        <f t="shared" si="561"/>
        <v>6.3194444444444444E-3</v>
      </c>
      <c r="U1753">
        <f t="shared" si="549"/>
        <v>5.4398148148148149E-3</v>
      </c>
      <c r="V1753">
        <f t="shared" si="550"/>
        <v>3.2048611111111111E-2</v>
      </c>
      <c r="W1753">
        <f t="shared" si="551"/>
        <v>2.6608796296296297E-2</v>
      </c>
      <c r="X1753">
        <f t="shared" si="563"/>
        <v>1.6030092592592592E-2</v>
      </c>
      <c r="Y1753">
        <f t="shared" si="552"/>
        <v>1.6030092592592592E-2</v>
      </c>
      <c r="Z1753" t="b">
        <f t="shared" si="553"/>
        <v>0</v>
      </c>
      <c r="AA1753" s="6">
        <f t="shared" si="554"/>
        <v>3.0092592592592584E-4</v>
      </c>
      <c r="AB1753" s="6" t="b">
        <f t="shared" si="555"/>
        <v>0</v>
      </c>
      <c r="AC1753" s="9">
        <f t="shared" si="556"/>
        <v>62</v>
      </c>
      <c r="AD1753" s="9">
        <f t="shared" si="564"/>
        <v>143.07692307692312</v>
      </c>
      <c r="AE1753" s="10">
        <f t="shared" si="562"/>
        <v>2.5462962962962961E-4</v>
      </c>
      <c r="AF1753">
        <f t="shared" si="557"/>
        <v>1.0590277777777778E-2</v>
      </c>
      <c r="AG1753" t="b">
        <f t="shared" si="558"/>
        <v>0</v>
      </c>
      <c r="AH1753">
        <f t="shared" si="559"/>
        <v>3.72337962962963E-2</v>
      </c>
    </row>
    <row r="1754" spans="1:34" x14ac:dyDescent="0.2">
      <c r="A1754">
        <v>1862</v>
      </c>
      <c r="B1754" t="s">
        <v>1809</v>
      </c>
      <c r="C1754" t="s">
        <v>1825</v>
      </c>
      <c r="D1754" t="s">
        <v>2131</v>
      </c>
      <c r="E1754" t="str">
        <f t="shared" si="546"/>
        <v>Patrick VallanceMar 17, 2020</v>
      </c>
      <c r="F1754" t="str">
        <f>VLOOKUP(D1754,'names lookup'!A:L,5,FALSE)</f>
        <v>Patrick Vallance</v>
      </c>
      <c r="G1754" t="str">
        <f>VLOOKUP(F1754,'names lookup'!E:H,3,FALSE)</f>
        <v>Government</v>
      </c>
      <c r="H1754" t="str">
        <f>VLOOKUP(F1754,'names lookup'!E:I,5,FALSE)</f>
        <v>Government</v>
      </c>
      <c r="I1754" t="str">
        <f>VLOOKUP($F1754,'names lookup'!$E:J,6,FALSE)</f>
        <v>Central govt</v>
      </c>
      <c r="J1754" t="str">
        <f>VLOOKUP($F1754,'names lookup'!$E:K,7,FALSE)</f>
        <v>N/A</v>
      </c>
      <c r="K1754" t="str">
        <f>VLOOKUP($F1754,'names lookup'!$E:L,8,FALSE)</f>
        <v>UK</v>
      </c>
      <c r="L1754" t="str">
        <f t="shared" si="547"/>
        <v>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v>
      </c>
      <c r="M1754" t="str">
        <f t="shared" si="560"/>
        <v>09:32</v>
      </c>
      <c r="O1754">
        <v>389</v>
      </c>
      <c r="Q1754" t="s">
        <v>1810</v>
      </c>
      <c r="R1754" s="7">
        <f t="shared" si="548"/>
        <v>43907</v>
      </c>
      <c r="S1754" t="s">
        <v>2370</v>
      </c>
      <c r="T1754" s="6">
        <f t="shared" si="561"/>
        <v>6.6203703703703702E-3</v>
      </c>
      <c r="U1754">
        <f t="shared" si="549"/>
        <v>5.4398148148148149E-3</v>
      </c>
      <c r="V1754">
        <f t="shared" si="550"/>
        <v>3.2048611111111111E-2</v>
      </c>
      <c r="W1754">
        <f t="shared" si="551"/>
        <v>2.6608796296296297E-2</v>
      </c>
      <c r="X1754">
        <f t="shared" si="563"/>
        <v>1.6030092592592592E-2</v>
      </c>
      <c r="Y1754">
        <f t="shared" si="552"/>
        <v>1.6030092592592592E-2</v>
      </c>
      <c r="Z1754" t="b">
        <f t="shared" si="553"/>
        <v>0</v>
      </c>
      <c r="AA1754" s="6">
        <f t="shared" si="554"/>
        <v>3.5879629629629716E-4</v>
      </c>
      <c r="AB1754" s="6" t="b">
        <f t="shared" si="555"/>
        <v>0</v>
      </c>
      <c r="AC1754" s="9">
        <f t="shared" si="556"/>
        <v>63</v>
      </c>
      <c r="AD1754" s="9">
        <f t="shared" si="564"/>
        <v>121.93548387096745</v>
      </c>
      <c r="AE1754" s="10">
        <f t="shared" si="562"/>
        <v>2.5462962962962961E-4</v>
      </c>
      <c r="AF1754">
        <f t="shared" si="557"/>
        <v>1.0590277777777778E-2</v>
      </c>
      <c r="AG1754" t="b">
        <f t="shared" si="558"/>
        <v>0</v>
      </c>
      <c r="AH1754">
        <f t="shared" si="559"/>
        <v>3.72337962962963E-2</v>
      </c>
    </row>
    <row r="1755" spans="1:34" x14ac:dyDescent="0.2">
      <c r="A1755">
        <v>1863</v>
      </c>
      <c r="B1755" t="s">
        <v>1809</v>
      </c>
      <c r="C1755" t="s">
        <v>1826</v>
      </c>
      <c r="D1755" t="s">
        <v>2131</v>
      </c>
      <c r="E1755" t="str">
        <f t="shared" si="546"/>
        <v>Patrick VallanceMar 17, 2020</v>
      </c>
      <c r="F1755" t="str">
        <f>VLOOKUP(D1755,'names lookup'!A:L,5,FALSE)</f>
        <v>Patrick Vallance</v>
      </c>
      <c r="G1755" t="str">
        <f>VLOOKUP(F1755,'names lookup'!E:H,3,FALSE)</f>
        <v>Government</v>
      </c>
      <c r="H1755" t="str">
        <f>VLOOKUP(F1755,'names lookup'!E:I,5,FALSE)</f>
        <v>Government</v>
      </c>
      <c r="I1755" t="str">
        <f>VLOOKUP($F1755,'names lookup'!$E:J,6,FALSE)</f>
        <v>Central govt</v>
      </c>
      <c r="J1755" t="str">
        <f>VLOOKUP($F1755,'names lookup'!$E:K,7,FALSE)</f>
        <v>N/A</v>
      </c>
      <c r="K1755" t="str">
        <f>VLOOKUP($F1755,'names lookup'!$E:L,8,FALSE)</f>
        <v>UK</v>
      </c>
      <c r="L1755" t="str">
        <f t="shared" si="547"/>
        <v>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v>
      </c>
      <c r="M1755" t="str">
        <f t="shared" si="560"/>
        <v>10:03</v>
      </c>
      <c r="O1755">
        <v>622</v>
      </c>
      <c r="Q1755" t="s">
        <v>1810</v>
      </c>
      <c r="R1755" s="7">
        <f t="shared" si="548"/>
        <v>43907</v>
      </c>
      <c r="S1755" t="s">
        <v>2370</v>
      </c>
      <c r="T1755" s="6">
        <f t="shared" si="561"/>
        <v>6.9791666666666674E-3</v>
      </c>
      <c r="U1755">
        <f t="shared" si="549"/>
        <v>5.4398148148148149E-3</v>
      </c>
      <c r="V1755">
        <f t="shared" si="550"/>
        <v>3.2048611111111111E-2</v>
      </c>
      <c r="W1755">
        <f t="shared" si="551"/>
        <v>2.6608796296296297E-2</v>
      </c>
      <c r="X1755">
        <f t="shared" si="563"/>
        <v>1.6030092592592592E-2</v>
      </c>
      <c r="Y1755">
        <f t="shared" si="552"/>
        <v>1.6030092592592592E-2</v>
      </c>
      <c r="Z1755" t="b">
        <f t="shared" si="553"/>
        <v>0</v>
      </c>
      <c r="AA1755" s="6">
        <f t="shared" si="554"/>
        <v>4.9768518518518521E-4</v>
      </c>
      <c r="AB1755" s="6" t="b">
        <f t="shared" si="555"/>
        <v>0</v>
      </c>
      <c r="AC1755" s="9">
        <f t="shared" si="556"/>
        <v>92</v>
      </c>
      <c r="AD1755" s="9">
        <f t="shared" si="564"/>
        <v>128.37209302325581</v>
      </c>
      <c r="AE1755" s="10">
        <f t="shared" si="562"/>
        <v>3.7037037037037035E-4</v>
      </c>
      <c r="AF1755">
        <f t="shared" si="557"/>
        <v>1.0590277777777778E-2</v>
      </c>
      <c r="AG1755" t="b">
        <f t="shared" si="558"/>
        <v>0</v>
      </c>
      <c r="AH1755">
        <f t="shared" si="559"/>
        <v>3.72337962962963E-2</v>
      </c>
    </row>
    <row r="1756" spans="1:34" x14ac:dyDescent="0.2">
      <c r="A1756">
        <v>1864</v>
      </c>
      <c r="B1756" t="s">
        <v>1809</v>
      </c>
      <c r="C1756" t="s">
        <v>1827</v>
      </c>
      <c r="D1756" t="s">
        <v>2131</v>
      </c>
      <c r="E1756" t="str">
        <f t="shared" si="546"/>
        <v>Patrick VallanceMar 17, 2020</v>
      </c>
      <c r="F1756" t="str">
        <f>VLOOKUP(D1756,'names lookup'!A:L,5,FALSE)</f>
        <v>Patrick Vallance</v>
      </c>
      <c r="G1756" t="str">
        <f>VLOOKUP(F1756,'names lookup'!E:H,3,FALSE)</f>
        <v>Government</v>
      </c>
      <c r="H1756" t="str">
        <f>VLOOKUP(F1756,'names lookup'!E:I,5,FALSE)</f>
        <v>Government</v>
      </c>
      <c r="I1756" t="str">
        <f>VLOOKUP($F1756,'names lookup'!$E:J,6,FALSE)</f>
        <v>Central govt</v>
      </c>
      <c r="J1756" t="str">
        <f>VLOOKUP($F1756,'names lookup'!$E:K,7,FALSE)</f>
        <v>N/A</v>
      </c>
      <c r="K1756" t="str">
        <f>VLOOKUP($F1756,'names lookup'!$E:L,8,FALSE)</f>
        <v>UK</v>
      </c>
      <c r="L1756" t="str">
        <f t="shared" si="547"/>
        <v>There are specific measures for the vulnerable groups, the people who are most likely to get serious illness with this infection, and Chris Whitty will say more about that. Those measures would need to go on for 12 weeks or so across this period, maybe a little longer.</v>
      </c>
      <c r="M1756" t="str">
        <f t="shared" si="560"/>
        <v>10:46</v>
      </c>
      <c r="O1756">
        <v>295</v>
      </c>
      <c r="Q1756" t="s">
        <v>1810</v>
      </c>
      <c r="R1756" s="7">
        <f t="shared" si="548"/>
        <v>43907</v>
      </c>
      <c r="S1756" t="s">
        <v>2370</v>
      </c>
      <c r="T1756" s="6">
        <f t="shared" si="561"/>
        <v>7.4768518518518526E-3</v>
      </c>
      <c r="U1756">
        <f t="shared" si="549"/>
        <v>5.4398148148148149E-3</v>
      </c>
      <c r="V1756">
        <f t="shared" si="550"/>
        <v>3.2048611111111111E-2</v>
      </c>
      <c r="W1756">
        <f t="shared" si="551"/>
        <v>2.6608796296296297E-2</v>
      </c>
      <c r="X1756">
        <f t="shared" si="563"/>
        <v>1.6030092592592592E-2</v>
      </c>
      <c r="Y1756">
        <f t="shared" si="552"/>
        <v>1.6030092592592592E-2</v>
      </c>
      <c r="Z1756" t="b">
        <f t="shared" si="553"/>
        <v>0</v>
      </c>
      <c r="AA1756" s="6">
        <f t="shared" si="554"/>
        <v>2.5462962962962896E-4</v>
      </c>
      <c r="AB1756" s="6" t="b">
        <f t="shared" si="555"/>
        <v>0</v>
      </c>
      <c r="AC1756" s="9">
        <f t="shared" si="556"/>
        <v>48</v>
      </c>
      <c r="AD1756" s="9">
        <f t="shared" si="564"/>
        <v>130.90909090909125</v>
      </c>
      <c r="AE1756" s="10">
        <f t="shared" si="562"/>
        <v>1.9675925925925926E-4</v>
      </c>
      <c r="AF1756">
        <f t="shared" si="557"/>
        <v>1.0590277777777778E-2</v>
      </c>
      <c r="AG1756" t="b">
        <f t="shared" si="558"/>
        <v>0</v>
      </c>
      <c r="AH1756">
        <f t="shared" si="559"/>
        <v>3.72337962962963E-2</v>
      </c>
    </row>
    <row r="1757" spans="1:34" x14ac:dyDescent="0.2">
      <c r="A1757">
        <v>1865</v>
      </c>
      <c r="B1757" t="s">
        <v>1809</v>
      </c>
      <c r="C1757" t="s">
        <v>1828</v>
      </c>
      <c r="D1757" t="s">
        <v>2131</v>
      </c>
      <c r="E1757" t="str">
        <f t="shared" si="546"/>
        <v>Patrick VallanceMar 17, 2020</v>
      </c>
      <c r="F1757" t="str">
        <f>VLOOKUP(D1757,'names lookup'!A:L,5,FALSE)</f>
        <v>Patrick Vallance</v>
      </c>
      <c r="G1757" t="str">
        <f>VLOOKUP(F1757,'names lookup'!E:H,3,FALSE)</f>
        <v>Government</v>
      </c>
      <c r="H1757" t="str">
        <f>VLOOKUP(F1757,'names lookup'!E:I,5,FALSE)</f>
        <v>Government</v>
      </c>
      <c r="I1757" t="str">
        <f>VLOOKUP($F1757,'names lookup'!$E:J,6,FALSE)</f>
        <v>Central govt</v>
      </c>
      <c r="J1757" t="str">
        <f>VLOOKUP($F1757,'names lookup'!$E:K,7,FALSE)</f>
        <v>N/A</v>
      </c>
      <c r="K1757" t="str">
        <f>VLOOKUP($F1757,'names lookup'!$E:L,8,FALSE)</f>
        <v>UK</v>
      </c>
      <c r="L1757" t="str">
        <f t="shared" si="547"/>
        <v>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v>
      </c>
      <c r="M1757" t="str">
        <f t="shared" si="560"/>
        <v>11:08</v>
      </c>
      <c r="O1757">
        <v>535</v>
      </c>
      <c r="Q1757" t="s">
        <v>1810</v>
      </c>
      <c r="R1757" s="7">
        <f t="shared" si="548"/>
        <v>43907</v>
      </c>
      <c r="S1757" t="s">
        <v>2370</v>
      </c>
      <c r="T1757" s="6">
        <f t="shared" si="561"/>
        <v>7.7314814814814815E-3</v>
      </c>
      <c r="U1757">
        <f t="shared" si="549"/>
        <v>5.4398148148148149E-3</v>
      </c>
      <c r="V1757">
        <f t="shared" si="550"/>
        <v>3.2048611111111111E-2</v>
      </c>
      <c r="W1757">
        <f t="shared" si="551"/>
        <v>2.6608796296296297E-2</v>
      </c>
      <c r="X1757">
        <f t="shared" si="563"/>
        <v>1.6030092592592592E-2</v>
      </c>
      <c r="Y1757">
        <f t="shared" si="552"/>
        <v>1.6030092592592592E-2</v>
      </c>
      <c r="Z1757" t="b">
        <f t="shared" si="553"/>
        <v>0</v>
      </c>
      <c r="AA1757" s="6">
        <f t="shared" si="554"/>
        <v>4.745370370370372E-4</v>
      </c>
      <c r="AB1757" s="6" t="b">
        <f t="shared" si="555"/>
        <v>0</v>
      </c>
      <c r="AC1757" s="9">
        <f t="shared" si="556"/>
        <v>94</v>
      </c>
      <c r="AD1757" s="9">
        <f t="shared" si="564"/>
        <v>137.56097560975604</v>
      </c>
      <c r="AE1757" s="10">
        <f t="shared" si="562"/>
        <v>3.8194444444444446E-4</v>
      </c>
      <c r="AF1757">
        <f t="shared" si="557"/>
        <v>1.0590277777777778E-2</v>
      </c>
      <c r="AG1757" t="b">
        <f t="shared" si="558"/>
        <v>0</v>
      </c>
      <c r="AH1757">
        <f t="shared" si="559"/>
        <v>3.72337962962963E-2</v>
      </c>
    </row>
    <row r="1758" spans="1:34" x14ac:dyDescent="0.2">
      <c r="A1758">
        <v>1866</v>
      </c>
      <c r="B1758" t="s">
        <v>1809</v>
      </c>
      <c r="C1758" t="s">
        <v>1829</v>
      </c>
      <c r="D1758" t="s">
        <v>2131</v>
      </c>
      <c r="E1758" t="str">
        <f t="shared" si="546"/>
        <v>Patrick VallanceMar 17, 2020</v>
      </c>
      <c r="F1758" t="str">
        <f>VLOOKUP(D1758,'names lookup'!A:L,5,FALSE)</f>
        <v>Patrick Vallance</v>
      </c>
      <c r="G1758" t="str">
        <f>VLOOKUP(F1758,'names lookup'!E:H,3,FALSE)</f>
        <v>Government</v>
      </c>
      <c r="H1758" t="str">
        <f>VLOOKUP(F1758,'names lookup'!E:I,5,FALSE)</f>
        <v>Government</v>
      </c>
      <c r="I1758" t="str">
        <f>VLOOKUP($F1758,'names lookup'!$E:J,6,FALSE)</f>
        <v>Central govt</v>
      </c>
      <c r="J1758" t="str">
        <f>VLOOKUP($F1758,'names lookup'!$E:K,7,FALSE)</f>
        <v>N/A</v>
      </c>
      <c r="K1758" t="str">
        <f>VLOOKUP($F1758,'names lookup'!$E:L,8,FALSE)</f>
        <v>UK</v>
      </c>
      <c r="L1758" t="str">
        <f t="shared" si="547"/>
        <v>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v>
      </c>
      <c r="M1758" t="str">
        <f t="shared" si="560"/>
        <v>11:49</v>
      </c>
      <c r="O1758">
        <v>352</v>
      </c>
      <c r="Q1758" t="s">
        <v>1810</v>
      </c>
      <c r="R1758" s="7">
        <f t="shared" si="548"/>
        <v>43907</v>
      </c>
      <c r="S1758" t="s">
        <v>2370</v>
      </c>
      <c r="T1758" s="6">
        <f t="shared" si="561"/>
        <v>8.2060185185185187E-3</v>
      </c>
      <c r="U1758">
        <f t="shared" si="549"/>
        <v>5.4398148148148149E-3</v>
      </c>
      <c r="V1758">
        <f t="shared" si="550"/>
        <v>3.2048611111111111E-2</v>
      </c>
      <c r="W1758">
        <f t="shared" si="551"/>
        <v>2.6608796296296297E-2</v>
      </c>
      <c r="X1758">
        <f t="shared" si="563"/>
        <v>1.6030092592592592E-2</v>
      </c>
      <c r="Y1758">
        <f t="shared" si="552"/>
        <v>1.6030092592592592E-2</v>
      </c>
      <c r="Z1758" t="b">
        <f t="shared" si="553"/>
        <v>0</v>
      </c>
      <c r="AA1758" s="6">
        <f t="shared" si="554"/>
        <v>2.6620370370370253E-4</v>
      </c>
      <c r="AB1758" s="6" t="b">
        <f t="shared" si="555"/>
        <v>0</v>
      </c>
      <c r="AC1758" s="9">
        <f t="shared" si="556"/>
        <v>62</v>
      </c>
      <c r="AD1758" s="9">
        <f t="shared" si="564"/>
        <v>161.73913043478333</v>
      </c>
      <c r="AE1758" s="10">
        <f t="shared" si="562"/>
        <v>2.5462962962962961E-4</v>
      </c>
      <c r="AF1758">
        <f t="shared" si="557"/>
        <v>1.0590277777777778E-2</v>
      </c>
      <c r="AG1758" t="b">
        <f t="shared" si="558"/>
        <v>0</v>
      </c>
      <c r="AH1758">
        <f t="shared" si="559"/>
        <v>3.72337962962963E-2</v>
      </c>
    </row>
    <row r="1759" spans="1:34" x14ac:dyDescent="0.2">
      <c r="A1759">
        <v>1867</v>
      </c>
      <c r="B1759" t="s">
        <v>1809</v>
      </c>
      <c r="C1759" t="s">
        <v>1830</v>
      </c>
      <c r="D1759" t="s">
        <v>2047</v>
      </c>
      <c r="E1759" t="str">
        <f t="shared" si="546"/>
        <v>Chris WhittyMar 17, 2020</v>
      </c>
      <c r="F1759" t="str">
        <f>VLOOKUP(D1759,'names lookup'!A:L,5,FALSE)</f>
        <v>Chris Whitty</v>
      </c>
      <c r="G1759" t="str">
        <f>VLOOKUP(F1759,'names lookup'!E:H,3,FALSE)</f>
        <v>Department of Health and Social Care (DHSC)</v>
      </c>
      <c r="H1759" t="str">
        <f>VLOOKUP(F1759,'names lookup'!E:I,5,FALSE)</f>
        <v>Government</v>
      </c>
      <c r="I1759" t="str">
        <f>VLOOKUP($F1759,'names lookup'!$E:J,6,FALSE)</f>
        <v>Health</v>
      </c>
      <c r="J1759" t="str">
        <f>VLOOKUP($F1759,'names lookup'!$E:K,7,FALSE)</f>
        <v>N/A</v>
      </c>
      <c r="K1759" t="str">
        <f>VLOOKUP($F1759,'names lookup'!$E:L,8,FALSE)</f>
        <v>England</v>
      </c>
      <c r="L1759" t="str">
        <f t="shared" si="547"/>
        <v>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v>
      </c>
      <c r="M1759" t="str">
        <f t="shared" si="560"/>
        <v>12:12</v>
      </c>
      <c r="O1759">
        <v>474</v>
      </c>
      <c r="Q1759" t="s">
        <v>1810</v>
      </c>
      <c r="R1759" s="7">
        <f t="shared" si="548"/>
        <v>43907</v>
      </c>
      <c r="S1759" t="s">
        <v>2830</v>
      </c>
      <c r="T1759" s="6">
        <f t="shared" si="561"/>
        <v>8.4722222222222213E-3</v>
      </c>
      <c r="U1759">
        <f t="shared" si="549"/>
        <v>8.4722222222222213E-3</v>
      </c>
      <c r="V1759">
        <f t="shared" si="550"/>
        <v>3.5960648148148151E-2</v>
      </c>
      <c r="W1759">
        <f t="shared" si="551"/>
        <v>2.748842592592593E-2</v>
      </c>
      <c r="X1759">
        <f t="shared" si="563"/>
        <v>1.6030092592592592E-2</v>
      </c>
      <c r="Y1759">
        <f t="shared" si="552"/>
        <v>1.6030092592592592E-2</v>
      </c>
      <c r="Z1759" t="b">
        <f t="shared" si="553"/>
        <v>0</v>
      </c>
      <c r="AA1759" s="6">
        <f t="shared" si="554"/>
        <v>3.2407407407407558E-4</v>
      </c>
      <c r="AB1759" s="6" t="b">
        <f t="shared" si="555"/>
        <v>0</v>
      </c>
      <c r="AC1759" s="9">
        <f t="shared" si="556"/>
        <v>85</v>
      </c>
      <c r="AD1759" s="9">
        <f t="shared" si="564"/>
        <v>182.14285714285629</v>
      </c>
      <c r="AE1759" s="10">
        <f t="shared" si="562"/>
        <v>3.4722222222222224E-4</v>
      </c>
      <c r="AF1759">
        <f t="shared" si="557"/>
        <v>7.557870370370371E-3</v>
      </c>
      <c r="AG1759" t="b">
        <f t="shared" si="558"/>
        <v>0</v>
      </c>
      <c r="AH1759">
        <f t="shared" si="559"/>
        <v>3.72337962962963E-2</v>
      </c>
    </row>
    <row r="1760" spans="1:34" x14ac:dyDescent="0.2">
      <c r="A1760">
        <v>1868</v>
      </c>
      <c r="B1760" t="s">
        <v>1809</v>
      </c>
      <c r="C1760" t="s">
        <v>1831</v>
      </c>
      <c r="D1760" t="s">
        <v>2047</v>
      </c>
      <c r="E1760" t="str">
        <f t="shared" si="546"/>
        <v>Chris WhittyMar 17, 2020</v>
      </c>
      <c r="F1760" t="str">
        <f>VLOOKUP(D1760,'names lookup'!A:L,5,FALSE)</f>
        <v>Chris Whitty</v>
      </c>
      <c r="G1760" t="str">
        <f>VLOOKUP(F1760,'names lookup'!E:H,3,FALSE)</f>
        <v>Department of Health and Social Care (DHSC)</v>
      </c>
      <c r="H1760" t="str">
        <f>VLOOKUP(F1760,'names lookup'!E:I,5,FALSE)</f>
        <v>Government</v>
      </c>
      <c r="I1760" t="str">
        <f>VLOOKUP($F1760,'names lookup'!$E:J,6,FALSE)</f>
        <v>Health</v>
      </c>
      <c r="J1760" t="str">
        <f>VLOOKUP($F1760,'names lookup'!$E:K,7,FALSE)</f>
        <v>N/A</v>
      </c>
      <c r="K1760" t="str">
        <f>VLOOKUP($F1760,'names lookup'!$E:L,8,FALSE)</f>
        <v>England</v>
      </c>
      <c r="L1760" t="str">
        <f t="shared" si="547"/>
        <v>And the second point is the obvious point again, that in this country, this disease is now accelerating up the curve, but it is still at a low level, but it will accelerate up now really quite rapidly.</v>
      </c>
      <c r="M1760" t="str">
        <f t="shared" si="560"/>
        <v>12:40</v>
      </c>
      <c r="O1760">
        <v>223</v>
      </c>
      <c r="Q1760" t="s">
        <v>1810</v>
      </c>
      <c r="R1760" s="7">
        <f t="shared" si="548"/>
        <v>43907</v>
      </c>
      <c r="S1760" t="s">
        <v>2830</v>
      </c>
      <c r="T1760" s="6">
        <f t="shared" si="561"/>
        <v>8.7962962962962968E-3</v>
      </c>
      <c r="U1760">
        <f t="shared" si="549"/>
        <v>8.4722222222222213E-3</v>
      </c>
      <c r="V1760">
        <f t="shared" si="550"/>
        <v>3.5960648148148151E-2</v>
      </c>
      <c r="W1760">
        <f t="shared" si="551"/>
        <v>2.748842592592593E-2</v>
      </c>
      <c r="X1760">
        <f t="shared" si="563"/>
        <v>1.6030092592592592E-2</v>
      </c>
      <c r="Y1760">
        <f t="shared" si="552"/>
        <v>1.6030092592592592E-2</v>
      </c>
      <c r="Z1760" t="b">
        <f t="shared" si="553"/>
        <v>0</v>
      </c>
      <c r="AA1760" s="6">
        <f t="shared" si="554"/>
        <v>1.6203703703703692E-4</v>
      </c>
      <c r="AB1760" s="6" t="b">
        <f t="shared" si="555"/>
        <v>0</v>
      </c>
      <c r="AC1760" s="9">
        <f t="shared" si="556"/>
        <v>38</v>
      </c>
      <c r="AD1760" s="9">
        <f t="shared" si="564"/>
        <v>162.85714285714297</v>
      </c>
      <c r="AE1760" s="10">
        <f t="shared" si="562"/>
        <v>1.5046296296296297E-4</v>
      </c>
      <c r="AF1760">
        <f t="shared" si="557"/>
        <v>7.557870370370371E-3</v>
      </c>
      <c r="AG1760" t="b">
        <f t="shared" si="558"/>
        <v>0</v>
      </c>
      <c r="AH1760">
        <f t="shared" si="559"/>
        <v>3.72337962962963E-2</v>
      </c>
    </row>
    <row r="1761" spans="1:34" x14ac:dyDescent="0.2">
      <c r="A1761">
        <v>1869</v>
      </c>
      <c r="B1761" t="s">
        <v>1809</v>
      </c>
      <c r="C1761" t="s">
        <v>1832</v>
      </c>
      <c r="D1761" t="s">
        <v>2047</v>
      </c>
      <c r="E1761" t="str">
        <f t="shared" si="546"/>
        <v>Chris WhittyMar 17, 2020</v>
      </c>
      <c r="F1761" t="str">
        <f>VLOOKUP(D1761,'names lookup'!A:L,5,FALSE)</f>
        <v>Chris Whitty</v>
      </c>
      <c r="G1761" t="str">
        <f>VLOOKUP(F1761,'names lookup'!E:H,3,FALSE)</f>
        <v>Department of Health and Social Care (DHSC)</v>
      </c>
      <c r="H1761" t="str">
        <f>VLOOKUP(F1761,'names lookup'!E:I,5,FALSE)</f>
        <v>Government</v>
      </c>
      <c r="I1761" t="str">
        <f>VLOOKUP($F1761,'names lookup'!$E:J,6,FALSE)</f>
        <v>Health</v>
      </c>
      <c r="J1761" t="str">
        <f>VLOOKUP($F1761,'names lookup'!$E:K,7,FALSE)</f>
        <v>N/A</v>
      </c>
      <c r="K1761" t="str">
        <f>VLOOKUP($F1761,'names lookup'!$E:L,8,FALSE)</f>
        <v>England</v>
      </c>
      <c r="L1761" t="str">
        <f t="shared" si="547"/>
        <v>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v>
      </c>
      <c r="M1761" t="str">
        <f t="shared" si="560"/>
        <v>12:54</v>
      </c>
      <c r="O1761">
        <v>570</v>
      </c>
      <c r="Q1761" t="s">
        <v>1810</v>
      </c>
      <c r="R1761" s="7">
        <f t="shared" si="548"/>
        <v>43907</v>
      </c>
      <c r="S1761" t="s">
        <v>2830</v>
      </c>
      <c r="T1761" s="6">
        <f t="shared" si="561"/>
        <v>8.9583333333333338E-3</v>
      </c>
      <c r="U1761">
        <f t="shared" si="549"/>
        <v>8.4722222222222213E-3</v>
      </c>
      <c r="V1761">
        <f t="shared" si="550"/>
        <v>3.5960648148148151E-2</v>
      </c>
      <c r="W1761">
        <f t="shared" si="551"/>
        <v>2.748842592592593E-2</v>
      </c>
      <c r="X1761">
        <f t="shared" si="563"/>
        <v>1.6030092592592592E-2</v>
      </c>
      <c r="Y1761">
        <f t="shared" si="552"/>
        <v>1.6030092592592592E-2</v>
      </c>
      <c r="Z1761" t="b">
        <f t="shared" si="553"/>
        <v>0</v>
      </c>
      <c r="AA1761" s="6">
        <f t="shared" si="554"/>
        <v>3.8194444444444343E-4</v>
      </c>
      <c r="AB1761" s="6" t="b">
        <f t="shared" si="555"/>
        <v>0</v>
      </c>
      <c r="AC1761" s="9">
        <f t="shared" si="556"/>
        <v>101</v>
      </c>
      <c r="AD1761" s="9">
        <f t="shared" si="564"/>
        <v>183.63636363636414</v>
      </c>
      <c r="AE1761" s="10">
        <f t="shared" si="562"/>
        <v>4.1666666666666669E-4</v>
      </c>
      <c r="AF1761">
        <f t="shared" si="557"/>
        <v>7.557870370370371E-3</v>
      </c>
      <c r="AG1761" t="b">
        <f t="shared" si="558"/>
        <v>0</v>
      </c>
      <c r="AH1761">
        <f t="shared" si="559"/>
        <v>3.72337962962963E-2</v>
      </c>
    </row>
    <row r="1762" spans="1:34" x14ac:dyDescent="0.2">
      <c r="A1762">
        <v>1870</v>
      </c>
      <c r="B1762" t="s">
        <v>1809</v>
      </c>
      <c r="C1762" t="s">
        <v>1833</v>
      </c>
      <c r="D1762" t="s">
        <v>2047</v>
      </c>
      <c r="E1762" t="str">
        <f t="shared" si="546"/>
        <v>Chris WhittyMar 17, 2020</v>
      </c>
      <c r="F1762" t="str">
        <f>VLOOKUP(D1762,'names lookup'!A:L,5,FALSE)</f>
        <v>Chris Whitty</v>
      </c>
      <c r="G1762" t="str">
        <f>VLOOKUP(F1762,'names lookup'!E:H,3,FALSE)</f>
        <v>Department of Health and Social Care (DHSC)</v>
      </c>
      <c r="H1762" t="str">
        <f>VLOOKUP(F1762,'names lookup'!E:I,5,FALSE)</f>
        <v>Government</v>
      </c>
      <c r="I1762" t="str">
        <f>VLOOKUP($F1762,'names lookup'!$E:J,6,FALSE)</f>
        <v>Health</v>
      </c>
      <c r="J1762" t="str">
        <f>VLOOKUP($F1762,'names lookup'!$E:K,7,FALSE)</f>
        <v>N/A</v>
      </c>
      <c r="K1762" t="str">
        <f>VLOOKUP($F1762,'names lookup'!$E:L,8,FALSE)</f>
        <v>England</v>
      </c>
      <c r="L1762" t="str">
        <f t="shared" si="547"/>
        <v>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v>
      </c>
      <c r="M1762" t="str">
        <f t="shared" si="560"/>
        <v>13:27</v>
      </c>
      <c r="O1762">
        <v>589</v>
      </c>
      <c r="Q1762" t="s">
        <v>1810</v>
      </c>
      <c r="R1762" s="7">
        <f t="shared" si="548"/>
        <v>43907</v>
      </c>
      <c r="S1762" t="s">
        <v>2830</v>
      </c>
      <c r="T1762" s="6">
        <f t="shared" si="561"/>
        <v>9.3402777777777772E-3</v>
      </c>
      <c r="U1762">
        <f t="shared" si="549"/>
        <v>8.4722222222222213E-3</v>
      </c>
      <c r="V1762">
        <f t="shared" si="550"/>
        <v>3.5960648148148151E-2</v>
      </c>
      <c r="W1762">
        <f t="shared" si="551"/>
        <v>2.748842592592593E-2</v>
      </c>
      <c r="X1762">
        <f t="shared" si="563"/>
        <v>1.6030092592592592E-2</v>
      </c>
      <c r="Y1762">
        <f t="shared" si="552"/>
        <v>1.6030092592592592E-2</v>
      </c>
      <c r="Z1762" t="b">
        <f t="shared" si="553"/>
        <v>0</v>
      </c>
      <c r="AA1762" s="6">
        <f t="shared" si="554"/>
        <v>4.8611111111111251E-4</v>
      </c>
      <c r="AB1762" s="6" t="b">
        <f t="shared" si="555"/>
        <v>0</v>
      </c>
      <c r="AC1762" s="9">
        <f t="shared" si="556"/>
        <v>105</v>
      </c>
      <c r="AD1762" s="9">
        <f t="shared" si="564"/>
        <v>149.99999999999957</v>
      </c>
      <c r="AE1762" s="10">
        <f t="shared" si="562"/>
        <v>4.2824074074074075E-4</v>
      </c>
      <c r="AF1762">
        <f t="shared" si="557"/>
        <v>7.557870370370371E-3</v>
      </c>
      <c r="AG1762" t="b">
        <f t="shared" si="558"/>
        <v>0</v>
      </c>
      <c r="AH1762">
        <f t="shared" si="559"/>
        <v>3.72337962962963E-2</v>
      </c>
    </row>
    <row r="1763" spans="1:34" x14ac:dyDescent="0.2">
      <c r="A1763">
        <v>1871</v>
      </c>
      <c r="B1763" t="s">
        <v>1809</v>
      </c>
      <c r="C1763" t="s">
        <v>1834</v>
      </c>
      <c r="D1763" t="s">
        <v>2047</v>
      </c>
      <c r="E1763" t="str">
        <f t="shared" si="546"/>
        <v>Chris WhittyMar 17, 2020</v>
      </c>
      <c r="F1763" t="str">
        <f>VLOOKUP(D1763,'names lookup'!A:L,5,FALSE)</f>
        <v>Chris Whitty</v>
      </c>
      <c r="G1763" t="str">
        <f>VLOOKUP(F1763,'names lookup'!E:H,3,FALSE)</f>
        <v>Department of Health and Social Care (DHSC)</v>
      </c>
      <c r="H1763" t="str">
        <f>VLOOKUP(F1763,'names lookup'!E:I,5,FALSE)</f>
        <v>Government</v>
      </c>
      <c r="I1763" t="str">
        <f>VLOOKUP($F1763,'names lookup'!$E:J,6,FALSE)</f>
        <v>Health</v>
      </c>
      <c r="J1763" t="str">
        <f>VLOOKUP($F1763,'names lookup'!$E:K,7,FALSE)</f>
        <v>N/A</v>
      </c>
      <c r="K1763" t="str">
        <f>VLOOKUP($F1763,'names lookup'!$E:L,8,FALSE)</f>
        <v>England</v>
      </c>
      <c r="L1763" t="str">
        <f t="shared" si="547"/>
        <v>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v>
      </c>
      <c r="M1763" t="str">
        <f t="shared" si="560"/>
        <v>14:09</v>
      </c>
      <c r="O1763">
        <v>451</v>
      </c>
      <c r="Q1763" t="s">
        <v>1810</v>
      </c>
      <c r="R1763" s="7">
        <f t="shared" si="548"/>
        <v>43907</v>
      </c>
      <c r="S1763" t="s">
        <v>2830</v>
      </c>
      <c r="T1763" s="6">
        <f t="shared" si="561"/>
        <v>9.8263888888888897E-3</v>
      </c>
      <c r="U1763">
        <f t="shared" si="549"/>
        <v>8.4722222222222213E-3</v>
      </c>
      <c r="V1763">
        <f t="shared" si="550"/>
        <v>3.5960648148148151E-2</v>
      </c>
      <c r="W1763">
        <f t="shared" si="551"/>
        <v>2.748842592592593E-2</v>
      </c>
      <c r="X1763">
        <f t="shared" si="563"/>
        <v>1.6030092592592592E-2</v>
      </c>
      <c r="Y1763">
        <f t="shared" si="552"/>
        <v>1.6030092592592592E-2</v>
      </c>
      <c r="Z1763" t="b">
        <f t="shared" si="553"/>
        <v>0</v>
      </c>
      <c r="AA1763" s="6">
        <f t="shared" si="554"/>
        <v>3.4722222222222099E-4</v>
      </c>
      <c r="AB1763" s="6" t="b">
        <f t="shared" si="555"/>
        <v>0</v>
      </c>
      <c r="AC1763" s="9">
        <f t="shared" si="556"/>
        <v>75</v>
      </c>
      <c r="AD1763" s="9">
        <f t="shared" si="564"/>
        <v>150.00000000000054</v>
      </c>
      <c r="AE1763" s="10">
        <f t="shared" si="562"/>
        <v>3.0092592592592595E-4</v>
      </c>
      <c r="AF1763">
        <f t="shared" si="557"/>
        <v>7.557870370370371E-3</v>
      </c>
      <c r="AG1763" t="b">
        <f t="shared" si="558"/>
        <v>0</v>
      </c>
      <c r="AH1763">
        <f t="shared" si="559"/>
        <v>3.72337962962963E-2</v>
      </c>
    </row>
    <row r="1764" spans="1:34" x14ac:dyDescent="0.2">
      <c r="A1764">
        <v>1872</v>
      </c>
      <c r="B1764" t="s">
        <v>1809</v>
      </c>
      <c r="C1764" t="s">
        <v>1835</v>
      </c>
      <c r="D1764" t="s">
        <v>2047</v>
      </c>
      <c r="E1764" t="str">
        <f t="shared" si="546"/>
        <v>Chris WhittyMar 17, 2020</v>
      </c>
      <c r="F1764" t="str">
        <f>VLOOKUP(D1764,'names lookup'!A:L,5,FALSE)</f>
        <v>Chris Whitty</v>
      </c>
      <c r="G1764" t="str">
        <f>VLOOKUP(F1764,'names lookup'!E:H,3,FALSE)</f>
        <v>Department of Health and Social Care (DHSC)</v>
      </c>
      <c r="H1764" t="str">
        <f>VLOOKUP(F1764,'names lookup'!E:I,5,FALSE)</f>
        <v>Government</v>
      </c>
      <c r="I1764" t="str">
        <f>VLOOKUP($F1764,'names lookup'!$E:J,6,FALSE)</f>
        <v>Health</v>
      </c>
      <c r="J1764" t="str">
        <f>VLOOKUP($F1764,'names lookup'!$E:K,7,FALSE)</f>
        <v>N/A</v>
      </c>
      <c r="K1764" t="str">
        <f>VLOOKUP($F1764,'names lookup'!$E:L,8,FALSE)</f>
        <v>England</v>
      </c>
      <c r="L1764" t="str">
        <f t="shared" si="547"/>
        <v>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v>
      </c>
      <c r="M1764" t="str">
        <f t="shared" si="560"/>
        <v>14:39</v>
      </c>
      <c r="O1764">
        <v>468</v>
      </c>
      <c r="Q1764" t="s">
        <v>1810</v>
      </c>
      <c r="R1764" s="7">
        <f t="shared" si="548"/>
        <v>43907</v>
      </c>
      <c r="S1764" t="s">
        <v>2830</v>
      </c>
      <c r="T1764" s="6">
        <f t="shared" si="561"/>
        <v>1.0173611111111111E-2</v>
      </c>
      <c r="U1764">
        <f t="shared" si="549"/>
        <v>8.4722222222222213E-3</v>
      </c>
      <c r="V1764">
        <f t="shared" si="550"/>
        <v>3.5960648148148151E-2</v>
      </c>
      <c r="W1764">
        <f t="shared" si="551"/>
        <v>2.748842592592593E-2</v>
      </c>
      <c r="X1764">
        <f t="shared" si="563"/>
        <v>1.6030092592592592E-2</v>
      </c>
      <c r="Y1764">
        <f t="shared" si="552"/>
        <v>1.6030092592592592E-2</v>
      </c>
      <c r="Z1764" t="b">
        <f t="shared" si="553"/>
        <v>0</v>
      </c>
      <c r="AA1764" s="6">
        <f t="shared" si="554"/>
        <v>2.8935185185185314E-4</v>
      </c>
      <c r="AB1764" s="6" t="b">
        <f t="shared" si="555"/>
        <v>0</v>
      </c>
      <c r="AC1764" s="9">
        <f t="shared" si="556"/>
        <v>80</v>
      </c>
      <c r="AD1764" s="9">
        <f t="shared" si="564"/>
        <v>191.99999999999915</v>
      </c>
      <c r="AE1764" s="10">
        <f t="shared" si="562"/>
        <v>3.2407407407407406E-4</v>
      </c>
      <c r="AF1764">
        <f t="shared" si="557"/>
        <v>7.557870370370371E-3</v>
      </c>
      <c r="AG1764" t="b">
        <f t="shared" si="558"/>
        <v>0</v>
      </c>
      <c r="AH1764">
        <f t="shared" si="559"/>
        <v>3.72337962962963E-2</v>
      </c>
    </row>
    <row r="1765" spans="1:34" x14ac:dyDescent="0.2">
      <c r="A1765">
        <v>1873</v>
      </c>
      <c r="B1765" t="s">
        <v>1809</v>
      </c>
      <c r="C1765" t="s">
        <v>1836</v>
      </c>
      <c r="D1765" t="s">
        <v>2047</v>
      </c>
      <c r="E1765" t="str">
        <f t="shared" si="546"/>
        <v>Chris WhittyMar 17, 2020</v>
      </c>
      <c r="F1765" t="str">
        <f>VLOOKUP(D1765,'names lookup'!A:L,5,FALSE)</f>
        <v>Chris Whitty</v>
      </c>
      <c r="G1765" t="str">
        <f>VLOOKUP(F1765,'names lookup'!E:H,3,FALSE)</f>
        <v>Department of Health and Social Care (DHSC)</v>
      </c>
      <c r="H1765" t="str">
        <f>VLOOKUP(F1765,'names lookup'!E:I,5,FALSE)</f>
        <v>Government</v>
      </c>
      <c r="I1765" t="str">
        <f>VLOOKUP($F1765,'names lookup'!$E:J,6,FALSE)</f>
        <v>Health</v>
      </c>
      <c r="J1765" t="str">
        <f>VLOOKUP($F1765,'names lookup'!$E:K,7,FALSE)</f>
        <v>N/A</v>
      </c>
      <c r="K1765" t="str">
        <f>VLOOKUP($F1765,'names lookup'!$E:L,8,FALSE)</f>
        <v>England</v>
      </c>
      <c r="L1765" t="str">
        <f t="shared" si="547"/>
        <v>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v>
      </c>
      <c r="M1765" t="str">
        <f t="shared" si="560"/>
        <v>15:04</v>
      </c>
      <c r="O1765">
        <v>434</v>
      </c>
      <c r="Q1765" t="s">
        <v>1810</v>
      </c>
      <c r="R1765" s="7">
        <f t="shared" si="548"/>
        <v>43907</v>
      </c>
      <c r="S1765" t="s">
        <v>2830</v>
      </c>
      <c r="T1765" s="6">
        <f t="shared" si="561"/>
        <v>1.0462962962962964E-2</v>
      </c>
      <c r="U1765">
        <f t="shared" si="549"/>
        <v>8.4722222222222213E-3</v>
      </c>
      <c r="V1765">
        <f t="shared" si="550"/>
        <v>3.5960648148148151E-2</v>
      </c>
      <c r="W1765">
        <f t="shared" si="551"/>
        <v>2.748842592592593E-2</v>
      </c>
      <c r="X1765">
        <f t="shared" si="563"/>
        <v>1.6030092592592592E-2</v>
      </c>
      <c r="Y1765">
        <f t="shared" si="552"/>
        <v>1.6030092592592592E-2</v>
      </c>
      <c r="Z1765" t="b">
        <f t="shared" si="553"/>
        <v>0</v>
      </c>
      <c r="AA1765" s="6">
        <f t="shared" si="554"/>
        <v>3.1250000000000028E-4</v>
      </c>
      <c r="AB1765" s="6" t="b">
        <f t="shared" si="555"/>
        <v>0</v>
      </c>
      <c r="AC1765" s="9">
        <f t="shared" si="556"/>
        <v>80</v>
      </c>
      <c r="AD1765" s="9">
        <f t="shared" si="564"/>
        <v>177.77777777777763</v>
      </c>
      <c r="AE1765" s="10">
        <f t="shared" si="562"/>
        <v>3.2407407407407406E-4</v>
      </c>
      <c r="AF1765">
        <f t="shared" si="557"/>
        <v>7.557870370370371E-3</v>
      </c>
      <c r="AG1765" t="b">
        <f t="shared" si="558"/>
        <v>0</v>
      </c>
      <c r="AH1765">
        <f t="shared" si="559"/>
        <v>3.72337962962963E-2</v>
      </c>
    </row>
    <row r="1766" spans="1:34" x14ac:dyDescent="0.2">
      <c r="A1766">
        <v>1874</v>
      </c>
      <c r="B1766" t="s">
        <v>1809</v>
      </c>
      <c r="C1766" t="s">
        <v>1837</v>
      </c>
      <c r="D1766" t="s">
        <v>2047</v>
      </c>
      <c r="E1766" t="str">
        <f t="shared" si="546"/>
        <v>Chris WhittyMar 17, 2020</v>
      </c>
      <c r="F1766" t="str">
        <f>VLOOKUP(D1766,'names lookup'!A:L,5,FALSE)</f>
        <v>Chris Whitty</v>
      </c>
      <c r="G1766" t="str">
        <f>VLOOKUP(F1766,'names lookup'!E:H,3,FALSE)</f>
        <v>Department of Health and Social Care (DHSC)</v>
      </c>
      <c r="H1766" t="str">
        <f>VLOOKUP(F1766,'names lookup'!E:I,5,FALSE)</f>
        <v>Government</v>
      </c>
      <c r="I1766" t="str">
        <f>VLOOKUP($F1766,'names lookup'!$E:J,6,FALSE)</f>
        <v>Health</v>
      </c>
      <c r="J1766" t="str">
        <f>VLOOKUP($F1766,'names lookup'!$E:K,7,FALSE)</f>
        <v>N/A</v>
      </c>
      <c r="K1766" t="str">
        <f>VLOOKUP($F1766,'names lookup'!$E:L,8,FALSE)</f>
        <v>England</v>
      </c>
      <c r="L1766" t="str">
        <f t="shared" si="547"/>
        <v>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v>
      </c>
      <c r="M1766" t="str">
        <f t="shared" si="560"/>
        <v>15:31</v>
      </c>
      <c r="O1766">
        <v>470</v>
      </c>
      <c r="Q1766" t="s">
        <v>1810</v>
      </c>
      <c r="R1766" s="7">
        <f t="shared" si="548"/>
        <v>43907</v>
      </c>
      <c r="S1766" t="s">
        <v>2830</v>
      </c>
      <c r="T1766" s="6">
        <f t="shared" si="561"/>
        <v>1.0775462962962964E-2</v>
      </c>
      <c r="U1766">
        <f t="shared" si="549"/>
        <v>8.4722222222222213E-3</v>
      </c>
      <c r="V1766">
        <f t="shared" si="550"/>
        <v>3.5960648148148151E-2</v>
      </c>
      <c r="W1766">
        <f t="shared" si="551"/>
        <v>2.748842592592593E-2</v>
      </c>
      <c r="X1766">
        <f t="shared" si="563"/>
        <v>1.6030092592592592E-2</v>
      </c>
      <c r="Y1766">
        <f t="shared" si="552"/>
        <v>1.6030092592592592E-2</v>
      </c>
      <c r="Z1766" t="b">
        <f t="shared" si="553"/>
        <v>0</v>
      </c>
      <c r="AA1766" s="6">
        <f t="shared" si="554"/>
        <v>3.5879629629629629E-4</v>
      </c>
      <c r="AB1766" s="6" t="b">
        <f t="shared" si="555"/>
        <v>0</v>
      </c>
      <c r="AC1766" s="9">
        <f t="shared" si="556"/>
        <v>78</v>
      </c>
      <c r="AD1766" s="9">
        <f t="shared" si="564"/>
        <v>150.9677419354839</v>
      </c>
      <c r="AE1766" s="10">
        <f t="shared" si="562"/>
        <v>3.1250000000000001E-4</v>
      </c>
      <c r="AF1766">
        <f t="shared" si="557"/>
        <v>7.557870370370371E-3</v>
      </c>
      <c r="AG1766" t="b">
        <f t="shared" si="558"/>
        <v>0</v>
      </c>
      <c r="AH1766">
        <f t="shared" si="559"/>
        <v>3.72337962962963E-2</v>
      </c>
    </row>
    <row r="1767" spans="1:34" x14ac:dyDescent="0.2">
      <c r="A1767">
        <v>1875</v>
      </c>
      <c r="B1767" t="s">
        <v>1809</v>
      </c>
      <c r="C1767" t="s">
        <v>1838</v>
      </c>
      <c r="D1767" t="s">
        <v>2047</v>
      </c>
      <c r="E1767" t="str">
        <f t="shared" si="546"/>
        <v>Chris WhittyMar 17, 2020</v>
      </c>
      <c r="F1767" t="str">
        <f>VLOOKUP(D1767,'names lookup'!A:L,5,FALSE)</f>
        <v>Chris Whitty</v>
      </c>
      <c r="G1767" t="str">
        <f>VLOOKUP(F1767,'names lookup'!E:H,3,FALSE)</f>
        <v>Department of Health and Social Care (DHSC)</v>
      </c>
      <c r="H1767" t="str">
        <f>VLOOKUP(F1767,'names lookup'!E:I,5,FALSE)</f>
        <v>Government</v>
      </c>
      <c r="I1767" t="str">
        <f>VLOOKUP($F1767,'names lookup'!$E:J,6,FALSE)</f>
        <v>Health</v>
      </c>
      <c r="J1767" t="str">
        <f>VLOOKUP($F1767,'names lookup'!$E:K,7,FALSE)</f>
        <v>N/A</v>
      </c>
      <c r="K1767" t="str">
        <f>VLOOKUP($F1767,'names lookup'!$E:L,8,FALSE)</f>
        <v>England</v>
      </c>
      <c r="L1767" t="str">
        <f t="shared" si="547"/>
        <v>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v>
      </c>
      <c r="M1767" t="str">
        <f t="shared" si="560"/>
        <v>16:02</v>
      </c>
      <c r="O1767">
        <v>457</v>
      </c>
      <c r="Q1767" t="s">
        <v>1810</v>
      </c>
      <c r="R1767" s="7">
        <f t="shared" si="548"/>
        <v>43907</v>
      </c>
      <c r="S1767" t="s">
        <v>2830</v>
      </c>
      <c r="T1767" s="6">
        <f t="shared" si="561"/>
        <v>1.113425925925926E-2</v>
      </c>
      <c r="U1767">
        <f t="shared" si="549"/>
        <v>8.4722222222222213E-3</v>
      </c>
      <c r="V1767">
        <f t="shared" si="550"/>
        <v>3.5960648148148151E-2</v>
      </c>
      <c r="W1767">
        <f t="shared" si="551"/>
        <v>2.748842592592593E-2</v>
      </c>
      <c r="X1767">
        <f t="shared" si="563"/>
        <v>1.6030092592592592E-2</v>
      </c>
      <c r="Y1767">
        <f t="shared" si="552"/>
        <v>1.6030092592592592E-2</v>
      </c>
      <c r="Z1767" t="b">
        <f t="shared" si="553"/>
        <v>0</v>
      </c>
      <c r="AA1767" s="6">
        <f t="shared" si="554"/>
        <v>3.4722222222222272E-4</v>
      </c>
      <c r="AB1767" s="6" t="b">
        <f t="shared" si="555"/>
        <v>0</v>
      </c>
      <c r="AC1767" s="9">
        <f t="shared" si="556"/>
        <v>79</v>
      </c>
      <c r="AD1767" s="9">
        <f t="shared" si="564"/>
        <v>157.9999999999998</v>
      </c>
      <c r="AE1767" s="10">
        <f t="shared" si="562"/>
        <v>3.2407407407407406E-4</v>
      </c>
      <c r="AF1767">
        <f t="shared" si="557"/>
        <v>7.557870370370371E-3</v>
      </c>
      <c r="AG1767" t="b">
        <f t="shared" si="558"/>
        <v>0</v>
      </c>
      <c r="AH1767">
        <f t="shared" si="559"/>
        <v>3.72337962962963E-2</v>
      </c>
    </row>
    <row r="1768" spans="1:34" x14ac:dyDescent="0.2">
      <c r="A1768">
        <v>1876</v>
      </c>
      <c r="B1768" t="s">
        <v>1809</v>
      </c>
      <c r="C1768" t="s">
        <v>1839</v>
      </c>
      <c r="D1768" t="s">
        <v>2047</v>
      </c>
      <c r="E1768" t="str">
        <f t="shared" si="546"/>
        <v>Chris WhittyMar 17, 2020</v>
      </c>
      <c r="F1768" t="str">
        <f>VLOOKUP(D1768,'names lookup'!A:L,5,FALSE)</f>
        <v>Chris Whitty</v>
      </c>
      <c r="G1768" t="str">
        <f>VLOOKUP(F1768,'names lookup'!E:H,3,FALSE)</f>
        <v>Department of Health and Social Care (DHSC)</v>
      </c>
      <c r="H1768" t="str">
        <f>VLOOKUP(F1768,'names lookup'!E:I,5,FALSE)</f>
        <v>Government</v>
      </c>
      <c r="I1768" t="str">
        <f>VLOOKUP($F1768,'names lookup'!$E:J,6,FALSE)</f>
        <v>Health</v>
      </c>
      <c r="J1768" t="str">
        <f>VLOOKUP($F1768,'names lookup'!$E:K,7,FALSE)</f>
        <v>N/A</v>
      </c>
      <c r="K1768" t="str">
        <f>VLOOKUP($F1768,'names lookup'!$E:L,8,FALSE)</f>
        <v>England</v>
      </c>
      <c r="L1768" t="str">
        <f t="shared" si="547"/>
        <v>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v>
      </c>
      <c r="M1768" t="str">
        <f t="shared" si="560"/>
        <v>16:32</v>
      </c>
      <c r="O1768">
        <v>443</v>
      </c>
      <c r="Q1768" t="s">
        <v>1810</v>
      </c>
      <c r="R1768" s="7">
        <f t="shared" si="548"/>
        <v>43907</v>
      </c>
      <c r="S1768" t="s">
        <v>2830</v>
      </c>
      <c r="T1768" s="6">
        <f t="shared" si="561"/>
        <v>1.1481481481481483E-2</v>
      </c>
      <c r="U1768">
        <f t="shared" si="549"/>
        <v>8.4722222222222213E-3</v>
      </c>
      <c r="V1768">
        <f t="shared" si="550"/>
        <v>3.5960648148148151E-2</v>
      </c>
      <c r="W1768">
        <f t="shared" si="551"/>
        <v>2.748842592592593E-2</v>
      </c>
      <c r="X1768">
        <f t="shared" si="563"/>
        <v>1.6030092592592592E-2</v>
      </c>
      <c r="Y1768">
        <f t="shared" si="552"/>
        <v>1.6030092592592592E-2</v>
      </c>
      <c r="Z1768" t="b">
        <f t="shared" si="553"/>
        <v>0</v>
      </c>
      <c r="AA1768" s="6">
        <f t="shared" si="554"/>
        <v>3.0092592592592324E-4</v>
      </c>
      <c r="AB1768" s="6" t="b">
        <f t="shared" si="555"/>
        <v>0</v>
      </c>
      <c r="AC1768" s="9">
        <f t="shared" si="556"/>
        <v>80</v>
      </c>
      <c r="AD1768" s="9">
        <f t="shared" si="564"/>
        <v>184.61538461538626</v>
      </c>
      <c r="AE1768" s="10">
        <f t="shared" si="562"/>
        <v>3.2407407407407406E-4</v>
      </c>
      <c r="AF1768">
        <f t="shared" si="557"/>
        <v>7.557870370370371E-3</v>
      </c>
      <c r="AG1768" t="b">
        <f t="shared" si="558"/>
        <v>0</v>
      </c>
      <c r="AH1768">
        <f t="shared" si="559"/>
        <v>3.72337962962963E-2</v>
      </c>
    </row>
    <row r="1769" spans="1:34" x14ac:dyDescent="0.2">
      <c r="A1769">
        <v>1877</v>
      </c>
      <c r="B1769" t="s">
        <v>1809</v>
      </c>
      <c r="C1769" t="s">
        <v>1840</v>
      </c>
      <c r="D1769" t="s">
        <v>2047</v>
      </c>
      <c r="E1769" t="str">
        <f t="shared" si="546"/>
        <v>Chris WhittyMar 17, 2020</v>
      </c>
      <c r="F1769" t="str">
        <f>VLOOKUP(D1769,'names lookup'!A:L,5,FALSE)</f>
        <v>Chris Whitty</v>
      </c>
      <c r="G1769" t="str">
        <f>VLOOKUP(F1769,'names lookup'!E:H,3,FALSE)</f>
        <v>Department of Health and Social Care (DHSC)</v>
      </c>
      <c r="H1769" t="str">
        <f>VLOOKUP(F1769,'names lookup'!E:I,5,FALSE)</f>
        <v>Government</v>
      </c>
      <c r="I1769" t="str">
        <f>VLOOKUP($F1769,'names lookup'!$E:J,6,FALSE)</f>
        <v>Health</v>
      </c>
      <c r="J1769" t="str">
        <f>VLOOKUP($F1769,'names lookup'!$E:K,7,FALSE)</f>
        <v>N/A</v>
      </c>
      <c r="K1769" t="str">
        <f>VLOOKUP($F1769,'names lookup'!$E:L,8,FALSE)</f>
        <v>England</v>
      </c>
      <c r="L1769" t="str">
        <f t="shared" si="547"/>
        <v>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v>
      </c>
      <c r="M1769" t="str">
        <f t="shared" si="560"/>
        <v>16:58</v>
      </c>
      <c r="O1769">
        <v>784</v>
      </c>
      <c r="Q1769" t="s">
        <v>1810</v>
      </c>
      <c r="R1769" s="7">
        <f t="shared" si="548"/>
        <v>43907</v>
      </c>
      <c r="S1769" t="s">
        <v>2830</v>
      </c>
      <c r="T1769" s="6">
        <f t="shared" si="561"/>
        <v>1.1782407407407406E-2</v>
      </c>
      <c r="U1769">
        <f t="shared" si="549"/>
        <v>8.4722222222222213E-3</v>
      </c>
      <c r="V1769">
        <f t="shared" si="550"/>
        <v>3.5960648148148151E-2</v>
      </c>
      <c r="W1769">
        <f t="shared" si="551"/>
        <v>2.748842592592593E-2</v>
      </c>
      <c r="X1769">
        <f t="shared" si="563"/>
        <v>1.6030092592592592E-2</v>
      </c>
      <c r="Y1769">
        <f t="shared" si="552"/>
        <v>1.6030092592592592E-2</v>
      </c>
      <c r="Z1769" t="b">
        <f t="shared" si="553"/>
        <v>0</v>
      </c>
      <c r="AA1769" s="6">
        <f t="shared" si="554"/>
        <v>5.7870370370370627E-4</v>
      </c>
      <c r="AB1769" s="6" t="b">
        <f t="shared" si="555"/>
        <v>0</v>
      </c>
      <c r="AC1769" s="9">
        <f t="shared" si="556"/>
        <v>136</v>
      </c>
      <c r="AD1769" s="9">
        <f t="shared" si="564"/>
        <v>163.19999999999928</v>
      </c>
      <c r="AE1769" s="10">
        <f t="shared" si="562"/>
        <v>5.5555555555555556E-4</v>
      </c>
      <c r="AF1769">
        <f t="shared" si="557"/>
        <v>7.557870370370371E-3</v>
      </c>
      <c r="AG1769" t="b">
        <f t="shared" si="558"/>
        <v>0</v>
      </c>
      <c r="AH1769">
        <f t="shared" si="559"/>
        <v>3.72337962962963E-2</v>
      </c>
    </row>
    <row r="1770" spans="1:34" x14ac:dyDescent="0.2">
      <c r="A1770">
        <v>1878</v>
      </c>
      <c r="B1770" t="s">
        <v>1809</v>
      </c>
      <c r="C1770" t="s">
        <v>1841</v>
      </c>
      <c r="D1770" t="s">
        <v>2047</v>
      </c>
      <c r="E1770" t="str">
        <f t="shared" si="546"/>
        <v>Chris WhittyMar 17, 2020</v>
      </c>
      <c r="F1770" t="str">
        <f>VLOOKUP(D1770,'names lookup'!A:L,5,FALSE)</f>
        <v>Chris Whitty</v>
      </c>
      <c r="G1770" t="str">
        <f>VLOOKUP(F1770,'names lookup'!E:H,3,FALSE)</f>
        <v>Department of Health and Social Care (DHSC)</v>
      </c>
      <c r="H1770" t="str">
        <f>VLOOKUP(F1770,'names lookup'!E:I,5,FALSE)</f>
        <v>Government</v>
      </c>
      <c r="I1770" t="str">
        <f>VLOOKUP($F1770,'names lookup'!$E:J,6,FALSE)</f>
        <v>Health</v>
      </c>
      <c r="J1770" t="str">
        <f>VLOOKUP($F1770,'names lookup'!$E:K,7,FALSE)</f>
        <v>N/A</v>
      </c>
      <c r="K1770" t="str">
        <f>VLOOKUP($F1770,'names lookup'!$E:L,8,FALSE)</f>
        <v>England</v>
      </c>
      <c r="L1770" t="str">
        <f t="shared" si="547"/>
        <v>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v>
      </c>
      <c r="M1770" t="str">
        <f t="shared" si="560"/>
        <v>17:48</v>
      </c>
      <c r="O1770">
        <v>707</v>
      </c>
      <c r="Q1770" t="s">
        <v>1810</v>
      </c>
      <c r="R1770" s="7">
        <f t="shared" si="548"/>
        <v>43907</v>
      </c>
      <c r="S1770" t="s">
        <v>2830</v>
      </c>
      <c r="T1770" s="6">
        <f t="shared" si="561"/>
        <v>1.2361111111111113E-2</v>
      </c>
      <c r="U1770">
        <f t="shared" si="549"/>
        <v>8.4722222222222213E-3</v>
      </c>
      <c r="V1770">
        <f t="shared" si="550"/>
        <v>3.5960648148148151E-2</v>
      </c>
      <c r="W1770">
        <f t="shared" si="551"/>
        <v>2.748842592592593E-2</v>
      </c>
      <c r="X1770">
        <f t="shared" si="563"/>
        <v>1.6030092592592592E-2</v>
      </c>
      <c r="Y1770">
        <f t="shared" si="552"/>
        <v>1.6030092592592592E-2</v>
      </c>
      <c r="Z1770" t="b">
        <f t="shared" si="553"/>
        <v>0</v>
      </c>
      <c r="AA1770" s="6">
        <f t="shared" si="554"/>
        <v>4.9768518518518434E-4</v>
      </c>
      <c r="AB1770" s="6" t="b">
        <f t="shared" si="555"/>
        <v>0</v>
      </c>
      <c r="AC1770" s="9">
        <f t="shared" si="556"/>
        <v>128</v>
      </c>
      <c r="AD1770" s="9">
        <f t="shared" si="564"/>
        <v>178.60465116279099</v>
      </c>
      <c r="AE1770" s="10">
        <f t="shared" si="562"/>
        <v>5.2083333333333333E-4</v>
      </c>
      <c r="AF1770">
        <f t="shared" si="557"/>
        <v>7.557870370370371E-3</v>
      </c>
      <c r="AG1770" t="b">
        <f t="shared" si="558"/>
        <v>0</v>
      </c>
      <c r="AH1770">
        <f t="shared" si="559"/>
        <v>3.72337962962963E-2</v>
      </c>
    </row>
    <row r="1771" spans="1:34" x14ac:dyDescent="0.2">
      <c r="A1771">
        <v>1879</v>
      </c>
      <c r="B1771" t="s">
        <v>1809</v>
      </c>
      <c r="C1771" t="s">
        <v>1842</v>
      </c>
      <c r="D1771" t="s">
        <v>2047</v>
      </c>
      <c r="E1771" t="str">
        <f t="shared" si="546"/>
        <v>Chris WhittyMar 17, 2020</v>
      </c>
      <c r="F1771" t="str">
        <f>VLOOKUP(D1771,'names lookup'!A:L,5,FALSE)</f>
        <v>Chris Whitty</v>
      </c>
      <c r="G1771" t="str">
        <f>VLOOKUP(F1771,'names lookup'!E:H,3,FALSE)</f>
        <v>Department of Health and Social Care (DHSC)</v>
      </c>
      <c r="H1771" t="str">
        <f>VLOOKUP(F1771,'names lookup'!E:I,5,FALSE)</f>
        <v>Government</v>
      </c>
      <c r="I1771" t="str">
        <f>VLOOKUP($F1771,'names lookup'!$E:J,6,FALSE)</f>
        <v>Health</v>
      </c>
      <c r="J1771" t="str">
        <f>VLOOKUP($F1771,'names lookup'!$E:K,7,FALSE)</f>
        <v>N/A</v>
      </c>
      <c r="K1771" t="str">
        <f>VLOOKUP($F1771,'names lookup'!$E:L,8,FALSE)</f>
        <v>England</v>
      </c>
      <c r="L1771" t="str">
        <f t="shared" si="547"/>
        <v>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v>
      </c>
      <c r="M1771" t="str">
        <f t="shared" si="560"/>
        <v>18:31</v>
      </c>
      <c r="O1771">
        <v>478</v>
      </c>
      <c r="Q1771" t="s">
        <v>1810</v>
      </c>
      <c r="R1771" s="7">
        <f t="shared" si="548"/>
        <v>43907</v>
      </c>
      <c r="S1771" t="s">
        <v>2830</v>
      </c>
      <c r="T1771" s="6">
        <f t="shared" si="561"/>
        <v>1.2858796296296297E-2</v>
      </c>
      <c r="U1771">
        <f t="shared" si="549"/>
        <v>8.4722222222222213E-3</v>
      </c>
      <c r="V1771">
        <f t="shared" si="550"/>
        <v>3.5960648148148151E-2</v>
      </c>
      <c r="W1771">
        <f t="shared" si="551"/>
        <v>2.748842592592593E-2</v>
      </c>
      <c r="X1771">
        <f t="shared" si="563"/>
        <v>1.6030092592592592E-2</v>
      </c>
      <c r="Y1771">
        <f t="shared" si="552"/>
        <v>1.6030092592592592E-2</v>
      </c>
      <c r="Z1771" t="b">
        <f t="shared" si="553"/>
        <v>0</v>
      </c>
      <c r="AA1771" s="6">
        <f t="shared" si="554"/>
        <v>3.7037037037036986E-4</v>
      </c>
      <c r="AB1771" s="6" t="b">
        <f t="shared" si="555"/>
        <v>0</v>
      </c>
      <c r="AC1771" s="9">
        <f t="shared" si="556"/>
        <v>81</v>
      </c>
      <c r="AD1771" s="9">
        <f t="shared" si="564"/>
        <v>151.87500000000023</v>
      </c>
      <c r="AE1771" s="10">
        <f t="shared" si="562"/>
        <v>3.3564814814814812E-4</v>
      </c>
      <c r="AF1771">
        <f t="shared" si="557"/>
        <v>7.557870370370371E-3</v>
      </c>
      <c r="AG1771" t="b">
        <f t="shared" si="558"/>
        <v>0</v>
      </c>
      <c r="AH1771">
        <f t="shared" si="559"/>
        <v>3.72337962962963E-2</v>
      </c>
    </row>
    <row r="1772" spans="1:34" x14ac:dyDescent="0.2">
      <c r="A1772">
        <v>1880</v>
      </c>
      <c r="B1772" t="s">
        <v>1809</v>
      </c>
      <c r="C1772" t="s">
        <v>1843</v>
      </c>
      <c r="D1772" t="s">
        <v>2047</v>
      </c>
      <c r="E1772" t="str">
        <f t="shared" si="546"/>
        <v>Chris WhittyMar 17, 2020</v>
      </c>
      <c r="F1772" t="str">
        <f>VLOOKUP(D1772,'names lookup'!A:L,5,FALSE)</f>
        <v>Chris Whitty</v>
      </c>
      <c r="G1772" t="str">
        <f>VLOOKUP(F1772,'names lookup'!E:H,3,FALSE)</f>
        <v>Department of Health and Social Care (DHSC)</v>
      </c>
      <c r="H1772" t="str">
        <f>VLOOKUP(F1772,'names lookup'!E:I,5,FALSE)</f>
        <v>Government</v>
      </c>
      <c r="I1772" t="str">
        <f>VLOOKUP($F1772,'names lookup'!$E:J,6,FALSE)</f>
        <v>Health</v>
      </c>
      <c r="J1772" t="str">
        <f>VLOOKUP($F1772,'names lookup'!$E:K,7,FALSE)</f>
        <v>N/A</v>
      </c>
      <c r="K1772" t="str">
        <f>VLOOKUP($F1772,'names lookup'!$E:L,8,FALSE)</f>
        <v>England</v>
      </c>
      <c r="L1772" t="str">
        <f t="shared" si="547"/>
        <v>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v>
      </c>
      <c r="M1772" t="str">
        <f t="shared" si="560"/>
        <v>19:03</v>
      </c>
      <c r="O1772">
        <v>554</v>
      </c>
      <c r="Q1772" t="s">
        <v>1810</v>
      </c>
      <c r="R1772" s="7">
        <f t="shared" si="548"/>
        <v>43907</v>
      </c>
      <c r="S1772" t="s">
        <v>2830</v>
      </c>
      <c r="T1772" s="6">
        <f t="shared" si="561"/>
        <v>1.3229166666666667E-2</v>
      </c>
      <c r="U1772">
        <f t="shared" si="549"/>
        <v>8.4722222222222213E-3</v>
      </c>
      <c r="V1772">
        <f t="shared" si="550"/>
        <v>3.5960648148148151E-2</v>
      </c>
      <c r="W1772">
        <f t="shared" si="551"/>
        <v>2.748842592592593E-2</v>
      </c>
      <c r="X1772">
        <f t="shared" si="563"/>
        <v>1.6030092592592592E-2</v>
      </c>
      <c r="Y1772">
        <f t="shared" si="552"/>
        <v>1.6030092592592592E-2</v>
      </c>
      <c r="Z1772" t="b">
        <f t="shared" si="553"/>
        <v>0</v>
      </c>
      <c r="AA1772" s="6">
        <f t="shared" si="554"/>
        <v>3.7037037037036986E-4</v>
      </c>
      <c r="AB1772" s="6" t="b">
        <f t="shared" si="555"/>
        <v>0</v>
      </c>
      <c r="AC1772" s="9">
        <f t="shared" si="556"/>
        <v>90</v>
      </c>
      <c r="AD1772" s="9">
        <f t="shared" si="564"/>
        <v>168.75000000000026</v>
      </c>
      <c r="AE1772" s="10">
        <f t="shared" si="562"/>
        <v>3.7037037037037035E-4</v>
      </c>
      <c r="AF1772">
        <f t="shared" si="557"/>
        <v>7.557870370370371E-3</v>
      </c>
      <c r="AG1772" t="b">
        <f t="shared" si="558"/>
        <v>0</v>
      </c>
      <c r="AH1772">
        <f t="shared" si="559"/>
        <v>3.72337962962963E-2</v>
      </c>
    </row>
    <row r="1773" spans="1:34" x14ac:dyDescent="0.2">
      <c r="A1773">
        <v>1881</v>
      </c>
      <c r="B1773" t="s">
        <v>1809</v>
      </c>
      <c r="C1773" t="s">
        <v>1844</v>
      </c>
      <c r="D1773" t="s">
        <v>2047</v>
      </c>
      <c r="E1773" t="str">
        <f t="shared" si="546"/>
        <v>Chris WhittyMar 17, 2020</v>
      </c>
      <c r="F1773" t="str">
        <f>VLOOKUP(D1773,'names lookup'!A:L,5,FALSE)</f>
        <v>Chris Whitty</v>
      </c>
      <c r="G1773" t="str">
        <f>VLOOKUP(F1773,'names lookup'!E:H,3,FALSE)</f>
        <v>Department of Health and Social Care (DHSC)</v>
      </c>
      <c r="H1773" t="str">
        <f>VLOOKUP(F1773,'names lookup'!E:I,5,FALSE)</f>
        <v>Government</v>
      </c>
      <c r="I1773" t="str">
        <f>VLOOKUP($F1773,'names lookup'!$E:J,6,FALSE)</f>
        <v>Health</v>
      </c>
      <c r="J1773" t="str">
        <f>VLOOKUP($F1773,'names lookup'!$E:K,7,FALSE)</f>
        <v>N/A</v>
      </c>
      <c r="K1773" t="str">
        <f>VLOOKUP($F1773,'names lookup'!$E:L,8,FALSE)</f>
        <v>England</v>
      </c>
      <c r="L1773" t="str">
        <f t="shared" si="547"/>
        <v>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v>
      </c>
      <c r="M1773" t="str">
        <f t="shared" si="560"/>
        <v>19:35</v>
      </c>
      <c r="O1773">
        <v>609</v>
      </c>
      <c r="Q1773" t="s">
        <v>1810</v>
      </c>
      <c r="R1773" s="7">
        <f t="shared" si="548"/>
        <v>43907</v>
      </c>
      <c r="S1773" t="s">
        <v>2830</v>
      </c>
      <c r="T1773" s="6">
        <f t="shared" si="561"/>
        <v>1.3599537037037037E-2</v>
      </c>
      <c r="U1773">
        <f t="shared" si="549"/>
        <v>8.4722222222222213E-3</v>
      </c>
      <c r="V1773">
        <f t="shared" si="550"/>
        <v>3.5960648148148151E-2</v>
      </c>
      <c r="W1773">
        <f t="shared" si="551"/>
        <v>2.748842592592593E-2</v>
      </c>
      <c r="X1773">
        <f t="shared" si="563"/>
        <v>1.6030092592592592E-2</v>
      </c>
      <c r="Y1773">
        <f t="shared" si="552"/>
        <v>1.6030092592592592E-2</v>
      </c>
      <c r="Z1773" t="b">
        <f t="shared" si="553"/>
        <v>0</v>
      </c>
      <c r="AA1773" s="6">
        <f t="shared" si="554"/>
        <v>4.2824074074074119E-4</v>
      </c>
      <c r="AB1773" s="6" t="b">
        <f t="shared" si="555"/>
        <v>0</v>
      </c>
      <c r="AC1773" s="9">
        <f t="shared" si="556"/>
        <v>105</v>
      </c>
      <c r="AD1773" s="9">
        <f t="shared" si="564"/>
        <v>170.27027027027009</v>
      </c>
      <c r="AE1773" s="10">
        <f t="shared" si="562"/>
        <v>4.2824074074074075E-4</v>
      </c>
      <c r="AF1773">
        <f t="shared" si="557"/>
        <v>7.557870370370371E-3</v>
      </c>
      <c r="AG1773" t="b">
        <f t="shared" si="558"/>
        <v>0</v>
      </c>
      <c r="AH1773">
        <f t="shared" si="559"/>
        <v>3.72337962962963E-2</v>
      </c>
    </row>
    <row r="1774" spans="1:34" x14ac:dyDescent="0.2">
      <c r="A1774">
        <v>1882</v>
      </c>
      <c r="B1774" t="s">
        <v>1809</v>
      </c>
      <c r="C1774" t="s">
        <v>1845</v>
      </c>
      <c r="D1774" t="s">
        <v>2047</v>
      </c>
      <c r="E1774" t="str">
        <f t="shared" si="546"/>
        <v>Chris WhittyMar 17, 2020</v>
      </c>
      <c r="F1774" t="str">
        <f>VLOOKUP(D1774,'names lookup'!A:L,5,FALSE)</f>
        <v>Chris Whitty</v>
      </c>
      <c r="G1774" t="str">
        <f>VLOOKUP(F1774,'names lookup'!E:H,3,FALSE)</f>
        <v>Department of Health and Social Care (DHSC)</v>
      </c>
      <c r="H1774" t="str">
        <f>VLOOKUP(F1774,'names lookup'!E:I,5,FALSE)</f>
        <v>Government</v>
      </c>
      <c r="I1774" t="str">
        <f>VLOOKUP($F1774,'names lookup'!$E:J,6,FALSE)</f>
        <v>Health</v>
      </c>
      <c r="J1774" t="str">
        <f>VLOOKUP($F1774,'names lookup'!$E:K,7,FALSE)</f>
        <v>N/A</v>
      </c>
      <c r="K1774" t="str">
        <f>VLOOKUP($F1774,'names lookup'!$E:L,8,FALSE)</f>
        <v>England</v>
      </c>
      <c r="L1774" t="str">
        <f t="shared" si="547"/>
        <v>And these people, the trouble is, if you actually are in a household with someone who’s got coronavirus, there is a reasonably high chance you will be infected, and will go on to get this. So this, is in a sense, some things people are doing to help protect the rest of society.</v>
      </c>
      <c r="M1774" t="str">
        <f t="shared" si="560"/>
        <v>20:12</v>
      </c>
      <c r="O1774">
        <v>300</v>
      </c>
      <c r="Q1774" t="s">
        <v>1810</v>
      </c>
      <c r="R1774" s="7">
        <f t="shared" si="548"/>
        <v>43907</v>
      </c>
      <c r="S1774" t="s">
        <v>2830</v>
      </c>
      <c r="T1774" s="6">
        <f t="shared" si="561"/>
        <v>1.4027777777777778E-2</v>
      </c>
      <c r="U1774">
        <f t="shared" si="549"/>
        <v>8.4722222222222213E-3</v>
      </c>
      <c r="V1774">
        <f t="shared" si="550"/>
        <v>3.5960648148148151E-2</v>
      </c>
      <c r="W1774">
        <f t="shared" si="551"/>
        <v>2.748842592592593E-2</v>
      </c>
      <c r="X1774">
        <f t="shared" si="563"/>
        <v>1.6030092592592592E-2</v>
      </c>
      <c r="Y1774">
        <f t="shared" si="552"/>
        <v>1.6030092592592592E-2</v>
      </c>
      <c r="Z1774" t="b">
        <f t="shared" si="553"/>
        <v>0</v>
      </c>
      <c r="AA1774" s="6">
        <f t="shared" si="554"/>
        <v>1.9675925925925937E-4</v>
      </c>
      <c r="AB1774" s="6" t="b">
        <f t="shared" si="555"/>
        <v>0</v>
      </c>
      <c r="AC1774" s="9">
        <f t="shared" si="556"/>
        <v>53</v>
      </c>
      <c r="AD1774" s="9">
        <f t="shared" si="564"/>
        <v>187.05882352941165</v>
      </c>
      <c r="AE1774" s="10">
        <f t="shared" si="562"/>
        <v>2.199074074074074E-4</v>
      </c>
      <c r="AF1774">
        <f t="shared" si="557"/>
        <v>7.557870370370371E-3</v>
      </c>
      <c r="AG1774" t="b">
        <f t="shared" si="558"/>
        <v>0</v>
      </c>
      <c r="AH1774">
        <f t="shared" si="559"/>
        <v>3.72337962962963E-2</v>
      </c>
    </row>
    <row r="1775" spans="1:34" x14ac:dyDescent="0.2">
      <c r="A1775">
        <v>1883</v>
      </c>
      <c r="B1775" t="s">
        <v>1809</v>
      </c>
      <c r="C1775" t="s">
        <v>1846</v>
      </c>
      <c r="D1775" t="s">
        <v>2047</v>
      </c>
      <c r="E1775" t="str">
        <f t="shared" si="546"/>
        <v>Chris WhittyMar 17, 2020</v>
      </c>
      <c r="F1775" t="str">
        <f>VLOOKUP(D1775,'names lookup'!A:L,5,FALSE)</f>
        <v>Chris Whitty</v>
      </c>
      <c r="G1775" t="str">
        <f>VLOOKUP(F1775,'names lookup'!E:H,3,FALSE)</f>
        <v>Department of Health and Social Care (DHSC)</v>
      </c>
      <c r="H1775" t="str">
        <f>VLOOKUP(F1775,'names lookup'!E:I,5,FALSE)</f>
        <v>Government</v>
      </c>
      <c r="I1775" t="str">
        <f>VLOOKUP($F1775,'names lookup'!$E:J,6,FALSE)</f>
        <v>Health</v>
      </c>
      <c r="J1775" t="str">
        <f>VLOOKUP($F1775,'names lookup'!$E:K,7,FALSE)</f>
        <v>N/A</v>
      </c>
      <c r="K1775" t="str">
        <f>VLOOKUP($F1775,'names lookup'!$E:L,8,FALSE)</f>
        <v>England</v>
      </c>
      <c r="L1775" t="str">
        <f t="shared" si="547"/>
        <v>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v>
      </c>
      <c r="M1775" t="str">
        <f t="shared" si="560"/>
        <v>20:29</v>
      </c>
      <c r="O1775">
        <v>412</v>
      </c>
      <c r="Q1775" t="s">
        <v>1810</v>
      </c>
      <c r="R1775" s="7">
        <f t="shared" si="548"/>
        <v>43907</v>
      </c>
      <c r="S1775" t="s">
        <v>2830</v>
      </c>
      <c r="T1775" s="6">
        <f t="shared" si="561"/>
        <v>1.4224537037037037E-2</v>
      </c>
      <c r="U1775">
        <f t="shared" si="549"/>
        <v>8.4722222222222213E-3</v>
      </c>
      <c r="V1775">
        <f t="shared" si="550"/>
        <v>3.5960648148148151E-2</v>
      </c>
      <c r="W1775">
        <f t="shared" si="551"/>
        <v>2.748842592592593E-2</v>
      </c>
      <c r="X1775">
        <f t="shared" si="563"/>
        <v>1.6030092592592592E-2</v>
      </c>
      <c r="Y1775">
        <f t="shared" si="552"/>
        <v>1.6030092592592592E-2</v>
      </c>
      <c r="Z1775" t="b">
        <f t="shared" si="553"/>
        <v>0</v>
      </c>
      <c r="AA1775" s="6">
        <f t="shared" si="554"/>
        <v>2.893518518518514E-4</v>
      </c>
      <c r="AB1775" s="6" t="b">
        <f t="shared" si="555"/>
        <v>0</v>
      </c>
      <c r="AC1775" s="9">
        <f t="shared" si="556"/>
        <v>70</v>
      </c>
      <c r="AD1775" s="9">
        <f t="shared" si="564"/>
        <v>168.00000000000026</v>
      </c>
      <c r="AE1775" s="10">
        <f t="shared" si="562"/>
        <v>2.8935185185185189E-4</v>
      </c>
      <c r="AF1775">
        <f t="shared" si="557"/>
        <v>7.557870370370371E-3</v>
      </c>
      <c r="AG1775" t="b">
        <f t="shared" si="558"/>
        <v>0</v>
      </c>
      <c r="AH1775">
        <f t="shared" si="559"/>
        <v>3.72337962962963E-2</v>
      </c>
    </row>
    <row r="1776" spans="1:34" x14ac:dyDescent="0.2">
      <c r="A1776">
        <v>1884</v>
      </c>
      <c r="B1776" t="s">
        <v>1809</v>
      </c>
      <c r="C1776" t="s">
        <v>1847</v>
      </c>
      <c r="D1776" t="s">
        <v>2047</v>
      </c>
      <c r="E1776" t="str">
        <f t="shared" si="546"/>
        <v>Chris WhittyMar 17, 2020</v>
      </c>
      <c r="F1776" t="str">
        <f>VLOOKUP(D1776,'names lookup'!A:L,5,FALSE)</f>
        <v>Chris Whitty</v>
      </c>
      <c r="G1776" t="str">
        <f>VLOOKUP(F1776,'names lookup'!E:H,3,FALSE)</f>
        <v>Department of Health and Social Care (DHSC)</v>
      </c>
      <c r="H1776" t="str">
        <f>VLOOKUP(F1776,'names lookup'!E:I,5,FALSE)</f>
        <v>Government</v>
      </c>
      <c r="I1776" t="str">
        <f>VLOOKUP($F1776,'names lookup'!$E:J,6,FALSE)</f>
        <v>Health</v>
      </c>
      <c r="J1776" t="str">
        <f>VLOOKUP($F1776,'names lookup'!$E:K,7,FALSE)</f>
        <v>N/A</v>
      </c>
      <c r="K1776" t="str">
        <f>VLOOKUP($F1776,'names lookup'!$E:L,8,FALSE)</f>
        <v>England</v>
      </c>
      <c r="L1776" t="str">
        <f t="shared" si="547"/>
        <v>But, really important distress, if anybody’s health starts to deteriorate significantly, then they should phone 111, or contact the health services, in the way they usually would. So this is if people deteriorate, we’d want to make it clear they should then do so.</v>
      </c>
      <c r="M1776" t="str">
        <f t="shared" si="560"/>
        <v>20:54</v>
      </c>
      <c r="O1776">
        <v>286</v>
      </c>
      <c r="Q1776" t="s">
        <v>1810</v>
      </c>
      <c r="R1776" s="7">
        <f t="shared" si="548"/>
        <v>43907</v>
      </c>
      <c r="S1776" t="s">
        <v>2830</v>
      </c>
      <c r="T1776" s="6">
        <f t="shared" si="561"/>
        <v>1.4513888888888889E-2</v>
      </c>
      <c r="U1776">
        <f t="shared" si="549"/>
        <v>8.4722222222222213E-3</v>
      </c>
      <c r="V1776">
        <f t="shared" si="550"/>
        <v>3.5960648148148151E-2</v>
      </c>
      <c r="W1776">
        <f t="shared" si="551"/>
        <v>2.748842592592593E-2</v>
      </c>
      <c r="X1776">
        <f t="shared" si="563"/>
        <v>1.6030092592592592E-2</v>
      </c>
      <c r="Y1776">
        <f t="shared" si="552"/>
        <v>1.6030092592592592E-2</v>
      </c>
      <c r="Z1776" t="b">
        <f t="shared" si="553"/>
        <v>0</v>
      </c>
      <c r="AA1776" s="6">
        <f t="shared" si="554"/>
        <v>2.0833333333333294E-4</v>
      </c>
      <c r="AB1776" s="6" t="b">
        <f t="shared" si="555"/>
        <v>0</v>
      </c>
      <c r="AC1776" s="9">
        <f t="shared" si="556"/>
        <v>44</v>
      </c>
      <c r="AD1776" s="9">
        <f t="shared" si="564"/>
        <v>146.66666666666694</v>
      </c>
      <c r="AE1776" s="10">
        <f t="shared" si="562"/>
        <v>1.7361111111111112E-4</v>
      </c>
      <c r="AF1776">
        <f t="shared" si="557"/>
        <v>7.557870370370371E-3</v>
      </c>
      <c r="AG1776" t="b">
        <f t="shared" si="558"/>
        <v>0</v>
      </c>
      <c r="AH1776">
        <f t="shared" si="559"/>
        <v>3.72337962962963E-2</v>
      </c>
    </row>
    <row r="1777" spans="1:34" x14ac:dyDescent="0.2">
      <c r="A1777">
        <v>1885</v>
      </c>
      <c r="B1777" t="s">
        <v>1809</v>
      </c>
      <c r="C1777" t="s">
        <v>1848</v>
      </c>
      <c r="D1777" t="s">
        <v>2047</v>
      </c>
      <c r="E1777" t="str">
        <f t="shared" si="546"/>
        <v>Chris WhittyMar 17, 2020</v>
      </c>
      <c r="F1777" t="str">
        <f>VLOOKUP(D1777,'names lookup'!A:L,5,FALSE)</f>
        <v>Chris Whitty</v>
      </c>
      <c r="G1777" t="str">
        <f>VLOOKUP(F1777,'names lookup'!E:H,3,FALSE)</f>
        <v>Department of Health and Social Care (DHSC)</v>
      </c>
      <c r="H1777" t="str">
        <f>VLOOKUP(F1777,'names lookup'!E:I,5,FALSE)</f>
        <v>Government</v>
      </c>
      <c r="I1777" t="str">
        <f>VLOOKUP($F1777,'names lookup'!$E:J,6,FALSE)</f>
        <v>Health</v>
      </c>
      <c r="J1777" t="str">
        <f>VLOOKUP($F1777,'names lookup'!$E:K,7,FALSE)</f>
        <v>N/A</v>
      </c>
      <c r="K1777" t="str">
        <f>VLOOKUP($F1777,'names lookup'!$E:L,8,FALSE)</f>
        <v>England</v>
      </c>
      <c r="L1777" t="str">
        <f t="shared" si="547"/>
        <v>Finally, I just want to make a point on behalf of my other CMOs, for all four nations. We are enormously proud of what our colleagues in the NHS and public health have done so far to delay this, and to do so in a safe way. An enormous amount of work has gone on to do that.</v>
      </c>
      <c r="M1777" t="str">
        <f t="shared" si="560"/>
        <v>21:12</v>
      </c>
      <c r="O1777">
        <v>295</v>
      </c>
      <c r="Q1777" t="s">
        <v>1810</v>
      </c>
      <c r="R1777" s="7">
        <f t="shared" si="548"/>
        <v>43907</v>
      </c>
      <c r="S1777" t="s">
        <v>2830</v>
      </c>
      <c r="T1777" s="6">
        <f t="shared" si="561"/>
        <v>1.4722222222222222E-2</v>
      </c>
      <c r="U1777">
        <f t="shared" si="549"/>
        <v>8.4722222222222213E-3</v>
      </c>
      <c r="V1777">
        <f t="shared" si="550"/>
        <v>3.5960648148148151E-2</v>
      </c>
      <c r="W1777">
        <f t="shared" si="551"/>
        <v>2.748842592592593E-2</v>
      </c>
      <c r="X1777">
        <f t="shared" si="563"/>
        <v>1.6030092592592592E-2</v>
      </c>
      <c r="Y1777">
        <f t="shared" si="552"/>
        <v>1.6030092592592592E-2</v>
      </c>
      <c r="Z1777" t="b">
        <f t="shared" si="553"/>
        <v>0</v>
      </c>
      <c r="AA1777" s="6">
        <f t="shared" si="554"/>
        <v>2.4305555555555712E-4</v>
      </c>
      <c r="AB1777" s="6" t="b">
        <f t="shared" si="555"/>
        <v>0</v>
      </c>
      <c r="AC1777" s="9">
        <f t="shared" si="556"/>
        <v>58</v>
      </c>
      <c r="AD1777" s="9">
        <f t="shared" si="564"/>
        <v>165.71428571428464</v>
      </c>
      <c r="AE1777" s="10">
        <f t="shared" si="562"/>
        <v>2.3148148148148146E-4</v>
      </c>
      <c r="AF1777">
        <f t="shared" si="557"/>
        <v>7.557870370370371E-3</v>
      </c>
      <c r="AG1777" t="b">
        <f t="shared" si="558"/>
        <v>0</v>
      </c>
      <c r="AH1777">
        <f t="shared" si="559"/>
        <v>3.72337962962963E-2</v>
      </c>
    </row>
    <row r="1778" spans="1:34" x14ac:dyDescent="0.2">
      <c r="A1778">
        <v>1886</v>
      </c>
      <c r="B1778" t="s">
        <v>1809</v>
      </c>
      <c r="C1778" t="s">
        <v>1849</v>
      </c>
      <c r="D1778" t="s">
        <v>2047</v>
      </c>
      <c r="E1778" t="str">
        <f t="shared" si="546"/>
        <v>Chris WhittyMar 17, 2020</v>
      </c>
      <c r="F1778" t="str">
        <f>VLOOKUP(D1778,'names lookup'!A:L,5,FALSE)</f>
        <v>Chris Whitty</v>
      </c>
      <c r="G1778" t="str">
        <f>VLOOKUP(F1778,'names lookup'!E:H,3,FALSE)</f>
        <v>Department of Health and Social Care (DHSC)</v>
      </c>
      <c r="H1778" t="str">
        <f>VLOOKUP(F1778,'names lookup'!E:I,5,FALSE)</f>
        <v>Government</v>
      </c>
      <c r="I1778" t="str">
        <f>VLOOKUP($F1778,'names lookup'!$E:J,6,FALSE)</f>
        <v>Health</v>
      </c>
      <c r="J1778" t="str">
        <f>VLOOKUP($F1778,'names lookup'!$E:K,7,FALSE)</f>
        <v>N/A</v>
      </c>
      <c r="K1778" t="str">
        <f>VLOOKUP($F1778,'names lookup'!$E:L,8,FALSE)</f>
        <v>England</v>
      </c>
      <c r="L1778" t="str">
        <f t="shared" si="547"/>
        <v>The next few weeks and months are going to be extraordinarily difficult for the NHS in all four nations. We know that our colleagues will rise to this challenge, but we know it is going to be very hard, indeed, but we have enormous faith in them. Thank you very much.</v>
      </c>
      <c r="M1778" t="str">
        <f t="shared" si="560"/>
        <v>21:33</v>
      </c>
      <c r="O1778">
        <v>289</v>
      </c>
      <c r="Q1778" t="s">
        <v>1810</v>
      </c>
      <c r="R1778" s="7">
        <f t="shared" si="548"/>
        <v>43907</v>
      </c>
      <c r="S1778" t="s">
        <v>2830</v>
      </c>
      <c r="T1778" s="6">
        <f t="shared" si="561"/>
        <v>1.4965277777777779E-2</v>
      </c>
      <c r="U1778">
        <f t="shared" si="549"/>
        <v>8.4722222222222213E-3</v>
      </c>
      <c r="V1778">
        <f t="shared" si="550"/>
        <v>3.5960648148148151E-2</v>
      </c>
      <c r="W1778">
        <f t="shared" si="551"/>
        <v>2.748842592592593E-2</v>
      </c>
      <c r="X1778">
        <f t="shared" si="563"/>
        <v>1.6030092592592592E-2</v>
      </c>
      <c r="Y1778">
        <f t="shared" si="552"/>
        <v>1.6030092592592592E-2</v>
      </c>
      <c r="Z1778" t="b">
        <f t="shared" si="553"/>
        <v>0</v>
      </c>
      <c r="AA1778" s="6">
        <f t="shared" si="554"/>
        <v>1.8518518518518406E-4</v>
      </c>
      <c r="AB1778" s="6" t="b">
        <f t="shared" si="555"/>
        <v>0</v>
      </c>
      <c r="AC1778" s="9">
        <f t="shared" si="556"/>
        <v>51</v>
      </c>
      <c r="AD1778" s="9">
        <f t="shared" si="564"/>
        <v>191.25000000000117</v>
      </c>
      <c r="AE1778" s="10">
        <f t="shared" si="562"/>
        <v>2.0833333333333335E-4</v>
      </c>
      <c r="AF1778">
        <f t="shared" si="557"/>
        <v>7.557870370370371E-3</v>
      </c>
      <c r="AG1778" t="b">
        <f t="shared" si="558"/>
        <v>0</v>
      </c>
      <c r="AH1778">
        <f t="shared" si="559"/>
        <v>3.72337962962963E-2</v>
      </c>
    </row>
    <row r="1779" spans="1:34" x14ac:dyDescent="0.2">
      <c r="A1779">
        <v>1887</v>
      </c>
      <c r="B1779" t="s">
        <v>1809</v>
      </c>
      <c r="C1779" t="s">
        <v>1850</v>
      </c>
      <c r="D1779" t="s">
        <v>2038</v>
      </c>
      <c r="E1779" t="str">
        <f t="shared" si="546"/>
        <v>Boris JohnsonMar 17, 2020</v>
      </c>
      <c r="F1779" t="str">
        <f>VLOOKUP(D1779,'names lookup'!A:L,5,FALSE)</f>
        <v>Boris Johnson</v>
      </c>
      <c r="G1779" t="str">
        <f>VLOOKUP(F1779,'names lookup'!E:H,3,FALSE)</f>
        <v>Government</v>
      </c>
      <c r="H1779" t="str">
        <f>VLOOKUP(F1779,'names lookup'!E:I,5,FALSE)</f>
        <v>Government</v>
      </c>
      <c r="I1779" t="str">
        <f>VLOOKUP($F1779,'names lookup'!$E:J,6,FALSE)</f>
        <v>Central govt</v>
      </c>
      <c r="J1779" t="str">
        <f>VLOOKUP($F1779,'names lookup'!$E:K,7,FALSE)</f>
        <v>N/A</v>
      </c>
      <c r="K1779" t="str">
        <f>VLOOKUP($F1779,'names lookup'!$E:L,8,FALSE)</f>
        <v>UK</v>
      </c>
      <c r="L1779" t="str">
        <f t="shared" si="547"/>
        <v>Well, thank you very much Chris. So I want to thank both Chris and Patrick immensely for all the work that they’d been doing over the last, a few weeks and months. And I know it’s a big imposition, but we’re going to walk, we’re going to be making sure that we give daily updates to you.</v>
      </c>
      <c r="M1779" t="str">
        <f t="shared" si="560"/>
        <v>21:49</v>
      </c>
      <c r="O1779">
        <v>310</v>
      </c>
      <c r="Q1779" t="s">
        <v>1810</v>
      </c>
      <c r="R1779" s="7">
        <f t="shared" si="548"/>
        <v>43907</v>
      </c>
      <c r="S1779" t="s">
        <v>2764</v>
      </c>
      <c r="T1779" s="6">
        <f t="shared" si="561"/>
        <v>1.5150462962962963E-2</v>
      </c>
      <c r="U1779">
        <f t="shared" si="549"/>
        <v>1.5150462962962963E-2</v>
      </c>
      <c r="V1779">
        <f t="shared" si="550"/>
        <v>3.72337962962963E-2</v>
      </c>
      <c r="W1779">
        <f t="shared" si="551"/>
        <v>2.2083333333333337E-2</v>
      </c>
      <c r="X1779">
        <f t="shared" si="563"/>
        <v>1.6030092592592592E-2</v>
      </c>
      <c r="Y1779">
        <f t="shared" si="552"/>
        <v>1.6030092592592592E-2</v>
      </c>
      <c r="Z1779" t="b">
        <f t="shared" si="553"/>
        <v>0</v>
      </c>
      <c r="AA1779" s="6">
        <f t="shared" si="554"/>
        <v>1.8518518518518406E-4</v>
      </c>
      <c r="AB1779" s="6" t="b">
        <f t="shared" si="555"/>
        <v>0</v>
      </c>
      <c r="AC1779" s="9">
        <f t="shared" si="556"/>
        <v>57</v>
      </c>
      <c r="AD1779" s="9">
        <f t="shared" si="564"/>
        <v>213.75000000000131</v>
      </c>
      <c r="AE1779" s="10">
        <f t="shared" si="562"/>
        <v>2.3148148148148146E-4</v>
      </c>
      <c r="AF1779">
        <f t="shared" si="557"/>
        <v>8.7962962962962951E-4</v>
      </c>
      <c r="AG1779" t="b">
        <f t="shared" si="558"/>
        <v>0</v>
      </c>
      <c r="AH1779">
        <f t="shared" si="559"/>
        <v>3.72337962962963E-2</v>
      </c>
    </row>
    <row r="1780" spans="1:34" x14ac:dyDescent="0.2">
      <c r="A1780">
        <v>1888</v>
      </c>
      <c r="B1780" t="s">
        <v>1809</v>
      </c>
      <c r="C1780" t="s">
        <v>1851</v>
      </c>
      <c r="D1780" t="s">
        <v>2038</v>
      </c>
      <c r="E1780" t="str">
        <f t="shared" si="546"/>
        <v>Boris JohnsonMar 17, 2020</v>
      </c>
      <c r="F1780" t="str">
        <f>VLOOKUP(D1780,'names lookup'!A:L,5,FALSE)</f>
        <v>Boris Johnson</v>
      </c>
      <c r="G1780" t="str">
        <f>VLOOKUP(F1780,'names lookup'!E:H,3,FALSE)</f>
        <v>Government</v>
      </c>
      <c r="H1780" t="str">
        <f>VLOOKUP(F1780,'names lookup'!E:I,5,FALSE)</f>
        <v>Government</v>
      </c>
      <c r="I1780" t="str">
        <f>VLOOKUP($F1780,'names lookup'!$E:J,6,FALSE)</f>
        <v>Central govt</v>
      </c>
      <c r="J1780" t="str">
        <f>VLOOKUP($F1780,'names lookup'!$E:K,7,FALSE)</f>
        <v>N/A</v>
      </c>
      <c r="K1780" t="str">
        <f>VLOOKUP($F1780,'names lookup'!$E:L,8,FALSE)</f>
        <v>UK</v>
      </c>
      <c r="L1780" t="str">
        <f t="shared" si="547"/>
        <v>I do think that would be valuable, so that we can have, as as I said from the beginning, as much transparency as possible, and really try and show our working and our thinking as clearly as possible to the British public. Questions. Now please, Vicki Young, BBC.</v>
      </c>
      <c r="M1780" t="str">
        <f t="shared" si="560"/>
        <v>22:05</v>
      </c>
      <c r="O1780">
        <v>285</v>
      </c>
      <c r="Q1780" t="s">
        <v>1810</v>
      </c>
      <c r="R1780" s="7">
        <f t="shared" si="548"/>
        <v>43907</v>
      </c>
      <c r="S1780" t="s">
        <v>2764</v>
      </c>
      <c r="T1780" s="6">
        <f t="shared" si="561"/>
        <v>1.5335648148148147E-2</v>
      </c>
      <c r="U1780">
        <f t="shared" si="549"/>
        <v>1.5150462962962963E-2</v>
      </c>
      <c r="V1780">
        <f t="shared" si="550"/>
        <v>3.72337962962963E-2</v>
      </c>
      <c r="W1780">
        <f t="shared" si="551"/>
        <v>2.2083333333333337E-2</v>
      </c>
      <c r="X1780">
        <f t="shared" si="563"/>
        <v>1.6030092592592592E-2</v>
      </c>
      <c r="Y1780">
        <f t="shared" si="552"/>
        <v>1.6030092592592592E-2</v>
      </c>
      <c r="Z1780" t="b">
        <f t="shared" si="553"/>
        <v>0</v>
      </c>
      <c r="AA1780" s="6">
        <f t="shared" si="554"/>
        <v>2.4305555555555712E-4</v>
      </c>
      <c r="AB1780" s="6" t="b">
        <f t="shared" si="555"/>
        <v>0</v>
      </c>
      <c r="AC1780" s="9">
        <f t="shared" si="556"/>
        <v>48</v>
      </c>
      <c r="AD1780" s="9">
        <f t="shared" si="564"/>
        <v>137.14285714285626</v>
      </c>
      <c r="AE1780" s="10">
        <f t="shared" si="562"/>
        <v>1.9675925925925926E-4</v>
      </c>
      <c r="AF1780">
        <f t="shared" si="557"/>
        <v>8.7962962962962951E-4</v>
      </c>
      <c r="AG1780" t="b">
        <f t="shared" si="558"/>
        <v>0</v>
      </c>
      <c r="AH1780">
        <f t="shared" si="559"/>
        <v>3.72337962962963E-2</v>
      </c>
    </row>
    <row r="1781" spans="1:34" x14ac:dyDescent="0.2">
      <c r="A1781">
        <v>1889</v>
      </c>
      <c r="B1781" t="s">
        <v>1809</v>
      </c>
      <c r="C1781" t="s">
        <v>1852</v>
      </c>
      <c r="D1781" t="s">
        <v>2172</v>
      </c>
      <c r="E1781" t="str">
        <f t="shared" si="546"/>
        <v>Vicki YoungMar 17, 2020</v>
      </c>
      <c r="F1781" t="str">
        <f>VLOOKUP(E1781,'names lookup'!D:L,2,FALSE)</f>
        <v>Vicki Young</v>
      </c>
      <c r="G1781" t="str">
        <f>VLOOKUP(F1781,'names lookup'!E:H,3,FALSE)</f>
        <v>BBC News</v>
      </c>
      <c r="H1781" t="str">
        <f>VLOOKUP(F1781,'names lookup'!E:I,5,FALSE)</f>
        <v>Media</v>
      </c>
      <c r="I1781" t="str">
        <f>VLOOKUP($F1781,'names lookup'!$E:J,6,FALSE)</f>
        <v>TV</v>
      </c>
      <c r="J1781" t="str">
        <f>VLOOKUP($F1781,'names lookup'!$E:K,7,FALSE)</f>
        <v>National</v>
      </c>
      <c r="K1781" t="str">
        <f>VLOOKUP($F1781,'names lookup'!$E:L,8,FALSE)</f>
        <v>UK</v>
      </c>
      <c r="L1781" t="str">
        <f t="shared" si="547"/>
        <v>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v>
      </c>
      <c r="M1781" t="str">
        <f t="shared" si="560"/>
        <v>22:26</v>
      </c>
      <c r="O1781">
        <v>351</v>
      </c>
      <c r="Q1781" t="s">
        <v>1810</v>
      </c>
      <c r="R1781" s="7">
        <f t="shared" si="548"/>
        <v>43907</v>
      </c>
      <c r="S1781" t="s">
        <v>3026</v>
      </c>
      <c r="T1781" s="6">
        <f t="shared" si="561"/>
        <v>1.5578703703703704E-2</v>
      </c>
      <c r="U1781">
        <f t="shared" si="549"/>
        <v>1.5578703703703704E-2</v>
      </c>
      <c r="V1781">
        <f t="shared" si="550"/>
        <v>1.5787037037037037E-2</v>
      </c>
      <c r="W1781">
        <f t="shared" si="551"/>
        <v>2.0833333333333294E-4</v>
      </c>
      <c r="X1781">
        <f t="shared" si="563"/>
        <v>1.6030092592592592E-2</v>
      </c>
      <c r="Y1781">
        <f t="shared" si="552"/>
        <v>1.6030092592592592E-2</v>
      </c>
      <c r="Z1781" t="b">
        <f t="shared" si="553"/>
        <v>0</v>
      </c>
      <c r="AA1781" s="6">
        <f t="shared" si="554"/>
        <v>2.0833333333333294E-4</v>
      </c>
      <c r="AB1781" s="6" t="b">
        <f t="shared" si="555"/>
        <v>0</v>
      </c>
      <c r="AC1781" s="9">
        <f t="shared" si="556"/>
        <v>56</v>
      </c>
      <c r="AD1781" s="9">
        <f t="shared" si="564"/>
        <v>186.66666666666703</v>
      </c>
      <c r="AE1781" s="10">
        <f t="shared" si="562"/>
        <v>2.3148148148148146E-4</v>
      </c>
      <c r="AF1781">
        <f t="shared" si="557"/>
        <v>4.5138888888888833E-4</v>
      </c>
      <c r="AG1781" t="b">
        <f t="shared" si="558"/>
        <v>0</v>
      </c>
      <c r="AH1781">
        <f t="shared" si="559"/>
        <v>3.72337962962963E-2</v>
      </c>
    </row>
    <row r="1782" spans="1:34" x14ac:dyDescent="0.2">
      <c r="A1782">
        <v>1890</v>
      </c>
      <c r="B1782" t="s">
        <v>1809</v>
      </c>
      <c r="C1782" t="s">
        <v>1853</v>
      </c>
      <c r="D1782" t="s">
        <v>2172</v>
      </c>
      <c r="E1782" t="str">
        <f t="shared" si="546"/>
        <v>Vicki YoungMar 17, 2020</v>
      </c>
      <c r="F1782" t="str">
        <f>VLOOKUP(E1782,'names lookup'!D:L,2,FALSE)</f>
        <v>Vicki Young</v>
      </c>
      <c r="G1782" t="str">
        <f>VLOOKUP(F1782,'names lookup'!E:H,3,FALSE)</f>
        <v>BBC News</v>
      </c>
      <c r="H1782" t="str">
        <f>VLOOKUP(F1782,'names lookup'!E:I,5,FALSE)</f>
        <v>Media</v>
      </c>
      <c r="I1782" t="str">
        <f>VLOOKUP($F1782,'names lookup'!$E:J,6,FALSE)</f>
        <v>TV</v>
      </c>
      <c r="J1782" t="str">
        <f>VLOOKUP($F1782,'names lookup'!$E:K,7,FALSE)</f>
        <v>National</v>
      </c>
      <c r="K1782" t="str">
        <f>VLOOKUP($F1782,'names lookup'!$E:L,8,FALSE)</f>
        <v>UK</v>
      </c>
      <c r="L1782" t="str">
        <f t="shared" si="547"/>
        <v>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v>
      </c>
      <c r="M1782" t="str">
        <f t="shared" si="560"/>
        <v>22:44</v>
      </c>
      <c r="O1782">
        <v>366</v>
      </c>
      <c r="Q1782" t="s">
        <v>1810</v>
      </c>
      <c r="R1782" s="7">
        <f t="shared" si="548"/>
        <v>43907</v>
      </c>
      <c r="S1782" t="s">
        <v>3026</v>
      </c>
      <c r="T1782" s="6">
        <f t="shared" si="561"/>
        <v>1.5787037037037037E-2</v>
      </c>
      <c r="U1782">
        <f t="shared" si="549"/>
        <v>1.5578703703703704E-2</v>
      </c>
      <c r="V1782">
        <f t="shared" si="550"/>
        <v>1.5787037037037037E-2</v>
      </c>
      <c r="W1782">
        <f t="shared" si="551"/>
        <v>2.0833333333333294E-4</v>
      </c>
      <c r="X1782">
        <f t="shared" si="563"/>
        <v>1.6030092592592592E-2</v>
      </c>
      <c r="Y1782">
        <f t="shared" si="552"/>
        <v>1.6030092592592592E-2</v>
      </c>
      <c r="Z1782" t="b">
        <f t="shared" si="553"/>
        <v>0</v>
      </c>
      <c r="AA1782" s="6">
        <f t="shared" si="554"/>
        <v>2.4305555555555539E-4</v>
      </c>
      <c r="AB1782" s="6" t="b">
        <f t="shared" si="555"/>
        <v>0</v>
      </c>
      <c r="AC1782" s="9">
        <f t="shared" si="556"/>
        <v>59</v>
      </c>
      <c r="AD1782" s="9">
        <f t="shared" si="564"/>
        <v>168.5714285714287</v>
      </c>
      <c r="AE1782" s="10">
        <f t="shared" si="562"/>
        <v>2.4305555555555552E-4</v>
      </c>
      <c r="AF1782">
        <f t="shared" si="557"/>
        <v>4.5138888888888833E-4</v>
      </c>
      <c r="AG1782" t="b">
        <f t="shared" si="558"/>
        <v>0</v>
      </c>
      <c r="AH1782">
        <f t="shared" si="559"/>
        <v>3.72337962962963E-2</v>
      </c>
    </row>
    <row r="1783" spans="1:34" x14ac:dyDescent="0.2">
      <c r="A1783">
        <v>1891</v>
      </c>
      <c r="B1783" t="s">
        <v>1809</v>
      </c>
      <c r="C1783" t="s">
        <v>1854</v>
      </c>
      <c r="D1783" t="s">
        <v>2038</v>
      </c>
      <c r="E1783" t="str">
        <f t="shared" si="546"/>
        <v>Boris JohnsonMar 17, 2020</v>
      </c>
      <c r="F1783" t="str">
        <f>VLOOKUP(D1783,'names lookup'!A:L,5,FALSE)</f>
        <v>Boris Johnson</v>
      </c>
      <c r="G1783" t="str">
        <f>VLOOKUP(F1783,'names lookup'!E:H,3,FALSE)</f>
        <v>Government</v>
      </c>
      <c r="H1783" t="str">
        <f>VLOOKUP(F1783,'names lookup'!E:I,5,FALSE)</f>
        <v>Government</v>
      </c>
      <c r="I1783" t="str">
        <f>VLOOKUP($F1783,'names lookup'!$E:J,6,FALSE)</f>
        <v>Central govt</v>
      </c>
      <c r="J1783" t="str">
        <f>VLOOKUP($F1783,'names lookup'!$E:K,7,FALSE)</f>
        <v>N/A</v>
      </c>
      <c r="K1783" t="str">
        <f>VLOOKUP($F1783,'names lookup'!$E:L,8,FALSE)</f>
        <v>UK</v>
      </c>
      <c r="L1783" t="str">
        <f t="shared" si="547"/>
        <v>Yeah, so thanks, Vicki. Well, absolutely, what we’re doing is giving very strong advice that public venues, such as theaters, should no longer be visited. The proprietors of those venues that are taking the logical steps that you’d imagine. You’re seeing the change happen already.</v>
      </c>
      <c r="M1783" t="str">
        <f t="shared" si="560"/>
        <v>23:05</v>
      </c>
      <c r="O1783">
        <v>304</v>
      </c>
      <c r="Q1783" t="s">
        <v>1810</v>
      </c>
      <c r="R1783" s="7">
        <f t="shared" si="548"/>
        <v>43907</v>
      </c>
      <c r="S1783" t="s">
        <v>2280</v>
      </c>
      <c r="T1783" s="6">
        <f t="shared" si="561"/>
        <v>1.6030092592592592E-2</v>
      </c>
      <c r="U1783">
        <f t="shared" si="549"/>
        <v>1.6030092592592592E-2</v>
      </c>
      <c r="V1783">
        <f t="shared" si="550"/>
        <v>3.72337962962963E-2</v>
      </c>
      <c r="W1783">
        <f t="shared" si="551"/>
        <v>2.1203703703703707E-2</v>
      </c>
      <c r="X1783">
        <f t="shared" si="563"/>
        <v>1.8275462962962962E-2</v>
      </c>
      <c r="Y1783">
        <f t="shared" si="552"/>
        <v>1.8275462962962962E-2</v>
      </c>
      <c r="Z1783" t="b">
        <f t="shared" si="553"/>
        <v>0</v>
      </c>
      <c r="AA1783" s="6">
        <f t="shared" si="554"/>
        <v>2.6620370370370253E-4</v>
      </c>
      <c r="AB1783" s="6" t="b">
        <f t="shared" si="555"/>
        <v>0</v>
      </c>
      <c r="AC1783" s="9">
        <f t="shared" si="556"/>
        <v>45</v>
      </c>
      <c r="AD1783" s="9">
        <f t="shared" si="564"/>
        <v>117.3913043478266</v>
      </c>
      <c r="AE1783" s="10">
        <f t="shared" si="562"/>
        <v>1.8518518518518518E-4</v>
      </c>
      <c r="AF1783">
        <f t="shared" si="557"/>
        <v>2.2453703703703698E-3</v>
      </c>
      <c r="AG1783" t="b">
        <f t="shared" si="558"/>
        <v>0</v>
      </c>
      <c r="AH1783">
        <f t="shared" si="559"/>
        <v>3.72337962962963E-2</v>
      </c>
    </row>
    <row r="1784" spans="1:34" x14ac:dyDescent="0.2">
      <c r="A1784">
        <v>1892</v>
      </c>
      <c r="B1784" t="s">
        <v>1809</v>
      </c>
      <c r="C1784" t="s">
        <v>1855</v>
      </c>
      <c r="D1784" t="s">
        <v>2038</v>
      </c>
      <c r="E1784" t="str">
        <f t="shared" si="546"/>
        <v>Boris JohnsonMar 17, 2020</v>
      </c>
      <c r="F1784" t="str">
        <f>VLOOKUP(D1784,'names lookup'!A:L,5,FALSE)</f>
        <v>Boris Johnson</v>
      </c>
      <c r="G1784" t="str">
        <f>VLOOKUP(F1784,'names lookup'!E:H,3,FALSE)</f>
        <v>Government</v>
      </c>
      <c r="H1784" t="str">
        <f>VLOOKUP(F1784,'names lookup'!E:I,5,FALSE)</f>
        <v>Government</v>
      </c>
      <c r="I1784" t="str">
        <f>VLOOKUP($F1784,'names lookup'!$E:J,6,FALSE)</f>
        <v>Central govt</v>
      </c>
      <c r="J1784" t="str">
        <f>VLOOKUP($F1784,'names lookup'!$E:K,7,FALSE)</f>
        <v>N/A</v>
      </c>
      <c r="K1784" t="str">
        <f>VLOOKUP($F1784,'names lookup'!$E:L,8,FALSE)</f>
        <v>UK</v>
      </c>
      <c r="L1784" t="str">
        <f t="shared" si="547"/>
        <v>As for enforcement, we have the powers, if necessary, but I don’t believe that it will be necessary to use those powers. When it comes to care homes and visitors to care homes, you can take it from what we’ve just said, about avoiding all unnecessary contact for those particular groups.</v>
      </c>
      <c r="M1784" t="str">
        <f t="shared" si="560"/>
        <v>23:28</v>
      </c>
      <c r="O1784">
        <v>310</v>
      </c>
      <c r="Q1784" t="s">
        <v>1810</v>
      </c>
      <c r="R1784" s="7">
        <f t="shared" si="548"/>
        <v>43907</v>
      </c>
      <c r="S1784" t="s">
        <v>2280</v>
      </c>
      <c r="T1784" s="6">
        <f t="shared" si="561"/>
        <v>1.6296296296296295E-2</v>
      </c>
      <c r="U1784">
        <f t="shared" si="549"/>
        <v>1.6030092592592592E-2</v>
      </c>
      <c r="V1784">
        <f t="shared" si="550"/>
        <v>3.72337962962963E-2</v>
      </c>
      <c r="W1784">
        <f t="shared" si="551"/>
        <v>2.1203703703703707E-2</v>
      </c>
      <c r="X1784">
        <f t="shared" si="563"/>
        <v>1.8275462962962962E-2</v>
      </c>
      <c r="Y1784">
        <f t="shared" si="552"/>
        <v>1.8275462962962962E-2</v>
      </c>
      <c r="Z1784" t="b">
        <f t="shared" si="553"/>
        <v>0</v>
      </c>
      <c r="AA1784" s="6">
        <f t="shared" si="554"/>
        <v>2.3148148148148182E-4</v>
      </c>
      <c r="AB1784" s="6" t="b">
        <f t="shared" si="555"/>
        <v>0</v>
      </c>
      <c r="AC1784" s="9">
        <f t="shared" si="556"/>
        <v>51</v>
      </c>
      <c r="AD1784" s="9">
        <f t="shared" si="564"/>
        <v>152.99999999999977</v>
      </c>
      <c r="AE1784" s="10">
        <f t="shared" si="562"/>
        <v>2.0833333333333335E-4</v>
      </c>
      <c r="AF1784">
        <f t="shared" si="557"/>
        <v>2.2453703703703698E-3</v>
      </c>
      <c r="AG1784" t="b">
        <f t="shared" si="558"/>
        <v>0</v>
      </c>
      <c r="AH1784">
        <f t="shared" si="559"/>
        <v>3.72337962962963E-2</v>
      </c>
    </row>
    <row r="1785" spans="1:34" x14ac:dyDescent="0.2">
      <c r="A1785">
        <v>1893</v>
      </c>
      <c r="B1785" t="s">
        <v>1809</v>
      </c>
      <c r="C1785" t="s">
        <v>1856</v>
      </c>
      <c r="D1785" t="s">
        <v>2038</v>
      </c>
      <c r="E1785" t="str">
        <f t="shared" si="546"/>
        <v>Boris JohnsonMar 17, 2020</v>
      </c>
      <c r="F1785" t="str">
        <f>VLOOKUP(D1785,'names lookup'!A:L,5,FALSE)</f>
        <v>Boris Johnson</v>
      </c>
      <c r="G1785" t="str">
        <f>VLOOKUP(F1785,'names lookup'!E:H,3,FALSE)</f>
        <v>Government</v>
      </c>
      <c r="H1785" t="str">
        <f>VLOOKUP(F1785,'names lookup'!E:I,5,FALSE)</f>
        <v>Government</v>
      </c>
      <c r="I1785" t="str">
        <f>VLOOKUP($F1785,'names lookup'!$E:J,6,FALSE)</f>
        <v>Central govt</v>
      </c>
      <c r="J1785" t="str">
        <f>VLOOKUP($F1785,'names lookup'!$E:K,7,FALSE)</f>
        <v>N/A</v>
      </c>
      <c r="K1785" t="str">
        <f>VLOOKUP($F1785,'names lookup'!$E:L,8,FALSE)</f>
        <v>UK</v>
      </c>
      <c r="L1785" t="str">
        <f t="shared" si="547"/>
        <v>You know, a really strong advice that we’re giving out to people, to avoid unnecessary contact with the over seventies, those with particular health conditions, absolutely. We don’t want to see people unnecessarily visiting care homes.</v>
      </c>
      <c r="M1785" t="str">
        <f t="shared" si="560"/>
        <v>23:48</v>
      </c>
      <c r="O1785">
        <v>258</v>
      </c>
      <c r="Q1785" t="s">
        <v>1810</v>
      </c>
      <c r="R1785" s="7">
        <f t="shared" si="548"/>
        <v>43907</v>
      </c>
      <c r="S1785" t="s">
        <v>2280</v>
      </c>
      <c r="T1785" s="6">
        <f t="shared" si="561"/>
        <v>1.6527777777777777E-2</v>
      </c>
      <c r="U1785">
        <f t="shared" si="549"/>
        <v>1.6030092592592592E-2</v>
      </c>
      <c r="V1785">
        <f t="shared" si="550"/>
        <v>3.72337962962963E-2</v>
      </c>
      <c r="W1785">
        <f t="shared" si="551"/>
        <v>2.1203703703703707E-2</v>
      </c>
      <c r="X1785">
        <f t="shared" si="563"/>
        <v>1.8275462962962962E-2</v>
      </c>
      <c r="Y1785">
        <f t="shared" si="552"/>
        <v>1.8275462962962962E-2</v>
      </c>
      <c r="Z1785" t="b">
        <f t="shared" si="553"/>
        <v>0</v>
      </c>
      <c r="AA1785" s="6">
        <f t="shared" si="554"/>
        <v>1.8518518518518406E-4</v>
      </c>
      <c r="AB1785" s="6" t="b">
        <f t="shared" si="555"/>
        <v>0</v>
      </c>
      <c r="AC1785" s="9">
        <f t="shared" si="556"/>
        <v>36</v>
      </c>
      <c r="AD1785" s="9">
        <f t="shared" si="564"/>
        <v>135.00000000000082</v>
      </c>
      <c r="AE1785" s="10">
        <f t="shared" si="562"/>
        <v>1.3888888888888889E-4</v>
      </c>
      <c r="AF1785">
        <f t="shared" si="557"/>
        <v>2.2453703703703698E-3</v>
      </c>
      <c r="AG1785" t="b">
        <f t="shared" si="558"/>
        <v>0</v>
      </c>
      <c r="AH1785">
        <f t="shared" si="559"/>
        <v>3.72337962962963E-2</v>
      </c>
    </row>
    <row r="1786" spans="1:34" x14ac:dyDescent="0.2">
      <c r="A1786">
        <v>1894</v>
      </c>
      <c r="B1786" t="s">
        <v>1809</v>
      </c>
      <c r="C1786" t="s">
        <v>1857</v>
      </c>
      <c r="D1786" t="s">
        <v>2047</v>
      </c>
      <c r="E1786" t="str">
        <f t="shared" si="546"/>
        <v>Chris WhittyMar 17, 2020</v>
      </c>
      <c r="F1786" t="str">
        <f>VLOOKUP(D1786,'names lookup'!A:L,5,FALSE)</f>
        <v>Chris Whitty</v>
      </c>
      <c r="G1786" t="str">
        <f>VLOOKUP(F1786,'names lookup'!E:H,3,FALSE)</f>
        <v>Department of Health and Social Care (DHSC)</v>
      </c>
      <c r="H1786" t="str">
        <f>VLOOKUP(F1786,'names lookup'!E:I,5,FALSE)</f>
        <v>Government</v>
      </c>
      <c r="I1786" t="str">
        <f>VLOOKUP($F1786,'names lookup'!$E:J,6,FALSE)</f>
        <v>Health</v>
      </c>
      <c r="J1786" t="str">
        <f>VLOOKUP($F1786,'names lookup'!$E:K,7,FALSE)</f>
        <v>N/A</v>
      </c>
      <c r="K1786" t="str">
        <f>VLOOKUP($F1786,'names lookup'!$E:L,8,FALSE)</f>
        <v>England</v>
      </c>
      <c r="L1786" t="str">
        <f t="shared" si="547"/>
        <v>Actually, as to the testing?</v>
      </c>
      <c r="M1786" t="str">
        <f t="shared" si="560"/>
        <v>24:04</v>
      </c>
      <c r="O1786">
        <v>50</v>
      </c>
      <c r="Q1786" t="s">
        <v>1810</v>
      </c>
      <c r="R1786" s="7">
        <f t="shared" si="548"/>
        <v>43907</v>
      </c>
      <c r="S1786" t="s">
        <v>2420</v>
      </c>
      <c r="T1786" s="6">
        <f t="shared" si="561"/>
        <v>1.6712962962962961E-2</v>
      </c>
      <c r="U1786">
        <f t="shared" si="549"/>
        <v>1.6712962962962961E-2</v>
      </c>
      <c r="V1786">
        <f t="shared" si="550"/>
        <v>3.5960648148148151E-2</v>
      </c>
      <c r="W1786">
        <f t="shared" si="551"/>
        <v>1.9247685185185191E-2</v>
      </c>
      <c r="X1786">
        <f t="shared" si="563"/>
        <v>1.8275462962962962E-2</v>
      </c>
      <c r="Y1786">
        <f t="shared" si="552"/>
        <v>1.8275462962962962E-2</v>
      </c>
      <c r="Z1786" t="b">
        <f t="shared" si="553"/>
        <v>0</v>
      </c>
      <c r="AA1786" s="6">
        <f t="shared" si="554"/>
        <v>0</v>
      </c>
      <c r="AB1786" s="6" t="b">
        <f t="shared" si="555"/>
        <v>0</v>
      </c>
      <c r="AC1786" s="9">
        <f t="shared" si="556"/>
        <v>5</v>
      </c>
      <c r="AD1786" s="9"/>
      <c r="AE1786" s="10">
        <f t="shared" si="562"/>
        <v>1.1574074074074073E-5</v>
      </c>
      <c r="AF1786">
        <f t="shared" si="557"/>
        <v>1.5625000000000014E-3</v>
      </c>
      <c r="AG1786" t="b">
        <f t="shared" si="558"/>
        <v>0</v>
      </c>
      <c r="AH1786">
        <f t="shared" si="559"/>
        <v>3.72337962962963E-2</v>
      </c>
    </row>
    <row r="1787" spans="1:34" x14ac:dyDescent="0.2">
      <c r="A1787">
        <v>1895</v>
      </c>
      <c r="B1787" t="s">
        <v>1809</v>
      </c>
      <c r="C1787" t="s">
        <v>1858</v>
      </c>
      <c r="D1787" t="s">
        <v>2038</v>
      </c>
      <c r="E1787" t="str">
        <f t="shared" si="546"/>
        <v>Boris JohnsonMar 17, 2020</v>
      </c>
      <c r="F1787" t="str">
        <f>VLOOKUP(D1787,'names lookup'!A:L,5,FALSE)</f>
        <v>Boris Johnson</v>
      </c>
      <c r="G1787" t="str">
        <f>VLOOKUP(F1787,'names lookup'!E:H,3,FALSE)</f>
        <v>Government</v>
      </c>
      <c r="H1787" t="str">
        <f>VLOOKUP(F1787,'names lookup'!E:I,5,FALSE)</f>
        <v>Government</v>
      </c>
      <c r="I1787" t="str">
        <f>VLOOKUP($F1787,'names lookup'!$E:J,6,FALSE)</f>
        <v>Central govt</v>
      </c>
      <c r="J1787" t="str">
        <f>VLOOKUP($F1787,'names lookup'!$E:K,7,FALSE)</f>
        <v>N/A</v>
      </c>
      <c r="K1787" t="str">
        <f>VLOOKUP($F1787,'names lookup'!$E:L,8,FALSE)</f>
        <v>UK</v>
      </c>
      <c r="L1787" t="str">
        <f t="shared" si="547"/>
        <v>Yes, and on the testing. Yeah, absolutely.</v>
      </c>
      <c r="M1787" t="str">
        <f t="shared" si="560"/>
        <v>24:04</v>
      </c>
      <c r="O1787">
        <v>65</v>
      </c>
      <c r="Q1787" t="s">
        <v>1810</v>
      </c>
      <c r="R1787" s="7">
        <f t="shared" si="548"/>
        <v>43907</v>
      </c>
      <c r="S1787" t="s">
        <v>2420</v>
      </c>
      <c r="T1787" s="6">
        <f t="shared" si="561"/>
        <v>1.6712962962962961E-2</v>
      </c>
      <c r="U1787">
        <f t="shared" si="549"/>
        <v>1.6712962962962961E-2</v>
      </c>
      <c r="V1787">
        <f t="shared" si="550"/>
        <v>3.72337962962963E-2</v>
      </c>
      <c r="W1787">
        <f t="shared" si="551"/>
        <v>2.0520833333333339E-2</v>
      </c>
      <c r="X1787">
        <f t="shared" si="563"/>
        <v>1.8275462962962962E-2</v>
      </c>
      <c r="Y1787">
        <f t="shared" si="552"/>
        <v>1.8275462962962962E-2</v>
      </c>
      <c r="Z1787" t="b">
        <f t="shared" si="553"/>
        <v>0</v>
      </c>
      <c r="AA1787" s="6">
        <f t="shared" si="554"/>
        <v>2.314814814815061E-5</v>
      </c>
      <c r="AB1787" s="6" t="b">
        <f t="shared" si="555"/>
        <v>0</v>
      </c>
      <c r="AC1787" s="9">
        <f t="shared" si="556"/>
        <v>7</v>
      </c>
      <c r="AD1787" s="9">
        <f t="shared" ref="AD1787:AD1822" si="565">IF(AB1787=FALSE,AC1787/(AA1787*(24*60)),"")</f>
        <v>209.99999999997766</v>
      </c>
      <c r="AE1787" s="10">
        <f t="shared" si="562"/>
        <v>2.3148148148148147E-5</v>
      </c>
      <c r="AF1787">
        <f t="shared" si="557"/>
        <v>1.5625000000000014E-3</v>
      </c>
      <c r="AG1787" t="b">
        <f t="shared" si="558"/>
        <v>0</v>
      </c>
      <c r="AH1787">
        <f t="shared" si="559"/>
        <v>3.72337962962963E-2</v>
      </c>
    </row>
    <row r="1788" spans="1:34" x14ac:dyDescent="0.2">
      <c r="A1788">
        <v>1896</v>
      </c>
      <c r="B1788" t="s">
        <v>1809</v>
      </c>
      <c r="C1788" t="s">
        <v>1859</v>
      </c>
      <c r="D1788" t="s">
        <v>2047</v>
      </c>
      <c r="E1788" t="str">
        <f t="shared" si="546"/>
        <v>Chris WhittyMar 17, 2020</v>
      </c>
      <c r="F1788" t="str">
        <f>VLOOKUP(D1788,'names lookup'!A:L,5,FALSE)</f>
        <v>Chris Whitty</v>
      </c>
      <c r="G1788" t="str">
        <f>VLOOKUP(F1788,'names lookup'!E:H,3,FALSE)</f>
        <v>Department of Health and Social Care (DHSC)</v>
      </c>
      <c r="H1788" t="str">
        <f>VLOOKUP(F1788,'names lookup'!E:I,5,FALSE)</f>
        <v>Government</v>
      </c>
      <c r="I1788" t="str">
        <f>VLOOKUP($F1788,'names lookup'!$E:J,6,FALSE)</f>
        <v>Health</v>
      </c>
      <c r="J1788" t="str">
        <f>VLOOKUP($F1788,'names lookup'!$E:K,7,FALSE)</f>
        <v>N/A</v>
      </c>
      <c r="K1788" t="str">
        <f>VLOOKUP($F1788,'names lookup'!$E:L,8,FALSE)</f>
        <v>England</v>
      </c>
      <c r="L1788" t="str">
        <f t="shared" si="547"/>
        <v>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v>
      </c>
      <c r="M1788" t="str">
        <f t="shared" si="560"/>
        <v>24:06</v>
      </c>
      <c r="O1788">
        <v>875</v>
      </c>
      <c r="Q1788" t="s">
        <v>1810</v>
      </c>
      <c r="R1788" s="7">
        <f t="shared" si="548"/>
        <v>43907</v>
      </c>
      <c r="S1788" t="s">
        <v>3027</v>
      </c>
      <c r="T1788" s="6">
        <f t="shared" si="561"/>
        <v>1.6736111111111111E-2</v>
      </c>
      <c r="U1788">
        <f t="shared" si="549"/>
        <v>1.6736111111111111E-2</v>
      </c>
      <c r="V1788">
        <f t="shared" si="550"/>
        <v>3.5960648148148151E-2</v>
      </c>
      <c r="W1788">
        <f t="shared" si="551"/>
        <v>1.922453703703704E-2</v>
      </c>
      <c r="X1788">
        <f t="shared" si="563"/>
        <v>1.8275462962962962E-2</v>
      </c>
      <c r="Y1788">
        <f t="shared" si="552"/>
        <v>1.8275462962962962E-2</v>
      </c>
      <c r="Z1788" t="b">
        <f t="shared" si="553"/>
        <v>0</v>
      </c>
      <c r="AA1788" s="6">
        <f t="shared" si="554"/>
        <v>5.6712962962962923E-4</v>
      </c>
      <c r="AB1788" s="6" t="b">
        <f t="shared" si="555"/>
        <v>0</v>
      </c>
      <c r="AC1788" s="9">
        <f t="shared" si="556"/>
        <v>151</v>
      </c>
      <c r="AD1788" s="9">
        <f t="shared" si="565"/>
        <v>184.89795918367361</v>
      </c>
      <c r="AE1788" s="10">
        <f t="shared" si="562"/>
        <v>6.2500000000000001E-4</v>
      </c>
      <c r="AF1788">
        <f t="shared" si="557"/>
        <v>1.5393518518518508E-3</v>
      </c>
      <c r="AG1788" t="b">
        <f t="shared" si="558"/>
        <v>0</v>
      </c>
      <c r="AH1788">
        <f t="shared" si="559"/>
        <v>3.72337962962963E-2</v>
      </c>
    </row>
    <row r="1789" spans="1:34" x14ac:dyDescent="0.2">
      <c r="A1789">
        <v>1897</v>
      </c>
      <c r="B1789" t="s">
        <v>1809</v>
      </c>
      <c r="C1789" t="s">
        <v>1860</v>
      </c>
      <c r="D1789" t="s">
        <v>2047</v>
      </c>
      <c r="E1789" t="str">
        <f t="shared" si="546"/>
        <v>Chris WhittyMar 17, 2020</v>
      </c>
      <c r="F1789" t="str">
        <f>VLOOKUP(D1789,'names lookup'!A:L,5,FALSE)</f>
        <v>Chris Whitty</v>
      </c>
      <c r="G1789" t="str">
        <f>VLOOKUP(F1789,'names lookup'!E:H,3,FALSE)</f>
        <v>Department of Health and Social Care (DHSC)</v>
      </c>
      <c r="H1789" t="str">
        <f>VLOOKUP(F1789,'names lookup'!E:I,5,FALSE)</f>
        <v>Government</v>
      </c>
      <c r="I1789" t="str">
        <f>VLOOKUP($F1789,'names lookup'!$E:J,6,FALSE)</f>
        <v>Health</v>
      </c>
      <c r="J1789" t="str">
        <f>VLOOKUP($F1789,'names lookup'!$E:K,7,FALSE)</f>
        <v>N/A</v>
      </c>
      <c r="K1789" t="str">
        <f>VLOOKUP($F1789,'names lookup'!$E:L,8,FALSE)</f>
        <v>England</v>
      </c>
      <c r="L1789" t="str">
        <f t="shared" si="547"/>
        <v>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v>
      </c>
      <c r="M1789" t="str">
        <f t="shared" si="560"/>
        <v>24:55</v>
      </c>
      <c r="O1789">
        <v>533</v>
      </c>
      <c r="Q1789" t="s">
        <v>1810</v>
      </c>
      <c r="R1789" s="7">
        <f t="shared" si="548"/>
        <v>43907</v>
      </c>
      <c r="S1789" t="s">
        <v>3027</v>
      </c>
      <c r="T1789" s="6">
        <f t="shared" si="561"/>
        <v>1.7303240740740741E-2</v>
      </c>
      <c r="U1789">
        <f t="shared" si="549"/>
        <v>1.6736111111111111E-2</v>
      </c>
      <c r="V1789">
        <f t="shared" si="550"/>
        <v>3.5960648148148151E-2</v>
      </c>
      <c r="W1789">
        <f t="shared" si="551"/>
        <v>1.922453703703704E-2</v>
      </c>
      <c r="X1789">
        <f t="shared" si="563"/>
        <v>1.8275462962962962E-2</v>
      </c>
      <c r="Y1789">
        <f t="shared" si="552"/>
        <v>1.8275462962962962E-2</v>
      </c>
      <c r="Z1789" t="b">
        <f t="shared" si="553"/>
        <v>0</v>
      </c>
      <c r="AA1789" s="6">
        <f t="shared" si="554"/>
        <v>3.7037037037036813E-4</v>
      </c>
      <c r="AB1789" s="6" t="b">
        <f t="shared" si="555"/>
        <v>0</v>
      </c>
      <c r="AC1789" s="9">
        <f t="shared" si="556"/>
        <v>91</v>
      </c>
      <c r="AD1789" s="9">
        <f t="shared" si="565"/>
        <v>170.62500000000102</v>
      </c>
      <c r="AE1789" s="10">
        <f t="shared" si="562"/>
        <v>3.7037037037037035E-4</v>
      </c>
      <c r="AF1789">
        <f t="shared" si="557"/>
        <v>1.5393518518518508E-3</v>
      </c>
      <c r="AG1789" t="b">
        <f t="shared" si="558"/>
        <v>0</v>
      </c>
      <c r="AH1789">
        <f t="shared" si="559"/>
        <v>3.72337962962963E-2</v>
      </c>
    </row>
    <row r="1790" spans="1:34" x14ac:dyDescent="0.2">
      <c r="A1790">
        <v>1898</v>
      </c>
      <c r="B1790" t="s">
        <v>1809</v>
      </c>
      <c r="C1790" t="s">
        <v>1861</v>
      </c>
      <c r="D1790" t="s">
        <v>2038</v>
      </c>
      <c r="E1790" t="str">
        <f t="shared" si="546"/>
        <v>Boris JohnsonMar 17, 2020</v>
      </c>
      <c r="F1790" t="str">
        <f>VLOOKUP(D1790,'names lookup'!A:L,5,FALSE)</f>
        <v>Boris Johnson</v>
      </c>
      <c r="G1790" t="str">
        <f>VLOOKUP(F1790,'names lookup'!E:H,3,FALSE)</f>
        <v>Government</v>
      </c>
      <c r="H1790" t="str">
        <f>VLOOKUP(F1790,'names lookup'!E:I,5,FALSE)</f>
        <v>Government</v>
      </c>
      <c r="I1790" t="str">
        <f>VLOOKUP($F1790,'names lookup'!$E:J,6,FALSE)</f>
        <v>Central govt</v>
      </c>
      <c r="J1790" t="str">
        <f>VLOOKUP($F1790,'names lookup'!$E:K,7,FALSE)</f>
        <v>N/A</v>
      </c>
      <c r="K1790" t="str">
        <f>VLOOKUP($F1790,'names lookup'!$E:L,8,FALSE)</f>
        <v>UK</v>
      </c>
      <c r="L1790" t="str">
        <f t="shared" si="547"/>
        <v>Thanks. Beth Ruby’s going to do something on that.</v>
      </c>
      <c r="M1790" t="str">
        <f t="shared" si="560"/>
        <v>25:27</v>
      </c>
      <c r="O1790">
        <v>73</v>
      </c>
      <c r="Q1790" t="s">
        <v>1810</v>
      </c>
      <c r="R1790" s="7">
        <f t="shared" si="548"/>
        <v>43907</v>
      </c>
      <c r="S1790" t="s">
        <v>2583</v>
      </c>
      <c r="T1790" s="6">
        <f t="shared" si="561"/>
        <v>1.7673611111111109E-2</v>
      </c>
      <c r="U1790">
        <f t="shared" si="549"/>
        <v>1.7673611111111109E-2</v>
      </c>
      <c r="V1790">
        <f t="shared" si="550"/>
        <v>3.72337962962963E-2</v>
      </c>
      <c r="W1790">
        <f t="shared" si="551"/>
        <v>1.9560185185185191E-2</v>
      </c>
      <c r="X1790">
        <f t="shared" si="563"/>
        <v>1.8275462962962962E-2</v>
      </c>
      <c r="Y1790">
        <f t="shared" si="552"/>
        <v>1.8275462962962962E-2</v>
      </c>
      <c r="Z1790" t="b">
        <f t="shared" si="553"/>
        <v>0</v>
      </c>
      <c r="AA1790" s="6">
        <f t="shared" si="554"/>
        <v>4.6296296296297751E-5</v>
      </c>
      <c r="AB1790" s="6" t="b">
        <f t="shared" si="555"/>
        <v>0</v>
      </c>
      <c r="AC1790" s="9">
        <f t="shared" si="556"/>
        <v>9</v>
      </c>
      <c r="AD1790" s="9">
        <f t="shared" si="565"/>
        <v>134.99999999999577</v>
      </c>
      <c r="AE1790" s="10">
        <f t="shared" si="562"/>
        <v>3.4722222222222222E-5</v>
      </c>
      <c r="AF1790">
        <f t="shared" si="557"/>
        <v>6.0185185185185341E-4</v>
      </c>
      <c r="AG1790" t="b">
        <f t="shared" si="558"/>
        <v>0</v>
      </c>
      <c r="AH1790">
        <f t="shared" si="559"/>
        <v>3.72337962962963E-2</v>
      </c>
    </row>
    <row r="1791" spans="1:34" x14ac:dyDescent="0.2">
      <c r="A1791">
        <v>1899</v>
      </c>
      <c r="B1791" t="s">
        <v>1809</v>
      </c>
      <c r="C1791" t="s">
        <v>1862</v>
      </c>
      <c r="D1791" t="s">
        <v>2036</v>
      </c>
      <c r="E1791" t="str">
        <f t="shared" si="546"/>
        <v>Beth RubyMar 17, 2020</v>
      </c>
      <c r="F1791" t="str">
        <f>VLOOKUP(E1791,'names lookup'!D:L,2,FALSE)</f>
        <v>Beth Rigby</v>
      </c>
      <c r="G1791" t="str">
        <f>VLOOKUP(F1791,'names lookup'!E:H,3,FALSE)</f>
        <v>Sky News</v>
      </c>
      <c r="H1791" t="str">
        <f>VLOOKUP(F1791,'names lookup'!E:I,5,FALSE)</f>
        <v>Media</v>
      </c>
      <c r="I1791" t="str">
        <f>VLOOKUP($F1791,'names lookup'!$E:J,6,FALSE)</f>
        <v>TV</v>
      </c>
      <c r="J1791" t="str">
        <f>VLOOKUP($F1791,'names lookup'!$E:K,7,FALSE)</f>
        <v>National</v>
      </c>
      <c r="K1791" t="str">
        <f>VLOOKUP($F1791,'names lookup'!$E:L,8,FALSE)</f>
        <v>UK</v>
      </c>
      <c r="L1791" t="str">
        <f t="shared" si="547"/>
        <v>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v>
      </c>
      <c r="M1791" t="str">
        <f t="shared" si="560"/>
        <v>25:31</v>
      </c>
      <c r="O1791">
        <v>332</v>
      </c>
      <c r="Q1791" t="s">
        <v>1810</v>
      </c>
      <c r="R1791" s="7">
        <f t="shared" si="548"/>
        <v>43907</v>
      </c>
      <c r="S1791" t="s">
        <v>2336</v>
      </c>
      <c r="T1791" s="6">
        <f t="shared" si="561"/>
        <v>1.7719907407407406E-2</v>
      </c>
      <c r="U1791">
        <f t="shared" si="549"/>
        <v>1.7719907407407406E-2</v>
      </c>
      <c r="V1791">
        <f t="shared" si="550"/>
        <v>1.8124999999999999E-2</v>
      </c>
      <c r="W1791">
        <f t="shared" si="551"/>
        <v>4.0509259259259231E-4</v>
      </c>
      <c r="X1791">
        <f t="shared" si="563"/>
        <v>1.8275462962962962E-2</v>
      </c>
      <c r="Y1791">
        <f t="shared" si="552"/>
        <v>1.8275462962962962E-2</v>
      </c>
      <c r="Z1791" t="b">
        <f t="shared" si="553"/>
        <v>0</v>
      </c>
      <c r="AA1791" s="6">
        <f t="shared" si="554"/>
        <v>2.4305555555555539E-4</v>
      </c>
      <c r="AB1791" s="6" t="b">
        <f t="shared" si="555"/>
        <v>0</v>
      </c>
      <c r="AC1791" s="9">
        <f t="shared" si="556"/>
        <v>55</v>
      </c>
      <c r="AD1791" s="9">
        <f t="shared" si="565"/>
        <v>157.14285714285725</v>
      </c>
      <c r="AE1791" s="10">
        <f t="shared" si="562"/>
        <v>2.199074074074074E-4</v>
      </c>
      <c r="AF1791">
        <f t="shared" si="557"/>
        <v>5.5555555555555566E-4</v>
      </c>
      <c r="AG1791" t="b">
        <f t="shared" si="558"/>
        <v>0</v>
      </c>
      <c r="AH1791">
        <f t="shared" si="559"/>
        <v>3.72337962962963E-2</v>
      </c>
    </row>
    <row r="1792" spans="1:34" x14ac:dyDescent="0.2">
      <c r="A1792">
        <v>1900</v>
      </c>
      <c r="B1792" t="s">
        <v>1809</v>
      </c>
      <c r="C1792" t="s">
        <v>1863</v>
      </c>
      <c r="D1792" t="s">
        <v>2036</v>
      </c>
      <c r="E1792" t="str">
        <f t="shared" si="546"/>
        <v>Beth RubyMar 17, 2020</v>
      </c>
      <c r="F1792" t="str">
        <f>VLOOKUP(E1792,'names lookup'!D:L,2,FALSE)</f>
        <v>Beth Rigby</v>
      </c>
      <c r="G1792" t="str">
        <f>VLOOKUP(F1792,'names lookup'!E:H,3,FALSE)</f>
        <v>Sky News</v>
      </c>
      <c r="H1792" t="str">
        <f>VLOOKUP(F1792,'names lookup'!E:I,5,FALSE)</f>
        <v>Media</v>
      </c>
      <c r="I1792" t="str">
        <f>VLOOKUP($F1792,'names lookup'!$E:J,6,FALSE)</f>
        <v>TV</v>
      </c>
      <c r="J1792" t="str">
        <f>VLOOKUP($F1792,'names lookup'!$E:K,7,FALSE)</f>
        <v>National</v>
      </c>
      <c r="K1792" t="str">
        <f>VLOOKUP($F1792,'names lookup'!$E:L,8,FALSE)</f>
        <v>UK</v>
      </c>
      <c r="L1792" t="str">
        <f t="shared" si="547"/>
        <v>Are these are sorts of measures you think the public should expect in the next few days? And if I may, Sir Patrick, a question for you, you just talked about London, when do you think London will hit the peak? What’s the timeframe?</v>
      </c>
      <c r="M1792" t="str">
        <f t="shared" si="560"/>
        <v>25:52</v>
      </c>
      <c r="O1792">
        <v>250</v>
      </c>
      <c r="Q1792" t="s">
        <v>1810</v>
      </c>
      <c r="R1792" s="7">
        <f t="shared" si="548"/>
        <v>43907</v>
      </c>
      <c r="S1792" t="s">
        <v>2336</v>
      </c>
      <c r="T1792" s="6">
        <f t="shared" si="561"/>
        <v>1.7962962962962962E-2</v>
      </c>
      <c r="U1792">
        <f t="shared" si="549"/>
        <v>1.7719907407407406E-2</v>
      </c>
      <c r="V1792">
        <f t="shared" si="550"/>
        <v>1.8124999999999999E-2</v>
      </c>
      <c r="W1792">
        <f t="shared" si="551"/>
        <v>4.0509259259259231E-4</v>
      </c>
      <c r="X1792">
        <f t="shared" si="563"/>
        <v>1.8275462962962962E-2</v>
      </c>
      <c r="Y1792">
        <f t="shared" si="552"/>
        <v>1.8275462962962962E-2</v>
      </c>
      <c r="Z1792" t="b">
        <f t="shared" si="553"/>
        <v>0</v>
      </c>
      <c r="AA1792" s="6">
        <f t="shared" si="554"/>
        <v>1.6203703703703692E-4</v>
      </c>
      <c r="AB1792" s="6" t="b">
        <f t="shared" si="555"/>
        <v>0</v>
      </c>
      <c r="AC1792" s="9">
        <f t="shared" si="556"/>
        <v>44</v>
      </c>
      <c r="AD1792" s="9">
        <f t="shared" si="565"/>
        <v>188.5714285714287</v>
      </c>
      <c r="AE1792" s="10">
        <f t="shared" si="562"/>
        <v>1.7361111111111112E-4</v>
      </c>
      <c r="AF1792">
        <f t="shared" si="557"/>
        <v>5.5555555555555566E-4</v>
      </c>
      <c r="AG1792" t="b">
        <f t="shared" si="558"/>
        <v>0</v>
      </c>
      <c r="AH1792">
        <f t="shared" si="559"/>
        <v>3.72337962962963E-2</v>
      </c>
    </row>
    <row r="1793" spans="1:34" x14ac:dyDescent="0.2">
      <c r="A1793">
        <v>1901</v>
      </c>
      <c r="B1793" t="s">
        <v>1809</v>
      </c>
      <c r="C1793" t="s">
        <v>1864</v>
      </c>
      <c r="D1793" t="s">
        <v>2036</v>
      </c>
      <c r="E1793" t="str">
        <f t="shared" si="546"/>
        <v>Beth RubyMar 17, 2020</v>
      </c>
      <c r="F1793" t="str">
        <f>VLOOKUP(E1793,'names lookup'!D:L,2,FALSE)</f>
        <v>Beth Rigby</v>
      </c>
      <c r="G1793" t="str">
        <f>VLOOKUP(F1793,'names lookup'!E:H,3,FALSE)</f>
        <v>Sky News</v>
      </c>
      <c r="H1793" t="str">
        <f>VLOOKUP(F1793,'names lookup'!E:I,5,FALSE)</f>
        <v>Media</v>
      </c>
      <c r="I1793" t="str">
        <f>VLOOKUP($F1793,'names lookup'!$E:J,6,FALSE)</f>
        <v>TV</v>
      </c>
      <c r="J1793" t="str">
        <f>VLOOKUP($F1793,'names lookup'!$E:K,7,FALSE)</f>
        <v>National</v>
      </c>
      <c r="K1793" t="str">
        <f>VLOOKUP($F1793,'names lookup'!$E:L,8,FALSE)</f>
        <v>UK</v>
      </c>
      <c r="L1793" t="str">
        <f t="shared" si="547"/>
        <v>And in terms of cases of coronavirus across the country now, last week, you said up to 10,000 people last Thursday, how many people now do you think are carrying the virus? Thank you.</v>
      </c>
      <c r="M1793" t="str">
        <f t="shared" si="560"/>
        <v>26:06</v>
      </c>
      <c r="O1793">
        <v>202</v>
      </c>
      <c r="Q1793" t="s">
        <v>1810</v>
      </c>
      <c r="R1793" s="7">
        <f t="shared" si="548"/>
        <v>43907</v>
      </c>
      <c r="S1793" t="s">
        <v>2336</v>
      </c>
      <c r="T1793" s="6">
        <f t="shared" si="561"/>
        <v>1.8124999999999999E-2</v>
      </c>
      <c r="U1793">
        <f t="shared" si="549"/>
        <v>1.7719907407407406E-2</v>
      </c>
      <c r="V1793">
        <f t="shared" si="550"/>
        <v>1.8124999999999999E-2</v>
      </c>
      <c r="W1793">
        <f t="shared" si="551"/>
        <v>4.0509259259259231E-4</v>
      </c>
      <c r="X1793">
        <f t="shared" si="563"/>
        <v>1.8275462962962962E-2</v>
      </c>
      <c r="Y1793">
        <f t="shared" si="552"/>
        <v>1.8275462962962962E-2</v>
      </c>
      <c r="Z1793" t="b">
        <f t="shared" si="553"/>
        <v>0</v>
      </c>
      <c r="AA1793" s="6">
        <f t="shared" si="554"/>
        <v>1.5046296296296335E-4</v>
      </c>
      <c r="AB1793" s="6" t="b">
        <f t="shared" si="555"/>
        <v>0</v>
      </c>
      <c r="AC1793" s="9">
        <f t="shared" si="556"/>
        <v>34</v>
      </c>
      <c r="AD1793" s="9">
        <f t="shared" si="565"/>
        <v>156.92307692307651</v>
      </c>
      <c r="AE1793" s="10">
        <f t="shared" si="562"/>
        <v>1.3888888888888889E-4</v>
      </c>
      <c r="AF1793">
        <f t="shared" si="557"/>
        <v>5.5555555555555566E-4</v>
      </c>
      <c r="AG1793" t="b">
        <f t="shared" si="558"/>
        <v>0</v>
      </c>
      <c r="AH1793">
        <f t="shared" si="559"/>
        <v>3.72337962962963E-2</v>
      </c>
    </row>
    <row r="1794" spans="1:34" x14ac:dyDescent="0.2">
      <c r="A1794">
        <v>1902</v>
      </c>
      <c r="B1794" t="s">
        <v>1809</v>
      </c>
      <c r="C1794" t="s">
        <v>1865</v>
      </c>
      <c r="D1794" t="s">
        <v>2038</v>
      </c>
      <c r="E1794" t="str">
        <f t="shared" ref="E1794:E1857" si="566">D1794&amp;Q1794</f>
        <v>Boris JohnsonMar 17, 2020</v>
      </c>
      <c r="F1794" t="str">
        <f>VLOOKUP(D1794,'names lookup'!A:L,5,FALSE)</f>
        <v>Boris Johnson</v>
      </c>
      <c r="G1794" t="str">
        <f>VLOOKUP(F1794,'names lookup'!E:H,3,FALSE)</f>
        <v>Government</v>
      </c>
      <c r="H1794" t="str">
        <f>VLOOKUP(F1794,'names lookup'!E:I,5,FALSE)</f>
        <v>Government</v>
      </c>
      <c r="I1794" t="str">
        <f>VLOOKUP($F1794,'names lookup'!$E:J,6,FALSE)</f>
        <v>Central govt</v>
      </c>
      <c r="J1794" t="str">
        <f>VLOOKUP($F1794,'names lookup'!$E:K,7,FALSE)</f>
        <v>N/A</v>
      </c>
      <c r="K1794" t="str">
        <f>VLOOKUP($F1794,'names lookup'!$E:L,8,FALSE)</f>
        <v>UK</v>
      </c>
      <c r="L1794" t="str">
        <f t="shared" ref="L1794:L1857" si="567">TRIM(SUBSTITUTE(SUBSTITUTE(SUBSTITUTE(SUBSTITUTE(C1794,D1794,""),M1794,""),"();",""),":",""))</f>
        <v>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v>
      </c>
      <c r="M1794" t="str">
        <f t="shared" si="560"/>
        <v>26:19</v>
      </c>
      <c r="O1794">
        <v>508</v>
      </c>
      <c r="Q1794" t="s">
        <v>1810</v>
      </c>
      <c r="R1794" s="7">
        <f t="shared" ref="R1794:R1857" si="568">DATE(2020,IF(LEFT(Q1794,3)="Apr",4,3),SUBSTITUTE(SUBSTITUTE(SUBSTITUTE(Q1794,", 2020",""),"Apr ",""),"Mar ",""))</f>
        <v>43907</v>
      </c>
      <c r="S1794" t="s">
        <v>3028</v>
      </c>
      <c r="T1794" s="6">
        <f t="shared" si="561"/>
        <v>1.8275462962962962E-2</v>
      </c>
      <c r="U1794">
        <f t="shared" ref="U1794:U1857" si="569">IF(D1794=D1793,U1793,T1794)</f>
        <v>1.8275462962962962E-2</v>
      </c>
      <c r="V1794">
        <f t="shared" ref="V1794:V1857" si="570">_xlfn.MAXIFS(T:T,D:D,D1794,B:B,B1794)</f>
        <v>3.72337962962963E-2</v>
      </c>
      <c r="W1794">
        <f t="shared" ref="W1794:W1857" si="571">V1794-U1794</f>
        <v>1.8958333333333337E-2</v>
      </c>
      <c r="X1794">
        <f t="shared" si="563"/>
        <v>2.0671296296296295E-2</v>
      </c>
      <c r="Y1794">
        <f t="shared" ref="Y1794:Y1857" si="572">IF(ISBLANK(X1794),V1794,X1794)</f>
        <v>2.0671296296296295E-2</v>
      </c>
      <c r="Z1794" t="b">
        <f t="shared" ref="Z1794:Z1857" si="573">IF(ISBLANK(X1794),TRUE,FALSE)</f>
        <v>0</v>
      </c>
      <c r="AA1794" s="6">
        <f t="shared" ref="AA1794:AA1857" si="574">T1795-T1794</f>
        <v>3.8194444444444517E-4</v>
      </c>
      <c r="AB1794" s="6" t="b">
        <f t="shared" ref="AB1794:AB1857" si="575">AA1794&lt;0</f>
        <v>0</v>
      </c>
      <c r="AC1794" s="9">
        <f t="shared" ref="AC1794:AC1857" si="576">LEN(TRIM(L1794))-LEN(SUBSTITUTE(L1794," ",""))+1</f>
        <v>90</v>
      </c>
      <c r="AD1794" s="9">
        <f t="shared" si="565"/>
        <v>163.63636363636331</v>
      </c>
      <c r="AE1794" s="10">
        <f t="shared" si="562"/>
        <v>3.7037037037037035E-4</v>
      </c>
      <c r="AF1794">
        <f t="shared" ref="AF1794:AF1857" si="577">Y1794-U1794</f>
        <v>2.3958333333333331E-3</v>
      </c>
      <c r="AG1794" t="b">
        <f t="shared" ref="AG1794:AG1857" si="578">AF1794&lt;0</f>
        <v>0</v>
      </c>
      <c r="AH1794">
        <f t="shared" ref="AH1794:AH1857" si="579">_xlfn.MAXIFS(T:T,B:B,B1794)</f>
        <v>3.72337962962963E-2</v>
      </c>
    </row>
    <row r="1795" spans="1:34" x14ac:dyDescent="0.2">
      <c r="A1795">
        <v>1903</v>
      </c>
      <c r="B1795" t="s">
        <v>1809</v>
      </c>
      <c r="C1795" t="s">
        <v>1866</v>
      </c>
      <c r="D1795" t="s">
        <v>2038</v>
      </c>
      <c r="E1795" t="str">
        <f t="shared" si="566"/>
        <v>Boris JohnsonMar 17, 2020</v>
      </c>
      <c r="F1795" t="str">
        <f>VLOOKUP(D1795,'names lookup'!A:L,5,FALSE)</f>
        <v>Boris Johnson</v>
      </c>
      <c r="G1795" t="str">
        <f>VLOOKUP(F1795,'names lookup'!E:H,3,FALSE)</f>
        <v>Government</v>
      </c>
      <c r="H1795" t="str">
        <f>VLOOKUP(F1795,'names lookup'!E:I,5,FALSE)</f>
        <v>Government</v>
      </c>
      <c r="I1795" t="str">
        <f>VLOOKUP($F1795,'names lookup'!$E:J,6,FALSE)</f>
        <v>Central govt</v>
      </c>
      <c r="J1795" t="str">
        <f>VLOOKUP($F1795,'names lookup'!$E:K,7,FALSE)</f>
        <v>N/A</v>
      </c>
      <c r="K1795" t="str">
        <f>VLOOKUP($F1795,'names lookup'!$E:L,8,FALSE)</f>
        <v>UK</v>
      </c>
      <c r="L1795" t="str">
        <f t="shared" si="567"/>
        <v>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v>
      </c>
      <c r="M1795" t="str">
        <f t="shared" ref="M1795:M1858" si="580">MID(C1795,FIND("(",C1795)+1,FIND(")",C1795)-FIND("(",C1795)-1)</f>
        <v>26:52</v>
      </c>
      <c r="O1795">
        <v>315</v>
      </c>
      <c r="Q1795" t="s">
        <v>1810</v>
      </c>
      <c r="R1795" s="7">
        <f t="shared" si="568"/>
        <v>43907</v>
      </c>
      <c r="S1795" t="s">
        <v>3028</v>
      </c>
      <c r="T1795" s="6">
        <f t="shared" ref="T1795:T1858" si="581">IF(LEN(N1795)&gt;5,TIME(LEFT(M1795,2),MID(M1795,4,2),RIGHT(M1795,2)),TIME(N1795,LEFT(M1795,2),RIGHT(M1795,2)))</f>
        <v>1.8657407407407407E-2</v>
      </c>
      <c r="U1795">
        <f t="shared" si="569"/>
        <v>1.8275462962962962E-2</v>
      </c>
      <c r="V1795">
        <f t="shared" si="570"/>
        <v>3.72337962962963E-2</v>
      </c>
      <c r="W1795">
        <f t="shared" si="571"/>
        <v>1.8958333333333337E-2</v>
      </c>
      <c r="X1795">
        <f t="shared" si="563"/>
        <v>2.0671296296296295E-2</v>
      </c>
      <c r="Y1795">
        <f t="shared" si="572"/>
        <v>2.0671296296296295E-2</v>
      </c>
      <c r="Z1795" t="b">
        <f t="shared" si="573"/>
        <v>0</v>
      </c>
      <c r="AA1795" s="6">
        <f t="shared" si="574"/>
        <v>2.0833333333333467E-4</v>
      </c>
      <c r="AB1795" s="6" t="b">
        <f t="shared" si="575"/>
        <v>0</v>
      </c>
      <c r="AC1795" s="9">
        <f t="shared" si="576"/>
        <v>48</v>
      </c>
      <c r="AD1795" s="9">
        <f t="shared" si="565"/>
        <v>159.99999999999898</v>
      </c>
      <c r="AE1795" s="10">
        <f t="shared" ref="AE1795:AE1858" si="582">TIME(0,0,(AC1795/AVERAGE(AD:AD))*60)</f>
        <v>1.9675925925925926E-4</v>
      </c>
      <c r="AF1795">
        <f t="shared" si="577"/>
        <v>2.3958333333333331E-3</v>
      </c>
      <c r="AG1795" t="b">
        <f t="shared" si="578"/>
        <v>0</v>
      </c>
      <c r="AH1795">
        <f t="shared" si="579"/>
        <v>3.72337962962963E-2</v>
      </c>
    </row>
    <row r="1796" spans="1:34" x14ac:dyDescent="0.2">
      <c r="A1796">
        <v>1904</v>
      </c>
      <c r="B1796" t="s">
        <v>1809</v>
      </c>
      <c r="C1796" t="s">
        <v>1867</v>
      </c>
      <c r="D1796" t="s">
        <v>2038</v>
      </c>
      <c r="E1796" t="str">
        <f t="shared" si="566"/>
        <v>Boris JohnsonMar 17, 2020</v>
      </c>
      <c r="F1796" t="str">
        <f>VLOOKUP(D1796,'names lookup'!A:L,5,FALSE)</f>
        <v>Boris Johnson</v>
      </c>
      <c r="G1796" t="str">
        <f>VLOOKUP(F1796,'names lookup'!E:H,3,FALSE)</f>
        <v>Government</v>
      </c>
      <c r="H1796" t="str">
        <f>VLOOKUP(F1796,'names lookup'!E:I,5,FALSE)</f>
        <v>Government</v>
      </c>
      <c r="I1796" t="str">
        <f>VLOOKUP($F1796,'names lookup'!$E:J,6,FALSE)</f>
        <v>Central govt</v>
      </c>
      <c r="J1796" t="str">
        <f>VLOOKUP($F1796,'names lookup'!$E:K,7,FALSE)</f>
        <v>N/A</v>
      </c>
      <c r="K1796" t="str">
        <f>VLOOKUP($F1796,'names lookup'!$E:L,8,FALSE)</f>
        <v>UK</v>
      </c>
      <c r="L1796" t="str">
        <f t="shared" si="567"/>
        <v>We think, at the moment, on balance, it’s much better if we can keep schools open, for all sorts of reasons. But I appreciate this is again something that we need to keep under review.</v>
      </c>
      <c r="M1796" t="str">
        <f t="shared" si="580"/>
        <v>27:10</v>
      </c>
      <c r="O1796">
        <v>207</v>
      </c>
      <c r="Q1796" t="s">
        <v>1810</v>
      </c>
      <c r="R1796" s="7">
        <f t="shared" si="568"/>
        <v>43907</v>
      </c>
      <c r="S1796" t="s">
        <v>3028</v>
      </c>
      <c r="T1796" s="6">
        <f t="shared" si="581"/>
        <v>1.8865740740740742E-2</v>
      </c>
      <c r="U1796">
        <f t="shared" si="569"/>
        <v>1.8275462962962962E-2</v>
      </c>
      <c r="V1796">
        <f t="shared" si="570"/>
        <v>3.72337962962963E-2</v>
      </c>
      <c r="W1796">
        <f t="shared" si="571"/>
        <v>1.8958333333333337E-2</v>
      </c>
      <c r="X1796">
        <f t="shared" si="563"/>
        <v>2.0671296296296295E-2</v>
      </c>
      <c r="Y1796">
        <f t="shared" si="572"/>
        <v>2.0671296296296295E-2</v>
      </c>
      <c r="Z1796" t="b">
        <f t="shared" si="573"/>
        <v>0</v>
      </c>
      <c r="AA1796" s="6">
        <f t="shared" si="574"/>
        <v>1.6203703703703692E-4</v>
      </c>
      <c r="AB1796" s="6" t="b">
        <f t="shared" si="575"/>
        <v>0</v>
      </c>
      <c r="AC1796" s="9">
        <f t="shared" si="576"/>
        <v>35</v>
      </c>
      <c r="AD1796" s="9">
        <f t="shared" si="565"/>
        <v>150.00000000000011</v>
      </c>
      <c r="AE1796" s="10">
        <f t="shared" si="582"/>
        <v>1.3888888888888889E-4</v>
      </c>
      <c r="AF1796">
        <f t="shared" si="577"/>
        <v>2.3958333333333331E-3</v>
      </c>
      <c r="AG1796" t="b">
        <f t="shared" si="578"/>
        <v>0</v>
      </c>
      <c r="AH1796">
        <f t="shared" si="579"/>
        <v>3.72337962962963E-2</v>
      </c>
    </row>
    <row r="1797" spans="1:34" x14ac:dyDescent="0.2">
      <c r="A1797">
        <v>1905</v>
      </c>
      <c r="B1797" t="s">
        <v>1809</v>
      </c>
      <c r="C1797" t="s">
        <v>1868</v>
      </c>
      <c r="D1797" t="s">
        <v>2131</v>
      </c>
      <c r="E1797" t="str">
        <f t="shared" si="566"/>
        <v>Patrick VallanceMar 17, 2020</v>
      </c>
      <c r="F1797" t="str">
        <f>VLOOKUP(D1797,'names lookup'!A:L,5,FALSE)</f>
        <v>Patrick Vallance</v>
      </c>
      <c r="G1797" t="str">
        <f>VLOOKUP(F1797,'names lookup'!E:H,3,FALSE)</f>
        <v>Government</v>
      </c>
      <c r="H1797" t="str">
        <f>VLOOKUP(F1797,'names lookup'!E:I,5,FALSE)</f>
        <v>Government</v>
      </c>
      <c r="I1797" t="str">
        <f>VLOOKUP($F1797,'names lookup'!$E:J,6,FALSE)</f>
        <v>Central govt</v>
      </c>
      <c r="J1797" t="str">
        <f>VLOOKUP($F1797,'names lookup'!$E:K,7,FALSE)</f>
        <v>N/A</v>
      </c>
      <c r="K1797" t="str">
        <f>VLOOKUP($F1797,'names lookup'!$E:L,8,FALSE)</f>
        <v>UK</v>
      </c>
      <c r="L1797" t="str">
        <f t="shared" si="567"/>
        <v>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v>
      </c>
      <c r="M1797" t="str">
        <f t="shared" si="580"/>
        <v>27:24</v>
      </c>
      <c r="O1797">
        <v>453</v>
      </c>
      <c r="Q1797" t="s">
        <v>1810</v>
      </c>
      <c r="R1797" s="7">
        <f t="shared" si="568"/>
        <v>43907</v>
      </c>
      <c r="S1797" t="s">
        <v>2398</v>
      </c>
      <c r="T1797" s="6">
        <f t="shared" si="581"/>
        <v>1.9027777777777779E-2</v>
      </c>
      <c r="U1797">
        <f t="shared" si="569"/>
        <v>1.9027777777777779E-2</v>
      </c>
      <c r="V1797">
        <f t="shared" si="570"/>
        <v>3.2048611111111111E-2</v>
      </c>
      <c r="W1797">
        <f t="shared" si="571"/>
        <v>1.3020833333333332E-2</v>
      </c>
      <c r="X1797">
        <f t="shared" si="563"/>
        <v>2.0671296296296295E-2</v>
      </c>
      <c r="Y1797">
        <f t="shared" si="572"/>
        <v>2.0671296296296295E-2</v>
      </c>
      <c r="Z1797" t="b">
        <f t="shared" si="573"/>
        <v>0</v>
      </c>
      <c r="AA1797" s="6">
        <f t="shared" si="574"/>
        <v>2.777777777777761E-4</v>
      </c>
      <c r="AB1797" s="6" t="b">
        <f t="shared" si="575"/>
        <v>0</v>
      </c>
      <c r="AC1797" s="9">
        <f t="shared" si="576"/>
        <v>75</v>
      </c>
      <c r="AD1797" s="9">
        <f t="shared" si="565"/>
        <v>187.50000000000114</v>
      </c>
      <c r="AE1797" s="10">
        <f t="shared" si="582"/>
        <v>3.0092592592592595E-4</v>
      </c>
      <c r="AF1797">
        <f t="shared" si="577"/>
        <v>1.6435185185185164E-3</v>
      </c>
      <c r="AG1797" t="b">
        <f t="shared" si="578"/>
        <v>0</v>
      </c>
      <c r="AH1797">
        <f t="shared" si="579"/>
        <v>3.72337962962963E-2</v>
      </c>
    </row>
    <row r="1798" spans="1:34" x14ac:dyDescent="0.2">
      <c r="A1798">
        <v>1906</v>
      </c>
      <c r="B1798" t="s">
        <v>1809</v>
      </c>
      <c r="C1798" t="s">
        <v>1869</v>
      </c>
      <c r="D1798" t="s">
        <v>2131</v>
      </c>
      <c r="E1798" t="str">
        <f t="shared" si="566"/>
        <v>Patrick VallanceMar 17, 2020</v>
      </c>
      <c r="F1798" t="str">
        <f>VLOOKUP(D1798,'names lookup'!A:L,5,FALSE)</f>
        <v>Patrick Vallance</v>
      </c>
      <c r="G1798" t="str">
        <f>VLOOKUP(F1798,'names lookup'!E:H,3,FALSE)</f>
        <v>Government</v>
      </c>
      <c r="H1798" t="str">
        <f>VLOOKUP(F1798,'names lookup'!E:I,5,FALSE)</f>
        <v>Government</v>
      </c>
      <c r="I1798" t="str">
        <f>VLOOKUP($F1798,'names lookup'!$E:J,6,FALSE)</f>
        <v>Central govt</v>
      </c>
      <c r="J1798" t="str">
        <f>VLOOKUP($F1798,'names lookup'!$E:K,7,FALSE)</f>
        <v>N/A</v>
      </c>
      <c r="K1798" t="str">
        <f>VLOOKUP($F1798,'names lookup'!$E:L,8,FALSE)</f>
        <v>UK</v>
      </c>
      <c r="L1798" t="str">
        <f t="shared" si="567"/>
        <v>Numbers? Well, the epidemic you’d expect to double every five days or so. So you can work out, there are many more, as from last week, and you can do calculations as to how many you think you may have.</v>
      </c>
      <c r="M1798" t="str">
        <f t="shared" si="580"/>
        <v>27:48</v>
      </c>
      <c r="O1798">
        <v>227</v>
      </c>
      <c r="Q1798" t="s">
        <v>1810</v>
      </c>
      <c r="R1798" s="7">
        <f t="shared" si="568"/>
        <v>43907</v>
      </c>
      <c r="S1798" t="s">
        <v>2398</v>
      </c>
      <c r="T1798" s="6">
        <f t="shared" si="581"/>
        <v>1.9305555555555555E-2</v>
      </c>
      <c r="U1798">
        <f t="shared" si="569"/>
        <v>1.9027777777777779E-2</v>
      </c>
      <c r="V1798">
        <f t="shared" si="570"/>
        <v>3.2048611111111111E-2</v>
      </c>
      <c r="W1798">
        <f t="shared" si="571"/>
        <v>1.3020833333333332E-2</v>
      </c>
      <c r="X1798">
        <f t="shared" ref="X1798:X1861" si="583">IF(V1798=T1798,T1799,X1799)</f>
        <v>2.0671296296296295E-2</v>
      </c>
      <c r="Y1798">
        <f t="shared" si="572"/>
        <v>2.0671296296296295E-2</v>
      </c>
      <c r="Z1798" t="b">
        <f t="shared" si="573"/>
        <v>0</v>
      </c>
      <c r="AA1798" s="6">
        <f t="shared" si="574"/>
        <v>1.6203703703704039E-4</v>
      </c>
      <c r="AB1798" s="6" t="b">
        <f t="shared" si="575"/>
        <v>0</v>
      </c>
      <c r="AC1798" s="9">
        <f t="shared" si="576"/>
        <v>40</v>
      </c>
      <c r="AD1798" s="9">
        <f t="shared" si="565"/>
        <v>171.42857142856786</v>
      </c>
      <c r="AE1798" s="10">
        <f t="shared" si="582"/>
        <v>1.6203703703703703E-4</v>
      </c>
      <c r="AF1798">
        <f t="shared" si="577"/>
        <v>1.6435185185185164E-3</v>
      </c>
      <c r="AG1798" t="b">
        <f t="shared" si="578"/>
        <v>0</v>
      </c>
      <c r="AH1798">
        <f t="shared" si="579"/>
        <v>3.72337962962963E-2</v>
      </c>
    </row>
    <row r="1799" spans="1:34" x14ac:dyDescent="0.2">
      <c r="A1799">
        <v>1907</v>
      </c>
      <c r="B1799" t="s">
        <v>1809</v>
      </c>
      <c r="C1799" t="s">
        <v>1870</v>
      </c>
      <c r="D1799" t="s">
        <v>2131</v>
      </c>
      <c r="E1799" t="str">
        <f t="shared" si="566"/>
        <v>Patrick VallanceMar 17, 2020</v>
      </c>
      <c r="F1799" t="str">
        <f>VLOOKUP(D1799,'names lookup'!A:L,5,FALSE)</f>
        <v>Patrick Vallance</v>
      </c>
      <c r="G1799" t="str">
        <f>VLOOKUP(F1799,'names lookup'!E:H,3,FALSE)</f>
        <v>Government</v>
      </c>
      <c r="H1799" t="str">
        <f>VLOOKUP(F1799,'names lookup'!E:I,5,FALSE)</f>
        <v>Government</v>
      </c>
      <c r="I1799" t="str">
        <f>VLOOKUP($F1799,'names lookup'!$E:J,6,FALSE)</f>
        <v>Central govt</v>
      </c>
      <c r="J1799" t="str">
        <f>VLOOKUP($F1799,'names lookup'!$E:K,7,FALSE)</f>
        <v>N/A</v>
      </c>
      <c r="K1799" t="str">
        <f>VLOOKUP($F1799,'names lookup'!$E:L,8,FALSE)</f>
        <v>UK</v>
      </c>
      <c r="L1799" t="str">
        <f t="shared" si="567"/>
        <v>The absolutely key thing, to reiterate what Chris Whitty has said, is testing, and ramping up our ability to test. And in that, this ability to test who has had the disease, rather than who has just got it now.</v>
      </c>
      <c r="M1799" t="str">
        <f t="shared" si="580"/>
        <v>28:02</v>
      </c>
      <c r="O1799">
        <v>236</v>
      </c>
      <c r="Q1799" t="s">
        <v>1810</v>
      </c>
      <c r="R1799" s="7">
        <f t="shared" si="568"/>
        <v>43907</v>
      </c>
      <c r="S1799" t="s">
        <v>2398</v>
      </c>
      <c r="T1799" s="6">
        <f t="shared" si="581"/>
        <v>1.9467592592592595E-2</v>
      </c>
      <c r="U1799">
        <f t="shared" si="569"/>
        <v>1.9027777777777779E-2</v>
      </c>
      <c r="V1799">
        <f t="shared" si="570"/>
        <v>3.2048611111111111E-2</v>
      </c>
      <c r="W1799">
        <f t="shared" si="571"/>
        <v>1.3020833333333332E-2</v>
      </c>
      <c r="X1799">
        <f t="shared" si="583"/>
        <v>2.0671296296296295E-2</v>
      </c>
      <c r="Y1799">
        <f t="shared" si="572"/>
        <v>2.0671296296296295E-2</v>
      </c>
      <c r="Z1799" t="b">
        <f t="shared" si="573"/>
        <v>0</v>
      </c>
      <c r="AA1799" s="6">
        <f t="shared" si="574"/>
        <v>1.6203703703703345E-4</v>
      </c>
      <c r="AB1799" s="6" t="b">
        <f t="shared" si="575"/>
        <v>0</v>
      </c>
      <c r="AC1799" s="9">
        <f t="shared" si="576"/>
        <v>40</v>
      </c>
      <c r="AD1799" s="9">
        <f t="shared" si="565"/>
        <v>171.42857142857522</v>
      </c>
      <c r="AE1799" s="10">
        <f t="shared" si="582"/>
        <v>1.6203703703703703E-4</v>
      </c>
      <c r="AF1799">
        <f t="shared" si="577"/>
        <v>1.6435185185185164E-3</v>
      </c>
      <c r="AG1799" t="b">
        <f t="shared" si="578"/>
        <v>0</v>
      </c>
      <c r="AH1799">
        <f t="shared" si="579"/>
        <v>3.72337962962963E-2</v>
      </c>
    </row>
    <row r="1800" spans="1:34" x14ac:dyDescent="0.2">
      <c r="A1800">
        <v>1908</v>
      </c>
      <c r="B1800" t="s">
        <v>1809</v>
      </c>
      <c r="C1800" t="s">
        <v>1871</v>
      </c>
      <c r="D1800" t="s">
        <v>2131</v>
      </c>
      <c r="E1800" t="str">
        <f t="shared" si="566"/>
        <v>Patrick VallanceMar 17, 2020</v>
      </c>
      <c r="F1800" t="str">
        <f>VLOOKUP(D1800,'names lookup'!A:L,5,FALSE)</f>
        <v>Patrick Vallance</v>
      </c>
      <c r="G1800" t="str">
        <f>VLOOKUP(F1800,'names lookup'!E:H,3,FALSE)</f>
        <v>Government</v>
      </c>
      <c r="H1800" t="str">
        <f>VLOOKUP(F1800,'names lookup'!E:I,5,FALSE)</f>
        <v>Government</v>
      </c>
      <c r="I1800" t="str">
        <f>VLOOKUP($F1800,'names lookup'!$E:J,6,FALSE)</f>
        <v>Central govt</v>
      </c>
      <c r="J1800" t="str">
        <f>VLOOKUP($F1800,'names lookup'!$E:K,7,FALSE)</f>
        <v>N/A</v>
      </c>
      <c r="K1800" t="str">
        <f>VLOOKUP($F1800,'names lookup'!$E:L,8,FALSE)</f>
        <v>UK</v>
      </c>
      <c r="L1800" t="str">
        <f t="shared" si="567"/>
        <v>Both of those things are really important, to get a proper handle on this, especially this question of how many people have had it, and been asymptomatic. That is the biggest unknown worldwide, that would completely change all sorts of things, if we can get a handle on that number.</v>
      </c>
      <c r="M1800" t="str">
        <f t="shared" si="580"/>
        <v>28:16</v>
      </c>
      <c r="O1800">
        <v>308</v>
      </c>
      <c r="Q1800" t="s">
        <v>1810</v>
      </c>
      <c r="R1800" s="7">
        <f t="shared" si="568"/>
        <v>43907</v>
      </c>
      <c r="S1800" t="s">
        <v>2398</v>
      </c>
      <c r="T1800" s="6">
        <f t="shared" si="581"/>
        <v>1.9629629629629629E-2</v>
      </c>
      <c r="U1800">
        <f t="shared" si="569"/>
        <v>1.9027777777777779E-2</v>
      </c>
      <c r="V1800">
        <f t="shared" si="570"/>
        <v>3.2048611111111111E-2</v>
      </c>
      <c r="W1800">
        <f t="shared" si="571"/>
        <v>1.3020833333333332E-2</v>
      </c>
      <c r="X1800">
        <f t="shared" si="583"/>
        <v>2.0671296296296295E-2</v>
      </c>
      <c r="Y1800">
        <f t="shared" si="572"/>
        <v>2.0671296296296295E-2</v>
      </c>
      <c r="Z1800" t="b">
        <f t="shared" si="573"/>
        <v>0</v>
      </c>
      <c r="AA1800" s="6">
        <f t="shared" si="574"/>
        <v>2.0833333333333467E-4</v>
      </c>
      <c r="AB1800" s="6" t="b">
        <f t="shared" si="575"/>
        <v>0</v>
      </c>
      <c r="AC1800" s="9">
        <f t="shared" si="576"/>
        <v>50</v>
      </c>
      <c r="AD1800" s="9">
        <f t="shared" si="565"/>
        <v>166.66666666666561</v>
      </c>
      <c r="AE1800" s="10">
        <f t="shared" si="582"/>
        <v>1.9675925925925926E-4</v>
      </c>
      <c r="AF1800">
        <f t="shared" si="577"/>
        <v>1.6435185185185164E-3</v>
      </c>
      <c r="AG1800" t="b">
        <f t="shared" si="578"/>
        <v>0</v>
      </c>
      <c r="AH1800">
        <f t="shared" si="579"/>
        <v>3.72337962962963E-2</v>
      </c>
    </row>
    <row r="1801" spans="1:34" x14ac:dyDescent="0.2">
      <c r="A1801">
        <v>1909</v>
      </c>
      <c r="B1801" t="s">
        <v>1809</v>
      </c>
      <c r="C1801" t="s">
        <v>1872</v>
      </c>
      <c r="D1801" t="s">
        <v>2038</v>
      </c>
      <c r="E1801" t="str">
        <f t="shared" si="566"/>
        <v>Boris JohnsonMar 17, 2020</v>
      </c>
      <c r="F1801" t="str">
        <f>VLOOKUP(D1801,'names lookup'!A:L,5,FALSE)</f>
        <v>Boris Johnson</v>
      </c>
      <c r="G1801" t="str">
        <f>VLOOKUP(F1801,'names lookup'!E:H,3,FALSE)</f>
        <v>Government</v>
      </c>
      <c r="H1801" t="str">
        <f>VLOOKUP(F1801,'names lookup'!E:I,5,FALSE)</f>
        <v>Government</v>
      </c>
      <c r="I1801" t="str">
        <f>VLOOKUP($F1801,'names lookup'!$E:J,6,FALSE)</f>
        <v>Central govt</v>
      </c>
      <c r="J1801" t="str">
        <f>VLOOKUP($F1801,'names lookup'!$E:K,7,FALSE)</f>
        <v>N/A</v>
      </c>
      <c r="K1801" t="str">
        <f>VLOOKUP($F1801,'names lookup'!$E:L,8,FALSE)</f>
        <v>UK</v>
      </c>
      <c r="L1801" t="str">
        <f t="shared" si="567"/>
        <v>Thanks. Robert Peston, ITV.</v>
      </c>
      <c r="M1801" t="str">
        <f t="shared" si="580"/>
        <v>28:34</v>
      </c>
      <c r="O1801">
        <v>50</v>
      </c>
      <c r="Q1801" t="s">
        <v>1810</v>
      </c>
      <c r="R1801" s="7">
        <f t="shared" si="568"/>
        <v>43907</v>
      </c>
      <c r="S1801" t="s">
        <v>3029</v>
      </c>
      <c r="T1801" s="6">
        <f t="shared" si="581"/>
        <v>1.9837962962962963E-2</v>
      </c>
      <c r="U1801">
        <f t="shared" si="569"/>
        <v>1.9837962962962963E-2</v>
      </c>
      <c r="V1801">
        <f t="shared" si="570"/>
        <v>3.72337962962963E-2</v>
      </c>
      <c r="W1801">
        <f t="shared" si="571"/>
        <v>1.7395833333333336E-2</v>
      </c>
      <c r="X1801">
        <f t="shared" si="583"/>
        <v>2.0671296296296295E-2</v>
      </c>
      <c r="Y1801">
        <f t="shared" si="572"/>
        <v>2.0671296296296295E-2</v>
      </c>
      <c r="Z1801" t="b">
        <f t="shared" si="573"/>
        <v>0</v>
      </c>
      <c r="AA1801" s="6">
        <f t="shared" si="574"/>
        <v>5.7870370370367852E-5</v>
      </c>
      <c r="AB1801" s="6" t="b">
        <f t="shared" si="575"/>
        <v>0</v>
      </c>
      <c r="AC1801" s="9">
        <f t="shared" si="576"/>
        <v>4</v>
      </c>
      <c r="AD1801" s="9">
        <f t="shared" si="565"/>
        <v>48.000000000002089</v>
      </c>
      <c r="AE1801" s="10">
        <f t="shared" si="582"/>
        <v>1.1574074074074073E-5</v>
      </c>
      <c r="AF1801">
        <f t="shared" si="577"/>
        <v>8.3333333333333176E-4</v>
      </c>
      <c r="AG1801" t="b">
        <f t="shared" si="578"/>
        <v>0</v>
      </c>
      <c r="AH1801">
        <f t="shared" si="579"/>
        <v>3.72337962962963E-2</v>
      </c>
    </row>
    <row r="1802" spans="1:34" x14ac:dyDescent="0.2">
      <c r="A1802">
        <v>1910</v>
      </c>
      <c r="B1802" t="s">
        <v>1809</v>
      </c>
      <c r="C1802" t="s">
        <v>1873</v>
      </c>
      <c r="D1802" t="s">
        <v>2145</v>
      </c>
      <c r="E1802" t="str">
        <f t="shared" si="566"/>
        <v>Robert PestonMar 17, 2020</v>
      </c>
      <c r="F1802" t="str">
        <f>VLOOKUP(D1802,'names lookup'!A:L,5,FALSE)</f>
        <v>Robert Peston</v>
      </c>
      <c r="G1802" t="str">
        <f>VLOOKUP(F1802,'names lookup'!E:H,3,FALSE)</f>
        <v>ITV News</v>
      </c>
      <c r="H1802" t="str">
        <f>VLOOKUP(F1802,'names lookup'!E:I,5,FALSE)</f>
        <v>Media</v>
      </c>
      <c r="I1802" t="str">
        <f>VLOOKUP($F1802,'names lookup'!$E:J,6,FALSE)</f>
        <v>TV</v>
      </c>
      <c r="J1802" t="str">
        <f>VLOOKUP($F1802,'names lookup'!$E:K,7,FALSE)</f>
        <v>National</v>
      </c>
      <c r="K1802" t="str">
        <f>VLOOKUP($F1802,'names lookup'!$E:L,8,FALSE)</f>
        <v>UK</v>
      </c>
      <c r="L1802" t="str">
        <f t="shared" si="567"/>
        <v>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v>
      </c>
      <c r="M1802" t="str">
        <f t="shared" si="580"/>
        <v>28:39</v>
      </c>
      <c r="O1802">
        <v>388</v>
      </c>
      <c r="Q1802" t="s">
        <v>1810</v>
      </c>
      <c r="R1802" s="7">
        <f t="shared" si="568"/>
        <v>43907</v>
      </c>
      <c r="S1802" t="s">
        <v>3030</v>
      </c>
      <c r="T1802" s="6">
        <f t="shared" si="581"/>
        <v>1.9895833333333331E-2</v>
      </c>
      <c r="U1802">
        <f t="shared" si="569"/>
        <v>1.9895833333333331E-2</v>
      </c>
      <c r="V1802">
        <f t="shared" si="570"/>
        <v>2.0231481481481482E-2</v>
      </c>
      <c r="W1802">
        <f t="shared" si="571"/>
        <v>3.3564814814815089E-4</v>
      </c>
      <c r="X1802">
        <f t="shared" si="583"/>
        <v>2.0671296296296295E-2</v>
      </c>
      <c r="Y1802">
        <f t="shared" si="572"/>
        <v>2.0671296296296295E-2</v>
      </c>
      <c r="Z1802" t="b">
        <f t="shared" si="573"/>
        <v>0</v>
      </c>
      <c r="AA1802" s="6">
        <f t="shared" si="574"/>
        <v>3.3564814814815089E-4</v>
      </c>
      <c r="AB1802" s="6" t="b">
        <f t="shared" si="575"/>
        <v>0</v>
      </c>
      <c r="AC1802" s="9">
        <f t="shared" si="576"/>
        <v>56</v>
      </c>
      <c r="AD1802" s="9">
        <f t="shared" si="565"/>
        <v>115.8620689655163</v>
      </c>
      <c r="AE1802" s="10">
        <f t="shared" si="582"/>
        <v>2.3148148148148146E-4</v>
      </c>
      <c r="AF1802">
        <f t="shared" si="577"/>
        <v>7.7546296296296391E-4</v>
      </c>
      <c r="AG1802" t="b">
        <f t="shared" si="578"/>
        <v>0</v>
      </c>
      <c r="AH1802">
        <f t="shared" si="579"/>
        <v>3.72337962962963E-2</v>
      </c>
    </row>
    <row r="1803" spans="1:34" x14ac:dyDescent="0.2">
      <c r="A1803">
        <v>1911</v>
      </c>
      <c r="B1803" t="s">
        <v>1809</v>
      </c>
      <c r="C1803" t="s">
        <v>1874</v>
      </c>
      <c r="D1803" t="s">
        <v>2145</v>
      </c>
      <c r="E1803" t="str">
        <f t="shared" si="566"/>
        <v>Robert PestonMar 17, 2020</v>
      </c>
      <c r="F1803" t="str">
        <f>VLOOKUP(D1803,'names lookup'!A:L,5,FALSE)</f>
        <v>Robert Peston</v>
      </c>
      <c r="G1803" t="str">
        <f>VLOOKUP(F1803,'names lookup'!E:H,3,FALSE)</f>
        <v>ITV News</v>
      </c>
      <c r="H1803" t="str">
        <f>VLOOKUP(F1803,'names lookup'!E:I,5,FALSE)</f>
        <v>Media</v>
      </c>
      <c r="I1803" t="str">
        <f>VLOOKUP($F1803,'names lookup'!$E:J,6,FALSE)</f>
        <v>TV</v>
      </c>
      <c r="J1803" t="str">
        <f>VLOOKUP($F1803,'names lookup'!$E:K,7,FALSE)</f>
        <v>National</v>
      </c>
      <c r="K1803" t="str">
        <f>VLOOKUP($F1803,'names lookup'!$E:L,8,FALSE)</f>
        <v>UK</v>
      </c>
      <c r="L1803" t="str">
        <f t="shared" si="567"/>
        <v>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v>
      </c>
      <c r="M1803" t="str">
        <f t="shared" si="580"/>
        <v>29:08</v>
      </c>
      <c r="O1803">
        <v>483</v>
      </c>
      <c r="Q1803" t="s">
        <v>1810</v>
      </c>
      <c r="R1803" s="7">
        <f t="shared" si="568"/>
        <v>43907</v>
      </c>
      <c r="S1803" t="s">
        <v>3030</v>
      </c>
      <c r="T1803" s="6">
        <f t="shared" si="581"/>
        <v>2.0231481481481482E-2</v>
      </c>
      <c r="U1803">
        <f t="shared" si="569"/>
        <v>1.9895833333333331E-2</v>
      </c>
      <c r="V1803">
        <f t="shared" si="570"/>
        <v>2.0231481481481482E-2</v>
      </c>
      <c r="W1803">
        <f t="shared" si="571"/>
        <v>3.3564814814815089E-4</v>
      </c>
      <c r="X1803">
        <f t="shared" si="583"/>
        <v>2.0671296296296295E-2</v>
      </c>
      <c r="Y1803">
        <f t="shared" si="572"/>
        <v>2.0671296296296295E-2</v>
      </c>
      <c r="Z1803" t="b">
        <f t="shared" si="573"/>
        <v>0</v>
      </c>
      <c r="AA1803" s="6">
        <f t="shared" si="574"/>
        <v>4.3981481481481302E-4</v>
      </c>
      <c r="AB1803" s="6" t="b">
        <f t="shared" si="575"/>
        <v>0</v>
      </c>
      <c r="AC1803" s="9">
        <f t="shared" si="576"/>
        <v>81</v>
      </c>
      <c r="AD1803" s="9">
        <f t="shared" si="565"/>
        <v>127.89473684210579</v>
      </c>
      <c r="AE1803" s="10">
        <f t="shared" si="582"/>
        <v>3.3564814814814812E-4</v>
      </c>
      <c r="AF1803">
        <f t="shared" si="577"/>
        <v>7.7546296296296391E-4</v>
      </c>
      <c r="AG1803" t="b">
        <f t="shared" si="578"/>
        <v>0</v>
      </c>
      <c r="AH1803">
        <f t="shared" si="579"/>
        <v>3.72337962962963E-2</v>
      </c>
    </row>
    <row r="1804" spans="1:34" x14ac:dyDescent="0.2">
      <c r="A1804">
        <v>1912</v>
      </c>
      <c r="B1804" t="s">
        <v>1809</v>
      </c>
      <c r="C1804" t="s">
        <v>1875</v>
      </c>
      <c r="D1804" t="s">
        <v>2038</v>
      </c>
      <c r="E1804" t="str">
        <f t="shared" si="566"/>
        <v>Boris JohnsonMar 17, 2020</v>
      </c>
      <c r="F1804" t="str">
        <f>VLOOKUP(D1804,'names lookup'!A:L,5,FALSE)</f>
        <v>Boris Johnson</v>
      </c>
      <c r="G1804" t="str">
        <f>VLOOKUP(F1804,'names lookup'!E:H,3,FALSE)</f>
        <v>Government</v>
      </c>
      <c r="H1804" t="str">
        <f>VLOOKUP(F1804,'names lookup'!E:I,5,FALSE)</f>
        <v>Government</v>
      </c>
      <c r="I1804" t="str">
        <f>VLOOKUP($F1804,'names lookup'!$E:J,6,FALSE)</f>
        <v>Central govt</v>
      </c>
      <c r="J1804" t="str">
        <f>VLOOKUP($F1804,'names lookup'!$E:K,7,FALSE)</f>
        <v>N/A</v>
      </c>
      <c r="K1804" t="str">
        <f>VLOOKUP($F1804,'names lookup'!$E:L,8,FALSE)</f>
        <v>UK</v>
      </c>
      <c r="L1804" t="str">
        <f t="shared" si="567"/>
        <v>I’ll ask Chris to deal with that, with testing. But on powers, actually, Robert, you may be amazed to know that this country already, has government already has tremendous powers in this field.</v>
      </c>
      <c r="M1804" t="str">
        <f t="shared" si="580"/>
        <v>29:46</v>
      </c>
      <c r="O1804">
        <v>216</v>
      </c>
      <c r="Q1804" t="s">
        <v>1810</v>
      </c>
      <c r="R1804" s="7">
        <f t="shared" si="568"/>
        <v>43907</v>
      </c>
      <c r="S1804" t="s">
        <v>2229</v>
      </c>
      <c r="T1804" s="6">
        <f t="shared" si="581"/>
        <v>2.0671296296296295E-2</v>
      </c>
      <c r="U1804">
        <f t="shared" si="569"/>
        <v>2.0671296296296295E-2</v>
      </c>
      <c r="V1804">
        <f t="shared" si="570"/>
        <v>3.72337962962963E-2</v>
      </c>
      <c r="W1804">
        <f t="shared" si="571"/>
        <v>1.6562500000000004E-2</v>
      </c>
      <c r="X1804">
        <f t="shared" si="583"/>
        <v>2.2210648148148149E-2</v>
      </c>
      <c r="Y1804">
        <f t="shared" si="572"/>
        <v>2.2210648148148149E-2</v>
      </c>
      <c r="Z1804" t="b">
        <f t="shared" si="573"/>
        <v>0</v>
      </c>
      <c r="AA1804" s="6">
        <f t="shared" si="574"/>
        <v>1.1574074074074264E-4</v>
      </c>
      <c r="AB1804" s="6" t="b">
        <f t="shared" si="575"/>
        <v>0</v>
      </c>
      <c r="AC1804" s="9">
        <f t="shared" si="576"/>
        <v>33</v>
      </c>
      <c r="AD1804" s="9">
        <f t="shared" si="565"/>
        <v>197.99999999999676</v>
      </c>
      <c r="AE1804" s="10">
        <f t="shared" si="582"/>
        <v>1.273148148148148E-4</v>
      </c>
      <c r="AF1804">
        <f t="shared" si="577"/>
        <v>1.5393518518518542E-3</v>
      </c>
      <c r="AG1804" t="b">
        <f t="shared" si="578"/>
        <v>0</v>
      </c>
      <c r="AH1804">
        <f t="shared" si="579"/>
        <v>3.72337962962963E-2</v>
      </c>
    </row>
    <row r="1805" spans="1:34" x14ac:dyDescent="0.2">
      <c r="A1805">
        <v>1913</v>
      </c>
      <c r="B1805" t="s">
        <v>1809</v>
      </c>
      <c r="C1805" t="s">
        <v>1876</v>
      </c>
      <c r="D1805" t="s">
        <v>2038</v>
      </c>
      <c r="E1805" t="str">
        <f t="shared" si="566"/>
        <v>Boris JohnsonMar 17, 2020</v>
      </c>
      <c r="F1805" t="str">
        <f>VLOOKUP(D1805,'names lookup'!A:L,5,FALSE)</f>
        <v>Boris Johnson</v>
      </c>
      <c r="G1805" t="str">
        <f>VLOOKUP(F1805,'names lookup'!E:H,3,FALSE)</f>
        <v>Government</v>
      </c>
      <c r="H1805" t="str">
        <f>VLOOKUP(F1805,'names lookup'!E:I,5,FALSE)</f>
        <v>Government</v>
      </c>
      <c r="I1805" t="str">
        <f>VLOOKUP($F1805,'names lookup'!$E:J,6,FALSE)</f>
        <v>Central govt</v>
      </c>
      <c r="J1805" t="str">
        <f>VLOOKUP($F1805,'names lookup'!$E:K,7,FALSE)</f>
        <v>N/A</v>
      </c>
      <c r="K1805" t="str">
        <f>VLOOKUP($F1805,'names lookup'!$E:L,8,FALSE)</f>
        <v>UK</v>
      </c>
      <c r="L1805" t="str">
        <f t="shared" si="567"/>
        <v>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v>
      </c>
      <c r="M1805" t="str">
        <f t="shared" si="580"/>
        <v>29:56</v>
      </c>
      <c r="O1805">
        <v>329</v>
      </c>
      <c r="Q1805" t="s">
        <v>1810</v>
      </c>
      <c r="R1805" s="7">
        <f t="shared" si="568"/>
        <v>43907</v>
      </c>
      <c r="S1805" t="s">
        <v>2229</v>
      </c>
      <c r="T1805" s="6">
        <f t="shared" si="581"/>
        <v>2.0787037037037038E-2</v>
      </c>
      <c r="U1805">
        <f t="shared" si="569"/>
        <v>2.0671296296296295E-2</v>
      </c>
      <c r="V1805">
        <f t="shared" si="570"/>
        <v>3.72337962962963E-2</v>
      </c>
      <c r="W1805">
        <f t="shared" si="571"/>
        <v>1.6562500000000004E-2</v>
      </c>
      <c r="X1805">
        <f t="shared" si="583"/>
        <v>2.2210648148148149E-2</v>
      </c>
      <c r="Y1805">
        <f t="shared" si="572"/>
        <v>2.2210648148148149E-2</v>
      </c>
      <c r="Z1805" t="b">
        <f t="shared" si="573"/>
        <v>0</v>
      </c>
      <c r="AA1805" s="6">
        <f t="shared" si="574"/>
        <v>2.66203703703706E-4</v>
      </c>
      <c r="AB1805" s="6" t="b">
        <f t="shared" si="575"/>
        <v>0</v>
      </c>
      <c r="AC1805" s="9">
        <f t="shared" si="576"/>
        <v>56</v>
      </c>
      <c r="AD1805" s="9">
        <f t="shared" si="565"/>
        <v>146.08695652173787</v>
      </c>
      <c r="AE1805" s="10">
        <f t="shared" si="582"/>
        <v>2.3148148148148146E-4</v>
      </c>
      <c r="AF1805">
        <f t="shared" si="577"/>
        <v>1.5393518518518542E-3</v>
      </c>
      <c r="AG1805" t="b">
        <f t="shared" si="578"/>
        <v>0</v>
      </c>
      <c r="AH1805">
        <f t="shared" si="579"/>
        <v>3.72337962962963E-2</v>
      </c>
    </row>
    <row r="1806" spans="1:34" x14ac:dyDescent="0.2">
      <c r="A1806">
        <v>1914</v>
      </c>
      <c r="B1806" t="s">
        <v>1809</v>
      </c>
      <c r="C1806" t="s">
        <v>1877</v>
      </c>
      <c r="D1806" t="s">
        <v>2038</v>
      </c>
      <c r="E1806" t="str">
        <f t="shared" si="566"/>
        <v>Boris JohnsonMar 17, 2020</v>
      </c>
      <c r="F1806" t="str">
        <f>VLOOKUP(D1806,'names lookup'!A:L,5,FALSE)</f>
        <v>Boris Johnson</v>
      </c>
      <c r="G1806" t="str">
        <f>VLOOKUP(F1806,'names lookup'!E:H,3,FALSE)</f>
        <v>Government</v>
      </c>
      <c r="H1806" t="str">
        <f>VLOOKUP(F1806,'names lookup'!E:I,5,FALSE)</f>
        <v>Government</v>
      </c>
      <c r="I1806" t="str">
        <f>VLOOKUP($F1806,'names lookup'!$E:J,6,FALSE)</f>
        <v>Central govt</v>
      </c>
      <c r="J1806" t="str">
        <f>VLOOKUP($F1806,'names lookup'!$E:K,7,FALSE)</f>
        <v>N/A</v>
      </c>
      <c r="K1806" t="str">
        <f>VLOOKUP($F1806,'names lookup'!$E:L,8,FALSE)</f>
        <v>UK</v>
      </c>
      <c r="L1806" t="str">
        <f t="shared" si="567"/>
        <v>And I think they also understand that what we’re saying obviously helps the NHS and helps them. It helps us all as individuals, but it helps the whole community as well. I think the British public do understand that.</v>
      </c>
      <c r="M1806" t="str">
        <f t="shared" si="580"/>
        <v>30:19</v>
      </c>
      <c r="O1806">
        <v>239</v>
      </c>
      <c r="Q1806" t="s">
        <v>1810</v>
      </c>
      <c r="R1806" s="7">
        <f t="shared" si="568"/>
        <v>43907</v>
      </c>
      <c r="S1806" t="s">
        <v>2229</v>
      </c>
      <c r="T1806" s="6">
        <f t="shared" si="581"/>
        <v>2.1053240740740744E-2</v>
      </c>
      <c r="U1806">
        <f t="shared" si="569"/>
        <v>2.0671296296296295E-2</v>
      </c>
      <c r="V1806">
        <f t="shared" si="570"/>
        <v>3.72337962962963E-2</v>
      </c>
      <c r="W1806">
        <f t="shared" si="571"/>
        <v>1.6562500000000004E-2</v>
      </c>
      <c r="X1806">
        <f t="shared" si="583"/>
        <v>2.2210648148148149E-2</v>
      </c>
      <c r="Y1806">
        <f t="shared" si="572"/>
        <v>2.2210648148148149E-2</v>
      </c>
      <c r="Z1806" t="b">
        <f t="shared" si="573"/>
        <v>0</v>
      </c>
      <c r="AA1806" s="6">
        <f t="shared" si="574"/>
        <v>2.0833333333333121E-4</v>
      </c>
      <c r="AB1806" s="6" t="b">
        <f t="shared" si="575"/>
        <v>0</v>
      </c>
      <c r="AC1806" s="9">
        <f t="shared" si="576"/>
        <v>39</v>
      </c>
      <c r="AD1806" s="9">
        <f t="shared" si="565"/>
        <v>130.00000000000134</v>
      </c>
      <c r="AE1806" s="10">
        <f t="shared" si="582"/>
        <v>1.5046296296296297E-4</v>
      </c>
      <c r="AF1806">
        <f t="shared" si="577"/>
        <v>1.5393518518518542E-3</v>
      </c>
      <c r="AG1806" t="b">
        <f t="shared" si="578"/>
        <v>0</v>
      </c>
      <c r="AH1806">
        <f t="shared" si="579"/>
        <v>3.72337962962963E-2</v>
      </c>
    </row>
    <row r="1807" spans="1:34" x14ac:dyDescent="0.2">
      <c r="A1807">
        <v>1915</v>
      </c>
      <c r="B1807" t="s">
        <v>1809</v>
      </c>
      <c r="C1807" t="s">
        <v>1878</v>
      </c>
      <c r="D1807" t="s">
        <v>2047</v>
      </c>
      <c r="E1807" t="str">
        <f t="shared" si="566"/>
        <v>Chris WhittyMar 17, 2020</v>
      </c>
      <c r="F1807" t="str">
        <f>VLOOKUP(D1807,'names lookup'!A:L,5,FALSE)</f>
        <v>Chris Whitty</v>
      </c>
      <c r="G1807" t="str">
        <f>VLOOKUP(F1807,'names lookup'!E:H,3,FALSE)</f>
        <v>Department of Health and Social Care (DHSC)</v>
      </c>
      <c r="H1807" t="str">
        <f>VLOOKUP(F1807,'names lookup'!E:I,5,FALSE)</f>
        <v>Government</v>
      </c>
      <c r="I1807" t="str">
        <f>VLOOKUP($F1807,'names lookup'!$E:J,6,FALSE)</f>
        <v>Health</v>
      </c>
      <c r="J1807" t="str">
        <f>VLOOKUP($F1807,'names lookup'!$E:K,7,FALSE)</f>
        <v>N/A</v>
      </c>
      <c r="K1807" t="str">
        <f>VLOOKUP($F1807,'names lookup'!$E:L,8,FALSE)</f>
        <v>England</v>
      </c>
      <c r="L1807" t="str">
        <f t="shared" si="567"/>
        <v>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v>
      </c>
      <c r="M1807" t="str">
        <f t="shared" si="580"/>
        <v>30:37</v>
      </c>
      <c r="O1807">
        <v>518</v>
      </c>
      <c r="Q1807" t="s">
        <v>1810</v>
      </c>
      <c r="R1807" s="7">
        <f t="shared" si="568"/>
        <v>43907</v>
      </c>
      <c r="S1807" t="s">
        <v>3031</v>
      </c>
      <c r="T1807" s="6">
        <f t="shared" si="581"/>
        <v>2.1261574074074075E-2</v>
      </c>
      <c r="U1807">
        <f t="shared" si="569"/>
        <v>2.1261574074074075E-2</v>
      </c>
      <c r="V1807">
        <f t="shared" si="570"/>
        <v>3.5960648148148151E-2</v>
      </c>
      <c r="W1807">
        <f t="shared" si="571"/>
        <v>1.4699074074074076E-2</v>
      </c>
      <c r="X1807">
        <f t="shared" si="583"/>
        <v>2.2210648148148149E-2</v>
      </c>
      <c r="Y1807">
        <f t="shared" si="572"/>
        <v>2.2210648148148149E-2</v>
      </c>
      <c r="Z1807" t="b">
        <f t="shared" si="573"/>
        <v>0</v>
      </c>
      <c r="AA1807" s="6">
        <f t="shared" si="574"/>
        <v>3.5879629629629456E-4</v>
      </c>
      <c r="AB1807" s="6" t="b">
        <f t="shared" si="575"/>
        <v>0</v>
      </c>
      <c r="AC1807" s="9">
        <f t="shared" si="576"/>
        <v>94</v>
      </c>
      <c r="AD1807" s="9">
        <f t="shared" si="565"/>
        <v>181.93548387096862</v>
      </c>
      <c r="AE1807" s="10">
        <f t="shared" si="582"/>
        <v>3.8194444444444446E-4</v>
      </c>
      <c r="AF1807">
        <f t="shared" si="577"/>
        <v>9.490740740740744E-4</v>
      </c>
      <c r="AG1807" t="b">
        <f t="shared" si="578"/>
        <v>0</v>
      </c>
      <c r="AH1807">
        <f t="shared" si="579"/>
        <v>3.72337962962963E-2</v>
      </c>
    </row>
    <row r="1808" spans="1:34" x14ac:dyDescent="0.2">
      <c r="A1808">
        <v>1916</v>
      </c>
      <c r="B1808" t="s">
        <v>1809</v>
      </c>
      <c r="C1808" t="s">
        <v>1879</v>
      </c>
      <c r="D1808" t="s">
        <v>2047</v>
      </c>
      <c r="E1808" t="str">
        <f t="shared" si="566"/>
        <v>Chris WhittyMar 17, 2020</v>
      </c>
      <c r="F1808" t="str">
        <f>VLOOKUP(D1808,'names lookup'!A:L,5,FALSE)</f>
        <v>Chris Whitty</v>
      </c>
      <c r="G1808" t="str">
        <f>VLOOKUP(F1808,'names lookup'!E:H,3,FALSE)</f>
        <v>Department of Health and Social Care (DHSC)</v>
      </c>
      <c r="H1808" t="str">
        <f>VLOOKUP(F1808,'names lookup'!E:I,5,FALSE)</f>
        <v>Government</v>
      </c>
      <c r="I1808" t="str">
        <f>VLOOKUP($F1808,'names lookup'!$E:J,6,FALSE)</f>
        <v>Health</v>
      </c>
      <c r="J1808" t="str">
        <f>VLOOKUP($F1808,'names lookup'!$E:K,7,FALSE)</f>
        <v>N/A</v>
      </c>
      <c r="K1808" t="str">
        <f>VLOOKUP($F1808,'names lookup'!$E:L,8,FALSE)</f>
        <v>England</v>
      </c>
      <c r="L1808" t="str">
        <f t="shared" si="567"/>
        <v>If they have got it, at least you know they’ve got it, and they’re not going to get it again. And so that, for a positive or a negative, are therefore useful for the service. So there’s a very strong incentive to get this out as fast as we can practically manage it.</v>
      </c>
      <c r="M1808" t="str">
        <f t="shared" si="580"/>
        <v>31:08</v>
      </c>
      <c r="O1808">
        <v>288</v>
      </c>
      <c r="Q1808" t="s">
        <v>1810</v>
      </c>
      <c r="R1808" s="7">
        <f t="shared" si="568"/>
        <v>43907</v>
      </c>
      <c r="S1808" t="s">
        <v>3031</v>
      </c>
      <c r="T1808" s="6">
        <f t="shared" si="581"/>
        <v>2.162037037037037E-2</v>
      </c>
      <c r="U1808">
        <f t="shared" si="569"/>
        <v>2.1261574074074075E-2</v>
      </c>
      <c r="V1808">
        <f t="shared" si="570"/>
        <v>3.5960648148148151E-2</v>
      </c>
      <c r="W1808">
        <f t="shared" si="571"/>
        <v>1.4699074074074076E-2</v>
      </c>
      <c r="X1808">
        <f t="shared" si="583"/>
        <v>2.2210648148148149E-2</v>
      </c>
      <c r="Y1808">
        <f t="shared" si="572"/>
        <v>2.2210648148148149E-2</v>
      </c>
      <c r="Z1808" t="b">
        <f t="shared" si="573"/>
        <v>0</v>
      </c>
      <c r="AA1808" s="6">
        <f t="shared" si="574"/>
        <v>1.6203703703703692E-4</v>
      </c>
      <c r="AB1808" s="6" t="b">
        <f t="shared" si="575"/>
        <v>0</v>
      </c>
      <c r="AC1808" s="9">
        <f t="shared" si="576"/>
        <v>53</v>
      </c>
      <c r="AD1808" s="9">
        <f t="shared" si="565"/>
        <v>227.14285714285731</v>
      </c>
      <c r="AE1808" s="10">
        <f t="shared" si="582"/>
        <v>2.199074074074074E-4</v>
      </c>
      <c r="AF1808">
        <f t="shared" si="577"/>
        <v>9.490740740740744E-4</v>
      </c>
      <c r="AG1808" t="b">
        <f t="shared" si="578"/>
        <v>0</v>
      </c>
      <c r="AH1808">
        <f t="shared" si="579"/>
        <v>3.72337962962963E-2</v>
      </c>
    </row>
    <row r="1809" spans="1:34" x14ac:dyDescent="0.2">
      <c r="A1809">
        <v>1917</v>
      </c>
      <c r="B1809" t="s">
        <v>1809</v>
      </c>
      <c r="C1809" t="s">
        <v>1880</v>
      </c>
      <c r="D1809" t="s">
        <v>2038</v>
      </c>
      <c r="E1809" t="str">
        <f t="shared" si="566"/>
        <v>Boris JohnsonMar 17, 2020</v>
      </c>
      <c r="F1809" t="str">
        <f>VLOOKUP(D1809,'names lookup'!A:L,5,FALSE)</f>
        <v>Boris Johnson</v>
      </c>
      <c r="G1809" t="str">
        <f>VLOOKUP(F1809,'names lookup'!E:H,3,FALSE)</f>
        <v>Government</v>
      </c>
      <c r="H1809" t="str">
        <f>VLOOKUP(F1809,'names lookup'!E:I,5,FALSE)</f>
        <v>Government</v>
      </c>
      <c r="I1809" t="str">
        <f>VLOOKUP($F1809,'names lookup'!$E:J,6,FALSE)</f>
        <v>Central govt</v>
      </c>
      <c r="J1809" t="str">
        <f>VLOOKUP($F1809,'names lookup'!$E:K,7,FALSE)</f>
        <v>N/A</v>
      </c>
      <c r="K1809" t="str">
        <f>VLOOKUP($F1809,'names lookup'!$E:L,8,FALSE)</f>
        <v>UK</v>
      </c>
      <c r="L1809" t="str">
        <f t="shared" si="567"/>
        <v>Jason Gross, Daily Mail.</v>
      </c>
      <c r="M1809" t="str">
        <f t="shared" si="580"/>
        <v>31:22</v>
      </c>
      <c r="O1809">
        <v>47</v>
      </c>
      <c r="Q1809" t="s">
        <v>1810</v>
      </c>
      <c r="R1809" s="7">
        <f t="shared" si="568"/>
        <v>43907</v>
      </c>
      <c r="S1809" t="s">
        <v>3032</v>
      </c>
      <c r="T1809" s="6">
        <f t="shared" si="581"/>
        <v>2.1782407407407407E-2</v>
      </c>
      <c r="U1809">
        <f t="shared" si="569"/>
        <v>2.1782407407407407E-2</v>
      </c>
      <c r="V1809">
        <f t="shared" si="570"/>
        <v>3.72337962962963E-2</v>
      </c>
      <c r="W1809">
        <f t="shared" si="571"/>
        <v>1.5451388888888893E-2</v>
      </c>
      <c r="X1809">
        <f t="shared" si="583"/>
        <v>2.2210648148148149E-2</v>
      </c>
      <c r="Y1809">
        <f t="shared" si="572"/>
        <v>2.2210648148148149E-2</v>
      </c>
      <c r="Z1809" t="b">
        <f t="shared" si="573"/>
        <v>0</v>
      </c>
      <c r="AA1809" s="6">
        <f t="shared" si="574"/>
        <v>3.4722222222224181E-5</v>
      </c>
      <c r="AB1809" s="6" t="b">
        <f t="shared" si="575"/>
        <v>0</v>
      </c>
      <c r="AC1809" s="9">
        <f t="shared" si="576"/>
        <v>4</v>
      </c>
      <c r="AD1809" s="9">
        <f t="shared" si="565"/>
        <v>79.999999999995481</v>
      </c>
      <c r="AE1809" s="10">
        <f t="shared" si="582"/>
        <v>1.1574074074074073E-5</v>
      </c>
      <c r="AF1809">
        <f t="shared" si="577"/>
        <v>4.2824074074074292E-4</v>
      </c>
      <c r="AG1809" t="b">
        <f t="shared" si="578"/>
        <v>0</v>
      </c>
      <c r="AH1809">
        <f t="shared" si="579"/>
        <v>3.72337962962963E-2</v>
      </c>
    </row>
    <row r="1810" spans="1:34" x14ac:dyDescent="0.2">
      <c r="A1810">
        <v>1918</v>
      </c>
      <c r="B1810" t="s">
        <v>1809</v>
      </c>
      <c r="C1810" t="s">
        <v>1881</v>
      </c>
      <c r="D1810" t="s">
        <v>2085</v>
      </c>
      <c r="E1810" t="str">
        <f t="shared" si="566"/>
        <v>Jason GrossMar 17, 2020</v>
      </c>
      <c r="F1810" t="str">
        <f>VLOOKUP(E1810,'names lookup'!D:L,2,FALSE)</f>
        <v>Jason Groves</v>
      </c>
      <c r="G1810" t="str">
        <f>VLOOKUP(F1810,'names lookup'!E:H,3,FALSE)</f>
        <v>The Daily Mail</v>
      </c>
      <c r="H1810" t="str">
        <f>VLOOKUP(F1810,'names lookup'!E:I,5,FALSE)</f>
        <v>Media</v>
      </c>
      <c r="I1810" t="str">
        <f>VLOOKUP($F1810,'names lookup'!$E:J,6,FALSE)</f>
        <v>Newspaper</v>
      </c>
      <c r="J1810" t="str">
        <f>VLOOKUP($F1810,'names lookup'!$E:K,7,FALSE)</f>
        <v>National</v>
      </c>
      <c r="K1810" t="str">
        <f>VLOOKUP($F1810,'names lookup'!$E:L,8,FALSE)</f>
        <v>UK</v>
      </c>
      <c r="L1810" t="str">
        <f t="shared" si="567"/>
        <v>Obviously,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v>
      </c>
      <c r="M1810" t="str">
        <f t="shared" si="580"/>
        <v>31:25</v>
      </c>
      <c r="O1810">
        <v>381</v>
      </c>
      <c r="Q1810" t="s">
        <v>1810</v>
      </c>
      <c r="R1810" s="7">
        <f t="shared" si="568"/>
        <v>43907</v>
      </c>
      <c r="S1810" t="s">
        <v>3033</v>
      </c>
      <c r="T1810" s="6">
        <f t="shared" si="581"/>
        <v>2.1817129629629631E-2</v>
      </c>
      <c r="U1810">
        <f t="shared" si="569"/>
        <v>2.1817129629629631E-2</v>
      </c>
      <c r="V1810">
        <f t="shared" si="570"/>
        <v>2.2013888888888888E-2</v>
      </c>
      <c r="W1810">
        <f t="shared" si="571"/>
        <v>1.9675925925925764E-4</v>
      </c>
      <c r="X1810">
        <f t="shared" si="583"/>
        <v>2.2210648148148149E-2</v>
      </c>
      <c r="Y1810">
        <f t="shared" si="572"/>
        <v>2.2210648148148149E-2</v>
      </c>
      <c r="Z1810" t="b">
        <f t="shared" si="573"/>
        <v>0</v>
      </c>
      <c r="AA1810" s="6">
        <f t="shared" si="574"/>
        <v>1.9675925925925764E-4</v>
      </c>
      <c r="AB1810" s="6" t="b">
        <f t="shared" si="575"/>
        <v>0</v>
      </c>
      <c r="AC1810" s="9">
        <f t="shared" si="576"/>
        <v>58</v>
      </c>
      <c r="AD1810" s="9">
        <f t="shared" si="565"/>
        <v>204.70588235294287</v>
      </c>
      <c r="AE1810" s="10">
        <f t="shared" si="582"/>
        <v>2.3148148148148146E-4</v>
      </c>
      <c r="AF1810">
        <f t="shared" si="577"/>
        <v>3.9351851851851874E-4</v>
      </c>
      <c r="AG1810" t="b">
        <f t="shared" si="578"/>
        <v>0</v>
      </c>
      <c r="AH1810">
        <f t="shared" si="579"/>
        <v>3.72337962962963E-2</v>
      </c>
    </row>
    <row r="1811" spans="1:34" x14ac:dyDescent="0.2">
      <c r="A1811">
        <v>1919</v>
      </c>
      <c r="B1811" t="s">
        <v>1809</v>
      </c>
      <c r="C1811" t="s">
        <v>1882</v>
      </c>
      <c r="D1811" t="s">
        <v>2085</v>
      </c>
      <c r="E1811" t="str">
        <f t="shared" si="566"/>
        <v>Jason GrossMar 17, 2020</v>
      </c>
      <c r="F1811" t="str">
        <f>VLOOKUP(E1811,'names lookup'!D:L,2,FALSE)</f>
        <v>Jason Groves</v>
      </c>
      <c r="G1811" t="str">
        <f>VLOOKUP(F1811,'names lookup'!E:H,3,FALSE)</f>
        <v>The Daily Mail</v>
      </c>
      <c r="H1811" t="str">
        <f>VLOOKUP(F1811,'names lookup'!E:I,5,FALSE)</f>
        <v>Media</v>
      </c>
      <c r="I1811" t="str">
        <f>VLOOKUP($F1811,'names lookup'!$E:J,6,FALSE)</f>
        <v>Newspaper</v>
      </c>
      <c r="J1811" t="str">
        <f>VLOOKUP($F1811,'names lookup'!$E:K,7,FALSE)</f>
        <v>National</v>
      </c>
      <c r="K1811" t="str">
        <f>VLOOKUP($F1811,'names lookup'!$E:L,8,FALSE)</f>
        <v>UK</v>
      </c>
      <c r="L1811" t="str">
        <f t="shared" si="567"/>
        <v>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v>
      </c>
      <c r="M1811" t="str">
        <f t="shared" si="580"/>
        <v>31:42</v>
      </c>
      <c r="O1811">
        <v>314</v>
      </c>
      <c r="Q1811" t="s">
        <v>1810</v>
      </c>
      <c r="R1811" s="7">
        <f t="shared" si="568"/>
        <v>43907</v>
      </c>
      <c r="S1811" t="s">
        <v>3033</v>
      </c>
      <c r="T1811" s="6">
        <f t="shared" si="581"/>
        <v>2.2013888888888888E-2</v>
      </c>
      <c r="U1811">
        <f t="shared" si="569"/>
        <v>2.1817129629629631E-2</v>
      </c>
      <c r="V1811">
        <f t="shared" si="570"/>
        <v>2.2013888888888888E-2</v>
      </c>
      <c r="W1811">
        <f t="shared" si="571"/>
        <v>1.9675925925925764E-4</v>
      </c>
      <c r="X1811">
        <f t="shared" si="583"/>
        <v>2.2210648148148149E-2</v>
      </c>
      <c r="Y1811">
        <f t="shared" si="572"/>
        <v>2.2210648148148149E-2</v>
      </c>
      <c r="Z1811" t="b">
        <f t="shared" si="573"/>
        <v>0</v>
      </c>
      <c r="AA1811" s="6">
        <f t="shared" si="574"/>
        <v>1.967592592592611E-4</v>
      </c>
      <c r="AB1811" s="6" t="b">
        <f t="shared" si="575"/>
        <v>0</v>
      </c>
      <c r="AC1811" s="9">
        <f t="shared" si="576"/>
        <v>56</v>
      </c>
      <c r="AD1811" s="9">
        <f t="shared" si="565"/>
        <v>197.64705882352754</v>
      </c>
      <c r="AE1811" s="10">
        <f t="shared" si="582"/>
        <v>2.3148148148148146E-4</v>
      </c>
      <c r="AF1811">
        <f t="shared" si="577"/>
        <v>3.9351851851851874E-4</v>
      </c>
      <c r="AG1811" t="b">
        <f t="shared" si="578"/>
        <v>0</v>
      </c>
      <c r="AH1811">
        <f t="shared" si="579"/>
        <v>3.72337962962963E-2</v>
      </c>
    </row>
    <row r="1812" spans="1:34" x14ac:dyDescent="0.2">
      <c r="A1812">
        <v>1920</v>
      </c>
      <c r="B1812" t="s">
        <v>1809</v>
      </c>
      <c r="C1812" t="s">
        <v>1883</v>
      </c>
      <c r="D1812" t="s">
        <v>2038</v>
      </c>
      <c r="E1812" t="str">
        <f t="shared" si="566"/>
        <v>Boris JohnsonMar 17, 2020</v>
      </c>
      <c r="F1812" t="str">
        <f>VLOOKUP(D1812,'names lookup'!A:L,5,FALSE)</f>
        <v>Boris Johnson</v>
      </c>
      <c r="G1812" t="str">
        <f>VLOOKUP(F1812,'names lookup'!E:H,3,FALSE)</f>
        <v>Government</v>
      </c>
      <c r="H1812" t="str">
        <f>VLOOKUP(F1812,'names lookup'!E:I,5,FALSE)</f>
        <v>Government</v>
      </c>
      <c r="I1812" t="str">
        <f>VLOOKUP($F1812,'names lookup'!$E:J,6,FALSE)</f>
        <v>Central govt</v>
      </c>
      <c r="J1812" t="str">
        <f>VLOOKUP($F1812,'names lookup'!$E:K,7,FALSE)</f>
        <v>N/A</v>
      </c>
      <c r="K1812" t="str">
        <f>VLOOKUP($F1812,'names lookup'!$E:L,8,FALSE)</f>
        <v>UK</v>
      </c>
      <c r="L1812" t="str">
        <f t="shared" si="567"/>
        <v>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v>
      </c>
      <c r="M1812" t="str">
        <f t="shared" si="580"/>
        <v>31:59</v>
      </c>
      <c r="O1812">
        <v>659</v>
      </c>
      <c r="Q1812" t="s">
        <v>1810</v>
      </c>
      <c r="R1812" s="7">
        <f t="shared" si="568"/>
        <v>43907</v>
      </c>
      <c r="S1812" t="s">
        <v>2543</v>
      </c>
      <c r="T1812" s="6">
        <f t="shared" si="581"/>
        <v>2.2210648148148149E-2</v>
      </c>
      <c r="U1812">
        <f t="shared" si="569"/>
        <v>2.2210648148148149E-2</v>
      </c>
      <c r="V1812">
        <f t="shared" si="570"/>
        <v>3.72337962962963E-2</v>
      </c>
      <c r="W1812">
        <f t="shared" si="571"/>
        <v>1.502314814814815E-2</v>
      </c>
      <c r="X1812">
        <f t="shared" si="583"/>
        <v>2.3472222222222217E-2</v>
      </c>
      <c r="Y1812">
        <f t="shared" si="572"/>
        <v>2.3472222222222217E-2</v>
      </c>
      <c r="Z1812" t="b">
        <f t="shared" si="573"/>
        <v>0</v>
      </c>
      <c r="AA1812" s="6">
        <f t="shared" si="574"/>
        <v>5.2083333333333148E-4</v>
      </c>
      <c r="AB1812" s="6" t="b">
        <f t="shared" si="575"/>
        <v>0</v>
      </c>
      <c r="AC1812" s="9">
        <f t="shared" si="576"/>
        <v>120</v>
      </c>
      <c r="AD1812" s="9">
        <f t="shared" si="565"/>
        <v>160.00000000000057</v>
      </c>
      <c r="AE1812" s="10">
        <f t="shared" si="582"/>
        <v>4.9768518518518521E-4</v>
      </c>
      <c r="AF1812">
        <f t="shared" si="577"/>
        <v>1.2615740740740677E-3</v>
      </c>
      <c r="AG1812" t="b">
        <f t="shared" si="578"/>
        <v>0</v>
      </c>
      <c r="AH1812">
        <f t="shared" si="579"/>
        <v>3.72337962962963E-2</v>
      </c>
    </row>
    <row r="1813" spans="1:34" x14ac:dyDescent="0.2">
      <c r="A1813">
        <v>1921</v>
      </c>
      <c r="B1813" t="s">
        <v>1809</v>
      </c>
      <c r="C1813" t="s">
        <v>1884</v>
      </c>
      <c r="D1813" t="s">
        <v>2131</v>
      </c>
      <c r="E1813" t="str">
        <f t="shared" si="566"/>
        <v>Patrick VallanceMar 17, 2020</v>
      </c>
      <c r="F1813" t="str">
        <f>VLOOKUP(D1813,'names lookup'!A:L,5,FALSE)</f>
        <v>Patrick Vallance</v>
      </c>
      <c r="G1813" t="str">
        <f>VLOOKUP(F1813,'names lookup'!E:H,3,FALSE)</f>
        <v>Government</v>
      </c>
      <c r="H1813" t="str">
        <f>VLOOKUP(F1813,'names lookup'!E:I,5,FALSE)</f>
        <v>Government</v>
      </c>
      <c r="I1813" t="str">
        <f>VLOOKUP($F1813,'names lookup'!$E:J,6,FALSE)</f>
        <v>Central govt</v>
      </c>
      <c r="J1813" t="str">
        <f>VLOOKUP($F1813,'names lookup'!$E:K,7,FALSE)</f>
        <v>N/A</v>
      </c>
      <c r="K1813" t="str">
        <f>VLOOKUP($F1813,'names lookup'!$E:L,8,FALSE)</f>
        <v>UK</v>
      </c>
      <c r="L1813" t="str">
        <f t="shared" si="567"/>
        <v>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v>
      </c>
      <c r="M1813" t="str">
        <f t="shared" si="580"/>
        <v>32:44</v>
      </c>
      <c r="O1813">
        <v>376</v>
      </c>
      <c r="Q1813" t="s">
        <v>1810</v>
      </c>
      <c r="R1813" s="7">
        <f t="shared" si="568"/>
        <v>43907</v>
      </c>
      <c r="S1813" t="s">
        <v>2231</v>
      </c>
      <c r="T1813" s="6">
        <f t="shared" si="581"/>
        <v>2.2731481481481481E-2</v>
      </c>
      <c r="U1813">
        <f t="shared" si="569"/>
        <v>2.2731481481481481E-2</v>
      </c>
      <c r="V1813">
        <f t="shared" si="570"/>
        <v>3.2048611111111111E-2</v>
      </c>
      <c r="W1813">
        <f t="shared" si="571"/>
        <v>9.3171296296296301E-3</v>
      </c>
      <c r="X1813">
        <f t="shared" si="583"/>
        <v>2.3472222222222217E-2</v>
      </c>
      <c r="Y1813">
        <f t="shared" si="572"/>
        <v>2.3472222222222217E-2</v>
      </c>
      <c r="Z1813" t="b">
        <f t="shared" si="573"/>
        <v>0</v>
      </c>
      <c r="AA1813" s="6">
        <f t="shared" si="574"/>
        <v>2.4305555555555886E-4</v>
      </c>
      <c r="AB1813" s="6" t="b">
        <f t="shared" si="575"/>
        <v>0</v>
      </c>
      <c r="AC1813" s="9">
        <f t="shared" si="576"/>
        <v>65</v>
      </c>
      <c r="AD1813" s="9">
        <f t="shared" si="565"/>
        <v>185.71428571428319</v>
      </c>
      <c r="AE1813" s="10">
        <f t="shared" si="582"/>
        <v>2.6620370370370372E-4</v>
      </c>
      <c r="AF1813">
        <f t="shared" si="577"/>
        <v>7.4074074074073626E-4</v>
      </c>
      <c r="AG1813" t="b">
        <f t="shared" si="578"/>
        <v>0</v>
      </c>
      <c r="AH1813">
        <f t="shared" si="579"/>
        <v>3.72337962962963E-2</v>
      </c>
    </row>
    <row r="1814" spans="1:34" x14ac:dyDescent="0.2">
      <c r="A1814">
        <v>1922</v>
      </c>
      <c r="B1814" t="s">
        <v>1809</v>
      </c>
      <c r="C1814" t="s">
        <v>1885</v>
      </c>
      <c r="D1814" t="s">
        <v>2131</v>
      </c>
      <c r="E1814" t="str">
        <f t="shared" si="566"/>
        <v>Patrick VallanceMar 17, 2020</v>
      </c>
      <c r="F1814" t="str">
        <f>VLOOKUP(D1814,'names lookup'!A:L,5,FALSE)</f>
        <v>Patrick Vallance</v>
      </c>
      <c r="G1814" t="str">
        <f>VLOOKUP(F1814,'names lookup'!E:H,3,FALSE)</f>
        <v>Government</v>
      </c>
      <c r="H1814" t="str">
        <f>VLOOKUP(F1814,'names lookup'!E:I,5,FALSE)</f>
        <v>Government</v>
      </c>
      <c r="I1814" t="str">
        <f>VLOOKUP($F1814,'names lookup'!$E:J,6,FALSE)</f>
        <v>Central govt</v>
      </c>
      <c r="J1814" t="str">
        <f>VLOOKUP($F1814,'names lookup'!$E:K,7,FALSE)</f>
        <v>N/A</v>
      </c>
      <c r="K1814" t="str">
        <f>VLOOKUP($F1814,'names lookup'!$E:L,8,FALSE)</f>
        <v>UK</v>
      </c>
      <c r="L1814" t="str">
        <f t="shared" si="567"/>
        <v>And that’s really why we, and importantly, it looks like we’re on the sort of fast upswing, or just about to get there. And that’s the reason to want to come in quite quickly with these measures.</v>
      </c>
      <c r="M1814" t="str">
        <f t="shared" si="580"/>
        <v>33:05</v>
      </c>
      <c r="O1814">
        <v>221</v>
      </c>
      <c r="Q1814" t="s">
        <v>1810</v>
      </c>
      <c r="R1814" s="7">
        <f t="shared" si="568"/>
        <v>43907</v>
      </c>
      <c r="S1814" t="s">
        <v>2231</v>
      </c>
      <c r="T1814" s="6">
        <f t="shared" si="581"/>
        <v>2.297453703703704E-2</v>
      </c>
      <c r="U1814">
        <f t="shared" si="569"/>
        <v>2.2731481481481481E-2</v>
      </c>
      <c r="V1814">
        <f t="shared" si="570"/>
        <v>3.2048611111111111E-2</v>
      </c>
      <c r="W1814">
        <f t="shared" si="571"/>
        <v>9.3171296296296301E-3</v>
      </c>
      <c r="X1814">
        <f t="shared" si="583"/>
        <v>2.3472222222222217E-2</v>
      </c>
      <c r="Y1814">
        <f t="shared" si="572"/>
        <v>2.3472222222222217E-2</v>
      </c>
      <c r="Z1814" t="b">
        <f t="shared" si="573"/>
        <v>0</v>
      </c>
      <c r="AA1814" s="6">
        <f t="shared" si="574"/>
        <v>1.3888888888888631E-4</v>
      </c>
      <c r="AB1814" s="6" t="b">
        <f t="shared" si="575"/>
        <v>0</v>
      </c>
      <c r="AC1814" s="9">
        <f t="shared" si="576"/>
        <v>37</v>
      </c>
      <c r="AD1814" s="9">
        <f t="shared" si="565"/>
        <v>185.00000000000344</v>
      </c>
      <c r="AE1814" s="10">
        <f t="shared" si="582"/>
        <v>1.5046296296296297E-4</v>
      </c>
      <c r="AF1814">
        <f t="shared" si="577"/>
        <v>7.4074074074073626E-4</v>
      </c>
      <c r="AG1814" t="b">
        <f t="shared" si="578"/>
        <v>0</v>
      </c>
      <c r="AH1814">
        <f t="shared" si="579"/>
        <v>3.72337962962963E-2</v>
      </c>
    </row>
    <row r="1815" spans="1:34" x14ac:dyDescent="0.2">
      <c r="A1815">
        <v>1923</v>
      </c>
      <c r="B1815" t="s">
        <v>1809</v>
      </c>
      <c r="C1815" t="s">
        <v>1886</v>
      </c>
      <c r="D1815" t="s">
        <v>2038</v>
      </c>
      <c r="E1815" t="str">
        <f t="shared" si="566"/>
        <v>Boris JohnsonMar 17, 2020</v>
      </c>
      <c r="F1815" t="str">
        <f>VLOOKUP(D1815,'names lookup'!A:L,5,FALSE)</f>
        <v>Boris Johnson</v>
      </c>
      <c r="G1815" t="str">
        <f>VLOOKUP(F1815,'names lookup'!E:H,3,FALSE)</f>
        <v>Government</v>
      </c>
      <c r="H1815" t="str">
        <f>VLOOKUP(F1815,'names lookup'!E:I,5,FALSE)</f>
        <v>Government</v>
      </c>
      <c r="I1815" t="str">
        <f>VLOOKUP($F1815,'names lookup'!$E:J,6,FALSE)</f>
        <v>Central govt</v>
      </c>
      <c r="J1815" t="str">
        <f>VLOOKUP($F1815,'names lookup'!$E:K,7,FALSE)</f>
        <v>N/A</v>
      </c>
      <c r="K1815" t="str">
        <f>VLOOKUP($F1815,'names lookup'!$E:L,8,FALSE)</f>
        <v>UK</v>
      </c>
      <c r="L1815" t="str">
        <f t="shared" si="567"/>
        <v>Thanks. George Parker, Financial Times.</v>
      </c>
      <c r="M1815" t="str">
        <f t="shared" si="580"/>
        <v>33:17</v>
      </c>
      <c r="O1815">
        <v>62</v>
      </c>
      <c r="Q1815" t="s">
        <v>1810</v>
      </c>
      <c r="R1815" s="7">
        <f t="shared" si="568"/>
        <v>43907</v>
      </c>
      <c r="S1815" t="s">
        <v>2232</v>
      </c>
      <c r="T1815" s="6">
        <f t="shared" si="581"/>
        <v>2.3113425925925926E-2</v>
      </c>
      <c r="U1815">
        <f t="shared" si="569"/>
        <v>2.3113425925925926E-2</v>
      </c>
      <c r="V1815">
        <f t="shared" si="570"/>
        <v>3.72337962962963E-2</v>
      </c>
      <c r="W1815">
        <f t="shared" si="571"/>
        <v>1.4120370370370373E-2</v>
      </c>
      <c r="X1815">
        <f t="shared" si="583"/>
        <v>2.3472222222222217E-2</v>
      </c>
      <c r="Y1815">
        <f t="shared" si="572"/>
        <v>2.3472222222222217E-2</v>
      </c>
      <c r="Z1815" t="b">
        <f t="shared" si="573"/>
        <v>0</v>
      </c>
      <c r="AA1815" s="6">
        <f t="shared" si="574"/>
        <v>6.9444444444444892E-5</v>
      </c>
      <c r="AB1815" s="6" t="b">
        <f t="shared" si="575"/>
        <v>0</v>
      </c>
      <c r="AC1815" s="9">
        <f t="shared" si="576"/>
        <v>5</v>
      </c>
      <c r="AD1815" s="9">
        <f t="shared" si="565"/>
        <v>49.99999999999968</v>
      </c>
      <c r="AE1815" s="10">
        <f t="shared" si="582"/>
        <v>1.1574074074074073E-5</v>
      </c>
      <c r="AF1815">
        <f t="shared" si="577"/>
        <v>3.5879629629629109E-4</v>
      </c>
      <c r="AG1815" t="b">
        <f t="shared" si="578"/>
        <v>0</v>
      </c>
      <c r="AH1815">
        <f t="shared" si="579"/>
        <v>3.72337962962963E-2</v>
      </c>
    </row>
    <row r="1816" spans="1:34" x14ac:dyDescent="0.2">
      <c r="A1816">
        <v>1924</v>
      </c>
      <c r="B1816" t="s">
        <v>1809</v>
      </c>
      <c r="C1816" t="s">
        <v>1887</v>
      </c>
      <c r="D1816" t="s">
        <v>2070</v>
      </c>
      <c r="E1816" t="str">
        <f t="shared" si="566"/>
        <v>George ParkerMar 17, 2020</v>
      </c>
      <c r="F1816" t="str">
        <f>VLOOKUP(D1816,'names lookup'!A:L,5,FALSE)</f>
        <v>George Parker</v>
      </c>
      <c r="G1816" t="str">
        <f>VLOOKUP(F1816,'names lookup'!E:H,3,FALSE)</f>
        <v>Financial Times</v>
      </c>
      <c r="H1816" t="str">
        <f>VLOOKUP(F1816,'names lookup'!E:I,5,FALSE)</f>
        <v>Media</v>
      </c>
      <c r="I1816" t="str">
        <f>VLOOKUP($F1816,'names lookup'!$E:J,6,FALSE)</f>
        <v>Specialist</v>
      </c>
      <c r="J1816" t="str">
        <f>VLOOKUP($F1816,'names lookup'!$E:K,7,FALSE)</f>
        <v>National</v>
      </c>
      <c r="K1816" t="str">
        <f>VLOOKUP($F1816,'names lookup'!$E:L,8,FALSE)</f>
        <v>UK</v>
      </c>
      <c r="L1816" t="str">
        <f t="shared" si="567"/>
        <v>Yeah so,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v>
      </c>
      <c r="M1816" t="str">
        <f t="shared" si="580"/>
        <v>33:23</v>
      </c>
      <c r="O1816">
        <v>505</v>
      </c>
      <c r="Q1816" t="s">
        <v>1810</v>
      </c>
      <c r="R1816" s="7">
        <f t="shared" si="568"/>
        <v>43907</v>
      </c>
      <c r="S1816" t="s">
        <v>3034</v>
      </c>
      <c r="T1816" s="6">
        <f t="shared" si="581"/>
        <v>2.3182870370370371E-2</v>
      </c>
      <c r="U1816">
        <f t="shared" si="569"/>
        <v>2.3182870370370371E-2</v>
      </c>
      <c r="V1816">
        <f t="shared" si="570"/>
        <v>2.3182870370370371E-2</v>
      </c>
      <c r="W1816">
        <f t="shared" si="571"/>
        <v>0</v>
      </c>
      <c r="X1816">
        <f t="shared" si="583"/>
        <v>2.3472222222222217E-2</v>
      </c>
      <c r="Y1816">
        <f t="shared" si="572"/>
        <v>2.3472222222222217E-2</v>
      </c>
      <c r="Z1816" t="b">
        <f t="shared" si="573"/>
        <v>0</v>
      </c>
      <c r="AA1816" s="6">
        <f t="shared" si="574"/>
        <v>2.893518518518462E-4</v>
      </c>
      <c r="AB1816" s="6" t="b">
        <f t="shared" si="575"/>
        <v>0</v>
      </c>
      <c r="AC1816" s="9">
        <f t="shared" si="576"/>
        <v>77</v>
      </c>
      <c r="AD1816" s="9">
        <f t="shared" si="565"/>
        <v>184.80000000000362</v>
      </c>
      <c r="AE1816" s="10">
        <f t="shared" si="582"/>
        <v>3.1250000000000001E-4</v>
      </c>
      <c r="AF1816">
        <f t="shared" si="577"/>
        <v>2.893518518518462E-4</v>
      </c>
      <c r="AG1816" t="b">
        <f t="shared" si="578"/>
        <v>0</v>
      </c>
      <c r="AH1816">
        <f t="shared" si="579"/>
        <v>3.72337962962963E-2</v>
      </c>
    </row>
    <row r="1817" spans="1:34" x14ac:dyDescent="0.2">
      <c r="A1817">
        <v>1925</v>
      </c>
      <c r="B1817" t="s">
        <v>1809</v>
      </c>
      <c r="C1817" t="s">
        <v>1888</v>
      </c>
      <c r="D1817" t="s">
        <v>2038</v>
      </c>
      <c r="E1817" t="str">
        <f t="shared" si="566"/>
        <v>Boris JohnsonMar 17, 2020</v>
      </c>
      <c r="F1817" t="str">
        <f>VLOOKUP(D1817,'names lookup'!A:L,5,FALSE)</f>
        <v>Boris Johnson</v>
      </c>
      <c r="G1817" t="str">
        <f>VLOOKUP(F1817,'names lookup'!E:H,3,FALSE)</f>
        <v>Government</v>
      </c>
      <c r="H1817" t="str">
        <f>VLOOKUP(F1817,'names lookup'!E:I,5,FALSE)</f>
        <v>Government</v>
      </c>
      <c r="I1817" t="str">
        <f>VLOOKUP($F1817,'names lookup'!$E:J,6,FALSE)</f>
        <v>Central govt</v>
      </c>
      <c r="J1817" t="str">
        <f>VLOOKUP($F1817,'names lookup'!$E:K,7,FALSE)</f>
        <v>N/A</v>
      </c>
      <c r="K1817" t="str">
        <f>VLOOKUP($F1817,'names lookup'!$E:L,8,FALSE)</f>
        <v>UK</v>
      </c>
      <c r="L1817" t="str">
        <f t="shared" si="567"/>
        <v>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v>
      </c>
      <c r="M1817" t="str">
        <f t="shared" si="580"/>
        <v>33:48</v>
      </c>
      <c r="O1817">
        <v>461</v>
      </c>
      <c r="Q1817" t="s">
        <v>1810</v>
      </c>
      <c r="R1817" s="7">
        <f t="shared" si="568"/>
        <v>43907</v>
      </c>
      <c r="S1817" t="s">
        <v>2233</v>
      </c>
      <c r="T1817" s="6">
        <f t="shared" si="581"/>
        <v>2.3472222222222217E-2</v>
      </c>
      <c r="U1817">
        <f t="shared" si="569"/>
        <v>2.3472222222222217E-2</v>
      </c>
      <c r="V1817">
        <f t="shared" si="570"/>
        <v>3.72337962962963E-2</v>
      </c>
      <c r="W1817">
        <f t="shared" si="571"/>
        <v>1.3761574074074082E-2</v>
      </c>
      <c r="X1817">
        <f t="shared" si="583"/>
        <v>2.4849537037037035E-2</v>
      </c>
      <c r="Y1817">
        <f t="shared" si="572"/>
        <v>2.4849537037037035E-2</v>
      </c>
      <c r="Z1817" t="b">
        <f t="shared" si="573"/>
        <v>0</v>
      </c>
      <c r="AA1817" s="6">
        <f t="shared" si="574"/>
        <v>3.3564814814815089E-4</v>
      </c>
      <c r="AB1817" s="6" t="b">
        <f t="shared" si="575"/>
        <v>0</v>
      </c>
      <c r="AC1817" s="9">
        <f t="shared" si="576"/>
        <v>80</v>
      </c>
      <c r="AD1817" s="9">
        <f t="shared" si="565"/>
        <v>165.51724137930898</v>
      </c>
      <c r="AE1817" s="10">
        <f t="shared" si="582"/>
        <v>3.2407407407407406E-4</v>
      </c>
      <c r="AF1817">
        <f t="shared" si="577"/>
        <v>1.3773148148148173E-3</v>
      </c>
      <c r="AG1817" t="b">
        <f t="shared" si="578"/>
        <v>0</v>
      </c>
      <c r="AH1817">
        <f t="shared" si="579"/>
        <v>3.72337962962963E-2</v>
      </c>
    </row>
    <row r="1818" spans="1:34" x14ac:dyDescent="0.2">
      <c r="A1818">
        <v>1926</v>
      </c>
      <c r="B1818" t="s">
        <v>1809</v>
      </c>
      <c r="C1818" t="s">
        <v>1889</v>
      </c>
      <c r="D1818" t="s">
        <v>2038</v>
      </c>
      <c r="E1818" t="str">
        <f t="shared" si="566"/>
        <v>Boris JohnsonMar 17, 2020</v>
      </c>
      <c r="F1818" t="str">
        <f>VLOOKUP(D1818,'names lookup'!A:L,5,FALSE)</f>
        <v>Boris Johnson</v>
      </c>
      <c r="G1818" t="str">
        <f>VLOOKUP(F1818,'names lookup'!E:H,3,FALSE)</f>
        <v>Government</v>
      </c>
      <c r="H1818" t="str">
        <f>VLOOKUP(F1818,'names lookup'!E:I,5,FALSE)</f>
        <v>Government</v>
      </c>
      <c r="I1818" t="str">
        <f>VLOOKUP($F1818,'names lookup'!$E:J,6,FALSE)</f>
        <v>Central govt</v>
      </c>
      <c r="J1818" t="str">
        <f>VLOOKUP($F1818,'names lookup'!$E:K,7,FALSE)</f>
        <v>N/A</v>
      </c>
      <c r="K1818" t="str">
        <f>VLOOKUP($F1818,'names lookup'!$E:L,8,FALSE)</f>
        <v>UK</v>
      </c>
      <c r="L1818" t="str">
        <f t="shared" si="567"/>
        <v>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v>
      </c>
      <c r="M1818" t="str">
        <f t="shared" si="580"/>
        <v>34:17</v>
      </c>
      <c r="O1818">
        <v>333</v>
      </c>
      <c r="Q1818" t="s">
        <v>1810</v>
      </c>
      <c r="R1818" s="7">
        <f t="shared" si="568"/>
        <v>43907</v>
      </c>
      <c r="S1818" t="s">
        <v>2233</v>
      </c>
      <c r="T1818" s="6">
        <f t="shared" si="581"/>
        <v>2.3807870370370368E-2</v>
      </c>
      <c r="U1818">
        <f t="shared" si="569"/>
        <v>2.3472222222222217E-2</v>
      </c>
      <c r="V1818">
        <f t="shared" si="570"/>
        <v>3.72337962962963E-2</v>
      </c>
      <c r="W1818">
        <f t="shared" si="571"/>
        <v>1.3761574074074082E-2</v>
      </c>
      <c r="X1818">
        <f t="shared" si="583"/>
        <v>2.4849537037037035E-2</v>
      </c>
      <c r="Y1818">
        <f t="shared" si="572"/>
        <v>2.4849537037037035E-2</v>
      </c>
      <c r="Z1818" t="b">
        <f t="shared" si="573"/>
        <v>0</v>
      </c>
      <c r="AA1818" s="6">
        <f t="shared" si="574"/>
        <v>2.7777777777777957E-4</v>
      </c>
      <c r="AB1818" s="6" t="b">
        <f t="shared" si="575"/>
        <v>0</v>
      </c>
      <c r="AC1818" s="9">
        <f t="shared" si="576"/>
        <v>58</v>
      </c>
      <c r="AD1818" s="9">
        <f t="shared" si="565"/>
        <v>144.99999999999906</v>
      </c>
      <c r="AE1818" s="10">
        <f t="shared" si="582"/>
        <v>2.3148148148148146E-4</v>
      </c>
      <c r="AF1818">
        <f t="shared" si="577"/>
        <v>1.3773148148148173E-3</v>
      </c>
      <c r="AG1818" t="b">
        <f t="shared" si="578"/>
        <v>0</v>
      </c>
      <c r="AH1818">
        <f t="shared" si="579"/>
        <v>3.72337962962963E-2</v>
      </c>
    </row>
    <row r="1819" spans="1:34" x14ac:dyDescent="0.2">
      <c r="A1819">
        <v>1927</v>
      </c>
      <c r="B1819" t="s">
        <v>1809</v>
      </c>
      <c r="C1819" t="s">
        <v>1890</v>
      </c>
      <c r="D1819" t="s">
        <v>2038</v>
      </c>
      <c r="E1819" t="str">
        <f t="shared" si="566"/>
        <v>Boris JohnsonMar 17, 2020</v>
      </c>
      <c r="F1819" t="str">
        <f>VLOOKUP(D1819,'names lookup'!A:L,5,FALSE)</f>
        <v>Boris Johnson</v>
      </c>
      <c r="G1819" t="str">
        <f>VLOOKUP(F1819,'names lookup'!E:H,3,FALSE)</f>
        <v>Government</v>
      </c>
      <c r="H1819" t="str">
        <f>VLOOKUP(F1819,'names lookup'!E:I,5,FALSE)</f>
        <v>Government</v>
      </c>
      <c r="I1819" t="str">
        <f>VLOOKUP($F1819,'names lookup'!$E:J,6,FALSE)</f>
        <v>Central govt</v>
      </c>
      <c r="J1819" t="str">
        <f>VLOOKUP($F1819,'names lookup'!$E:K,7,FALSE)</f>
        <v>N/A</v>
      </c>
      <c r="K1819" t="str">
        <f>VLOOKUP($F1819,'names lookup'!$E:L,8,FALSE)</f>
        <v>UK</v>
      </c>
      <c r="L1819" t="str">
        <f t="shared" si="567"/>
        <v>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v>
      </c>
      <c r="M1819" t="str">
        <f t="shared" si="580"/>
        <v>34:41</v>
      </c>
      <c r="O1819">
        <v>381</v>
      </c>
      <c r="Q1819" t="s">
        <v>1810</v>
      </c>
      <c r="R1819" s="7">
        <f t="shared" si="568"/>
        <v>43907</v>
      </c>
      <c r="S1819" t="s">
        <v>2233</v>
      </c>
      <c r="T1819" s="6">
        <f t="shared" si="581"/>
        <v>2.4085648148148148E-2</v>
      </c>
      <c r="U1819">
        <f t="shared" si="569"/>
        <v>2.3472222222222217E-2</v>
      </c>
      <c r="V1819">
        <f t="shared" si="570"/>
        <v>3.72337962962963E-2</v>
      </c>
      <c r="W1819">
        <f t="shared" si="571"/>
        <v>1.3761574074074082E-2</v>
      </c>
      <c r="X1819">
        <f t="shared" si="583"/>
        <v>2.4849537037037035E-2</v>
      </c>
      <c r="Y1819">
        <f t="shared" si="572"/>
        <v>2.4849537037037035E-2</v>
      </c>
      <c r="Z1819" t="b">
        <f t="shared" si="573"/>
        <v>0</v>
      </c>
      <c r="AA1819" s="6">
        <f t="shared" si="574"/>
        <v>3.1249999999999681E-4</v>
      </c>
      <c r="AB1819" s="6" t="b">
        <f t="shared" si="575"/>
        <v>0</v>
      </c>
      <c r="AC1819" s="9">
        <f t="shared" si="576"/>
        <v>63</v>
      </c>
      <c r="AD1819" s="9">
        <f t="shared" si="565"/>
        <v>140.00000000000142</v>
      </c>
      <c r="AE1819" s="10">
        <f t="shared" si="582"/>
        <v>2.5462962962962961E-4</v>
      </c>
      <c r="AF1819">
        <f t="shared" si="577"/>
        <v>1.3773148148148173E-3</v>
      </c>
      <c r="AG1819" t="b">
        <f t="shared" si="578"/>
        <v>0</v>
      </c>
      <c r="AH1819">
        <f t="shared" si="579"/>
        <v>3.72337962962963E-2</v>
      </c>
    </row>
    <row r="1820" spans="1:34" x14ac:dyDescent="0.2">
      <c r="A1820">
        <v>1928</v>
      </c>
      <c r="B1820" t="s">
        <v>1809</v>
      </c>
      <c r="C1820" t="s">
        <v>1891</v>
      </c>
      <c r="D1820" t="s">
        <v>2072</v>
      </c>
      <c r="E1820" t="str">
        <f t="shared" si="566"/>
        <v>Gordon RaynerMar 17, 2020</v>
      </c>
      <c r="F1820" t="str">
        <f>VLOOKUP(D1820,'names lookup'!A:L,5,FALSE)</f>
        <v>Gordon Rayner</v>
      </c>
      <c r="G1820" t="str">
        <f>VLOOKUP(F1820,'names lookup'!E:H,3,FALSE)</f>
        <v>The Telegraph</v>
      </c>
      <c r="H1820" t="str">
        <f>VLOOKUP(F1820,'names lookup'!E:I,5,FALSE)</f>
        <v>Media</v>
      </c>
      <c r="I1820" t="str">
        <f>VLOOKUP($F1820,'names lookup'!$E:J,6,FALSE)</f>
        <v>Newspaper</v>
      </c>
      <c r="J1820" t="str">
        <f>VLOOKUP($F1820,'names lookup'!$E:K,7,FALSE)</f>
        <v>National</v>
      </c>
      <c r="K1820" t="str">
        <f>VLOOKUP($F1820,'names lookup'!$E:L,8,FALSE)</f>
        <v>UK</v>
      </c>
      <c r="L1820" t="str">
        <f t="shared" si="567"/>
        <v>Thank you, Prime Minister. from The Telegraph.</v>
      </c>
      <c r="M1820" t="str">
        <f t="shared" si="580"/>
        <v>35:08</v>
      </c>
      <c r="O1820">
        <v>83</v>
      </c>
      <c r="Q1820" t="s">
        <v>1810</v>
      </c>
      <c r="R1820" s="7">
        <f t="shared" si="568"/>
        <v>43907</v>
      </c>
      <c r="S1820" t="s">
        <v>2741</v>
      </c>
      <c r="T1820" s="6">
        <f t="shared" si="581"/>
        <v>2.4398148148148145E-2</v>
      </c>
      <c r="U1820">
        <f t="shared" si="569"/>
        <v>2.4398148148148145E-2</v>
      </c>
      <c r="V1820">
        <f t="shared" si="570"/>
        <v>2.4687499999999998E-2</v>
      </c>
      <c r="W1820">
        <f t="shared" si="571"/>
        <v>2.8935185185185314E-4</v>
      </c>
      <c r="X1820">
        <f t="shared" si="583"/>
        <v>2.4849537037037035E-2</v>
      </c>
      <c r="Y1820">
        <f t="shared" si="572"/>
        <v>2.4849537037037035E-2</v>
      </c>
      <c r="Z1820" t="b">
        <f t="shared" si="573"/>
        <v>0</v>
      </c>
      <c r="AA1820" s="6">
        <f t="shared" si="574"/>
        <v>5.7870370370374791E-5</v>
      </c>
      <c r="AB1820" s="6" t="b">
        <f t="shared" si="575"/>
        <v>0</v>
      </c>
      <c r="AC1820" s="9">
        <f t="shared" si="576"/>
        <v>7</v>
      </c>
      <c r="AD1820" s="9">
        <f t="shared" si="565"/>
        <v>83.999999999993577</v>
      </c>
      <c r="AE1820" s="10">
        <f t="shared" si="582"/>
        <v>2.3148148148148147E-5</v>
      </c>
      <c r="AF1820">
        <f t="shared" si="577"/>
        <v>4.5138888888889006E-4</v>
      </c>
      <c r="AG1820" t="b">
        <f t="shared" si="578"/>
        <v>0</v>
      </c>
      <c r="AH1820">
        <f t="shared" si="579"/>
        <v>3.72337962962963E-2</v>
      </c>
    </row>
    <row r="1821" spans="1:34" x14ac:dyDescent="0.2">
      <c r="A1821">
        <v>1929</v>
      </c>
      <c r="B1821" t="s">
        <v>1809</v>
      </c>
      <c r="C1821" t="s">
        <v>1892</v>
      </c>
      <c r="D1821" t="s">
        <v>2072</v>
      </c>
      <c r="E1821" t="str">
        <f t="shared" si="566"/>
        <v>Gordon RaynerMar 17, 2020</v>
      </c>
      <c r="F1821" t="str">
        <f>VLOOKUP(D1821,'names lookup'!A:L,5,FALSE)</f>
        <v>Gordon Rayner</v>
      </c>
      <c r="G1821" t="str">
        <f>VLOOKUP(F1821,'names lookup'!E:H,3,FALSE)</f>
        <v>The Telegraph</v>
      </c>
      <c r="H1821" t="str">
        <f>VLOOKUP(F1821,'names lookup'!E:I,5,FALSE)</f>
        <v>Media</v>
      </c>
      <c r="I1821" t="str">
        <f>VLOOKUP($F1821,'names lookup'!$E:J,6,FALSE)</f>
        <v>Newspaper</v>
      </c>
      <c r="J1821" t="str">
        <f>VLOOKUP($F1821,'names lookup'!$E:K,7,FALSE)</f>
        <v>National</v>
      </c>
      <c r="K1821" t="str">
        <f>VLOOKUP($F1821,'names lookup'!$E:L,8,FALSE)</f>
        <v>UK</v>
      </c>
      <c r="L1821" t="str">
        <f t="shared" si="567"/>
        <v>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v>
      </c>
      <c r="M1821" t="str">
        <f t="shared" si="580"/>
        <v>35:13</v>
      </c>
      <c r="O1821">
        <v>334</v>
      </c>
      <c r="Q1821" t="s">
        <v>1810</v>
      </c>
      <c r="R1821" s="7">
        <f t="shared" si="568"/>
        <v>43907</v>
      </c>
      <c r="S1821" t="s">
        <v>2741</v>
      </c>
      <c r="T1821" s="6">
        <f t="shared" si="581"/>
        <v>2.4456018518518519E-2</v>
      </c>
      <c r="U1821">
        <f t="shared" si="569"/>
        <v>2.4398148148148145E-2</v>
      </c>
      <c r="V1821">
        <f t="shared" si="570"/>
        <v>2.4687499999999998E-2</v>
      </c>
      <c r="W1821">
        <f t="shared" si="571"/>
        <v>2.8935185185185314E-4</v>
      </c>
      <c r="X1821">
        <f t="shared" si="583"/>
        <v>2.4849537037037035E-2</v>
      </c>
      <c r="Y1821">
        <f t="shared" si="572"/>
        <v>2.4849537037037035E-2</v>
      </c>
      <c r="Z1821" t="b">
        <f t="shared" si="573"/>
        <v>0</v>
      </c>
      <c r="AA1821" s="6">
        <f t="shared" si="574"/>
        <v>2.3148148148147835E-4</v>
      </c>
      <c r="AB1821" s="6" t="b">
        <f t="shared" si="575"/>
        <v>0</v>
      </c>
      <c r="AC1821" s="9">
        <f t="shared" si="576"/>
        <v>53</v>
      </c>
      <c r="AD1821" s="9">
        <f t="shared" si="565"/>
        <v>159.00000000000216</v>
      </c>
      <c r="AE1821" s="10">
        <f t="shared" si="582"/>
        <v>2.199074074074074E-4</v>
      </c>
      <c r="AF1821">
        <f t="shared" si="577"/>
        <v>4.5138888888889006E-4</v>
      </c>
      <c r="AG1821" t="b">
        <f t="shared" si="578"/>
        <v>0</v>
      </c>
      <c r="AH1821">
        <f t="shared" si="579"/>
        <v>3.72337962962963E-2</v>
      </c>
    </row>
    <row r="1822" spans="1:34" x14ac:dyDescent="0.2">
      <c r="A1822">
        <v>1930</v>
      </c>
      <c r="B1822" t="s">
        <v>1809</v>
      </c>
      <c r="C1822" t="s">
        <v>1893</v>
      </c>
      <c r="D1822" t="s">
        <v>2072</v>
      </c>
      <c r="E1822" t="str">
        <f t="shared" si="566"/>
        <v>Gordon RaynerMar 17, 2020</v>
      </c>
      <c r="F1822" t="str">
        <f>VLOOKUP(D1822,'names lookup'!A:L,5,FALSE)</f>
        <v>Gordon Rayner</v>
      </c>
      <c r="G1822" t="str">
        <f>VLOOKUP(F1822,'names lookup'!E:H,3,FALSE)</f>
        <v>The Telegraph</v>
      </c>
      <c r="H1822" t="str">
        <f>VLOOKUP(F1822,'names lookup'!E:I,5,FALSE)</f>
        <v>Media</v>
      </c>
      <c r="I1822" t="str">
        <f>VLOOKUP($F1822,'names lookup'!$E:J,6,FALSE)</f>
        <v>Newspaper</v>
      </c>
      <c r="J1822" t="str">
        <f>VLOOKUP($F1822,'names lookup'!$E:K,7,FALSE)</f>
        <v>National</v>
      </c>
      <c r="K1822" t="str">
        <f>VLOOKUP($F1822,'names lookup'!$E:L,8,FALSE)</f>
        <v>UK</v>
      </c>
      <c r="L1822" t="str">
        <f t="shared" si="567"/>
        <v>And Chris Witty was saying just now, I think, that if you test people and they have had the disease, that means they can’t get it again, and they can go back to work. Are you absolutely sure about that, in the light of what we’ve heard today from Japan?</v>
      </c>
      <c r="M1822" t="str">
        <f t="shared" si="580"/>
        <v>35:33</v>
      </c>
      <c r="O1822">
        <v>276</v>
      </c>
      <c r="Q1822" t="s">
        <v>1810</v>
      </c>
      <c r="R1822" s="7">
        <f t="shared" si="568"/>
        <v>43907</v>
      </c>
      <c r="S1822" t="s">
        <v>2741</v>
      </c>
      <c r="T1822" s="6">
        <f t="shared" si="581"/>
        <v>2.4687499999999998E-2</v>
      </c>
      <c r="U1822">
        <f t="shared" si="569"/>
        <v>2.4398148148148145E-2</v>
      </c>
      <c r="V1822">
        <f t="shared" si="570"/>
        <v>2.4687499999999998E-2</v>
      </c>
      <c r="W1822">
        <f t="shared" si="571"/>
        <v>2.8935185185185314E-4</v>
      </c>
      <c r="X1822">
        <f t="shared" si="583"/>
        <v>2.4849537037037035E-2</v>
      </c>
      <c r="Y1822">
        <f t="shared" si="572"/>
        <v>2.4849537037037035E-2</v>
      </c>
      <c r="Z1822" t="b">
        <f t="shared" si="573"/>
        <v>0</v>
      </c>
      <c r="AA1822" s="6">
        <f t="shared" si="574"/>
        <v>1.6203703703703692E-4</v>
      </c>
      <c r="AB1822" s="6" t="b">
        <f t="shared" si="575"/>
        <v>0</v>
      </c>
      <c r="AC1822" s="9">
        <f t="shared" si="576"/>
        <v>50</v>
      </c>
      <c r="AD1822" s="9">
        <f t="shared" si="565"/>
        <v>214.28571428571445</v>
      </c>
      <c r="AE1822" s="10">
        <f t="shared" si="582"/>
        <v>1.9675925925925926E-4</v>
      </c>
      <c r="AF1822">
        <f t="shared" si="577"/>
        <v>4.5138888888889006E-4</v>
      </c>
      <c r="AG1822" t="b">
        <f t="shared" si="578"/>
        <v>0</v>
      </c>
      <c r="AH1822">
        <f t="shared" si="579"/>
        <v>3.72337962962963E-2</v>
      </c>
    </row>
    <row r="1823" spans="1:34" x14ac:dyDescent="0.2">
      <c r="A1823">
        <v>1931</v>
      </c>
      <c r="B1823" t="s">
        <v>1809</v>
      </c>
      <c r="C1823" t="s">
        <v>1894</v>
      </c>
      <c r="D1823" t="s">
        <v>2131</v>
      </c>
      <c r="E1823" t="str">
        <f t="shared" si="566"/>
        <v>Patrick VallanceMar 17, 2020</v>
      </c>
      <c r="F1823" t="str">
        <f>VLOOKUP(D1823,'names lookup'!A:L,5,FALSE)</f>
        <v>Patrick Vallance</v>
      </c>
      <c r="G1823" t="str">
        <f>VLOOKUP(F1823,'names lookup'!E:H,3,FALSE)</f>
        <v>Government</v>
      </c>
      <c r="H1823" t="str">
        <f>VLOOKUP(F1823,'names lookup'!E:I,5,FALSE)</f>
        <v>Government</v>
      </c>
      <c r="I1823" t="str">
        <f>VLOOKUP($F1823,'names lookup'!$E:J,6,FALSE)</f>
        <v>Central govt</v>
      </c>
      <c r="J1823" t="str">
        <f>VLOOKUP($F1823,'names lookup'!$E:K,7,FALSE)</f>
        <v>N/A</v>
      </c>
      <c r="K1823" t="str">
        <f>VLOOKUP($F1823,'names lookup'!$E:L,8,FALSE)</f>
        <v>UK</v>
      </c>
      <c r="L1823" t="str">
        <f t="shared" si="567"/>
        <v>So don’t-</v>
      </c>
      <c r="M1823" t="str">
        <f t="shared" si="580"/>
        <v>35:47</v>
      </c>
      <c r="O1823">
        <v>35</v>
      </c>
      <c r="Q1823" t="s">
        <v>1810</v>
      </c>
      <c r="R1823" s="7">
        <f t="shared" si="568"/>
        <v>43907</v>
      </c>
      <c r="S1823" t="s">
        <v>3035</v>
      </c>
      <c r="T1823" s="6">
        <f t="shared" si="581"/>
        <v>2.4849537037037035E-2</v>
      </c>
      <c r="U1823">
        <f t="shared" si="569"/>
        <v>2.4849537037037035E-2</v>
      </c>
      <c r="V1823">
        <f t="shared" si="570"/>
        <v>3.2048611111111111E-2</v>
      </c>
      <c r="W1823">
        <f t="shared" si="571"/>
        <v>7.1990740740740765E-3</v>
      </c>
      <c r="X1823">
        <f t="shared" si="583"/>
        <v>2.6932870370370371E-2</v>
      </c>
      <c r="Y1823">
        <f t="shared" si="572"/>
        <v>2.6932870370370371E-2</v>
      </c>
      <c r="Z1823" t="b">
        <f t="shared" si="573"/>
        <v>0</v>
      </c>
      <c r="AA1823" s="6">
        <f t="shared" si="574"/>
        <v>0</v>
      </c>
      <c r="AB1823" s="6" t="b">
        <f t="shared" si="575"/>
        <v>0</v>
      </c>
      <c r="AC1823" s="9">
        <f t="shared" si="576"/>
        <v>2</v>
      </c>
      <c r="AD1823" s="9"/>
      <c r="AE1823" s="10">
        <f t="shared" si="582"/>
        <v>0</v>
      </c>
      <c r="AF1823">
        <f t="shared" si="577"/>
        <v>2.0833333333333363E-3</v>
      </c>
      <c r="AG1823" t="b">
        <f t="shared" si="578"/>
        <v>0</v>
      </c>
      <c r="AH1823">
        <f t="shared" si="579"/>
        <v>3.72337962962963E-2</v>
      </c>
    </row>
    <row r="1824" spans="1:34" x14ac:dyDescent="0.2">
      <c r="A1824">
        <v>1932</v>
      </c>
      <c r="B1824" t="s">
        <v>1809</v>
      </c>
      <c r="C1824" t="s">
        <v>1895</v>
      </c>
      <c r="D1824" t="s">
        <v>2038</v>
      </c>
      <c r="E1824" t="str">
        <f t="shared" si="566"/>
        <v>Boris JohnsonMar 17, 2020</v>
      </c>
      <c r="F1824" t="str">
        <f>VLOOKUP(D1824,'names lookup'!A:L,5,FALSE)</f>
        <v>Boris Johnson</v>
      </c>
      <c r="G1824" t="str">
        <f>VLOOKUP(F1824,'names lookup'!E:H,3,FALSE)</f>
        <v>Government</v>
      </c>
      <c r="H1824" t="str">
        <f>VLOOKUP(F1824,'names lookup'!E:I,5,FALSE)</f>
        <v>Government</v>
      </c>
      <c r="I1824" t="str">
        <f>VLOOKUP($F1824,'names lookup'!$E:J,6,FALSE)</f>
        <v>Central govt</v>
      </c>
      <c r="J1824" t="str">
        <f>VLOOKUP($F1824,'names lookup'!$E:K,7,FALSE)</f>
        <v>N/A</v>
      </c>
      <c r="K1824" t="str">
        <f>VLOOKUP($F1824,'names lookup'!$E:L,8,FALSE)</f>
        <v>UK</v>
      </c>
      <c r="L1824" t="str">
        <f t="shared" si="567"/>
        <v>Go ahead.</v>
      </c>
      <c r="M1824" t="str">
        <f t="shared" si="580"/>
        <v>35:47</v>
      </c>
      <c r="O1824">
        <v>32</v>
      </c>
      <c r="Q1824" t="s">
        <v>1810</v>
      </c>
      <c r="R1824" s="7">
        <f t="shared" si="568"/>
        <v>43907</v>
      </c>
      <c r="S1824" t="s">
        <v>3035</v>
      </c>
      <c r="T1824" s="6">
        <f t="shared" si="581"/>
        <v>2.4849537037037035E-2</v>
      </c>
      <c r="U1824">
        <f t="shared" si="569"/>
        <v>2.4849537037037035E-2</v>
      </c>
      <c r="V1824">
        <f t="shared" si="570"/>
        <v>3.72337962962963E-2</v>
      </c>
      <c r="W1824">
        <f t="shared" si="571"/>
        <v>1.2384259259259265E-2</v>
      </c>
      <c r="X1824">
        <f t="shared" si="583"/>
        <v>2.6932870370370371E-2</v>
      </c>
      <c r="Y1824">
        <f t="shared" si="572"/>
        <v>2.6932870370370371E-2</v>
      </c>
      <c r="Z1824" t="b">
        <f t="shared" si="573"/>
        <v>0</v>
      </c>
      <c r="AA1824" s="6">
        <f t="shared" si="574"/>
        <v>1.157407407407357E-5</v>
      </c>
      <c r="AB1824" s="6" t="b">
        <f t="shared" si="575"/>
        <v>0</v>
      </c>
      <c r="AC1824" s="9">
        <f t="shared" si="576"/>
        <v>2</v>
      </c>
      <c r="AD1824" s="9">
        <f t="shared" ref="AD1824:AD1829" si="584">IF(AB1824=FALSE,AC1824/(AA1824*(24*60)),"")</f>
        <v>120.00000000000523</v>
      </c>
      <c r="AE1824" s="10">
        <f t="shared" si="582"/>
        <v>0</v>
      </c>
      <c r="AF1824">
        <f t="shared" si="577"/>
        <v>2.0833333333333363E-3</v>
      </c>
      <c r="AG1824" t="b">
        <f t="shared" si="578"/>
        <v>0</v>
      </c>
      <c r="AH1824">
        <f t="shared" si="579"/>
        <v>3.72337962962963E-2</v>
      </c>
    </row>
    <row r="1825" spans="1:34" x14ac:dyDescent="0.2">
      <c r="A1825">
        <v>1933</v>
      </c>
      <c r="B1825" t="s">
        <v>1809</v>
      </c>
      <c r="C1825" t="s">
        <v>1896</v>
      </c>
      <c r="D1825" t="s">
        <v>2131</v>
      </c>
      <c r="E1825" t="str">
        <f t="shared" si="566"/>
        <v>Patrick VallanceMar 17, 2020</v>
      </c>
      <c r="F1825" t="str">
        <f>VLOOKUP(D1825,'names lookup'!A:L,5,FALSE)</f>
        <v>Patrick Vallance</v>
      </c>
      <c r="G1825" t="str">
        <f>VLOOKUP(F1825,'names lookup'!E:H,3,FALSE)</f>
        <v>Government</v>
      </c>
      <c r="H1825" t="str">
        <f>VLOOKUP(F1825,'names lookup'!E:I,5,FALSE)</f>
        <v>Government</v>
      </c>
      <c r="I1825" t="str">
        <f>VLOOKUP($F1825,'names lookup'!$E:J,6,FALSE)</f>
        <v>Central govt</v>
      </c>
      <c r="J1825" t="str">
        <f>VLOOKUP($F1825,'names lookup'!$E:K,7,FALSE)</f>
        <v>N/A</v>
      </c>
      <c r="K1825" t="str">
        <f>VLOOKUP($F1825,'names lookup'!$E:L,8,FALSE)</f>
        <v>UK</v>
      </c>
      <c r="L1825" t="str">
        <f t="shared" si="567"/>
        <v>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v>
      </c>
      <c r="M1825" t="str">
        <f t="shared" si="580"/>
        <v>35:48</v>
      </c>
      <c r="O1825">
        <v>362</v>
      </c>
      <c r="Q1825" t="s">
        <v>1810</v>
      </c>
      <c r="R1825" s="7">
        <f t="shared" si="568"/>
        <v>43907</v>
      </c>
      <c r="S1825" t="s">
        <v>3036</v>
      </c>
      <c r="T1825" s="6">
        <f t="shared" si="581"/>
        <v>2.4861111111111108E-2</v>
      </c>
      <c r="U1825">
        <f t="shared" si="569"/>
        <v>2.4861111111111108E-2</v>
      </c>
      <c r="V1825">
        <f t="shared" si="570"/>
        <v>3.2048611111111111E-2</v>
      </c>
      <c r="W1825">
        <f t="shared" si="571"/>
        <v>7.1875000000000029E-3</v>
      </c>
      <c r="X1825">
        <f t="shared" si="583"/>
        <v>2.6932870370370371E-2</v>
      </c>
      <c r="Y1825">
        <f t="shared" si="572"/>
        <v>2.6932870370370371E-2</v>
      </c>
      <c r="Z1825" t="b">
        <f t="shared" si="573"/>
        <v>0</v>
      </c>
      <c r="AA1825" s="6">
        <f t="shared" si="574"/>
        <v>1.9675925925926457E-4</v>
      </c>
      <c r="AB1825" s="6" t="b">
        <f t="shared" si="575"/>
        <v>0</v>
      </c>
      <c r="AC1825" s="9">
        <f t="shared" si="576"/>
        <v>59</v>
      </c>
      <c r="AD1825" s="9">
        <f t="shared" si="584"/>
        <v>208.23529411764144</v>
      </c>
      <c r="AE1825" s="10">
        <f t="shared" si="582"/>
        <v>2.4305555555555552E-4</v>
      </c>
      <c r="AF1825">
        <f t="shared" si="577"/>
        <v>2.0717592592592628E-3</v>
      </c>
      <c r="AG1825" t="b">
        <f t="shared" si="578"/>
        <v>0</v>
      </c>
      <c r="AH1825">
        <f t="shared" si="579"/>
        <v>3.72337962962963E-2</v>
      </c>
    </row>
    <row r="1826" spans="1:34" x14ac:dyDescent="0.2">
      <c r="A1826">
        <v>1934</v>
      </c>
      <c r="B1826" t="s">
        <v>1809</v>
      </c>
      <c r="C1826" t="s">
        <v>1897</v>
      </c>
      <c r="D1826" t="s">
        <v>2131</v>
      </c>
      <c r="E1826" t="str">
        <f t="shared" si="566"/>
        <v>Patrick VallanceMar 17, 2020</v>
      </c>
      <c r="F1826" t="str">
        <f>VLOOKUP(D1826,'names lookup'!A:L,5,FALSE)</f>
        <v>Patrick Vallance</v>
      </c>
      <c r="G1826" t="str">
        <f>VLOOKUP(F1826,'names lookup'!E:H,3,FALSE)</f>
        <v>Government</v>
      </c>
      <c r="H1826" t="str">
        <f>VLOOKUP(F1826,'names lookup'!E:I,5,FALSE)</f>
        <v>Government</v>
      </c>
      <c r="I1826" t="str">
        <f>VLOOKUP($F1826,'names lookup'!$E:J,6,FALSE)</f>
        <v>Central govt</v>
      </c>
      <c r="J1826" t="str">
        <f>VLOOKUP($F1826,'names lookup'!$E:K,7,FALSE)</f>
        <v>N/A</v>
      </c>
      <c r="K1826" t="str">
        <f>VLOOKUP($F1826,'names lookup'!$E:L,8,FALSE)</f>
        <v>UK</v>
      </c>
      <c r="L1826" t="str">
        <f t="shared" si="567"/>
        <v>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v>
      </c>
      <c r="M1826" t="str">
        <f t="shared" si="580"/>
        <v>36:05</v>
      </c>
      <c r="O1826">
        <v>614</v>
      </c>
      <c r="Q1826" t="s">
        <v>1810</v>
      </c>
      <c r="R1826" s="7">
        <f t="shared" si="568"/>
        <v>43907</v>
      </c>
      <c r="S1826" t="s">
        <v>3036</v>
      </c>
      <c r="T1826" s="6">
        <f t="shared" si="581"/>
        <v>2.5057870370370373E-2</v>
      </c>
      <c r="U1826">
        <f t="shared" si="569"/>
        <v>2.4861111111111108E-2</v>
      </c>
      <c r="V1826">
        <f t="shared" si="570"/>
        <v>3.2048611111111111E-2</v>
      </c>
      <c r="W1826">
        <f t="shared" si="571"/>
        <v>7.1875000000000029E-3</v>
      </c>
      <c r="X1826">
        <f t="shared" si="583"/>
        <v>2.6932870370370371E-2</v>
      </c>
      <c r="Y1826">
        <f t="shared" si="572"/>
        <v>2.6932870370370371E-2</v>
      </c>
      <c r="Z1826" t="b">
        <f t="shared" si="573"/>
        <v>0</v>
      </c>
      <c r="AA1826" s="6">
        <f t="shared" si="574"/>
        <v>4.2824074074073945E-4</v>
      </c>
      <c r="AB1826" s="6" t="b">
        <f t="shared" si="575"/>
        <v>0</v>
      </c>
      <c r="AC1826" s="9">
        <f t="shared" si="576"/>
        <v>101</v>
      </c>
      <c r="AD1826" s="9">
        <f t="shared" si="584"/>
        <v>163.78378378378429</v>
      </c>
      <c r="AE1826" s="10">
        <f t="shared" si="582"/>
        <v>4.1666666666666669E-4</v>
      </c>
      <c r="AF1826">
        <f t="shared" si="577"/>
        <v>2.0717592592592628E-3</v>
      </c>
      <c r="AG1826" t="b">
        <f t="shared" si="578"/>
        <v>0</v>
      </c>
      <c r="AH1826">
        <f t="shared" si="579"/>
        <v>3.72337962962963E-2</v>
      </c>
    </row>
    <row r="1827" spans="1:34" x14ac:dyDescent="0.2">
      <c r="A1827">
        <v>1935</v>
      </c>
      <c r="B1827" t="s">
        <v>1809</v>
      </c>
      <c r="C1827" t="s">
        <v>1898</v>
      </c>
      <c r="D1827" t="s">
        <v>2047</v>
      </c>
      <c r="E1827" t="str">
        <f t="shared" si="566"/>
        <v>Chris WhittyMar 17, 2020</v>
      </c>
      <c r="F1827" t="str">
        <f>VLOOKUP(D1827,'names lookup'!A:L,5,FALSE)</f>
        <v>Chris Whitty</v>
      </c>
      <c r="G1827" t="str">
        <f>VLOOKUP(F1827,'names lookup'!E:H,3,FALSE)</f>
        <v>Department of Health and Social Care (DHSC)</v>
      </c>
      <c r="H1827" t="str">
        <f>VLOOKUP(F1827,'names lookup'!E:I,5,FALSE)</f>
        <v>Government</v>
      </c>
      <c r="I1827" t="str">
        <f>VLOOKUP($F1827,'names lookup'!$E:J,6,FALSE)</f>
        <v>Health</v>
      </c>
      <c r="J1827" t="str">
        <f>VLOOKUP($F1827,'names lookup'!$E:K,7,FALSE)</f>
        <v>N/A</v>
      </c>
      <c r="K1827" t="str">
        <f>VLOOKUP($F1827,'names lookup'!$E:L,8,FALSE)</f>
        <v>England</v>
      </c>
      <c r="L1827" t="str">
        <f t="shared" si="567"/>
        <v>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v>
      </c>
      <c r="M1827" t="str">
        <f t="shared" si="580"/>
        <v>36:42</v>
      </c>
      <c r="O1827">
        <v>516</v>
      </c>
      <c r="Q1827" t="s">
        <v>1810</v>
      </c>
      <c r="R1827" s="7">
        <f t="shared" si="568"/>
        <v>43907</v>
      </c>
      <c r="S1827" t="s">
        <v>3037</v>
      </c>
      <c r="T1827" s="6">
        <f t="shared" si="581"/>
        <v>2.5486111111111112E-2</v>
      </c>
      <c r="U1827">
        <f t="shared" si="569"/>
        <v>2.5486111111111112E-2</v>
      </c>
      <c r="V1827">
        <f t="shared" si="570"/>
        <v>3.5960648148148151E-2</v>
      </c>
      <c r="W1827">
        <f t="shared" si="571"/>
        <v>1.0474537037037039E-2</v>
      </c>
      <c r="X1827">
        <f t="shared" si="583"/>
        <v>2.6932870370370371E-2</v>
      </c>
      <c r="Y1827">
        <f t="shared" si="572"/>
        <v>2.6932870370370371E-2</v>
      </c>
      <c r="Z1827" t="b">
        <f t="shared" si="573"/>
        <v>0</v>
      </c>
      <c r="AA1827" s="6">
        <f t="shared" si="574"/>
        <v>3.2407407407407038E-4</v>
      </c>
      <c r="AB1827" s="6" t="b">
        <f t="shared" si="575"/>
        <v>0</v>
      </c>
      <c r="AC1827" s="9">
        <f t="shared" si="576"/>
        <v>88</v>
      </c>
      <c r="AD1827" s="9">
        <f t="shared" si="584"/>
        <v>188.57142857143072</v>
      </c>
      <c r="AE1827" s="10">
        <f t="shared" si="582"/>
        <v>3.5879629629629635E-4</v>
      </c>
      <c r="AF1827">
        <f t="shared" si="577"/>
        <v>1.4467592592592587E-3</v>
      </c>
      <c r="AG1827" t="b">
        <f t="shared" si="578"/>
        <v>0</v>
      </c>
      <c r="AH1827">
        <f t="shared" si="579"/>
        <v>3.72337962962963E-2</v>
      </c>
    </row>
    <row r="1828" spans="1:34" x14ac:dyDescent="0.2">
      <c r="A1828">
        <v>1936</v>
      </c>
      <c r="B1828" t="s">
        <v>1809</v>
      </c>
      <c r="C1828" t="s">
        <v>1899</v>
      </c>
      <c r="D1828" t="s">
        <v>2047</v>
      </c>
      <c r="E1828" t="str">
        <f t="shared" si="566"/>
        <v>Chris WhittyMar 17, 2020</v>
      </c>
      <c r="F1828" t="str">
        <f>VLOOKUP(D1828,'names lookup'!A:L,5,FALSE)</f>
        <v>Chris Whitty</v>
      </c>
      <c r="G1828" t="str">
        <f>VLOOKUP(F1828,'names lookup'!E:H,3,FALSE)</f>
        <v>Department of Health and Social Care (DHSC)</v>
      </c>
      <c r="H1828" t="str">
        <f>VLOOKUP(F1828,'names lookup'!E:I,5,FALSE)</f>
        <v>Government</v>
      </c>
      <c r="I1828" t="str">
        <f>VLOOKUP($F1828,'names lookup'!$E:J,6,FALSE)</f>
        <v>Health</v>
      </c>
      <c r="J1828" t="str">
        <f>VLOOKUP($F1828,'names lookup'!$E:K,7,FALSE)</f>
        <v>N/A</v>
      </c>
      <c r="K1828" t="str">
        <f>VLOOKUP($F1828,'names lookup'!$E:L,8,FALSE)</f>
        <v>England</v>
      </c>
      <c r="L1828" t="str">
        <f t="shared" si="567"/>
        <v>I think the final thing is, I haven’t seen the details of this report. If people have got immunosuppression or various other things, they can make this more likely, but it’s an involved area.</v>
      </c>
      <c r="M1828" t="str">
        <f t="shared" si="580"/>
        <v>37:10</v>
      </c>
      <c r="O1828">
        <v>213</v>
      </c>
      <c r="Q1828" t="s">
        <v>1810</v>
      </c>
      <c r="R1828" s="7">
        <f t="shared" si="568"/>
        <v>43907</v>
      </c>
      <c r="S1828" t="s">
        <v>3037</v>
      </c>
      <c r="T1828" s="6">
        <f t="shared" si="581"/>
        <v>2.5810185185185183E-2</v>
      </c>
      <c r="U1828">
        <f t="shared" si="569"/>
        <v>2.5486111111111112E-2</v>
      </c>
      <c r="V1828">
        <f t="shared" si="570"/>
        <v>3.5960648148148151E-2</v>
      </c>
      <c r="W1828">
        <f t="shared" si="571"/>
        <v>1.0474537037037039E-2</v>
      </c>
      <c r="X1828">
        <f t="shared" si="583"/>
        <v>2.6932870370370371E-2</v>
      </c>
      <c r="Y1828">
        <f t="shared" si="572"/>
        <v>2.6932870370370371E-2</v>
      </c>
      <c r="Z1828" t="b">
        <f t="shared" si="573"/>
        <v>0</v>
      </c>
      <c r="AA1828" s="6">
        <f t="shared" si="574"/>
        <v>1.2731481481481968E-4</v>
      </c>
      <c r="AB1828" s="6" t="b">
        <f t="shared" si="575"/>
        <v>0</v>
      </c>
      <c r="AC1828" s="9">
        <f t="shared" si="576"/>
        <v>34</v>
      </c>
      <c r="AD1828" s="9">
        <f t="shared" si="584"/>
        <v>185.45454545453836</v>
      </c>
      <c r="AE1828" s="10">
        <f t="shared" si="582"/>
        <v>1.3888888888888889E-4</v>
      </c>
      <c r="AF1828">
        <f t="shared" si="577"/>
        <v>1.4467592592592587E-3</v>
      </c>
      <c r="AG1828" t="b">
        <f t="shared" si="578"/>
        <v>0</v>
      </c>
      <c r="AH1828">
        <f t="shared" si="579"/>
        <v>3.72337962962963E-2</v>
      </c>
    </row>
    <row r="1829" spans="1:34" x14ac:dyDescent="0.2">
      <c r="A1829">
        <v>1937</v>
      </c>
      <c r="B1829" t="s">
        <v>1809</v>
      </c>
      <c r="C1829" t="s">
        <v>1900</v>
      </c>
      <c r="D1829" t="s">
        <v>2038</v>
      </c>
      <c r="E1829" t="str">
        <f t="shared" si="566"/>
        <v>Boris JohnsonMar 17, 2020</v>
      </c>
      <c r="F1829" t="str">
        <f>VLOOKUP(D1829,'names lookup'!A:L,5,FALSE)</f>
        <v>Boris Johnson</v>
      </c>
      <c r="G1829" t="str">
        <f>VLOOKUP(F1829,'names lookup'!E:H,3,FALSE)</f>
        <v>Government</v>
      </c>
      <c r="H1829" t="str">
        <f>VLOOKUP(F1829,'names lookup'!E:I,5,FALSE)</f>
        <v>Government</v>
      </c>
      <c r="I1829" t="str">
        <f>VLOOKUP($F1829,'names lookup'!$E:J,6,FALSE)</f>
        <v>Central govt</v>
      </c>
      <c r="J1829" t="str">
        <f>VLOOKUP($F1829,'names lookup'!$E:K,7,FALSE)</f>
        <v>N/A</v>
      </c>
      <c r="K1829" t="str">
        <f>VLOOKUP($F1829,'names lookup'!$E:L,8,FALSE)</f>
        <v>UK</v>
      </c>
      <c r="L1829" t="str">
        <f t="shared" si="567"/>
        <v>And it’s always worth stressing what, I think we’ve said continuously, which is our objective, our overriding objective, in all cases, is to reduce suffering to minimize the incidence of this disease, and to save life. That’s the the absolute priority.</v>
      </c>
      <c r="M1829" t="str">
        <f t="shared" si="580"/>
        <v>37:21</v>
      </c>
      <c r="O1829">
        <v>275</v>
      </c>
      <c r="Q1829" t="s">
        <v>1810</v>
      </c>
      <c r="R1829" s="7">
        <f t="shared" si="568"/>
        <v>43907</v>
      </c>
      <c r="S1829" t="s">
        <v>3038</v>
      </c>
      <c r="T1829" s="6">
        <f t="shared" si="581"/>
        <v>2.5937500000000002E-2</v>
      </c>
      <c r="U1829">
        <f t="shared" si="569"/>
        <v>2.5937500000000002E-2</v>
      </c>
      <c r="V1829">
        <f t="shared" si="570"/>
        <v>3.72337962962963E-2</v>
      </c>
      <c r="W1829">
        <f t="shared" si="571"/>
        <v>1.1296296296296297E-2</v>
      </c>
      <c r="X1829">
        <f t="shared" si="583"/>
        <v>2.6932870370370371E-2</v>
      </c>
      <c r="Y1829">
        <f t="shared" si="572"/>
        <v>2.6932870370370371E-2</v>
      </c>
      <c r="Z1829" t="b">
        <f t="shared" si="573"/>
        <v>0</v>
      </c>
      <c r="AA1829" s="6">
        <f t="shared" si="574"/>
        <v>1.9675925925925764E-4</v>
      </c>
      <c r="AB1829" s="6" t="b">
        <f t="shared" si="575"/>
        <v>0</v>
      </c>
      <c r="AC1829" s="9">
        <f t="shared" si="576"/>
        <v>41</v>
      </c>
      <c r="AD1829" s="9">
        <f t="shared" si="584"/>
        <v>144.70588235294238</v>
      </c>
      <c r="AE1829" s="10">
        <f t="shared" si="582"/>
        <v>1.6203703703703703E-4</v>
      </c>
      <c r="AF1829">
        <f t="shared" si="577"/>
        <v>9.9537037037036868E-4</v>
      </c>
      <c r="AG1829" t="b">
        <f t="shared" si="578"/>
        <v>0</v>
      </c>
      <c r="AH1829">
        <f t="shared" si="579"/>
        <v>3.72337962962963E-2</v>
      </c>
    </row>
    <row r="1830" spans="1:34" x14ac:dyDescent="0.2">
      <c r="A1830">
        <v>1938</v>
      </c>
      <c r="B1830" t="s">
        <v>1809</v>
      </c>
      <c r="C1830" t="s">
        <v>1901</v>
      </c>
      <c r="D1830" t="s">
        <v>2131</v>
      </c>
      <c r="E1830" t="str">
        <f t="shared" si="566"/>
        <v>Patrick VallanceMar 17, 2020</v>
      </c>
      <c r="F1830" t="str">
        <f>VLOOKUP(D1830,'names lookup'!A:L,5,FALSE)</f>
        <v>Patrick Vallance</v>
      </c>
      <c r="G1830" t="str">
        <f>VLOOKUP(F1830,'names lookup'!E:H,3,FALSE)</f>
        <v>Government</v>
      </c>
      <c r="H1830" t="str">
        <f>VLOOKUP(F1830,'names lookup'!E:I,5,FALSE)</f>
        <v>Government</v>
      </c>
      <c r="I1830" t="str">
        <f>VLOOKUP($F1830,'names lookup'!$E:J,6,FALSE)</f>
        <v>Central govt</v>
      </c>
      <c r="J1830" t="str">
        <f>VLOOKUP($F1830,'names lookup'!$E:K,7,FALSE)</f>
        <v>N/A</v>
      </c>
      <c r="K1830" t="str">
        <f>VLOOKUP($F1830,'names lookup'!$E:L,8,FALSE)</f>
        <v>UK</v>
      </c>
      <c r="L1830" t="str">
        <f t="shared" si="567"/>
        <v>Can I just make-</v>
      </c>
      <c r="M1830" t="str">
        <f t="shared" si="580"/>
        <v>37:38</v>
      </c>
      <c r="O1830">
        <v>42</v>
      </c>
      <c r="Q1830" t="s">
        <v>1810</v>
      </c>
      <c r="R1830" s="7">
        <f t="shared" si="568"/>
        <v>43907</v>
      </c>
      <c r="S1830" t="s">
        <v>3039</v>
      </c>
      <c r="T1830" s="6">
        <f t="shared" si="581"/>
        <v>2.613425925925926E-2</v>
      </c>
      <c r="U1830">
        <f t="shared" si="569"/>
        <v>2.613425925925926E-2</v>
      </c>
      <c r="V1830">
        <f t="shared" si="570"/>
        <v>3.2048611111111111E-2</v>
      </c>
      <c r="W1830">
        <f t="shared" si="571"/>
        <v>5.9143518518518512E-3</v>
      </c>
      <c r="X1830">
        <f t="shared" si="583"/>
        <v>2.6932870370370371E-2</v>
      </c>
      <c r="Y1830">
        <f t="shared" si="572"/>
        <v>2.6932870370370371E-2</v>
      </c>
      <c r="Z1830" t="b">
        <f t="shared" si="573"/>
        <v>0</v>
      </c>
      <c r="AA1830" s="6">
        <f t="shared" si="574"/>
        <v>0</v>
      </c>
      <c r="AB1830" s="6" t="b">
        <f t="shared" si="575"/>
        <v>0</v>
      </c>
      <c r="AC1830" s="9">
        <f t="shared" si="576"/>
        <v>4</v>
      </c>
      <c r="AD1830" s="9"/>
      <c r="AE1830" s="10">
        <f t="shared" si="582"/>
        <v>1.1574074074074073E-5</v>
      </c>
      <c r="AF1830">
        <f t="shared" si="577"/>
        <v>7.9861111111111105E-4</v>
      </c>
      <c r="AG1830" t="b">
        <f t="shared" si="578"/>
        <v>0</v>
      </c>
      <c r="AH1830">
        <f t="shared" si="579"/>
        <v>3.72337962962963E-2</v>
      </c>
    </row>
    <row r="1831" spans="1:34" x14ac:dyDescent="0.2">
      <c r="A1831">
        <v>1939</v>
      </c>
      <c r="B1831" t="s">
        <v>1809</v>
      </c>
      <c r="C1831" t="s">
        <v>1902</v>
      </c>
      <c r="D1831" t="s">
        <v>2038</v>
      </c>
      <c r="E1831" t="str">
        <f t="shared" si="566"/>
        <v>Boris JohnsonMar 17, 2020</v>
      </c>
      <c r="F1831" t="str">
        <f>VLOOKUP(D1831,'names lookup'!A:L,5,FALSE)</f>
        <v>Boris Johnson</v>
      </c>
      <c r="G1831" t="str">
        <f>VLOOKUP(F1831,'names lookup'!E:H,3,FALSE)</f>
        <v>Government</v>
      </c>
      <c r="H1831" t="str">
        <f>VLOOKUP(F1831,'names lookup'!E:I,5,FALSE)</f>
        <v>Government</v>
      </c>
      <c r="I1831" t="str">
        <f>VLOOKUP($F1831,'names lookup'!$E:J,6,FALSE)</f>
        <v>Central govt</v>
      </c>
      <c r="J1831" t="str">
        <f>VLOOKUP($F1831,'names lookup'!$E:K,7,FALSE)</f>
        <v>N/A</v>
      </c>
      <c r="K1831" t="str">
        <f>VLOOKUP($F1831,'names lookup'!$E:L,8,FALSE)</f>
        <v>UK</v>
      </c>
      <c r="L1831" t="str">
        <f t="shared" si="567"/>
        <v>Yeah, certainly.</v>
      </c>
      <c r="M1831" t="str">
        <f t="shared" si="580"/>
        <v>37:38</v>
      </c>
      <c r="O1831">
        <v>39</v>
      </c>
      <c r="Q1831" t="s">
        <v>1810</v>
      </c>
      <c r="R1831" s="7">
        <f t="shared" si="568"/>
        <v>43907</v>
      </c>
      <c r="S1831" t="s">
        <v>3039</v>
      </c>
      <c r="T1831" s="6">
        <f t="shared" si="581"/>
        <v>2.613425925925926E-2</v>
      </c>
      <c r="U1831">
        <f t="shared" si="569"/>
        <v>2.613425925925926E-2</v>
      </c>
      <c r="V1831">
        <f t="shared" si="570"/>
        <v>3.72337962962963E-2</v>
      </c>
      <c r="W1831">
        <f t="shared" si="571"/>
        <v>1.109953703703704E-2</v>
      </c>
      <c r="X1831">
        <f t="shared" si="583"/>
        <v>2.6932870370370371E-2</v>
      </c>
      <c r="Y1831">
        <f t="shared" si="572"/>
        <v>2.6932870370370371E-2</v>
      </c>
      <c r="Z1831" t="b">
        <f t="shared" si="573"/>
        <v>0</v>
      </c>
      <c r="AA1831" s="6">
        <f t="shared" si="574"/>
        <v>1.1574074074070101E-5</v>
      </c>
      <c r="AB1831" s="6" t="b">
        <f t="shared" si="575"/>
        <v>0</v>
      </c>
      <c r="AC1831" s="9">
        <f t="shared" si="576"/>
        <v>2</v>
      </c>
      <c r="AD1831" s="9">
        <f t="shared" ref="AD1831:AD1843" si="585">IF(AB1831=FALSE,AC1831/(AA1831*(24*60)),"")</f>
        <v>120.0000000000412</v>
      </c>
      <c r="AE1831" s="10">
        <f t="shared" si="582"/>
        <v>0</v>
      </c>
      <c r="AF1831">
        <f t="shared" si="577"/>
        <v>7.9861111111111105E-4</v>
      </c>
      <c r="AG1831" t="b">
        <f t="shared" si="578"/>
        <v>0</v>
      </c>
      <c r="AH1831">
        <f t="shared" si="579"/>
        <v>3.72337962962963E-2</v>
      </c>
    </row>
    <row r="1832" spans="1:34" x14ac:dyDescent="0.2">
      <c r="A1832">
        <v>1940</v>
      </c>
      <c r="B1832" t="s">
        <v>1809</v>
      </c>
      <c r="C1832" t="s">
        <v>1903</v>
      </c>
      <c r="D1832" t="s">
        <v>2131</v>
      </c>
      <c r="E1832" t="str">
        <f t="shared" si="566"/>
        <v>Patrick VallanceMar 17, 2020</v>
      </c>
      <c r="F1832" t="str">
        <f>VLOOKUP(D1832,'names lookup'!A:L,5,FALSE)</f>
        <v>Patrick Vallance</v>
      </c>
      <c r="G1832" t="str">
        <f>VLOOKUP(F1832,'names lookup'!E:H,3,FALSE)</f>
        <v>Government</v>
      </c>
      <c r="H1832" t="str">
        <f>VLOOKUP(F1832,'names lookup'!E:I,5,FALSE)</f>
        <v>Government</v>
      </c>
      <c r="I1832" t="str">
        <f>VLOOKUP($F1832,'names lookup'!$E:J,6,FALSE)</f>
        <v>Central govt</v>
      </c>
      <c r="J1832" t="str">
        <f>VLOOKUP($F1832,'names lookup'!$E:K,7,FALSE)</f>
        <v>N/A</v>
      </c>
      <c r="K1832" t="str">
        <f>VLOOKUP($F1832,'names lookup'!$E:L,8,FALSE)</f>
        <v>UK</v>
      </c>
      <c r="L1832" t="str">
        <f t="shared" si="567"/>
        <v>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v>
      </c>
      <c r="M1832" t="str">
        <f t="shared" si="580"/>
        <v>37:39</v>
      </c>
      <c r="O1832">
        <v>448</v>
      </c>
      <c r="Q1832" t="s">
        <v>1810</v>
      </c>
      <c r="R1832" s="7">
        <f t="shared" si="568"/>
        <v>43907</v>
      </c>
      <c r="S1832" t="s">
        <v>2925</v>
      </c>
      <c r="T1832" s="6">
        <f t="shared" si="581"/>
        <v>2.614583333333333E-2</v>
      </c>
      <c r="U1832">
        <f t="shared" si="569"/>
        <v>2.614583333333333E-2</v>
      </c>
      <c r="V1832">
        <f t="shared" si="570"/>
        <v>3.2048611111111111E-2</v>
      </c>
      <c r="W1832">
        <f t="shared" si="571"/>
        <v>5.9027777777777811E-3</v>
      </c>
      <c r="X1832">
        <f t="shared" si="583"/>
        <v>2.6932870370370371E-2</v>
      </c>
      <c r="Y1832">
        <f t="shared" si="572"/>
        <v>2.6932870370370371E-2</v>
      </c>
      <c r="Z1832" t="b">
        <f t="shared" si="573"/>
        <v>0</v>
      </c>
      <c r="AA1832" s="6">
        <f t="shared" si="574"/>
        <v>2.7777777777777957E-4</v>
      </c>
      <c r="AB1832" s="6" t="b">
        <f t="shared" si="575"/>
        <v>0</v>
      </c>
      <c r="AC1832" s="9">
        <f t="shared" si="576"/>
        <v>75</v>
      </c>
      <c r="AD1832" s="9">
        <f t="shared" si="585"/>
        <v>187.49999999999881</v>
      </c>
      <c r="AE1832" s="10">
        <f t="shared" si="582"/>
        <v>3.0092592592592595E-4</v>
      </c>
      <c r="AF1832">
        <f t="shared" si="577"/>
        <v>7.8703703703704095E-4</v>
      </c>
      <c r="AG1832" t="b">
        <f t="shared" si="578"/>
        <v>0</v>
      </c>
      <c r="AH1832">
        <f t="shared" si="579"/>
        <v>3.72337962962963E-2</v>
      </c>
    </row>
    <row r="1833" spans="1:34" x14ac:dyDescent="0.2">
      <c r="A1833">
        <v>1941</v>
      </c>
      <c r="B1833" t="s">
        <v>1809</v>
      </c>
      <c r="C1833" t="s">
        <v>1904</v>
      </c>
      <c r="D1833" t="s">
        <v>2131</v>
      </c>
      <c r="E1833" t="str">
        <f t="shared" si="566"/>
        <v>Patrick VallanceMar 17, 2020</v>
      </c>
      <c r="F1833" t="str">
        <f>VLOOKUP(D1833,'names lookup'!A:L,5,FALSE)</f>
        <v>Patrick Vallance</v>
      </c>
      <c r="G1833" t="str">
        <f>VLOOKUP(F1833,'names lookup'!E:H,3,FALSE)</f>
        <v>Government</v>
      </c>
      <c r="H1833" t="str">
        <f>VLOOKUP(F1833,'names lookup'!E:I,5,FALSE)</f>
        <v>Government</v>
      </c>
      <c r="I1833" t="str">
        <f>VLOOKUP($F1833,'names lookup'!$E:J,6,FALSE)</f>
        <v>Central govt</v>
      </c>
      <c r="J1833" t="str">
        <f>VLOOKUP($F1833,'names lookup'!$E:K,7,FALSE)</f>
        <v>N/A</v>
      </c>
      <c r="K1833" t="str">
        <f>VLOOKUP($F1833,'names lookup'!$E:L,8,FALSE)</f>
        <v>UK</v>
      </c>
      <c r="L1833" t="str">
        <f t="shared" si="567"/>
        <v>Part of an important international effort to make sure that we get on top of this.</v>
      </c>
      <c r="M1833" t="str">
        <f t="shared" si="580"/>
        <v>38:03</v>
      </c>
      <c r="O1833">
        <v>108</v>
      </c>
      <c r="Q1833" t="s">
        <v>1810</v>
      </c>
      <c r="R1833" s="7">
        <f t="shared" si="568"/>
        <v>43907</v>
      </c>
      <c r="S1833" t="s">
        <v>2925</v>
      </c>
      <c r="T1833" s="6">
        <f t="shared" si="581"/>
        <v>2.642361111111111E-2</v>
      </c>
      <c r="U1833">
        <f t="shared" si="569"/>
        <v>2.614583333333333E-2</v>
      </c>
      <c r="V1833">
        <f t="shared" si="570"/>
        <v>3.2048611111111111E-2</v>
      </c>
      <c r="W1833">
        <f t="shared" si="571"/>
        <v>5.9027777777777811E-3</v>
      </c>
      <c r="X1833">
        <f t="shared" si="583"/>
        <v>2.6932870370370371E-2</v>
      </c>
      <c r="Y1833">
        <f t="shared" si="572"/>
        <v>2.6932870370370371E-2</v>
      </c>
      <c r="Z1833" t="b">
        <f t="shared" si="573"/>
        <v>0</v>
      </c>
      <c r="AA1833" s="6">
        <f t="shared" si="574"/>
        <v>2.314814814815408E-5</v>
      </c>
      <c r="AB1833" s="6" t="b">
        <f t="shared" si="575"/>
        <v>0</v>
      </c>
      <c r="AC1833" s="9">
        <f t="shared" si="576"/>
        <v>16</v>
      </c>
      <c r="AD1833" s="9">
        <f t="shared" si="585"/>
        <v>479.99999999987699</v>
      </c>
      <c r="AE1833" s="10">
        <f t="shared" si="582"/>
        <v>5.7870370370370366E-5</v>
      </c>
      <c r="AF1833">
        <f t="shared" si="577"/>
        <v>7.8703703703704095E-4</v>
      </c>
      <c r="AG1833" t="b">
        <f t="shared" si="578"/>
        <v>0</v>
      </c>
      <c r="AH1833">
        <f t="shared" si="579"/>
        <v>3.72337962962963E-2</v>
      </c>
    </row>
    <row r="1834" spans="1:34" x14ac:dyDescent="0.2">
      <c r="A1834">
        <v>1942</v>
      </c>
      <c r="B1834" t="s">
        <v>1809</v>
      </c>
      <c r="C1834" t="s">
        <v>1905</v>
      </c>
      <c r="D1834" t="s">
        <v>2038</v>
      </c>
      <c r="E1834" t="str">
        <f t="shared" si="566"/>
        <v>Boris JohnsonMar 17, 2020</v>
      </c>
      <c r="F1834" t="str">
        <f>VLOOKUP(D1834,'names lookup'!A:L,5,FALSE)</f>
        <v>Boris Johnson</v>
      </c>
      <c r="G1834" t="str">
        <f>VLOOKUP(F1834,'names lookup'!E:H,3,FALSE)</f>
        <v>Government</v>
      </c>
      <c r="H1834" t="str">
        <f>VLOOKUP(F1834,'names lookup'!E:I,5,FALSE)</f>
        <v>Government</v>
      </c>
      <c r="I1834" t="str">
        <f>VLOOKUP($F1834,'names lookup'!$E:J,6,FALSE)</f>
        <v>Central govt</v>
      </c>
      <c r="J1834" t="str">
        <f>VLOOKUP($F1834,'names lookup'!$E:K,7,FALSE)</f>
        <v>N/A</v>
      </c>
      <c r="K1834" t="str">
        <f>VLOOKUP($F1834,'names lookup'!$E:L,8,FALSE)</f>
        <v>UK</v>
      </c>
      <c r="L1834" t="str">
        <f t="shared" si="567"/>
        <v>Thanks. Tom [inaudible 003806].</v>
      </c>
      <c r="M1834" t="str">
        <f t="shared" si="580"/>
        <v>38:05</v>
      </c>
      <c r="O1834">
        <v>56</v>
      </c>
      <c r="Q1834" t="s">
        <v>1810</v>
      </c>
      <c r="R1834" s="7">
        <f t="shared" si="568"/>
        <v>43907</v>
      </c>
      <c r="S1834" t="s">
        <v>3040</v>
      </c>
      <c r="T1834" s="6">
        <f t="shared" si="581"/>
        <v>2.6446759259259264E-2</v>
      </c>
      <c r="U1834">
        <f t="shared" si="569"/>
        <v>2.6446759259259264E-2</v>
      </c>
      <c r="V1834">
        <f t="shared" si="570"/>
        <v>3.72337962962963E-2</v>
      </c>
      <c r="W1834">
        <f t="shared" si="571"/>
        <v>1.0787037037037036E-2</v>
      </c>
      <c r="X1834">
        <f t="shared" si="583"/>
        <v>2.6932870370370371E-2</v>
      </c>
      <c r="Y1834">
        <f t="shared" si="572"/>
        <v>2.6932870370370371E-2</v>
      </c>
      <c r="Z1834" t="b">
        <f t="shared" si="573"/>
        <v>0</v>
      </c>
      <c r="AA1834" s="6">
        <f t="shared" si="574"/>
        <v>5.7870370370364382E-5</v>
      </c>
      <c r="AB1834" s="6" t="b">
        <f t="shared" si="575"/>
        <v>0</v>
      </c>
      <c r="AC1834" s="9">
        <f t="shared" si="576"/>
        <v>4</v>
      </c>
      <c r="AD1834" s="9">
        <f t="shared" si="585"/>
        <v>48.000000000004967</v>
      </c>
      <c r="AE1834" s="10">
        <f t="shared" si="582"/>
        <v>1.1574074074074073E-5</v>
      </c>
      <c r="AF1834">
        <f t="shared" si="577"/>
        <v>4.861111111111073E-4</v>
      </c>
      <c r="AG1834" t="b">
        <f t="shared" si="578"/>
        <v>0</v>
      </c>
      <c r="AH1834">
        <f t="shared" si="579"/>
        <v>3.72337962962963E-2</v>
      </c>
    </row>
    <row r="1835" spans="1:34" x14ac:dyDescent="0.2">
      <c r="A1835">
        <v>1943</v>
      </c>
      <c r="B1835" t="s">
        <v>1809</v>
      </c>
      <c r="C1835" t="s">
        <v>1906</v>
      </c>
      <c r="D1835" t="s">
        <v>2166</v>
      </c>
      <c r="E1835" t="str">
        <f t="shared" si="566"/>
        <v>TomMar 17, 2020</v>
      </c>
      <c r="F1835" t="str">
        <f>VLOOKUP(E1835,'names lookup'!D:L,2,FALSE)</f>
        <v>UNCLEAR FROM TRANSCRIPT</v>
      </c>
      <c r="G1835">
        <f>VLOOKUP(F1835,'names lookup'!E:H,3,FALSE)</f>
        <v>0</v>
      </c>
      <c r="H1835">
        <f>VLOOKUP(F1835,'names lookup'!E:I,5,FALSE)</f>
        <v>0</v>
      </c>
      <c r="I1835">
        <f>VLOOKUP($F1835,'names lookup'!$E:J,6,FALSE)</f>
        <v>0</v>
      </c>
      <c r="J1835">
        <f>VLOOKUP($F1835,'names lookup'!$E:K,7,FALSE)</f>
        <v>0</v>
      </c>
      <c r="K1835">
        <f>VLOOKUP($F1835,'names lookup'!$E:L,8,FALSE)</f>
        <v>0</v>
      </c>
      <c r="L1835" t="str">
        <f t="shared" si="567"/>
        <v>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v>
      </c>
      <c r="M1835" t="str">
        <f t="shared" si="580"/>
        <v>38:10</v>
      </c>
      <c r="O1835">
        <v>649</v>
      </c>
      <c r="Q1835" t="s">
        <v>1810</v>
      </c>
      <c r="R1835" s="7">
        <f t="shared" si="568"/>
        <v>43907</v>
      </c>
      <c r="S1835" t="s">
        <v>3041</v>
      </c>
      <c r="T1835" s="6">
        <f t="shared" si="581"/>
        <v>2.6504629629629628E-2</v>
      </c>
      <c r="U1835">
        <f t="shared" si="569"/>
        <v>2.6504629629629628E-2</v>
      </c>
      <c r="V1835">
        <f t="shared" si="570"/>
        <v>2.6504629629629628E-2</v>
      </c>
      <c r="W1835">
        <f t="shared" si="571"/>
        <v>0</v>
      </c>
      <c r="X1835">
        <f t="shared" si="583"/>
        <v>2.6932870370370371E-2</v>
      </c>
      <c r="Y1835">
        <f t="shared" si="572"/>
        <v>2.6932870370370371E-2</v>
      </c>
      <c r="Z1835" t="b">
        <f t="shared" si="573"/>
        <v>0</v>
      </c>
      <c r="AA1835" s="6">
        <f t="shared" si="574"/>
        <v>4.2824074074074292E-4</v>
      </c>
      <c r="AB1835" s="6" t="b">
        <f t="shared" si="575"/>
        <v>0</v>
      </c>
      <c r="AC1835" s="9">
        <f t="shared" si="576"/>
        <v>114</v>
      </c>
      <c r="AD1835" s="9">
        <f t="shared" si="585"/>
        <v>184.86486486486393</v>
      </c>
      <c r="AE1835" s="10">
        <f t="shared" si="582"/>
        <v>4.6296296296296293E-4</v>
      </c>
      <c r="AF1835">
        <f t="shared" si="577"/>
        <v>4.2824074074074292E-4</v>
      </c>
      <c r="AG1835" t="b">
        <f t="shared" si="578"/>
        <v>0</v>
      </c>
      <c r="AH1835">
        <f t="shared" si="579"/>
        <v>3.72337962962963E-2</v>
      </c>
    </row>
    <row r="1836" spans="1:34" x14ac:dyDescent="0.2">
      <c r="A1836">
        <v>1944</v>
      </c>
      <c r="B1836" t="s">
        <v>1809</v>
      </c>
      <c r="C1836" t="s">
        <v>1907</v>
      </c>
      <c r="D1836" t="s">
        <v>2038</v>
      </c>
      <c r="E1836" t="str">
        <f t="shared" si="566"/>
        <v>Boris JohnsonMar 17, 2020</v>
      </c>
      <c r="F1836" t="str">
        <f>VLOOKUP(D1836,'names lookup'!A:L,5,FALSE)</f>
        <v>Boris Johnson</v>
      </c>
      <c r="G1836" t="str">
        <f>VLOOKUP(F1836,'names lookup'!E:H,3,FALSE)</f>
        <v>Government</v>
      </c>
      <c r="H1836" t="str">
        <f>VLOOKUP(F1836,'names lookup'!E:I,5,FALSE)</f>
        <v>Government</v>
      </c>
      <c r="I1836" t="str">
        <f>VLOOKUP($F1836,'names lookup'!$E:J,6,FALSE)</f>
        <v>Central govt</v>
      </c>
      <c r="J1836" t="str">
        <f>VLOOKUP($F1836,'names lookup'!$E:K,7,FALSE)</f>
        <v>N/A</v>
      </c>
      <c r="K1836" t="str">
        <f>VLOOKUP($F1836,'names lookup'!$E:L,8,FALSE)</f>
        <v>UK</v>
      </c>
      <c r="L1836" t="str">
        <f t="shared" si="567"/>
        <v>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v>
      </c>
      <c r="M1836" t="str">
        <f t="shared" si="580"/>
        <v>38:47</v>
      </c>
      <c r="O1836">
        <v>1041</v>
      </c>
      <c r="Q1836" t="s">
        <v>1810</v>
      </c>
      <c r="R1836" s="7">
        <f t="shared" si="568"/>
        <v>43907</v>
      </c>
      <c r="S1836" t="s">
        <v>3042</v>
      </c>
      <c r="T1836" s="6">
        <f t="shared" si="581"/>
        <v>2.6932870370370371E-2</v>
      </c>
      <c r="U1836">
        <f t="shared" si="569"/>
        <v>2.6932870370370371E-2</v>
      </c>
      <c r="V1836">
        <f t="shared" si="570"/>
        <v>3.72337962962963E-2</v>
      </c>
      <c r="W1836">
        <f t="shared" si="571"/>
        <v>1.0300925925925929E-2</v>
      </c>
      <c r="X1836">
        <f t="shared" si="583"/>
        <v>2.8738425925925928E-2</v>
      </c>
      <c r="Y1836">
        <f t="shared" si="572"/>
        <v>2.8738425925925928E-2</v>
      </c>
      <c r="Z1836" t="b">
        <f t="shared" si="573"/>
        <v>0</v>
      </c>
      <c r="AA1836" s="6">
        <f t="shared" si="574"/>
        <v>9.9537037037037215E-4</v>
      </c>
      <c r="AB1836" s="6" t="b">
        <f t="shared" si="575"/>
        <v>0</v>
      </c>
      <c r="AC1836" s="9">
        <f t="shared" si="576"/>
        <v>187</v>
      </c>
      <c r="AD1836" s="9">
        <f t="shared" si="585"/>
        <v>130.46511627906955</v>
      </c>
      <c r="AE1836" s="10">
        <f t="shared" si="582"/>
        <v>7.7546296296296304E-4</v>
      </c>
      <c r="AF1836">
        <f t="shared" si="577"/>
        <v>1.8055555555555568E-3</v>
      </c>
      <c r="AG1836" t="b">
        <f t="shared" si="578"/>
        <v>0</v>
      </c>
      <c r="AH1836">
        <f t="shared" si="579"/>
        <v>3.72337962962963E-2</v>
      </c>
    </row>
    <row r="1837" spans="1:34" x14ac:dyDescent="0.2">
      <c r="A1837">
        <v>1945</v>
      </c>
      <c r="B1837" t="s">
        <v>1809</v>
      </c>
      <c r="C1837" t="s">
        <v>1908</v>
      </c>
      <c r="D1837" t="s">
        <v>2047</v>
      </c>
      <c r="E1837" t="str">
        <f t="shared" si="566"/>
        <v>Chris WhittyMar 17, 2020</v>
      </c>
      <c r="F1837" t="str">
        <f>VLOOKUP(D1837,'names lookup'!A:L,5,FALSE)</f>
        <v>Chris Whitty</v>
      </c>
      <c r="G1837" t="str">
        <f>VLOOKUP(F1837,'names lookup'!E:H,3,FALSE)</f>
        <v>Department of Health and Social Care (DHSC)</v>
      </c>
      <c r="H1837" t="str">
        <f>VLOOKUP(F1837,'names lookup'!E:I,5,FALSE)</f>
        <v>Government</v>
      </c>
      <c r="I1837" t="str">
        <f>VLOOKUP($F1837,'names lookup'!$E:J,6,FALSE)</f>
        <v>Health</v>
      </c>
      <c r="J1837" t="str">
        <f>VLOOKUP($F1837,'names lookup'!$E:K,7,FALSE)</f>
        <v>N/A</v>
      </c>
      <c r="K1837" t="str">
        <f>VLOOKUP($F1837,'names lookup'!$E:L,8,FALSE)</f>
        <v>England</v>
      </c>
      <c r="L1837" t="str">
        <f t="shared" si="567"/>
        <v>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v>
      </c>
      <c r="M1837" t="str">
        <f t="shared" si="580"/>
        <v>40:13</v>
      </c>
      <c r="O1837">
        <v>661</v>
      </c>
      <c r="Q1837" t="s">
        <v>1810</v>
      </c>
      <c r="R1837" s="7">
        <f t="shared" si="568"/>
        <v>43907</v>
      </c>
      <c r="S1837" t="s">
        <v>3043</v>
      </c>
      <c r="T1837" s="6">
        <f t="shared" si="581"/>
        <v>2.7928240740740743E-2</v>
      </c>
      <c r="U1837">
        <f t="shared" si="569"/>
        <v>2.7928240740740743E-2</v>
      </c>
      <c r="V1837">
        <f t="shared" si="570"/>
        <v>3.5960648148148151E-2</v>
      </c>
      <c r="W1837">
        <f t="shared" si="571"/>
        <v>8.0324074074074082E-3</v>
      </c>
      <c r="X1837">
        <f t="shared" si="583"/>
        <v>2.8738425925925928E-2</v>
      </c>
      <c r="Y1837">
        <f t="shared" si="572"/>
        <v>2.8738425925925928E-2</v>
      </c>
      <c r="Z1837" t="b">
        <f t="shared" si="573"/>
        <v>0</v>
      </c>
      <c r="AA1837" s="6">
        <f t="shared" si="574"/>
        <v>4.1666666666666935E-4</v>
      </c>
      <c r="AB1837" s="6" t="b">
        <f t="shared" si="575"/>
        <v>0</v>
      </c>
      <c r="AC1837" s="9">
        <f t="shared" si="576"/>
        <v>121</v>
      </c>
      <c r="AD1837" s="9">
        <f t="shared" si="585"/>
        <v>201.66666666666538</v>
      </c>
      <c r="AE1837" s="10">
        <f t="shared" si="582"/>
        <v>4.9768518518518521E-4</v>
      </c>
      <c r="AF1837">
        <f t="shared" si="577"/>
        <v>8.1018518518518462E-4</v>
      </c>
      <c r="AG1837" t="b">
        <f t="shared" si="578"/>
        <v>0</v>
      </c>
      <c r="AH1837">
        <f t="shared" si="579"/>
        <v>3.72337962962963E-2</v>
      </c>
    </row>
    <row r="1838" spans="1:34" x14ac:dyDescent="0.2">
      <c r="A1838">
        <v>1946</v>
      </c>
      <c r="B1838" t="s">
        <v>1809</v>
      </c>
      <c r="C1838" t="s">
        <v>1909</v>
      </c>
      <c r="D1838" t="s">
        <v>2038</v>
      </c>
      <c r="E1838" t="str">
        <f t="shared" si="566"/>
        <v>Boris JohnsonMar 17, 2020</v>
      </c>
      <c r="F1838" t="str">
        <f>VLOOKUP(D1838,'names lookup'!A:L,5,FALSE)</f>
        <v>Boris Johnson</v>
      </c>
      <c r="G1838" t="str">
        <f>VLOOKUP(F1838,'names lookup'!E:H,3,FALSE)</f>
        <v>Government</v>
      </c>
      <c r="H1838" t="str">
        <f>VLOOKUP(F1838,'names lookup'!E:I,5,FALSE)</f>
        <v>Government</v>
      </c>
      <c r="I1838" t="str">
        <f>VLOOKUP($F1838,'names lookup'!$E:J,6,FALSE)</f>
        <v>Central govt</v>
      </c>
      <c r="J1838" t="str">
        <f>VLOOKUP($F1838,'names lookup'!$E:K,7,FALSE)</f>
        <v>N/A</v>
      </c>
      <c r="K1838" t="str">
        <f>VLOOKUP($F1838,'names lookup'!$E:L,8,FALSE)</f>
        <v>UK</v>
      </c>
      <c r="L1838" t="str">
        <f t="shared" si="567"/>
        <v>Victoria Donald, channel four.</v>
      </c>
      <c r="M1838" t="str">
        <f t="shared" si="580"/>
        <v>40:49</v>
      </c>
      <c r="O1838">
        <v>53</v>
      </c>
      <c r="Q1838" t="s">
        <v>1810</v>
      </c>
      <c r="R1838" s="7">
        <f t="shared" si="568"/>
        <v>43907</v>
      </c>
      <c r="S1838" t="s">
        <v>3044</v>
      </c>
      <c r="T1838" s="6">
        <f t="shared" si="581"/>
        <v>2.8344907407407412E-2</v>
      </c>
      <c r="U1838">
        <f t="shared" si="569"/>
        <v>2.8344907407407412E-2</v>
      </c>
      <c r="V1838">
        <f t="shared" si="570"/>
        <v>3.72337962962963E-2</v>
      </c>
      <c r="W1838">
        <f t="shared" si="571"/>
        <v>8.8888888888888871E-3</v>
      </c>
      <c r="X1838">
        <f t="shared" si="583"/>
        <v>2.8738425925925928E-2</v>
      </c>
      <c r="Y1838">
        <f t="shared" si="572"/>
        <v>2.8738425925925928E-2</v>
      </c>
      <c r="Z1838" t="b">
        <f t="shared" si="573"/>
        <v>0</v>
      </c>
      <c r="AA1838" s="6">
        <f t="shared" si="574"/>
        <v>5.7870370370364382E-5</v>
      </c>
      <c r="AB1838" s="6" t="b">
        <f t="shared" si="575"/>
        <v>0</v>
      </c>
      <c r="AC1838" s="9">
        <f t="shared" si="576"/>
        <v>4</v>
      </c>
      <c r="AD1838" s="9">
        <f t="shared" si="585"/>
        <v>48.000000000004967</v>
      </c>
      <c r="AE1838" s="10">
        <f t="shared" si="582"/>
        <v>1.1574074074074073E-5</v>
      </c>
      <c r="AF1838">
        <f t="shared" si="577"/>
        <v>3.9351851851851527E-4</v>
      </c>
      <c r="AG1838" t="b">
        <f t="shared" si="578"/>
        <v>0</v>
      </c>
      <c r="AH1838">
        <f t="shared" si="579"/>
        <v>3.72337962962963E-2</v>
      </c>
    </row>
    <row r="1839" spans="1:34" x14ac:dyDescent="0.2">
      <c r="A1839">
        <v>1947</v>
      </c>
      <c r="B1839" t="s">
        <v>1809</v>
      </c>
      <c r="C1839" t="s">
        <v>1910</v>
      </c>
      <c r="D1839" t="s">
        <v>2173</v>
      </c>
      <c r="E1839" t="str">
        <f t="shared" si="566"/>
        <v>Victoria DonaldMar 17, 2020</v>
      </c>
      <c r="F1839" t="str">
        <f>VLOOKUP(E1839,'names lookup'!D:L,2,FALSE)</f>
        <v>Victoria MacDonald</v>
      </c>
      <c r="G1839" t="str">
        <f>VLOOKUP(F1839,'names lookup'!E:H,3,FALSE)</f>
        <v>Channel 4 News</v>
      </c>
      <c r="H1839" t="str">
        <f>VLOOKUP(F1839,'names lookup'!E:I,5,FALSE)</f>
        <v>Media</v>
      </c>
      <c r="I1839" t="str">
        <f>VLOOKUP($F1839,'names lookup'!$E:J,6,FALSE)</f>
        <v>TV</v>
      </c>
      <c r="J1839" t="str">
        <f>VLOOKUP($F1839,'names lookup'!$E:K,7,FALSE)</f>
        <v>National</v>
      </c>
      <c r="K1839" t="str">
        <f>VLOOKUP($F1839,'names lookup'!$E:L,8,FALSE)</f>
        <v>UK</v>
      </c>
      <c r="L1839" t="str">
        <f t="shared" si="567"/>
        <v>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v>
      </c>
      <c r="M1839" t="str">
        <f t="shared" si="580"/>
        <v>40:54</v>
      </c>
      <c r="O1839">
        <v>424</v>
      </c>
      <c r="Q1839" t="s">
        <v>1810</v>
      </c>
      <c r="R1839" s="7">
        <f t="shared" si="568"/>
        <v>43907</v>
      </c>
      <c r="S1839" t="s">
        <v>3045</v>
      </c>
      <c r="T1839" s="6">
        <f t="shared" si="581"/>
        <v>2.8402777777777777E-2</v>
      </c>
      <c r="U1839">
        <f t="shared" si="569"/>
        <v>2.8402777777777777E-2</v>
      </c>
      <c r="V1839">
        <f t="shared" si="570"/>
        <v>2.8402777777777777E-2</v>
      </c>
      <c r="W1839">
        <f t="shared" si="571"/>
        <v>0</v>
      </c>
      <c r="X1839">
        <f t="shared" si="583"/>
        <v>2.8738425925925928E-2</v>
      </c>
      <c r="Y1839">
        <f t="shared" si="572"/>
        <v>2.8738425925925928E-2</v>
      </c>
      <c r="Z1839" t="b">
        <f t="shared" si="573"/>
        <v>0</v>
      </c>
      <c r="AA1839" s="6">
        <f t="shared" si="574"/>
        <v>3.3564814814815089E-4</v>
      </c>
      <c r="AB1839" s="6" t="b">
        <f t="shared" si="575"/>
        <v>0</v>
      </c>
      <c r="AC1839" s="9">
        <f t="shared" si="576"/>
        <v>75</v>
      </c>
      <c r="AD1839" s="9">
        <f t="shared" si="585"/>
        <v>155.17241379310218</v>
      </c>
      <c r="AE1839" s="10">
        <f t="shared" si="582"/>
        <v>3.0092592592592595E-4</v>
      </c>
      <c r="AF1839">
        <f t="shared" si="577"/>
        <v>3.3564814814815089E-4</v>
      </c>
      <c r="AG1839" t="b">
        <f t="shared" si="578"/>
        <v>0</v>
      </c>
      <c r="AH1839">
        <f t="shared" si="579"/>
        <v>3.72337962962963E-2</v>
      </c>
    </row>
    <row r="1840" spans="1:34" x14ac:dyDescent="0.2">
      <c r="A1840">
        <v>1948</v>
      </c>
      <c r="B1840" t="s">
        <v>1809</v>
      </c>
      <c r="C1840" t="s">
        <v>1911</v>
      </c>
      <c r="D1840" t="s">
        <v>2047</v>
      </c>
      <c r="E1840" t="str">
        <f t="shared" si="566"/>
        <v>Chris WhittyMar 17, 2020</v>
      </c>
      <c r="F1840" t="str">
        <f>VLOOKUP(D1840,'names lookup'!A:L,5,FALSE)</f>
        <v>Chris Whitty</v>
      </c>
      <c r="G1840" t="str">
        <f>VLOOKUP(F1840,'names lookup'!E:H,3,FALSE)</f>
        <v>Department of Health and Social Care (DHSC)</v>
      </c>
      <c r="H1840" t="str">
        <f>VLOOKUP(F1840,'names lookup'!E:I,5,FALSE)</f>
        <v>Government</v>
      </c>
      <c r="I1840" t="str">
        <f>VLOOKUP($F1840,'names lookup'!$E:J,6,FALSE)</f>
        <v>Health</v>
      </c>
      <c r="J1840" t="str">
        <f>VLOOKUP($F1840,'names lookup'!$E:K,7,FALSE)</f>
        <v>N/A</v>
      </c>
      <c r="K1840" t="str">
        <f>VLOOKUP($F1840,'names lookup'!$E:L,8,FALSE)</f>
        <v>England</v>
      </c>
      <c r="L1840" t="str">
        <f t="shared" si="567"/>
        <v>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v>
      </c>
      <c r="M1840" t="str">
        <f t="shared" si="580"/>
        <v>41:23</v>
      </c>
      <c r="O1840">
        <v>600</v>
      </c>
      <c r="Q1840" t="s">
        <v>1810</v>
      </c>
      <c r="R1840" s="7">
        <f t="shared" si="568"/>
        <v>43907</v>
      </c>
      <c r="S1840" t="s">
        <v>3046</v>
      </c>
      <c r="T1840" s="6">
        <f t="shared" si="581"/>
        <v>2.8738425925925928E-2</v>
      </c>
      <c r="U1840">
        <f t="shared" si="569"/>
        <v>2.8738425925925928E-2</v>
      </c>
      <c r="V1840">
        <f t="shared" si="570"/>
        <v>3.5960648148148151E-2</v>
      </c>
      <c r="W1840">
        <f t="shared" si="571"/>
        <v>7.2222222222222236E-3</v>
      </c>
      <c r="X1840">
        <f t="shared" si="583"/>
        <v>3.1041666666666665E-2</v>
      </c>
      <c r="Y1840">
        <f t="shared" si="572"/>
        <v>3.1041666666666665E-2</v>
      </c>
      <c r="Z1840" t="b">
        <f t="shared" si="573"/>
        <v>0</v>
      </c>
      <c r="AA1840" s="6">
        <f t="shared" si="574"/>
        <v>4.6296296296296016E-4</v>
      </c>
      <c r="AB1840" s="6" t="b">
        <f t="shared" si="575"/>
        <v>0</v>
      </c>
      <c r="AC1840" s="9">
        <f t="shared" si="576"/>
        <v>103</v>
      </c>
      <c r="AD1840" s="9">
        <f t="shared" si="585"/>
        <v>154.50000000000094</v>
      </c>
      <c r="AE1840" s="10">
        <f t="shared" si="582"/>
        <v>4.1666666666666669E-4</v>
      </c>
      <c r="AF1840">
        <f t="shared" si="577"/>
        <v>2.3032407407407376E-3</v>
      </c>
      <c r="AG1840" t="b">
        <f t="shared" si="578"/>
        <v>0</v>
      </c>
      <c r="AH1840">
        <f t="shared" si="579"/>
        <v>3.72337962962963E-2</v>
      </c>
    </row>
    <row r="1841" spans="1:34" x14ac:dyDescent="0.2">
      <c r="A1841">
        <v>1949</v>
      </c>
      <c r="B1841" t="s">
        <v>1809</v>
      </c>
      <c r="C1841" t="s">
        <v>1912</v>
      </c>
      <c r="D1841" t="s">
        <v>2047</v>
      </c>
      <c r="E1841" t="str">
        <f t="shared" si="566"/>
        <v>Chris WhittyMar 17, 2020</v>
      </c>
      <c r="F1841" t="str">
        <f>VLOOKUP(D1841,'names lookup'!A:L,5,FALSE)</f>
        <v>Chris Whitty</v>
      </c>
      <c r="G1841" t="str">
        <f>VLOOKUP(F1841,'names lookup'!E:H,3,FALSE)</f>
        <v>Department of Health and Social Care (DHSC)</v>
      </c>
      <c r="H1841" t="str">
        <f>VLOOKUP(F1841,'names lookup'!E:I,5,FALSE)</f>
        <v>Government</v>
      </c>
      <c r="I1841" t="str">
        <f>VLOOKUP($F1841,'names lookup'!$E:J,6,FALSE)</f>
        <v>Health</v>
      </c>
      <c r="J1841" t="str">
        <f>VLOOKUP($F1841,'names lookup'!$E:K,7,FALSE)</f>
        <v>N/A</v>
      </c>
      <c r="K1841" t="str">
        <f>VLOOKUP($F1841,'names lookup'!$E:L,8,FALSE)</f>
        <v>England</v>
      </c>
      <c r="L1841" t="str">
        <f t="shared" si="567"/>
        <v>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v>
      </c>
      <c r="M1841" t="str">
        <f t="shared" si="580"/>
        <v>42:03</v>
      </c>
      <c r="O1841">
        <v>731</v>
      </c>
      <c r="Q1841" t="s">
        <v>1810</v>
      </c>
      <c r="R1841" s="7">
        <f t="shared" si="568"/>
        <v>43907</v>
      </c>
      <c r="S1841" t="s">
        <v>3046</v>
      </c>
      <c r="T1841" s="6">
        <f t="shared" si="581"/>
        <v>2.9201388888888888E-2</v>
      </c>
      <c r="U1841">
        <f t="shared" si="569"/>
        <v>2.8738425925925928E-2</v>
      </c>
      <c r="V1841">
        <f t="shared" si="570"/>
        <v>3.5960648148148151E-2</v>
      </c>
      <c r="W1841">
        <f t="shared" si="571"/>
        <v>7.2222222222222236E-3</v>
      </c>
      <c r="X1841">
        <f t="shared" si="583"/>
        <v>3.1041666666666665E-2</v>
      </c>
      <c r="Y1841">
        <f t="shared" si="572"/>
        <v>3.1041666666666665E-2</v>
      </c>
      <c r="Z1841" t="b">
        <f t="shared" si="573"/>
        <v>0</v>
      </c>
      <c r="AA1841" s="6">
        <f t="shared" si="574"/>
        <v>4.9768518518518434E-4</v>
      </c>
      <c r="AB1841" s="6" t="b">
        <f t="shared" si="575"/>
        <v>0</v>
      </c>
      <c r="AC1841" s="9">
        <f t="shared" si="576"/>
        <v>127</v>
      </c>
      <c r="AD1841" s="9">
        <f t="shared" si="585"/>
        <v>177.20930232558169</v>
      </c>
      <c r="AE1841" s="10">
        <f t="shared" si="582"/>
        <v>5.2083333333333333E-4</v>
      </c>
      <c r="AF1841">
        <f t="shared" si="577"/>
        <v>2.3032407407407376E-3</v>
      </c>
      <c r="AG1841" t="b">
        <f t="shared" si="578"/>
        <v>0</v>
      </c>
      <c r="AH1841">
        <f t="shared" si="579"/>
        <v>3.72337962962963E-2</v>
      </c>
    </row>
    <row r="1842" spans="1:34" x14ac:dyDescent="0.2">
      <c r="A1842">
        <v>1950</v>
      </c>
      <c r="B1842" t="s">
        <v>1809</v>
      </c>
      <c r="C1842" t="s">
        <v>1913</v>
      </c>
      <c r="D1842" t="s">
        <v>2047</v>
      </c>
      <c r="E1842" t="str">
        <f t="shared" si="566"/>
        <v>Chris WhittyMar 17, 2020</v>
      </c>
      <c r="F1842" t="str">
        <f>VLOOKUP(D1842,'names lookup'!A:L,5,FALSE)</f>
        <v>Chris Whitty</v>
      </c>
      <c r="G1842" t="str">
        <f>VLOOKUP(F1842,'names lookup'!E:H,3,FALSE)</f>
        <v>Department of Health and Social Care (DHSC)</v>
      </c>
      <c r="H1842" t="str">
        <f>VLOOKUP(F1842,'names lookup'!E:I,5,FALSE)</f>
        <v>Government</v>
      </c>
      <c r="I1842" t="str">
        <f>VLOOKUP($F1842,'names lookup'!$E:J,6,FALSE)</f>
        <v>Health</v>
      </c>
      <c r="J1842" t="str">
        <f>VLOOKUP($F1842,'names lookup'!$E:K,7,FALSE)</f>
        <v>N/A</v>
      </c>
      <c r="K1842" t="str">
        <f>VLOOKUP($F1842,'names lookup'!$E:L,8,FALSE)</f>
        <v>England</v>
      </c>
      <c r="L1842" t="str">
        <f t="shared" si="567"/>
        <v>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v>
      </c>
      <c r="M1842" t="str">
        <f t="shared" si="580"/>
        <v>42:46</v>
      </c>
      <c r="O1842">
        <v>415</v>
      </c>
      <c r="Q1842" t="s">
        <v>1810</v>
      </c>
      <c r="R1842" s="7">
        <f t="shared" si="568"/>
        <v>43907</v>
      </c>
      <c r="S1842" t="s">
        <v>3046</v>
      </c>
      <c r="T1842" s="6">
        <f t="shared" si="581"/>
        <v>2.9699074074074072E-2</v>
      </c>
      <c r="U1842">
        <f t="shared" si="569"/>
        <v>2.8738425925925928E-2</v>
      </c>
      <c r="V1842">
        <f t="shared" si="570"/>
        <v>3.5960648148148151E-2</v>
      </c>
      <c r="W1842">
        <f t="shared" si="571"/>
        <v>7.2222222222222236E-3</v>
      </c>
      <c r="X1842">
        <f t="shared" si="583"/>
        <v>3.1041666666666665E-2</v>
      </c>
      <c r="Y1842">
        <f t="shared" si="572"/>
        <v>3.1041666666666665E-2</v>
      </c>
      <c r="Z1842" t="b">
        <f t="shared" si="573"/>
        <v>0</v>
      </c>
      <c r="AA1842" s="6">
        <f t="shared" si="574"/>
        <v>2.7777777777777957E-4</v>
      </c>
      <c r="AB1842" s="6" t="b">
        <f t="shared" si="575"/>
        <v>0</v>
      </c>
      <c r="AC1842" s="9">
        <f t="shared" si="576"/>
        <v>65</v>
      </c>
      <c r="AD1842" s="9">
        <f t="shared" si="585"/>
        <v>162.49999999999895</v>
      </c>
      <c r="AE1842" s="10">
        <f t="shared" si="582"/>
        <v>2.6620370370370372E-4</v>
      </c>
      <c r="AF1842">
        <f t="shared" si="577"/>
        <v>2.3032407407407376E-3</v>
      </c>
      <c r="AG1842" t="b">
        <f t="shared" si="578"/>
        <v>0</v>
      </c>
      <c r="AH1842">
        <f t="shared" si="579"/>
        <v>3.72337962962963E-2</v>
      </c>
    </row>
    <row r="1843" spans="1:34" x14ac:dyDescent="0.2">
      <c r="A1843">
        <v>1951</v>
      </c>
      <c r="B1843" t="s">
        <v>1809</v>
      </c>
      <c r="C1843" t="s">
        <v>1914</v>
      </c>
      <c r="D1843" t="s">
        <v>2038</v>
      </c>
      <c r="E1843" t="str">
        <f t="shared" si="566"/>
        <v>Boris JohnsonMar 17, 2020</v>
      </c>
      <c r="F1843" t="str">
        <f>VLOOKUP(D1843,'names lookup'!A:L,5,FALSE)</f>
        <v>Boris Johnson</v>
      </c>
      <c r="G1843" t="str">
        <f>VLOOKUP(F1843,'names lookup'!E:H,3,FALSE)</f>
        <v>Government</v>
      </c>
      <c r="H1843" t="str">
        <f>VLOOKUP(F1843,'names lookup'!E:I,5,FALSE)</f>
        <v>Government</v>
      </c>
      <c r="I1843" t="str">
        <f>VLOOKUP($F1843,'names lookup'!$E:J,6,FALSE)</f>
        <v>Central govt</v>
      </c>
      <c r="J1843" t="str">
        <f>VLOOKUP($F1843,'names lookup'!$E:K,7,FALSE)</f>
        <v>N/A</v>
      </c>
      <c r="K1843" t="str">
        <f>VLOOKUP($F1843,'names lookup'!$E:L,8,FALSE)</f>
        <v>UK</v>
      </c>
      <c r="L1843" t="str">
        <f t="shared" si="567"/>
        <v>Heather?</v>
      </c>
      <c r="M1843" t="str">
        <f t="shared" si="580"/>
        <v>43:10</v>
      </c>
      <c r="O1843">
        <v>31</v>
      </c>
      <c r="Q1843" t="s">
        <v>1810</v>
      </c>
      <c r="R1843" s="7">
        <f t="shared" si="568"/>
        <v>43907</v>
      </c>
      <c r="S1843" t="s">
        <v>3047</v>
      </c>
      <c r="T1843" s="6">
        <f t="shared" si="581"/>
        <v>2.9976851851851852E-2</v>
      </c>
      <c r="U1843">
        <f t="shared" si="569"/>
        <v>2.9976851851851852E-2</v>
      </c>
      <c r="V1843">
        <f t="shared" si="570"/>
        <v>3.72337962962963E-2</v>
      </c>
      <c r="W1843">
        <f t="shared" si="571"/>
        <v>7.2569444444444478E-3</v>
      </c>
      <c r="X1843">
        <f t="shared" si="583"/>
        <v>3.1041666666666665E-2</v>
      </c>
      <c r="Y1843">
        <f t="shared" si="572"/>
        <v>3.1041666666666665E-2</v>
      </c>
      <c r="Z1843" t="b">
        <f t="shared" si="573"/>
        <v>0</v>
      </c>
      <c r="AA1843" s="6">
        <f t="shared" si="574"/>
        <v>1.1574074074070101E-5</v>
      </c>
      <c r="AB1843" s="6" t="b">
        <f t="shared" si="575"/>
        <v>0</v>
      </c>
      <c r="AC1843" s="9">
        <f t="shared" si="576"/>
        <v>1</v>
      </c>
      <c r="AD1843" s="9">
        <f t="shared" si="585"/>
        <v>60.000000000020599</v>
      </c>
      <c r="AE1843" s="10">
        <f t="shared" si="582"/>
        <v>0</v>
      </c>
      <c r="AF1843">
        <f t="shared" si="577"/>
        <v>1.0648148148148136E-3</v>
      </c>
      <c r="AG1843" t="b">
        <f t="shared" si="578"/>
        <v>0</v>
      </c>
      <c r="AH1843">
        <f t="shared" si="579"/>
        <v>3.72337962962963E-2</v>
      </c>
    </row>
    <row r="1844" spans="1:34" x14ac:dyDescent="0.2">
      <c r="A1844">
        <v>1952</v>
      </c>
      <c r="B1844" t="s">
        <v>1809</v>
      </c>
      <c r="C1844" t="s">
        <v>1915</v>
      </c>
      <c r="D1844" t="s">
        <v>2131</v>
      </c>
      <c r="E1844" t="str">
        <f t="shared" si="566"/>
        <v>Patrick VallanceMar 17, 2020</v>
      </c>
      <c r="F1844" t="str">
        <f>VLOOKUP(D1844,'names lookup'!A:L,5,FALSE)</f>
        <v>Patrick Vallance</v>
      </c>
      <c r="G1844" t="str">
        <f>VLOOKUP(F1844,'names lookup'!E:H,3,FALSE)</f>
        <v>Government</v>
      </c>
      <c r="H1844" t="str">
        <f>VLOOKUP(F1844,'names lookup'!E:I,5,FALSE)</f>
        <v>Government</v>
      </c>
      <c r="I1844" t="str">
        <f>VLOOKUP($F1844,'names lookup'!$E:J,6,FALSE)</f>
        <v>Central govt</v>
      </c>
      <c r="J1844" t="str">
        <f>VLOOKUP($F1844,'names lookup'!$E:K,7,FALSE)</f>
        <v>N/A</v>
      </c>
      <c r="K1844" t="str">
        <f>VLOOKUP($F1844,'names lookup'!$E:L,8,FALSE)</f>
        <v>UK</v>
      </c>
      <c r="L1844" t="str">
        <f t="shared" si="567"/>
        <v>Shall I answer the other part?</v>
      </c>
      <c r="M1844" t="str">
        <f t="shared" si="580"/>
        <v>43:11</v>
      </c>
      <c r="O1844">
        <v>56</v>
      </c>
      <c r="Q1844" t="s">
        <v>1810</v>
      </c>
      <c r="R1844" s="7">
        <f t="shared" si="568"/>
        <v>43907</v>
      </c>
      <c r="S1844" t="s">
        <v>3048</v>
      </c>
      <c r="T1844" s="6">
        <f t="shared" si="581"/>
        <v>2.9988425925925922E-2</v>
      </c>
      <c r="U1844">
        <f t="shared" si="569"/>
        <v>2.9988425925925922E-2</v>
      </c>
      <c r="V1844">
        <f t="shared" si="570"/>
        <v>3.2048611111111111E-2</v>
      </c>
      <c r="W1844">
        <f t="shared" si="571"/>
        <v>2.0601851851851892E-3</v>
      </c>
      <c r="X1844">
        <f t="shared" si="583"/>
        <v>3.1041666666666665E-2</v>
      </c>
      <c r="Y1844">
        <f t="shared" si="572"/>
        <v>3.1041666666666665E-2</v>
      </c>
      <c r="Z1844" t="b">
        <f t="shared" si="573"/>
        <v>0</v>
      </c>
      <c r="AA1844" s="6">
        <f t="shared" si="574"/>
        <v>0</v>
      </c>
      <c r="AB1844" s="6" t="b">
        <f t="shared" si="575"/>
        <v>0</v>
      </c>
      <c r="AC1844" s="9">
        <f t="shared" si="576"/>
        <v>6</v>
      </c>
      <c r="AD1844" s="9"/>
      <c r="AE1844" s="10">
        <f t="shared" si="582"/>
        <v>2.3148148148148147E-5</v>
      </c>
      <c r="AF1844">
        <f t="shared" si="577"/>
        <v>1.0532407407407435E-3</v>
      </c>
      <c r="AG1844" t="b">
        <f t="shared" si="578"/>
        <v>0</v>
      </c>
      <c r="AH1844">
        <f t="shared" si="579"/>
        <v>3.72337962962963E-2</v>
      </c>
    </row>
    <row r="1845" spans="1:34" x14ac:dyDescent="0.2">
      <c r="A1845">
        <v>1953</v>
      </c>
      <c r="B1845" t="s">
        <v>1809</v>
      </c>
      <c r="C1845" t="s">
        <v>1916</v>
      </c>
      <c r="D1845" t="s">
        <v>2038</v>
      </c>
      <c r="E1845" t="str">
        <f t="shared" si="566"/>
        <v>Boris JohnsonMar 17, 2020</v>
      </c>
      <c r="F1845" t="str">
        <f>VLOOKUP(D1845,'names lookup'!A:L,5,FALSE)</f>
        <v>Boris Johnson</v>
      </c>
      <c r="G1845" t="str">
        <f>VLOOKUP(F1845,'names lookup'!E:H,3,FALSE)</f>
        <v>Government</v>
      </c>
      <c r="H1845" t="str">
        <f>VLOOKUP(F1845,'names lookup'!E:I,5,FALSE)</f>
        <v>Government</v>
      </c>
      <c r="I1845" t="str">
        <f>VLOOKUP($F1845,'names lookup'!$E:J,6,FALSE)</f>
        <v>Central govt</v>
      </c>
      <c r="J1845" t="str">
        <f>VLOOKUP($F1845,'names lookup'!$E:K,7,FALSE)</f>
        <v>N/A</v>
      </c>
      <c r="K1845" t="str">
        <f>VLOOKUP($F1845,'names lookup'!$E:L,8,FALSE)</f>
        <v>UK</v>
      </c>
      <c r="L1845" t="str">
        <f t="shared" si="567"/>
        <v>Sorry. Yes, forgive me. Forgive me. The seven days.</v>
      </c>
      <c r="M1845" t="str">
        <f t="shared" si="580"/>
        <v>43:11</v>
      </c>
      <c r="O1845">
        <v>74</v>
      </c>
      <c r="Q1845" t="s">
        <v>1810</v>
      </c>
      <c r="R1845" s="7">
        <f t="shared" si="568"/>
        <v>43907</v>
      </c>
      <c r="S1845" t="s">
        <v>3048</v>
      </c>
      <c r="T1845" s="6">
        <f t="shared" si="581"/>
        <v>2.9988425925925922E-2</v>
      </c>
      <c r="U1845">
        <f t="shared" si="569"/>
        <v>2.9988425925925922E-2</v>
      </c>
      <c r="V1845">
        <f t="shared" si="570"/>
        <v>3.72337962962963E-2</v>
      </c>
      <c r="W1845">
        <f t="shared" si="571"/>
        <v>7.2453703703703777E-3</v>
      </c>
      <c r="X1845">
        <f t="shared" si="583"/>
        <v>3.1041666666666665E-2</v>
      </c>
      <c r="Y1845">
        <f t="shared" si="572"/>
        <v>3.1041666666666665E-2</v>
      </c>
      <c r="Z1845" t="b">
        <f t="shared" si="573"/>
        <v>0</v>
      </c>
      <c r="AA1845" s="6">
        <f t="shared" si="574"/>
        <v>0</v>
      </c>
      <c r="AB1845" s="6" t="b">
        <f t="shared" si="575"/>
        <v>0</v>
      </c>
      <c r="AC1845" s="9">
        <f t="shared" si="576"/>
        <v>9</v>
      </c>
      <c r="AD1845" s="9"/>
      <c r="AE1845" s="10">
        <f t="shared" si="582"/>
        <v>3.4722222222222222E-5</v>
      </c>
      <c r="AF1845">
        <f t="shared" si="577"/>
        <v>1.0532407407407435E-3</v>
      </c>
      <c r="AG1845" t="b">
        <f t="shared" si="578"/>
        <v>0</v>
      </c>
      <c r="AH1845">
        <f t="shared" si="579"/>
        <v>3.72337962962963E-2</v>
      </c>
    </row>
    <row r="1846" spans="1:34" x14ac:dyDescent="0.2">
      <c r="A1846">
        <v>1954</v>
      </c>
      <c r="B1846" t="s">
        <v>1809</v>
      </c>
      <c r="C1846" t="s">
        <v>1917</v>
      </c>
      <c r="D1846" t="s">
        <v>2131</v>
      </c>
      <c r="E1846" t="str">
        <f t="shared" si="566"/>
        <v>Patrick VallanceMar 17, 2020</v>
      </c>
      <c r="F1846" t="str">
        <f>VLOOKUP(D1846,'names lookup'!A:L,5,FALSE)</f>
        <v>Patrick Vallance</v>
      </c>
      <c r="G1846" t="str">
        <f>VLOOKUP(F1846,'names lookup'!E:H,3,FALSE)</f>
        <v>Government</v>
      </c>
      <c r="H1846" t="str">
        <f>VLOOKUP(F1846,'names lookup'!E:I,5,FALSE)</f>
        <v>Government</v>
      </c>
      <c r="I1846" t="str">
        <f>VLOOKUP($F1846,'names lookup'!$E:J,6,FALSE)</f>
        <v>Central govt</v>
      </c>
      <c r="J1846" t="str">
        <f>VLOOKUP($F1846,'names lookup'!$E:K,7,FALSE)</f>
        <v>N/A</v>
      </c>
      <c r="K1846" t="str">
        <f>VLOOKUP($F1846,'names lookup'!$E:L,8,FALSE)</f>
        <v>UK</v>
      </c>
      <c r="L1846" t="str">
        <f t="shared" si="567"/>
        <v>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v>
      </c>
      <c r="M1846" t="str">
        <f t="shared" si="580"/>
        <v>43:11</v>
      </c>
      <c r="O1846">
        <v>483</v>
      </c>
      <c r="Q1846" t="s">
        <v>1810</v>
      </c>
      <c r="R1846" s="7">
        <f t="shared" si="568"/>
        <v>43907</v>
      </c>
      <c r="S1846" t="s">
        <v>3048</v>
      </c>
      <c r="T1846" s="6">
        <f t="shared" si="581"/>
        <v>2.9988425925925922E-2</v>
      </c>
      <c r="U1846">
        <f t="shared" si="569"/>
        <v>2.9988425925925922E-2</v>
      </c>
      <c r="V1846">
        <f t="shared" si="570"/>
        <v>3.2048611111111111E-2</v>
      </c>
      <c r="W1846">
        <f t="shared" si="571"/>
        <v>2.0601851851851892E-3</v>
      </c>
      <c r="X1846">
        <f t="shared" si="583"/>
        <v>3.1041666666666665E-2</v>
      </c>
      <c r="Y1846">
        <f t="shared" si="572"/>
        <v>3.1041666666666665E-2</v>
      </c>
      <c r="Z1846" t="b">
        <f t="shared" si="573"/>
        <v>0</v>
      </c>
      <c r="AA1846" s="6">
        <f t="shared" si="574"/>
        <v>3.4722222222222099E-4</v>
      </c>
      <c r="AB1846" s="6" t="b">
        <f t="shared" si="575"/>
        <v>0</v>
      </c>
      <c r="AC1846" s="9">
        <f t="shared" si="576"/>
        <v>90</v>
      </c>
      <c r="AD1846" s="9">
        <f t="shared" ref="AD1846:AD1877" si="586">IF(AB1846=FALSE,AC1846/(AA1846*(24*60)),"")</f>
        <v>180.00000000000063</v>
      </c>
      <c r="AE1846" s="10">
        <f t="shared" si="582"/>
        <v>3.7037037037037035E-4</v>
      </c>
      <c r="AF1846">
        <f t="shared" si="577"/>
        <v>1.0532407407407435E-3</v>
      </c>
      <c r="AG1846" t="b">
        <f t="shared" si="578"/>
        <v>0</v>
      </c>
      <c r="AH1846">
        <f t="shared" si="579"/>
        <v>3.72337962962963E-2</v>
      </c>
    </row>
    <row r="1847" spans="1:34" x14ac:dyDescent="0.2">
      <c r="A1847">
        <v>1955</v>
      </c>
      <c r="B1847" t="s">
        <v>1809</v>
      </c>
      <c r="C1847" t="s">
        <v>1918</v>
      </c>
      <c r="D1847" t="s">
        <v>2131</v>
      </c>
      <c r="E1847" t="str">
        <f t="shared" si="566"/>
        <v>Patrick VallanceMar 17, 2020</v>
      </c>
      <c r="F1847" t="str">
        <f>VLOOKUP(D1847,'names lookup'!A:L,5,FALSE)</f>
        <v>Patrick Vallance</v>
      </c>
      <c r="G1847" t="str">
        <f>VLOOKUP(F1847,'names lookup'!E:H,3,FALSE)</f>
        <v>Government</v>
      </c>
      <c r="H1847" t="str">
        <f>VLOOKUP(F1847,'names lookup'!E:I,5,FALSE)</f>
        <v>Government</v>
      </c>
      <c r="I1847" t="str">
        <f>VLOOKUP($F1847,'names lookup'!$E:J,6,FALSE)</f>
        <v>Central govt</v>
      </c>
      <c r="J1847" t="str">
        <f>VLOOKUP($F1847,'names lookup'!$E:K,7,FALSE)</f>
        <v>N/A</v>
      </c>
      <c r="K1847" t="str">
        <f>VLOOKUP($F1847,'names lookup'!$E:L,8,FALSE)</f>
        <v>UK</v>
      </c>
      <c r="L1847" t="str">
        <f t="shared" si="567"/>
        <v>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v>
      </c>
      <c r="M1847" t="str">
        <f t="shared" si="580"/>
        <v>43:41</v>
      </c>
      <c r="O1847">
        <v>473</v>
      </c>
      <c r="Q1847" t="s">
        <v>1810</v>
      </c>
      <c r="R1847" s="7">
        <f t="shared" si="568"/>
        <v>43907</v>
      </c>
      <c r="S1847" t="s">
        <v>3048</v>
      </c>
      <c r="T1847" s="6">
        <f t="shared" si="581"/>
        <v>3.0335648148148143E-2</v>
      </c>
      <c r="U1847">
        <f t="shared" si="569"/>
        <v>2.9988425925925922E-2</v>
      </c>
      <c r="V1847">
        <f t="shared" si="570"/>
        <v>3.2048611111111111E-2</v>
      </c>
      <c r="W1847">
        <f t="shared" si="571"/>
        <v>2.0601851851851892E-3</v>
      </c>
      <c r="X1847">
        <f t="shared" si="583"/>
        <v>3.1041666666666665E-2</v>
      </c>
      <c r="Y1847">
        <f t="shared" si="572"/>
        <v>3.1041666666666665E-2</v>
      </c>
      <c r="Z1847" t="b">
        <f t="shared" si="573"/>
        <v>0</v>
      </c>
      <c r="AA1847" s="6">
        <f t="shared" si="574"/>
        <v>3.3564814814815089E-4</v>
      </c>
      <c r="AB1847" s="6" t="b">
        <f t="shared" si="575"/>
        <v>0</v>
      </c>
      <c r="AC1847" s="9">
        <f t="shared" si="576"/>
        <v>84</v>
      </c>
      <c r="AD1847" s="9">
        <f t="shared" si="586"/>
        <v>173.79310344827445</v>
      </c>
      <c r="AE1847" s="10">
        <f t="shared" si="582"/>
        <v>3.4722222222222224E-4</v>
      </c>
      <c r="AF1847">
        <f t="shared" si="577"/>
        <v>1.0532407407407435E-3</v>
      </c>
      <c r="AG1847" t="b">
        <f t="shared" si="578"/>
        <v>0</v>
      </c>
      <c r="AH1847">
        <f t="shared" si="579"/>
        <v>3.72337962962963E-2</v>
      </c>
    </row>
    <row r="1848" spans="1:34" x14ac:dyDescent="0.2">
      <c r="A1848">
        <v>1956</v>
      </c>
      <c r="B1848" t="s">
        <v>1809</v>
      </c>
      <c r="C1848" t="s">
        <v>1919</v>
      </c>
      <c r="D1848" t="s">
        <v>2038</v>
      </c>
      <c r="E1848" t="str">
        <f t="shared" si="566"/>
        <v>Boris JohnsonMar 17, 2020</v>
      </c>
      <c r="F1848" t="str">
        <f>VLOOKUP(D1848,'names lookup'!A:L,5,FALSE)</f>
        <v>Boris Johnson</v>
      </c>
      <c r="G1848" t="str">
        <f>VLOOKUP(F1848,'names lookup'!E:H,3,FALSE)</f>
        <v>Government</v>
      </c>
      <c r="H1848" t="str">
        <f>VLOOKUP(F1848,'names lookup'!E:I,5,FALSE)</f>
        <v>Government</v>
      </c>
      <c r="I1848" t="str">
        <f>VLOOKUP($F1848,'names lookup'!$E:J,6,FALSE)</f>
        <v>Central govt</v>
      </c>
      <c r="J1848" t="str">
        <f>VLOOKUP($F1848,'names lookup'!$E:K,7,FALSE)</f>
        <v>N/A</v>
      </c>
      <c r="K1848" t="str">
        <f>VLOOKUP($F1848,'names lookup'!$E:L,8,FALSE)</f>
        <v>UK</v>
      </c>
      <c r="L1848" t="str">
        <f t="shared" si="567"/>
        <v>Have you got that? It’s a difference between individual isolation and household isolation. Heather Stewart?</v>
      </c>
      <c r="M1848" t="str">
        <f t="shared" si="580"/>
        <v>44:10</v>
      </c>
      <c r="O1848">
        <v>130</v>
      </c>
      <c r="Q1848" t="s">
        <v>1810</v>
      </c>
      <c r="R1848" s="7">
        <f t="shared" si="568"/>
        <v>43907</v>
      </c>
      <c r="S1848" t="s">
        <v>3049</v>
      </c>
      <c r="T1848" s="6">
        <f t="shared" si="581"/>
        <v>3.0671296296296294E-2</v>
      </c>
      <c r="U1848">
        <f t="shared" si="569"/>
        <v>3.0671296296296294E-2</v>
      </c>
      <c r="V1848">
        <f t="shared" si="570"/>
        <v>3.72337962962963E-2</v>
      </c>
      <c r="W1848">
        <f t="shared" si="571"/>
        <v>6.5625000000000058E-3</v>
      </c>
      <c r="X1848">
        <f t="shared" si="583"/>
        <v>3.1041666666666665E-2</v>
      </c>
      <c r="Y1848">
        <f t="shared" si="572"/>
        <v>3.1041666666666665E-2</v>
      </c>
      <c r="Z1848" t="b">
        <f t="shared" si="573"/>
        <v>0</v>
      </c>
      <c r="AA1848" s="6">
        <f t="shared" si="574"/>
        <v>1.3888888888889325E-4</v>
      </c>
      <c r="AB1848" s="6" t="b">
        <f t="shared" si="575"/>
        <v>0</v>
      </c>
      <c r="AC1848" s="9">
        <f t="shared" si="576"/>
        <v>15</v>
      </c>
      <c r="AD1848" s="9">
        <f t="shared" si="586"/>
        <v>74.999999999997641</v>
      </c>
      <c r="AE1848" s="10">
        <f t="shared" si="582"/>
        <v>5.7870370370370366E-5</v>
      </c>
      <c r="AF1848">
        <f t="shared" si="577"/>
        <v>3.703703703703716E-4</v>
      </c>
      <c r="AG1848" t="b">
        <f t="shared" si="578"/>
        <v>0</v>
      </c>
      <c r="AH1848">
        <f t="shared" si="579"/>
        <v>3.72337962962963E-2</v>
      </c>
    </row>
    <row r="1849" spans="1:34" x14ac:dyDescent="0.2">
      <c r="A1849">
        <v>1957</v>
      </c>
      <c r="B1849" t="s">
        <v>1809</v>
      </c>
      <c r="C1849" t="s">
        <v>1920</v>
      </c>
      <c r="D1849" t="s">
        <v>2078</v>
      </c>
      <c r="E1849" t="str">
        <f t="shared" si="566"/>
        <v>Heather StewartMar 17, 2020</v>
      </c>
      <c r="F1849" t="str">
        <f>VLOOKUP(D1849,'names lookup'!A:L,5,FALSE)</f>
        <v>Heather Stewart</v>
      </c>
      <c r="G1849" t="str">
        <f>VLOOKUP(F1849,'names lookup'!E:H,3,FALSE)</f>
        <v>The Guardian</v>
      </c>
      <c r="H1849" t="str">
        <f>VLOOKUP(F1849,'names lookup'!E:I,5,FALSE)</f>
        <v>Media</v>
      </c>
      <c r="I1849" t="str">
        <f>VLOOKUP($F1849,'names lookup'!$E:J,6,FALSE)</f>
        <v>Newspaper</v>
      </c>
      <c r="J1849" t="str">
        <f>VLOOKUP($F1849,'names lookup'!$E:K,7,FALSE)</f>
        <v>National</v>
      </c>
      <c r="K1849" t="str">
        <f>VLOOKUP($F1849,'names lookup'!$E:L,8,FALSE)</f>
        <v>UK</v>
      </c>
      <c r="L1849" t="str">
        <f t="shared" si="567"/>
        <v>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v>
      </c>
      <c r="M1849" t="str">
        <f t="shared" si="580"/>
        <v>44:22</v>
      </c>
      <c r="O1849">
        <v>485</v>
      </c>
      <c r="Q1849" t="s">
        <v>1810</v>
      </c>
      <c r="R1849" s="7">
        <f t="shared" si="568"/>
        <v>43907</v>
      </c>
      <c r="S1849" t="s">
        <v>3050</v>
      </c>
      <c r="T1849" s="6">
        <f t="shared" si="581"/>
        <v>3.0810185185185187E-2</v>
      </c>
      <c r="U1849">
        <f t="shared" si="569"/>
        <v>3.0810185185185187E-2</v>
      </c>
      <c r="V1849">
        <f t="shared" si="570"/>
        <v>3.0810185185185187E-2</v>
      </c>
      <c r="W1849">
        <f t="shared" si="571"/>
        <v>0</v>
      </c>
      <c r="X1849">
        <f t="shared" si="583"/>
        <v>3.1041666666666665E-2</v>
      </c>
      <c r="Y1849">
        <f t="shared" si="572"/>
        <v>3.1041666666666665E-2</v>
      </c>
      <c r="Z1849" t="b">
        <f t="shared" si="573"/>
        <v>0</v>
      </c>
      <c r="AA1849" s="6">
        <f t="shared" si="574"/>
        <v>2.3148148148147835E-4</v>
      </c>
      <c r="AB1849" s="6" t="b">
        <f t="shared" si="575"/>
        <v>0</v>
      </c>
      <c r="AC1849" s="9">
        <f t="shared" si="576"/>
        <v>82</v>
      </c>
      <c r="AD1849" s="9">
        <f t="shared" si="586"/>
        <v>246.00000000000333</v>
      </c>
      <c r="AE1849" s="10">
        <f t="shared" si="582"/>
        <v>3.3564814814814812E-4</v>
      </c>
      <c r="AF1849">
        <f t="shared" si="577"/>
        <v>2.3148148148147835E-4</v>
      </c>
      <c r="AG1849" t="b">
        <f t="shared" si="578"/>
        <v>0</v>
      </c>
      <c r="AH1849">
        <f t="shared" si="579"/>
        <v>3.72337962962963E-2</v>
      </c>
    </row>
    <row r="1850" spans="1:34" x14ac:dyDescent="0.2">
      <c r="A1850">
        <v>1958</v>
      </c>
      <c r="B1850" t="s">
        <v>1809</v>
      </c>
      <c r="C1850" t="s">
        <v>1921</v>
      </c>
      <c r="D1850" t="s">
        <v>2038</v>
      </c>
      <c r="E1850" t="str">
        <f t="shared" si="566"/>
        <v>Boris JohnsonMar 17, 2020</v>
      </c>
      <c r="F1850" t="str">
        <f>VLOOKUP(D1850,'names lookup'!A:L,5,FALSE)</f>
        <v>Boris Johnson</v>
      </c>
      <c r="G1850" t="str">
        <f>VLOOKUP(F1850,'names lookup'!E:H,3,FALSE)</f>
        <v>Government</v>
      </c>
      <c r="H1850" t="str">
        <f>VLOOKUP(F1850,'names lookup'!E:I,5,FALSE)</f>
        <v>Government</v>
      </c>
      <c r="I1850" t="str">
        <f>VLOOKUP($F1850,'names lookup'!$E:J,6,FALSE)</f>
        <v>Central govt</v>
      </c>
      <c r="J1850" t="str">
        <f>VLOOKUP($F1850,'names lookup'!$E:K,7,FALSE)</f>
        <v>N/A</v>
      </c>
      <c r="K1850" t="str">
        <f>VLOOKUP($F1850,'names lookup'!$E:L,8,FALSE)</f>
        <v>UK</v>
      </c>
      <c r="L1850" t="str">
        <f t="shared" si="567"/>
        <v>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v>
      </c>
      <c r="M1850" t="str">
        <f t="shared" si="580"/>
        <v>44:42</v>
      </c>
      <c r="O1850">
        <v>671</v>
      </c>
      <c r="Q1850" t="s">
        <v>1810</v>
      </c>
      <c r="R1850" s="7">
        <f t="shared" si="568"/>
        <v>43907</v>
      </c>
      <c r="S1850" t="s">
        <v>3051</v>
      </c>
      <c r="T1850" s="6">
        <f t="shared" si="581"/>
        <v>3.1041666666666665E-2</v>
      </c>
      <c r="U1850">
        <f t="shared" si="569"/>
        <v>3.1041666666666665E-2</v>
      </c>
      <c r="V1850">
        <f t="shared" si="570"/>
        <v>3.72337962962963E-2</v>
      </c>
      <c r="W1850">
        <f t="shared" si="571"/>
        <v>6.1921296296296342E-3</v>
      </c>
      <c r="X1850">
        <f t="shared" si="583"/>
        <v>3.1817129629629633E-2</v>
      </c>
      <c r="Y1850">
        <f t="shared" si="572"/>
        <v>3.1817129629629633E-2</v>
      </c>
      <c r="Z1850" t="b">
        <f t="shared" si="573"/>
        <v>0</v>
      </c>
      <c r="AA1850" s="6">
        <f t="shared" si="574"/>
        <v>4.9768518518518781E-4</v>
      </c>
      <c r="AB1850" s="6" t="b">
        <f t="shared" si="575"/>
        <v>0</v>
      </c>
      <c r="AC1850" s="9">
        <f t="shared" si="576"/>
        <v>114</v>
      </c>
      <c r="AD1850" s="9">
        <f t="shared" si="586"/>
        <v>159.06976744185963</v>
      </c>
      <c r="AE1850" s="10">
        <f t="shared" si="582"/>
        <v>4.6296296296296293E-4</v>
      </c>
      <c r="AF1850">
        <f t="shared" si="577"/>
        <v>7.7546296296296738E-4</v>
      </c>
      <c r="AG1850" t="b">
        <f t="shared" si="578"/>
        <v>0</v>
      </c>
      <c r="AH1850">
        <f t="shared" si="579"/>
        <v>3.72337962962963E-2</v>
      </c>
    </row>
    <row r="1851" spans="1:34" x14ac:dyDescent="0.2">
      <c r="A1851">
        <v>1959</v>
      </c>
      <c r="B1851" t="s">
        <v>1809</v>
      </c>
      <c r="C1851" t="s">
        <v>1922</v>
      </c>
      <c r="D1851" t="s">
        <v>2058</v>
      </c>
      <c r="E1851" t="str">
        <f t="shared" si="566"/>
        <v>Dennis StauntonMar 17, 2020</v>
      </c>
      <c r="F1851" t="str">
        <f>VLOOKUP(E1851,'names lookup'!D:L,2,FALSE)</f>
        <v>Dennis Staunton</v>
      </c>
      <c r="G1851" t="str">
        <f>VLOOKUP(F1851,'names lookup'!E:H,3,FALSE)</f>
        <v>Irish Times</v>
      </c>
      <c r="H1851" t="str">
        <f>VLOOKUP(F1851,'names lookup'!E:I,5,FALSE)</f>
        <v>Media</v>
      </c>
      <c r="I1851" t="str">
        <f>VLOOKUP($F1851,'names lookup'!$E:J,6,FALSE)</f>
        <v>Newspaper</v>
      </c>
      <c r="J1851" t="str">
        <f>VLOOKUP($F1851,'names lookup'!$E:K,7,FALSE)</f>
        <v>National</v>
      </c>
      <c r="K1851" t="str">
        <f>VLOOKUP($F1851,'names lookup'!$E:L,8,FALSE)</f>
        <v>Ireland</v>
      </c>
      <c r="L1851" t="str">
        <f t="shared" si="567"/>
        <v>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v>
      </c>
      <c r="M1851" t="str">
        <f t="shared" si="580"/>
        <v>45:25</v>
      </c>
      <c r="O1851">
        <v>455</v>
      </c>
      <c r="Q1851" t="s">
        <v>1810</v>
      </c>
      <c r="R1851" s="7">
        <f t="shared" si="568"/>
        <v>43907</v>
      </c>
      <c r="S1851" t="s">
        <v>2511</v>
      </c>
      <c r="T1851" s="6">
        <f t="shared" si="581"/>
        <v>3.1539351851851853E-2</v>
      </c>
      <c r="U1851">
        <f t="shared" si="569"/>
        <v>3.1539351851851853E-2</v>
      </c>
      <c r="V1851">
        <f t="shared" si="570"/>
        <v>3.1539351851851853E-2</v>
      </c>
      <c r="W1851">
        <f t="shared" si="571"/>
        <v>0</v>
      </c>
      <c r="X1851">
        <f t="shared" si="583"/>
        <v>3.1817129629629633E-2</v>
      </c>
      <c r="Y1851">
        <f t="shared" si="572"/>
        <v>3.1817129629629633E-2</v>
      </c>
      <c r="Z1851" t="b">
        <f t="shared" si="573"/>
        <v>0</v>
      </c>
      <c r="AA1851" s="6">
        <f t="shared" si="574"/>
        <v>2.7777777777777957E-4</v>
      </c>
      <c r="AB1851" s="6" t="b">
        <f t="shared" si="575"/>
        <v>0</v>
      </c>
      <c r="AC1851" s="9">
        <f t="shared" si="576"/>
        <v>67</v>
      </c>
      <c r="AD1851" s="9">
        <f t="shared" si="586"/>
        <v>167.49999999999892</v>
      </c>
      <c r="AE1851" s="10">
        <f t="shared" si="582"/>
        <v>2.7777777777777778E-4</v>
      </c>
      <c r="AF1851">
        <f t="shared" si="577"/>
        <v>2.7777777777777957E-4</v>
      </c>
      <c r="AG1851" t="b">
        <f t="shared" si="578"/>
        <v>0</v>
      </c>
      <c r="AH1851">
        <f t="shared" si="579"/>
        <v>3.72337962962963E-2</v>
      </c>
    </row>
    <row r="1852" spans="1:34" x14ac:dyDescent="0.2">
      <c r="A1852">
        <v>1960</v>
      </c>
      <c r="B1852" t="s">
        <v>1809</v>
      </c>
      <c r="C1852" t="s">
        <v>1923</v>
      </c>
      <c r="D1852" t="s">
        <v>2038</v>
      </c>
      <c r="E1852" t="str">
        <f t="shared" si="566"/>
        <v>Boris JohnsonMar 17, 2020</v>
      </c>
      <c r="F1852" t="str">
        <f>VLOOKUP(D1852,'names lookup'!A:L,5,FALSE)</f>
        <v>Boris Johnson</v>
      </c>
      <c r="G1852" t="str">
        <f>VLOOKUP(F1852,'names lookup'!E:H,3,FALSE)</f>
        <v>Government</v>
      </c>
      <c r="H1852" t="str">
        <f>VLOOKUP(F1852,'names lookup'!E:I,5,FALSE)</f>
        <v>Government</v>
      </c>
      <c r="I1852" t="str">
        <f>VLOOKUP($F1852,'names lookup'!$E:J,6,FALSE)</f>
        <v>Central govt</v>
      </c>
      <c r="J1852" t="str">
        <f>VLOOKUP($F1852,'names lookup'!$E:K,7,FALSE)</f>
        <v>N/A</v>
      </c>
      <c r="K1852" t="str">
        <f>VLOOKUP($F1852,'names lookup'!$E:L,8,FALSE)</f>
        <v>UK</v>
      </c>
      <c r="L1852" t="str">
        <f t="shared" si="567"/>
        <v>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v>
      </c>
      <c r="M1852" t="str">
        <f t="shared" si="580"/>
        <v>45:49</v>
      </c>
      <c r="O1852">
        <v>313</v>
      </c>
      <c r="Q1852" t="s">
        <v>1810</v>
      </c>
      <c r="R1852" s="7">
        <f t="shared" si="568"/>
        <v>43907</v>
      </c>
      <c r="S1852" t="s">
        <v>2252</v>
      </c>
      <c r="T1852" s="6">
        <f t="shared" si="581"/>
        <v>3.1817129629629633E-2</v>
      </c>
      <c r="U1852">
        <f t="shared" si="569"/>
        <v>3.1817129629629633E-2</v>
      </c>
      <c r="V1852">
        <f t="shared" si="570"/>
        <v>3.72337962962963E-2</v>
      </c>
      <c r="W1852">
        <f t="shared" si="571"/>
        <v>5.4166666666666669E-3</v>
      </c>
      <c r="X1852">
        <f t="shared" si="583"/>
        <v>3.2210648148148148E-2</v>
      </c>
      <c r="Y1852">
        <f t="shared" si="572"/>
        <v>3.2210648148148148E-2</v>
      </c>
      <c r="Z1852" t="b">
        <f t="shared" si="573"/>
        <v>0</v>
      </c>
      <c r="AA1852" s="6">
        <f t="shared" si="574"/>
        <v>2.3148148148147835E-4</v>
      </c>
      <c r="AB1852" s="6" t="b">
        <f t="shared" si="575"/>
        <v>0</v>
      </c>
      <c r="AC1852" s="9">
        <f t="shared" si="576"/>
        <v>54</v>
      </c>
      <c r="AD1852" s="9">
        <f t="shared" si="586"/>
        <v>162.00000000000219</v>
      </c>
      <c r="AE1852" s="10">
        <f t="shared" si="582"/>
        <v>2.199074074074074E-4</v>
      </c>
      <c r="AF1852">
        <f t="shared" si="577"/>
        <v>3.9351851851851527E-4</v>
      </c>
      <c r="AG1852" t="b">
        <f t="shared" si="578"/>
        <v>0</v>
      </c>
      <c r="AH1852">
        <f t="shared" si="579"/>
        <v>3.72337962962963E-2</v>
      </c>
    </row>
    <row r="1853" spans="1:34" x14ac:dyDescent="0.2">
      <c r="A1853">
        <v>1961</v>
      </c>
      <c r="B1853" t="s">
        <v>1809</v>
      </c>
      <c r="C1853" t="s">
        <v>1924</v>
      </c>
      <c r="D1853" t="s">
        <v>2131</v>
      </c>
      <c r="E1853" t="str">
        <f t="shared" si="566"/>
        <v>Patrick VallanceMar 17, 2020</v>
      </c>
      <c r="F1853" t="str">
        <f>VLOOKUP(D1853,'names lookup'!A:L,5,FALSE)</f>
        <v>Patrick Vallance</v>
      </c>
      <c r="G1853" t="str">
        <f>VLOOKUP(F1853,'names lookup'!E:H,3,FALSE)</f>
        <v>Government</v>
      </c>
      <c r="H1853" t="str">
        <f>VLOOKUP(F1853,'names lookup'!E:I,5,FALSE)</f>
        <v>Government</v>
      </c>
      <c r="I1853" t="str">
        <f>VLOOKUP($F1853,'names lookup'!$E:J,6,FALSE)</f>
        <v>Central govt</v>
      </c>
      <c r="J1853" t="str">
        <f>VLOOKUP($F1853,'names lookup'!$E:K,7,FALSE)</f>
        <v>N/A</v>
      </c>
      <c r="K1853" t="str">
        <f>VLOOKUP($F1853,'names lookup'!$E:L,8,FALSE)</f>
        <v>UK</v>
      </c>
      <c r="L1853" t="str">
        <f t="shared" si="567"/>
        <v>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v>
      </c>
      <c r="M1853" t="str">
        <f t="shared" si="580"/>
        <v>46:09</v>
      </c>
      <c r="O1853">
        <v>321</v>
      </c>
      <c r="Q1853" t="s">
        <v>1810</v>
      </c>
      <c r="R1853" s="7">
        <f t="shared" si="568"/>
        <v>43907</v>
      </c>
      <c r="S1853" t="s">
        <v>3052</v>
      </c>
      <c r="T1853" s="6">
        <f t="shared" si="581"/>
        <v>3.2048611111111111E-2</v>
      </c>
      <c r="U1853">
        <f t="shared" si="569"/>
        <v>3.2048611111111111E-2</v>
      </c>
      <c r="V1853">
        <f t="shared" si="570"/>
        <v>3.2048611111111111E-2</v>
      </c>
      <c r="W1853">
        <f t="shared" si="571"/>
        <v>0</v>
      </c>
      <c r="X1853">
        <f t="shared" si="583"/>
        <v>3.2210648148148148E-2</v>
      </c>
      <c r="Y1853">
        <f t="shared" si="572"/>
        <v>3.2210648148148148E-2</v>
      </c>
      <c r="Z1853" t="b">
        <f t="shared" si="573"/>
        <v>0</v>
      </c>
      <c r="AA1853" s="6">
        <f t="shared" si="574"/>
        <v>1.6203703703703692E-4</v>
      </c>
      <c r="AB1853" s="6" t="b">
        <f t="shared" si="575"/>
        <v>0</v>
      </c>
      <c r="AC1853" s="9">
        <f t="shared" si="576"/>
        <v>55</v>
      </c>
      <c r="AD1853" s="9">
        <f t="shared" si="586"/>
        <v>235.71428571428589</v>
      </c>
      <c r="AE1853" s="10">
        <f t="shared" si="582"/>
        <v>2.199074074074074E-4</v>
      </c>
      <c r="AF1853">
        <f t="shared" si="577"/>
        <v>1.6203703703703692E-4</v>
      </c>
      <c r="AG1853" t="b">
        <f t="shared" si="578"/>
        <v>0</v>
      </c>
      <c r="AH1853">
        <f t="shared" si="579"/>
        <v>3.72337962962963E-2</v>
      </c>
    </row>
    <row r="1854" spans="1:34" x14ac:dyDescent="0.2">
      <c r="A1854">
        <v>1962</v>
      </c>
      <c r="B1854" t="s">
        <v>1809</v>
      </c>
      <c r="C1854" t="s">
        <v>1925</v>
      </c>
      <c r="D1854" t="s">
        <v>2047</v>
      </c>
      <c r="E1854" t="str">
        <f t="shared" si="566"/>
        <v>Chris WhittyMar 17, 2020</v>
      </c>
      <c r="F1854" t="str">
        <f>VLOOKUP(D1854,'names lookup'!A:L,5,FALSE)</f>
        <v>Chris Whitty</v>
      </c>
      <c r="G1854" t="str">
        <f>VLOOKUP(F1854,'names lookup'!E:H,3,FALSE)</f>
        <v>Department of Health and Social Care (DHSC)</v>
      </c>
      <c r="H1854" t="str">
        <f>VLOOKUP(F1854,'names lookup'!E:I,5,FALSE)</f>
        <v>Government</v>
      </c>
      <c r="I1854" t="str">
        <f>VLOOKUP($F1854,'names lookup'!$E:J,6,FALSE)</f>
        <v>Health</v>
      </c>
      <c r="J1854" t="str">
        <f>VLOOKUP($F1854,'names lookup'!$E:K,7,FALSE)</f>
        <v>N/A</v>
      </c>
      <c r="K1854" t="str">
        <f>VLOOKUP($F1854,'names lookup'!$E:L,8,FALSE)</f>
        <v>England</v>
      </c>
      <c r="L1854" t="str">
        <f t="shared" si="567"/>
        <v>The one thing I think it is worth just adding to that, it’s just to reiterate the point that there that thankfully this virus seems to spare children relative to other ages.</v>
      </c>
      <c r="M1854" t="str">
        <f t="shared" si="580"/>
        <v>46:23</v>
      </c>
      <c r="O1854">
        <v>195</v>
      </c>
      <c r="Q1854" t="s">
        <v>1810</v>
      </c>
      <c r="R1854" s="7">
        <f t="shared" si="568"/>
        <v>43907</v>
      </c>
      <c r="S1854" t="s">
        <v>3053</v>
      </c>
      <c r="T1854" s="6">
        <f t="shared" si="581"/>
        <v>3.2210648148148148E-2</v>
      </c>
      <c r="U1854">
        <f t="shared" si="569"/>
        <v>3.2210648148148148E-2</v>
      </c>
      <c r="V1854">
        <f t="shared" si="570"/>
        <v>3.5960648148148151E-2</v>
      </c>
      <c r="W1854">
        <f t="shared" si="571"/>
        <v>3.7500000000000033E-3</v>
      </c>
      <c r="X1854">
        <f t="shared" si="583"/>
        <v>3.2928240740740737E-2</v>
      </c>
      <c r="Y1854">
        <f t="shared" si="572"/>
        <v>3.2928240740740737E-2</v>
      </c>
      <c r="Z1854" t="b">
        <f t="shared" si="573"/>
        <v>0</v>
      </c>
      <c r="AA1854" s="6">
        <f t="shared" si="574"/>
        <v>1.2731481481481621E-4</v>
      </c>
      <c r="AB1854" s="6" t="b">
        <f t="shared" si="575"/>
        <v>0</v>
      </c>
      <c r="AC1854" s="9">
        <f t="shared" si="576"/>
        <v>32</v>
      </c>
      <c r="AD1854" s="9">
        <f t="shared" si="586"/>
        <v>174.54545454545263</v>
      </c>
      <c r="AE1854" s="10">
        <f t="shared" si="582"/>
        <v>1.273148148148148E-4</v>
      </c>
      <c r="AF1854">
        <f t="shared" si="577"/>
        <v>7.1759259259258912E-4</v>
      </c>
      <c r="AG1854" t="b">
        <f t="shared" si="578"/>
        <v>0</v>
      </c>
      <c r="AH1854">
        <f t="shared" si="579"/>
        <v>3.72337962962963E-2</v>
      </c>
    </row>
    <row r="1855" spans="1:34" x14ac:dyDescent="0.2">
      <c r="A1855">
        <v>1963</v>
      </c>
      <c r="B1855" t="s">
        <v>1809</v>
      </c>
      <c r="C1855" t="s">
        <v>1926</v>
      </c>
      <c r="D1855" t="s">
        <v>2038</v>
      </c>
      <c r="E1855" t="str">
        <f t="shared" si="566"/>
        <v>Boris JohnsonMar 17, 2020</v>
      </c>
      <c r="F1855" t="str">
        <f>VLOOKUP(D1855,'names lookup'!A:L,5,FALSE)</f>
        <v>Boris Johnson</v>
      </c>
      <c r="G1855" t="str">
        <f>VLOOKUP(F1855,'names lookup'!E:H,3,FALSE)</f>
        <v>Government</v>
      </c>
      <c r="H1855" t="str">
        <f>VLOOKUP(F1855,'names lookup'!E:I,5,FALSE)</f>
        <v>Government</v>
      </c>
      <c r="I1855" t="str">
        <f>VLOOKUP($F1855,'names lookup'!$E:J,6,FALSE)</f>
        <v>Central govt</v>
      </c>
      <c r="J1855" t="str">
        <f>VLOOKUP($F1855,'names lookup'!$E:K,7,FALSE)</f>
        <v>N/A</v>
      </c>
      <c r="K1855" t="str">
        <f>VLOOKUP($F1855,'names lookup'!$E:L,8,FALSE)</f>
        <v>UK</v>
      </c>
      <c r="L1855" t="str">
        <f t="shared" si="567"/>
        <v>Dennis, we are in daily contact with our counterparts and with the teacher’s office and so on to make sure that we’re coordinating things as much as we reasonably can. Yes, sir?</v>
      </c>
      <c r="M1855" t="str">
        <f t="shared" si="580"/>
        <v>46:34</v>
      </c>
      <c r="O1855">
        <v>200</v>
      </c>
      <c r="Q1855" t="s">
        <v>1810</v>
      </c>
      <c r="R1855" s="7">
        <f t="shared" si="568"/>
        <v>43907</v>
      </c>
      <c r="S1855" t="s">
        <v>3054</v>
      </c>
      <c r="T1855" s="6">
        <f t="shared" si="581"/>
        <v>3.2337962962962964E-2</v>
      </c>
      <c r="U1855">
        <f t="shared" si="569"/>
        <v>3.2337962962962964E-2</v>
      </c>
      <c r="V1855">
        <f t="shared" si="570"/>
        <v>3.72337962962963E-2</v>
      </c>
      <c r="W1855">
        <f t="shared" si="571"/>
        <v>4.8958333333333354E-3</v>
      </c>
      <c r="X1855">
        <f t="shared" si="583"/>
        <v>3.2928240740740737E-2</v>
      </c>
      <c r="Y1855">
        <f t="shared" si="572"/>
        <v>3.2928240740740737E-2</v>
      </c>
      <c r="Z1855" t="b">
        <f t="shared" si="573"/>
        <v>0</v>
      </c>
      <c r="AA1855" s="6">
        <f t="shared" si="574"/>
        <v>2.1990740740740478E-4</v>
      </c>
      <c r="AB1855" s="6" t="b">
        <f t="shared" si="575"/>
        <v>0</v>
      </c>
      <c r="AC1855" s="9">
        <f t="shared" si="576"/>
        <v>32</v>
      </c>
      <c r="AD1855" s="9">
        <f t="shared" si="586"/>
        <v>101.05263157894858</v>
      </c>
      <c r="AE1855" s="10">
        <f t="shared" si="582"/>
        <v>1.273148148148148E-4</v>
      </c>
      <c r="AF1855">
        <f t="shared" si="577"/>
        <v>5.9027777777777291E-4</v>
      </c>
      <c r="AG1855" t="b">
        <f t="shared" si="578"/>
        <v>0</v>
      </c>
      <c r="AH1855">
        <f t="shared" si="579"/>
        <v>3.72337962962963E-2</v>
      </c>
    </row>
    <row r="1856" spans="1:34" x14ac:dyDescent="0.2">
      <c r="A1856">
        <v>1964</v>
      </c>
      <c r="B1856" t="s">
        <v>1809</v>
      </c>
      <c r="C1856" t="s">
        <v>1927</v>
      </c>
      <c r="D1856" t="s">
        <v>2122</v>
      </c>
      <c r="E1856" t="str">
        <f t="shared" si="566"/>
        <v>MichaelMar 17, 2020</v>
      </c>
      <c r="F1856" t="str">
        <f>VLOOKUP(E1856,'names lookup'!D:L,2,FALSE)</f>
        <v>Michael Settle</v>
      </c>
      <c r="G1856" t="str">
        <f>VLOOKUP(F1856,'names lookup'!E:H,3,FALSE)</f>
        <v>The Herald Scotland</v>
      </c>
      <c r="H1856" t="str">
        <f>VLOOKUP(F1856,'names lookup'!E:I,5,FALSE)</f>
        <v>Media</v>
      </c>
      <c r="I1856" t="str">
        <f>VLOOKUP($F1856,'names lookup'!$E:J,6,FALSE)</f>
        <v>Newspaper</v>
      </c>
      <c r="J1856" t="str">
        <f>VLOOKUP($F1856,'names lookup'!$E:K,7,FALSE)</f>
        <v>National</v>
      </c>
      <c r="K1856" t="str">
        <f>VLOOKUP($F1856,'names lookup'!$E:L,8,FALSE)</f>
        <v>Scotland</v>
      </c>
      <c r="L1856" t="str">
        <f t="shared" si="567"/>
        <v>Thank you. Prime Minister.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v>
      </c>
      <c r="M1856" t="str">
        <f t="shared" si="580"/>
        <v>46:53</v>
      </c>
      <c r="O1856">
        <v>520</v>
      </c>
      <c r="Q1856" t="s">
        <v>1810</v>
      </c>
      <c r="R1856" s="7">
        <f t="shared" si="568"/>
        <v>43907</v>
      </c>
      <c r="S1856" t="s">
        <v>3055</v>
      </c>
      <c r="T1856" s="6">
        <f t="shared" si="581"/>
        <v>3.2557870370370369E-2</v>
      </c>
      <c r="U1856">
        <f t="shared" si="569"/>
        <v>3.2557870370370369E-2</v>
      </c>
      <c r="V1856">
        <f t="shared" si="570"/>
        <v>3.2557870370370369E-2</v>
      </c>
      <c r="W1856">
        <f t="shared" si="571"/>
        <v>0</v>
      </c>
      <c r="X1856">
        <f t="shared" si="583"/>
        <v>3.2928240740740737E-2</v>
      </c>
      <c r="Y1856">
        <f t="shared" si="572"/>
        <v>3.2928240740740737E-2</v>
      </c>
      <c r="Z1856" t="b">
        <f t="shared" si="573"/>
        <v>0</v>
      </c>
      <c r="AA1856" s="6">
        <f t="shared" si="574"/>
        <v>3.7037037037036813E-4</v>
      </c>
      <c r="AB1856" s="6" t="b">
        <f t="shared" si="575"/>
        <v>0</v>
      </c>
      <c r="AC1856" s="9">
        <f t="shared" si="576"/>
        <v>85</v>
      </c>
      <c r="AD1856" s="9">
        <f t="shared" si="586"/>
        <v>159.37500000000097</v>
      </c>
      <c r="AE1856" s="10">
        <f t="shared" si="582"/>
        <v>3.4722222222222224E-4</v>
      </c>
      <c r="AF1856">
        <f t="shared" si="577"/>
        <v>3.7037037037036813E-4</v>
      </c>
      <c r="AG1856" t="b">
        <f t="shared" si="578"/>
        <v>0</v>
      </c>
      <c r="AH1856">
        <f t="shared" si="579"/>
        <v>3.72337962962963E-2</v>
      </c>
    </row>
    <row r="1857" spans="1:34" x14ac:dyDescent="0.2">
      <c r="A1857">
        <v>1965</v>
      </c>
      <c r="B1857" t="s">
        <v>1809</v>
      </c>
      <c r="C1857" t="s">
        <v>1928</v>
      </c>
      <c r="D1857" t="s">
        <v>2038</v>
      </c>
      <c r="E1857" t="str">
        <f t="shared" si="566"/>
        <v>Boris JohnsonMar 17, 2020</v>
      </c>
      <c r="F1857" t="str">
        <f>VLOOKUP(D1857,'names lookup'!A:L,5,FALSE)</f>
        <v>Boris Johnson</v>
      </c>
      <c r="G1857" t="str">
        <f>VLOOKUP(F1857,'names lookup'!E:H,3,FALSE)</f>
        <v>Government</v>
      </c>
      <c r="H1857" t="str">
        <f>VLOOKUP(F1857,'names lookup'!E:I,5,FALSE)</f>
        <v>Government</v>
      </c>
      <c r="I1857" t="str">
        <f>VLOOKUP($F1857,'names lookup'!$E:J,6,FALSE)</f>
        <v>Central govt</v>
      </c>
      <c r="J1857" t="str">
        <f>VLOOKUP($F1857,'names lookup'!$E:K,7,FALSE)</f>
        <v>N/A</v>
      </c>
      <c r="K1857" t="str">
        <f>VLOOKUP($F1857,'names lookup'!$E:L,8,FALSE)</f>
        <v>UK</v>
      </c>
      <c r="L1857" t="str">
        <f t="shared" si="567"/>
        <v>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v>
      </c>
      <c r="M1857" t="str">
        <f t="shared" si="580"/>
        <v>47:25</v>
      </c>
      <c r="O1857">
        <v>680</v>
      </c>
      <c r="Q1857" t="s">
        <v>1810</v>
      </c>
      <c r="R1857" s="7">
        <f t="shared" si="568"/>
        <v>43907</v>
      </c>
      <c r="S1857" t="s">
        <v>3056</v>
      </c>
      <c r="T1857" s="6">
        <f t="shared" si="581"/>
        <v>3.2928240740740737E-2</v>
      </c>
      <c r="U1857">
        <f t="shared" si="569"/>
        <v>3.2928240740740737E-2</v>
      </c>
      <c r="V1857">
        <f t="shared" si="570"/>
        <v>3.72337962962963E-2</v>
      </c>
      <c r="W1857">
        <f t="shared" si="571"/>
        <v>4.3055555555555625E-3</v>
      </c>
      <c r="X1857">
        <f t="shared" si="583"/>
        <v>3.4733796296296297E-2</v>
      </c>
      <c r="Y1857">
        <f t="shared" si="572"/>
        <v>3.4733796296296297E-2</v>
      </c>
      <c r="Z1857" t="b">
        <f t="shared" si="573"/>
        <v>0</v>
      </c>
      <c r="AA1857" s="6">
        <f t="shared" si="574"/>
        <v>6.0185185185185341E-4</v>
      </c>
      <c r="AB1857" s="6" t="b">
        <f t="shared" si="575"/>
        <v>0</v>
      </c>
      <c r="AC1857" s="9">
        <f t="shared" si="576"/>
        <v>110</v>
      </c>
      <c r="AD1857" s="9">
        <f t="shared" si="586"/>
        <v>126.92307692307659</v>
      </c>
      <c r="AE1857" s="10">
        <f t="shared" si="582"/>
        <v>4.5138888888888892E-4</v>
      </c>
      <c r="AF1857">
        <f t="shared" si="577"/>
        <v>1.8055555555555602E-3</v>
      </c>
      <c r="AG1857" t="b">
        <f t="shared" si="578"/>
        <v>0</v>
      </c>
      <c r="AH1857">
        <f t="shared" si="579"/>
        <v>3.72337962962963E-2</v>
      </c>
    </row>
    <row r="1858" spans="1:34" x14ac:dyDescent="0.2">
      <c r="A1858">
        <v>1966</v>
      </c>
      <c r="B1858" t="s">
        <v>1809</v>
      </c>
      <c r="C1858" t="s">
        <v>1929</v>
      </c>
      <c r="D1858" t="s">
        <v>2047</v>
      </c>
      <c r="E1858" t="str">
        <f t="shared" ref="E1858:E1921" si="587">D1858&amp;Q1858</f>
        <v>Chris WhittyMar 17, 2020</v>
      </c>
      <c r="F1858" t="str">
        <f>VLOOKUP(D1858,'names lookup'!A:L,5,FALSE)</f>
        <v>Chris Whitty</v>
      </c>
      <c r="G1858" t="str">
        <f>VLOOKUP(F1858,'names lookup'!E:H,3,FALSE)</f>
        <v>Department of Health and Social Care (DHSC)</v>
      </c>
      <c r="H1858" t="str">
        <f>VLOOKUP(F1858,'names lookup'!E:I,5,FALSE)</f>
        <v>Government</v>
      </c>
      <c r="I1858" t="str">
        <f>VLOOKUP($F1858,'names lookup'!$E:J,6,FALSE)</f>
        <v>Health</v>
      </c>
      <c r="J1858" t="str">
        <f>VLOOKUP($F1858,'names lookup'!$E:K,7,FALSE)</f>
        <v>N/A</v>
      </c>
      <c r="K1858" t="str">
        <f>VLOOKUP($F1858,'names lookup'!$E:L,8,FALSE)</f>
        <v>England</v>
      </c>
      <c r="L1858" t="str">
        <f t="shared" ref="L1858:L1921" si="588">TRIM(SUBSTITUTE(SUBSTITUTE(SUBSTITUTE(SUBSTITUTE(C1858,D1858,""),M1858,""),"();",""),":",""))</f>
        <v>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v>
      </c>
      <c r="M1858" t="str">
        <f t="shared" si="580"/>
        <v>48:17</v>
      </c>
      <c r="O1858">
        <v>437</v>
      </c>
      <c r="Q1858" t="s">
        <v>1810</v>
      </c>
      <c r="R1858" s="7">
        <f t="shared" ref="R1858:R1921" si="589">DATE(2020,IF(LEFT(Q1858,3)="Apr",4,3),SUBSTITUTE(SUBSTITUTE(SUBSTITUTE(Q1858,", 2020",""),"Apr ",""),"Mar ",""))</f>
        <v>43907</v>
      </c>
      <c r="S1858" t="s">
        <v>3057</v>
      </c>
      <c r="T1858" s="6">
        <f t="shared" si="581"/>
        <v>3.3530092592592591E-2</v>
      </c>
      <c r="U1858">
        <f t="shared" ref="U1858:U1921" si="590">IF(D1858=D1857,U1857,T1858)</f>
        <v>3.3530092592592591E-2</v>
      </c>
      <c r="V1858">
        <f t="shared" ref="V1858:V1921" si="591">_xlfn.MAXIFS(T:T,D:D,D1858,B:B,B1858)</f>
        <v>3.5960648148148151E-2</v>
      </c>
      <c r="W1858">
        <f t="shared" ref="W1858:W1921" si="592">V1858-U1858</f>
        <v>2.4305555555555608E-3</v>
      </c>
      <c r="X1858">
        <f t="shared" si="583"/>
        <v>3.4733796296296297E-2</v>
      </c>
      <c r="Y1858">
        <f t="shared" ref="Y1858:Y1921" si="593">IF(ISBLANK(X1858),V1858,X1858)</f>
        <v>3.4733796296296297E-2</v>
      </c>
      <c r="Z1858" t="b">
        <f t="shared" ref="Z1858:Z1921" si="594">IF(ISBLANK(X1858),TRUE,FALSE)</f>
        <v>0</v>
      </c>
      <c r="AA1858" s="6">
        <f t="shared" ref="AA1858:AA1921" si="595">T1859-T1858</f>
        <v>2.7777777777777957E-4</v>
      </c>
      <c r="AB1858" s="6" t="b">
        <f t="shared" ref="AB1858:AB1921" si="596">AA1858&lt;0</f>
        <v>0</v>
      </c>
      <c r="AC1858" s="9">
        <f t="shared" ref="AC1858:AC1921" si="597">LEN(TRIM(L1858))-LEN(SUBSTITUTE(L1858," ",""))+1</f>
        <v>67</v>
      </c>
      <c r="AD1858" s="9">
        <f t="shared" si="586"/>
        <v>167.49999999999892</v>
      </c>
      <c r="AE1858" s="10">
        <f t="shared" si="582"/>
        <v>2.7777777777777778E-4</v>
      </c>
      <c r="AF1858">
        <f t="shared" ref="AF1858:AF1921" si="598">Y1858-U1858</f>
        <v>1.2037037037037068E-3</v>
      </c>
      <c r="AG1858" t="b">
        <f t="shared" ref="AG1858:AG1921" si="599">AF1858&lt;0</f>
        <v>0</v>
      </c>
      <c r="AH1858">
        <f t="shared" ref="AH1858:AH1921" si="600">_xlfn.MAXIFS(T:T,B:B,B1858)</f>
        <v>3.72337962962963E-2</v>
      </c>
    </row>
    <row r="1859" spans="1:34" x14ac:dyDescent="0.2">
      <c r="A1859">
        <v>1967</v>
      </c>
      <c r="B1859" t="s">
        <v>1809</v>
      </c>
      <c r="C1859" t="s">
        <v>1930</v>
      </c>
      <c r="D1859" t="s">
        <v>2038</v>
      </c>
      <c r="E1859" t="str">
        <f t="shared" si="587"/>
        <v>Boris JohnsonMar 17, 2020</v>
      </c>
      <c r="F1859" t="str">
        <f>VLOOKUP(D1859,'names lookup'!A:L,5,FALSE)</f>
        <v>Boris Johnson</v>
      </c>
      <c r="G1859" t="str">
        <f>VLOOKUP(F1859,'names lookup'!E:H,3,FALSE)</f>
        <v>Government</v>
      </c>
      <c r="H1859" t="str">
        <f>VLOOKUP(F1859,'names lookup'!E:I,5,FALSE)</f>
        <v>Government</v>
      </c>
      <c r="I1859" t="str">
        <f>VLOOKUP($F1859,'names lookup'!$E:J,6,FALSE)</f>
        <v>Central govt</v>
      </c>
      <c r="J1859" t="str">
        <f>VLOOKUP($F1859,'names lookup'!$E:K,7,FALSE)</f>
        <v>N/A</v>
      </c>
      <c r="K1859" t="str">
        <f>VLOOKUP($F1859,'names lookup'!$E:L,8,FALSE)</f>
        <v>UK</v>
      </c>
      <c r="L1859" t="str">
        <f t="shared" si="588"/>
        <v>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v>
      </c>
      <c r="M1859" t="str">
        <f t="shared" ref="M1859:M1922" si="601">MID(C1859,FIND("(",C1859)+1,FIND(")",C1859)-FIND("(",C1859)-1)</f>
        <v>48:41</v>
      </c>
      <c r="O1859">
        <v>383</v>
      </c>
      <c r="Q1859" t="s">
        <v>1810</v>
      </c>
      <c r="R1859" s="7">
        <f t="shared" si="589"/>
        <v>43907</v>
      </c>
      <c r="S1859" t="s">
        <v>3058</v>
      </c>
      <c r="T1859" s="6">
        <f t="shared" ref="T1859:T1922" si="602">IF(LEN(N1859)&gt;5,TIME(LEFT(M1859,2),MID(M1859,4,2),RIGHT(M1859,2)),TIME(N1859,LEFT(M1859,2),RIGHT(M1859,2)))</f>
        <v>3.380787037037037E-2</v>
      </c>
      <c r="U1859">
        <f t="shared" si="590"/>
        <v>3.380787037037037E-2</v>
      </c>
      <c r="V1859">
        <f t="shared" si="591"/>
        <v>3.72337962962963E-2</v>
      </c>
      <c r="W1859">
        <f t="shared" si="592"/>
        <v>3.4259259259259295E-3</v>
      </c>
      <c r="X1859">
        <f t="shared" si="583"/>
        <v>3.4733796296296297E-2</v>
      </c>
      <c r="Y1859">
        <f t="shared" si="593"/>
        <v>3.4733796296296297E-2</v>
      </c>
      <c r="Z1859" t="b">
        <f t="shared" si="594"/>
        <v>0</v>
      </c>
      <c r="AA1859" s="6">
        <f t="shared" si="595"/>
        <v>3.4722222222222099E-4</v>
      </c>
      <c r="AB1859" s="6" t="b">
        <f t="shared" si="596"/>
        <v>0</v>
      </c>
      <c r="AC1859" s="9">
        <f t="shared" si="597"/>
        <v>61</v>
      </c>
      <c r="AD1859" s="9">
        <f t="shared" si="586"/>
        <v>122.00000000000043</v>
      </c>
      <c r="AE1859" s="10">
        <f t="shared" ref="AE1859:AE1922" si="603">TIME(0,0,(AC1859/AVERAGE(AD:AD))*60)</f>
        <v>2.4305555555555552E-4</v>
      </c>
      <c r="AF1859">
        <f t="shared" si="598"/>
        <v>9.2592592592592726E-4</v>
      </c>
      <c r="AG1859" t="b">
        <f t="shared" si="599"/>
        <v>0</v>
      </c>
      <c r="AH1859">
        <f t="shared" si="600"/>
        <v>3.72337962962963E-2</v>
      </c>
    </row>
    <row r="1860" spans="1:34" x14ac:dyDescent="0.2">
      <c r="A1860">
        <v>1968</v>
      </c>
      <c r="B1860" t="s">
        <v>1809</v>
      </c>
      <c r="C1860" t="s">
        <v>1931</v>
      </c>
      <c r="D1860" t="s">
        <v>2132</v>
      </c>
      <c r="E1860" t="str">
        <f t="shared" si="587"/>
        <v>PaulMar 17, 2020</v>
      </c>
      <c r="F1860" t="str">
        <f>VLOOKUP(E1860,'names lookup'!D:L,2,FALSE)</f>
        <v>Paul Waugh</v>
      </c>
      <c r="G1860" t="str">
        <f>VLOOKUP(F1860,'names lookup'!E:H,3,FALSE)</f>
        <v>HuffPost</v>
      </c>
      <c r="H1860" t="str">
        <f>VLOOKUP(F1860,'names lookup'!E:I,5,FALSE)</f>
        <v>Media</v>
      </c>
      <c r="I1860" t="str">
        <f>VLOOKUP($F1860,'names lookup'!$E:J,6,FALSE)</f>
        <v>Online</v>
      </c>
      <c r="J1860" t="str">
        <f>VLOOKUP($F1860,'names lookup'!$E:K,7,FALSE)</f>
        <v>National</v>
      </c>
      <c r="K1860" t="str">
        <f>VLOOKUP($F1860,'names lookup'!$E:L,8,FALSE)</f>
        <v>UK</v>
      </c>
      <c r="L1860" t="str">
        <f t="shared" si="588"/>
        <v>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v>
      </c>
      <c r="M1860" t="str">
        <f t="shared" si="601"/>
        <v>49:11</v>
      </c>
      <c r="O1860">
        <v>827</v>
      </c>
      <c r="Q1860" t="s">
        <v>1810</v>
      </c>
      <c r="R1860" s="7">
        <f t="shared" si="589"/>
        <v>43907</v>
      </c>
      <c r="S1860" t="s">
        <v>3059</v>
      </c>
      <c r="T1860" s="6">
        <f t="shared" si="602"/>
        <v>3.4155092592592591E-2</v>
      </c>
      <c r="U1860">
        <f t="shared" si="590"/>
        <v>3.4155092592592591E-2</v>
      </c>
      <c r="V1860">
        <f t="shared" si="591"/>
        <v>3.4155092592592591E-2</v>
      </c>
      <c r="W1860">
        <f t="shared" si="592"/>
        <v>0</v>
      </c>
      <c r="X1860">
        <f t="shared" si="583"/>
        <v>3.4733796296296297E-2</v>
      </c>
      <c r="Y1860">
        <f t="shared" si="593"/>
        <v>3.4733796296296297E-2</v>
      </c>
      <c r="Z1860" t="b">
        <f t="shared" si="594"/>
        <v>0</v>
      </c>
      <c r="AA1860" s="6">
        <f t="shared" si="595"/>
        <v>5.7870370370370627E-4</v>
      </c>
      <c r="AB1860" s="6" t="b">
        <f t="shared" si="596"/>
        <v>0</v>
      </c>
      <c r="AC1860" s="9">
        <f t="shared" si="597"/>
        <v>142</v>
      </c>
      <c r="AD1860" s="9">
        <f t="shared" si="586"/>
        <v>170.39999999999924</v>
      </c>
      <c r="AE1860" s="10">
        <f t="shared" si="603"/>
        <v>5.7870370370370378E-4</v>
      </c>
      <c r="AF1860">
        <f t="shared" si="598"/>
        <v>5.7870370370370627E-4</v>
      </c>
      <c r="AG1860" t="b">
        <f t="shared" si="599"/>
        <v>0</v>
      </c>
      <c r="AH1860">
        <f t="shared" si="600"/>
        <v>3.72337962962963E-2</v>
      </c>
    </row>
    <row r="1861" spans="1:34" x14ac:dyDescent="0.2">
      <c r="A1861">
        <v>1969</v>
      </c>
      <c r="B1861" t="s">
        <v>1809</v>
      </c>
      <c r="C1861" t="s">
        <v>1932</v>
      </c>
      <c r="D1861" t="s">
        <v>2038</v>
      </c>
      <c r="E1861" t="str">
        <f t="shared" si="587"/>
        <v>Boris JohnsonMar 17, 2020</v>
      </c>
      <c r="F1861" t="str">
        <f>VLOOKUP(D1861,'names lookup'!A:L,5,FALSE)</f>
        <v>Boris Johnson</v>
      </c>
      <c r="G1861" t="str">
        <f>VLOOKUP(F1861,'names lookup'!E:H,3,FALSE)</f>
        <v>Government</v>
      </c>
      <c r="H1861" t="str">
        <f>VLOOKUP(F1861,'names lookup'!E:I,5,FALSE)</f>
        <v>Government</v>
      </c>
      <c r="I1861" t="str">
        <f>VLOOKUP($F1861,'names lookup'!$E:J,6,FALSE)</f>
        <v>Central govt</v>
      </c>
      <c r="J1861" t="str">
        <f>VLOOKUP($F1861,'names lookup'!$E:K,7,FALSE)</f>
        <v>N/A</v>
      </c>
      <c r="K1861" t="str">
        <f>VLOOKUP($F1861,'names lookup'!$E:L,8,FALSE)</f>
        <v>UK</v>
      </c>
      <c r="L1861" t="str">
        <f t="shared" si="588"/>
        <v>I’m going to … In terms of your first question, Paul, about parliamentarians, you can take this as a universal announcement intended for everybody. There are no exceptions. Chris, on the precision of the advice for instance, to people visiting care homes?</v>
      </c>
      <c r="M1861" t="str">
        <f t="shared" si="601"/>
        <v>50:01</v>
      </c>
      <c r="O1861">
        <v>278</v>
      </c>
      <c r="Q1861" t="s">
        <v>1810</v>
      </c>
      <c r="R1861" s="7">
        <f t="shared" si="589"/>
        <v>43907</v>
      </c>
      <c r="S1861" t="s">
        <v>3060</v>
      </c>
      <c r="T1861" s="6">
        <f t="shared" si="602"/>
        <v>3.4733796296296297E-2</v>
      </c>
      <c r="U1861">
        <f t="shared" si="590"/>
        <v>3.4733796296296297E-2</v>
      </c>
      <c r="V1861">
        <f t="shared" si="591"/>
        <v>3.72337962962963E-2</v>
      </c>
      <c r="W1861">
        <f t="shared" si="592"/>
        <v>2.5000000000000022E-3</v>
      </c>
      <c r="X1861">
        <f t="shared" si="583"/>
        <v>3.5937500000000004E-2</v>
      </c>
      <c r="Y1861">
        <f t="shared" si="593"/>
        <v>3.5937500000000004E-2</v>
      </c>
      <c r="Z1861" t="b">
        <f t="shared" si="594"/>
        <v>0</v>
      </c>
      <c r="AA1861" s="6">
        <f t="shared" si="595"/>
        <v>2.1990740740740478E-4</v>
      </c>
      <c r="AB1861" s="6" t="b">
        <f t="shared" si="596"/>
        <v>0</v>
      </c>
      <c r="AC1861" s="9">
        <f t="shared" si="597"/>
        <v>42</v>
      </c>
      <c r="AD1861" s="9">
        <f t="shared" si="586"/>
        <v>132.63157894737</v>
      </c>
      <c r="AE1861" s="10">
        <f t="shared" si="603"/>
        <v>1.7361111111111112E-4</v>
      </c>
      <c r="AF1861">
        <f t="shared" si="598"/>
        <v>1.2037037037037068E-3</v>
      </c>
      <c r="AG1861" t="b">
        <f t="shared" si="599"/>
        <v>0</v>
      </c>
      <c r="AH1861">
        <f t="shared" si="600"/>
        <v>3.72337962962963E-2</v>
      </c>
    </row>
    <row r="1862" spans="1:34" x14ac:dyDescent="0.2">
      <c r="A1862">
        <v>1970</v>
      </c>
      <c r="B1862" t="s">
        <v>1809</v>
      </c>
      <c r="C1862" t="s">
        <v>1933</v>
      </c>
      <c r="D1862" t="s">
        <v>2047</v>
      </c>
      <c r="E1862" t="str">
        <f t="shared" si="587"/>
        <v>Chris WhittyMar 17, 2020</v>
      </c>
      <c r="F1862" t="str">
        <f>VLOOKUP(D1862,'names lookup'!A:L,5,FALSE)</f>
        <v>Chris Whitty</v>
      </c>
      <c r="G1862" t="str">
        <f>VLOOKUP(F1862,'names lookup'!E:H,3,FALSE)</f>
        <v>Department of Health and Social Care (DHSC)</v>
      </c>
      <c r="H1862" t="str">
        <f>VLOOKUP(F1862,'names lookup'!E:I,5,FALSE)</f>
        <v>Government</v>
      </c>
      <c r="I1862" t="str">
        <f>VLOOKUP($F1862,'names lookup'!$E:J,6,FALSE)</f>
        <v>Health</v>
      </c>
      <c r="J1862" t="str">
        <f>VLOOKUP($F1862,'names lookup'!$E:K,7,FALSE)</f>
        <v>N/A</v>
      </c>
      <c r="K1862" t="str">
        <f>VLOOKUP($F1862,'names lookup'!$E:L,8,FALSE)</f>
        <v>England</v>
      </c>
      <c r="L1862" t="str">
        <f t="shared" si="588"/>
        <v>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v>
      </c>
      <c r="M1862" t="str">
        <f t="shared" si="601"/>
        <v>50:20</v>
      </c>
      <c r="O1862">
        <v>596</v>
      </c>
      <c r="Q1862" t="s">
        <v>1810</v>
      </c>
      <c r="R1862" s="7">
        <f t="shared" si="589"/>
        <v>43907</v>
      </c>
      <c r="S1862" t="s">
        <v>3061</v>
      </c>
      <c r="T1862" s="6">
        <f t="shared" si="602"/>
        <v>3.4953703703703702E-2</v>
      </c>
      <c r="U1862">
        <f t="shared" si="590"/>
        <v>3.4953703703703702E-2</v>
      </c>
      <c r="V1862">
        <f t="shared" si="591"/>
        <v>3.5960648148148151E-2</v>
      </c>
      <c r="W1862">
        <f t="shared" si="592"/>
        <v>1.0069444444444492E-3</v>
      </c>
      <c r="X1862">
        <f t="shared" ref="X1862:X1925" si="604">IF(V1862=T1862,T1863,X1863)</f>
        <v>3.5937500000000004E-2</v>
      </c>
      <c r="Y1862">
        <f t="shared" si="593"/>
        <v>3.5937500000000004E-2</v>
      </c>
      <c r="Z1862" t="b">
        <f t="shared" si="594"/>
        <v>0</v>
      </c>
      <c r="AA1862" s="6">
        <f t="shared" si="595"/>
        <v>3.587962962963015E-4</v>
      </c>
      <c r="AB1862" s="6" t="b">
        <f t="shared" si="596"/>
        <v>0</v>
      </c>
      <c r="AC1862" s="9">
        <f t="shared" si="597"/>
        <v>112</v>
      </c>
      <c r="AD1862" s="9">
        <f t="shared" si="586"/>
        <v>216.77419354838395</v>
      </c>
      <c r="AE1862" s="10">
        <f t="shared" si="603"/>
        <v>4.6296296296296293E-4</v>
      </c>
      <c r="AF1862">
        <f t="shared" si="598"/>
        <v>9.8379629629630205E-4</v>
      </c>
      <c r="AG1862" t="b">
        <f t="shared" si="599"/>
        <v>0</v>
      </c>
      <c r="AH1862">
        <f t="shared" si="600"/>
        <v>3.72337962962963E-2</v>
      </c>
    </row>
    <row r="1863" spans="1:34" x14ac:dyDescent="0.2">
      <c r="A1863">
        <v>1971</v>
      </c>
      <c r="B1863" t="s">
        <v>1809</v>
      </c>
      <c r="C1863" t="s">
        <v>1934</v>
      </c>
      <c r="D1863" t="s">
        <v>2047</v>
      </c>
      <c r="E1863" t="str">
        <f t="shared" si="587"/>
        <v>Chris WhittyMar 17, 2020</v>
      </c>
      <c r="F1863" t="str">
        <f>VLOOKUP(D1863,'names lookup'!A:L,5,FALSE)</f>
        <v>Chris Whitty</v>
      </c>
      <c r="G1863" t="str">
        <f>VLOOKUP(F1863,'names lookup'!E:H,3,FALSE)</f>
        <v>Department of Health and Social Care (DHSC)</v>
      </c>
      <c r="H1863" t="str">
        <f>VLOOKUP(F1863,'names lookup'!E:I,5,FALSE)</f>
        <v>Government</v>
      </c>
      <c r="I1863" t="str">
        <f>VLOOKUP($F1863,'names lookup'!$E:J,6,FALSE)</f>
        <v>Health</v>
      </c>
      <c r="J1863" t="str">
        <f>VLOOKUP($F1863,'names lookup'!$E:K,7,FALSE)</f>
        <v>N/A</v>
      </c>
      <c r="K1863" t="str">
        <f>VLOOKUP($F1863,'names lookup'!$E:L,8,FALSE)</f>
        <v>England</v>
      </c>
      <c r="L1863" t="str">
        <f t="shared" si="588"/>
        <v>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v>
      </c>
      <c r="M1863" t="str">
        <f t="shared" si="601"/>
        <v>50:51</v>
      </c>
      <c r="O1863">
        <v>619</v>
      </c>
      <c r="Q1863" t="s">
        <v>1810</v>
      </c>
      <c r="R1863" s="7">
        <f t="shared" si="589"/>
        <v>43907</v>
      </c>
      <c r="S1863" t="s">
        <v>3061</v>
      </c>
      <c r="T1863" s="6">
        <f t="shared" si="602"/>
        <v>3.5312500000000004E-2</v>
      </c>
      <c r="U1863">
        <f t="shared" si="590"/>
        <v>3.4953703703703702E-2</v>
      </c>
      <c r="V1863">
        <f t="shared" si="591"/>
        <v>3.5960648148148151E-2</v>
      </c>
      <c r="W1863">
        <f t="shared" si="592"/>
        <v>1.0069444444444492E-3</v>
      </c>
      <c r="X1863">
        <f t="shared" si="604"/>
        <v>3.5937500000000004E-2</v>
      </c>
      <c r="Y1863">
        <f t="shared" si="593"/>
        <v>3.5937500000000004E-2</v>
      </c>
      <c r="Z1863" t="b">
        <f t="shared" si="594"/>
        <v>0</v>
      </c>
      <c r="AA1863" s="6">
        <f t="shared" si="595"/>
        <v>4.2824074074074292E-4</v>
      </c>
      <c r="AB1863" s="6" t="b">
        <f t="shared" si="596"/>
        <v>0</v>
      </c>
      <c r="AC1863" s="9">
        <f t="shared" si="597"/>
        <v>120</v>
      </c>
      <c r="AD1863" s="9">
        <f t="shared" si="586"/>
        <v>194.59459459459362</v>
      </c>
      <c r="AE1863" s="10">
        <f t="shared" si="603"/>
        <v>4.9768518518518521E-4</v>
      </c>
      <c r="AF1863">
        <f t="shared" si="598"/>
        <v>9.8379629629630205E-4</v>
      </c>
      <c r="AG1863" t="b">
        <f t="shared" si="599"/>
        <v>0</v>
      </c>
      <c r="AH1863">
        <f t="shared" si="600"/>
        <v>3.72337962962963E-2</v>
      </c>
    </row>
    <row r="1864" spans="1:34" x14ac:dyDescent="0.2">
      <c r="A1864">
        <v>1972</v>
      </c>
      <c r="B1864" t="s">
        <v>1809</v>
      </c>
      <c r="C1864" t="s">
        <v>1935</v>
      </c>
      <c r="D1864" t="s">
        <v>2038</v>
      </c>
      <c r="E1864" t="str">
        <f t="shared" si="587"/>
        <v>Boris JohnsonMar 17, 2020</v>
      </c>
      <c r="F1864" t="str">
        <f>VLOOKUP(D1864,'names lookup'!A:L,5,FALSE)</f>
        <v>Boris Johnson</v>
      </c>
      <c r="G1864" t="str">
        <f>VLOOKUP(F1864,'names lookup'!E:H,3,FALSE)</f>
        <v>Government</v>
      </c>
      <c r="H1864" t="str">
        <f>VLOOKUP(F1864,'names lookup'!E:I,5,FALSE)</f>
        <v>Government</v>
      </c>
      <c r="I1864" t="str">
        <f>VLOOKUP($F1864,'names lookup'!$E:J,6,FALSE)</f>
        <v>Central govt</v>
      </c>
      <c r="J1864" t="str">
        <f>VLOOKUP($F1864,'names lookup'!$E:K,7,FALSE)</f>
        <v>N/A</v>
      </c>
      <c r="K1864" t="str">
        <f>VLOOKUP($F1864,'names lookup'!$E:L,8,FALSE)</f>
        <v>UK</v>
      </c>
      <c r="L1864" t="str">
        <f t="shared" si="588"/>
        <v>Okay. Yes?</v>
      </c>
      <c r="M1864" t="str">
        <f t="shared" si="601"/>
        <v>51:28</v>
      </c>
      <c r="O1864">
        <v>33</v>
      </c>
      <c r="Q1864" t="s">
        <v>1810</v>
      </c>
      <c r="R1864" s="7">
        <f t="shared" si="589"/>
        <v>43907</v>
      </c>
      <c r="S1864" t="s">
        <v>3062</v>
      </c>
      <c r="T1864" s="6">
        <f t="shared" si="602"/>
        <v>3.5740740740740747E-2</v>
      </c>
      <c r="U1864">
        <f t="shared" si="590"/>
        <v>3.5740740740740747E-2</v>
      </c>
      <c r="V1864">
        <f t="shared" si="591"/>
        <v>3.72337962962963E-2</v>
      </c>
      <c r="W1864">
        <f t="shared" si="592"/>
        <v>1.493055555555553E-3</v>
      </c>
      <c r="X1864">
        <f t="shared" si="604"/>
        <v>3.5937500000000004E-2</v>
      </c>
      <c r="Y1864">
        <f t="shared" si="593"/>
        <v>3.5937500000000004E-2</v>
      </c>
      <c r="Z1864" t="b">
        <f t="shared" si="594"/>
        <v>0</v>
      </c>
      <c r="AA1864" s="6">
        <f t="shared" si="595"/>
        <v>8.1018518518514993E-5</v>
      </c>
      <c r="AB1864" s="6" t="b">
        <f t="shared" si="596"/>
        <v>0</v>
      </c>
      <c r="AC1864" s="9">
        <f t="shared" si="597"/>
        <v>2</v>
      </c>
      <c r="AD1864" s="9">
        <f t="shared" si="586"/>
        <v>17.142857142857888</v>
      </c>
      <c r="AE1864" s="10">
        <f t="shared" si="603"/>
        <v>0</v>
      </c>
      <c r="AF1864">
        <f t="shared" si="598"/>
        <v>1.9675925925925764E-4</v>
      </c>
      <c r="AG1864" t="b">
        <f t="shared" si="599"/>
        <v>0</v>
      </c>
      <c r="AH1864">
        <f t="shared" si="600"/>
        <v>3.72337962962963E-2</v>
      </c>
    </row>
    <row r="1865" spans="1:34" x14ac:dyDescent="0.2">
      <c r="A1865">
        <v>1973</v>
      </c>
      <c r="B1865" t="s">
        <v>1809</v>
      </c>
      <c r="C1865" t="s">
        <v>1936</v>
      </c>
      <c r="D1865" t="s">
        <v>2077</v>
      </c>
      <c r="E1865" t="str">
        <f t="shared" si="587"/>
        <v>Harriet LineMar 17, 2020</v>
      </c>
      <c r="F1865" t="str">
        <f>VLOOKUP(E1865,'names lookup'!D:L,2,FALSE)</f>
        <v>Harriet Line</v>
      </c>
      <c r="G1865" t="str">
        <f>VLOOKUP(F1865,'names lookup'!E:H,3,FALSE)</f>
        <v>Press Association</v>
      </c>
      <c r="H1865" t="str">
        <f>VLOOKUP(F1865,'names lookup'!E:I,5,FALSE)</f>
        <v>Media</v>
      </c>
      <c r="I1865" t="str">
        <f>VLOOKUP($F1865,'names lookup'!$E:J,6,FALSE)</f>
        <v>Agency</v>
      </c>
      <c r="J1865" t="str">
        <f>VLOOKUP($F1865,'names lookup'!$E:K,7,FALSE)</f>
        <v>National</v>
      </c>
      <c r="K1865" t="str">
        <f>VLOOKUP($F1865,'names lookup'!$E:L,8,FALSE)</f>
        <v>UK</v>
      </c>
      <c r="L1865" t="str">
        <f t="shared" si="588"/>
        <v>from the Press Association. What are the kinds of underlying health conditions that those people who died after contracting coronavirus had?</v>
      </c>
      <c r="M1865" t="str">
        <f t="shared" si="601"/>
        <v>51:35</v>
      </c>
      <c r="O1865">
        <v>175</v>
      </c>
      <c r="Q1865" t="s">
        <v>1810</v>
      </c>
      <c r="R1865" s="7">
        <f t="shared" si="589"/>
        <v>43907</v>
      </c>
      <c r="S1865" t="s">
        <v>2899</v>
      </c>
      <c r="T1865" s="6">
        <f t="shared" si="602"/>
        <v>3.5821759259259262E-2</v>
      </c>
      <c r="U1865">
        <f t="shared" si="590"/>
        <v>3.5821759259259262E-2</v>
      </c>
      <c r="V1865">
        <f t="shared" si="591"/>
        <v>3.5821759259259262E-2</v>
      </c>
      <c r="W1865">
        <f t="shared" si="592"/>
        <v>0</v>
      </c>
      <c r="X1865">
        <f t="shared" si="604"/>
        <v>3.5937500000000004E-2</v>
      </c>
      <c r="Y1865">
        <f t="shared" si="593"/>
        <v>3.5937500000000004E-2</v>
      </c>
      <c r="Z1865" t="b">
        <f t="shared" si="594"/>
        <v>0</v>
      </c>
      <c r="AA1865" s="6">
        <f t="shared" si="595"/>
        <v>1.1574074074074264E-4</v>
      </c>
      <c r="AB1865" s="6" t="b">
        <f t="shared" si="596"/>
        <v>0</v>
      </c>
      <c r="AC1865" s="9">
        <f t="shared" si="597"/>
        <v>21</v>
      </c>
      <c r="AD1865" s="9">
        <f t="shared" si="586"/>
        <v>125.99999999999793</v>
      </c>
      <c r="AE1865" s="10">
        <f t="shared" si="603"/>
        <v>8.1018518518518516E-5</v>
      </c>
      <c r="AF1865">
        <f t="shared" si="598"/>
        <v>1.1574074074074264E-4</v>
      </c>
      <c r="AG1865" t="b">
        <f t="shared" si="599"/>
        <v>0</v>
      </c>
      <c r="AH1865">
        <f t="shared" si="600"/>
        <v>3.72337962962963E-2</v>
      </c>
    </row>
    <row r="1866" spans="1:34" x14ac:dyDescent="0.2">
      <c r="A1866">
        <v>1974</v>
      </c>
      <c r="B1866" t="s">
        <v>1809</v>
      </c>
      <c r="C1866" t="s">
        <v>1937</v>
      </c>
      <c r="D1866" t="s">
        <v>2038</v>
      </c>
      <c r="E1866" t="str">
        <f t="shared" si="587"/>
        <v>Boris JohnsonMar 17, 2020</v>
      </c>
      <c r="F1866" t="str">
        <f>VLOOKUP(D1866,'names lookup'!A:L,5,FALSE)</f>
        <v>Boris Johnson</v>
      </c>
      <c r="G1866" t="str">
        <f>VLOOKUP(F1866,'names lookup'!E:H,3,FALSE)</f>
        <v>Government</v>
      </c>
      <c r="H1866" t="str">
        <f>VLOOKUP(F1866,'names lookup'!E:I,5,FALSE)</f>
        <v>Government</v>
      </c>
      <c r="I1866" t="str">
        <f>VLOOKUP($F1866,'names lookup'!$E:J,6,FALSE)</f>
        <v>Central govt</v>
      </c>
      <c r="J1866" t="str">
        <f>VLOOKUP($F1866,'names lookup'!$E:K,7,FALSE)</f>
        <v>N/A</v>
      </c>
      <c r="K1866" t="str">
        <f>VLOOKUP($F1866,'names lookup'!$E:L,8,FALSE)</f>
        <v>UK</v>
      </c>
      <c r="L1866" t="str">
        <f t="shared" si="588"/>
        <v>Chris?</v>
      </c>
      <c r="M1866" t="str">
        <f t="shared" si="601"/>
        <v>51:45</v>
      </c>
      <c r="O1866">
        <v>29</v>
      </c>
      <c r="Q1866" t="s">
        <v>1810</v>
      </c>
      <c r="R1866" s="7">
        <f t="shared" si="589"/>
        <v>43907</v>
      </c>
      <c r="S1866" t="s">
        <v>2900</v>
      </c>
      <c r="T1866" s="6">
        <f t="shared" si="602"/>
        <v>3.5937500000000004E-2</v>
      </c>
      <c r="U1866">
        <f t="shared" si="590"/>
        <v>3.5937500000000004E-2</v>
      </c>
      <c r="V1866">
        <f t="shared" si="591"/>
        <v>3.72337962962963E-2</v>
      </c>
      <c r="W1866">
        <f t="shared" si="592"/>
        <v>1.2962962962962954E-3</v>
      </c>
      <c r="X1866">
        <f t="shared" si="604"/>
        <v>3.6446759259259262E-2</v>
      </c>
      <c r="Y1866">
        <f t="shared" si="593"/>
        <v>3.6446759259259262E-2</v>
      </c>
      <c r="Z1866" t="b">
        <f t="shared" si="594"/>
        <v>0</v>
      </c>
      <c r="AA1866" s="6">
        <f t="shared" si="595"/>
        <v>2.3148148148147141E-5</v>
      </c>
      <c r="AB1866" s="6" t="b">
        <f t="shared" si="596"/>
        <v>0</v>
      </c>
      <c r="AC1866" s="9">
        <f t="shared" si="597"/>
        <v>1</v>
      </c>
      <c r="AD1866" s="9">
        <f t="shared" si="586"/>
        <v>30.000000000001307</v>
      </c>
      <c r="AE1866" s="10">
        <f t="shared" si="603"/>
        <v>0</v>
      </c>
      <c r="AF1866">
        <f t="shared" si="598"/>
        <v>5.0925925925925791E-4</v>
      </c>
      <c r="AG1866" t="b">
        <f t="shared" si="599"/>
        <v>0</v>
      </c>
      <c r="AH1866">
        <f t="shared" si="600"/>
        <v>3.72337962962963E-2</v>
      </c>
    </row>
    <row r="1867" spans="1:34" x14ac:dyDescent="0.2">
      <c r="A1867">
        <v>1975</v>
      </c>
      <c r="B1867" t="s">
        <v>1809</v>
      </c>
      <c r="C1867" t="s">
        <v>1938</v>
      </c>
      <c r="D1867" t="s">
        <v>2047</v>
      </c>
      <c r="E1867" t="str">
        <f t="shared" si="587"/>
        <v>Chris WhittyMar 17, 2020</v>
      </c>
      <c r="F1867" t="str">
        <f>VLOOKUP(D1867,'names lookup'!A:L,5,FALSE)</f>
        <v>Chris Whitty</v>
      </c>
      <c r="G1867" t="str">
        <f>VLOOKUP(F1867,'names lookup'!E:H,3,FALSE)</f>
        <v>Department of Health and Social Care (DHSC)</v>
      </c>
      <c r="H1867" t="str">
        <f>VLOOKUP(F1867,'names lookup'!E:I,5,FALSE)</f>
        <v>Government</v>
      </c>
      <c r="I1867" t="str">
        <f>VLOOKUP($F1867,'names lookup'!$E:J,6,FALSE)</f>
        <v>Health</v>
      </c>
      <c r="J1867" t="str">
        <f>VLOOKUP($F1867,'names lookup'!$E:K,7,FALSE)</f>
        <v>N/A</v>
      </c>
      <c r="K1867" t="str">
        <f>VLOOKUP($F1867,'names lookup'!$E:L,8,FALSE)</f>
        <v>England</v>
      </c>
      <c r="L1867" t="str">
        <f t="shared" si="588"/>
        <v>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v>
      </c>
      <c r="M1867" t="str">
        <f t="shared" si="601"/>
        <v>51:47</v>
      </c>
      <c r="O1867">
        <v>660</v>
      </c>
      <c r="Q1867" t="s">
        <v>1810</v>
      </c>
      <c r="R1867" s="7">
        <f t="shared" si="589"/>
        <v>43907</v>
      </c>
      <c r="S1867" t="s">
        <v>3063</v>
      </c>
      <c r="T1867" s="6">
        <f t="shared" si="602"/>
        <v>3.5960648148148151E-2</v>
      </c>
      <c r="U1867">
        <f t="shared" si="590"/>
        <v>3.5960648148148151E-2</v>
      </c>
      <c r="V1867">
        <f t="shared" si="591"/>
        <v>3.5960648148148151E-2</v>
      </c>
      <c r="W1867">
        <f t="shared" si="592"/>
        <v>0</v>
      </c>
      <c r="X1867">
        <f t="shared" si="604"/>
        <v>3.6446759259259262E-2</v>
      </c>
      <c r="Y1867">
        <f t="shared" si="593"/>
        <v>3.6446759259259262E-2</v>
      </c>
      <c r="Z1867" t="b">
        <f t="shared" si="594"/>
        <v>0</v>
      </c>
      <c r="AA1867" s="6">
        <f t="shared" si="595"/>
        <v>4.8611111111111077E-4</v>
      </c>
      <c r="AB1867" s="6" t="b">
        <f t="shared" si="596"/>
        <v>0</v>
      </c>
      <c r="AC1867" s="9">
        <f t="shared" si="597"/>
        <v>93</v>
      </c>
      <c r="AD1867" s="9">
        <f t="shared" si="586"/>
        <v>132.85714285714295</v>
      </c>
      <c r="AE1867" s="10">
        <f t="shared" si="603"/>
        <v>3.8194444444444446E-4</v>
      </c>
      <c r="AF1867">
        <f t="shared" si="598"/>
        <v>4.8611111111111077E-4</v>
      </c>
      <c r="AG1867" t="b">
        <f t="shared" si="599"/>
        <v>0</v>
      </c>
      <c r="AH1867">
        <f t="shared" si="600"/>
        <v>3.72337962962963E-2</v>
      </c>
    </row>
    <row r="1868" spans="1:34" x14ac:dyDescent="0.2">
      <c r="A1868">
        <v>1976</v>
      </c>
      <c r="B1868" t="s">
        <v>1809</v>
      </c>
      <c r="C1868" t="s">
        <v>1939</v>
      </c>
      <c r="D1868" t="s">
        <v>2038</v>
      </c>
      <c r="E1868" t="str">
        <f t="shared" si="587"/>
        <v>Boris JohnsonMar 17, 2020</v>
      </c>
      <c r="F1868" t="str">
        <f>VLOOKUP(D1868,'names lookup'!A:L,5,FALSE)</f>
        <v>Boris Johnson</v>
      </c>
      <c r="G1868" t="str">
        <f>VLOOKUP(F1868,'names lookup'!E:H,3,FALSE)</f>
        <v>Government</v>
      </c>
      <c r="H1868" t="str">
        <f>VLOOKUP(F1868,'names lookup'!E:I,5,FALSE)</f>
        <v>Government</v>
      </c>
      <c r="I1868" t="str">
        <f>VLOOKUP($F1868,'names lookup'!$E:J,6,FALSE)</f>
        <v>Central govt</v>
      </c>
      <c r="J1868" t="str">
        <f>VLOOKUP($F1868,'names lookup'!$E:K,7,FALSE)</f>
        <v>N/A</v>
      </c>
      <c r="K1868" t="str">
        <f>VLOOKUP($F1868,'names lookup'!$E:L,8,FALSE)</f>
        <v>UK</v>
      </c>
      <c r="L1868" t="str">
        <f t="shared" si="588"/>
        <v>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v>
      </c>
      <c r="M1868" t="str">
        <f t="shared" si="601"/>
        <v>52:29</v>
      </c>
      <c r="O1868">
        <v>1062</v>
      </c>
      <c r="Q1868" t="s">
        <v>1810</v>
      </c>
      <c r="R1868" s="7">
        <f t="shared" si="589"/>
        <v>43907</v>
      </c>
      <c r="S1868" t="s">
        <v>3064</v>
      </c>
      <c r="T1868" s="6">
        <f t="shared" si="602"/>
        <v>3.6446759259259262E-2</v>
      </c>
      <c r="U1868" s="6">
        <f t="shared" si="590"/>
        <v>3.6446759259259262E-2</v>
      </c>
      <c r="V1868" s="6">
        <f t="shared" si="591"/>
        <v>3.72337962962963E-2</v>
      </c>
      <c r="W1868" s="6">
        <f t="shared" si="592"/>
        <v>7.8703703703703748E-4</v>
      </c>
      <c r="X1868" s="6">
        <f t="shared" si="604"/>
        <v>0</v>
      </c>
      <c r="Y1868" s="6">
        <f t="shared" si="593"/>
        <v>0</v>
      </c>
      <c r="Z1868" t="b">
        <f t="shared" si="594"/>
        <v>0</v>
      </c>
      <c r="AA1868" s="6">
        <f t="shared" si="595"/>
        <v>7.8703703703703748E-4</v>
      </c>
      <c r="AB1868" s="6" t="b">
        <f t="shared" si="596"/>
        <v>0</v>
      </c>
      <c r="AC1868" s="9">
        <f t="shared" si="597"/>
        <v>195</v>
      </c>
      <c r="AD1868" s="9">
        <f t="shared" si="586"/>
        <v>172.05882352941165</v>
      </c>
      <c r="AE1868" s="10">
        <f t="shared" si="603"/>
        <v>7.9861111111111105E-4</v>
      </c>
      <c r="AF1868">
        <f t="shared" si="598"/>
        <v>-3.6446759259259262E-2</v>
      </c>
      <c r="AG1868" t="b">
        <f t="shared" si="599"/>
        <v>1</v>
      </c>
      <c r="AH1868">
        <f t="shared" si="600"/>
        <v>3.72337962962963E-2</v>
      </c>
    </row>
    <row r="1869" spans="1:34" x14ac:dyDescent="0.2">
      <c r="A1869">
        <v>1977</v>
      </c>
      <c r="B1869" t="s">
        <v>1809</v>
      </c>
      <c r="C1869" t="s">
        <v>1940</v>
      </c>
      <c r="D1869" t="s">
        <v>2038</v>
      </c>
      <c r="E1869" t="str">
        <f t="shared" si="587"/>
        <v>Boris JohnsonMar 17, 2020</v>
      </c>
      <c r="F1869" t="str">
        <f>VLOOKUP(D1869,'names lookup'!A:L,5,FALSE)</f>
        <v>Boris Johnson</v>
      </c>
      <c r="G1869" t="str">
        <f>VLOOKUP(F1869,'names lookup'!E:H,3,FALSE)</f>
        <v>Government</v>
      </c>
      <c r="H1869" t="str">
        <f>VLOOKUP(F1869,'names lookup'!E:I,5,FALSE)</f>
        <v>Government</v>
      </c>
      <c r="I1869" t="str">
        <f>VLOOKUP($F1869,'names lookup'!$E:J,6,FALSE)</f>
        <v>Central govt</v>
      </c>
      <c r="J1869" t="str">
        <f>VLOOKUP($F1869,'names lookup'!$E:K,7,FALSE)</f>
        <v>N/A</v>
      </c>
      <c r="K1869" t="str">
        <f>VLOOKUP($F1869,'names lookup'!$E:L,8,FALSE)</f>
        <v>UK</v>
      </c>
      <c r="L1869" t="str">
        <f t="shared" si="588"/>
        <v>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v>
      </c>
      <c r="M1869" t="str">
        <f t="shared" si="601"/>
        <v>53:37</v>
      </c>
      <c r="O1869">
        <v>421</v>
      </c>
      <c r="Q1869" t="s">
        <v>1810</v>
      </c>
      <c r="R1869" s="7">
        <f t="shared" si="589"/>
        <v>43907</v>
      </c>
      <c r="S1869" t="s">
        <v>3064</v>
      </c>
      <c r="T1869" s="6">
        <f t="shared" si="602"/>
        <v>3.72337962962963E-2</v>
      </c>
      <c r="U1869" s="6">
        <f t="shared" si="590"/>
        <v>3.6446759259259262E-2</v>
      </c>
      <c r="V1869" s="6">
        <f t="shared" si="591"/>
        <v>3.72337962962963E-2</v>
      </c>
      <c r="W1869" s="6">
        <f t="shared" si="592"/>
        <v>7.8703703703703748E-4</v>
      </c>
      <c r="X1869" s="6">
        <f t="shared" si="604"/>
        <v>0</v>
      </c>
      <c r="Y1869" s="6">
        <f t="shared" si="593"/>
        <v>0</v>
      </c>
      <c r="Z1869" t="b">
        <f t="shared" si="594"/>
        <v>0</v>
      </c>
      <c r="AA1869" s="6">
        <f t="shared" si="595"/>
        <v>-3.72337962962963E-2</v>
      </c>
      <c r="AB1869" s="6" t="b">
        <f t="shared" si="596"/>
        <v>1</v>
      </c>
      <c r="AC1869" s="9">
        <f t="shared" si="597"/>
        <v>72</v>
      </c>
      <c r="AD1869" s="9" t="str">
        <f t="shared" si="586"/>
        <v/>
      </c>
      <c r="AE1869" s="10">
        <f t="shared" si="603"/>
        <v>2.8935185185185189E-4</v>
      </c>
      <c r="AF1869">
        <f t="shared" si="598"/>
        <v>-3.6446759259259262E-2</v>
      </c>
      <c r="AG1869" t="b">
        <f t="shared" si="599"/>
        <v>1</v>
      </c>
      <c r="AH1869">
        <f t="shared" si="600"/>
        <v>3.72337962962963E-2</v>
      </c>
    </row>
    <row r="1870" spans="1:34" x14ac:dyDescent="0.2">
      <c r="A1870">
        <v>1982</v>
      </c>
      <c r="B1870" t="s">
        <v>1941</v>
      </c>
      <c r="C1870" t="s">
        <v>1944</v>
      </c>
      <c r="D1870" t="s">
        <v>2038</v>
      </c>
      <c r="E1870" t="str">
        <f t="shared" si="587"/>
        <v>Boris JohnsonMar 18, 2020</v>
      </c>
      <c r="F1870" t="str">
        <f>VLOOKUP(D1870,'names lookup'!A:L,5,FALSE)</f>
        <v>Boris Johnson</v>
      </c>
      <c r="G1870" t="str">
        <f>VLOOKUP(F1870,'names lookup'!E:H,3,FALSE)</f>
        <v>Government</v>
      </c>
      <c r="H1870" t="str">
        <f>VLOOKUP(F1870,'names lookup'!E:I,5,FALSE)</f>
        <v>Government</v>
      </c>
      <c r="I1870" t="str">
        <f>VLOOKUP($F1870,'names lookup'!$E:J,6,FALSE)</f>
        <v>Central govt</v>
      </c>
      <c r="J1870" t="str">
        <f>VLOOKUP($F1870,'names lookup'!$E:K,7,FALSE)</f>
        <v>N/A</v>
      </c>
      <c r="K1870" t="str">
        <f>VLOOKUP($F1870,'names lookup'!$E:L,8,FALSE)</f>
        <v>UK</v>
      </c>
      <c r="L1870" t="str">
        <f t="shared" si="588"/>
        <v>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v>
      </c>
      <c r="M1870" t="str">
        <f t="shared" si="601"/>
        <v>00:00</v>
      </c>
      <c r="O1870">
        <v>861</v>
      </c>
      <c r="Q1870" t="s">
        <v>1942</v>
      </c>
      <c r="R1870" s="7">
        <f t="shared" si="589"/>
        <v>43908</v>
      </c>
      <c r="S1870" t="s">
        <v>2185</v>
      </c>
      <c r="T1870" s="6">
        <f t="shared" si="602"/>
        <v>0</v>
      </c>
      <c r="U1870" s="6">
        <f t="shared" si="590"/>
        <v>3.6446759259259262E-2</v>
      </c>
      <c r="V1870" s="6">
        <f t="shared" si="591"/>
        <v>2.0706018518518519E-2</v>
      </c>
      <c r="W1870" s="6">
        <f t="shared" si="592"/>
        <v>-1.5740740740740743E-2</v>
      </c>
      <c r="X1870" s="6">
        <f t="shared" si="604"/>
        <v>7.69675925925926E-3</v>
      </c>
      <c r="Y1870" s="6">
        <f t="shared" si="593"/>
        <v>7.69675925925926E-3</v>
      </c>
      <c r="Z1870" t="b">
        <f t="shared" si="594"/>
        <v>0</v>
      </c>
      <c r="AA1870" s="6">
        <f t="shared" si="595"/>
        <v>7.407407407407407E-4</v>
      </c>
      <c r="AB1870" s="6" t="b">
        <f t="shared" si="596"/>
        <v>0</v>
      </c>
      <c r="AC1870" s="9">
        <f t="shared" si="597"/>
        <v>148</v>
      </c>
      <c r="AD1870" s="9">
        <f t="shared" si="586"/>
        <v>138.75</v>
      </c>
      <c r="AE1870" s="10">
        <f t="shared" si="603"/>
        <v>6.134259259259259E-4</v>
      </c>
      <c r="AF1870">
        <f t="shared" si="598"/>
        <v>-2.8750000000000001E-2</v>
      </c>
      <c r="AG1870" t="b">
        <f t="shared" si="599"/>
        <v>1</v>
      </c>
      <c r="AH1870">
        <f t="shared" si="600"/>
        <v>2.0706018518518519E-2</v>
      </c>
    </row>
    <row r="1871" spans="1:34" x14ac:dyDescent="0.2">
      <c r="A1871">
        <v>1983</v>
      </c>
      <c r="B1871" t="s">
        <v>1941</v>
      </c>
      <c r="C1871" t="s">
        <v>1945</v>
      </c>
      <c r="D1871" t="s">
        <v>2038</v>
      </c>
      <c r="E1871" t="str">
        <f t="shared" si="587"/>
        <v>Boris JohnsonMar 18, 2020</v>
      </c>
      <c r="F1871" t="str">
        <f>VLOOKUP(D1871,'names lookup'!A:L,5,FALSE)</f>
        <v>Boris Johnson</v>
      </c>
      <c r="G1871" t="str">
        <f>VLOOKUP(F1871,'names lookup'!E:H,3,FALSE)</f>
        <v>Government</v>
      </c>
      <c r="H1871" t="str">
        <f>VLOOKUP(F1871,'names lookup'!E:I,5,FALSE)</f>
        <v>Government</v>
      </c>
      <c r="I1871" t="str">
        <f>VLOOKUP($F1871,'names lookup'!$E:J,6,FALSE)</f>
        <v>Central govt</v>
      </c>
      <c r="J1871" t="str">
        <f>VLOOKUP($F1871,'names lookup'!$E:K,7,FALSE)</f>
        <v>N/A</v>
      </c>
      <c r="K1871" t="str">
        <f>VLOOKUP($F1871,'names lookup'!$E:L,8,FALSE)</f>
        <v>UK</v>
      </c>
      <c r="L1871" t="str">
        <f t="shared" si="588"/>
        <v>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v>
      </c>
      <c r="M1871" t="str">
        <f t="shared" si="601"/>
        <v>01:04</v>
      </c>
      <c r="O1871">
        <v>886</v>
      </c>
      <c r="Q1871" t="s">
        <v>1942</v>
      </c>
      <c r="R1871" s="7">
        <f t="shared" si="589"/>
        <v>43908</v>
      </c>
      <c r="S1871" t="s">
        <v>2185</v>
      </c>
      <c r="T1871" s="6">
        <f t="shared" si="602"/>
        <v>7.407407407407407E-4</v>
      </c>
      <c r="U1871" s="6">
        <f t="shared" si="590"/>
        <v>3.6446759259259262E-2</v>
      </c>
      <c r="V1871" s="6">
        <f t="shared" si="591"/>
        <v>2.0706018518518519E-2</v>
      </c>
      <c r="W1871" s="6">
        <f t="shared" si="592"/>
        <v>-1.5740740740740743E-2</v>
      </c>
      <c r="X1871" s="6">
        <f t="shared" si="604"/>
        <v>7.69675925925926E-3</v>
      </c>
      <c r="Y1871" s="6">
        <f t="shared" si="593"/>
        <v>7.69675925925926E-3</v>
      </c>
      <c r="Z1871" t="b">
        <f t="shared" si="594"/>
        <v>0</v>
      </c>
      <c r="AA1871" s="6">
        <f t="shared" si="595"/>
        <v>7.0601851851851869E-4</v>
      </c>
      <c r="AB1871" s="6" t="b">
        <f t="shared" si="596"/>
        <v>0</v>
      </c>
      <c r="AC1871" s="9">
        <f t="shared" si="597"/>
        <v>155</v>
      </c>
      <c r="AD1871" s="9">
        <f t="shared" si="586"/>
        <v>152.4590163934426</v>
      </c>
      <c r="AE1871" s="10">
        <f t="shared" si="603"/>
        <v>6.3657407407407402E-4</v>
      </c>
      <c r="AF1871">
        <f t="shared" si="598"/>
        <v>-2.8750000000000001E-2</v>
      </c>
      <c r="AG1871" t="b">
        <f t="shared" si="599"/>
        <v>1</v>
      </c>
      <c r="AH1871">
        <f t="shared" si="600"/>
        <v>2.0706018518518519E-2</v>
      </c>
    </row>
    <row r="1872" spans="1:34" x14ac:dyDescent="0.2">
      <c r="A1872">
        <v>1984</v>
      </c>
      <c r="B1872" t="s">
        <v>1941</v>
      </c>
      <c r="C1872" t="s">
        <v>1946</v>
      </c>
      <c r="D1872" t="s">
        <v>2038</v>
      </c>
      <c r="E1872" t="str">
        <f t="shared" si="587"/>
        <v>Boris JohnsonMar 18, 2020</v>
      </c>
      <c r="F1872" t="str">
        <f>VLOOKUP(D1872,'names lookup'!A:L,5,FALSE)</f>
        <v>Boris Johnson</v>
      </c>
      <c r="G1872" t="str">
        <f>VLOOKUP(F1872,'names lookup'!E:H,3,FALSE)</f>
        <v>Government</v>
      </c>
      <c r="H1872" t="str">
        <f>VLOOKUP(F1872,'names lookup'!E:I,5,FALSE)</f>
        <v>Government</v>
      </c>
      <c r="I1872" t="str">
        <f>VLOOKUP($F1872,'names lookup'!$E:J,6,FALSE)</f>
        <v>Central govt</v>
      </c>
      <c r="J1872" t="str">
        <f>VLOOKUP($F1872,'names lookup'!$E:K,7,FALSE)</f>
        <v>N/A</v>
      </c>
      <c r="K1872" t="str">
        <f>VLOOKUP($F1872,'names lookup'!$E:L,8,FALSE)</f>
        <v>UK</v>
      </c>
      <c r="L1872" t="str">
        <f t="shared" si="588"/>
        <v>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v>
      </c>
      <c r="M1872" t="str">
        <f t="shared" si="601"/>
        <v>02:05</v>
      </c>
      <c r="O1872">
        <v>942</v>
      </c>
      <c r="Q1872" t="s">
        <v>1942</v>
      </c>
      <c r="R1872" s="7">
        <f t="shared" si="589"/>
        <v>43908</v>
      </c>
      <c r="S1872" t="s">
        <v>2185</v>
      </c>
      <c r="T1872" s="6">
        <f t="shared" si="602"/>
        <v>1.4467592592592594E-3</v>
      </c>
      <c r="U1872" s="6">
        <f t="shared" si="590"/>
        <v>3.6446759259259262E-2</v>
      </c>
      <c r="V1872" s="6">
        <f t="shared" si="591"/>
        <v>2.0706018518518519E-2</v>
      </c>
      <c r="W1872" s="6">
        <f t="shared" si="592"/>
        <v>-1.5740740740740743E-2</v>
      </c>
      <c r="X1872" s="6">
        <f t="shared" si="604"/>
        <v>7.69675925925926E-3</v>
      </c>
      <c r="Y1872" s="6">
        <f t="shared" si="593"/>
        <v>7.69675925925926E-3</v>
      </c>
      <c r="Z1872" t="b">
        <f t="shared" si="594"/>
        <v>0</v>
      </c>
      <c r="AA1872" s="6">
        <f t="shared" si="595"/>
        <v>8.1018518518518527E-4</v>
      </c>
      <c r="AB1872" s="6" t="b">
        <f t="shared" si="596"/>
        <v>0</v>
      </c>
      <c r="AC1872" s="9">
        <f t="shared" si="597"/>
        <v>158</v>
      </c>
      <c r="AD1872" s="9">
        <f t="shared" si="586"/>
        <v>135.42857142857142</v>
      </c>
      <c r="AE1872" s="10">
        <f t="shared" si="603"/>
        <v>6.4814814814814813E-4</v>
      </c>
      <c r="AF1872">
        <f t="shared" si="598"/>
        <v>-2.8750000000000001E-2</v>
      </c>
      <c r="AG1872" t="b">
        <f t="shared" si="599"/>
        <v>1</v>
      </c>
      <c r="AH1872">
        <f t="shared" si="600"/>
        <v>2.0706018518518519E-2</v>
      </c>
    </row>
    <row r="1873" spans="1:34" x14ac:dyDescent="0.2">
      <c r="A1873">
        <v>1985</v>
      </c>
      <c r="B1873" t="s">
        <v>1941</v>
      </c>
      <c r="C1873" t="s">
        <v>1947</v>
      </c>
      <c r="D1873" t="s">
        <v>2038</v>
      </c>
      <c r="E1873" t="str">
        <f t="shared" si="587"/>
        <v>Boris JohnsonMar 18, 2020</v>
      </c>
      <c r="F1873" t="str">
        <f>VLOOKUP(D1873,'names lookup'!A:L,5,FALSE)</f>
        <v>Boris Johnson</v>
      </c>
      <c r="G1873" t="str">
        <f>VLOOKUP(F1873,'names lookup'!E:H,3,FALSE)</f>
        <v>Government</v>
      </c>
      <c r="H1873" t="str">
        <f>VLOOKUP(F1873,'names lookup'!E:I,5,FALSE)</f>
        <v>Government</v>
      </c>
      <c r="I1873" t="str">
        <f>VLOOKUP($F1873,'names lookup'!$E:J,6,FALSE)</f>
        <v>Central govt</v>
      </c>
      <c r="J1873" t="str">
        <f>VLOOKUP($F1873,'names lookup'!$E:K,7,FALSE)</f>
        <v>N/A</v>
      </c>
      <c r="K1873" t="str">
        <f>VLOOKUP($F1873,'names lookup'!$E:L,8,FALSE)</f>
        <v>UK</v>
      </c>
      <c r="L1873" t="str">
        <f t="shared" si="588"/>
        <v>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v>
      </c>
      <c r="M1873" t="str">
        <f t="shared" si="601"/>
        <v>03:15</v>
      </c>
      <c r="O1873">
        <v>709</v>
      </c>
      <c r="Q1873" t="s">
        <v>1942</v>
      </c>
      <c r="R1873" s="7">
        <f t="shared" si="589"/>
        <v>43908</v>
      </c>
      <c r="S1873" t="s">
        <v>2185</v>
      </c>
      <c r="T1873" s="6">
        <f t="shared" si="602"/>
        <v>2.2569444444444447E-3</v>
      </c>
      <c r="U1873" s="6">
        <f t="shared" si="590"/>
        <v>3.6446759259259262E-2</v>
      </c>
      <c r="V1873" s="6">
        <f t="shared" si="591"/>
        <v>2.0706018518518519E-2</v>
      </c>
      <c r="W1873" s="6">
        <f t="shared" si="592"/>
        <v>-1.5740740740740743E-2</v>
      </c>
      <c r="X1873" s="6">
        <f t="shared" si="604"/>
        <v>7.69675925925926E-3</v>
      </c>
      <c r="Y1873" s="6">
        <f t="shared" si="593"/>
        <v>7.69675925925926E-3</v>
      </c>
      <c r="Z1873" t="b">
        <f t="shared" si="594"/>
        <v>0</v>
      </c>
      <c r="AA1873" s="6">
        <f t="shared" si="595"/>
        <v>5.555555555555548E-4</v>
      </c>
      <c r="AB1873" s="6" t="b">
        <f t="shared" si="596"/>
        <v>0</v>
      </c>
      <c r="AC1873" s="9">
        <f t="shared" si="597"/>
        <v>134</v>
      </c>
      <c r="AD1873" s="9">
        <f t="shared" si="586"/>
        <v>167.50000000000023</v>
      </c>
      <c r="AE1873" s="10">
        <f t="shared" si="603"/>
        <v>5.5555555555555556E-4</v>
      </c>
      <c r="AF1873">
        <f t="shared" si="598"/>
        <v>-2.8750000000000001E-2</v>
      </c>
      <c r="AG1873" t="b">
        <f t="shared" si="599"/>
        <v>1</v>
      </c>
      <c r="AH1873">
        <f t="shared" si="600"/>
        <v>2.0706018518518519E-2</v>
      </c>
    </row>
    <row r="1874" spans="1:34" x14ac:dyDescent="0.2">
      <c r="A1874">
        <v>1986</v>
      </c>
      <c r="B1874" t="s">
        <v>1941</v>
      </c>
      <c r="C1874" t="s">
        <v>1948</v>
      </c>
      <c r="D1874" t="s">
        <v>2038</v>
      </c>
      <c r="E1874" t="str">
        <f t="shared" si="587"/>
        <v>Boris JohnsonMar 18, 2020</v>
      </c>
      <c r="F1874" t="str">
        <f>VLOOKUP(D1874,'names lookup'!A:L,5,FALSE)</f>
        <v>Boris Johnson</v>
      </c>
      <c r="G1874" t="str">
        <f>VLOOKUP(F1874,'names lookup'!E:H,3,FALSE)</f>
        <v>Government</v>
      </c>
      <c r="H1874" t="str">
        <f>VLOOKUP(F1874,'names lookup'!E:I,5,FALSE)</f>
        <v>Government</v>
      </c>
      <c r="I1874" t="str">
        <f>VLOOKUP($F1874,'names lookup'!$E:J,6,FALSE)</f>
        <v>Central govt</v>
      </c>
      <c r="J1874" t="str">
        <f>VLOOKUP($F1874,'names lookup'!$E:K,7,FALSE)</f>
        <v>N/A</v>
      </c>
      <c r="K1874" t="str">
        <f>VLOOKUP($F1874,'names lookup'!$E:L,8,FALSE)</f>
        <v>UK</v>
      </c>
      <c r="L1874" t="str">
        <f t="shared" si="588"/>
        <v>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v>
      </c>
      <c r="M1874" t="str">
        <f t="shared" si="601"/>
        <v>04:03</v>
      </c>
      <c r="O1874">
        <v>506</v>
      </c>
      <c r="Q1874" t="s">
        <v>1942</v>
      </c>
      <c r="R1874" s="7">
        <f t="shared" si="589"/>
        <v>43908</v>
      </c>
      <c r="S1874" t="s">
        <v>2185</v>
      </c>
      <c r="T1874" s="6">
        <f t="shared" si="602"/>
        <v>2.8124999999999995E-3</v>
      </c>
      <c r="U1874" s="6">
        <f t="shared" si="590"/>
        <v>3.6446759259259262E-2</v>
      </c>
      <c r="V1874" s="6">
        <f t="shared" si="591"/>
        <v>2.0706018518518519E-2</v>
      </c>
      <c r="W1874" s="6">
        <f t="shared" si="592"/>
        <v>-1.5740740740740743E-2</v>
      </c>
      <c r="X1874" s="6">
        <f t="shared" si="604"/>
        <v>7.69675925925926E-3</v>
      </c>
      <c r="Y1874" s="6">
        <f t="shared" si="593"/>
        <v>7.69675925925926E-3</v>
      </c>
      <c r="Z1874" t="b">
        <f t="shared" si="594"/>
        <v>0</v>
      </c>
      <c r="AA1874" s="6">
        <f t="shared" si="595"/>
        <v>4.0509259259259318E-4</v>
      </c>
      <c r="AB1874" s="6" t="b">
        <f t="shared" si="596"/>
        <v>0</v>
      </c>
      <c r="AC1874" s="9">
        <f t="shared" si="597"/>
        <v>88</v>
      </c>
      <c r="AD1874" s="9">
        <f t="shared" si="586"/>
        <v>150.85714285714263</v>
      </c>
      <c r="AE1874" s="10">
        <f t="shared" si="603"/>
        <v>3.5879629629629635E-4</v>
      </c>
      <c r="AF1874">
        <f t="shared" si="598"/>
        <v>-2.8750000000000001E-2</v>
      </c>
      <c r="AG1874" t="b">
        <f t="shared" si="599"/>
        <v>1</v>
      </c>
      <c r="AH1874">
        <f t="shared" si="600"/>
        <v>2.0706018518518519E-2</v>
      </c>
    </row>
    <row r="1875" spans="1:34" x14ac:dyDescent="0.2">
      <c r="A1875">
        <v>1987</v>
      </c>
      <c r="B1875" t="s">
        <v>1941</v>
      </c>
      <c r="C1875" t="s">
        <v>1949</v>
      </c>
      <c r="D1875" t="s">
        <v>2038</v>
      </c>
      <c r="E1875" t="str">
        <f t="shared" si="587"/>
        <v>Boris JohnsonMar 18, 2020</v>
      </c>
      <c r="F1875" t="str">
        <f>VLOOKUP(D1875,'names lookup'!A:L,5,FALSE)</f>
        <v>Boris Johnson</v>
      </c>
      <c r="G1875" t="str">
        <f>VLOOKUP(F1875,'names lookup'!E:H,3,FALSE)</f>
        <v>Government</v>
      </c>
      <c r="H1875" t="str">
        <f>VLOOKUP(F1875,'names lookup'!E:I,5,FALSE)</f>
        <v>Government</v>
      </c>
      <c r="I1875" t="str">
        <f>VLOOKUP($F1875,'names lookup'!$E:J,6,FALSE)</f>
        <v>Central govt</v>
      </c>
      <c r="J1875" t="str">
        <f>VLOOKUP($F1875,'names lookup'!$E:K,7,FALSE)</f>
        <v>N/A</v>
      </c>
      <c r="K1875" t="str">
        <f>VLOOKUP($F1875,'names lookup'!$E:L,8,FALSE)</f>
        <v>UK</v>
      </c>
      <c r="L1875" t="str">
        <f t="shared" si="588"/>
        <v>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v>
      </c>
      <c r="M1875" t="str">
        <f t="shared" si="601"/>
        <v>04:38</v>
      </c>
      <c r="O1875">
        <v>555</v>
      </c>
      <c r="Q1875" t="s">
        <v>1942</v>
      </c>
      <c r="R1875" s="7">
        <f t="shared" si="589"/>
        <v>43908</v>
      </c>
      <c r="S1875" t="s">
        <v>2185</v>
      </c>
      <c r="T1875" s="6">
        <f t="shared" si="602"/>
        <v>3.2175925925925926E-3</v>
      </c>
      <c r="U1875" s="6">
        <f t="shared" si="590"/>
        <v>3.6446759259259262E-2</v>
      </c>
      <c r="V1875" s="6">
        <f t="shared" si="591"/>
        <v>2.0706018518518519E-2</v>
      </c>
      <c r="W1875" s="6">
        <f t="shared" si="592"/>
        <v>-1.5740740740740743E-2</v>
      </c>
      <c r="X1875" s="6">
        <f t="shared" si="604"/>
        <v>7.69675925925926E-3</v>
      </c>
      <c r="Y1875" s="6">
        <f t="shared" si="593"/>
        <v>7.69675925925926E-3</v>
      </c>
      <c r="Z1875" t="b">
        <f t="shared" si="594"/>
        <v>0</v>
      </c>
      <c r="AA1875" s="6">
        <f t="shared" si="595"/>
        <v>4.8611111111111077E-4</v>
      </c>
      <c r="AB1875" s="6" t="b">
        <f t="shared" si="596"/>
        <v>0</v>
      </c>
      <c r="AC1875" s="9">
        <f t="shared" si="597"/>
        <v>90</v>
      </c>
      <c r="AD1875" s="9">
        <f t="shared" si="586"/>
        <v>128.57142857142867</v>
      </c>
      <c r="AE1875" s="10">
        <f t="shared" si="603"/>
        <v>3.7037037037037035E-4</v>
      </c>
      <c r="AF1875">
        <f t="shared" si="598"/>
        <v>-2.8750000000000001E-2</v>
      </c>
      <c r="AG1875" t="b">
        <f t="shared" si="599"/>
        <v>1</v>
      </c>
      <c r="AH1875">
        <f t="shared" si="600"/>
        <v>2.0706018518518519E-2</v>
      </c>
    </row>
    <row r="1876" spans="1:34" x14ac:dyDescent="0.2">
      <c r="A1876">
        <v>1988</v>
      </c>
      <c r="B1876" t="s">
        <v>1941</v>
      </c>
      <c r="C1876" t="s">
        <v>1950</v>
      </c>
      <c r="D1876" t="s">
        <v>2038</v>
      </c>
      <c r="E1876" t="str">
        <f t="shared" si="587"/>
        <v>Boris JohnsonMar 18, 2020</v>
      </c>
      <c r="F1876" t="str">
        <f>VLOOKUP(D1876,'names lookup'!A:L,5,FALSE)</f>
        <v>Boris Johnson</v>
      </c>
      <c r="G1876" t="str">
        <f>VLOOKUP(F1876,'names lookup'!E:H,3,FALSE)</f>
        <v>Government</v>
      </c>
      <c r="H1876" t="str">
        <f>VLOOKUP(F1876,'names lookup'!E:I,5,FALSE)</f>
        <v>Government</v>
      </c>
      <c r="I1876" t="str">
        <f>VLOOKUP($F1876,'names lookup'!$E:J,6,FALSE)</f>
        <v>Central govt</v>
      </c>
      <c r="J1876" t="str">
        <f>VLOOKUP($F1876,'names lookup'!$E:K,7,FALSE)</f>
        <v>N/A</v>
      </c>
      <c r="K1876" t="str">
        <f>VLOOKUP($F1876,'names lookup'!$E:L,8,FALSE)</f>
        <v>UK</v>
      </c>
      <c r="L1876" t="str">
        <f t="shared" si="588"/>
        <v>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v>
      </c>
      <c r="M1876" t="str">
        <f t="shared" si="601"/>
        <v>05:20</v>
      </c>
      <c r="O1876">
        <v>489</v>
      </c>
      <c r="Q1876" t="s">
        <v>1942</v>
      </c>
      <c r="R1876" s="7">
        <f t="shared" si="589"/>
        <v>43908</v>
      </c>
      <c r="S1876" t="s">
        <v>2185</v>
      </c>
      <c r="T1876" s="6">
        <f t="shared" si="602"/>
        <v>3.7037037037037034E-3</v>
      </c>
      <c r="U1876" s="6">
        <f t="shared" si="590"/>
        <v>3.6446759259259262E-2</v>
      </c>
      <c r="V1876" s="6">
        <f t="shared" si="591"/>
        <v>2.0706018518518519E-2</v>
      </c>
      <c r="W1876" s="6">
        <f t="shared" si="592"/>
        <v>-1.5740740740740743E-2</v>
      </c>
      <c r="X1876" s="6">
        <f t="shared" si="604"/>
        <v>7.69675925925926E-3</v>
      </c>
      <c r="Y1876" s="6">
        <f t="shared" si="593"/>
        <v>7.69675925925926E-3</v>
      </c>
      <c r="Z1876" t="b">
        <f t="shared" si="594"/>
        <v>0</v>
      </c>
      <c r="AA1876" s="6">
        <f t="shared" si="595"/>
        <v>3.9351851851851917E-4</v>
      </c>
      <c r="AB1876" s="6" t="b">
        <f t="shared" si="596"/>
        <v>0</v>
      </c>
      <c r="AC1876" s="9">
        <f t="shared" si="597"/>
        <v>87</v>
      </c>
      <c r="AD1876" s="9">
        <f t="shared" si="586"/>
        <v>153.52941176470563</v>
      </c>
      <c r="AE1876" s="10">
        <f t="shared" si="603"/>
        <v>3.5879629629629635E-4</v>
      </c>
      <c r="AF1876">
        <f t="shared" si="598"/>
        <v>-2.8750000000000001E-2</v>
      </c>
      <c r="AG1876" t="b">
        <f t="shared" si="599"/>
        <v>1</v>
      </c>
      <c r="AH1876">
        <f t="shared" si="600"/>
        <v>2.0706018518518519E-2</v>
      </c>
    </row>
    <row r="1877" spans="1:34" x14ac:dyDescent="0.2">
      <c r="A1877">
        <v>1989</v>
      </c>
      <c r="B1877" t="s">
        <v>1941</v>
      </c>
      <c r="C1877" t="s">
        <v>1951</v>
      </c>
      <c r="D1877" t="s">
        <v>2038</v>
      </c>
      <c r="E1877" t="str">
        <f t="shared" si="587"/>
        <v>Boris JohnsonMar 18, 2020</v>
      </c>
      <c r="F1877" t="str">
        <f>VLOOKUP(D1877,'names lookup'!A:L,5,FALSE)</f>
        <v>Boris Johnson</v>
      </c>
      <c r="G1877" t="str">
        <f>VLOOKUP(F1877,'names lookup'!E:H,3,FALSE)</f>
        <v>Government</v>
      </c>
      <c r="H1877" t="str">
        <f>VLOOKUP(F1877,'names lookup'!E:I,5,FALSE)</f>
        <v>Government</v>
      </c>
      <c r="I1877" t="str">
        <f>VLOOKUP($F1877,'names lookup'!$E:J,6,FALSE)</f>
        <v>Central govt</v>
      </c>
      <c r="J1877" t="str">
        <f>VLOOKUP($F1877,'names lookup'!$E:K,7,FALSE)</f>
        <v>N/A</v>
      </c>
      <c r="K1877" t="str">
        <f>VLOOKUP($F1877,'names lookup'!$E:L,8,FALSE)</f>
        <v>UK</v>
      </c>
      <c r="L1877" t="str">
        <f t="shared" si="588"/>
        <v>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v>
      </c>
      <c r="M1877" t="str">
        <f t="shared" si="601"/>
        <v>05:54</v>
      </c>
      <c r="O1877">
        <v>473</v>
      </c>
      <c r="Q1877" t="s">
        <v>1942</v>
      </c>
      <c r="R1877" s="7">
        <f t="shared" si="589"/>
        <v>43908</v>
      </c>
      <c r="S1877" t="s">
        <v>2185</v>
      </c>
      <c r="T1877" s="6">
        <f t="shared" si="602"/>
        <v>4.0972222222222226E-3</v>
      </c>
      <c r="U1877" s="6">
        <f t="shared" si="590"/>
        <v>3.6446759259259262E-2</v>
      </c>
      <c r="V1877" s="6">
        <f t="shared" si="591"/>
        <v>2.0706018518518519E-2</v>
      </c>
      <c r="W1877" s="6">
        <f t="shared" si="592"/>
        <v>-1.5740740740740743E-2</v>
      </c>
      <c r="X1877" s="6">
        <f t="shared" si="604"/>
        <v>7.69675925925926E-3</v>
      </c>
      <c r="Y1877" s="6">
        <f t="shared" si="593"/>
        <v>7.69675925925926E-3</v>
      </c>
      <c r="Z1877" t="b">
        <f t="shared" si="594"/>
        <v>0</v>
      </c>
      <c r="AA1877" s="6">
        <f t="shared" si="595"/>
        <v>3.0092592592592584E-4</v>
      </c>
      <c r="AB1877" s="6" t="b">
        <f t="shared" si="596"/>
        <v>0</v>
      </c>
      <c r="AC1877" s="9">
        <f t="shared" si="597"/>
        <v>81</v>
      </c>
      <c r="AD1877" s="9">
        <f t="shared" si="586"/>
        <v>186.92307692307696</v>
      </c>
      <c r="AE1877" s="10">
        <f t="shared" si="603"/>
        <v>3.3564814814814812E-4</v>
      </c>
      <c r="AF1877">
        <f t="shared" si="598"/>
        <v>-2.8750000000000001E-2</v>
      </c>
      <c r="AG1877" t="b">
        <f t="shared" si="599"/>
        <v>1</v>
      </c>
      <c r="AH1877">
        <f t="shared" si="600"/>
        <v>2.0706018518518519E-2</v>
      </c>
    </row>
    <row r="1878" spans="1:34" x14ac:dyDescent="0.2">
      <c r="A1878">
        <v>1990</v>
      </c>
      <c r="B1878" t="s">
        <v>1941</v>
      </c>
      <c r="C1878" t="s">
        <v>1952</v>
      </c>
      <c r="D1878" t="s">
        <v>2038</v>
      </c>
      <c r="E1878" t="str">
        <f t="shared" si="587"/>
        <v>Boris JohnsonMar 18, 2020</v>
      </c>
      <c r="F1878" t="str">
        <f>VLOOKUP(D1878,'names lookup'!A:L,5,FALSE)</f>
        <v>Boris Johnson</v>
      </c>
      <c r="G1878" t="str">
        <f>VLOOKUP(F1878,'names lookup'!E:H,3,FALSE)</f>
        <v>Government</v>
      </c>
      <c r="H1878" t="str">
        <f>VLOOKUP(F1878,'names lookup'!E:I,5,FALSE)</f>
        <v>Government</v>
      </c>
      <c r="I1878" t="str">
        <f>VLOOKUP($F1878,'names lookup'!$E:J,6,FALSE)</f>
        <v>Central govt</v>
      </c>
      <c r="J1878" t="str">
        <f>VLOOKUP($F1878,'names lookup'!$E:K,7,FALSE)</f>
        <v>N/A</v>
      </c>
      <c r="K1878" t="str">
        <f>VLOOKUP($F1878,'names lookup'!$E:L,8,FALSE)</f>
        <v>UK</v>
      </c>
      <c r="L1878" t="str">
        <f t="shared" si="588"/>
        <v>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v>
      </c>
      <c r="M1878" t="str">
        <f t="shared" si="601"/>
        <v>06:20</v>
      </c>
      <c r="O1878">
        <v>794</v>
      </c>
      <c r="Q1878" t="s">
        <v>1942</v>
      </c>
      <c r="R1878" s="7">
        <f t="shared" si="589"/>
        <v>43908</v>
      </c>
      <c r="S1878" t="s">
        <v>2185</v>
      </c>
      <c r="T1878" s="6">
        <f t="shared" si="602"/>
        <v>4.3981481481481484E-3</v>
      </c>
      <c r="U1878" s="6">
        <f t="shared" si="590"/>
        <v>3.6446759259259262E-2</v>
      </c>
      <c r="V1878" s="6">
        <f t="shared" si="591"/>
        <v>2.0706018518518519E-2</v>
      </c>
      <c r="W1878" s="6">
        <f t="shared" si="592"/>
        <v>-1.5740740740740743E-2</v>
      </c>
      <c r="X1878" s="6">
        <f t="shared" si="604"/>
        <v>7.69675925925926E-3</v>
      </c>
      <c r="Y1878" s="6">
        <f t="shared" si="593"/>
        <v>7.69675925925926E-3</v>
      </c>
      <c r="Z1878" t="b">
        <f t="shared" si="594"/>
        <v>0</v>
      </c>
      <c r="AA1878" s="6">
        <f t="shared" si="595"/>
        <v>6.8287037037037014E-4</v>
      </c>
      <c r="AB1878" s="6" t="b">
        <f t="shared" si="596"/>
        <v>0</v>
      </c>
      <c r="AC1878" s="9">
        <f t="shared" si="597"/>
        <v>144</v>
      </c>
      <c r="AD1878" s="9">
        <f t="shared" ref="AD1878:AD1909" si="605">IF(AB1878=FALSE,AC1878/(AA1878*(24*60)),"")</f>
        <v>146.44067796610176</v>
      </c>
      <c r="AE1878" s="10">
        <f t="shared" si="603"/>
        <v>5.9027777777777778E-4</v>
      </c>
      <c r="AF1878">
        <f t="shared" si="598"/>
        <v>-2.8750000000000001E-2</v>
      </c>
      <c r="AG1878" t="b">
        <f t="shared" si="599"/>
        <v>1</v>
      </c>
      <c r="AH1878">
        <f t="shared" si="600"/>
        <v>2.0706018518518519E-2</v>
      </c>
    </row>
    <row r="1879" spans="1:34" x14ac:dyDescent="0.2">
      <c r="A1879">
        <v>1991</v>
      </c>
      <c r="B1879" t="s">
        <v>1941</v>
      </c>
      <c r="C1879" t="s">
        <v>1953</v>
      </c>
      <c r="D1879" t="s">
        <v>2131</v>
      </c>
      <c r="E1879" t="str">
        <f t="shared" si="587"/>
        <v>Patrick VallanceMar 18, 2020</v>
      </c>
      <c r="F1879" t="str">
        <f>VLOOKUP(D1879,'names lookup'!A:L,5,FALSE)</f>
        <v>Patrick Vallance</v>
      </c>
      <c r="G1879" t="str">
        <f>VLOOKUP(F1879,'names lookup'!E:H,3,FALSE)</f>
        <v>Government</v>
      </c>
      <c r="H1879" t="str">
        <f>VLOOKUP(F1879,'names lookup'!E:I,5,FALSE)</f>
        <v>Government</v>
      </c>
      <c r="I1879" t="str">
        <f>VLOOKUP($F1879,'names lookup'!$E:J,6,FALSE)</f>
        <v>Central govt</v>
      </c>
      <c r="J1879" t="str">
        <f>VLOOKUP($F1879,'names lookup'!$E:K,7,FALSE)</f>
        <v>N/A</v>
      </c>
      <c r="K1879" t="str">
        <f>VLOOKUP($F1879,'names lookup'!$E:L,8,FALSE)</f>
        <v>UK</v>
      </c>
      <c r="L1879" t="str">
        <f t="shared" si="588"/>
        <v>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v>
      </c>
      <c r="M1879" t="str">
        <f t="shared" si="601"/>
        <v>07:19</v>
      </c>
      <c r="O1879">
        <v>782</v>
      </c>
      <c r="Q1879" t="s">
        <v>1942</v>
      </c>
      <c r="R1879" s="7">
        <f t="shared" si="589"/>
        <v>43908</v>
      </c>
      <c r="S1879" t="s">
        <v>2957</v>
      </c>
      <c r="T1879" s="6">
        <f t="shared" si="602"/>
        <v>5.0810185185185186E-3</v>
      </c>
      <c r="U1879">
        <f t="shared" si="590"/>
        <v>5.0810185185185186E-3</v>
      </c>
      <c r="V1879">
        <f t="shared" si="591"/>
        <v>1.9120370370370371E-2</v>
      </c>
      <c r="W1879">
        <f t="shared" si="592"/>
        <v>1.4039351851851851E-2</v>
      </c>
      <c r="X1879">
        <f t="shared" si="604"/>
        <v>7.69675925925926E-3</v>
      </c>
      <c r="Y1879">
        <f t="shared" si="593"/>
        <v>7.69675925925926E-3</v>
      </c>
      <c r="Z1879" t="b">
        <f t="shared" si="594"/>
        <v>0</v>
      </c>
      <c r="AA1879" s="6">
        <f t="shared" si="595"/>
        <v>5.4398148148148036E-4</v>
      </c>
      <c r="AB1879" s="6" t="b">
        <f t="shared" si="596"/>
        <v>0</v>
      </c>
      <c r="AC1879" s="9">
        <f t="shared" si="597"/>
        <v>134</v>
      </c>
      <c r="AD1879" s="9">
        <f t="shared" si="605"/>
        <v>171.0638297872344</v>
      </c>
      <c r="AE1879" s="10">
        <f t="shared" si="603"/>
        <v>5.5555555555555556E-4</v>
      </c>
      <c r="AF1879">
        <f t="shared" si="598"/>
        <v>2.6157407407407414E-3</v>
      </c>
      <c r="AG1879" t="b">
        <f t="shared" si="599"/>
        <v>0</v>
      </c>
      <c r="AH1879">
        <f t="shared" si="600"/>
        <v>2.0706018518518519E-2</v>
      </c>
    </row>
    <row r="1880" spans="1:34" x14ac:dyDescent="0.2">
      <c r="A1880">
        <v>1992</v>
      </c>
      <c r="B1880" t="s">
        <v>1941</v>
      </c>
      <c r="C1880" t="s">
        <v>1954</v>
      </c>
      <c r="D1880" t="s">
        <v>2131</v>
      </c>
      <c r="E1880" t="str">
        <f t="shared" si="587"/>
        <v>Patrick VallanceMar 18, 2020</v>
      </c>
      <c r="F1880" t="str">
        <f>VLOOKUP(D1880,'names lookup'!A:L,5,FALSE)</f>
        <v>Patrick Vallance</v>
      </c>
      <c r="G1880" t="str">
        <f>VLOOKUP(F1880,'names lookup'!E:H,3,FALSE)</f>
        <v>Government</v>
      </c>
      <c r="H1880" t="str">
        <f>VLOOKUP(F1880,'names lookup'!E:I,5,FALSE)</f>
        <v>Government</v>
      </c>
      <c r="I1880" t="str">
        <f>VLOOKUP($F1880,'names lookup'!$E:J,6,FALSE)</f>
        <v>Central govt</v>
      </c>
      <c r="J1880" t="str">
        <f>VLOOKUP($F1880,'names lookup'!$E:K,7,FALSE)</f>
        <v>N/A</v>
      </c>
      <c r="K1880" t="str">
        <f>VLOOKUP($F1880,'names lookup'!$E:L,8,FALSE)</f>
        <v>UK</v>
      </c>
      <c r="L1880" t="str">
        <f t="shared" si="588"/>
        <v>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v>
      </c>
      <c r="M1880" t="str">
        <f t="shared" si="601"/>
        <v>08:06</v>
      </c>
      <c r="O1880">
        <v>529</v>
      </c>
      <c r="Q1880" t="s">
        <v>1942</v>
      </c>
      <c r="R1880" s="7">
        <f t="shared" si="589"/>
        <v>43908</v>
      </c>
      <c r="S1880" t="s">
        <v>2957</v>
      </c>
      <c r="T1880" s="6">
        <f t="shared" si="602"/>
        <v>5.6249999999999989E-3</v>
      </c>
      <c r="U1880">
        <f t="shared" si="590"/>
        <v>5.0810185185185186E-3</v>
      </c>
      <c r="V1880">
        <f t="shared" si="591"/>
        <v>1.9120370370370371E-2</v>
      </c>
      <c r="W1880">
        <f t="shared" si="592"/>
        <v>1.4039351851851851E-2</v>
      </c>
      <c r="X1880">
        <f t="shared" si="604"/>
        <v>7.69675925925926E-3</v>
      </c>
      <c r="Y1880">
        <f t="shared" si="593"/>
        <v>7.69675925925926E-3</v>
      </c>
      <c r="Z1880" t="b">
        <f t="shared" si="594"/>
        <v>0</v>
      </c>
      <c r="AA1880" s="6">
        <f t="shared" si="595"/>
        <v>3.7037037037037073E-4</v>
      </c>
      <c r="AB1880" s="6" t="b">
        <f t="shared" si="596"/>
        <v>0</v>
      </c>
      <c r="AC1880" s="9">
        <f t="shared" si="597"/>
        <v>95</v>
      </c>
      <c r="AD1880" s="9">
        <f t="shared" si="605"/>
        <v>178.12499999999983</v>
      </c>
      <c r="AE1880" s="10">
        <f t="shared" si="603"/>
        <v>3.9351851851851852E-4</v>
      </c>
      <c r="AF1880">
        <f t="shared" si="598"/>
        <v>2.6157407407407414E-3</v>
      </c>
      <c r="AG1880" t="b">
        <f t="shared" si="599"/>
        <v>0</v>
      </c>
      <c r="AH1880">
        <f t="shared" si="600"/>
        <v>2.0706018518518519E-2</v>
      </c>
    </row>
    <row r="1881" spans="1:34" x14ac:dyDescent="0.2">
      <c r="A1881">
        <v>1993</v>
      </c>
      <c r="B1881" t="s">
        <v>1941</v>
      </c>
      <c r="C1881" t="s">
        <v>1955</v>
      </c>
      <c r="D1881" t="s">
        <v>2131</v>
      </c>
      <c r="E1881" t="str">
        <f t="shared" si="587"/>
        <v>Patrick VallanceMar 18, 2020</v>
      </c>
      <c r="F1881" t="str">
        <f>VLOOKUP(D1881,'names lookup'!A:L,5,FALSE)</f>
        <v>Patrick Vallance</v>
      </c>
      <c r="G1881" t="str">
        <f>VLOOKUP(F1881,'names lookup'!E:H,3,FALSE)</f>
        <v>Government</v>
      </c>
      <c r="H1881" t="str">
        <f>VLOOKUP(F1881,'names lookup'!E:I,5,FALSE)</f>
        <v>Government</v>
      </c>
      <c r="I1881" t="str">
        <f>VLOOKUP($F1881,'names lookup'!$E:J,6,FALSE)</f>
        <v>Central govt</v>
      </c>
      <c r="J1881" t="str">
        <f>VLOOKUP($F1881,'names lookup'!$E:K,7,FALSE)</f>
        <v>N/A</v>
      </c>
      <c r="K1881" t="str">
        <f>VLOOKUP($F1881,'names lookup'!$E:L,8,FALSE)</f>
        <v>UK</v>
      </c>
      <c r="L1881" t="str">
        <f t="shared" si="588"/>
        <v>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v>
      </c>
      <c r="M1881" t="str">
        <f t="shared" si="601"/>
        <v>08:38</v>
      </c>
      <c r="O1881">
        <v>648</v>
      </c>
      <c r="Q1881" t="s">
        <v>1942</v>
      </c>
      <c r="R1881" s="7">
        <f t="shared" si="589"/>
        <v>43908</v>
      </c>
      <c r="S1881" t="s">
        <v>2957</v>
      </c>
      <c r="T1881" s="6">
        <f t="shared" si="602"/>
        <v>5.9953703703703697E-3</v>
      </c>
      <c r="U1881">
        <f t="shared" si="590"/>
        <v>5.0810185185185186E-3</v>
      </c>
      <c r="V1881">
        <f t="shared" si="591"/>
        <v>1.9120370370370371E-2</v>
      </c>
      <c r="W1881">
        <f t="shared" si="592"/>
        <v>1.4039351851851851E-2</v>
      </c>
      <c r="X1881">
        <f t="shared" si="604"/>
        <v>7.69675925925926E-3</v>
      </c>
      <c r="Y1881">
        <f t="shared" si="593"/>
        <v>7.69675925925926E-3</v>
      </c>
      <c r="Z1881" t="b">
        <f t="shared" si="594"/>
        <v>0</v>
      </c>
      <c r="AA1881" s="6">
        <f t="shared" si="595"/>
        <v>5.0925925925926051E-4</v>
      </c>
      <c r="AB1881" s="6" t="b">
        <f t="shared" si="596"/>
        <v>0</v>
      </c>
      <c r="AC1881" s="9">
        <f t="shared" si="597"/>
        <v>113</v>
      </c>
      <c r="AD1881" s="9">
        <f t="shared" si="605"/>
        <v>154.0909090909087</v>
      </c>
      <c r="AE1881" s="10">
        <f t="shared" si="603"/>
        <v>4.6296296296296293E-4</v>
      </c>
      <c r="AF1881">
        <f t="shared" si="598"/>
        <v>2.6157407407407414E-3</v>
      </c>
      <c r="AG1881" t="b">
        <f t="shared" si="599"/>
        <v>0</v>
      </c>
      <c r="AH1881">
        <f t="shared" si="600"/>
        <v>2.0706018518518519E-2</v>
      </c>
    </row>
    <row r="1882" spans="1:34" x14ac:dyDescent="0.2">
      <c r="A1882">
        <v>1994</v>
      </c>
      <c r="B1882" t="s">
        <v>1941</v>
      </c>
      <c r="C1882" t="s">
        <v>1956</v>
      </c>
      <c r="D1882" t="s">
        <v>2131</v>
      </c>
      <c r="E1882" t="str">
        <f t="shared" si="587"/>
        <v>Patrick VallanceMar 18, 2020</v>
      </c>
      <c r="F1882" t="str">
        <f>VLOOKUP(D1882,'names lookup'!A:L,5,FALSE)</f>
        <v>Patrick Vallance</v>
      </c>
      <c r="G1882" t="str">
        <f>VLOOKUP(F1882,'names lookup'!E:H,3,FALSE)</f>
        <v>Government</v>
      </c>
      <c r="H1882" t="str">
        <f>VLOOKUP(F1882,'names lookup'!E:I,5,FALSE)</f>
        <v>Government</v>
      </c>
      <c r="I1882" t="str">
        <f>VLOOKUP($F1882,'names lookup'!$E:J,6,FALSE)</f>
        <v>Central govt</v>
      </c>
      <c r="J1882" t="str">
        <f>VLOOKUP($F1882,'names lookup'!$E:K,7,FALSE)</f>
        <v>N/A</v>
      </c>
      <c r="K1882" t="str">
        <f>VLOOKUP($F1882,'names lookup'!$E:L,8,FALSE)</f>
        <v>UK</v>
      </c>
      <c r="L1882" t="str">
        <f t="shared" si="588"/>
        <v>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v>
      </c>
      <c r="M1882" t="str">
        <f t="shared" si="601"/>
        <v>09:22</v>
      </c>
      <c r="O1882">
        <v>386</v>
      </c>
      <c r="Q1882" t="s">
        <v>1942</v>
      </c>
      <c r="R1882" s="7">
        <f t="shared" si="589"/>
        <v>43908</v>
      </c>
      <c r="S1882" t="s">
        <v>2957</v>
      </c>
      <c r="T1882" s="6">
        <f t="shared" si="602"/>
        <v>6.5046296296296302E-3</v>
      </c>
      <c r="U1882">
        <f t="shared" si="590"/>
        <v>5.0810185185185186E-3</v>
      </c>
      <c r="V1882">
        <f t="shared" si="591"/>
        <v>1.9120370370370371E-2</v>
      </c>
      <c r="W1882">
        <f t="shared" si="592"/>
        <v>1.4039351851851851E-2</v>
      </c>
      <c r="X1882">
        <f t="shared" si="604"/>
        <v>7.69675925925926E-3</v>
      </c>
      <c r="Y1882">
        <f t="shared" si="593"/>
        <v>7.69675925925926E-3</v>
      </c>
      <c r="Z1882" t="b">
        <f t="shared" si="594"/>
        <v>0</v>
      </c>
      <c r="AA1882" s="6">
        <f t="shared" si="595"/>
        <v>2.5462962962962896E-4</v>
      </c>
      <c r="AB1882" s="6" t="b">
        <f t="shared" si="596"/>
        <v>0</v>
      </c>
      <c r="AC1882" s="9">
        <f t="shared" si="597"/>
        <v>67</v>
      </c>
      <c r="AD1882" s="9">
        <f t="shared" si="605"/>
        <v>182.7272727272732</v>
      </c>
      <c r="AE1882" s="10">
        <f t="shared" si="603"/>
        <v>2.7777777777777778E-4</v>
      </c>
      <c r="AF1882">
        <f t="shared" si="598"/>
        <v>2.6157407407407414E-3</v>
      </c>
      <c r="AG1882" t="b">
        <f t="shared" si="599"/>
        <v>0</v>
      </c>
      <c r="AH1882">
        <f t="shared" si="600"/>
        <v>2.0706018518518519E-2</v>
      </c>
    </row>
    <row r="1883" spans="1:34" x14ac:dyDescent="0.2">
      <c r="A1883">
        <v>1995</v>
      </c>
      <c r="B1883" t="s">
        <v>1941</v>
      </c>
      <c r="C1883" t="s">
        <v>1957</v>
      </c>
      <c r="D1883" t="s">
        <v>2038</v>
      </c>
      <c r="E1883" t="str">
        <f t="shared" si="587"/>
        <v>Boris JohnsonMar 18, 2020</v>
      </c>
      <c r="F1883" t="str">
        <f>VLOOKUP(D1883,'names lookup'!A:L,5,FALSE)</f>
        <v>Boris Johnson</v>
      </c>
      <c r="G1883" t="str">
        <f>VLOOKUP(F1883,'names lookup'!E:H,3,FALSE)</f>
        <v>Government</v>
      </c>
      <c r="H1883" t="str">
        <f>VLOOKUP(F1883,'names lookup'!E:I,5,FALSE)</f>
        <v>Government</v>
      </c>
      <c r="I1883" t="str">
        <f>VLOOKUP($F1883,'names lookup'!$E:J,6,FALSE)</f>
        <v>Central govt</v>
      </c>
      <c r="J1883" t="str">
        <f>VLOOKUP($F1883,'names lookup'!$E:K,7,FALSE)</f>
        <v>N/A</v>
      </c>
      <c r="K1883" t="str">
        <f>VLOOKUP($F1883,'names lookup'!$E:L,8,FALSE)</f>
        <v>UK</v>
      </c>
      <c r="L1883" t="str">
        <f t="shared" si="588"/>
        <v>Thanks so much, Patrick. Jenney, from your point of view.</v>
      </c>
      <c r="M1883" t="str">
        <f t="shared" si="601"/>
        <v>09:44</v>
      </c>
      <c r="O1883">
        <v>80</v>
      </c>
      <c r="Q1883" t="s">
        <v>1942</v>
      </c>
      <c r="R1883" s="7">
        <f t="shared" si="589"/>
        <v>43908</v>
      </c>
      <c r="S1883" t="s">
        <v>2568</v>
      </c>
      <c r="T1883" s="6">
        <f t="shared" si="602"/>
        <v>6.7592592592592591E-3</v>
      </c>
      <c r="U1883">
        <f t="shared" si="590"/>
        <v>6.7592592592592591E-3</v>
      </c>
      <c r="V1883">
        <f t="shared" si="591"/>
        <v>2.0706018518518519E-2</v>
      </c>
      <c r="W1883">
        <f t="shared" si="592"/>
        <v>1.3946759259259259E-2</v>
      </c>
      <c r="X1883">
        <f t="shared" si="604"/>
        <v>7.69675925925926E-3</v>
      </c>
      <c r="Y1883">
        <f t="shared" si="593"/>
        <v>7.69675925925926E-3</v>
      </c>
      <c r="Z1883" t="b">
        <f t="shared" si="594"/>
        <v>0</v>
      </c>
      <c r="AA1883" s="6">
        <f t="shared" si="595"/>
        <v>3.4722222222222446E-5</v>
      </c>
      <c r="AB1883" s="6" t="b">
        <f t="shared" si="596"/>
        <v>0</v>
      </c>
      <c r="AC1883" s="9">
        <f t="shared" si="597"/>
        <v>10</v>
      </c>
      <c r="AD1883" s="9">
        <f t="shared" si="605"/>
        <v>199.99999999999872</v>
      </c>
      <c r="AE1883" s="10">
        <f t="shared" si="603"/>
        <v>3.4722222222222222E-5</v>
      </c>
      <c r="AF1883">
        <f t="shared" si="598"/>
        <v>9.3750000000000083E-4</v>
      </c>
      <c r="AG1883" t="b">
        <f t="shared" si="599"/>
        <v>0</v>
      </c>
      <c r="AH1883">
        <f t="shared" si="600"/>
        <v>2.0706018518518519E-2</v>
      </c>
    </row>
    <row r="1884" spans="1:34" x14ac:dyDescent="0.2">
      <c r="A1884">
        <v>1996</v>
      </c>
      <c r="B1884" t="s">
        <v>1941</v>
      </c>
      <c r="C1884" t="s">
        <v>1958</v>
      </c>
      <c r="D1884" t="s">
        <v>2088</v>
      </c>
      <c r="E1884" t="str">
        <f t="shared" si="587"/>
        <v>Jenney HarriesMar 18, 2020</v>
      </c>
      <c r="F1884" t="str">
        <f>VLOOKUP(E1884,'names lookup'!D:L,2,FALSE)</f>
        <v>Dr. Jenny Harries</v>
      </c>
      <c r="G1884" t="str">
        <f>VLOOKUP(F1884,'names lookup'!E:H,3,FALSE)</f>
        <v>Department of Health and Social Care (DHSC)</v>
      </c>
      <c r="H1884" t="str">
        <f>VLOOKUP(F1884,'names lookup'!E:I,5,FALSE)</f>
        <v>Government</v>
      </c>
      <c r="I1884" t="str">
        <f>VLOOKUP($F1884,'names lookup'!$E:J,6,FALSE)</f>
        <v>Health</v>
      </c>
      <c r="J1884" t="str">
        <f>VLOOKUP($F1884,'names lookup'!$E:K,7,FALSE)</f>
        <v>N/A</v>
      </c>
      <c r="K1884" t="str">
        <f>VLOOKUP($F1884,'names lookup'!$E:L,8,FALSE)</f>
        <v>England</v>
      </c>
      <c r="L1884" t="str">
        <f t="shared" si="588"/>
        <v>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v>
      </c>
      <c r="M1884" t="str">
        <f t="shared" si="601"/>
        <v>09:47</v>
      </c>
      <c r="O1884">
        <v>334</v>
      </c>
      <c r="Q1884" t="s">
        <v>1942</v>
      </c>
      <c r="R1884" s="7">
        <f t="shared" si="589"/>
        <v>43908</v>
      </c>
      <c r="S1884" t="s">
        <v>2636</v>
      </c>
      <c r="T1884" s="6">
        <f t="shared" si="602"/>
        <v>6.7939814814814816E-3</v>
      </c>
      <c r="U1884">
        <f t="shared" si="590"/>
        <v>6.7939814814814816E-3</v>
      </c>
      <c r="V1884">
        <f t="shared" si="591"/>
        <v>1.3125E-2</v>
      </c>
      <c r="W1884">
        <f t="shared" si="592"/>
        <v>6.3310185185185179E-3</v>
      </c>
      <c r="X1884">
        <f t="shared" si="604"/>
        <v>7.69675925925926E-3</v>
      </c>
      <c r="Y1884">
        <f t="shared" si="593"/>
        <v>7.69675925925926E-3</v>
      </c>
      <c r="Z1884" t="b">
        <f t="shared" si="594"/>
        <v>0</v>
      </c>
      <c r="AA1884" s="6">
        <f t="shared" si="595"/>
        <v>1.851851851851858E-4</v>
      </c>
      <c r="AB1884" s="6" t="b">
        <f t="shared" si="596"/>
        <v>0</v>
      </c>
      <c r="AC1884" s="9">
        <f t="shared" si="597"/>
        <v>57</v>
      </c>
      <c r="AD1884" s="9">
        <f t="shared" si="605"/>
        <v>213.74999999999929</v>
      </c>
      <c r="AE1884" s="10">
        <f t="shared" si="603"/>
        <v>2.3148148148148146E-4</v>
      </c>
      <c r="AF1884">
        <f t="shared" si="598"/>
        <v>9.0277777777777839E-4</v>
      </c>
      <c r="AG1884" t="b">
        <f t="shared" si="599"/>
        <v>0</v>
      </c>
      <c r="AH1884">
        <f t="shared" si="600"/>
        <v>2.0706018518518519E-2</v>
      </c>
    </row>
    <row r="1885" spans="1:34" x14ac:dyDescent="0.2">
      <c r="A1885">
        <v>1997</v>
      </c>
      <c r="B1885" t="s">
        <v>1941</v>
      </c>
      <c r="C1885" t="s">
        <v>1959</v>
      </c>
      <c r="D1885" t="s">
        <v>2088</v>
      </c>
      <c r="E1885" t="str">
        <f t="shared" si="587"/>
        <v>Jenney HarriesMar 18, 2020</v>
      </c>
      <c r="F1885" t="str">
        <f>VLOOKUP(E1885,'names lookup'!D:L,2,FALSE)</f>
        <v>Dr. Jenny Harries</v>
      </c>
      <c r="G1885" t="str">
        <f>VLOOKUP(F1885,'names lookup'!E:H,3,FALSE)</f>
        <v>Department of Health and Social Care (DHSC)</v>
      </c>
      <c r="H1885" t="str">
        <f>VLOOKUP(F1885,'names lookup'!E:I,5,FALSE)</f>
        <v>Government</v>
      </c>
      <c r="I1885" t="str">
        <f>VLOOKUP($F1885,'names lookup'!$E:J,6,FALSE)</f>
        <v>Health</v>
      </c>
      <c r="J1885" t="str">
        <f>VLOOKUP($F1885,'names lookup'!$E:K,7,FALSE)</f>
        <v>N/A</v>
      </c>
      <c r="K1885" t="str">
        <f>VLOOKUP($F1885,'names lookup'!$E:L,8,FALSE)</f>
        <v>England</v>
      </c>
      <c r="L1885" t="str">
        <f t="shared" si="588"/>
        <v>… as both the Prime Minister and Sir Patrick has indicated, but very happy to answer any clinical questions that come up.</v>
      </c>
      <c r="M1885" t="str">
        <f t="shared" si="601"/>
        <v>10:03</v>
      </c>
      <c r="O1885">
        <v>145</v>
      </c>
      <c r="Q1885" t="s">
        <v>1942</v>
      </c>
      <c r="R1885" s="7">
        <f t="shared" si="589"/>
        <v>43908</v>
      </c>
      <c r="S1885" t="s">
        <v>2636</v>
      </c>
      <c r="T1885" s="6">
        <f t="shared" si="602"/>
        <v>6.9791666666666674E-3</v>
      </c>
      <c r="U1885">
        <f t="shared" si="590"/>
        <v>6.7939814814814816E-3</v>
      </c>
      <c r="V1885">
        <f t="shared" si="591"/>
        <v>1.3125E-2</v>
      </c>
      <c r="W1885">
        <f t="shared" si="592"/>
        <v>6.3310185185185179E-3</v>
      </c>
      <c r="X1885">
        <f t="shared" si="604"/>
        <v>7.69675925925926E-3</v>
      </c>
      <c r="Y1885">
        <f t="shared" si="593"/>
        <v>7.69675925925926E-3</v>
      </c>
      <c r="Z1885" t="b">
        <f t="shared" si="594"/>
        <v>0</v>
      </c>
      <c r="AA1885" s="6">
        <f t="shared" si="595"/>
        <v>3.4722222222221578E-5</v>
      </c>
      <c r="AB1885" s="6" t="b">
        <f t="shared" si="596"/>
        <v>0</v>
      </c>
      <c r="AC1885" s="9">
        <f t="shared" si="597"/>
        <v>22</v>
      </c>
      <c r="AD1885" s="9">
        <f t="shared" si="605"/>
        <v>440.00000000000819</v>
      </c>
      <c r="AE1885" s="10">
        <f t="shared" si="603"/>
        <v>8.1018518518518516E-5</v>
      </c>
      <c r="AF1885">
        <f t="shared" si="598"/>
        <v>9.0277777777777839E-4</v>
      </c>
      <c r="AG1885" t="b">
        <f t="shared" si="599"/>
        <v>0</v>
      </c>
      <c r="AH1885">
        <f t="shared" si="600"/>
        <v>2.0706018518518519E-2</v>
      </c>
    </row>
    <row r="1886" spans="1:34" x14ac:dyDescent="0.2">
      <c r="A1886">
        <v>1998</v>
      </c>
      <c r="B1886" t="s">
        <v>1941</v>
      </c>
      <c r="C1886" t="s">
        <v>1960</v>
      </c>
      <c r="D1886" t="s">
        <v>2038</v>
      </c>
      <c r="E1886" t="str">
        <f t="shared" si="587"/>
        <v>Boris JohnsonMar 18, 2020</v>
      </c>
      <c r="F1886" t="str">
        <f>VLOOKUP(D1886,'names lookup'!A:L,5,FALSE)</f>
        <v>Boris Johnson</v>
      </c>
      <c r="G1886" t="str">
        <f>VLOOKUP(F1886,'names lookup'!E:H,3,FALSE)</f>
        <v>Government</v>
      </c>
      <c r="H1886" t="str">
        <f>VLOOKUP(F1886,'names lookup'!E:I,5,FALSE)</f>
        <v>Government</v>
      </c>
      <c r="I1886" t="str">
        <f>VLOOKUP($F1886,'names lookup'!$E:J,6,FALSE)</f>
        <v>Central govt</v>
      </c>
      <c r="J1886" t="str">
        <f>VLOOKUP($F1886,'names lookup'!$E:K,7,FALSE)</f>
        <v>N/A</v>
      </c>
      <c r="K1886" t="str">
        <f>VLOOKUP($F1886,'names lookup'!$E:L,8,FALSE)</f>
        <v>UK</v>
      </c>
      <c r="L1886" t="str">
        <f t="shared" si="588"/>
        <v>Okay, excellent. Well, thank you very much, Jenney. Let’s go straight to to you for your questions on this. Beth Rigby, Sky News.</v>
      </c>
      <c r="M1886" t="str">
        <f t="shared" si="601"/>
        <v>10:06</v>
      </c>
      <c r="O1886">
        <v>152</v>
      </c>
      <c r="Q1886" t="s">
        <v>1942</v>
      </c>
      <c r="R1886" s="7">
        <f t="shared" si="589"/>
        <v>43908</v>
      </c>
      <c r="S1886" t="s">
        <v>2637</v>
      </c>
      <c r="T1886" s="6">
        <f t="shared" si="602"/>
        <v>7.013888888888889E-3</v>
      </c>
      <c r="U1886">
        <f t="shared" si="590"/>
        <v>7.013888888888889E-3</v>
      </c>
      <c r="V1886">
        <f t="shared" si="591"/>
        <v>2.0706018518518519E-2</v>
      </c>
      <c r="W1886">
        <f t="shared" si="592"/>
        <v>1.369212962962963E-2</v>
      </c>
      <c r="X1886">
        <f t="shared" si="604"/>
        <v>7.69675925925926E-3</v>
      </c>
      <c r="Y1886">
        <f t="shared" si="593"/>
        <v>7.69675925925926E-3</v>
      </c>
      <c r="Z1886" t="b">
        <f t="shared" si="594"/>
        <v>0</v>
      </c>
      <c r="AA1886" s="6">
        <f t="shared" si="595"/>
        <v>1.2731481481481535E-4</v>
      </c>
      <c r="AB1886" s="6" t="b">
        <f t="shared" si="596"/>
        <v>0</v>
      </c>
      <c r="AC1886" s="9">
        <f t="shared" si="597"/>
        <v>23</v>
      </c>
      <c r="AD1886" s="9">
        <f t="shared" si="605"/>
        <v>125.45454545454493</v>
      </c>
      <c r="AE1886" s="10">
        <f t="shared" si="603"/>
        <v>9.2592592592592588E-5</v>
      </c>
      <c r="AF1886">
        <f t="shared" si="598"/>
        <v>6.8287037037037101E-4</v>
      </c>
      <c r="AG1886" t="b">
        <f t="shared" si="599"/>
        <v>0</v>
      </c>
      <c r="AH1886">
        <f t="shared" si="600"/>
        <v>2.0706018518518519E-2</v>
      </c>
    </row>
    <row r="1887" spans="1:34" x14ac:dyDescent="0.2">
      <c r="A1887">
        <v>1999</v>
      </c>
      <c r="B1887" t="s">
        <v>1941</v>
      </c>
      <c r="C1887" t="s">
        <v>1961</v>
      </c>
      <c r="D1887" t="s">
        <v>2035</v>
      </c>
      <c r="E1887" t="str">
        <f t="shared" si="587"/>
        <v>Beth RigbyMar 18, 2020</v>
      </c>
      <c r="F1887" t="str">
        <f>VLOOKUP(D1887,'names lookup'!A:L,5,FALSE)</f>
        <v>Beth Rigby</v>
      </c>
      <c r="G1887" t="str">
        <f>VLOOKUP(F1887,'names lookup'!E:H,3,FALSE)</f>
        <v>Sky News</v>
      </c>
      <c r="H1887" t="str">
        <f>VLOOKUP(F1887,'names lookup'!E:I,5,FALSE)</f>
        <v>Media</v>
      </c>
      <c r="I1887" t="str">
        <f>VLOOKUP($F1887,'names lookup'!$E:J,6,FALSE)</f>
        <v>TV</v>
      </c>
      <c r="J1887" t="str">
        <f>VLOOKUP($F1887,'names lookup'!$E:K,7,FALSE)</f>
        <v>National</v>
      </c>
      <c r="K1887" t="str">
        <f>VLOOKUP($F1887,'names lookup'!$E:L,8,FALSE)</f>
        <v>UK</v>
      </c>
      <c r="L1887" t="str">
        <f t="shared" si="588"/>
        <v>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v>
      </c>
      <c r="M1887" t="str">
        <f t="shared" si="601"/>
        <v>10:17</v>
      </c>
      <c r="O1887">
        <v>740</v>
      </c>
      <c r="Q1887" t="s">
        <v>1942</v>
      </c>
      <c r="R1887" s="7">
        <f t="shared" si="589"/>
        <v>43908</v>
      </c>
      <c r="S1887" t="s">
        <v>3065</v>
      </c>
      <c r="T1887" s="6">
        <f t="shared" si="602"/>
        <v>7.1412037037037043E-3</v>
      </c>
      <c r="U1887">
        <f t="shared" si="590"/>
        <v>7.1412037037037043E-3</v>
      </c>
      <c r="V1887">
        <f t="shared" si="591"/>
        <v>7.1412037037037043E-3</v>
      </c>
      <c r="W1887">
        <f t="shared" si="592"/>
        <v>0</v>
      </c>
      <c r="X1887">
        <f t="shared" si="604"/>
        <v>7.69675925925926E-3</v>
      </c>
      <c r="Y1887">
        <f t="shared" si="593"/>
        <v>7.69675925925926E-3</v>
      </c>
      <c r="Z1887" t="b">
        <f t="shared" si="594"/>
        <v>0</v>
      </c>
      <c r="AA1887" s="6">
        <f t="shared" si="595"/>
        <v>5.5555555555555566E-4</v>
      </c>
      <c r="AB1887" s="6" t="b">
        <f t="shared" si="596"/>
        <v>0</v>
      </c>
      <c r="AC1887" s="9">
        <f t="shared" si="597"/>
        <v>129</v>
      </c>
      <c r="AD1887" s="9">
        <f t="shared" si="605"/>
        <v>161.24999999999997</v>
      </c>
      <c r="AE1887" s="10">
        <f t="shared" si="603"/>
        <v>5.3240740740740744E-4</v>
      </c>
      <c r="AF1887">
        <f t="shared" si="598"/>
        <v>5.5555555555555566E-4</v>
      </c>
      <c r="AG1887" t="b">
        <f t="shared" si="599"/>
        <v>0</v>
      </c>
      <c r="AH1887">
        <f t="shared" si="600"/>
        <v>2.0706018518518519E-2</v>
      </c>
    </row>
    <row r="1888" spans="1:34" x14ac:dyDescent="0.2">
      <c r="A1888">
        <v>2000</v>
      </c>
      <c r="B1888" t="s">
        <v>1941</v>
      </c>
      <c r="C1888" t="s">
        <v>1962</v>
      </c>
      <c r="D1888" t="s">
        <v>2038</v>
      </c>
      <c r="E1888" t="str">
        <f t="shared" si="587"/>
        <v>Boris JohnsonMar 18, 2020</v>
      </c>
      <c r="F1888" t="str">
        <f>VLOOKUP(D1888,'names lookup'!A:L,5,FALSE)</f>
        <v>Boris Johnson</v>
      </c>
      <c r="G1888" t="str">
        <f>VLOOKUP(F1888,'names lookup'!E:H,3,FALSE)</f>
        <v>Government</v>
      </c>
      <c r="H1888" t="str">
        <f>VLOOKUP(F1888,'names lookup'!E:I,5,FALSE)</f>
        <v>Government</v>
      </c>
      <c r="I1888" t="str">
        <f>VLOOKUP($F1888,'names lookup'!$E:J,6,FALSE)</f>
        <v>Central govt</v>
      </c>
      <c r="J1888" t="str">
        <f>VLOOKUP($F1888,'names lookup'!$E:K,7,FALSE)</f>
        <v>N/A</v>
      </c>
      <c r="K1888" t="str">
        <f>VLOOKUP($F1888,'names lookup'!$E:L,8,FALSE)</f>
        <v>UK</v>
      </c>
      <c r="L1888" t="str">
        <f t="shared" si="588"/>
        <v>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v>
      </c>
      <c r="M1888" t="str">
        <f t="shared" si="601"/>
        <v>11:05</v>
      </c>
      <c r="O1888">
        <v>499</v>
      </c>
      <c r="Q1888" t="s">
        <v>1942</v>
      </c>
      <c r="R1888" s="7">
        <f t="shared" si="589"/>
        <v>43908</v>
      </c>
      <c r="S1888" t="s">
        <v>2827</v>
      </c>
      <c r="T1888" s="6">
        <f t="shared" si="602"/>
        <v>7.69675925925926E-3</v>
      </c>
      <c r="U1888">
        <f t="shared" si="590"/>
        <v>7.69675925925926E-3</v>
      </c>
      <c r="V1888">
        <f t="shared" si="591"/>
        <v>2.0706018518518519E-2</v>
      </c>
      <c r="W1888">
        <f t="shared" si="592"/>
        <v>1.3009259259259259E-2</v>
      </c>
      <c r="X1888">
        <f t="shared" si="604"/>
        <v>1.0138888888888888E-2</v>
      </c>
      <c r="Y1888">
        <f t="shared" si="593"/>
        <v>1.0138888888888888E-2</v>
      </c>
      <c r="Z1888" t="b">
        <f t="shared" si="594"/>
        <v>0</v>
      </c>
      <c r="AA1888" s="6">
        <f t="shared" si="595"/>
        <v>3.819444444444443E-4</v>
      </c>
      <c r="AB1888" s="6" t="b">
        <f t="shared" si="596"/>
        <v>0</v>
      </c>
      <c r="AC1888" s="9">
        <f t="shared" si="597"/>
        <v>88</v>
      </c>
      <c r="AD1888" s="9">
        <f t="shared" si="605"/>
        <v>160.00000000000006</v>
      </c>
      <c r="AE1888" s="10">
        <f t="shared" si="603"/>
        <v>3.5879629629629635E-4</v>
      </c>
      <c r="AF1888">
        <f t="shared" si="598"/>
        <v>2.4421296296296283E-3</v>
      </c>
      <c r="AG1888" t="b">
        <f t="shared" si="599"/>
        <v>0</v>
      </c>
      <c r="AH1888">
        <f t="shared" si="600"/>
        <v>2.0706018518518519E-2</v>
      </c>
    </row>
    <row r="1889" spans="1:34" x14ac:dyDescent="0.2">
      <c r="A1889">
        <v>2001</v>
      </c>
      <c r="B1889" t="s">
        <v>1941</v>
      </c>
      <c r="C1889" t="s">
        <v>1963</v>
      </c>
      <c r="D1889" t="s">
        <v>2131</v>
      </c>
      <c r="E1889" t="str">
        <f t="shared" si="587"/>
        <v>Patrick VallanceMar 18, 2020</v>
      </c>
      <c r="F1889" t="str">
        <f>VLOOKUP(D1889,'names lookup'!A:L,5,FALSE)</f>
        <v>Patrick Vallance</v>
      </c>
      <c r="G1889" t="str">
        <f>VLOOKUP(F1889,'names lookup'!E:H,3,FALSE)</f>
        <v>Government</v>
      </c>
      <c r="H1889" t="str">
        <f>VLOOKUP(F1889,'names lookup'!E:I,5,FALSE)</f>
        <v>Government</v>
      </c>
      <c r="I1889" t="str">
        <f>VLOOKUP($F1889,'names lookup'!$E:J,6,FALSE)</f>
        <v>Central govt</v>
      </c>
      <c r="J1889" t="str">
        <f>VLOOKUP($F1889,'names lookup'!$E:K,7,FALSE)</f>
        <v>N/A</v>
      </c>
      <c r="K1889" t="str">
        <f>VLOOKUP($F1889,'names lookup'!$E:L,8,FALSE)</f>
        <v>UK</v>
      </c>
      <c r="L1889" t="str">
        <f t="shared" si="588"/>
        <v>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v>
      </c>
      <c r="M1889" t="str">
        <f t="shared" si="601"/>
        <v>11:38</v>
      </c>
      <c r="O1889">
        <v>1303</v>
      </c>
      <c r="Q1889" t="s">
        <v>1942</v>
      </c>
      <c r="R1889" s="7">
        <f t="shared" si="589"/>
        <v>43908</v>
      </c>
      <c r="S1889" t="s">
        <v>2680</v>
      </c>
      <c r="T1889" s="6">
        <f t="shared" si="602"/>
        <v>8.0787037037037043E-3</v>
      </c>
      <c r="U1889">
        <f t="shared" si="590"/>
        <v>8.0787037037037043E-3</v>
      </c>
      <c r="V1889">
        <f t="shared" si="591"/>
        <v>1.9120370370370371E-2</v>
      </c>
      <c r="W1889">
        <f t="shared" si="592"/>
        <v>1.1041666666666667E-2</v>
      </c>
      <c r="X1889">
        <f t="shared" si="604"/>
        <v>1.0138888888888888E-2</v>
      </c>
      <c r="Y1889">
        <f t="shared" si="593"/>
        <v>1.0138888888888888E-2</v>
      </c>
      <c r="Z1889" t="b">
        <f t="shared" si="594"/>
        <v>0</v>
      </c>
      <c r="AA1889" s="6">
        <f t="shared" si="595"/>
        <v>8.6805555555555421E-4</v>
      </c>
      <c r="AB1889" s="6" t="b">
        <f t="shared" si="596"/>
        <v>0</v>
      </c>
      <c r="AC1889" s="9">
        <f t="shared" si="597"/>
        <v>233</v>
      </c>
      <c r="AD1889" s="9">
        <f t="shared" si="605"/>
        <v>186.40000000000029</v>
      </c>
      <c r="AE1889" s="10">
        <f t="shared" si="603"/>
        <v>9.6064814814814808E-4</v>
      </c>
      <c r="AF1889">
        <f t="shared" si="598"/>
        <v>2.060185185185184E-3</v>
      </c>
      <c r="AG1889" t="b">
        <f t="shared" si="599"/>
        <v>0</v>
      </c>
      <c r="AH1889">
        <f t="shared" si="600"/>
        <v>2.0706018518518519E-2</v>
      </c>
    </row>
    <row r="1890" spans="1:34" x14ac:dyDescent="0.2">
      <c r="A1890">
        <v>2002</v>
      </c>
      <c r="B1890" t="s">
        <v>1941</v>
      </c>
      <c r="C1890" t="s">
        <v>1964</v>
      </c>
      <c r="D1890" t="s">
        <v>2038</v>
      </c>
      <c r="E1890" t="str">
        <f t="shared" si="587"/>
        <v>Boris JohnsonMar 18, 2020</v>
      </c>
      <c r="F1890" t="str">
        <f>VLOOKUP(D1890,'names lookup'!A:L,5,FALSE)</f>
        <v>Boris Johnson</v>
      </c>
      <c r="G1890" t="str">
        <f>VLOOKUP(F1890,'names lookup'!E:H,3,FALSE)</f>
        <v>Government</v>
      </c>
      <c r="H1890" t="str">
        <f>VLOOKUP(F1890,'names lookup'!E:I,5,FALSE)</f>
        <v>Government</v>
      </c>
      <c r="I1890" t="str">
        <f>VLOOKUP($F1890,'names lookup'!$E:J,6,FALSE)</f>
        <v>Central govt</v>
      </c>
      <c r="J1890" t="str">
        <f>VLOOKUP($F1890,'names lookup'!$E:K,7,FALSE)</f>
        <v>N/A</v>
      </c>
      <c r="K1890" t="str">
        <f>VLOOKUP($F1890,'names lookup'!$E:L,8,FALSE)</f>
        <v>UK</v>
      </c>
      <c r="L1890" t="str">
        <f t="shared" si="588"/>
        <v>Jenney, I think you had a little on that as well.</v>
      </c>
      <c r="M1890" t="str">
        <f t="shared" si="601"/>
        <v>12:53</v>
      </c>
      <c r="O1890">
        <v>72</v>
      </c>
      <c r="Q1890" t="s">
        <v>1942</v>
      </c>
      <c r="R1890" s="7">
        <f t="shared" si="589"/>
        <v>43908</v>
      </c>
      <c r="S1890" t="s">
        <v>3066</v>
      </c>
      <c r="T1890" s="6">
        <f t="shared" si="602"/>
        <v>8.9467592592592585E-3</v>
      </c>
      <c r="U1890">
        <f t="shared" si="590"/>
        <v>8.9467592592592585E-3</v>
      </c>
      <c r="V1890">
        <f t="shared" si="591"/>
        <v>2.0706018518518519E-2</v>
      </c>
      <c r="W1890">
        <f t="shared" si="592"/>
        <v>1.1759259259259261E-2</v>
      </c>
      <c r="X1890">
        <f t="shared" si="604"/>
        <v>1.0138888888888888E-2</v>
      </c>
      <c r="Y1890">
        <f t="shared" si="593"/>
        <v>1.0138888888888888E-2</v>
      </c>
      <c r="Z1890" t="b">
        <f t="shared" si="594"/>
        <v>0</v>
      </c>
      <c r="AA1890" s="6">
        <f t="shared" si="595"/>
        <v>3.4722222222222446E-5</v>
      </c>
      <c r="AB1890" s="6" t="b">
        <f t="shared" si="596"/>
        <v>0</v>
      </c>
      <c r="AC1890" s="9">
        <f t="shared" si="597"/>
        <v>11</v>
      </c>
      <c r="AD1890" s="9">
        <f t="shared" si="605"/>
        <v>219.99999999999858</v>
      </c>
      <c r="AE1890" s="10">
        <f t="shared" si="603"/>
        <v>3.4722222222222222E-5</v>
      </c>
      <c r="AF1890">
        <f t="shared" si="598"/>
        <v>1.1921296296296298E-3</v>
      </c>
      <c r="AG1890" t="b">
        <f t="shared" si="599"/>
        <v>0</v>
      </c>
      <c r="AH1890">
        <f t="shared" si="600"/>
        <v>2.0706018518518519E-2</v>
      </c>
    </row>
    <row r="1891" spans="1:34" x14ac:dyDescent="0.2">
      <c r="A1891">
        <v>2003</v>
      </c>
      <c r="B1891" t="s">
        <v>1941</v>
      </c>
      <c r="C1891" t="s">
        <v>1965</v>
      </c>
      <c r="D1891" t="s">
        <v>2088</v>
      </c>
      <c r="E1891" t="str">
        <f t="shared" si="587"/>
        <v>Jenney HarriesMar 18, 2020</v>
      </c>
      <c r="F1891" t="str">
        <f>VLOOKUP(E1891,'names lookup'!D:L,2,FALSE)</f>
        <v>Dr. Jenny Harries</v>
      </c>
      <c r="G1891" t="str">
        <f>VLOOKUP(F1891,'names lookup'!E:H,3,FALSE)</f>
        <v>Department of Health and Social Care (DHSC)</v>
      </c>
      <c r="H1891" t="str">
        <f>VLOOKUP(F1891,'names lookup'!E:I,5,FALSE)</f>
        <v>Government</v>
      </c>
      <c r="I1891" t="str">
        <f>VLOOKUP($F1891,'names lookup'!$E:J,6,FALSE)</f>
        <v>Health</v>
      </c>
      <c r="J1891" t="str">
        <f>VLOOKUP($F1891,'names lookup'!$E:K,7,FALSE)</f>
        <v>N/A</v>
      </c>
      <c r="K1891" t="str">
        <f>VLOOKUP($F1891,'names lookup'!$E:L,8,FALSE)</f>
        <v>England</v>
      </c>
      <c r="L1891" t="str">
        <f t="shared" si="588"/>
        <v>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v>
      </c>
      <c r="M1891" t="str">
        <f t="shared" si="601"/>
        <v>12:56</v>
      </c>
      <c r="O1891">
        <v>499</v>
      </c>
      <c r="Q1891" t="s">
        <v>1942</v>
      </c>
      <c r="R1891" s="7">
        <f t="shared" si="589"/>
        <v>43908</v>
      </c>
      <c r="S1891" t="s">
        <v>2377</v>
      </c>
      <c r="T1891" s="6">
        <f t="shared" si="602"/>
        <v>8.9814814814814809E-3</v>
      </c>
      <c r="U1891">
        <f t="shared" si="590"/>
        <v>8.9814814814814809E-3</v>
      </c>
      <c r="V1891">
        <f t="shared" si="591"/>
        <v>1.3125E-2</v>
      </c>
      <c r="W1891">
        <f t="shared" si="592"/>
        <v>4.1435185185185186E-3</v>
      </c>
      <c r="X1891">
        <f t="shared" si="604"/>
        <v>1.0138888888888888E-2</v>
      </c>
      <c r="Y1891">
        <f t="shared" si="593"/>
        <v>1.0138888888888888E-2</v>
      </c>
      <c r="Z1891" t="b">
        <f t="shared" si="594"/>
        <v>0</v>
      </c>
      <c r="AA1891" s="6">
        <f t="shared" si="595"/>
        <v>2.6620370370370426E-4</v>
      </c>
      <c r="AB1891" s="6" t="b">
        <f t="shared" si="596"/>
        <v>0</v>
      </c>
      <c r="AC1891" s="9">
        <f t="shared" si="597"/>
        <v>78</v>
      </c>
      <c r="AD1891" s="9">
        <f t="shared" si="605"/>
        <v>203.47826086956479</v>
      </c>
      <c r="AE1891" s="10">
        <f t="shared" si="603"/>
        <v>3.1250000000000001E-4</v>
      </c>
      <c r="AF1891">
        <f t="shared" si="598"/>
        <v>1.1574074074074073E-3</v>
      </c>
      <c r="AG1891" t="b">
        <f t="shared" si="599"/>
        <v>0</v>
      </c>
      <c r="AH1891">
        <f t="shared" si="600"/>
        <v>2.0706018518518519E-2</v>
      </c>
    </row>
    <row r="1892" spans="1:34" x14ac:dyDescent="0.2">
      <c r="A1892">
        <v>2004</v>
      </c>
      <c r="B1892" t="s">
        <v>1941</v>
      </c>
      <c r="C1892" t="s">
        <v>1966</v>
      </c>
      <c r="D1892" t="s">
        <v>2038</v>
      </c>
      <c r="E1892" t="str">
        <f t="shared" si="587"/>
        <v>Boris JohnsonMar 18, 2020</v>
      </c>
      <c r="F1892" t="str">
        <f>VLOOKUP(D1892,'names lookup'!A:L,5,FALSE)</f>
        <v>Boris Johnson</v>
      </c>
      <c r="G1892" t="str">
        <f>VLOOKUP(F1892,'names lookup'!E:H,3,FALSE)</f>
        <v>Government</v>
      </c>
      <c r="H1892" t="str">
        <f>VLOOKUP(F1892,'names lookup'!E:I,5,FALSE)</f>
        <v>Government</v>
      </c>
      <c r="I1892" t="str">
        <f>VLOOKUP($F1892,'names lookup'!$E:J,6,FALSE)</f>
        <v>Central govt</v>
      </c>
      <c r="J1892" t="str">
        <f>VLOOKUP($F1892,'names lookup'!$E:K,7,FALSE)</f>
        <v>N/A</v>
      </c>
      <c r="K1892" t="str">
        <f>VLOOKUP($F1892,'names lookup'!$E:L,8,FALSE)</f>
        <v>UK</v>
      </c>
      <c r="L1892" t="str">
        <f t="shared" si="588"/>
        <v>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v>
      </c>
      <c r="M1892" t="str">
        <f t="shared" si="601"/>
        <v>13:19</v>
      </c>
      <c r="O1892">
        <v>737</v>
      </c>
      <c r="Q1892" t="s">
        <v>1942</v>
      </c>
      <c r="R1892" s="7">
        <f t="shared" si="589"/>
        <v>43908</v>
      </c>
      <c r="S1892" t="s">
        <v>2831</v>
      </c>
      <c r="T1892" s="6">
        <f t="shared" si="602"/>
        <v>9.2476851851851852E-3</v>
      </c>
      <c r="U1892">
        <f t="shared" si="590"/>
        <v>9.2476851851851852E-3</v>
      </c>
      <c r="V1892">
        <f t="shared" si="591"/>
        <v>2.0706018518518519E-2</v>
      </c>
      <c r="W1892">
        <f t="shared" si="592"/>
        <v>1.1458333333333334E-2</v>
      </c>
      <c r="X1892">
        <f t="shared" si="604"/>
        <v>1.0138888888888888E-2</v>
      </c>
      <c r="Y1892">
        <f t="shared" si="593"/>
        <v>1.0138888888888888E-2</v>
      </c>
      <c r="Z1892" t="b">
        <f t="shared" si="594"/>
        <v>0</v>
      </c>
      <c r="AA1892" s="6">
        <f t="shared" si="595"/>
        <v>4.9768518518518608E-4</v>
      </c>
      <c r="AB1892" s="6" t="b">
        <f t="shared" si="596"/>
        <v>0</v>
      </c>
      <c r="AC1892" s="9">
        <f t="shared" si="597"/>
        <v>135</v>
      </c>
      <c r="AD1892" s="9">
        <f t="shared" si="605"/>
        <v>188.3720930232555</v>
      </c>
      <c r="AE1892" s="10">
        <f t="shared" si="603"/>
        <v>5.5555555555555556E-4</v>
      </c>
      <c r="AF1892">
        <f t="shared" si="598"/>
        <v>8.9120370370370308E-4</v>
      </c>
      <c r="AG1892" t="b">
        <f t="shared" si="599"/>
        <v>0</v>
      </c>
      <c r="AH1892">
        <f t="shared" si="600"/>
        <v>2.0706018518518519E-2</v>
      </c>
    </row>
    <row r="1893" spans="1:34" x14ac:dyDescent="0.2">
      <c r="A1893">
        <v>2005</v>
      </c>
      <c r="B1893" t="s">
        <v>1941</v>
      </c>
      <c r="C1893" t="s">
        <v>1967</v>
      </c>
      <c r="D1893" t="s">
        <v>2111</v>
      </c>
      <c r="E1893" t="str">
        <f t="shared" si="587"/>
        <v>Laura KuenssbergMar 18, 2020</v>
      </c>
      <c r="F1893" t="str">
        <f>VLOOKUP(D1893,'names lookup'!A:L,5,FALSE)</f>
        <v>Laura Kuenssberg</v>
      </c>
      <c r="G1893" t="str">
        <f>VLOOKUP(F1893,'names lookup'!E:H,3,FALSE)</f>
        <v>BBC News</v>
      </c>
      <c r="H1893" t="str">
        <f>VLOOKUP(F1893,'names lookup'!E:I,5,FALSE)</f>
        <v>Media</v>
      </c>
      <c r="I1893" t="str">
        <f>VLOOKUP($F1893,'names lookup'!$E:J,6,FALSE)</f>
        <v>TV</v>
      </c>
      <c r="J1893" t="str">
        <f>VLOOKUP($F1893,'names lookup'!$E:K,7,FALSE)</f>
        <v>National</v>
      </c>
      <c r="K1893" t="str">
        <f>VLOOKUP($F1893,'names lookup'!$E:L,8,FALSE)</f>
        <v>UK</v>
      </c>
      <c r="L1893" t="str">
        <f t="shared" si="588"/>
        <v>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v>
      </c>
      <c r="M1893" t="str">
        <f t="shared" si="601"/>
        <v>14:02</v>
      </c>
      <c r="O1893">
        <v>595</v>
      </c>
      <c r="Q1893" t="s">
        <v>1942</v>
      </c>
      <c r="R1893" s="7">
        <f t="shared" si="589"/>
        <v>43908</v>
      </c>
      <c r="S1893" t="s">
        <v>2318</v>
      </c>
      <c r="T1893" s="6">
        <f t="shared" si="602"/>
        <v>9.7453703703703713E-3</v>
      </c>
      <c r="U1893">
        <f t="shared" si="590"/>
        <v>9.7453703703703713E-3</v>
      </c>
      <c r="V1893">
        <f t="shared" si="591"/>
        <v>9.7453703703703713E-3</v>
      </c>
      <c r="W1893">
        <f t="shared" si="592"/>
        <v>0</v>
      </c>
      <c r="X1893">
        <f t="shared" si="604"/>
        <v>1.0138888888888888E-2</v>
      </c>
      <c r="Y1893">
        <f t="shared" si="593"/>
        <v>1.0138888888888888E-2</v>
      </c>
      <c r="Z1893" t="b">
        <f t="shared" si="594"/>
        <v>0</v>
      </c>
      <c r="AA1893" s="6">
        <f t="shared" si="595"/>
        <v>3.93518518518517E-4</v>
      </c>
      <c r="AB1893" s="6" t="b">
        <f t="shared" si="596"/>
        <v>0</v>
      </c>
      <c r="AC1893" s="9">
        <f t="shared" si="597"/>
        <v>102</v>
      </c>
      <c r="AD1893" s="9">
        <f t="shared" si="605"/>
        <v>180.00000000000071</v>
      </c>
      <c r="AE1893" s="10">
        <f t="shared" si="603"/>
        <v>4.1666666666666669E-4</v>
      </c>
      <c r="AF1893">
        <f t="shared" si="598"/>
        <v>3.93518518518517E-4</v>
      </c>
      <c r="AG1893" t="b">
        <f t="shared" si="599"/>
        <v>0</v>
      </c>
      <c r="AH1893">
        <f t="shared" si="600"/>
        <v>2.0706018518518519E-2</v>
      </c>
    </row>
    <row r="1894" spans="1:34" x14ac:dyDescent="0.2">
      <c r="A1894">
        <v>2006</v>
      </c>
      <c r="B1894" t="s">
        <v>1941</v>
      </c>
      <c r="C1894" t="s">
        <v>1968</v>
      </c>
      <c r="D1894" t="s">
        <v>2038</v>
      </c>
      <c r="E1894" t="str">
        <f t="shared" si="587"/>
        <v>Boris JohnsonMar 18, 2020</v>
      </c>
      <c r="F1894" t="str">
        <f>VLOOKUP(D1894,'names lookup'!A:L,5,FALSE)</f>
        <v>Boris Johnson</v>
      </c>
      <c r="G1894" t="str">
        <f>VLOOKUP(F1894,'names lookup'!E:H,3,FALSE)</f>
        <v>Government</v>
      </c>
      <c r="H1894" t="str">
        <f>VLOOKUP(F1894,'names lookup'!E:I,5,FALSE)</f>
        <v>Government</v>
      </c>
      <c r="I1894" t="str">
        <f>VLOOKUP($F1894,'names lookup'!$E:J,6,FALSE)</f>
        <v>Central govt</v>
      </c>
      <c r="J1894" t="str">
        <f>VLOOKUP($F1894,'names lookup'!$E:K,7,FALSE)</f>
        <v>N/A</v>
      </c>
      <c r="K1894" t="str">
        <f>VLOOKUP($F1894,'names lookup'!$E:L,8,FALSE)</f>
        <v>UK</v>
      </c>
      <c r="L1894" t="str">
        <f t="shared" si="588"/>
        <v>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v>
      </c>
      <c r="M1894" t="str">
        <f t="shared" si="601"/>
        <v>14:36</v>
      </c>
      <c r="O1894">
        <v>681</v>
      </c>
      <c r="Q1894" t="s">
        <v>1942</v>
      </c>
      <c r="R1894" s="7">
        <f t="shared" si="589"/>
        <v>43908</v>
      </c>
      <c r="S1894" t="s">
        <v>3067</v>
      </c>
      <c r="T1894" s="6">
        <f t="shared" si="602"/>
        <v>1.0138888888888888E-2</v>
      </c>
      <c r="U1894">
        <f t="shared" si="590"/>
        <v>1.0138888888888888E-2</v>
      </c>
      <c r="V1894">
        <f t="shared" si="591"/>
        <v>2.0706018518518519E-2</v>
      </c>
      <c r="W1894">
        <f t="shared" si="592"/>
        <v>1.0567129629629631E-2</v>
      </c>
      <c r="X1894">
        <f t="shared" si="604"/>
        <v>1.1967592592592592E-2</v>
      </c>
      <c r="Y1894">
        <f t="shared" si="593"/>
        <v>1.1967592592592592E-2</v>
      </c>
      <c r="Z1894" t="b">
        <f t="shared" si="594"/>
        <v>0</v>
      </c>
      <c r="AA1894" s="6">
        <f t="shared" si="595"/>
        <v>5.3240740740740852E-4</v>
      </c>
      <c r="AB1894" s="6" t="b">
        <f t="shared" si="596"/>
        <v>0</v>
      </c>
      <c r="AC1894" s="9">
        <f t="shared" si="597"/>
        <v>127</v>
      </c>
      <c r="AD1894" s="9">
        <f t="shared" si="605"/>
        <v>165.65217391304313</v>
      </c>
      <c r="AE1894" s="10">
        <f t="shared" si="603"/>
        <v>5.2083333333333333E-4</v>
      </c>
      <c r="AF1894">
        <f t="shared" si="598"/>
        <v>1.8287037037037039E-3</v>
      </c>
      <c r="AG1894" t="b">
        <f t="shared" si="599"/>
        <v>0</v>
      </c>
      <c r="AH1894">
        <f t="shared" si="600"/>
        <v>2.0706018518518519E-2</v>
      </c>
    </row>
    <row r="1895" spans="1:34" x14ac:dyDescent="0.2">
      <c r="A1895">
        <v>2007</v>
      </c>
      <c r="B1895" t="s">
        <v>1941</v>
      </c>
      <c r="C1895" t="s">
        <v>1969</v>
      </c>
      <c r="D1895" t="s">
        <v>2131</v>
      </c>
      <c r="E1895" t="str">
        <f t="shared" si="587"/>
        <v>Patrick VallanceMar 18, 2020</v>
      </c>
      <c r="F1895" t="str">
        <f>VLOOKUP(D1895,'names lookup'!A:L,5,FALSE)</f>
        <v>Patrick Vallance</v>
      </c>
      <c r="G1895" t="str">
        <f>VLOOKUP(F1895,'names lookup'!E:H,3,FALSE)</f>
        <v>Government</v>
      </c>
      <c r="H1895" t="str">
        <f>VLOOKUP(F1895,'names lookup'!E:I,5,FALSE)</f>
        <v>Government</v>
      </c>
      <c r="I1895" t="str">
        <f>VLOOKUP($F1895,'names lookup'!$E:J,6,FALSE)</f>
        <v>Central govt</v>
      </c>
      <c r="J1895" t="str">
        <f>VLOOKUP($F1895,'names lookup'!$E:K,7,FALSE)</f>
        <v>N/A</v>
      </c>
      <c r="K1895" t="str">
        <f>VLOOKUP($F1895,'names lookup'!$E:L,8,FALSE)</f>
        <v>UK</v>
      </c>
      <c r="L1895" t="str">
        <f t="shared" si="588"/>
        <v>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v>
      </c>
      <c r="M1895" t="str">
        <f t="shared" si="601"/>
        <v>15:22</v>
      </c>
      <c r="O1895">
        <v>773</v>
      </c>
      <c r="Q1895" t="s">
        <v>1942</v>
      </c>
      <c r="R1895" s="7">
        <f t="shared" si="589"/>
        <v>43908</v>
      </c>
      <c r="S1895" t="s">
        <v>3068</v>
      </c>
      <c r="T1895" s="6">
        <f t="shared" si="602"/>
        <v>1.0671296296296297E-2</v>
      </c>
      <c r="U1895">
        <f t="shared" si="590"/>
        <v>1.0671296296296297E-2</v>
      </c>
      <c r="V1895">
        <f t="shared" si="591"/>
        <v>1.9120370370370371E-2</v>
      </c>
      <c r="W1895">
        <f t="shared" si="592"/>
        <v>8.4490740740740741E-3</v>
      </c>
      <c r="X1895">
        <f t="shared" si="604"/>
        <v>1.1967592592592592E-2</v>
      </c>
      <c r="Y1895">
        <f t="shared" si="593"/>
        <v>1.1967592592592592E-2</v>
      </c>
      <c r="Z1895" t="b">
        <f t="shared" si="594"/>
        <v>0</v>
      </c>
      <c r="AA1895" s="6">
        <f t="shared" si="595"/>
        <v>5.555555555555574E-4</v>
      </c>
      <c r="AB1895" s="6" t="b">
        <f t="shared" si="596"/>
        <v>0</v>
      </c>
      <c r="AC1895" s="9">
        <f t="shared" si="597"/>
        <v>134</v>
      </c>
      <c r="AD1895" s="9">
        <f t="shared" si="605"/>
        <v>167.49999999999943</v>
      </c>
      <c r="AE1895" s="10">
        <f t="shared" si="603"/>
        <v>5.5555555555555556E-4</v>
      </c>
      <c r="AF1895">
        <f t="shared" si="598"/>
        <v>1.2962962962962954E-3</v>
      </c>
      <c r="AG1895" t="b">
        <f t="shared" si="599"/>
        <v>0</v>
      </c>
      <c r="AH1895">
        <f t="shared" si="600"/>
        <v>2.0706018518518519E-2</v>
      </c>
    </row>
    <row r="1896" spans="1:34" x14ac:dyDescent="0.2">
      <c r="A1896">
        <v>2008</v>
      </c>
      <c r="B1896" t="s">
        <v>1941</v>
      </c>
      <c r="C1896" t="s">
        <v>1970</v>
      </c>
      <c r="D1896" t="s">
        <v>2038</v>
      </c>
      <c r="E1896" t="str">
        <f t="shared" si="587"/>
        <v>Boris JohnsonMar 18, 2020</v>
      </c>
      <c r="F1896" t="str">
        <f>VLOOKUP(D1896,'names lookup'!A:L,5,FALSE)</f>
        <v>Boris Johnson</v>
      </c>
      <c r="G1896" t="str">
        <f>VLOOKUP(F1896,'names lookup'!E:H,3,FALSE)</f>
        <v>Government</v>
      </c>
      <c r="H1896" t="str">
        <f>VLOOKUP(F1896,'names lookup'!E:I,5,FALSE)</f>
        <v>Government</v>
      </c>
      <c r="I1896" t="str">
        <f>VLOOKUP($F1896,'names lookup'!$E:J,6,FALSE)</f>
        <v>Central govt</v>
      </c>
      <c r="J1896" t="str">
        <f>VLOOKUP($F1896,'names lookup'!$E:K,7,FALSE)</f>
        <v>N/A</v>
      </c>
      <c r="K1896" t="str">
        <f>VLOOKUP($F1896,'names lookup'!$E:L,8,FALSE)</f>
        <v>UK</v>
      </c>
      <c r="L1896" t="str">
        <f t="shared" si="588"/>
        <v>Thanks. Jenney, anything you want to add on?</v>
      </c>
      <c r="M1896" t="str">
        <f t="shared" si="601"/>
        <v>16:10</v>
      </c>
      <c r="O1896">
        <v>67</v>
      </c>
      <c r="Q1896" t="s">
        <v>1942</v>
      </c>
      <c r="R1896" s="7">
        <f t="shared" si="589"/>
        <v>43908</v>
      </c>
      <c r="S1896" t="s">
        <v>3069</v>
      </c>
      <c r="T1896" s="6">
        <f t="shared" si="602"/>
        <v>1.1226851851851854E-2</v>
      </c>
      <c r="U1896">
        <f t="shared" si="590"/>
        <v>1.1226851851851854E-2</v>
      </c>
      <c r="V1896">
        <f t="shared" si="591"/>
        <v>2.0706018518518519E-2</v>
      </c>
      <c r="W1896">
        <f t="shared" si="592"/>
        <v>9.4791666666666653E-3</v>
      </c>
      <c r="X1896">
        <f t="shared" si="604"/>
        <v>1.1967592592592592E-2</v>
      </c>
      <c r="Y1896">
        <f t="shared" si="593"/>
        <v>1.1967592592592592E-2</v>
      </c>
      <c r="Z1896" t="b">
        <f t="shared" si="594"/>
        <v>0</v>
      </c>
      <c r="AA1896" s="6">
        <f t="shared" si="595"/>
        <v>2.3148148148143671E-5</v>
      </c>
      <c r="AB1896" s="6" t="b">
        <f t="shared" si="596"/>
        <v>0</v>
      </c>
      <c r="AC1896" s="9">
        <f t="shared" si="597"/>
        <v>8</v>
      </c>
      <c r="AD1896" s="9">
        <f t="shared" si="605"/>
        <v>240.00000000004641</v>
      </c>
      <c r="AE1896" s="10">
        <f t="shared" si="603"/>
        <v>2.3148148148148147E-5</v>
      </c>
      <c r="AF1896">
        <f t="shared" si="598"/>
        <v>7.4074074074073799E-4</v>
      </c>
      <c r="AG1896" t="b">
        <f t="shared" si="599"/>
        <v>0</v>
      </c>
      <c r="AH1896">
        <f t="shared" si="600"/>
        <v>2.0706018518518519E-2</v>
      </c>
    </row>
    <row r="1897" spans="1:34" x14ac:dyDescent="0.2">
      <c r="A1897">
        <v>2009</v>
      </c>
      <c r="B1897" t="s">
        <v>1941</v>
      </c>
      <c r="C1897" t="s">
        <v>1971</v>
      </c>
      <c r="D1897" t="s">
        <v>2088</v>
      </c>
      <c r="E1897" t="str">
        <f t="shared" si="587"/>
        <v>Jenney HarriesMar 18, 2020</v>
      </c>
      <c r="F1897" t="str">
        <f>VLOOKUP(E1897,'names lookup'!D:L,2,FALSE)</f>
        <v>Dr. Jenny Harries</v>
      </c>
      <c r="G1897" t="str">
        <f>VLOOKUP(F1897,'names lookup'!E:H,3,FALSE)</f>
        <v>Department of Health and Social Care (DHSC)</v>
      </c>
      <c r="H1897" t="str">
        <f>VLOOKUP(F1897,'names lookup'!E:I,5,FALSE)</f>
        <v>Government</v>
      </c>
      <c r="I1897" t="str">
        <f>VLOOKUP($F1897,'names lookup'!$E:J,6,FALSE)</f>
        <v>Health</v>
      </c>
      <c r="J1897" t="str">
        <f>VLOOKUP($F1897,'names lookup'!$E:K,7,FALSE)</f>
        <v>N/A</v>
      </c>
      <c r="K1897" t="str">
        <f>VLOOKUP($F1897,'names lookup'!$E:L,8,FALSE)</f>
        <v>England</v>
      </c>
      <c r="L1897" t="str">
        <f t="shared" si="588"/>
        <v>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v>
      </c>
      <c r="M1897" t="str">
        <f t="shared" si="601"/>
        <v>16:12</v>
      </c>
      <c r="O1897">
        <v>474</v>
      </c>
      <c r="Q1897" t="s">
        <v>1942</v>
      </c>
      <c r="R1897" s="7">
        <f t="shared" si="589"/>
        <v>43908</v>
      </c>
      <c r="S1897" t="s">
        <v>2415</v>
      </c>
      <c r="T1897" s="6">
        <f t="shared" si="602"/>
        <v>1.1249999999999998E-2</v>
      </c>
      <c r="U1897">
        <f t="shared" si="590"/>
        <v>1.1249999999999998E-2</v>
      </c>
      <c r="V1897">
        <f t="shared" si="591"/>
        <v>1.3125E-2</v>
      </c>
      <c r="W1897">
        <f t="shared" si="592"/>
        <v>1.8750000000000017E-3</v>
      </c>
      <c r="X1897">
        <f t="shared" si="604"/>
        <v>1.1967592592592592E-2</v>
      </c>
      <c r="Y1897">
        <f t="shared" si="593"/>
        <v>1.1967592592592592E-2</v>
      </c>
      <c r="Z1897" t="b">
        <f t="shared" si="594"/>
        <v>0</v>
      </c>
      <c r="AA1897" s="6">
        <f t="shared" si="595"/>
        <v>3.3564814814815089E-4</v>
      </c>
      <c r="AB1897" s="6" t="b">
        <f t="shared" si="596"/>
        <v>0</v>
      </c>
      <c r="AC1897" s="9">
        <f t="shared" si="597"/>
        <v>83</v>
      </c>
      <c r="AD1897" s="9">
        <f t="shared" si="605"/>
        <v>171.72413793103308</v>
      </c>
      <c r="AE1897" s="10">
        <f t="shared" si="603"/>
        <v>3.3564814814814812E-4</v>
      </c>
      <c r="AF1897">
        <f t="shared" si="598"/>
        <v>7.1759259259259432E-4</v>
      </c>
      <c r="AG1897" t="b">
        <f t="shared" si="599"/>
        <v>0</v>
      </c>
      <c r="AH1897">
        <f t="shared" si="600"/>
        <v>2.0706018518518519E-2</v>
      </c>
    </row>
    <row r="1898" spans="1:34" x14ac:dyDescent="0.2">
      <c r="A1898">
        <v>2010</v>
      </c>
      <c r="B1898" t="s">
        <v>1941</v>
      </c>
      <c r="C1898" t="s">
        <v>1972</v>
      </c>
      <c r="D1898" t="s">
        <v>2038</v>
      </c>
      <c r="E1898" t="str">
        <f t="shared" si="587"/>
        <v>Boris JohnsonMar 18, 2020</v>
      </c>
      <c r="F1898" t="str">
        <f>VLOOKUP(D1898,'names lookup'!A:L,5,FALSE)</f>
        <v>Boris Johnson</v>
      </c>
      <c r="G1898" t="str">
        <f>VLOOKUP(F1898,'names lookup'!E:H,3,FALSE)</f>
        <v>Government</v>
      </c>
      <c r="H1898" t="str">
        <f>VLOOKUP(F1898,'names lookup'!E:I,5,FALSE)</f>
        <v>Government</v>
      </c>
      <c r="I1898" t="str">
        <f>VLOOKUP($F1898,'names lookup'!$E:J,6,FALSE)</f>
        <v>Central govt</v>
      </c>
      <c r="J1898" t="str">
        <f>VLOOKUP($F1898,'names lookup'!$E:K,7,FALSE)</f>
        <v>N/A</v>
      </c>
      <c r="K1898" t="str">
        <f>VLOOKUP($F1898,'names lookup'!$E:L,8,FALSE)</f>
        <v>UK</v>
      </c>
      <c r="L1898" t="str">
        <f t="shared" si="588"/>
        <v>Thanks. Shehab Khan, ITV.</v>
      </c>
      <c r="M1898" t="str">
        <f t="shared" si="601"/>
        <v>16:41</v>
      </c>
      <c r="O1898">
        <v>48</v>
      </c>
      <c r="Q1898" t="s">
        <v>1942</v>
      </c>
      <c r="R1898" s="7">
        <f t="shared" si="589"/>
        <v>43908</v>
      </c>
      <c r="S1898" t="s">
        <v>2756</v>
      </c>
      <c r="T1898" s="6">
        <f t="shared" si="602"/>
        <v>1.1585648148148149E-2</v>
      </c>
      <c r="U1898">
        <f t="shared" si="590"/>
        <v>1.1585648148148149E-2</v>
      </c>
      <c r="V1898">
        <f t="shared" si="591"/>
        <v>2.0706018518518519E-2</v>
      </c>
      <c r="W1898">
        <f t="shared" si="592"/>
        <v>9.1203703703703707E-3</v>
      </c>
      <c r="X1898">
        <f t="shared" si="604"/>
        <v>1.1967592592592592E-2</v>
      </c>
      <c r="Y1898">
        <f t="shared" si="593"/>
        <v>1.1967592592592592E-2</v>
      </c>
      <c r="Z1898" t="b">
        <f t="shared" si="594"/>
        <v>0</v>
      </c>
      <c r="AA1898" s="6">
        <f t="shared" si="595"/>
        <v>2.3148148148147141E-5</v>
      </c>
      <c r="AB1898" s="6" t="b">
        <f t="shared" si="596"/>
        <v>0</v>
      </c>
      <c r="AC1898" s="9">
        <f t="shared" si="597"/>
        <v>4</v>
      </c>
      <c r="AD1898" s="9">
        <f t="shared" si="605"/>
        <v>120.00000000000523</v>
      </c>
      <c r="AE1898" s="10">
        <f t="shared" si="603"/>
        <v>1.1574074074074073E-5</v>
      </c>
      <c r="AF1898">
        <f t="shared" si="598"/>
        <v>3.8194444444444343E-4</v>
      </c>
      <c r="AG1898" t="b">
        <f t="shared" si="599"/>
        <v>0</v>
      </c>
      <c r="AH1898">
        <f t="shared" si="600"/>
        <v>2.0706018518518519E-2</v>
      </c>
    </row>
    <row r="1899" spans="1:34" x14ac:dyDescent="0.2">
      <c r="A1899">
        <v>2011</v>
      </c>
      <c r="B1899" t="s">
        <v>1941</v>
      </c>
      <c r="C1899" t="s">
        <v>1973</v>
      </c>
      <c r="D1899" t="s">
        <v>2153</v>
      </c>
      <c r="E1899" t="str">
        <f t="shared" si="587"/>
        <v>Shehab KhanMar 18, 2020</v>
      </c>
      <c r="F1899" t="str">
        <f>VLOOKUP(D1899,'names lookup'!A:L,5,FALSE)</f>
        <v>Shehab Khan</v>
      </c>
      <c r="G1899" t="str">
        <f>VLOOKUP(F1899,'names lookup'!E:H,3,FALSE)</f>
        <v>ITV News</v>
      </c>
      <c r="H1899" t="str">
        <f>VLOOKUP(F1899,'names lookup'!E:I,5,FALSE)</f>
        <v>Media</v>
      </c>
      <c r="I1899" t="str">
        <f>VLOOKUP($F1899,'names lookup'!$E:J,6,FALSE)</f>
        <v>TV</v>
      </c>
      <c r="J1899" t="str">
        <f>VLOOKUP($F1899,'names lookup'!$E:K,7,FALSE)</f>
        <v>National</v>
      </c>
      <c r="K1899" t="str">
        <f>VLOOKUP($F1899,'names lookup'!$E:L,8,FALSE)</f>
        <v>UK</v>
      </c>
      <c r="L1899" t="str">
        <f t="shared" si="588"/>
        <v>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v>
      </c>
      <c r="M1899" t="str">
        <f t="shared" si="601"/>
        <v>16:43</v>
      </c>
      <c r="O1899">
        <v>548</v>
      </c>
      <c r="Q1899" t="s">
        <v>1942</v>
      </c>
      <c r="R1899" s="7">
        <f t="shared" si="589"/>
        <v>43908</v>
      </c>
      <c r="S1899" t="s">
        <v>2570</v>
      </c>
      <c r="T1899" s="6">
        <f t="shared" si="602"/>
        <v>1.1608796296296296E-2</v>
      </c>
      <c r="U1899">
        <f t="shared" si="590"/>
        <v>1.1608796296296296E-2</v>
      </c>
      <c r="V1899">
        <f t="shared" si="591"/>
        <v>1.1608796296296296E-2</v>
      </c>
      <c r="W1899">
        <f t="shared" si="592"/>
        <v>0</v>
      </c>
      <c r="X1899">
        <f t="shared" si="604"/>
        <v>1.1967592592592592E-2</v>
      </c>
      <c r="Y1899">
        <f t="shared" si="593"/>
        <v>1.1967592592592592E-2</v>
      </c>
      <c r="Z1899" t="b">
        <f t="shared" si="594"/>
        <v>0</v>
      </c>
      <c r="AA1899" s="6">
        <f t="shared" si="595"/>
        <v>3.5879629629629629E-4</v>
      </c>
      <c r="AB1899" s="6" t="b">
        <f t="shared" si="596"/>
        <v>0</v>
      </c>
      <c r="AC1899" s="9">
        <f t="shared" si="597"/>
        <v>94</v>
      </c>
      <c r="AD1899" s="9">
        <f t="shared" si="605"/>
        <v>181.93548387096777</v>
      </c>
      <c r="AE1899" s="10">
        <f t="shared" si="603"/>
        <v>3.8194444444444446E-4</v>
      </c>
      <c r="AF1899">
        <f t="shared" si="598"/>
        <v>3.5879629629629629E-4</v>
      </c>
      <c r="AG1899" t="b">
        <f t="shared" si="599"/>
        <v>0</v>
      </c>
      <c r="AH1899">
        <f t="shared" si="600"/>
        <v>2.0706018518518519E-2</v>
      </c>
    </row>
    <row r="1900" spans="1:34" x14ac:dyDescent="0.2">
      <c r="A1900">
        <v>2012</v>
      </c>
      <c r="B1900" t="s">
        <v>1941</v>
      </c>
      <c r="C1900" t="s">
        <v>1974</v>
      </c>
      <c r="D1900" t="s">
        <v>2038</v>
      </c>
      <c r="E1900" t="str">
        <f t="shared" si="587"/>
        <v>Boris JohnsonMar 18, 2020</v>
      </c>
      <c r="F1900" t="str">
        <f>VLOOKUP(D1900,'names lookup'!A:L,5,FALSE)</f>
        <v>Boris Johnson</v>
      </c>
      <c r="G1900" t="str">
        <f>VLOOKUP(F1900,'names lookup'!E:H,3,FALSE)</f>
        <v>Government</v>
      </c>
      <c r="H1900" t="str">
        <f>VLOOKUP(F1900,'names lookup'!E:I,5,FALSE)</f>
        <v>Government</v>
      </c>
      <c r="I1900" t="str">
        <f>VLOOKUP($F1900,'names lookup'!$E:J,6,FALSE)</f>
        <v>Central govt</v>
      </c>
      <c r="J1900" t="str">
        <f>VLOOKUP($F1900,'names lookup'!$E:K,7,FALSE)</f>
        <v>N/A</v>
      </c>
      <c r="K1900" t="str">
        <f>VLOOKUP($F1900,'names lookup'!$E:L,8,FALSE)</f>
        <v>UK</v>
      </c>
      <c r="L1900" t="str">
        <f t="shared" si="588"/>
        <v>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v>
      </c>
      <c r="M1900" t="str">
        <f t="shared" si="601"/>
        <v>17:14</v>
      </c>
      <c r="O1900">
        <v>815</v>
      </c>
      <c r="Q1900" t="s">
        <v>1942</v>
      </c>
      <c r="R1900" s="7">
        <f t="shared" si="589"/>
        <v>43908</v>
      </c>
      <c r="S1900" t="s">
        <v>2918</v>
      </c>
      <c r="T1900" s="6">
        <f t="shared" si="602"/>
        <v>1.1967592592592592E-2</v>
      </c>
      <c r="U1900">
        <f t="shared" si="590"/>
        <v>1.1967592592592592E-2</v>
      </c>
      <c r="V1900">
        <f t="shared" si="591"/>
        <v>2.0706018518518519E-2</v>
      </c>
      <c r="W1900">
        <f t="shared" si="592"/>
        <v>8.7384259259259273E-3</v>
      </c>
      <c r="X1900">
        <f t="shared" si="604"/>
        <v>1.3715277777777778E-2</v>
      </c>
      <c r="Y1900">
        <f t="shared" si="593"/>
        <v>1.3715277777777778E-2</v>
      </c>
      <c r="Z1900" t="b">
        <f t="shared" si="594"/>
        <v>0</v>
      </c>
      <c r="AA1900" s="6">
        <f t="shared" si="595"/>
        <v>5.6712962962963097E-4</v>
      </c>
      <c r="AB1900" s="6" t="b">
        <f t="shared" si="596"/>
        <v>0</v>
      </c>
      <c r="AC1900" s="9">
        <f t="shared" si="597"/>
        <v>146</v>
      </c>
      <c r="AD1900" s="9">
        <f t="shared" si="605"/>
        <v>178.7755102040812</v>
      </c>
      <c r="AE1900" s="10">
        <f t="shared" si="603"/>
        <v>6.018518518518519E-4</v>
      </c>
      <c r="AF1900">
        <f t="shared" si="598"/>
        <v>1.7476851851851855E-3</v>
      </c>
      <c r="AG1900" t="b">
        <f t="shared" si="599"/>
        <v>0</v>
      </c>
      <c r="AH1900">
        <f t="shared" si="600"/>
        <v>2.0706018518518519E-2</v>
      </c>
    </row>
    <row r="1901" spans="1:34" x14ac:dyDescent="0.2">
      <c r="A1901">
        <v>2013</v>
      </c>
      <c r="B1901" t="s">
        <v>1941</v>
      </c>
      <c r="C1901" t="s">
        <v>1975</v>
      </c>
      <c r="D1901" t="s">
        <v>2131</v>
      </c>
      <c r="E1901" t="str">
        <f t="shared" si="587"/>
        <v>Patrick VallanceMar 18, 2020</v>
      </c>
      <c r="F1901" t="str">
        <f>VLOOKUP(D1901,'names lookup'!A:L,5,FALSE)</f>
        <v>Patrick Vallance</v>
      </c>
      <c r="G1901" t="str">
        <f>VLOOKUP(F1901,'names lookup'!E:H,3,FALSE)</f>
        <v>Government</v>
      </c>
      <c r="H1901" t="str">
        <f>VLOOKUP(F1901,'names lookup'!E:I,5,FALSE)</f>
        <v>Government</v>
      </c>
      <c r="I1901" t="str">
        <f>VLOOKUP($F1901,'names lookup'!$E:J,6,FALSE)</f>
        <v>Central govt</v>
      </c>
      <c r="J1901" t="str">
        <f>VLOOKUP($F1901,'names lookup'!$E:K,7,FALSE)</f>
        <v>N/A</v>
      </c>
      <c r="K1901" t="str">
        <f>VLOOKUP($F1901,'names lookup'!$E:L,8,FALSE)</f>
        <v>UK</v>
      </c>
      <c r="L1901" t="str">
        <f t="shared" si="588"/>
        <v>Do-</v>
      </c>
      <c r="M1901" t="str">
        <f t="shared" si="601"/>
        <v>18:03</v>
      </c>
      <c r="O1901">
        <v>29</v>
      </c>
      <c r="Q1901" t="s">
        <v>1942</v>
      </c>
      <c r="R1901" s="7">
        <f t="shared" si="589"/>
        <v>43908</v>
      </c>
      <c r="S1901" t="s">
        <v>2269</v>
      </c>
      <c r="T1901" s="6">
        <f t="shared" si="602"/>
        <v>1.2534722222222223E-2</v>
      </c>
      <c r="U1901">
        <f t="shared" si="590"/>
        <v>1.2534722222222223E-2</v>
      </c>
      <c r="V1901">
        <f t="shared" si="591"/>
        <v>1.9120370370370371E-2</v>
      </c>
      <c r="W1901">
        <f t="shared" si="592"/>
        <v>6.5856481481481478E-3</v>
      </c>
      <c r="X1901">
        <f t="shared" si="604"/>
        <v>1.3715277777777778E-2</v>
      </c>
      <c r="Y1901">
        <f t="shared" si="593"/>
        <v>1.3715277777777778E-2</v>
      </c>
      <c r="Z1901" t="b">
        <f t="shared" si="594"/>
        <v>0</v>
      </c>
      <c r="AA1901" s="6">
        <f t="shared" si="595"/>
        <v>1.157407407407357E-5</v>
      </c>
      <c r="AB1901" s="6" t="b">
        <f t="shared" si="596"/>
        <v>0</v>
      </c>
      <c r="AC1901" s="9">
        <f t="shared" si="597"/>
        <v>1</v>
      </c>
      <c r="AD1901" s="9">
        <f t="shared" si="605"/>
        <v>60.000000000002615</v>
      </c>
      <c r="AE1901" s="10">
        <f t="shared" si="603"/>
        <v>0</v>
      </c>
      <c r="AF1901">
        <f t="shared" si="598"/>
        <v>1.1805555555555545E-3</v>
      </c>
      <c r="AG1901" t="b">
        <f t="shared" si="599"/>
        <v>0</v>
      </c>
      <c r="AH1901">
        <f t="shared" si="600"/>
        <v>2.0706018518518519E-2</v>
      </c>
    </row>
    <row r="1902" spans="1:34" x14ac:dyDescent="0.2">
      <c r="A1902">
        <v>2014</v>
      </c>
      <c r="B1902" t="s">
        <v>1941</v>
      </c>
      <c r="C1902" t="s">
        <v>1976</v>
      </c>
      <c r="D1902" t="s">
        <v>2038</v>
      </c>
      <c r="E1902" t="str">
        <f t="shared" si="587"/>
        <v>Boris JohnsonMar 18, 2020</v>
      </c>
      <c r="F1902" t="str">
        <f>VLOOKUP(D1902,'names lookup'!A:L,5,FALSE)</f>
        <v>Boris Johnson</v>
      </c>
      <c r="G1902" t="str">
        <f>VLOOKUP(F1902,'names lookup'!E:H,3,FALSE)</f>
        <v>Government</v>
      </c>
      <c r="H1902" t="str">
        <f>VLOOKUP(F1902,'names lookup'!E:I,5,FALSE)</f>
        <v>Government</v>
      </c>
      <c r="I1902" t="str">
        <f>VLOOKUP($F1902,'names lookup'!$E:J,6,FALSE)</f>
        <v>Central govt</v>
      </c>
      <c r="J1902" t="str">
        <f>VLOOKUP($F1902,'names lookup'!$E:K,7,FALSE)</f>
        <v>N/A</v>
      </c>
      <c r="K1902" t="str">
        <f>VLOOKUP($F1902,'names lookup'!$E:L,8,FALSE)</f>
        <v>UK</v>
      </c>
      <c r="L1902" t="str">
        <f t="shared" si="588"/>
        <v>On-</v>
      </c>
      <c r="M1902" t="str">
        <f t="shared" si="601"/>
        <v>18:04</v>
      </c>
      <c r="O1902">
        <v>26</v>
      </c>
      <c r="Q1902" t="s">
        <v>1942</v>
      </c>
      <c r="R1902" s="7">
        <f t="shared" si="589"/>
        <v>43908</v>
      </c>
      <c r="S1902" t="s">
        <v>3070</v>
      </c>
      <c r="T1902" s="6">
        <f t="shared" si="602"/>
        <v>1.2546296296296297E-2</v>
      </c>
      <c r="U1902">
        <f t="shared" si="590"/>
        <v>1.2546296296296297E-2</v>
      </c>
      <c r="V1902">
        <f t="shared" si="591"/>
        <v>2.0706018518518519E-2</v>
      </c>
      <c r="W1902">
        <f t="shared" si="592"/>
        <v>8.1597222222222227E-3</v>
      </c>
      <c r="X1902">
        <f t="shared" si="604"/>
        <v>1.3715277777777778E-2</v>
      </c>
      <c r="Y1902">
        <f t="shared" si="593"/>
        <v>1.3715277777777778E-2</v>
      </c>
      <c r="Z1902" t="b">
        <f t="shared" si="594"/>
        <v>0</v>
      </c>
      <c r="AA1902" s="6">
        <f t="shared" si="595"/>
        <v>0</v>
      </c>
      <c r="AB1902" s="6" t="b">
        <f t="shared" si="596"/>
        <v>0</v>
      </c>
      <c r="AC1902" s="9">
        <f t="shared" si="597"/>
        <v>1</v>
      </c>
      <c r="AD1902" s="9"/>
      <c r="AE1902" s="10">
        <f t="shared" si="603"/>
        <v>0</v>
      </c>
      <c r="AF1902">
        <f t="shared" si="598"/>
        <v>1.1689814814814809E-3</v>
      </c>
      <c r="AG1902" t="b">
        <f t="shared" si="599"/>
        <v>0</v>
      </c>
      <c r="AH1902">
        <f t="shared" si="600"/>
        <v>2.0706018518518519E-2</v>
      </c>
    </row>
    <row r="1903" spans="1:34" x14ac:dyDescent="0.2">
      <c r="A1903">
        <v>2015</v>
      </c>
      <c r="B1903" t="s">
        <v>1941</v>
      </c>
      <c r="C1903" t="s">
        <v>1977</v>
      </c>
      <c r="D1903" t="s">
        <v>2131</v>
      </c>
      <c r="E1903" t="str">
        <f t="shared" si="587"/>
        <v>Patrick VallanceMar 18, 2020</v>
      </c>
      <c r="F1903" t="str">
        <f>VLOOKUP(D1903,'names lookup'!A:L,5,FALSE)</f>
        <v>Patrick Vallance</v>
      </c>
      <c r="G1903" t="str">
        <f>VLOOKUP(F1903,'names lookup'!E:H,3,FALSE)</f>
        <v>Government</v>
      </c>
      <c r="H1903" t="str">
        <f>VLOOKUP(F1903,'names lookup'!E:I,5,FALSE)</f>
        <v>Government</v>
      </c>
      <c r="I1903" t="str">
        <f>VLOOKUP($F1903,'names lookup'!$E:J,6,FALSE)</f>
        <v>Central govt</v>
      </c>
      <c r="J1903" t="str">
        <f>VLOOKUP($F1903,'names lookup'!$E:K,7,FALSE)</f>
        <v>N/A</v>
      </c>
      <c r="K1903" t="str">
        <f>VLOOKUP($F1903,'names lookup'!$E:L,8,FALSE)</f>
        <v>UK</v>
      </c>
      <c r="L1903" t="str">
        <f t="shared" si="588"/>
        <v>On testing?</v>
      </c>
      <c r="M1903" t="str">
        <f t="shared" si="601"/>
        <v>18:04</v>
      </c>
      <c r="O1903">
        <v>37</v>
      </c>
      <c r="Q1903" t="s">
        <v>1942</v>
      </c>
      <c r="R1903" s="7">
        <f t="shared" si="589"/>
        <v>43908</v>
      </c>
      <c r="S1903" t="s">
        <v>3070</v>
      </c>
      <c r="T1903" s="6">
        <f t="shared" si="602"/>
        <v>1.2546296296296297E-2</v>
      </c>
      <c r="U1903">
        <f t="shared" si="590"/>
        <v>1.2546296296296297E-2</v>
      </c>
      <c r="V1903">
        <f t="shared" si="591"/>
        <v>1.9120370370370371E-2</v>
      </c>
      <c r="W1903">
        <f t="shared" si="592"/>
        <v>6.5740740740740742E-3</v>
      </c>
      <c r="X1903">
        <f t="shared" si="604"/>
        <v>1.3715277777777778E-2</v>
      </c>
      <c r="Y1903">
        <f t="shared" si="593"/>
        <v>1.3715277777777778E-2</v>
      </c>
      <c r="Z1903" t="b">
        <f t="shared" si="594"/>
        <v>0</v>
      </c>
      <c r="AA1903" s="6">
        <f t="shared" si="595"/>
        <v>1.157407407407357E-5</v>
      </c>
      <c r="AB1903" s="6" t="b">
        <f t="shared" si="596"/>
        <v>0</v>
      </c>
      <c r="AC1903" s="9">
        <f t="shared" si="597"/>
        <v>2</v>
      </c>
      <c r="AD1903" s="9">
        <f t="shared" ref="AD1903:AD1916" si="606">IF(AB1903=FALSE,AC1903/(AA1903*(24*60)),"")</f>
        <v>120.00000000000523</v>
      </c>
      <c r="AE1903" s="10">
        <f t="shared" si="603"/>
        <v>0</v>
      </c>
      <c r="AF1903">
        <f t="shared" si="598"/>
        <v>1.1689814814814809E-3</v>
      </c>
      <c r="AG1903" t="b">
        <f t="shared" si="599"/>
        <v>0</v>
      </c>
      <c r="AH1903">
        <f t="shared" si="600"/>
        <v>2.0706018518518519E-2</v>
      </c>
    </row>
    <row r="1904" spans="1:34" x14ac:dyDescent="0.2">
      <c r="A1904">
        <v>2016</v>
      </c>
      <c r="B1904" t="s">
        <v>1941</v>
      </c>
      <c r="C1904" t="s">
        <v>1978</v>
      </c>
      <c r="D1904" t="s">
        <v>2038</v>
      </c>
      <c r="E1904" t="str">
        <f t="shared" si="587"/>
        <v>Boris JohnsonMar 18, 2020</v>
      </c>
      <c r="F1904" t="str">
        <f>VLOOKUP(D1904,'names lookup'!A:L,5,FALSE)</f>
        <v>Boris Johnson</v>
      </c>
      <c r="G1904" t="str">
        <f>VLOOKUP(F1904,'names lookup'!E:H,3,FALSE)</f>
        <v>Government</v>
      </c>
      <c r="H1904" t="str">
        <f>VLOOKUP(F1904,'names lookup'!E:I,5,FALSE)</f>
        <v>Government</v>
      </c>
      <c r="I1904" t="str">
        <f>VLOOKUP($F1904,'names lookup'!$E:J,6,FALSE)</f>
        <v>Central govt</v>
      </c>
      <c r="J1904" t="str">
        <f>VLOOKUP($F1904,'names lookup'!$E:K,7,FALSE)</f>
        <v>N/A</v>
      </c>
      <c r="K1904" t="str">
        <f>VLOOKUP($F1904,'names lookup'!$E:L,8,FALSE)</f>
        <v>UK</v>
      </c>
      <c r="L1904" t="str">
        <f t="shared" si="588"/>
        <v>I think that’s a very good question about where … Shehab asked about where the testing would take place and I mean I think there’s a lot of progress we’re going to be making on that.</v>
      </c>
      <c r="M1904" t="str">
        <f t="shared" si="601"/>
        <v>18:05</v>
      </c>
      <c r="O1904">
        <v>205</v>
      </c>
      <c r="Q1904" t="s">
        <v>1942</v>
      </c>
      <c r="R1904" s="7">
        <f t="shared" si="589"/>
        <v>43908</v>
      </c>
      <c r="S1904" t="s">
        <v>3071</v>
      </c>
      <c r="T1904" s="6">
        <f t="shared" si="602"/>
        <v>1.255787037037037E-2</v>
      </c>
      <c r="U1904">
        <f t="shared" si="590"/>
        <v>1.255787037037037E-2</v>
      </c>
      <c r="V1904">
        <f t="shared" si="591"/>
        <v>2.0706018518518519E-2</v>
      </c>
      <c r="W1904">
        <f t="shared" si="592"/>
        <v>8.1481481481481492E-3</v>
      </c>
      <c r="X1904">
        <f t="shared" si="604"/>
        <v>1.3715277777777778E-2</v>
      </c>
      <c r="Y1904">
        <f t="shared" si="593"/>
        <v>1.3715277777777778E-2</v>
      </c>
      <c r="Z1904" t="b">
        <f t="shared" si="594"/>
        <v>0</v>
      </c>
      <c r="AA1904" s="6">
        <f t="shared" si="595"/>
        <v>1.2731481481481274E-4</v>
      </c>
      <c r="AB1904" s="6" t="b">
        <f t="shared" si="596"/>
        <v>0</v>
      </c>
      <c r="AC1904" s="9">
        <f t="shared" si="597"/>
        <v>36</v>
      </c>
      <c r="AD1904" s="9">
        <f t="shared" si="606"/>
        <v>196.36363636363956</v>
      </c>
      <c r="AE1904" s="10">
        <f t="shared" si="603"/>
        <v>1.3888888888888889E-4</v>
      </c>
      <c r="AF1904">
        <f t="shared" si="598"/>
        <v>1.1574074074074073E-3</v>
      </c>
      <c r="AG1904" t="b">
        <f t="shared" si="599"/>
        <v>0</v>
      </c>
      <c r="AH1904">
        <f t="shared" si="600"/>
        <v>2.0706018518518519E-2</v>
      </c>
    </row>
    <row r="1905" spans="1:34" x14ac:dyDescent="0.2">
      <c r="A1905">
        <v>2017</v>
      </c>
      <c r="B1905" t="s">
        <v>1941</v>
      </c>
      <c r="C1905" t="s">
        <v>1979</v>
      </c>
      <c r="D1905" t="s">
        <v>2131</v>
      </c>
      <c r="E1905" t="str">
        <f t="shared" si="587"/>
        <v>Patrick VallanceMar 18, 2020</v>
      </c>
      <c r="F1905" t="str">
        <f>VLOOKUP(D1905,'names lookup'!A:L,5,FALSE)</f>
        <v>Patrick Vallance</v>
      </c>
      <c r="G1905" t="str">
        <f>VLOOKUP(F1905,'names lookup'!E:H,3,FALSE)</f>
        <v>Government</v>
      </c>
      <c r="H1905" t="str">
        <f>VLOOKUP(F1905,'names lookup'!E:I,5,FALSE)</f>
        <v>Government</v>
      </c>
      <c r="I1905" t="str">
        <f>VLOOKUP($F1905,'names lookup'!$E:J,6,FALSE)</f>
        <v>Central govt</v>
      </c>
      <c r="J1905" t="str">
        <f>VLOOKUP($F1905,'names lookup'!$E:K,7,FALSE)</f>
        <v>N/A</v>
      </c>
      <c r="K1905" t="str">
        <f>VLOOKUP($F1905,'names lookup'!$E:L,8,FALSE)</f>
        <v>UK</v>
      </c>
      <c r="L1905" t="str">
        <f t="shared" si="588"/>
        <v>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v>
      </c>
      <c r="M1905" t="str">
        <f t="shared" si="601"/>
        <v>18:16</v>
      </c>
      <c r="O1905">
        <v>715</v>
      </c>
      <c r="Q1905" t="s">
        <v>1942</v>
      </c>
      <c r="R1905" s="7">
        <f t="shared" si="589"/>
        <v>43908</v>
      </c>
      <c r="S1905" t="s">
        <v>3072</v>
      </c>
      <c r="T1905" s="6">
        <f t="shared" si="602"/>
        <v>1.2685185185185183E-2</v>
      </c>
      <c r="U1905">
        <f t="shared" si="590"/>
        <v>1.2685185185185183E-2</v>
      </c>
      <c r="V1905">
        <f t="shared" si="591"/>
        <v>1.9120370370370371E-2</v>
      </c>
      <c r="W1905">
        <f t="shared" si="592"/>
        <v>6.4351851851851879E-3</v>
      </c>
      <c r="X1905">
        <f t="shared" si="604"/>
        <v>1.3715277777777778E-2</v>
      </c>
      <c r="Y1905">
        <f t="shared" si="593"/>
        <v>1.3715277777777778E-2</v>
      </c>
      <c r="Z1905" t="b">
        <f t="shared" si="594"/>
        <v>0</v>
      </c>
      <c r="AA1905" s="6">
        <f t="shared" si="595"/>
        <v>4.3981481481481649E-4</v>
      </c>
      <c r="AB1905" s="6" t="b">
        <f t="shared" si="596"/>
        <v>0</v>
      </c>
      <c r="AC1905" s="9">
        <f t="shared" si="597"/>
        <v>127</v>
      </c>
      <c r="AD1905" s="9">
        <f t="shared" si="606"/>
        <v>200.52631578947293</v>
      </c>
      <c r="AE1905" s="10">
        <f t="shared" si="603"/>
        <v>5.2083333333333333E-4</v>
      </c>
      <c r="AF1905">
        <f t="shared" si="598"/>
        <v>1.0300925925925946E-3</v>
      </c>
      <c r="AG1905" t="b">
        <f t="shared" si="599"/>
        <v>0</v>
      </c>
      <c r="AH1905">
        <f t="shared" si="600"/>
        <v>2.0706018518518519E-2</v>
      </c>
    </row>
    <row r="1906" spans="1:34" x14ac:dyDescent="0.2">
      <c r="A1906">
        <v>2018</v>
      </c>
      <c r="B1906" t="s">
        <v>1941</v>
      </c>
      <c r="C1906" t="s">
        <v>1980</v>
      </c>
      <c r="D1906" t="s">
        <v>2088</v>
      </c>
      <c r="E1906" t="str">
        <f t="shared" si="587"/>
        <v>Jenney HarriesMar 18, 2020</v>
      </c>
      <c r="F1906" t="str">
        <f>VLOOKUP(E1906,'names lookup'!D:L,2,FALSE)</f>
        <v>Dr. Jenny Harries</v>
      </c>
      <c r="G1906" t="str">
        <f>VLOOKUP(F1906,'names lookup'!E:H,3,FALSE)</f>
        <v>Department of Health and Social Care (DHSC)</v>
      </c>
      <c r="H1906" t="str">
        <f>VLOOKUP(F1906,'names lookup'!E:I,5,FALSE)</f>
        <v>Government</v>
      </c>
      <c r="I1906" t="str">
        <f>VLOOKUP($F1906,'names lookup'!$E:J,6,FALSE)</f>
        <v>Health</v>
      </c>
      <c r="J1906" t="str">
        <f>VLOOKUP($F1906,'names lookup'!$E:K,7,FALSE)</f>
        <v>N/A</v>
      </c>
      <c r="K1906" t="str">
        <f>VLOOKUP($F1906,'names lookup'!$E:L,8,FALSE)</f>
        <v>England</v>
      </c>
      <c r="L1906" t="str">
        <f t="shared" si="588"/>
        <v>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v>
      </c>
      <c r="M1906" t="str">
        <f t="shared" si="601"/>
        <v>18:54</v>
      </c>
      <c r="O1906">
        <v>883</v>
      </c>
      <c r="Q1906" t="s">
        <v>1942</v>
      </c>
      <c r="R1906" s="7">
        <f t="shared" si="589"/>
        <v>43908</v>
      </c>
      <c r="S1906" t="s">
        <v>2861</v>
      </c>
      <c r="T1906" s="6">
        <f t="shared" si="602"/>
        <v>1.3125E-2</v>
      </c>
      <c r="U1906">
        <f t="shared" si="590"/>
        <v>1.3125E-2</v>
      </c>
      <c r="V1906">
        <f t="shared" si="591"/>
        <v>1.3125E-2</v>
      </c>
      <c r="W1906">
        <f t="shared" si="592"/>
        <v>0</v>
      </c>
      <c r="X1906">
        <f t="shared" si="604"/>
        <v>1.3715277777777778E-2</v>
      </c>
      <c r="Y1906">
        <f t="shared" si="593"/>
        <v>1.3715277777777778E-2</v>
      </c>
      <c r="Z1906" t="b">
        <f t="shared" si="594"/>
        <v>0</v>
      </c>
      <c r="AA1906" s="6">
        <f t="shared" si="595"/>
        <v>5.9027777777777811E-4</v>
      </c>
      <c r="AB1906" s="6" t="b">
        <f t="shared" si="596"/>
        <v>0</v>
      </c>
      <c r="AC1906" s="9">
        <f t="shared" si="597"/>
        <v>155</v>
      </c>
      <c r="AD1906" s="9">
        <f t="shared" si="606"/>
        <v>182.35294117647047</v>
      </c>
      <c r="AE1906" s="10">
        <f t="shared" si="603"/>
        <v>6.3657407407407402E-4</v>
      </c>
      <c r="AF1906">
        <f t="shared" si="598"/>
        <v>5.9027777777777811E-4</v>
      </c>
      <c r="AG1906" t="b">
        <f t="shared" si="599"/>
        <v>0</v>
      </c>
      <c r="AH1906">
        <f t="shared" si="600"/>
        <v>2.0706018518518519E-2</v>
      </c>
    </row>
    <row r="1907" spans="1:34" x14ac:dyDescent="0.2">
      <c r="A1907">
        <v>2019</v>
      </c>
      <c r="B1907" t="s">
        <v>1941</v>
      </c>
      <c r="C1907" t="s">
        <v>1981</v>
      </c>
      <c r="D1907" t="s">
        <v>2038</v>
      </c>
      <c r="E1907" t="str">
        <f t="shared" si="587"/>
        <v>Boris JohnsonMar 18, 2020</v>
      </c>
      <c r="F1907" t="str">
        <f>VLOOKUP(D1907,'names lookup'!A:L,5,FALSE)</f>
        <v>Boris Johnson</v>
      </c>
      <c r="G1907" t="str">
        <f>VLOOKUP(F1907,'names lookup'!E:H,3,FALSE)</f>
        <v>Government</v>
      </c>
      <c r="H1907" t="str">
        <f>VLOOKUP(F1907,'names lookup'!E:I,5,FALSE)</f>
        <v>Government</v>
      </c>
      <c r="I1907" t="str">
        <f>VLOOKUP($F1907,'names lookup'!$E:J,6,FALSE)</f>
        <v>Central govt</v>
      </c>
      <c r="J1907" t="str">
        <f>VLOOKUP($F1907,'names lookup'!$E:K,7,FALSE)</f>
        <v>N/A</v>
      </c>
      <c r="K1907" t="str">
        <f>VLOOKUP($F1907,'names lookup'!$E:L,8,FALSE)</f>
        <v>UK</v>
      </c>
      <c r="L1907" t="str">
        <f t="shared" si="588"/>
        <v>Thanks. I got a Jim Picard down here. Is Jim Picard here? Thank you. Jim.</v>
      </c>
      <c r="M1907" t="str">
        <f t="shared" si="601"/>
        <v>19:45</v>
      </c>
      <c r="O1907">
        <v>96</v>
      </c>
      <c r="Q1907" t="s">
        <v>1942</v>
      </c>
      <c r="R1907" s="7">
        <f t="shared" si="589"/>
        <v>43908</v>
      </c>
      <c r="S1907" t="s">
        <v>3073</v>
      </c>
      <c r="T1907" s="6">
        <f t="shared" si="602"/>
        <v>1.3715277777777778E-2</v>
      </c>
      <c r="U1907">
        <f t="shared" si="590"/>
        <v>1.3715277777777778E-2</v>
      </c>
      <c r="V1907">
        <f t="shared" si="591"/>
        <v>2.0706018518518519E-2</v>
      </c>
      <c r="W1907">
        <f t="shared" si="592"/>
        <v>6.9907407407407418E-3</v>
      </c>
      <c r="X1907">
        <f t="shared" si="604"/>
        <v>1.3993055555555555E-2</v>
      </c>
      <c r="Y1907">
        <f t="shared" si="593"/>
        <v>1.3993055555555555E-2</v>
      </c>
      <c r="Z1907" t="b">
        <f t="shared" si="594"/>
        <v>0</v>
      </c>
      <c r="AA1907" s="6">
        <f t="shared" si="595"/>
        <v>5.7870370370369587E-5</v>
      </c>
      <c r="AB1907" s="6" t="b">
        <f t="shared" si="596"/>
        <v>0</v>
      </c>
      <c r="AC1907" s="9">
        <f t="shared" si="597"/>
        <v>15</v>
      </c>
      <c r="AD1907" s="9">
        <f t="shared" si="606"/>
        <v>180.00000000000244</v>
      </c>
      <c r="AE1907" s="10">
        <f t="shared" si="603"/>
        <v>5.7870370370370366E-5</v>
      </c>
      <c r="AF1907">
        <f t="shared" si="598"/>
        <v>2.7777777777777783E-4</v>
      </c>
      <c r="AG1907" t="b">
        <f t="shared" si="599"/>
        <v>0</v>
      </c>
      <c r="AH1907">
        <f t="shared" si="600"/>
        <v>2.0706018518518519E-2</v>
      </c>
    </row>
    <row r="1908" spans="1:34" x14ac:dyDescent="0.2">
      <c r="A1908">
        <v>2020</v>
      </c>
      <c r="B1908" t="s">
        <v>1941</v>
      </c>
      <c r="C1908" t="s">
        <v>1982</v>
      </c>
      <c r="D1908" t="s">
        <v>2095</v>
      </c>
      <c r="E1908" t="str">
        <f t="shared" si="587"/>
        <v>Jim PicardMar 18, 2020</v>
      </c>
      <c r="F1908" t="str">
        <f>VLOOKUP(E1908,'names lookup'!D:L,2,FALSE)</f>
        <v>Jim Picard</v>
      </c>
      <c r="G1908" t="str">
        <f>VLOOKUP(F1908,'names lookup'!E:H,3,FALSE)</f>
        <v>Financial Times</v>
      </c>
      <c r="H1908" t="str">
        <f>VLOOKUP(F1908,'names lookup'!E:I,5,FALSE)</f>
        <v>Media</v>
      </c>
      <c r="I1908" t="str">
        <f>VLOOKUP($F1908,'names lookup'!$E:J,6,FALSE)</f>
        <v>Specialist</v>
      </c>
      <c r="J1908" t="str">
        <f>VLOOKUP($F1908,'names lookup'!$E:K,7,FALSE)</f>
        <v>National</v>
      </c>
      <c r="K1908" t="str">
        <f>VLOOKUP($F1908,'names lookup'!$E:L,8,FALSE)</f>
        <v>UK</v>
      </c>
      <c r="L1908" t="str">
        <f t="shared" si="588"/>
        <v>Prime Minister, you’ve got the emergency legislation coming out tomorrow and it’s reported that there’s a plan to lift the current cap on how much money you can invest in struggling industries, currently at 12 billion pounds. Is that the case? And does that signal-</v>
      </c>
      <c r="M1908" t="str">
        <f t="shared" si="601"/>
        <v>19:50</v>
      </c>
      <c r="O1908">
        <v>285</v>
      </c>
      <c r="Q1908" t="s">
        <v>1942</v>
      </c>
      <c r="R1908" s="7">
        <f t="shared" si="589"/>
        <v>43908</v>
      </c>
      <c r="S1908" t="s">
        <v>2694</v>
      </c>
      <c r="T1908" s="6">
        <f t="shared" si="602"/>
        <v>1.3773148148148147E-2</v>
      </c>
      <c r="U1908">
        <f t="shared" si="590"/>
        <v>1.3773148148148147E-2</v>
      </c>
      <c r="V1908">
        <f t="shared" si="591"/>
        <v>1.3923611111111111E-2</v>
      </c>
      <c r="W1908">
        <f t="shared" si="592"/>
        <v>1.5046296296296335E-4</v>
      </c>
      <c r="X1908">
        <f t="shared" si="604"/>
        <v>1.3993055555555555E-2</v>
      </c>
      <c r="Y1908">
        <f t="shared" si="593"/>
        <v>1.3993055555555555E-2</v>
      </c>
      <c r="Z1908" t="b">
        <f t="shared" si="594"/>
        <v>0</v>
      </c>
      <c r="AA1908" s="6">
        <f t="shared" si="595"/>
        <v>1.5046296296296335E-4</v>
      </c>
      <c r="AB1908" s="6" t="b">
        <f t="shared" si="596"/>
        <v>0</v>
      </c>
      <c r="AC1908" s="9">
        <f t="shared" si="597"/>
        <v>45</v>
      </c>
      <c r="AD1908" s="9">
        <f t="shared" si="606"/>
        <v>207.69230769230714</v>
      </c>
      <c r="AE1908" s="10">
        <f t="shared" si="603"/>
        <v>1.8518518518518518E-4</v>
      </c>
      <c r="AF1908">
        <f t="shared" si="598"/>
        <v>2.1990740740740825E-4</v>
      </c>
      <c r="AG1908" t="b">
        <f t="shared" si="599"/>
        <v>0</v>
      </c>
      <c r="AH1908">
        <f t="shared" si="600"/>
        <v>2.0706018518518519E-2</v>
      </c>
    </row>
    <row r="1909" spans="1:34" x14ac:dyDescent="0.2">
      <c r="A1909">
        <v>2021</v>
      </c>
      <c r="B1909" t="s">
        <v>1941</v>
      </c>
      <c r="C1909" t="s">
        <v>1983</v>
      </c>
      <c r="D1909" t="s">
        <v>2095</v>
      </c>
      <c r="E1909" t="str">
        <f t="shared" si="587"/>
        <v>Jim PicardMar 18, 2020</v>
      </c>
      <c r="F1909" t="str">
        <f>VLOOKUP(E1909,'names lookup'!D:L,2,FALSE)</f>
        <v>Jim Picard</v>
      </c>
      <c r="G1909" t="str">
        <f>VLOOKUP(F1909,'names lookup'!E:H,3,FALSE)</f>
        <v>Financial Times</v>
      </c>
      <c r="H1909" t="str">
        <f>VLOOKUP(F1909,'names lookup'!E:I,5,FALSE)</f>
        <v>Media</v>
      </c>
      <c r="I1909" t="str">
        <f>VLOOKUP($F1909,'names lookup'!$E:J,6,FALSE)</f>
        <v>Specialist</v>
      </c>
      <c r="J1909" t="str">
        <f>VLOOKUP($F1909,'names lookup'!$E:K,7,FALSE)</f>
        <v>National</v>
      </c>
      <c r="K1909" t="str">
        <f>VLOOKUP($F1909,'names lookup'!$E:L,8,FALSE)</f>
        <v>UK</v>
      </c>
      <c r="L1909" t="str">
        <f t="shared" si="588"/>
        <v>… near 12 billion pounds. Is that the case and does that signal that there’s going to be another multi billion pound investment in industries such as airlines?</v>
      </c>
      <c r="M1909" t="str">
        <f t="shared" si="601"/>
        <v>20:03</v>
      </c>
      <c r="O1909">
        <v>179</v>
      </c>
      <c r="Q1909" t="s">
        <v>1942</v>
      </c>
      <c r="R1909" s="7">
        <f t="shared" si="589"/>
        <v>43908</v>
      </c>
      <c r="S1909" t="s">
        <v>2694</v>
      </c>
      <c r="T1909" s="6">
        <f t="shared" si="602"/>
        <v>1.3923611111111111E-2</v>
      </c>
      <c r="U1909">
        <f t="shared" si="590"/>
        <v>1.3773148148148147E-2</v>
      </c>
      <c r="V1909">
        <f t="shared" si="591"/>
        <v>1.3923611111111111E-2</v>
      </c>
      <c r="W1909">
        <f t="shared" si="592"/>
        <v>1.5046296296296335E-4</v>
      </c>
      <c r="X1909">
        <f t="shared" si="604"/>
        <v>1.3993055555555555E-2</v>
      </c>
      <c r="Y1909">
        <f t="shared" si="593"/>
        <v>1.3993055555555555E-2</v>
      </c>
      <c r="Z1909" t="b">
        <f t="shared" si="594"/>
        <v>0</v>
      </c>
      <c r="AA1909" s="6">
        <f t="shared" si="595"/>
        <v>6.9444444444444892E-5</v>
      </c>
      <c r="AB1909" s="6" t="b">
        <f t="shared" si="596"/>
        <v>0</v>
      </c>
      <c r="AC1909" s="9">
        <f t="shared" si="597"/>
        <v>28</v>
      </c>
      <c r="AD1909" s="9">
        <f t="shared" si="606"/>
        <v>279.99999999999818</v>
      </c>
      <c r="AE1909" s="10">
        <f t="shared" si="603"/>
        <v>1.1574074074074073E-4</v>
      </c>
      <c r="AF1909">
        <f t="shared" si="598"/>
        <v>2.1990740740740825E-4</v>
      </c>
      <c r="AG1909" t="b">
        <f t="shared" si="599"/>
        <v>0</v>
      </c>
      <c r="AH1909">
        <f t="shared" si="600"/>
        <v>2.0706018518518519E-2</v>
      </c>
    </row>
    <row r="1910" spans="1:34" x14ac:dyDescent="0.2">
      <c r="A1910">
        <v>2022</v>
      </c>
      <c r="B1910" t="s">
        <v>1941</v>
      </c>
      <c r="C1910" t="s">
        <v>1984</v>
      </c>
      <c r="D1910" t="s">
        <v>2038</v>
      </c>
      <c r="E1910" t="str">
        <f t="shared" si="587"/>
        <v>Boris JohnsonMar 18, 2020</v>
      </c>
      <c r="F1910" t="str">
        <f>VLOOKUP(D1910,'names lookup'!A:L,5,FALSE)</f>
        <v>Boris Johnson</v>
      </c>
      <c r="G1910" t="str">
        <f>VLOOKUP(F1910,'names lookup'!E:H,3,FALSE)</f>
        <v>Government</v>
      </c>
      <c r="H1910" t="str">
        <f>VLOOKUP(F1910,'names lookup'!E:I,5,FALSE)</f>
        <v>Government</v>
      </c>
      <c r="I1910" t="str">
        <f>VLOOKUP($F1910,'names lookup'!$E:J,6,FALSE)</f>
        <v>Central govt</v>
      </c>
      <c r="J1910" t="str">
        <f>VLOOKUP($F1910,'names lookup'!$E:K,7,FALSE)</f>
        <v>N/A</v>
      </c>
      <c r="K1910" t="str">
        <f>VLOOKUP($F1910,'names lookup'!$E:L,8,FALSE)</f>
        <v>UK</v>
      </c>
      <c r="L1910" t="str">
        <f t="shared" si="588"/>
        <v>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v>
      </c>
      <c r="M1910" t="str">
        <f t="shared" si="601"/>
        <v>20:09</v>
      </c>
      <c r="O1910">
        <v>961</v>
      </c>
      <c r="Q1910" t="s">
        <v>1942</v>
      </c>
      <c r="R1910" s="7">
        <f t="shared" si="589"/>
        <v>43908</v>
      </c>
      <c r="S1910" t="s">
        <v>3074</v>
      </c>
      <c r="T1910" s="6">
        <f t="shared" si="602"/>
        <v>1.3993055555555555E-2</v>
      </c>
      <c r="U1910">
        <f t="shared" si="590"/>
        <v>1.3993055555555555E-2</v>
      </c>
      <c r="V1910">
        <f t="shared" si="591"/>
        <v>2.0706018518518519E-2</v>
      </c>
      <c r="W1910">
        <f t="shared" si="592"/>
        <v>6.712962962962964E-3</v>
      </c>
      <c r="X1910">
        <f t="shared" si="604"/>
        <v>1.5266203703703705E-2</v>
      </c>
      <c r="Y1910">
        <f t="shared" si="593"/>
        <v>1.5266203703703705E-2</v>
      </c>
      <c r="Z1910" t="b">
        <f t="shared" si="594"/>
        <v>0</v>
      </c>
      <c r="AA1910" s="6">
        <f t="shared" si="595"/>
        <v>9.1435185185185022E-4</v>
      </c>
      <c r="AB1910" s="6" t="b">
        <f t="shared" si="596"/>
        <v>0</v>
      </c>
      <c r="AC1910" s="9">
        <f t="shared" si="597"/>
        <v>165</v>
      </c>
      <c r="AD1910" s="9">
        <f t="shared" si="606"/>
        <v>125.31645569620277</v>
      </c>
      <c r="AE1910" s="10">
        <f t="shared" si="603"/>
        <v>6.8287037037037025E-4</v>
      </c>
      <c r="AF1910">
        <f t="shared" si="598"/>
        <v>1.27314814814815E-3</v>
      </c>
      <c r="AG1910" t="b">
        <f t="shared" si="599"/>
        <v>0</v>
      </c>
      <c r="AH1910">
        <f t="shared" si="600"/>
        <v>2.0706018518518519E-2</v>
      </c>
    </row>
    <row r="1911" spans="1:34" x14ac:dyDescent="0.2">
      <c r="A1911">
        <v>2023</v>
      </c>
      <c r="B1911" t="s">
        <v>1941</v>
      </c>
      <c r="C1911" t="s">
        <v>1985</v>
      </c>
      <c r="D1911" t="s">
        <v>2038</v>
      </c>
      <c r="E1911" t="str">
        <f t="shared" si="587"/>
        <v>Boris JohnsonMar 18, 2020</v>
      </c>
      <c r="F1911" t="str">
        <f>VLOOKUP(D1911,'names lookup'!A:L,5,FALSE)</f>
        <v>Boris Johnson</v>
      </c>
      <c r="G1911" t="str">
        <f>VLOOKUP(F1911,'names lookup'!E:H,3,FALSE)</f>
        <v>Government</v>
      </c>
      <c r="H1911" t="str">
        <f>VLOOKUP(F1911,'names lookup'!E:I,5,FALSE)</f>
        <v>Government</v>
      </c>
      <c r="I1911" t="str">
        <f>VLOOKUP($F1911,'names lookup'!$E:J,6,FALSE)</f>
        <v>Central govt</v>
      </c>
      <c r="J1911" t="str">
        <f>VLOOKUP($F1911,'names lookup'!$E:K,7,FALSE)</f>
        <v>N/A</v>
      </c>
      <c r="K1911" t="str">
        <f>VLOOKUP($F1911,'names lookup'!$E:L,8,FALSE)</f>
        <v>UK</v>
      </c>
      <c r="L1911" t="str">
        <f t="shared" si="588"/>
        <v>Heather Stewart, The Guardian.</v>
      </c>
      <c r="M1911" t="str">
        <f t="shared" si="601"/>
        <v>21:28</v>
      </c>
      <c r="O1911">
        <v>53</v>
      </c>
      <c r="Q1911" t="s">
        <v>1942</v>
      </c>
      <c r="R1911" s="7">
        <f t="shared" si="589"/>
        <v>43908</v>
      </c>
      <c r="S1911" t="s">
        <v>3074</v>
      </c>
      <c r="T1911" s="6">
        <f t="shared" si="602"/>
        <v>1.4907407407407406E-2</v>
      </c>
      <c r="U1911">
        <f t="shared" si="590"/>
        <v>1.3993055555555555E-2</v>
      </c>
      <c r="V1911">
        <f t="shared" si="591"/>
        <v>2.0706018518518519E-2</v>
      </c>
      <c r="W1911">
        <f t="shared" si="592"/>
        <v>6.712962962962964E-3</v>
      </c>
      <c r="X1911">
        <f t="shared" si="604"/>
        <v>1.5266203703703705E-2</v>
      </c>
      <c r="Y1911">
        <f t="shared" si="593"/>
        <v>1.5266203703703705E-2</v>
      </c>
      <c r="Z1911" t="b">
        <f t="shared" si="594"/>
        <v>0</v>
      </c>
      <c r="AA1911" s="6">
        <f t="shared" si="595"/>
        <v>2.314814814815061E-5</v>
      </c>
      <c r="AB1911" s="6" t="b">
        <f t="shared" si="596"/>
        <v>0</v>
      </c>
      <c r="AC1911" s="9">
        <f t="shared" si="597"/>
        <v>4</v>
      </c>
      <c r="AD1911" s="9">
        <f t="shared" si="606"/>
        <v>119.99999999998724</v>
      </c>
      <c r="AE1911" s="10">
        <f t="shared" si="603"/>
        <v>1.1574074074074073E-5</v>
      </c>
      <c r="AF1911">
        <f t="shared" si="598"/>
        <v>1.27314814814815E-3</v>
      </c>
      <c r="AG1911" t="b">
        <f t="shared" si="599"/>
        <v>0</v>
      </c>
      <c r="AH1911">
        <f t="shared" si="600"/>
        <v>2.0706018518518519E-2</v>
      </c>
    </row>
    <row r="1912" spans="1:34" x14ac:dyDescent="0.2">
      <c r="A1912">
        <v>2024</v>
      </c>
      <c r="B1912" t="s">
        <v>1941</v>
      </c>
      <c r="C1912" t="s">
        <v>1986</v>
      </c>
      <c r="D1912" t="s">
        <v>2078</v>
      </c>
      <c r="E1912" t="str">
        <f t="shared" si="587"/>
        <v>Heather StewartMar 18, 2020</v>
      </c>
      <c r="F1912" t="str">
        <f>VLOOKUP(D1912,'names lookup'!A:L,5,FALSE)</f>
        <v>Heather Stewart</v>
      </c>
      <c r="G1912" t="str">
        <f>VLOOKUP(F1912,'names lookup'!E:H,3,FALSE)</f>
        <v>The Guardian</v>
      </c>
      <c r="H1912" t="str">
        <f>VLOOKUP(F1912,'names lookup'!E:I,5,FALSE)</f>
        <v>Media</v>
      </c>
      <c r="I1912" t="str">
        <f>VLOOKUP($F1912,'names lookup'!$E:J,6,FALSE)</f>
        <v>Newspaper</v>
      </c>
      <c r="J1912" t="str">
        <f>VLOOKUP($F1912,'names lookup'!$E:K,7,FALSE)</f>
        <v>National</v>
      </c>
      <c r="K1912" t="str">
        <f>VLOOKUP($F1912,'names lookup'!$E:L,8,FALSE)</f>
        <v>UK</v>
      </c>
      <c r="L1912" t="str">
        <f t="shared" si="588"/>
        <v>Hello, from The Guardian.</v>
      </c>
      <c r="M1912" t="str">
        <f t="shared" si="601"/>
        <v>21:30</v>
      </c>
      <c r="O1912">
        <v>66</v>
      </c>
      <c r="Q1912" t="s">
        <v>1942</v>
      </c>
      <c r="R1912" s="7">
        <f t="shared" si="589"/>
        <v>43908</v>
      </c>
      <c r="S1912" t="s">
        <v>2921</v>
      </c>
      <c r="T1912" s="6">
        <f t="shared" si="602"/>
        <v>1.4930555555555556E-2</v>
      </c>
      <c r="U1912">
        <f t="shared" si="590"/>
        <v>1.4930555555555556E-2</v>
      </c>
      <c r="V1912">
        <f t="shared" si="591"/>
        <v>1.4976851851851852E-2</v>
      </c>
      <c r="W1912">
        <f t="shared" si="592"/>
        <v>4.6296296296296016E-5</v>
      </c>
      <c r="X1912">
        <f t="shared" si="604"/>
        <v>1.5266203703703705E-2</v>
      </c>
      <c r="Y1912">
        <f t="shared" si="593"/>
        <v>1.5266203703703705E-2</v>
      </c>
      <c r="Z1912" t="b">
        <f t="shared" si="594"/>
        <v>0</v>
      </c>
      <c r="AA1912" s="6">
        <f t="shared" si="595"/>
        <v>4.6296296296296016E-5</v>
      </c>
      <c r="AB1912" s="6" t="b">
        <f t="shared" si="596"/>
        <v>0</v>
      </c>
      <c r="AC1912" s="9">
        <f t="shared" si="597"/>
        <v>4</v>
      </c>
      <c r="AD1912" s="9">
        <f t="shared" si="606"/>
        <v>60.000000000000362</v>
      </c>
      <c r="AE1912" s="10">
        <f t="shared" si="603"/>
        <v>1.1574074074074073E-5</v>
      </c>
      <c r="AF1912">
        <f t="shared" si="598"/>
        <v>3.3564814814814915E-4</v>
      </c>
      <c r="AG1912" t="b">
        <f t="shared" si="599"/>
        <v>0</v>
      </c>
      <c r="AH1912">
        <f t="shared" si="600"/>
        <v>2.0706018518518519E-2</v>
      </c>
    </row>
    <row r="1913" spans="1:34" x14ac:dyDescent="0.2">
      <c r="A1913">
        <v>2025</v>
      </c>
      <c r="B1913" t="s">
        <v>1941</v>
      </c>
      <c r="C1913" t="s">
        <v>1987</v>
      </c>
      <c r="D1913" t="s">
        <v>2078</v>
      </c>
      <c r="E1913" t="str">
        <f t="shared" si="587"/>
        <v>Heather StewartMar 18, 2020</v>
      </c>
      <c r="F1913" t="str">
        <f>VLOOKUP(D1913,'names lookup'!A:L,5,FALSE)</f>
        <v>Heather Stewart</v>
      </c>
      <c r="G1913" t="str">
        <f>VLOOKUP(F1913,'names lookup'!E:H,3,FALSE)</f>
        <v>The Guardian</v>
      </c>
      <c r="H1913" t="str">
        <f>VLOOKUP(F1913,'names lookup'!E:I,5,FALSE)</f>
        <v>Media</v>
      </c>
      <c r="I1913" t="str">
        <f>VLOOKUP($F1913,'names lookup'!$E:J,6,FALSE)</f>
        <v>Newspaper</v>
      </c>
      <c r="J1913" t="str">
        <f>VLOOKUP($F1913,'names lookup'!$E:K,7,FALSE)</f>
        <v>National</v>
      </c>
      <c r="K1913" t="str">
        <f>VLOOKUP($F1913,'names lookup'!$E:L,8,FALSE)</f>
        <v>UK</v>
      </c>
      <c r="L1913" t="str">
        <f t="shared" si="588"/>
        <v>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v>
      </c>
      <c r="M1913" t="str">
        <f t="shared" si="601"/>
        <v>21:34</v>
      </c>
      <c r="O1913">
        <v>589</v>
      </c>
      <c r="Q1913" t="s">
        <v>1942</v>
      </c>
      <c r="R1913" s="7">
        <f t="shared" si="589"/>
        <v>43908</v>
      </c>
      <c r="S1913" t="s">
        <v>2921</v>
      </c>
      <c r="T1913" s="6">
        <f t="shared" si="602"/>
        <v>1.4976851851851852E-2</v>
      </c>
      <c r="U1913">
        <f t="shared" si="590"/>
        <v>1.4930555555555556E-2</v>
      </c>
      <c r="V1913">
        <f t="shared" si="591"/>
        <v>1.4976851851851852E-2</v>
      </c>
      <c r="W1913">
        <f t="shared" si="592"/>
        <v>4.6296296296296016E-5</v>
      </c>
      <c r="X1913">
        <f t="shared" si="604"/>
        <v>1.5266203703703705E-2</v>
      </c>
      <c r="Y1913">
        <f t="shared" si="593"/>
        <v>1.5266203703703705E-2</v>
      </c>
      <c r="Z1913" t="b">
        <f t="shared" si="594"/>
        <v>0</v>
      </c>
      <c r="AA1913" s="6">
        <f t="shared" si="595"/>
        <v>2.8935185185185314E-4</v>
      </c>
      <c r="AB1913" s="6" t="b">
        <f t="shared" si="596"/>
        <v>0</v>
      </c>
      <c r="AC1913" s="9">
        <f t="shared" si="597"/>
        <v>104</v>
      </c>
      <c r="AD1913" s="9">
        <f t="shared" si="606"/>
        <v>249.59999999999889</v>
      </c>
      <c r="AE1913" s="10">
        <f t="shared" si="603"/>
        <v>4.2824074074074075E-4</v>
      </c>
      <c r="AF1913">
        <f t="shared" si="598"/>
        <v>3.3564814814814915E-4</v>
      </c>
      <c r="AG1913" t="b">
        <f t="shared" si="599"/>
        <v>0</v>
      </c>
      <c r="AH1913">
        <f t="shared" si="600"/>
        <v>2.0706018518518519E-2</v>
      </c>
    </row>
    <row r="1914" spans="1:34" x14ac:dyDescent="0.2">
      <c r="A1914">
        <v>2026</v>
      </c>
      <c r="B1914" t="s">
        <v>1941</v>
      </c>
      <c r="C1914" t="s">
        <v>1988</v>
      </c>
      <c r="D1914" t="s">
        <v>2038</v>
      </c>
      <c r="E1914" t="str">
        <f t="shared" si="587"/>
        <v>Boris JohnsonMar 18, 2020</v>
      </c>
      <c r="F1914" t="str">
        <f>VLOOKUP(D1914,'names lookup'!A:L,5,FALSE)</f>
        <v>Boris Johnson</v>
      </c>
      <c r="G1914" t="str">
        <f>VLOOKUP(F1914,'names lookup'!E:H,3,FALSE)</f>
        <v>Government</v>
      </c>
      <c r="H1914" t="str">
        <f>VLOOKUP(F1914,'names lookup'!E:I,5,FALSE)</f>
        <v>Government</v>
      </c>
      <c r="I1914" t="str">
        <f>VLOOKUP($F1914,'names lookup'!$E:J,6,FALSE)</f>
        <v>Central govt</v>
      </c>
      <c r="J1914" t="str">
        <f>VLOOKUP($F1914,'names lookup'!$E:K,7,FALSE)</f>
        <v>N/A</v>
      </c>
      <c r="K1914" t="str">
        <f>VLOOKUP($F1914,'names lookup'!$E:L,8,FALSE)</f>
        <v>UK</v>
      </c>
      <c r="L1914" t="str">
        <f t="shared" si="588"/>
        <v>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v>
      </c>
      <c r="M1914" t="str">
        <f t="shared" si="601"/>
        <v>21:59</v>
      </c>
      <c r="O1914">
        <v>724</v>
      </c>
      <c r="Q1914" t="s">
        <v>1942</v>
      </c>
      <c r="R1914" s="7">
        <f t="shared" si="589"/>
        <v>43908</v>
      </c>
      <c r="S1914" t="s">
        <v>2983</v>
      </c>
      <c r="T1914" s="6">
        <f t="shared" si="602"/>
        <v>1.5266203703703705E-2</v>
      </c>
      <c r="U1914">
        <f t="shared" si="590"/>
        <v>1.5266203703703705E-2</v>
      </c>
      <c r="V1914">
        <f t="shared" si="591"/>
        <v>2.0706018518518519E-2</v>
      </c>
      <c r="W1914">
        <f t="shared" si="592"/>
        <v>5.439814814814814E-3</v>
      </c>
      <c r="X1914">
        <f t="shared" si="604"/>
        <v>1.7789351851851851E-2</v>
      </c>
      <c r="Y1914">
        <f t="shared" si="593"/>
        <v>1.7789351851851851E-2</v>
      </c>
      <c r="Z1914" t="b">
        <f t="shared" si="594"/>
        <v>0</v>
      </c>
      <c r="AA1914" s="6">
        <f t="shared" si="595"/>
        <v>6.0185185185184994E-4</v>
      </c>
      <c r="AB1914" s="6" t="b">
        <f t="shared" si="596"/>
        <v>0</v>
      </c>
      <c r="AC1914" s="9">
        <f t="shared" si="597"/>
        <v>118</v>
      </c>
      <c r="AD1914" s="9">
        <f t="shared" si="606"/>
        <v>136.15384615384659</v>
      </c>
      <c r="AE1914" s="10">
        <f t="shared" si="603"/>
        <v>4.8611111111111104E-4</v>
      </c>
      <c r="AF1914">
        <f t="shared" si="598"/>
        <v>2.5231481481481459E-3</v>
      </c>
      <c r="AG1914" t="b">
        <f t="shared" si="599"/>
        <v>0</v>
      </c>
      <c r="AH1914">
        <f t="shared" si="600"/>
        <v>2.0706018518518519E-2</v>
      </c>
    </row>
    <row r="1915" spans="1:34" x14ac:dyDescent="0.2">
      <c r="A1915">
        <v>2027</v>
      </c>
      <c r="B1915" t="s">
        <v>1941</v>
      </c>
      <c r="C1915" t="s">
        <v>1989</v>
      </c>
      <c r="D1915" t="s">
        <v>2038</v>
      </c>
      <c r="E1915" t="str">
        <f t="shared" si="587"/>
        <v>Boris JohnsonMar 18, 2020</v>
      </c>
      <c r="F1915" t="str">
        <f>VLOOKUP(D1915,'names lookup'!A:L,5,FALSE)</f>
        <v>Boris Johnson</v>
      </c>
      <c r="G1915" t="str">
        <f>VLOOKUP(F1915,'names lookup'!E:H,3,FALSE)</f>
        <v>Government</v>
      </c>
      <c r="H1915" t="str">
        <f>VLOOKUP(F1915,'names lookup'!E:I,5,FALSE)</f>
        <v>Government</v>
      </c>
      <c r="I1915" t="str">
        <f>VLOOKUP($F1915,'names lookup'!$E:J,6,FALSE)</f>
        <v>Central govt</v>
      </c>
      <c r="J1915" t="str">
        <f>VLOOKUP($F1915,'names lookup'!$E:K,7,FALSE)</f>
        <v>N/A</v>
      </c>
      <c r="K1915" t="str">
        <f>VLOOKUP($F1915,'names lookup'!$E:L,8,FALSE)</f>
        <v>UK</v>
      </c>
      <c r="L1915" t="str">
        <f t="shared" si="588"/>
        <v>Wow, you’ve got a lot of questions here. Okay, Tom?</v>
      </c>
      <c r="M1915" t="str">
        <f t="shared" si="601"/>
        <v>22:51</v>
      </c>
      <c r="O1915">
        <v>74</v>
      </c>
      <c r="Q1915" t="s">
        <v>1942</v>
      </c>
      <c r="R1915" s="7">
        <f t="shared" si="589"/>
        <v>43908</v>
      </c>
      <c r="S1915" t="s">
        <v>2983</v>
      </c>
      <c r="T1915" s="6">
        <f t="shared" si="602"/>
        <v>1.5868055555555555E-2</v>
      </c>
      <c r="U1915">
        <f t="shared" si="590"/>
        <v>1.5266203703703705E-2</v>
      </c>
      <c r="V1915">
        <f t="shared" si="591"/>
        <v>2.0706018518518519E-2</v>
      </c>
      <c r="W1915">
        <f t="shared" si="592"/>
        <v>5.439814814814814E-3</v>
      </c>
      <c r="X1915">
        <f t="shared" si="604"/>
        <v>1.7789351851851851E-2</v>
      </c>
      <c r="Y1915">
        <f t="shared" si="593"/>
        <v>1.7789351851851851E-2</v>
      </c>
      <c r="Z1915" t="b">
        <f t="shared" si="594"/>
        <v>0</v>
      </c>
      <c r="AA1915" s="6">
        <f t="shared" si="595"/>
        <v>5.7870370370371321E-5</v>
      </c>
      <c r="AB1915" s="6" t="b">
        <f t="shared" si="596"/>
        <v>0</v>
      </c>
      <c r="AC1915" s="9">
        <f t="shared" si="597"/>
        <v>10</v>
      </c>
      <c r="AD1915" s="9">
        <f t="shared" si="606"/>
        <v>119.99999999999802</v>
      </c>
      <c r="AE1915" s="10">
        <f t="shared" si="603"/>
        <v>3.4722222222222222E-5</v>
      </c>
      <c r="AF1915">
        <f t="shared" si="598"/>
        <v>2.5231481481481459E-3</v>
      </c>
      <c r="AG1915" t="b">
        <f t="shared" si="599"/>
        <v>0</v>
      </c>
      <c r="AH1915">
        <f t="shared" si="600"/>
        <v>2.0706018518518519E-2</v>
      </c>
    </row>
    <row r="1916" spans="1:34" x14ac:dyDescent="0.2">
      <c r="A1916">
        <v>2028</v>
      </c>
      <c r="B1916" t="s">
        <v>1941</v>
      </c>
      <c r="C1916" t="s">
        <v>1990</v>
      </c>
      <c r="D1916" t="s">
        <v>2166</v>
      </c>
      <c r="E1916" t="str">
        <f t="shared" si="587"/>
        <v>TomMar 18, 2020</v>
      </c>
      <c r="F1916" t="str">
        <f>VLOOKUP(D1916,'names lookup'!A:L,5,FALSE)</f>
        <v>UNCLEAR FROM TRANSCRIPT</v>
      </c>
      <c r="G1916">
        <f>VLOOKUP(F1916,'names lookup'!E:H,3,FALSE)</f>
        <v>0</v>
      </c>
      <c r="H1916">
        <f>VLOOKUP(F1916,'names lookup'!E:I,5,FALSE)</f>
        <v>0</v>
      </c>
      <c r="I1916">
        <f>VLOOKUP($F1916,'names lookup'!$E:J,6,FALSE)</f>
        <v>0</v>
      </c>
      <c r="J1916">
        <f>VLOOKUP($F1916,'names lookup'!$E:K,7,FALSE)</f>
        <v>0</v>
      </c>
      <c r="K1916">
        <f>VLOOKUP($F1916,'names lookup'!$E:L,8,FALSE)</f>
        <v>0</v>
      </c>
      <c r="L1916" t="str">
        <f t="shared" si="588"/>
        <v>[inaudible 00002255]. Thank you, Prime Minister. On the closing of the schools, can you say is this a mandatory thing you are doing? Are they-</v>
      </c>
      <c r="M1916" t="str">
        <f t="shared" si="601"/>
        <v>22:56</v>
      </c>
      <c r="O1916">
        <v>162</v>
      </c>
      <c r="Q1916" t="s">
        <v>1942</v>
      </c>
      <c r="R1916" s="7">
        <f t="shared" si="589"/>
        <v>43908</v>
      </c>
      <c r="S1916" t="s">
        <v>3075</v>
      </c>
      <c r="T1916" s="6">
        <f t="shared" si="602"/>
        <v>1.5925925925925927E-2</v>
      </c>
      <c r="U1916">
        <f t="shared" si="590"/>
        <v>1.5925925925925927E-2</v>
      </c>
      <c r="V1916">
        <f t="shared" si="591"/>
        <v>1.7766203703703704E-2</v>
      </c>
      <c r="W1916">
        <f t="shared" si="592"/>
        <v>1.8402777777777775E-3</v>
      </c>
      <c r="X1916">
        <f t="shared" si="604"/>
        <v>1.7789351851851851E-2</v>
      </c>
      <c r="Y1916">
        <f t="shared" si="593"/>
        <v>1.7789351851851851E-2</v>
      </c>
      <c r="Z1916" t="b">
        <f t="shared" si="594"/>
        <v>0</v>
      </c>
      <c r="AA1916" s="6">
        <f t="shared" si="595"/>
        <v>6.9444444444444892E-5</v>
      </c>
      <c r="AB1916" s="6" t="b">
        <f t="shared" si="596"/>
        <v>0</v>
      </c>
      <c r="AC1916" s="9">
        <f t="shared" si="597"/>
        <v>25</v>
      </c>
      <c r="AD1916" s="9">
        <f t="shared" si="606"/>
        <v>249.99999999999838</v>
      </c>
      <c r="AE1916" s="10">
        <f t="shared" si="603"/>
        <v>9.2592592592592588E-5</v>
      </c>
      <c r="AF1916">
        <f t="shared" si="598"/>
        <v>1.8634259259259246E-3</v>
      </c>
      <c r="AG1916" t="b">
        <f t="shared" si="599"/>
        <v>0</v>
      </c>
      <c r="AH1916">
        <f t="shared" si="600"/>
        <v>2.0706018518518519E-2</v>
      </c>
    </row>
    <row r="1917" spans="1:34" x14ac:dyDescent="0.2">
      <c r="A1917">
        <v>2029</v>
      </c>
      <c r="B1917" t="s">
        <v>1941</v>
      </c>
      <c r="C1917" t="s">
        <v>1991</v>
      </c>
      <c r="D1917" t="s">
        <v>2038</v>
      </c>
      <c r="E1917" t="str">
        <f t="shared" si="587"/>
        <v>Boris JohnsonMar 18, 2020</v>
      </c>
      <c r="F1917" t="str">
        <f>VLOOKUP(D1917,'names lookup'!A:L,5,FALSE)</f>
        <v>Boris Johnson</v>
      </c>
      <c r="G1917" t="str">
        <f>VLOOKUP(F1917,'names lookup'!E:H,3,FALSE)</f>
        <v>Government</v>
      </c>
      <c r="H1917" t="str">
        <f>VLOOKUP(F1917,'names lookup'!E:I,5,FALSE)</f>
        <v>Government</v>
      </c>
      <c r="I1917" t="str">
        <f>VLOOKUP($F1917,'names lookup'!$E:J,6,FALSE)</f>
        <v>Central govt</v>
      </c>
      <c r="J1917" t="str">
        <f>VLOOKUP($F1917,'names lookup'!$E:K,7,FALSE)</f>
        <v>N/A</v>
      </c>
      <c r="K1917" t="str">
        <f>VLOOKUP($F1917,'names lookup'!$E:L,8,FALSE)</f>
        <v>UK</v>
      </c>
      <c r="L1917" t="str">
        <f t="shared" si="588"/>
        <v>Yeah.</v>
      </c>
      <c r="M1917" t="str">
        <f t="shared" si="601"/>
        <v>23:02</v>
      </c>
      <c r="O1917">
        <v>28</v>
      </c>
      <c r="Q1917" t="s">
        <v>1942</v>
      </c>
      <c r="R1917" s="7">
        <f t="shared" si="589"/>
        <v>43908</v>
      </c>
      <c r="S1917" t="s">
        <v>2986</v>
      </c>
      <c r="T1917" s="6">
        <f t="shared" si="602"/>
        <v>1.5995370370370372E-2</v>
      </c>
      <c r="U1917">
        <f t="shared" si="590"/>
        <v>1.5995370370370372E-2</v>
      </c>
      <c r="V1917">
        <f t="shared" si="591"/>
        <v>2.0706018518518519E-2</v>
      </c>
      <c r="W1917">
        <f t="shared" si="592"/>
        <v>4.7106481481481478E-3</v>
      </c>
      <c r="X1917">
        <f t="shared" si="604"/>
        <v>1.7789351851851851E-2</v>
      </c>
      <c r="Y1917">
        <f t="shared" si="593"/>
        <v>1.7789351851851851E-2</v>
      </c>
      <c r="Z1917" t="b">
        <f t="shared" si="594"/>
        <v>0</v>
      </c>
      <c r="AA1917" s="6">
        <f t="shared" si="595"/>
        <v>0</v>
      </c>
      <c r="AB1917" s="6" t="b">
        <f t="shared" si="596"/>
        <v>0</v>
      </c>
      <c r="AC1917" s="9">
        <f t="shared" si="597"/>
        <v>1</v>
      </c>
      <c r="AD1917" s="9"/>
      <c r="AE1917" s="10">
        <f t="shared" si="603"/>
        <v>0</v>
      </c>
      <c r="AF1917">
        <f t="shared" si="598"/>
        <v>1.7939814814814797E-3</v>
      </c>
      <c r="AG1917" t="b">
        <f t="shared" si="599"/>
        <v>0</v>
      </c>
      <c r="AH1917">
        <f t="shared" si="600"/>
        <v>2.0706018518518519E-2</v>
      </c>
    </row>
    <row r="1918" spans="1:34" x14ac:dyDescent="0.2">
      <c r="A1918">
        <v>2030</v>
      </c>
      <c r="B1918" t="s">
        <v>1941</v>
      </c>
      <c r="C1918" t="s">
        <v>1992</v>
      </c>
      <c r="D1918" t="s">
        <v>2166</v>
      </c>
      <c r="E1918" t="str">
        <f t="shared" si="587"/>
        <v>TomMar 18, 2020</v>
      </c>
      <c r="F1918" t="str">
        <f>VLOOKUP(D1918,'names lookup'!A:L,5,FALSE)</f>
        <v>UNCLEAR FROM TRANSCRIPT</v>
      </c>
      <c r="G1918">
        <f>VLOOKUP(F1918,'names lookup'!E:H,3,FALSE)</f>
        <v>0</v>
      </c>
      <c r="H1918">
        <f>VLOOKUP(F1918,'names lookup'!E:I,5,FALSE)</f>
        <v>0</v>
      </c>
      <c r="I1918">
        <f>VLOOKUP($F1918,'names lookup'!$E:J,6,FALSE)</f>
        <v>0</v>
      </c>
      <c r="J1918">
        <f>VLOOKUP($F1918,'names lookup'!$E:K,7,FALSE)</f>
        <v>0</v>
      </c>
      <c r="K1918">
        <f>VLOOKUP($F1918,'names lookup'!$E:L,8,FALSE)</f>
        <v>0</v>
      </c>
      <c r="L1918" t="str">
        <f t="shared" si="588"/>
        <v>Will they be required by law to do this, and what about the schools that have already closed, will they be required to reopen if, to teach the key workers you just [crosstalk 002311]?</v>
      </c>
      <c r="M1918" t="str">
        <f t="shared" si="601"/>
        <v>23:02</v>
      </c>
      <c r="O1918">
        <v>198</v>
      </c>
      <c r="Q1918" t="s">
        <v>1942</v>
      </c>
      <c r="R1918" s="7">
        <f t="shared" si="589"/>
        <v>43908</v>
      </c>
      <c r="S1918" t="s">
        <v>2986</v>
      </c>
      <c r="T1918" s="6">
        <f t="shared" si="602"/>
        <v>1.5995370370370372E-2</v>
      </c>
      <c r="U1918">
        <f t="shared" si="590"/>
        <v>1.5995370370370372E-2</v>
      </c>
      <c r="V1918">
        <f t="shared" si="591"/>
        <v>1.7766203703703704E-2</v>
      </c>
      <c r="W1918">
        <f t="shared" si="592"/>
        <v>1.7708333333333326E-3</v>
      </c>
      <c r="X1918">
        <f t="shared" si="604"/>
        <v>1.7789351851851851E-2</v>
      </c>
      <c r="Y1918">
        <f t="shared" si="593"/>
        <v>1.7789351851851851E-2</v>
      </c>
      <c r="Z1918" t="b">
        <f t="shared" si="594"/>
        <v>0</v>
      </c>
      <c r="AA1918" s="6">
        <f t="shared" si="595"/>
        <v>9.2592592592592032E-5</v>
      </c>
      <c r="AB1918" s="6" t="b">
        <f t="shared" si="596"/>
        <v>0</v>
      </c>
      <c r="AC1918" s="9">
        <f t="shared" si="597"/>
        <v>34</v>
      </c>
      <c r="AD1918" s="9">
        <f t="shared" ref="AD1918:AD1937" si="607">IF(AB1918=FALSE,AC1918/(AA1918*(24*60)),"")</f>
        <v>255.00000000000153</v>
      </c>
      <c r="AE1918" s="10">
        <f t="shared" si="603"/>
        <v>1.3888888888888889E-4</v>
      </c>
      <c r="AF1918">
        <f t="shared" si="598"/>
        <v>1.7939814814814797E-3</v>
      </c>
      <c r="AG1918" t="b">
        <f t="shared" si="599"/>
        <v>0</v>
      </c>
      <c r="AH1918">
        <f t="shared" si="600"/>
        <v>2.0706018518518519E-2</v>
      </c>
    </row>
    <row r="1919" spans="1:34" x14ac:dyDescent="0.2">
      <c r="A1919">
        <v>2031</v>
      </c>
      <c r="B1919" t="s">
        <v>1941</v>
      </c>
      <c r="C1919" t="s">
        <v>1993</v>
      </c>
      <c r="D1919" t="s">
        <v>2038</v>
      </c>
      <c r="E1919" t="str">
        <f t="shared" si="587"/>
        <v>Boris JohnsonMar 18, 2020</v>
      </c>
      <c r="F1919" t="str">
        <f>VLOOKUP(D1919,'names lookup'!A:L,5,FALSE)</f>
        <v>Boris Johnson</v>
      </c>
      <c r="G1919" t="str">
        <f>VLOOKUP(F1919,'names lookup'!E:H,3,FALSE)</f>
        <v>Government</v>
      </c>
      <c r="H1919" t="str">
        <f>VLOOKUP(F1919,'names lookup'!E:I,5,FALSE)</f>
        <v>Government</v>
      </c>
      <c r="I1919" t="str">
        <f>VLOOKUP($F1919,'names lookup'!$E:J,6,FALSE)</f>
        <v>Central govt</v>
      </c>
      <c r="J1919" t="str">
        <f>VLOOKUP($F1919,'names lookup'!$E:K,7,FALSE)</f>
        <v>N/A</v>
      </c>
      <c r="K1919" t="str">
        <f>VLOOKUP($F1919,'names lookup'!$E:L,8,FALSE)</f>
        <v>UK</v>
      </c>
      <c r="L1919" t="str">
        <f t="shared" si="588"/>
        <v>Yes, [crosstalk 002313].</v>
      </c>
      <c r="M1919" t="str">
        <f t="shared" si="601"/>
        <v>23:10</v>
      </c>
      <c r="O1919">
        <v>49</v>
      </c>
      <c r="Q1919" t="s">
        <v>1942</v>
      </c>
      <c r="R1919" s="7">
        <f t="shared" si="589"/>
        <v>43908</v>
      </c>
      <c r="S1919" t="s">
        <v>2792</v>
      </c>
      <c r="T1919" s="6">
        <f t="shared" si="602"/>
        <v>1.6087962962962964E-2</v>
      </c>
      <c r="U1919">
        <f t="shared" si="590"/>
        <v>1.6087962962962964E-2</v>
      </c>
      <c r="V1919">
        <f t="shared" si="591"/>
        <v>2.0706018518518519E-2</v>
      </c>
      <c r="W1919">
        <f t="shared" si="592"/>
        <v>4.6180555555555558E-3</v>
      </c>
      <c r="X1919">
        <f t="shared" si="604"/>
        <v>1.7789351851851851E-2</v>
      </c>
      <c r="Y1919">
        <f t="shared" si="593"/>
        <v>1.7789351851851851E-2</v>
      </c>
      <c r="Z1919" t="b">
        <f t="shared" si="594"/>
        <v>0</v>
      </c>
      <c r="AA1919" s="6">
        <f t="shared" si="595"/>
        <v>1.157407407407357E-5</v>
      </c>
      <c r="AB1919" s="6" t="b">
        <f t="shared" si="596"/>
        <v>0</v>
      </c>
      <c r="AC1919" s="9">
        <f t="shared" si="597"/>
        <v>3</v>
      </c>
      <c r="AD1919" s="9">
        <f t="shared" si="607"/>
        <v>180.00000000000784</v>
      </c>
      <c r="AE1919" s="10">
        <f t="shared" si="603"/>
        <v>1.1574074074074073E-5</v>
      </c>
      <c r="AF1919">
        <f t="shared" si="598"/>
        <v>1.7013888888888877E-3</v>
      </c>
      <c r="AG1919" t="b">
        <f t="shared" si="599"/>
        <v>0</v>
      </c>
      <c r="AH1919">
        <f t="shared" si="600"/>
        <v>2.0706018518518519E-2</v>
      </c>
    </row>
    <row r="1920" spans="1:34" x14ac:dyDescent="0.2">
      <c r="A1920">
        <v>2032</v>
      </c>
      <c r="B1920" t="s">
        <v>1941</v>
      </c>
      <c r="C1920" t="s">
        <v>1994</v>
      </c>
      <c r="D1920" t="s">
        <v>2166</v>
      </c>
      <c r="E1920" t="str">
        <f t="shared" si="587"/>
        <v>TomMar 18, 2020</v>
      </c>
      <c r="F1920" t="str">
        <f>VLOOKUP(D1920,'names lookup'!A:L,5,FALSE)</f>
        <v>UNCLEAR FROM TRANSCRIPT</v>
      </c>
      <c r="G1920">
        <f>VLOOKUP(F1920,'names lookup'!E:H,3,FALSE)</f>
        <v>0</v>
      </c>
      <c r="H1920">
        <f>VLOOKUP(F1920,'names lookup'!E:I,5,FALSE)</f>
        <v>0</v>
      </c>
      <c r="I1920">
        <f>VLOOKUP($F1920,'names lookup'!$E:J,6,FALSE)</f>
        <v>0</v>
      </c>
      <c r="J1920">
        <f>VLOOKUP($F1920,'names lookup'!$E:K,7,FALSE)</f>
        <v>0</v>
      </c>
      <c r="K1920">
        <f>VLOOKUP($F1920,'names lookup'!$E:L,8,FALSE)</f>
        <v>0</v>
      </c>
      <c r="L1920" t="str">
        <f t="shared" si="588"/>
        <v>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v>
      </c>
      <c r="M1920" t="str">
        <f t="shared" si="601"/>
        <v>23:11</v>
      </c>
      <c r="O1920">
        <v>308</v>
      </c>
      <c r="Q1920" t="s">
        <v>1942</v>
      </c>
      <c r="R1920" s="7">
        <f t="shared" si="589"/>
        <v>43908</v>
      </c>
      <c r="S1920" t="s">
        <v>3076</v>
      </c>
      <c r="T1920" s="6">
        <f t="shared" si="602"/>
        <v>1.6099537037037037E-2</v>
      </c>
      <c r="U1920">
        <f t="shared" si="590"/>
        <v>1.6099537037037037E-2</v>
      </c>
      <c r="V1920">
        <f t="shared" si="591"/>
        <v>1.7766203703703704E-2</v>
      </c>
      <c r="W1920">
        <f t="shared" si="592"/>
        <v>1.666666666666667E-3</v>
      </c>
      <c r="X1920">
        <f t="shared" si="604"/>
        <v>1.7789351851851851E-2</v>
      </c>
      <c r="Y1920">
        <f t="shared" si="593"/>
        <v>1.7789351851851851E-2</v>
      </c>
      <c r="Z1920" t="b">
        <f t="shared" si="594"/>
        <v>0</v>
      </c>
      <c r="AA1920" s="6">
        <f t="shared" si="595"/>
        <v>1.8518518518518406E-4</v>
      </c>
      <c r="AB1920" s="6" t="b">
        <f t="shared" si="596"/>
        <v>0</v>
      </c>
      <c r="AC1920" s="9">
        <f t="shared" si="597"/>
        <v>52</v>
      </c>
      <c r="AD1920" s="9">
        <f t="shared" si="607"/>
        <v>195.00000000000119</v>
      </c>
      <c r="AE1920" s="10">
        <f t="shared" si="603"/>
        <v>2.0833333333333335E-4</v>
      </c>
      <c r="AF1920">
        <f t="shared" si="598"/>
        <v>1.6898148148148141E-3</v>
      </c>
      <c r="AG1920" t="b">
        <f t="shared" si="599"/>
        <v>0</v>
      </c>
      <c r="AH1920">
        <f t="shared" si="600"/>
        <v>2.0706018518518519E-2</v>
      </c>
    </row>
    <row r="1921" spans="1:34" x14ac:dyDescent="0.2">
      <c r="A1921">
        <v>2033</v>
      </c>
      <c r="B1921" t="s">
        <v>1941</v>
      </c>
      <c r="C1921" t="s">
        <v>1995</v>
      </c>
      <c r="D1921" t="s">
        <v>2038</v>
      </c>
      <c r="E1921" t="str">
        <f t="shared" si="587"/>
        <v>Boris JohnsonMar 18, 2020</v>
      </c>
      <c r="F1921" t="str">
        <f>VLOOKUP(D1921,'names lookup'!A:L,5,FALSE)</f>
        <v>Boris Johnson</v>
      </c>
      <c r="G1921" t="str">
        <f>VLOOKUP(F1921,'names lookup'!E:H,3,FALSE)</f>
        <v>Government</v>
      </c>
      <c r="H1921" t="str">
        <f>VLOOKUP(F1921,'names lookup'!E:I,5,FALSE)</f>
        <v>Government</v>
      </c>
      <c r="I1921" t="str">
        <f>VLOOKUP($F1921,'names lookup'!$E:J,6,FALSE)</f>
        <v>Central govt</v>
      </c>
      <c r="J1921" t="str">
        <f>VLOOKUP($F1921,'names lookup'!$E:K,7,FALSE)</f>
        <v>N/A</v>
      </c>
      <c r="K1921" t="str">
        <f>VLOOKUP($F1921,'names lookup'!$E:L,8,FALSE)</f>
        <v>UK</v>
      </c>
      <c r="L1921" t="str">
        <f t="shared" si="588"/>
        <v>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v>
      </c>
      <c r="M1921" t="str">
        <f t="shared" si="601"/>
        <v>23:27</v>
      </c>
      <c r="O1921">
        <v>602</v>
      </c>
      <c r="Q1921" t="s">
        <v>1942</v>
      </c>
      <c r="R1921" s="7">
        <f t="shared" si="589"/>
        <v>43908</v>
      </c>
      <c r="S1921" t="s">
        <v>2729</v>
      </c>
      <c r="T1921" s="6">
        <f t="shared" si="602"/>
        <v>1.6284722222222221E-2</v>
      </c>
      <c r="U1921">
        <f t="shared" si="590"/>
        <v>1.6284722222222221E-2</v>
      </c>
      <c r="V1921">
        <f t="shared" si="591"/>
        <v>2.0706018518518519E-2</v>
      </c>
      <c r="W1921">
        <f t="shared" si="592"/>
        <v>4.4212962962962982E-3</v>
      </c>
      <c r="X1921">
        <f t="shared" si="604"/>
        <v>1.7789351851851851E-2</v>
      </c>
      <c r="Y1921">
        <f t="shared" si="593"/>
        <v>1.7789351851851851E-2</v>
      </c>
      <c r="Z1921" t="b">
        <f t="shared" si="594"/>
        <v>0</v>
      </c>
      <c r="AA1921" s="6">
        <f t="shared" si="595"/>
        <v>5.2083333333333495E-4</v>
      </c>
      <c r="AB1921" s="6" t="b">
        <f t="shared" si="596"/>
        <v>0</v>
      </c>
      <c r="AC1921" s="9">
        <f t="shared" si="597"/>
        <v>102</v>
      </c>
      <c r="AD1921" s="9">
        <f t="shared" si="607"/>
        <v>135.99999999999957</v>
      </c>
      <c r="AE1921" s="10">
        <f t="shared" si="603"/>
        <v>4.1666666666666669E-4</v>
      </c>
      <c r="AF1921">
        <f t="shared" si="598"/>
        <v>1.5046296296296301E-3</v>
      </c>
      <c r="AG1921" t="b">
        <f t="shared" si="599"/>
        <v>0</v>
      </c>
      <c r="AH1921">
        <f t="shared" si="600"/>
        <v>2.0706018518518519E-2</v>
      </c>
    </row>
    <row r="1922" spans="1:34" x14ac:dyDescent="0.2">
      <c r="A1922">
        <v>2034</v>
      </c>
      <c r="B1922" t="s">
        <v>1941</v>
      </c>
      <c r="C1922" t="s">
        <v>1996</v>
      </c>
      <c r="D1922" t="s">
        <v>2038</v>
      </c>
      <c r="E1922" t="str">
        <f t="shared" ref="E1922:E1985" si="608">D1922&amp;Q1922</f>
        <v>Boris JohnsonMar 18, 2020</v>
      </c>
      <c r="F1922" t="str">
        <f>VLOOKUP(D1922,'names lookup'!A:L,5,FALSE)</f>
        <v>Boris Johnson</v>
      </c>
      <c r="G1922" t="str">
        <f>VLOOKUP(F1922,'names lookup'!E:H,3,FALSE)</f>
        <v>Government</v>
      </c>
      <c r="H1922" t="str">
        <f>VLOOKUP(F1922,'names lookup'!E:I,5,FALSE)</f>
        <v>Government</v>
      </c>
      <c r="I1922" t="str">
        <f>VLOOKUP($F1922,'names lookup'!$E:J,6,FALSE)</f>
        <v>Central govt</v>
      </c>
      <c r="J1922" t="str">
        <f>VLOOKUP($F1922,'names lookup'!$E:K,7,FALSE)</f>
        <v>N/A</v>
      </c>
      <c r="K1922" t="str">
        <f>VLOOKUP($F1922,'names lookup'!$E:L,8,FALSE)</f>
        <v>UK</v>
      </c>
      <c r="L1922" t="str">
        <f t="shared" ref="L1922:L1985" si="609">TRIM(SUBSTITUTE(SUBSTITUTE(SUBSTITUTE(SUBSTITUTE(C1922,D1922,""),M1922,""),"();",""),":",""))</f>
        <v>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v>
      </c>
      <c r="M1922" t="str">
        <f t="shared" si="601"/>
        <v>24:12</v>
      </c>
      <c r="O1922">
        <v>1034</v>
      </c>
      <c r="Q1922" t="s">
        <v>1942</v>
      </c>
      <c r="R1922" s="7">
        <f t="shared" ref="R1922:R1985" si="610">DATE(2020,IF(LEFT(Q1922,3)="Apr",4,3),SUBSTITUTE(SUBSTITUTE(SUBSTITUTE(Q1922,", 2020",""),"Apr ",""),"Mar ",""))</f>
        <v>43908</v>
      </c>
      <c r="S1922" t="s">
        <v>2729</v>
      </c>
      <c r="T1922" s="6">
        <f t="shared" si="602"/>
        <v>1.6805555555555556E-2</v>
      </c>
      <c r="U1922">
        <f t="shared" ref="U1922:U1985" si="611">IF(D1922=D1921,U1921,T1922)</f>
        <v>1.6284722222222221E-2</v>
      </c>
      <c r="V1922">
        <f t="shared" ref="V1922:V1937" si="612">_xlfn.MAXIFS(T:T,D:D,D1922,B:B,B1922)</f>
        <v>2.0706018518518519E-2</v>
      </c>
      <c r="W1922">
        <f t="shared" ref="W1922:W1985" si="613">V1922-U1922</f>
        <v>4.4212962962962982E-3</v>
      </c>
      <c r="X1922">
        <f t="shared" si="604"/>
        <v>1.7789351851851851E-2</v>
      </c>
      <c r="Y1922">
        <f t="shared" ref="Y1922:Y1985" si="614">IF(ISBLANK(X1922),V1922,X1922)</f>
        <v>1.7789351851851851E-2</v>
      </c>
      <c r="Z1922" t="b">
        <f t="shared" ref="Z1922:Z1937" si="615">IF(ISBLANK(X1922),TRUE,FALSE)</f>
        <v>0</v>
      </c>
      <c r="AA1922" s="6">
        <f t="shared" ref="AA1922:AA1937" si="616">T1923-T1922</f>
        <v>8.7962962962962604E-4</v>
      </c>
      <c r="AB1922" s="6" t="b">
        <f t="shared" ref="AB1922:AB1985" si="617">AA1922&lt;0</f>
        <v>0</v>
      </c>
      <c r="AC1922" s="9">
        <f t="shared" ref="AC1922:AC1937" si="618">LEN(TRIM(L1922))-LEN(SUBSTITUTE(L1922," ",""))+1</f>
        <v>185</v>
      </c>
      <c r="AD1922" s="9">
        <f t="shared" si="607"/>
        <v>146.05263157894797</v>
      </c>
      <c r="AE1922" s="10">
        <f t="shared" si="603"/>
        <v>7.6388888888888893E-4</v>
      </c>
      <c r="AF1922">
        <f t="shared" ref="AF1922:AF1937" si="619">Y1922-U1922</f>
        <v>1.5046296296296301E-3</v>
      </c>
      <c r="AG1922" t="b">
        <f t="shared" ref="AG1922:AG1985" si="620">AF1922&lt;0</f>
        <v>0</v>
      </c>
      <c r="AH1922">
        <f t="shared" ref="AH1922:AH1937" si="621">_xlfn.MAXIFS(T:T,B:B,B1922)</f>
        <v>2.0706018518518519E-2</v>
      </c>
    </row>
    <row r="1923" spans="1:34" x14ac:dyDescent="0.2">
      <c r="A1923">
        <v>2035</v>
      </c>
      <c r="B1923" t="s">
        <v>1941</v>
      </c>
      <c r="C1923" t="s">
        <v>1997</v>
      </c>
      <c r="D1923" t="s">
        <v>2038</v>
      </c>
      <c r="E1923" t="str">
        <f t="shared" si="608"/>
        <v>Boris JohnsonMar 18, 2020</v>
      </c>
      <c r="F1923" t="str">
        <f>VLOOKUP(D1923,'names lookup'!A:L,5,FALSE)</f>
        <v>Boris Johnson</v>
      </c>
      <c r="G1923" t="str">
        <f>VLOOKUP(F1923,'names lookup'!E:H,3,FALSE)</f>
        <v>Government</v>
      </c>
      <c r="H1923" t="str">
        <f>VLOOKUP(F1923,'names lookup'!E:I,5,FALSE)</f>
        <v>Government</v>
      </c>
      <c r="I1923" t="str">
        <f>VLOOKUP($F1923,'names lookup'!$E:J,6,FALSE)</f>
        <v>Central govt</v>
      </c>
      <c r="J1923" t="str">
        <f>VLOOKUP($F1923,'names lookup'!$E:K,7,FALSE)</f>
        <v>N/A</v>
      </c>
      <c r="K1923" t="str">
        <f>VLOOKUP($F1923,'names lookup'!$E:L,8,FALSE)</f>
        <v>UK</v>
      </c>
      <c r="L1923" t="str">
        <f t="shared" si="609"/>
        <v>And you had another question, what was it about?</v>
      </c>
      <c r="M1923" t="str">
        <f t="shared" ref="M1923:M1937" si="622">MID(C1923,FIND("(",C1923)+1,FIND(")",C1923)-FIND("(",C1923)-1)</f>
        <v>25:28</v>
      </c>
      <c r="O1923">
        <v>71</v>
      </c>
      <c r="Q1923" t="s">
        <v>1942</v>
      </c>
      <c r="R1923" s="7">
        <f t="shared" si="610"/>
        <v>43908</v>
      </c>
      <c r="S1923" t="s">
        <v>2729</v>
      </c>
      <c r="T1923" s="6">
        <f t="shared" ref="T1923:T1937" si="623">IF(LEN(N1923)&gt;5,TIME(LEFT(M1923,2),MID(M1923,4,2),RIGHT(M1923,2)),TIME(N1923,LEFT(M1923,2),RIGHT(M1923,2)))</f>
        <v>1.7685185185185182E-2</v>
      </c>
      <c r="U1923">
        <f t="shared" si="611"/>
        <v>1.6284722222222221E-2</v>
      </c>
      <c r="V1923">
        <f t="shared" si="612"/>
        <v>2.0706018518518519E-2</v>
      </c>
      <c r="W1923">
        <f t="shared" si="613"/>
        <v>4.4212962962962982E-3</v>
      </c>
      <c r="X1923">
        <f t="shared" si="604"/>
        <v>1.7789351851851851E-2</v>
      </c>
      <c r="Y1923">
        <f t="shared" si="614"/>
        <v>1.7789351851851851E-2</v>
      </c>
      <c r="Z1923" t="b">
        <f t="shared" si="615"/>
        <v>0</v>
      </c>
      <c r="AA1923" s="6">
        <f t="shared" si="616"/>
        <v>2.314814814815061E-5</v>
      </c>
      <c r="AB1923" s="6" t="b">
        <f t="shared" si="617"/>
        <v>0</v>
      </c>
      <c r="AC1923" s="9">
        <f t="shared" si="618"/>
        <v>9</v>
      </c>
      <c r="AD1923" s="9">
        <f t="shared" si="607"/>
        <v>269.99999999997129</v>
      </c>
      <c r="AE1923" s="10">
        <f t="shared" ref="AE1923:AE1986" si="624">TIME(0,0,(AC1923/AVERAGE(AD:AD))*60)</f>
        <v>3.4722222222222222E-5</v>
      </c>
      <c r="AF1923">
        <f t="shared" si="619"/>
        <v>1.5046296296296301E-3</v>
      </c>
      <c r="AG1923" t="b">
        <f t="shared" si="620"/>
        <v>0</v>
      </c>
      <c r="AH1923">
        <f t="shared" si="621"/>
        <v>2.0706018518518519E-2</v>
      </c>
    </row>
    <row r="1924" spans="1:34" x14ac:dyDescent="0.2">
      <c r="A1924">
        <v>2036</v>
      </c>
      <c r="B1924" t="s">
        <v>1941</v>
      </c>
      <c r="C1924" t="s">
        <v>1998</v>
      </c>
      <c r="D1924" t="s">
        <v>2166</v>
      </c>
      <c r="E1924" t="str">
        <f t="shared" si="608"/>
        <v>TomMar 18, 2020</v>
      </c>
      <c r="F1924" t="str">
        <f>VLOOKUP(D1924,'names lookup'!A:L,5,FALSE)</f>
        <v>UNCLEAR FROM TRANSCRIPT</v>
      </c>
      <c r="G1924">
        <f>VLOOKUP(F1924,'names lookup'!E:H,3,FALSE)</f>
        <v>0</v>
      </c>
      <c r="H1924">
        <f>VLOOKUP(F1924,'names lookup'!E:I,5,FALSE)</f>
        <v>0</v>
      </c>
      <c r="I1924">
        <f>VLOOKUP($F1924,'names lookup'!$E:J,6,FALSE)</f>
        <v>0</v>
      </c>
      <c r="J1924">
        <f>VLOOKUP($F1924,'names lookup'!$E:K,7,FALSE)</f>
        <v>0</v>
      </c>
      <c r="K1924">
        <f>VLOOKUP($F1924,'names lookup'!$E:L,8,FALSE)</f>
        <v>0</v>
      </c>
      <c r="L1924" t="str">
        <f t="shared" si="609"/>
        <v>[crosstalk 002533]-</v>
      </c>
      <c r="M1924" t="str">
        <f t="shared" si="622"/>
        <v>25:30</v>
      </c>
      <c r="O1924">
        <v>34</v>
      </c>
      <c r="Q1924" t="s">
        <v>1942</v>
      </c>
      <c r="R1924" s="7">
        <f t="shared" si="610"/>
        <v>43908</v>
      </c>
      <c r="S1924" t="s">
        <v>2534</v>
      </c>
      <c r="T1924" s="6">
        <f t="shared" si="623"/>
        <v>1.7708333333333333E-2</v>
      </c>
      <c r="U1924">
        <f t="shared" si="611"/>
        <v>1.7708333333333333E-2</v>
      </c>
      <c r="V1924">
        <f t="shared" si="612"/>
        <v>1.7766203703703704E-2</v>
      </c>
      <c r="W1924">
        <f t="shared" si="613"/>
        <v>5.7870370370371321E-5</v>
      </c>
      <c r="X1924">
        <f t="shared" si="604"/>
        <v>1.7789351851851851E-2</v>
      </c>
      <c r="Y1924">
        <f t="shared" si="614"/>
        <v>1.7789351851851851E-2</v>
      </c>
      <c r="Z1924" t="b">
        <f t="shared" si="615"/>
        <v>0</v>
      </c>
      <c r="AA1924" s="6">
        <f t="shared" si="616"/>
        <v>1.157407407407357E-5</v>
      </c>
      <c r="AB1924" s="6" t="b">
        <f t="shared" si="617"/>
        <v>0</v>
      </c>
      <c r="AC1924" s="9">
        <f t="shared" si="618"/>
        <v>2</v>
      </c>
      <c r="AD1924" s="9">
        <f t="shared" si="607"/>
        <v>120.00000000000523</v>
      </c>
      <c r="AE1924" s="10">
        <f t="shared" si="624"/>
        <v>0</v>
      </c>
      <c r="AF1924">
        <f t="shared" si="619"/>
        <v>8.1018518518518462E-5</v>
      </c>
      <c r="AG1924" t="b">
        <f t="shared" si="620"/>
        <v>0</v>
      </c>
      <c r="AH1924">
        <f t="shared" si="621"/>
        <v>2.0706018518518519E-2</v>
      </c>
    </row>
    <row r="1925" spans="1:34" x14ac:dyDescent="0.2">
      <c r="A1925">
        <v>2037</v>
      </c>
      <c r="B1925" t="s">
        <v>1941</v>
      </c>
      <c r="C1925" t="s">
        <v>1999</v>
      </c>
      <c r="D1925" t="s">
        <v>2038</v>
      </c>
      <c r="E1925" t="str">
        <f t="shared" si="608"/>
        <v>Boris JohnsonMar 18, 2020</v>
      </c>
      <c r="F1925" t="str">
        <f>VLOOKUP(D1925,'names lookup'!A:L,5,FALSE)</f>
        <v>Boris Johnson</v>
      </c>
      <c r="G1925" t="str">
        <f>VLOOKUP(F1925,'names lookup'!E:H,3,FALSE)</f>
        <v>Government</v>
      </c>
      <c r="H1925" t="str">
        <f>VLOOKUP(F1925,'names lookup'!E:I,5,FALSE)</f>
        <v>Government</v>
      </c>
      <c r="I1925" t="str">
        <f>VLOOKUP($F1925,'names lookup'!$E:J,6,FALSE)</f>
        <v>Central govt</v>
      </c>
      <c r="J1925" t="str">
        <f>VLOOKUP($F1925,'names lookup'!$E:K,7,FALSE)</f>
        <v>N/A</v>
      </c>
      <c r="K1925" t="str">
        <f>VLOOKUP($F1925,'names lookup'!$E:L,8,FALSE)</f>
        <v>UK</v>
      </c>
      <c r="L1925" t="str">
        <f t="shared" si="609"/>
        <v>It was another subject, what was it? It was a subject that’s been banished, it’s been done.</v>
      </c>
      <c r="M1925" t="str">
        <f t="shared" si="622"/>
        <v>25:31</v>
      </c>
      <c r="O1925">
        <v>114</v>
      </c>
      <c r="Q1925" t="s">
        <v>1942</v>
      </c>
      <c r="R1925" s="7">
        <f t="shared" si="610"/>
        <v>43908</v>
      </c>
      <c r="S1925" t="s">
        <v>2336</v>
      </c>
      <c r="T1925" s="6">
        <f t="shared" si="623"/>
        <v>1.7719907407407406E-2</v>
      </c>
      <c r="U1925">
        <f t="shared" si="611"/>
        <v>1.7719907407407406E-2</v>
      </c>
      <c r="V1925">
        <f t="shared" si="612"/>
        <v>2.0706018518518519E-2</v>
      </c>
      <c r="W1925">
        <f t="shared" si="613"/>
        <v>2.986111111111113E-3</v>
      </c>
      <c r="X1925">
        <f t="shared" si="604"/>
        <v>1.7789351851851851E-2</v>
      </c>
      <c r="Y1925">
        <f t="shared" si="614"/>
        <v>1.7789351851851851E-2</v>
      </c>
      <c r="Z1925" t="b">
        <f t="shared" si="615"/>
        <v>0</v>
      </c>
      <c r="AA1925" s="6">
        <f t="shared" si="616"/>
        <v>4.6296296296297751E-5</v>
      </c>
      <c r="AB1925" s="6" t="b">
        <f t="shared" si="617"/>
        <v>0</v>
      </c>
      <c r="AC1925" s="9">
        <f t="shared" si="618"/>
        <v>17</v>
      </c>
      <c r="AD1925" s="9">
        <f t="shared" si="607"/>
        <v>254.99999999999199</v>
      </c>
      <c r="AE1925" s="10">
        <f t="shared" si="624"/>
        <v>6.9444444444444444E-5</v>
      </c>
      <c r="AF1925">
        <f t="shared" si="619"/>
        <v>6.9444444444444892E-5</v>
      </c>
      <c r="AG1925" t="b">
        <f t="shared" si="620"/>
        <v>0</v>
      </c>
      <c r="AH1925">
        <f t="shared" si="621"/>
        <v>2.0706018518518519E-2</v>
      </c>
    </row>
    <row r="1926" spans="1:34" x14ac:dyDescent="0.2">
      <c r="A1926">
        <v>2038</v>
      </c>
      <c r="B1926" t="s">
        <v>1941</v>
      </c>
      <c r="C1926" t="s">
        <v>2000</v>
      </c>
      <c r="D1926" t="s">
        <v>2166</v>
      </c>
      <c r="E1926" t="str">
        <f t="shared" si="608"/>
        <v>TomMar 18, 2020</v>
      </c>
      <c r="F1926" t="str">
        <f>VLOOKUP(D1926,'names lookup'!A:L,5,FALSE)</f>
        <v>UNCLEAR FROM TRANSCRIPT</v>
      </c>
      <c r="G1926">
        <f>VLOOKUP(F1926,'names lookup'!E:H,3,FALSE)</f>
        <v>0</v>
      </c>
      <c r="H1926">
        <f>VLOOKUP(F1926,'names lookup'!E:I,5,FALSE)</f>
        <v>0</v>
      </c>
      <c r="I1926">
        <f>VLOOKUP($F1926,'names lookup'!$E:J,6,FALSE)</f>
        <v>0</v>
      </c>
      <c r="J1926">
        <f>VLOOKUP($F1926,'names lookup'!$E:K,7,FALSE)</f>
        <v>0</v>
      </c>
      <c r="K1926">
        <f>VLOOKUP($F1926,'names lookup'!$E:L,8,FALSE)</f>
        <v>0</v>
      </c>
      <c r="L1926" t="str">
        <f t="shared" si="609"/>
        <v>[crosstalk 002536]-</v>
      </c>
      <c r="M1926" t="str">
        <f t="shared" si="622"/>
        <v>25:35</v>
      </c>
      <c r="O1926">
        <v>34</v>
      </c>
      <c r="Q1926" t="s">
        <v>1942</v>
      </c>
      <c r="R1926" s="7">
        <f t="shared" si="610"/>
        <v>43908</v>
      </c>
      <c r="S1926" t="s">
        <v>3077</v>
      </c>
      <c r="T1926" s="6">
        <f t="shared" si="623"/>
        <v>1.7766203703703704E-2</v>
      </c>
      <c r="U1926">
        <f t="shared" si="611"/>
        <v>1.7766203703703704E-2</v>
      </c>
      <c r="V1926">
        <f t="shared" si="612"/>
        <v>1.7766203703703704E-2</v>
      </c>
      <c r="W1926">
        <f t="shared" si="613"/>
        <v>0</v>
      </c>
      <c r="X1926">
        <f t="shared" ref="X1926:X1932" si="625">IF(V1926=T1926,T1927,X1927)</f>
        <v>1.7789351851851851E-2</v>
      </c>
      <c r="Y1926">
        <f t="shared" si="614"/>
        <v>1.7789351851851851E-2</v>
      </c>
      <c r="Z1926" t="b">
        <f t="shared" si="615"/>
        <v>0</v>
      </c>
      <c r="AA1926" s="6">
        <f t="shared" si="616"/>
        <v>2.3148148148147141E-5</v>
      </c>
      <c r="AB1926" s="6" t="b">
        <f t="shared" si="617"/>
        <v>0</v>
      </c>
      <c r="AC1926" s="9">
        <f t="shared" si="618"/>
        <v>2</v>
      </c>
      <c r="AD1926" s="9">
        <f t="shared" si="607"/>
        <v>60.000000000002615</v>
      </c>
      <c r="AE1926" s="10">
        <f t="shared" si="624"/>
        <v>0</v>
      </c>
      <c r="AF1926">
        <f t="shared" si="619"/>
        <v>2.3148148148147141E-5</v>
      </c>
      <c r="AG1926" t="b">
        <f t="shared" si="620"/>
        <v>0</v>
      </c>
      <c r="AH1926">
        <f t="shared" si="621"/>
        <v>2.0706018518518519E-2</v>
      </c>
    </row>
    <row r="1927" spans="1:34" x14ac:dyDescent="0.2">
      <c r="A1927">
        <v>2039</v>
      </c>
      <c r="B1927" t="s">
        <v>1941</v>
      </c>
      <c r="C1927" t="s">
        <v>2001</v>
      </c>
      <c r="D1927" t="s">
        <v>2038</v>
      </c>
      <c r="E1927" t="str">
        <f t="shared" si="608"/>
        <v>Boris JohnsonMar 18, 2020</v>
      </c>
      <c r="F1927" t="str">
        <f>VLOOKUP(D1927,'names lookup'!A:L,5,FALSE)</f>
        <v>Boris Johnson</v>
      </c>
      <c r="G1927" t="str">
        <f>VLOOKUP(F1927,'names lookup'!E:H,3,FALSE)</f>
        <v>Government</v>
      </c>
      <c r="H1927" t="str">
        <f>VLOOKUP(F1927,'names lookup'!E:I,5,FALSE)</f>
        <v>Government</v>
      </c>
      <c r="I1927" t="str">
        <f>VLOOKUP($F1927,'names lookup'!$E:J,6,FALSE)</f>
        <v>Central govt</v>
      </c>
      <c r="J1927" t="str">
        <f>VLOOKUP($F1927,'names lookup'!$E:K,7,FALSE)</f>
        <v>N/A</v>
      </c>
      <c r="K1927" t="str">
        <f>VLOOKUP($F1927,'names lookup'!$E:L,8,FALSE)</f>
        <v>UK</v>
      </c>
      <c r="L1927" t="str">
        <f t="shared" si="609"/>
        <v>It’s been, it’s been … I feel, it’s not a subject that’s being regularly discussed, I can tell you in Downey Street at the moment, and we’re getting on with, there are, legislation, there’s legislation in place that I have no intention of changing.</v>
      </c>
      <c r="M1927" t="str">
        <f t="shared" si="622"/>
        <v>25:37</v>
      </c>
      <c r="O1927">
        <v>271</v>
      </c>
      <c r="Q1927" t="s">
        <v>1942</v>
      </c>
      <c r="R1927" s="7">
        <f t="shared" si="610"/>
        <v>43908</v>
      </c>
      <c r="S1927" t="s">
        <v>2396</v>
      </c>
      <c r="T1927" s="6">
        <f t="shared" si="623"/>
        <v>1.7789351851851851E-2</v>
      </c>
      <c r="U1927">
        <f t="shared" si="611"/>
        <v>1.7789351851851851E-2</v>
      </c>
      <c r="V1927">
        <f t="shared" si="612"/>
        <v>2.0706018518518519E-2</v>
      </c>
      <c r="W1927">
        <f t="shared" si="613"/>
        <v>2.9166666666666681E-3</v>
      </c>
      <c r="X1927">
        <f t="shared" si="625"/>
        <v>1.8240740740740741E-2</v>
      </c>
      <c r="Y1927">
        <f t="shared" si="614"/>
        <v>1.8240740740740741E-2</v>
      </c>
      <c r="Z1927" t="b">
        <f t="shared" si="615"/>
        <v>0</v>
      </c>
      <c r="AA1927" s="6">
        <f t="shared" si="616"/>
        <v>2.1990740740740825E-4</v>
      </c>
      <c r="AB1927" s="6" t="b">
        <f t="shared" si="617"/>
        <v>0</v>
      </c>
      <c r="AC1927" s="9">
        <f t="shared" si="618"/>
        <v>44</v>
      </c>
      <c r="AD1927" s="9">
        <f t="shared" si="607"/>
        <v>138.94736842105209</v>
      </c>
      <c r="AE1927" s="10">
        <f t="shared" si="624"/>
        <v>1.7361111111111112E-4</v>
      </c>
      <c r="AF1927">
        <f t="shared" si="619"/>
        <v>4.5138888888889006E-4</v>
      </c>
      <c r="AG1927" t="b">
        <f t="shared" si="620"/>
        <v>0</v>
      </c>
      <c r="AH1927">
        <f t="shared" si="621"/>
        <v>2.0706018518518519E-2</v>
      </c>
    </row>
    <row r="1928" spans="1:34" x14ac:dyDescent="0.2">
      <c r="A1928">
        <v>2040</v>
      </c>
      <c r="B1928" t="s">
        <v>1941</v>
      </c>
      <c r="C1928" t="s">
        <v>2002</v>
      </c>
      <c r="D1928" t="s">
        <v>2038</v>
      </c>
      <c r="E1928" t="str">
        <f t="shared" si="608"/>
        <v>Boris JohnsonMar 18, 2020</v>
      </c>
      <c r="F1928" t="str">
        <f>VLOOKUP(D1928,'names lookup'!A:L,5,FALSE)</f>
        <v>Boris Johnson</v>
      </c>
      <c r="G1928" t="str">
        <f>VLOOKUP(F1928,'names lookup'!E:H,3,FALSE)</f>
        <v>Government</v>
      </c>
      <c r="H1928" t="str">
        <f>VLOOKUP(F1928,'names lookup'!E:I,5,FALSE)</f>
        <v>Government</v>
      </c>
      <c r="I1928" t="str">
        <f>VLOOKUP($F1928,'names lookup'!$E:J,6,FALSE)</f>
        <v>Central govt</v>
      </c>
      <c r="J1928" t="str">
        <f>VLOOKUP($F1928,'names lookup'!$E:K,7,FALSE)</f>
        <v>N/A</v>
      </c>
      <c r="K1928" t="str">
        <f>VLOOKUP($F1928,'names lookup'!$E:L,8,FALSE)</f>
        <v>UK</v>
      </c>
      <c r="L1928" t="str">
        <f t="shared" si="609"/>
        <v>Hugo Guy from inews.</v>
      </c>
      <c r="M1928" t="str">
        <f t="shared" si="622"/>
        <v>25:56</v>
      </c>
      <c r="O1928">
        <v>43</v>
      </c>
      <c r="Q1928" t="s">
        <v>1942</v>
      </c>
      <c r="R1928" s="7">
        <f t="shared" si="610"/>
        <v>43908</v>
      </c>
      <c r="S1928" t="s">
        <v>2396</v>
      </c>
      <c r="T1928" s="6">
        <f t="shared" si="623"/>
        <v>1.800925925925926E-2</v>
      </c>
      <c r="U1928">
        <f t="shared" si="611"/>
        <v>1.7789351851851851E-2</v>
      </c>
      <c r="V1928">
        <f t="shared" si="612"/>
        <v>2.0706018518518519E-2</v>
      </c>
      <c r="W1928">
        <f t="shared" si="613"/>
        <v>2.9166666666666681E-3</v>
      </c>
      <c r="X1928">
        <f t="shared" si="625"/>
        <v>1.8240740740740741E-2</v>
      </c>
      <c r="Y1928">
        <f t="shared" si="614"/>
        <v>1.8240740740740741E-2</v>
      </c>
      <c r="Z1928" t="b">
        <f t="shared" si="615"/>
        <v>0</v>
      </c>
      <c r="AA1928" s="6">
        <f t="shared" si="616"/>
        <v>4.6296296296297751E-5</v>
      </c>
      <c r="AB1928" s="6" t="b">
        <f t="shared" si="617"/>
        <v>0</v>
      </c>
      <c r="AC1928" s="9">
        <f t="shared" si="618"/>
        <v>4</v>
      </c>
      <c r="AD1928" s="9">
        <f t="shared" si="607"/>
        <v>59.999999999998117</v>
      </c>
      <c r="AE1928" s="10">
        <f t="shared" si="624"/>
        <v>1.1574074074074073E-5</v>
      </c>
      <c r="AF1928">
        <f t="shared" si="619"/>
        <v>4.5138888888889006E-4</v>
      </c>
      <c r="AG1928" t="b">
        <f t="shared" si="620"/>
        <v>0</v>
      </c>
      <c r="AH1928">
        <f t="shared" si="621"/>
        <v>2.0706018518518519E-2</v>
      </c>
    </row>
    <row r="1929" spans="1:34" x14ac:dyDescent="0.2">
      <c r="A1929">
        <v>2041</v>
      </c>
      <c r="B1929" t="s">
        <v>1941</v>
      </c>
      <c r="C1929" t="s">
        <v>2003</v>
      </c>
      <c r="D1929" t="s">
        <v>2080</v>
      </c>
      <c r="E1929" t="str">
        <f t="shared" si="608"/>
        <v>Hugo GuyMar 18, 2020</v>
      </c>
      <c r="F1929" t="str">
        <f>VLOOKUP(D1929,'names lookup'!A:L,5,FALSE)</f>
        <v>Hugo Gye</v>
      </c>
      <c r="G1929" t="str">
        <f>VLOOKUP(F1929,'names lookup'!E:H,3,FALSE)</f>
        <v>The i Paper</v>
      </c>
      <c r="H1929" t="str">
        <f>VLOOKUP(F1929,'names lookup'!E:I,5,FALSE)</f>
        <v>Media</v>
      </c>
      <c r="I1929" t="str">
        <f>VLOOKUP($F1929,'names lookup'!$E:J,6,FALSE)</f>
        <v>Newspaper</v>
      </c>
      <c r="J1929" t="str">
        <f>VLOOKUP($F1929,'names lookup'!$E:K,7,FALSE)</f>
        <v>National</v>
      </c>
      <c r="K1929" t="str">
        <f>VLOOKUP($F1929,'names lookup'!$E:L,8,FALSE)</f>
        <v>UK</v>
      </c>
      <c r="L1929" t="str">
        <f t="shared" si="609"/>
        <v>Thank you, Prime Minister. Following on from Beth’s question, is there any intention to bring in legal restrictions on when, where or how people can travel around, whether that’s specifically in London or more broadly?</v>
      </c>
      <c r="M1929" t="str">
        <f t="shared" si="622"/>
        <v>26:00</v>
      </c>
      <c r="O1929">
        <v>236</v>
      </c>
      <c r="Q1929" t="s">
        <v>1942</v>
      </c>
      <c r="R1929" s="7">
        <f t="shared" si="610"/>
        <v>43908</v>
      </c>
      <c r="S1929" t="s">
        <v>3078</v>
      </c>
      <c r="T1929" s="6">
        <f t="shared" si="623"/>
        <v>1.8055555555555557E-2</v>
      </c>
      <c r="U1929">
        <f t="shared" si="611"/>
        <v>1.8055555555555557E-2</v>
      </c>
      <c r="V1929">
        <f t="shared" si="612"/>
        <v>1.8055555555555557E-2</v>
      </c>
      <c r="W1929">
        <f t="shared" si="613"/>
        <v>0</v>
      </c>
      <c r="X1929">
        <f t="shared" si="625"/>
        <v>1.8240740740740741E-2</v>
      </c>
      <c r="Y1929">
        <f t="shared" si="614"/>
        <v>1.8240740740740741E-2</v>
      </c>
      <c r="Z1929" t="b">
        <f t="shared" si="615"/>
        <v>0</v>
      </c>
      <c r="AA1929" s="6">
        <f t="shared" si="616"/>
        <v>1.8518518518518406E-4</v>
      </c>
      <c r="AB1929" s="6" t="b">
        <f t="shared" si="617"/>
        <v>0</v>
      </c>
      <c r="AC1929" s="9">
        <f t="shared" si="618"/>
        <v>35</v>
      </c>
      <c r="AD1929" s="9">
        <f t="shared" si="607"/>
        <v>131.2500000000008</v>
      </c>
      <c r="AE1929" s="10">
        <f t="shared" si="624"/>
        <v>1.3888888888888889E-4</v>
      </c>
      <c r="AF1929">
        <f t="shared" si="619"/>
        <v>1.8518518518518406E-4</v>
      </c>
      <c r="AG1929" t="b">
        <f t="shared" si="620"/>
        <v>0</v>
      </c>
      <c r="AH1929">
        <f t="shared" si="621"/>
        <v>2.0706018518518519E-2</v>
      </c>
    </row>
    <row r="1930" spans="1:34" x14ac:dyDescent="0.2">
      <c r="A1930">
        <v>2042</v>
      </c>
      <c r="B1930" t="s">
        <v>1941</v>
      </c>
      <c r="C1930" t="s">
        <v>2004</v>
      </c>
      <c r="D1930" t="s">
        <v>2038</v>
      </c>
      <c r="E1930" t="str">
        <f t="shared" si="608"/>
        <v>Boris JohnsonMar 18, 2020</v>
      </c>
      <c r="F1930" t="str">
        <f>VLOOKUP(D1930,'names lookup'!A:L,5,FALSE)</f>
        <v>Boris Johnson</v>
      </c>
      <c r="G1930" t="str">
        <f>VLOOKUP(F1930,'names lookup'!E:H,3,FALSE)</f>
        <v>Government</v>
      </c>
      <c r="H1930" t="str">
        <f>VLOOKUP(F1930,'names lookup'!E:I,5,FALSE)</f>
        <v>Government</v>
      </c>
      <c r="I1930" t="str">
        <f>VLOOKUP($F1930,'names lookup'!$E:J,6,FALSE)</f>
        <v>Central govt</v>
      </c>
      <c r="J1930" t="str">
        <f>VLOOKUP($F1930,'names lookup'!$E:K,7,FALSE)</f>
        <v>N/A</v>
      </c>
      <c r="K1930" t="str">
        <f>VLOOKUP($F1930,'names lookup'!$E:L,8,FALSE)</f>
        <v>UK</v>
      </c>
      <c r="L1930" t="str">
        <f t="shared" si="609"/>
        <v>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v>
      </c>
      <c r="M1930" t="str">
        <f t="shared" si="622"/>
        <v>26:16</v>
      </c>
      <c r="O1930">
        <v>504</v>
      </c>
      <c r="Q1930" t="s">
        <v>1942</v>
      </c>
      <c r="R1930" s="7">
        <f t="shared" si="610"/>
        <v>43908</v>
      </c>
      <c r="S1930" t="s">
        <v>2397</v>
      </c>
      <c r="T1930" s="6">
        <f t="shared" si="623"/>
        <v>1.8240740740740741E-2</v>
      </c>
      <c r="U1930">
        <f t="shared" si="611"/>
        <v>1.8240740740740741E-2</v>
      </c>
      <c r="V1930">
        <f t="shared" si="612"/>
        <v>2.0706018518518519E-2</v>
      </c>
      <c r="W1930">
        <f t="shared" si="613"/>
        <v>2.465277777777778E-3</v>
      </c>
      <c r="X1930">
        <f t="shared" si="625"/>
        <v>1.9074074074074073E-2</v>
      </c>
      <c r="Y1930">
        <f t="shared" si="614"/>
        <v>1.9074074074074073E-2</v>
      </c>
      <c r="Z1930" t="b">
        <f t="shared" si="615"/>
        <v>0</v>
      </c>
      <c r="AA1930" s="6">
        <f t="shared" si="616"/>
        <v>4.3981481481481302E-4</v>
      </c>
      <c r="AB1930" s="6" t="b">
        <f t="shared" si="617"/>
        <v>0</v>
      </c>
      <c r="AC1930" s="9">
        <f t="shared" si="618"/>
        <v>88</v>
      </c>
      <c r="AD1930" s="9">
        <f t="shared" si="607"/>
        <v>138.9473684210532</v>
      </c>
      <c r="AE1930" s="10">
        <f t="shared" si="624"/>
        <v>3.5879629629629635E-4</v>
      </c>
      <c r="AF1930">
        <f t="shared" si="619"/>
        <v>8.3333333333333176E-4</v>
      </c>
      <c r="AG1930" t="b">
        <f t="shared" si="620"/>
        <v>0</v>
      </c>
      <c r="AH1930">
        <f t="shared" si="621"/>
        <v>2.0706018518518519E-2</v>
      </c>
    </row>
    <row r="1931" spans="1:34" x14ac:dyDescent="0.2">
      <c r="A1931">
        <v>2043</v>
      </c>
      <c r="B1931" t="s">
        <v>1941</v>
      </c>
      <c r="C1931" t="s">
        <v>2005</v>
      </c>
      <c r="D1931" t="s">
        <v>2038</v>
      </c>
      <c r="E1931" t="str">
        <f t="shared" si="608"/>
        <v>Boris JohnsonMar 18, 2020</v>
      </c>
      <c r="F1931" t="str">
        <f>VLOOKUP(D1931,'names lookup'!A:L,5,FALSE)</f>
        <v>Boris Johnson</v>
      </c>
      <c r="G1931" t="str">
        <f>VLOOKUP(F1931,'names lookup'!E:H,3,FALSE)</f>
        <v>Government</v>
      </c>
      <c r="H1931" t="str">
        <f>VLOOKUP(F1931,'names lookup'!E:I,5,FALSE)</f>
        <v>Government</v>
      </c>
      <c r="I1931" t="str">
        <f>VLOOKUP($F1931,'names lookup'!$E:J,6,FALSE)</f>
        <v>Central govt</v>
      </c>
      <c r="J1931" t="str">
        <f>VLOOKUP($F1931,'names lookup'!$E:K,7,FALSE)</f>
        <v>N/A</v>
      </c>
      <c r="K1931" t="str">
        <f>VLOOKUP($F1931,'names lookup'!$E:L,8,FALSE)</f>
        <v>UK</v>
      </c>
      <c r="L1931" t="str">
        <f t="shared" si="609"/>
        <v>Anyone? I don’t know. Okay, thank you. Okay, this is the last question I’m afraid for this round, folks, but there are going to be more of these sessions, as you know. So the last question goes to Charlotte Ivers of Talk Radio.</v>
      </c>
      <c r="M1931" t="str">
        <f t="shared" si="622"/>
        <v>26:54</v>
      </c>
      <c r="O1931">
        <v>250</v>
      </c>
      <c r="Q1931" t="s">
        <v>1942</v>
      </c>
      <c r="R1931" s="7">
        <f t="shared" si="610"/>
        <v>43908</v>
      </c>
      <c r="S1931" t="s">
        <v>2397</v>
      </c>
      <c r="T1931" s="6">
        <f t="shared" si="623"/>
        <v>1.8680555555555554E-2</v>
      </c>
      <c r="U1931">
        <f t="shared" si="611"/>
        <v>1.8240740740740741E-2</v>
      </c>
      <c r="V1931">
        <f t="shared" si="612"/>
        <v>2.0706018518518519E-2</v>
      </c>
      <c r="W1931">
        <f t="shared" si="613"/>
        <v>2.465277777777778E-3</v>
      </c>
      <c r="X1931">
        <f t="shared" si="625"/>
        <v>1.9074074074074073E-2</v>
      </c>
      <c r="Y1931">
        <f t="shared" si="614"/>
        <v>1.9074074074074073E-2</v>
      </c>
      <c r="Z1931" t="b">
        <f t="shared" si="615"/>
        <v>0</v>
      </c>
      <c r="AA1931" s="6">
        <f t="shared" si="616"/>
        <v>1.6203703703703692E-4</v>
      </c>
      <c r="AB1931" s="6" t="b">
        <f t="shared" si="617"/>
        <v>0</v>
      </c>
      <c r="AC1931" s="9">
        <f t="shared" si="618"/>
        <v>43</v>
      </c>
      <c r="AD1931" s="9">
        <f t="shared" si="607"/>
        <v>184.28571428571442</v>
      </c>
      <c r="AE1931" s="10">
        <f t="shared" si="624"/>
        <v>1.7361111111111112E-4</v>
      </c>
      <c r="AF1931">
        <f t="shared" si="619"/>
        <v>8.3333333333333176E-4</v>
      </c>
      <c r="AG1931" t="b">
        <f t="shared" si="620"/>
        <v>0</v>
      </c>
      <c r="AH1931">
        <f t="shared" si="621"/>
        <v>2.0706018518518519E-2</v>
      </c>
    </row>
    <row r="1932" spans="1:34" x14ac:dyDescent="0.2">
      <c r="A1932">
        <v>2044</v>
      </c>
      <c r="B1932" t="s">
        <v>1941</v>
      </c>
      <c r="C1932" t="s">
        <v>2006</v>
      </c>
      <c r="D1932" t="s">
        <v>2042</v>
      </c>
      <c r="E1932" t="str">
        <f t="shared" si="608"/>
        <v>Charlotte IversMar 18, 2020</v>
      </c>
      <c r="F1932" t="str">
        <f>VLOOKUP(D1932,'names lookup'!A:L,5,FALSE)</f>
        <v>Charlotte Ivers</v>
      </c>
      <c r="G1932" t="str">
        <f>VLOOKUP(F1932,'names lookup'!E:H,3,FALSE)</f>
        <v>talkRADIO</v>
      </c>
      <c r="H1932" t="str">
        <f>VLOOKUP(F1932,'names lookup'!E:I,5,FALSE)</f>
        <v>Media</v>
      </c>
      <c r="I1932" t="str">
        <f>VLOOKUP($F1932,'names lookup'!$E:J,6,FALSE)</f>
        <v>Radio</v>
      </c>
      <c r="J1932" t="str">
        <f>VLOOKUP($F1932,'names lookup'!$E:K,7,FALSE)</f>
        <v>National</v>
      </c>
      <c r="K1932" t="str">
        <f>VLOOKUP($F1932,'names lookup'!$E:L,8,FALSE)</f>
        <v>UK</v>
      </c>
      <c r="L1932" t="str">
        <f t="shared" si="609"/>
        <v>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v>
      </c>
      <c r="M1932" t="str">
        <f t="shared" si="622"/>
        <v>27:08</v>
      </c>
      <c r="O1932">
        <v>360</v>
      </c>
      <c r="Q1932" t="s">
        <v>1942</v>
      </c>
      <c r="R1932" s="7">
        <f t="shared" si="610"/>
        <v>43908</v>
      </c>
      <c r="S1932" t="s">
        <v>2769</v>
      </c>
      <c r="T1932" s="6">
        <f t="shared" si="623"/>
        <v>1.8842592592592591E-2</v>
      </c>
      <c r="U1932">
        <f t="shared" si="611"/>
        <v>1.8842592592592591E-2</v>
      </c>
      <c r="V1932">
        <f t="shared" si="612"/>
        <v>1.8842592592592591E-2</v>
      </c>
      <c r="W1932">
        <f t="shared" si="613"/>
        <v>0</v>
      </c>
      <c r="X1932">
        <f t="shared" si="625"/>
        <v>1.9074074074074073E-2</v>
      </c>
      <c r="Y1932">
        <f t="shared" si="614"/>
        <v>1.9074074074074073E-2</v>
      </c>
      <c r="Z1932" t="b">
        <f t="shared" si="615"/>
        <v>0</v>
      </c>
      <c r="AA1932" s="6">
        <f t="shared" si="616"/>
        <v>2.3148148148148182E-4</v>
      </c>
      <c r="AB1932" s="6" t="b">
        <f t="shared" si="617"/>
        <v>0</v>
      </c>
      <c r="AC1932" s="9">
        <f t="shared" si="618"/>
        <v>55</v>
      </c>
      <c r="AD1932" s="9">
        <f t="shared" si="607"/>
        <v>164.99999999999977</v>
      </c>
      <c r="AE1932" s="10">
        <f t="shared" si="624"/>
        <v>2.199074074074074E-4</v>
      </c>
      <c r="AF1932">
        <f t="shared" si="619"/>
        <v>2.3148148148148182E-4</v>
      </c>
      <c r="AG1932" t="b">
        <f t="shared" si="620"/>
        <v>0</v>
      </c>
      <c r="AH1932">
        <f t="shared" si="621"/>
        <v>2.0706018518518519E-2</v>
      </c>
    </row>
    <row r="1933" spans="1:34" x14ac:dyDescent="0.2">
      <c r="A1933">
        <v>2045</v>
      </c>
      <c r="B1933" t="s">
        <v>1941</v>
      </c>
      <c r="C1933" t="s">
        <v>2007</v>
      </c>
      <c r="D1933" t="s">
        <v>2038</v>
      </c>
      <c r="E1933" t="str">
        <f t="shared" si="608"/>
        <v>Boris JohnsonMar 18, 2020</v>
      </c>
      <c r="F1933" t="str">
        <f>VLOOKUP(D1933,'names lookup'!A:L,5,FALSE)</f>
        <v>Boris Johnson</v>
      </c>
      <c r="G1933" t="str">
        <f>VLOOKUP(F1933,'names lookup'!E:H,3,FALSE)</f>
        <v>Government</v>
      </c>
      <c r="H1933" t="str">
        <f>VLOOKUP(F1933,'names lookup'!E:I,5,FALSE)</f>
        <v>Government</v>
      </c>
      <c r="I1933" t="str">
        <f>VLOOKUP($F1933,'names lookup'!$E:J,6,FALSE)</f>
        <v>Central govt</v>
      </c>
      <c r="J1933" t="str">
        <f>VLOOKUP($F1933,'names lookup'!$E:K,7,FALSE)</f>
        <v>N/A</v>
      </c>
      <c r="K1933" t="str">
        <f>VLOOKUP($F1933,'names lookup'!$E:L,8,FALSE)</f>
        <v>UK</v>
      </c>
      <c r="L1933" t="str">
        <f t="shared" si="609"/>
        <v>No. Well, I’ll ask Patrick to answer first, but, go.</v>
      </c>
      <c r="M1933" t="str">
        <f t="shared" si="622"/>
        <v>27:28</v>
      </c>
      <c r="O1933">
        <v>75</v>
      </c>
      <c r="Q1933" t="s">
        <v>1942</v>
      </c>
      <c r="R1933" s="7">
        <f t="shared" si="610"/>
        <v>43908</v>
      </c>
      <c r="S1933" t="s">
        <v>2341</v>
      </c>
      <c r="T1933" s="6">
        <f t="shared" si="623"/>
        <v>1.9074074074074073E-2</v>
      </c>
      <c r="U1933">
        <f t="shared" si="611"/>
        <v>1.9074074074074073E-2</v>
      </c>
      <c r="V1933">
        <f t="shared" si="612"/>
        <v>2.0706018518518519E-2</v>
      </c>
      <c r="W1933">
        <f t="shared" si="613"/>
        <v>1.6319444444444463E-3</v>
      </c>
      <c r="X1933"/>
      <c r="Y1933">
        <f t="shared" si="614"/>
        <v>2.0706018518518519E-2</v>
      </c>
      <c r="Z1933" t="b">
        <f t="shared" si="615"/>
        <v>1</v>
      </c>
      <c r="AA1933" s="6">
        <f t="shared" si="616"/>
        <v>4.6296296296297751E-5</v>
      </c>
      <c r="AB1933" s="6" t="b">
        <f t="shared" si="617"/>
        <v>0</v>
      </c>
      <c r="AC1933" s="9">
        <f t="shared" si="618"/>
        <v>10</v>
      </c>
      <c r="AD1933" s="9">
        <f t="shared" si="607"/>
        <v>149.99999999999528</v>
      </c>
      <c r="AE1933" s="10">
        <f t="shared" si="624"/>
        <v>3.4722222222222222E-5</v>
      </c>
      <c r="AF1933">
        <f t="shared" si="619"/>
        <v>1.6319444444444463E-3</v>
      </c>
      <c r="AG1933" t="b">
        <f t="shared" si="620"/>
        <v>0</v>
      </c>
      <c r="AH1933">
        <f t="shared" si="621"/>
        <v>2.0706018518518519E-2</v>
      </c>
    </row>
    <row r="1934" spans="1:34" x14ac:dyDescent="0.2">
      <c r="A1934">
        <v>2046</v>
      </c>
      <c r="B1934" t="s">
        <v>1941</v>
      </c>
      <c r="C1934" t="s">
        <v>2008</v>
      </c>
      <c r="D1934" t="s">
        <v>2131</v>
      </c>
      <c r="E1934" t="str">
        <f t="shared" si="608"/>
        <v>Patrick VallanceMar 18, 2020</v>
      </c>
      <c r="F1934" t="str">
        <f>VLOOKUP(D1934,'names lookup'!A:L,5,FALSE)</f>
        <v>Patrick Vallance</v>
      </c>
      <c r="G1934" t="str">
        <f>VLOOKUP(F1934,'names lookup'!E:H,3,FALSE)</f>
        <v>Government</v>
      </c>
      <c r="H1934" t="str">
        <f>VLOOKUP(F1934,'names lookup'!E:I,5,FALSE)</f>
        <v>Government</v>
      </c>
      <c r="I1934" t="str">
        <f>VLOOKUP($F1934,'names lookup'!$E:J,6,FALSE)</f>
        <v>Central govt</v>
      </c>
      <c r="J1934" t="str">
        <f>VLOOKUP($F1934,'names lookup'!$E:K,7,FALSE)</f>
        <v>N/A</v>
      </c>
      <c r="K1934" t="str">
        <f>VLOOKUP($F1934,'names lookup'!$E:L,8,FALSE)</f>
        <v>UK</v>
      </c>
      <c r="L1934" t="str">
        <f t="shared" si="609"/>
        <v>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v>
      </c>
      <c r="M1934" t="str">
        <f t="shared" si="622"/>
        <v>27:32</v>
      </c>
      <c r="O1934">
        <v>835</v>
      </c>
      <c r="Q1934" t="s">
        <v>1942</v>
      </c>
      <c r="R1934" s="7">
        <f t="shared" si="610"/>
        <v>43908</v>
      </c>
      <c r="S1934" t="s">
        <v>3079</v>
      </c>
      <c r="T1934" s="6">
        <f t="shared" si="623"/>
        <v>1.9120370370370371E-2</v>
      </c>
      <c r="U1934">
        <f t="shared" si="611"/>
        <v>1.9120370370370371E-2</v>
      </c>
      <c r="V1934">
        <f t="shared" si="612"/>
        <v>1.9120370370370371E-2</v>
      </c>
      <c r="W1934">
        <f t="shared" si="613"/>
        <v>0</v>
      </c>
      <c r="X1934"/>
      <c r="Y1934">
        <f t="shared" si="614"/>
        <v>1.9120370370370371E-2</v>
      </c>
      <c r="Z1934" t="b">
        <f t="shared" si="615"/>
        <v>1</v>
      </c>
      <c r="AA1934" s="6">
        <f t="shared" si="616"/>
        <v>6.3657407407407413E-4</v>
      </c>
      <c r="AB1934" s="6" t="b">
        <f t="shared" si="617"/>
        <v>0</v>
      </c>
      <c r="AC1934" s="9">
        <f t="shared" si="618"/>
        <v>155</v>
      </c>
      <c r="AD1934" s="9">
        <f t="shared" si="607"/>
        <v>169.09090909090907</v>
      </c>
      <c r="AE1934" s="10">
        <f t="shared" si="624"/>
        <v>6.3657407407407402E-4</v>
      </c>
      <c r="AF1934">
        <f t="shared" si="619"/>
        <v>0</v>
      </c>
      <c r="AG1934" t="b">
        <f t="shared" si="620"/>
        <v>0</v>
      </c>
      <c r="AH1934">
        <f t="shared" si="621"/>
        <v>2.0706018518518519E-2</v>
      </c>
    </row>
    <row r="1935" spans="1:34" x14ac:dyDescent="0.2">
      <c r="A1935">
        <v>2047</v>
      </c>
      <c r="B1935" t="s">
        <v>1941</v>
      </c>
      <c r="C1935" t="s">
        <v>2009</v>
      </c>
      <c r="D1935" t="s">
        <v>2038</v>
      </c>
      <c r="E1935" t="str">
        <f t="shared" si="608"/>
        <v>Boris JohnsonMar 18, 2020</v>
      </c>
      <c r="F1935" t="str">
        <f>VLOOKUP(D1935,'names lookup'!A:L,5,FALSE)</f>
        <v>Boris Johnson</v>
      </c>
      <c r="G1935" t="str">
        <f>VLOOKUP(F1935,'names lookup'!E:H,3,FALSE)</f>
        <v>Government</v>
      </c>
      <c r="H1935" t="str">
        <f>VLOOKUP(F1935,'names lookup'!E:I,5,FALSE)</f>
        <v>Government</v>
      </c>
      <c r="I1935" t="str">
        <f>VLOOKUP($F1935,'names lookup'!$E:J,6,FALSE)</f>
        <v>Central govt</v>
      </c>
      <c r="J1935" t="str">
        <f>VLOOKUP($F1935,'names lookup'!$E:K,7,FALSE)</f>
        <v>N/A</v>
      </c>
      <c r="K1935" t="str">
        <f>VLOOKUP($F1935,'names lookup'!$E:L,8,FALSE)</f>
        <v>UK</v>
      </c>
      <c r="L1935" t="str">
        <f t="shared" si="609"/>
        <v>Anything you want to say on that?</v>
      </c>
      <c r="M1935" t="str">
        <f t="shared" si="622"/>
        <v>28:27</v>
      </c>
      <c r="O1935">
        <v>56</v>
      </c>
      <c r="Q1935" t="s">
        <v>1942</v>
      </c>
      <c r="R1935" s="7">
        <f t="shared" si="610"/>
        <v>43908</v>
      </c>
      <c r="S1935" t="s">
        <v>2539</v>
      </c>
      <c r="T1935" s="6">
        <f t="shared" si="623"/>
        <v>1.9756944444444445E-2</v>
      </c>
      <c r="U1935">
        <f t="shared" si="611"/>
        <v>1.9756944444444445E-2</v>
      </c>
      <c r="V1935">
        <f t="shared" si="612"/>
        <v>2.0706018518518519E-2</v>
      </c>
      <c r="W1935">
        <f t="shared" si="613"/>
        <v>9.490740740740744E-4</v>
      </c>
      <c r="X1935"/>
      <c r="Y1935">
        <f t="shared" si="614"/>
        <v>2.0706018518518519E-2</v>
      </c>
      <c r="Z1935" t="b">
        <f t="shared" si="615"/>
        <v>1</v>
      </c>
      <c r="AA1935" s="6">
        <f t="shared" si="616"/>
        <v>1.1574074074070101E-5</v>
      </c>
      <c r="AB1935" s="6" t="b">
        <f t="shared" si="617"/>
        <v>0</v>
      </c>
      <c r="AC1935" s="9">
        <f t="shared" si="618"/>
        <v>7</v>
      </c>
      <c r="AD1935" s="9">
        <f t="shared" si="607"/>
        <v>420.00000000014415</v>
      </c>
      <c r="AE1935" s="10">
        <f t="shared" si="624"/>
        <v>2.3148148148148147E-5</v>
      </c>
      <c r="AF1935">
        <f t="shared" si="619"/>
        <v>9.490740740740744E-4</v>
      </c>
      <c r="AG1935" t="b">
        <f t="shared" si="620"/>
        <v>0</v>
      </c>
      <c r="AH1935">
        <f t="shared" si="621"/>
        <v>2.0706018518518519E-2</v>
      </c>
    </row>
    <row r="1936" spans="1:34" x14ac:dyDescent="0.2">
      <c r="A1936">
        <v>2048</v>
      </c>
      <c r="B1936" t="s">
        <v>1941</v>
      </c>
      <c r="C1936" t="s">
        <v>2010</v>
      </c>
      <c r="D1936" t="s">
        <v>2038</v>
      </c>
      <c r="E1936" t="str">
        <f t="shared" si="608"/>
        <v>Boris JohnsonMar 18, 2020</v>
      </c>
      <c r="F1936" t="str">
        <f>VLOOKUP(D1936,'names lookup'!A:L,5,FALSE)</f>
        <v>Boris Johnson</v>
      </c>
      <c r="G1936" t="str">
        <f>VLOOKUP(F1936,'names lookup'!E:H,3,FALSE)</f>
        <v>Government</v>
      </c>
      <c r="H1936" t="str">
        <f>VLOOKUP(F1936,'names lookup'!E:I,5,FALSE)</f>
        <v>Government</v>
      </c>
      <c r="I1936" t="str">
        <f>VLOOKUP($F1936,'names lookup'!$E:J,6,FALSE)</f>
        <v>Central govt</v>
      </c>
      <c r="J1936" t="str">
        <f>VLOOKUP($F1936,'names lookup'!$E:K,7,FALSE)</f>
        <v>N/A</v>
      </c>
      <c r="K1936" t="str">
        <f>VLOOKUP($F1936,'names lookup'!$E:L,8,FALSE)</f>
        <v>UK</v>
      </c>
      <c r="L1936" t="str">
        <f t="shared" si="609"/>
        <v>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v>
      </c>
      <c r="M1936" t="str">
        <f t="shared" si="622"/>
        <v>28:28</v>
      </c>
      <c r="O1936">
        <v>1143</v>
      </c>
      <c r="Q1936" t="s">
        <v>1942</v>
      </c>
      <c r="R1936" s="7">
        <f t="shared" si="610"/>
        <v>43908</v>
      </c>
      <c r="S1936" t="s">
        <v>2539</v>
      </c>
      <c r="T1936" s="6">
        <f t="shared" si="623"/>
        <v>1.9768518518518515E-2</v>
      </c>
      <c r="U1936">
        <f t="shared" si="611"/>
        <v>1.9756944444444445E-2</v>
      </c>
      <c r="V1936">
        <f t="shared" si="612"/>
        <v>2.0706018518518519E-2</v>
      </c>
      <c r="W1936">
        <f t="shared" si="613"/>
        <v>9.490740740740744E-4</v>
      </c>
      <c r="X1936"/>
      <c r="Y1936">
        <f t="shared" si="614"/>
        <v>2.0706018518518519E-2</v>
      </c>
      <c r="Z1936" t="b">
        <f t="shared" si="615"/>
        <v>1</v>
      </c>
      <c r="AA1936" s="6">
        <f t="shared" si="616"/>
        <v>9.375000000000043E-4</v>
      </c>
      <c r="AB1936" s="6" t="b">
        <f t="shared" si="617"/>
        <v>0</v>
      </c>
      <c r="AC1936" s="9">
        <f t="shared" si="618"/>
        <v>203</v>
      </c>
      <c r="AD1936" s="9">
        <f t="shared" si="607"/>
        <v>150.37037037036967</v>
      </c>
      <c r="AE1936" s="10">
        <f t="shared" si="624"/>
        <v>8.3333333333333339E-4</v>
      </c>
      <c r="AF1936">
        <f t="shared" si="619"/>
        <v>9.490740740740744E-4</v>
      </c>
      <c r="AG1936" t="b">
        <f t="shared" si="620"/>
        <v>0</v>
      </c>
      <c r="AH1936">
        <f t="shared" si="621"/>
        <v>2.0706018518518519E-2</v>
      </c>
    </row>
    <row r="1937" spans="1:34" x14ac:dyDescent="0.2">
      <c r="A1937">
        <v>2049</v>
      </c>
      <c r="B1937" t="s">
        <v>1941</v>
      </c>
      <c r="C1937" t="s">
        <v>2011</v>
      </c>
      <c r="D1937" t="s">
        <v>2038</v>
      </c>
      <c r="E1937" t="str">
        <f t="shared" si="608"/>
        <v>Boris JohnsonMar 18, 2020</v>
      </c>
      <c r="F1937" t="str">
        <f>VLOOKUP(D1937,'names lookup'!A:L,5,FALSE)</f>
        <v>Boris Johnson</v>
      </c>
      <c r="G1937" t="str">
        <f>VLOOKUP(F1937,'names lookup'!E:H,3,FALSE)</f>
        <v>Government</v>
      </c>
      <c r="H1937" t="str">
        <f>VLOOKUP(F1937,'names lookup'!E:I,5,FALSE)</f>
        <v>Government</v>
      </c>
      <c r="I1937" t="str">
        <f>VLOOKUP($F1937,'names lookup'!$E:J,6,FALSE)</f>
        <v>Central govt</v>
      </c>
      <c r="J1937" t="str">
        <f>VLOOKUP($F1937,'names lookup'!$E:K,7,FALSE)</f>
        <v>N/A</v>
      </c>
      <c r="K1937" t="str">
        <f>VLOOKUP($F1937,'names lookup'!$E:L,8,FALSE)</f>
        <v>UK</v>
      </c>
      <c r="L1937" t="str">
        <f t="shared" si="609"/>
        <v>Thank you all very much for coming along this evening. Thank you.</v>
      </c>
      <c r="M1937" t="str">
        <f t="shared" si="622"/>
        <v>29:49</v>
      </c>
      <c r="O1937">
        <v>88</v>
      </c>
      <c r="Q1937" t="s">
        <v>1942</v>
      </c>
      <c r="R1937" s="7">
        <f t="shared" si="610"/>
        <v>43908</v>
      </c>
      <c r="S1937" t="s">
        <v>2539</v>
      </c>
      <c r="T1937" s="6">
        <f t="shared" si="623"/>
        <v>2.0706018518518519E-2</v>
      </c>
      <c r="U1937">
        <f t="shared" si="611"/>
        <v>1.9756944444444445E-2</v>
      </c>
      <c r="V1937">
        <f t="shared" si="612"/>
        <v>2.0706018518518519E-2</v>
      </c>
      <c r="W1937">
        <f t="shared" si="613"/>
        <v>9.490740740740744E-4</v>
      </c>
      <c r="X1937"/>
      <c r="Y1937">
        <f t="shared" si="614"/>
        <v>2.0706018518518519E-2</v>
      </c>
      <c r="Z1937" t="b">
        <f t="shared" si="615"/>
        <v>1</v>
      </c>
      <c r="AA1937" s="6">
        <f t="shared" si="616"/>
        <v>-2.0706018518518519E-2</v>
      </c>
      <c r="AB1937" s="6" t="b">
        <f t="shared" si="617"/>
        <v>1</v>
      </c>
      <c r="AC1937" s="9">
        <f t="shared" si="618"/>
        <v>12</v>
      </c>
      <c r="AD1937" s="9" t="str">
        <f t="shared" si="607"/>
        <v/>
      </c>
      <c r="AE1937" s="10">
        <f t="shared" si="624"/>
        <v>4.6296296296296294E-5</v>
      </c>
      <c r="AF1937">
        <f t="shared" si="619"/>
        <v>9.490740740740744E-4</v>
      </c>
      <c r="AG1937" t="b">
        <f t="shared" si="620"/>
        <v>0</v>
      </c>
      <c r="AH1937">
        <f t="shared" si="621"/>
        <v>2.0706018518518519E-2</v>
      </c>
    </row>
  </sheetData>
  <sortState xmlns:xlrd2="http://schemas.microsoft.com/office/spreadsheetml/2017/richdata2" ref="A2:AH1937">
    <sortCondition ref="A2"/>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F1547-8E15-EE4F-812B-2C2B867B860E}">
  <dimension ref="A1:L170"/>
  <sheetViews>
    <sheetView workbookViewId="0">
      <selection activeCell="D2" sqref="D2"/>
    </sheetView>
  </sheetViews>
  <sheetFormatPr baseColWidth="10" defaultRowHeight="16" x14ac:dyDescent="0.2"/>
  <cols>
    <col min="1" max="1" width="35.6640625" bestFit="1" customWidth="1"/>
  </cols>
  <sheetData>
    <row r="1" spans="1:12" x14ac:dyDescent="0.2">
      <c r="A1" t="s">
        <v>2016</v>
      </c>
      <c r="B1" t="s">
        <v>3118</v>
      </c>
      <c r="C1" t="s">
        <v>3119</v>
      </c>
      <c r="D1" t="s">
        <v>3268</v>
      </c>
      <c r="E1" t="s">
        <v>3120</v>
      </c>
      <c r="F1" t="s">
        <v>3267</v>
      </c>
      <c r="G1" t="s">
        <v>3121</v>
      </c>
      <c r="H1" t="s">
        <v>3122</v>
      </c>
      <c r="I1" t="s">
        <v>3459</v>
      </c>
      <c r="J1" t="s">
        <v>3460</v>
      </c>
      <c r="K1" t="s">
        <v>3461</v>
      </c>
      <c r="L1" t="s">
        <v>3462</v>
      </c>
    </row>
    <row r="2" spans="1:12" x14ac:dyDescent="0.2">
      <c r="A2" t="s">
        <v>2166</v>
      </c>
      <c r="B2" t="s">
        <v>1810</v>
      </c>
      <c r="C2" t="s">
        <v>3123</v>
      </c>
      <c r="D2" t="s">
        <v>3426</v>
      </c>
      <c r="E2" t="s">
        <v>3204</v>
      </c>
      <c r="F2" t="b">
        <v>0</v>
      </c>
    </row>
    <row r="3" spans="1:12" x14ac:dyDescent="0.2">
      <c r="A3" t="s">
        <v>2093</v>
      </c>
      <c r="B3" t="s">
        <v>3</v>
      </c>
      <c r="C3" t="s">
        <v>3151</v>
      </c>
      <c r="D3" t="s">
        <v>3342</v>
      </c>
      <c r="E3" t="s">
        <v>2093</v>
      </c>
      <c r="F3" t="b">
        <v>0</v>
      </c>
      <c r="G3" t="s">
        <v>3242</v>
      </c>
      <c r="H3" t="s">
        <v>3243</v>
      </c>
      <c r="I3" t="s">
        <v>3255</v>
      </c>
      <c r="J3" t="s">
        <v>3256</v>
      </c>
      <c r="K3" t="s">
        <v>3261</v>
      </c>
      <c r="L3" t="s">
        <v>3444</v>
      </c>
    </row>
    <row r="4" spans="1:12" x14ac:dyDescent="0.2">
      <c r="A4" t="s">
        <v>2020</v>
      </c>
      <c r="B4" t="s">
        <v>1138</v>
      </c>
      <c r="C4" t="s">
        <v>3123</v>
      </c>
      <c r="D4" t="s">
        <v>3269</v>
      </c>
      <c r="E4" t="s">
        <v>2020</v>
      </c>
      <c r="F4" t="b">
        <v>0</v>
      </c>
      <c r="G4" t="s">
        <v>3169</v>
      </c>
      <c r="H4" t="s">
        <v>3130</v>
      </c>
      <c r="I4" t="s">
        <v>3255</v>
      </c>
      <c r="J4" t="s">
        <v>3257</v>
      </c>
      <c r="K4" t="s">
        <v>3261</v>
      </c>
      <c r="L4" t="s">
        <v>3442</v>
      </c>
    </row>
    <row r="5" spans="1:12" x14ac:dyDescent="0.2">
      <c r="A5" t="s">
        <v>2022</v>
      </c>
      <c r="B5" t="s">
        <v>465</v>
      </c>
      <c r="C5" t="s">
        <v>3123</v>
      </c>
      <c r="D5" t="s">
        <v>3271</v>
      </c>
      <c r="E5" t="s">
        <v>2022</v>
      </c>
      <c r="F5" t="b">
        <v>0</v>
      </c>
      <c r="G5" t="s">
        <v>3169</v>
      </c>
      <c r="H5" s="11" t="s">
        <v>3207</v>
      </c>
      <c r="I5" t="s">
        <v>3255</v>
      </c>
      <c r="J5" t="s">
        <v>3257</v>
      </c>
      <c r="K5" t="s">
        <v>3261</v>
      </c>
      <c r="L5" t="s">
        <v>3442</v>
      </c>
    </row>
    <row r="6" spans="1:12" x14ac:dyDescent="0.2">
      <c r="A6" t="s">
        <v>2056</v>
      </c>
      <c r="B6" t="s">
        <v>3</v>
      </c>
      <c r="C6" t="s">
        <v>3123</v>
      </c>
      <c r="D6" t="s">
        <v>3305</v>
      </c>
      <c r="E6" t="s">
        <v>2056</v>
      </c>
      <c r="F6" t="b">
        <v>0</v>
      </c>
      <c r="G6" t="s">
        <v>3169</v>
      </c>
      <c r="H6" t="s">
        <v>3202</v>
      </c>
      <c r="I6" t="s">
        <v>3255</v>
      </c>
      <c r="J6" t="s">
        <v>3257</v>
      </c>
      <c r="K6" t="s">
        <v>3261</v>
      </c>
      <c r="L6" t="s">
        <v>3442</v>
      </c>
    </row>
    <row r="7" spans="1:12" x14ac:dyDescent="0.2">
      <c r="A7" t="s">
        <v>2079</v>
      </c>
      <c r="B7" t="s">
        <v>782</v>
      </c>
      <c r="C7" t="s">
        <v>3123</v>
      </c>
      <c r="D7" t="s">
        <v>3328</v>
      </c>
      <c r="E7" t="s">
        <v>2079</v>
      </c>
      <c r="F7" t="b">
        <v>0</v>
      </c>
      <c r="G7" t="s">
        <v>3169</v>
      </c>
      <c r="H7" t="s">
        <v>3208</v>
      </c>
      <c r="I7" t="s">
        <v>3255</v>
      </c>
      <c r="J7" t="s">
        <v>3257</v>
      </c>
      <c r="K7" t="s">
        <v>3261</v>
      </c>
      <c r="L7" t="s">
        <v>3442</v>
      </c>
    </row>
    <row r="8" spans="1:12" x14ac:dyDescent="0.2">
      <c r="A8" t="s">
        <v>2108</v>
      </c>
      <c r="B8" t="s">
        <v>1525</v>
      </c>
      <c r="C8" t="s">
        <v>3123</v>
      </c>
      <c r="D8" t="s">
        <v>3357</v>
      </c>
      <c r="E8" t="s">
        <v>2111</v>
      </c>
      <c r="F8" t="b">
        <v>1</v>
      </c>
      <c r="G8" t="s">
        <v>3169</v>
      </c>
      <c r="H8" t="s">
        <v>3132</v>
      </c>
      <c r="I8" t="s">
        <v>3255</v>
      </c>
      <c r="J8" t="s">
        <v>3257</v>
      </c>
      <c r="K8" t="s">
        <v>3261</v>
      </c>
      <c r="L8" t="s">
        <v>3442</v>
      </c>
    </row>
    <row r="9" spans="1:12" x14ac:dyDescent="0.2">
      <c r="A9" t="s">
        <v>2109</v>
      </c>
      <c r="B9" t="s">
        <v>582</v>
      </c>
      <c r="C9" t="s">
        <v>3123</v>
      </c>
      <c r="D9" t="s">
        <v>3359</v>
      </c>
      <c r="E9" t="s">
        <v>2111</v>
      </c>
      <c r="F9" t="b">
        <v>0</v>
      </c>
      <c r="G9" t="s">
        <v>3169</v>
      </c>
      <c r="H9" t="s">
        <v>3132</v>
      </c>
      <c r="I9" t="s">
        <v>3255</v>
      </c>
      <c r="J9" t="s">
        <v>3257</v>
      </c>
      <c r="K9" t="s">
        <v>3261</v>
      </c>
      <c r="L9" t="s">
        <v>3442</v>
      </c>
    </row>
    <row r="10" spans="1:12" x14ac:dyDescent="0.2">
      <c r="A10" t="s">
        <v>2111</v>
      </c>
      <c r="B10" t="s">
        <v>1342</v>
      </c>
      <c r="C10" t="s">
        <v>3123</v>
      </c>
      <c r="D10" t="s">
        <v>3361</v>
      </c>
      <c r="E10" t="s">
        <v>2111</v>
      </c>
      <c r="F10" t="b">
        <v>0</v>
      </c>
      <c r="G10" t="s">
        <v>3169</v>
      </c>
      <c r="H10" t="s">
        <v>3132</v>
      </c>
      <c r="I10" t="s">
        <v>3255</v>
      </c>
      <c r="J10" t="s">
        <v>3257</v>
      </c>
      <c r="K10" t="s">
        <v>3261</v>
      </c>
      <c r="L10" t="s">
        <v>3442</v>
      </c>
    </row>
    <row r="11" spans="1:12" x14ac:dyDescent="0.2">
      <c r="A11" t="s">
        <v>2172</v>
      </c>
      <c r="B11" t="s">
        <v>1810</v>
      </c>
      <c r="C11" t="s">
        <v>3151</v>
      </c>
      <c r="D11" t="s">
        <v>3432</v>
      </c>
      <c r="E11" t="s">
        <v>2172</v>
      </c>
      <c r="F11" t="b">
        <v>0</v>
      </c>
      <c r="G11" t="s">
        <v>3169</v>
      </c>
      <c r="H11" t="s">
        <v>3254</v>
      </c>
      <c r="I11" t="s">
        <v>3255</v>
      </c>
      <c r="J11" t="s">
        <v>3257</v>
      </c>
      <c r="K11" t="s">
        <v>3261</v>
      </c>
      <c r="L11" t="s">
        <v>3442</v>
      </c>
    </row>
    <row r="12" spans="1:12" x14ac:dyDescent="0.2">
      <c r="A12" t="s">
        <v>2105</v>
      </c>
      <c r="B12" t="s">
        <v>206</v>
      </c>
      <c r="C12" t="s">
        <v>3151</v>
      </c>
      <c r="D12" t="s">
        <v>3354</v>
      </c>
      <c r="E12" t="s">
        <v>2105</v>
      </c>
      <c r="F12" t="b">
        <v>0</v>
      </c>
      <c r="G12" t="s">
        <v>3249</v>
      </c>
      <c r="H12" t="s">
        <v>3250</v>
      </c>
      <c r="I12" t="s">
        <v>3255</v>
      </c>
      <c r="J12" t="s">
        <v>3258</v>
      </c>
      <c r="K12" t="s">
        <v>3261</v>
      </c>
      <c r="L12" t="s">
        <v>3442</v>
      </c>
    </row>
    <row r="13" spans="1:12" x14ac:dyDescent="0.2">
      <c r="A13" t="s">
        <v>2165</v>
      </c>
      <c r="B13" t="s">
        <v>1722</v>
      </c>
      <c r="C13" t="s">
        <v>3151</v>
      </c>
      <c r="D13" t="s">
        <v>3425</v>
      </c>
      <c r="E13" t="s">
        <v>2165</v>
      </c>
      <c r="F13" t="b">
        <v>0</v>
      </c>
      <c r="G13" t="s">
        <v>3249</v>
      </c>
      <c r="H13" t="s">
        <v>3253</v>
      </c>
      <c r="I13" t="s">
        <v>3255</v>
      </c>
      <c r="J13" t="s">
        <v>3258</v>
      </c>
      <c r="K13" t="s">
        <v>3261</v>
      </c>
      <c r="L13" t="s">
        <v>3442</v>
      </c>
    </row>
    <row r="14" spans="1:12" x14ac:dyDescent="0.2">
      <c r="A14" t="s">
        <v>2061</v>
      </c>
      <c r="B14" t="s">
        <v>582</v>
      </c>
      <c r="C14" t="s">
        <v>3123</v>
      </c>
      <c r="D14" t="s">
        <v>3310</v>
      </c>
      <c r="E14" t="s">
        <v>3165</v>
      </c>
      <c r="F14" t="b">
        <v>0</v>
      </c>
      <c r="G14" t="s">
        <v>3166</v>
      </c>
      <c r="H14" t="s">
        <v>3126</v>
      </c>
      <c r="I14" t="s">
        <v>3255</v>
      </c>
      <c r="J14" t="s">
        <v>3445</v>
      </c>
      <c r="K14" t="s">
        <v>3259</v>
      </c>
      <c r="L14" t="s">
        <v>3450</v>
      </c>
    </row>
    <row r="15" spans="1:12" x14ac:dyDescent="0.2">
      <c r="A15" t="s">
        <v>2103</v>
      </c>
      <c r="B15" t="s">
        <v>465</v>
      </c>
      <c r="C15" t="s">
        <v>3151</v>
      </c>
      <c r="D15" t="s">
        <v>3352</v>
      </c>
      <c r="E15" t="s">
        <v>2103</v>
      </c>
      <c r="F15" t="b">
        <v>0</v>
      </c>
      <c r="G15" t="s">
        <v>3246</v>
      </c>
      <c r="H15" t="s">
        <v>3247</v>
      </c>
      <c r="I15" t="s">
        <v>3255</v>
      </c>
      <c r="J15" t="s">
        <v>3445</v>
      </c>
      <c r="K15" t="s">
        <v>3259</v>
      </c>
      <c r="L15" t="s">
        <v>3451</v>
      </c>
    </row>
    <row r="16" spans="1:12" x14ac:dyDescent="0.2">
      <c r="A16" t="s">
        <v>2066</v>
      </c>
      <c r="B16" t="s">
        <v>1342</v>
      </c>
      <c r="C16" t="s">
        <v>3151</v>
      </c>
      <c r="D16" t="s">
        <v>3315</v>
      </c>
      <c r="E16" t="s">
        <v>2066</v>
      </c>
      <c r="F16" t="b">
        <v>0</v>
      </c>
      <c r="G16" t="s">
        <v>3236</v>
      </c>
      <c r="H16" t="s">
        <v>3237</v>
      </c>
      <c r="I16" t="s">
        <v>3255</v>
      </c>
      <c r="J16" t="s">
        <v>3260</v>
      </c>
      <c r="K16" t="s">
        <v>3261</v>
      </c>
      <c r="L16" t="s">
        <v>3442</v>
      </c>
    </row>
    <row r="17" spans="1:12" x14ac:dyDescent="0.2">
      <c r="A17" t="s">
        <v>2073</v>
      </c>
      <c r="B17" t="s">
        <v>782</v>
      </c>
      <c r="C17" t="s">
        <v>3151</v>
      </c>
      <c r="D17" t="s">
        <v>3322</v>
      </c>
      <c r="E17" t="s">
        <v>2073</v>
      </c>
      <c r="F17" t="b">
        <v>0</v>
      </c>
      <c r="G17" t="s">
        <v>3236</v>
      </c>
      <c r="H17" t="s">
        <v>3130</v>
      </c>
      <c r="I17" t="s">
        <v>3255</v>
      </c>
      <c r="J17" t="s">
        <v>3260</v>
      </c>
      <c r="K17" t="s">
        <v>3261</v>
      </c>
      <c r="L17" t="s">
        <v>3442</v>
      </c>
    </row>
    <row r="18" spans="1:12" x14ac:dyDescent="0.2">
      <c r="A18" t="s">
        <v>2021</v>
      </c>
      <c r="B18" t="s">
        <v>1525</v>
      </c>
      <c r="C18" t="s">
        <v>3123</v>
      </c>
      <c r="D18" t="s">
        <v>3270</v>
      </c>
      <c r="E18" t="s">
        <v>2021</v>
      </c>
      <c r="F18" t="b">
        <v>0</v>
      </c>
      <c r="G18" t="s">
        <v>3150</v>
      </c>
      <c r="H18" t="s">
        <v>3209</v>
      </c>
      <c r="I18" t="s">
        <v>3255</v>
      </c>
      <c r="J18" t="s">
        <v>3257</v>
      </c>
      <c r="K18" t="s">
        <v>3261</v>
      </c>
      <c r="L18" t="s">
        <v>3442</v>
      </c>
    </row>
    <row r="19" spans="1:12" x14ac:dyDescent="0.2">
      <c r="A19" t="s">
        <v>2026</v>
      </c>
      <c r="B19" t="s">
        <v>1722</v>
      </c>
      <c r="C19" t="s">
        <v>3123</v>
      </c>
      <c r="D19" t="s">
        <v>3275</v>
      </c>
      <c r="E19" t="s">
        <v>2069</v>
      </c>
      <c r="F19" t="b">
        <v>0</v>
      </c>
      <c r="G19" t="s">
        <v>3150</v>
      </c>
      <c r="H19" t="s">
        <v>3132</v>
      </c>
      <c r="I19" t="s">
        <v>3255</v>
      </c>
      <c r="J19" t="s">
        <v>3257</v>
      </c>
      <c r="K19" t="s">
        <v>3261</v>
      </c>
      <c r="L19" t="s">
        <v>3442</v>
      </c>
    </row>
    <row r="20" spans="1:12" x14ac:dyDescent="0.2">
      <c r="A20" t="s">
        <v>2069</v>
      </c>
      <c r="B20" t="s">
        <v>676</v>
      </c>
      <c r="C20" t="s">
        <v>3123</v>
      </c>
      <c r="D20" t="s">
        <v>3318</v>
      </c>
      <c r="E20" t="s">
        <v>2069</v>
      </c>
      <c r="F20" t="b">
        <v>0</v>
      </c>
      <c r="G20" t="s">
        <v>3150</v>
      </c>
      <c r="H20" t="s">
        <v>3132</v>
      </c>
      <c r="I20" t="s">
        <v>3255</v>
      </c>
      <c r="J20" t="s">
        <v>3257</v>
      </c>
      <c r="K20" t="s">
        <v>3261</v>
      </c>
      <c r="L20" t="s">
        <v>3442</v>
      </c>
    </row>
    <row r="21" spans="1:12" x14ac:dyDescent="0.2">
      <c r="A21" t="s">
        <v>2114</v>
      </c>
      <c r="B21" t="s">
        <v>1410</v>
      </c>
      <c r="C21" t="s">
        <v>3151</v>
      </c>
      <c r="D21" t="s">
        <v>3364</v>
      </c>
      <c r="E21" t="s">
        <v>2114</v>
      </c>
      <c r="F21" t="b">
        <v>0</v>
      </c>
      <c r="G21" t="s">
        <v>3150</v>
      </c>
      <c r="H21" t="s">
        <v>3130</v>
      </c>
      <c r="I21" t="s">
        <v>3255</v>
      </c>
      <c r="J21" t="s">
        <v>3257</v>
      </c>
      <c r="K21" t="s">
        <v>3261</v>
      </c>
      <c r="L21" t="s">
        <v>3442</v>
      </c>
    </row>
    <row r="22" spans="1:12" x14ac:dyDescent="0.2">
      <c r="A22" t="s">
        <v>2154</v>
      </c>
      <c r="B22" t="s">
        <v>1226</v>
      </c>
      <c r="C22" t="s">
        <v>3123</v>
      </c>
      <c r="D22" t="s">
        <v>3404</v>
      </c>
      <c r="E22" t="s">
        <v>2154</v>
      </c>
      <c r="F22" t="b">
        <v>0</v>
      </c>
      <c r="G22" t="s">
        <v>3150</v>
      </c>
      <c r="H22" t="s">
        <v>3210</v>
      </c>
      <c r="I22" t="s">
        <v>3255</v>
      </c>
      <c r="J22" t="s">
        <v>3257</v>
      </c>
      <c r="K22" t="s">
        <v>3261</v>
      </c>
      <c r="L22" t="s">
        <v>3442</v>
      </c>
    </row>
    <row r="23" spans="1:12" x14ac:dyDescent="0.2">
      <c r="A23" t="s">
        <v>2158</v>
      </c>
      <c r="B23" t="s">
        <v>1722</v>
      </c>
      <c r="C23" t="s">
        <v>3123</v>
      </c>
      <c r="D23" t="s">
        <v>3408</v>
      </c>
      <c r="E23" t="s">
        <v>2069</v>
      </c>
      <c r="F23" t="b">
        <v>1</v>
      </c>
      <c r="G23" t="s">
        <v>3150</v>
      </c>
      <c r="H23" t="s">
        <v>3132</v>
      </c>
      <c r="I23" t="s">
        <v>3255</v>
      </c>
      <c r="J23" t="s">
        <v>3257</v>
      </c>
      <c r="K23" t="s">
        <v>3261</v>
      </c>
      <c r="L23" t="s">
        <v>3442</v>
      </c>
    </row>
    <row r="24" spans="1:12" x14ac:dyDescent="0.2">
      <c r="A24" t="s">
        <v>2173</v>
      </c>
      <c r="B24" t="s">
        <v>1810</v>
      </c>
      <c r="C24" t="s">
        <v>3123</v>
      </c>
      <c r="D24" t="s">
        <v>3433</v>
      </c>
      <c r="E24" t="s">
        <v>2174</v>
      </c>
      <c r="F24" t="b">
        <v>0</v>
      </c>
      <c r="G24" t="s">
        <v>3150</v>
      </c>
      <c r="H24" t="s">
        <v>3206</v>
      </c>
      <c r="I24" t="s">
        <v>3255</v>
      </c>
      <c r="J24" t="s">
        <v>3257</v>
      </c>
      <c r="K24" t="s">
        <v>3261</v>
      </c>
      <c r="L24" t="s">
        <v>3442</v>
      </c>
    </row>
    <row r="25" spans="1:12" x14ac:dyDescent="0.2">
      <c r="A25" t="s">
        <v>2174</v>
      </c>
      <c r="B25" t="s">
        <v>391</v>
      </c>
      <c r="C25" t="s">
        <v>3123</v>
      </c>
      <c r="D25" t="s">
        <v>3434</v>
      </c>
      <c r="E25" t="s">
        <v>2174</v>
      </c>
      <c r="F25" t="b">
        <v>0</v>
      </c>
      <c r="G25" t="s">
        <v>3150</v>
      </c>
      <c r="H25" t="s">
        <v>3206</v>
      </c>
      <c r="I25" t="s">
        <v>3255</v>
      </c>
      <c r="J25" t="s">
        <v>3257</v>
      </c>
      <c r="K25" t="s">
        <v>3261</v>
      </c>
      <c r="L25" t="s">
        <v>3442</v>
      </c>
    </row>
    <row r="26" spans="1:12" x14ac:dyDescent="0.2">
      <c r="A26" t="s">
        <v>2175</v>
      </c>
      <c r="B26" t="s">
        <v>1525</v>
      </c>
      <c r="C26" t="s">
        <v>3123</v>
      </c>
      <c r="D26" t="s">
        <v>3435</v>
      </c>
      <c r="E26" t="s">
        <v>2174</v>
      </c>
      <c r="F26" t="b">
        <v>0</v>
      </c>
      <c r="G26" t="s">
        <v>3150</v>
      </c>
      <c r="H26" t="s">
        <v>3206</v>
      </c>
      <c r="I26" t="s">
        <v>3255</v>
      </c>
      <c r="J26" t="s">
        <v>3257</v>
      </c>
      <c r="K26" t="s">
        <v>3261</v>
      </c>
      <c r="L26" t="s">
        <v>3442</v>
      </c>
    </row>
    <row r="27" spans="1:12" x14ac:dyDescent="0.2">
      <c r="A27" t="s">
        <v>2115</v>
      </c>
      <c r="B27" t="s">
        <v>582</v>
      </c>
      <c r="C27" t="s">
        <v>3151</v>
      </c>
      <c r="D27" t="s">
        <v>3365</v>
      </c>
      <c r="E27" t="s">
        <v>2115</v>
      </c>
      <c r="F27" t="b">
        <v>0</v>
      </c>
      <c r="G27" t="s">
        <v>3173</v>
      </c>
      <c r="H27" t="s">
        <v>3132</v>
      </c>
      <c r="I27" t="s">
        <v>3255</v>
      </c>
      <c r="J27" t="s">
        <v>3445</v>
      </c>
      <c r="K27" t="s">
        <v>3261</v>
      </c>
      <c r="L27" t="s">
        <v>3442</v>
      </c>
    </row>
    <row r="28" spans="1:12" x14ac:dyDescent="0.2">
      <c r="A28" t="s">
        <v>2120</v>
      </c>
      <c r="B28" t="s">
        <v>1410</v>
      </c>
      <c r="C28" t="s">
        <v>3151</v>
      </c>
      <c r="D28" t="s">
        <v>3370</v>
      </c>
      <c r="E28" t="s">
        <v>2120</v>
      </c>
      <c r="F28" t="b">
        <v>0</v>
      </c>
      <c r="G28" t="s">
        <v>3173</v>
      </c>
      <c r="H28" t="s">
        <v>3237</v>
      </c>
      <c r="I28" t="s">
        <v>3255</v>
      </c>
      <c r="J28" t="s">
        <v>3445</v>
      </c>
      <c r="K28" t="s">
        <v>3261</v>
      </c>
      <c r="L28" t="s">
        <v>3442</v>
      </c>
    </row>
    <row r="29" spans="1:12" x14ac:dyDescent="0.2">
      <c r="A29" t="s">
        <v>2124</v>
      </c>
      <c r="B29" t="s">
        <v>1722</v>
      </c>
      <c r="C29" t="s">
        <v>3151</v>
      </c>
      <c r="D29" t="s">
        <v>3374</v>
      </c>
      <c r="E29" t="s">
        <v>2115</v>
      </c>
      <c r="F29" t="b">
        <v>0</v>
      </c>
      <c r="G29" t="s">
        <v>3173</v>
      </c>
      <c r="H29" t="s">
        <v>3132</v>
      </c>
      <c r="I29" t="s">
        <v>3255</v>
      </c>
      <c r="J29" t="s">
        <v>3445</v>
      </c>
      <c r="K29" t="s">
        <v>3261</v>
      </c>
      <c r="L29" t="s">
        <v>3442</v>
      </c>
    </row>
    <row r="30" spans="1:12" x14ac:dyDescent="0.2">
      <c r="A30" t="s">
        <v>2099</v>
      </c>
      <c r="B30" t="s">
        <v>3</v>
      </c>
      <c r="C30" t="s">
        <v>3151</v>
      </c>
      <c r="D30" t="s">
        <v>3348</v>
      </c>
      <c r="E30" t="s">
        <v>2099</v>
      </c>
      <c r="F30" t="b">
        <v>0</v>
      </c>
      <c r="G30" t="s">
        <v>3245</v>
      </c>
      <c r="H30" t="s">
        <v>3154</v>
      </c>
      <c r="I30" t="s">
        <v>3255</v>
      </c>
      <c r="J30" t="s">
        <v>3445</v>
      </c>
      <c r="K30" t="s">
        <v>3261</v>
      </c>
      <c r="L30" t="s">
        <v>3442</v>
      </c>
    </row>
    <row r="31" spans="1:12" x14ac:dyDescent="0.2">
      <c r="A31" t="s">
        <v>2119</v>
      </c>
      <c r="B31" t="s">
        <v>1410</v>
      </c>
      <c r="C31" t="s">
        <v>3151</v>
      </c>
      <c r="D31" t="s">
        <v>3369</v>
      </c>
      <c r="E31" t="s">
        <v>2119</v>
      </c>
      <c r="F31" t="b">
        <v>0</v>
      </c>
      <c r="G31" t="s">
        <v>3190</v>
      </c>
      <c r="H31" t="s">
        <v>3251</v>
      </c>
      <c r="I31" t="s">
        <v>3255</v>
      </c>
      <c r="J31" t="s">
        <v>3445</v>
      </c>
      <c r="K31" t="s">
        <v>3261</v>
      </c>
      <c r="L31" t="s">
        <v>3442</v>
      </c>
    </row>
    <row r="32" spans="1:12" x14ac:dyDescent="0.2">
      <c r="A32" t="s">
        <v>2134</v>
      </c>
      <c r="B32" t="s">
        <v>1722</v>
      </c>
      <c r="C32" t="s">
        <v>3123</v>
      </c>
      <c r="D32" t="s">
        <v>3384</v>
      </c>
      <c r="E32" t="s">
        <v>3189</v>
      </c>
      <c r="F32" t="b">
        <v>0</v>
      </c>
      <c r="G32" t="s">
        <v>3190</v>
      </c>
      <c r="H32" t="s">
        <v>3132</v>
      </c>
      <c r="I32" t="s">
        <v>3255</v>
      </c>
      <c r="J32" t="s">
        <v>3445</v>
      </c>
      <c r="K32" t="s">
        <v>3261</v>
      </c>
      <c r="L32" t="s">
        <v>3442</v>
      </c>
    </row>
    <row r="33" spans="1:12" x14ac:dyDescent="0.2">
      <c r="A33" t="s">
        <v>2135</v>
      </c>
      <c r="B33" t="s">
        <v>391</v>
      </c>
      <c r="C33" t="s">
        <v>3123</v>
      </c>
      <c r="D33" t="s">
        <v>3385</v>
      </c>
      <c r="E33" t="s">
        <v>3189</v>
      </c>
      <c r="F33" t="b">
        <v>0</v>
      </c>
      <c r="G33" t="s">
        <v>3190</v>
      </c>
      <c r="H33" t="s">
        <v>3132</v>
      </c>
      <c r="I33" t="s">
        <v>3255</v>
      </c>
      <c r="J33" t="s">
        <v>3445</v>
      </c>
      <c r="K33" t="s">
        <v>3261</v>
      </c>
      <c r="L33" t="s">
        <v>3442</v>
      </c>
    </row>
    <row r="34" spans="1:12" x14ac:dyDescent="0.2">
      <c r="A34" t="s">
        <v>2171</v>
      </c>
      <c r="B34" t="s">
        <v>318</v>
      </c>
      <c r="C34" t="s">
        <v>3123</v>
      </c>
      <c r="D34" t="s">
        <v>3431</v>
      </c>
      <c r="E34" t="s">
        <v>2171</v>
      </c>
      <c r="F34" t="b">
        <v>0</v>
      </c>
      <c r="G34" t="s">
        <v>3211</v>
      </c>
      <c r="H34" t="s">
        <v>3212</v>
      </c>
      <c r="I34" t="s">
        <v>3255</v>
      </c>
      <c r="J34" t="s">
        <v>3445</v>
      </c>
      <c r="K34" t="s">
        <v>3261</v>
      </c>
      <c r="L34" t="s">
        <v>3442</v>
      </c>
    </row>
    <row r="35" spans="1:12" x14ac:dyDescent="0.2">
      <c r="A35" t="s">
        <v>2043</v>
      </c>
      <c r="B35" t="s">
        <v>1278</v>
      </c>
      <c r="C35" t="s">
        <v>3123</v>
      </c>
      <c r="D35" t="s">
        <v>3292</v>
      </c>
      <c r="E35" t="s">
        <v>2047</v>
      </c>
      <c r="F35" t="b">
        <v>0</v>
      </c>
      <c r="G35" t="s">
        <v>3136</v>
      </c>
      <c r="H35" t="s">
        <v>3137</v>
      </c>
      <c r="I35" t="s">
        <v>3185</v>
      </c>
      <c r="J35" t="s">
        <v>3262</v>
      </c>
      <c r="K35" t="s">
        <v>3266</v>
      </c>
      <c r="L35" t="s">
        <v>3443</v>
      </c>
    </row>
    <row r="36" spans="1:12" x14ac:dyDescent="0.2">
      <c r="A36" t="s">
        <v>2044</v>
      </c>
      <c r="B36" t="s">
        <v>1070</v>
      </c>
      <c r="C36" t="s">
        <v>3123</v>
      </c>
      <c r="D36" t="s">
        <v>3293</v>
      </c>
      <c r="E36" t="s">
        <v>2047</v>
      </c>
      <c r="F36" t="b">
        <v>0</v>
      </c>
      <c r="G36" t="s">
        <v>3136</v>
      </c>
      <c r="H36" t="s">
        <v>3137</v>
      </c>
      <c r="I36" t="s">
        <v>3185</v>
      </c>
      <c r="J36" t="s">
        <v>3262</v>
      </c>
      <c r="K36" t="s">
        <v>3266</v>
      </c>
      <c r="L36" t="s">
        <v>3443</v>
      </c>
    </row>
    <row r="37" spans="1:12" x14ac:dyDescent="0.2">
      <c r="A37" t="s">
        <v>2047</v>
      </c>
      <c r="B37" t="s">
        <v>206</v>
      </c>
      <c r="C37" t="s">
        <v>3123</v>
      </c>
      <c r="D37" t="s">
        <v>3296</v>
      </c>
      <c r="E37" t="s">
        <v>2047</v>
      </c>
      <c r="F37" t="b">
        <v>0</v>
      </c>
      <c r="G37" t="s">
        <v>3136</v>
      </c>
      <c r="H37" t="s">
        <v>3137</v>
      </c>
      <c r="I37" t="s">
        <v>3185</v>
      </c>
      <c r="J37" t="s">
        <v>3262</v>
      </c>
      <c r="K37" t="s">
        <v>3266</v>
      </c>
      <c r="L37" t="s">
        <v>3443</v>
      </c>
    </row>
    <row r="38" spans="1:12" x14ac:dyDescent="0.2">
      <c r="A38" t="s">
        <v>2048</v>
      </c>
      <c r="B38" t="s">
        <v>1525</v>
      </c>
      <c r="C38" t="s">
        <v>3123</v>
      </c>
      <c r="D38" t="s">
        <v>3297</v>
      </c>
      <c r="E38" t="s">
        <v>2047</v>
      </c>
      <c r="F38" t="b">
        <v>0</v>
      </c>
      <c r="G38" t="s">
        <v>3136</v>
      </c>
      <c r="H38" t="s">
        <v>3137</v>
      </c>
      <c r="I38" t="s">
        <v>3185</v>
      </c>
      <c r="J38" t="s">
        <v>3262</v>
      </c>
      <c r="K38" t="s">
        <v>3266</v>
      </c>
      <c r="L38" t="s">
        <v>3443</v>
      </c>
    </row>
    <row r="39" spans="1:12" x14ac:dyDescent="0.2">
      <c r="A39" t="s">
        <v>2062</v>
      </c>
      <c r="B39" t="s">
        <v>1525</v>
      </c>
      <c r="C39" t="s">
        <v>3123</v>
      </c>
      <c r="D39" t="s">
        <v>3311</v>
      </c>
      <c r="E39" t="s">
        <v>2062</v>
      </c>
      <c r="F39" t="b">
        <v>0</v>
      </c>
      <c r="G39" t="s">
        <v>3136</v>
      </c>
      <c r="H39" t="s">
        <v>3144</v>
      </c>
      <c r="I39" t="s">
        <v>3185</v>
      </c>
      <c r="J39" t="s">
        <v>3262</v>
      </c>
      <c r="K39" t="s">
        <v>3266</v>
      </c>
      <c r="L39" t="s">
        <v>3443</v>
      </c>
    </row>
    <row r="40" spans="1:12" x14ac:dyDescent="0.2">
      <c r="A40" t="s">
        <v>2088</v>
      </c>
      <c r="B40" t="s">
        <v>1942</v>
      </c>
      <c r="C40" t="s">
        <v>3123</v>
      </c>
      <c r="D40" t="s">
        <v>3337</v>
      </c>
      <c r="E40" t="s">
        <v>2062</v>
      </c>
      <c r="F40" t="b">
        <v>0</v>
      </c>
      <c r="G40" t="s">
        <v>3136</v>
      </c>
      <c r="H40" t="s">
        <v>3144</v>
      </c>
      <c r="I40" t="s">
        <v>3185</v>
      </c>
      <c r="J40" t="s">
        <v>3262</v>
      </c>
      <c r="K40" t="s">
        <v>3266</v>
      </c>
      <c r="L40" t="s">
        <v>3443</v>
      </c>
    </row>
    <row r="41" spans="1:12" x14ac:dyDescent="0.2">
      <c r="A41" t="s">
        <v>2089</v>
      </c>
      <c r="B41" t="s">
        <v>979</v>
      </c>
      <c r="C41" t="s">
        <v>3123</v>
      </c>
      <c r="D41" t="s">
        <v>3338</v>
      </c>
      <c r="E41" t="s">
        <v>2062</v>
      </c>
      <c r="F41" t="b">
        <v>0</v>
      </c>
      <c r="G41" t="s">
        <v>3136</v>
      </c>
      <c r="H41" t="s">
        <v>3144</v>
      </c>
      <c r="I41" t="s">
        <v>3185</v>
      </c>
      <c r="J41" t="s">
        <v>3262</v>
      </c>
      <c r="K41" t="s">
        <v>3266</v>
      </c>
      <c r="L41" t="s">
        <v>3443</v>
      </c>
    </row>
    <row r="42" spans="1:12" x14ac:dyDescent="0.2">
      <c r="A42" t="s">
        <v>2090</v>
      </c>
      <c r="B42" t="s">
        <v>1525</v>
      </c>
      <c r="C42" t="s">
        <v>3123</v>
      </c>
      <c r="D42" t="s">
        <v>3339</v>
      </c>
      <c r="E42" t="s">
        <v>2062</v>
      </c>
      <c r="F42" t="b">
        <v>0</v>
      </c>
      <c r="G42" t="s">
        <v>3136</v>
      </c>
      <c r="H42" t="s">
        <v>3144</v>
      </c>
      <c r="I42" t="s">
        <v>3185</v>
      </c>
      <c r="J42" t="s">
        <v>3262</v>
      </c>
      <c r="K42" t="s">
        <v>3266</v>
      </c>
      <c r="L42" t="s">
        <v>3443</v>
      </c>
    </row>
    <row r="43" spans="1:12" x14ac:dyDescent="0.2">
      <c r="A43" t="s">
        <v>2091</v>
      </c>
      <c r="B43" t="s">
        <v>1226</v>
      </c>
      <c r="C43" t="s">
        <v>3123</v>
      </c>
      <c r="D43" t="s">
        <v>3340</v>
      </c>
      <c r="E43" t="s">
        <v>2062</v>
      </c>
      <c r="F43" t="b">
        <v>0</v>
      </c>
      <c r="G43" t="s">
        <v>3136</v>
      </c>
      <c r="H43" t="s">
        <v>3144</v>
      </c>
      <c r="I43" t="s">
        <v>3185</v>
      </c>
      <c r="J43" t="s">
        <v>3262</v>
      </c>
      <c r="K43" t="s">
        <v>3266</v>
      </c>
      <c r="L43" t="s">
        <v>3443</v>
      </c>
    </row>
    <row r="44" spans="1:12" x14ac:dyDescent="0.2">
      <c r="A44" t="s">
        <v>2137</v>
      </c>
      <c r="B44" t="s">
        <v>676</v>
      </c>
      <c r="C44" t="s">
        <v>3123</v>
      </c>
      <c r="D44" t="s">
        <v>3387</v>
      </c>
      <c r="E44" t="s">
        <v>2047</v>
      </c>
      <c r="F44" t="b">
        <v>0</v>
      </c>
      <c r="G44" t="s">
        <v>3136</v>
      </c>
      <c r="H44" t="s">
        <v>3137</v>
      </c>
      <c r="I44" t="s">
        <v>3185</v>
      </c>
      <c r="J44" t="s">
        <v>3262</v>
      </c>
      <c r="K44" t="s">
        <v>3266</v>
      </c>
      <c r="L44" t="s">
        <v>3443</v>
      </c>
    </row>
    <row r="45" spans="1:12" x14ac:dyDescent="0.2">
      <c r="A45" t="s">
        <v>2139</v>
      </c>
      <c r="B45" t="s">
        <v>1525</v>
      </c>
      <c r="C45" t="s">
        <v>3123</v>
      </c>
      <c r="D45" t="s">
        <v>3389</v>
      </c>
      <c r="E45" t="s">
        <v>2047</v>
      </c>
      <c r="F45" t="b">
        <v>0</v>
      </c>
      <c r="G45" t="s">
        <v>3136</v>
      </c>
      <c r="H45" t="s">
        <v>3137</v>
      </c>
      <c r="I45" t="s">
        <v>3185</v>
      </c>
      <c r="J45" t="s">
        <v>3262</v>
      </c>
      <c r="K45" t="s">
        <v>3266</v>
      </c>
      <c r="L45" t="s">
        <v>3443</v>
      </c>
    </row>
    <row r="46" spans="1:12" x14ac:dyDescent="0.2">
      <c r="A46" t="s">
        <v>2158</v>
      </c>
      <c r="B46" t="s">
        <v>676</v>
      </c>
      <c r="C46" t="s">
        <v>3123</v>
      </c>
      <c r="D46" t="s">
        <v>3409</v>
      </c>
      <c r="E46" t="s">
        <v>2047</v>
      </c>
      <c r="F46" t="b">
        <v>1</v>
      </c>
      <c r="G46" t="s">
        <v>3136</v>
      </c>
      <c r="H46" t="s">
        <v>3137</v>
      </c>
      <c r="I46" t="s">
        <v>3185</v>
      </c>
      <c r="J46" t="s">
        <v>3262</v>
      </c>
      <c r="K46" t="s">
        <v>3266</v>
      </c>
      <c r="L46" t="s">
        <v>3443</v>
      </c>
    </row>
    <row r="47" spans="1:12" x14ac:dyDescent="0.2">
      <c r="A47" t="s">
        <v>2070</v>
      </c>
      <c r="B47" t="s">
        <v>865</v>
      </c>
      <c r="C47" t="s">
        <v>3151</v>
      </c>
      <c r="D47" t="s">
        <v>3319</v>
      </c>
      <c r="E47" t="s">
        <v>2070</v>
      </c>
      <c r="F47" t="b">
        <v>0</v>
      </c>
      <c r="G47" t="s">
        <v>3238</v>
      </c>
      <c r="H47" t="s">
        <v>3132</v>
      </c>
      <c r="I47" t="s">
        <v>3255</v>
      </c>
      <c r="J47" t="s">
        <v>3258</v>
      </c>
      <c r="K47" t="s">
        <v>3261</v>
      </c>
      <c r="L47" t="s">
        <v>3442</v>
      </c>
    </row>
    <row r="48" spans="1:12" x14ac:dyDescent="0.2">
      <c r="A48" t="s">
        <v>2025</v>
      </c>
      <c r="B48" t="s">
        <v>318</v>
      </c>
      <c r="C48" t="s">
        <v>3123</v>
      </c>
      <c r="D48" t="s">
        <v>3274</v>
      </c>
      <c r="E48" t="s">
        <v>2025</v>
      </c>
      <c r="F48" t="b">
        <v>0</v>
      </c>
      <c r="G48" t="s">
        <v>3213</v>
      </c>
      <c r="H48" t="s">
        <v>3132</v>
      </c>
      <c r="I48" t="s">
        <v>3255</v>
      </c>
      <c r="J48" t="s">
        <v>3257</v>
      </c>
      <c r="K48" t="s">
        <v>3261</v>
      </c>
      <c r="L48" t="s">
        <v>3442</v>
      </c>
    </row>
    <row r="49" spans="1:12" x14ac:dyDescent="0.2">
      <c r="A49" t="s">
        <v>2108</v>
      </c>
      <c r="B49" t="s">
        <v>465</v>
      </c>
      <c r="C49" t="s">
        <v>3123</v>
      </c>
      <c r="D49" t="s">
        <v>3358</v>
      </c>
      <c r="E49" t="s">
        <v>2112</v>
      </c>
      <c r="F49" t="b">
        <v>1</v>
      </c>
      <c r="G49" t="s">
        <v>3170</v>
      </c>
      <c r="H49" t="s">
        <v>3139</v>
      </c>
      <c r="I49" t="s">
        <v>3255</v>
      </c>
      <c r="J49" t="s">
        <v>3258</v>
      </c>
      <c r="K49" t="s">
        <v>3261</v>
      </c>
      <c r="L49" t="s">
        <v>3442</v>
      </c>
    </row>
    <row r="50" spans="1:12" x14ac:dyDescent="0.2">
      <c r="A50" t="s">
        <v>2112</v>
      </c>
      <c r="B50" t="s">
        <v>465</v>
      </c>
      <c r="C50" t="s">
        <v>3123</v>
      </c>
      <c r="D50" t="s">
        <v>3362</v>
      </c>
      <c r="E50" t="s">
        <v>2112</v>
      </c>
      <c r="F50" t="b">
        <v>0</v>
      </c>
      <c r="G50" t="s">
        <v>3170</v>
      </c>
      <c r="H50" t="s">
        <v>3139</v>
      </c>
      <c r="I50" t="s">
        <v>3255</v>
      </c>
      <c r="J50" t="s">
        <v>3258</v>
      </c>
      <c r="K50" t="s">
        <v>3261</v>
      </c>
      <c r="L50" t="s">
        <v>3442</v>
      </c>
    </row>
    <row r="51" spans="1:12" x14ac:dyDescent="0.2">
      <c r="A51" t="s">
        <v>2094</v>
      </c>
      <c r="B51" t="s">
        <v>1525</v>
      </c>
      <c r="C51" t="s">
        <v>3123</v>
      </c>
      <c r="D51" t="s">
        <v>3343</v>
      </c>
      <c r="E51" t="s">
        <v>2095</v>
      </c>
      <c r="F51" t="b">
        <v>0</v>
      </c>
      <c r="G51" t="s">
        <v>3238</v>
      </c>
      <c r="H51" t="s">
        <v>3164</v>
      </c>
      <c r="I51" t="s">
        <v>3255</v>
      </c>
      <c r="J51" t="s">
        <v>3258</v>
      </c>
      <c r="K51" t="s">
        <v>3261</v>
      </c>
      <c r="L51" t="s">
        <v>3442</v>
      </c>
    </row>
    <row r="52" spans="1:12" x14ac:dyDescent="0.2">
      <c r="A52" t="s">
        <v>2095</v>
      </c>
      <c r="B52" t="s">
        <v>1942</v>
      </c>
      <c r="C52" t="s">
        <v>3123</v>
      </c>
      <c r="D52" t="s">
        <v>3344</v>
      </c>
      <c r="E52" t="s">
        <v>2095</v>
      </c>
      <c r="F52" t="b">
        <v>0</v>
      </c>
      <c r="G52" t="s">
        <v>3238</v>
      </c>
      <c r="H52" t="s">
        <v>3164</v>
      </c>
      <c r="I52" t="s">
        <v>3255</v>
      </c>
      <c r="J52" t="s">
        <v>3258</v>
      </c>
      <c r="K52" t="s">
        <v>3261</v>
      </c>
      <c r="L52" t="s">
        <v>3442</v>
      </c>
    </row>
    <row r="53" spans="1:12" x14ac:dyDescent="0.2">
      <c r="A53" t="s">
        <v>2110</v>
      </c>
      <c r="B53" t="s">
        <v>1342</v>
      </c>
      <c r="C53" t="s">
        <v>3123</v>
      </c>
      <c r="D53" t="s">
        <v>3360</v>
      </c>
      <c r="E53" t="s">
        <v>2110</v>
      </c>
      <c r="F53" t="b">
        <v>0</v>
      </c>
      <c r="G53" t="s">
        <v>3238</v>
      </c>
      <c r="H53" t="s">
        <v>3130</v>
      </c>
      <c r="I53" t="s">
        <v>3255</v>
      </c>
      <c r="J53" t="s">
        <v>3258</v>
      </c>
      <c r="K53" t="s">
        <v>3261</v>
      </c>
      <c r="L53" t="s">
        <v>3442</v>
      </c>
    </row>
    <row r="54" spans="1:12" x14ac:dyDescent="0.2">
      <c r="A54" t="s">
        <v>2150</v>
      </c>
      <c r="B54" t="s">
        <v>676</v>
      </c>
      <c r="C54" t="s">
        <v>3123</v>
      </c>
      <c r="D54" t="s">
        <v>3400</v>
      </c>
      <c r="E54" t="s">
        <v>2150</v>
      </c>
      <c r="F54" t="b">
        <v>0</v>
      </c>
      <c r="G54" t="s">
        <v>3238</v>
      </c>
      <c r="H54" t="s">
        <v>3214</v>
      </c>
      <c r="I54" t="s">
        <v>3255</v>
      </c>
      <c r="J54" t="s">
        <v>3258</v>
      </c>
      <c r="K54" t="s">
        <v>3261</v>
      </c>
      <c r="L54" t="s">
        <v>3442</v>
      </c>
    </row>
    <row r="55" spans="1:12" x14ac:dyDescent="0.2">
      <c r="A55" t="s">
        <v>2023</v>
      </c>
      <c r="B55" t="s">
        <v>1342</v>
      </c>
      <c r="C55" t="s">
        <v>3123</v>
      </c>
      <c r="D55" t="s">
        <v>3272</v>
      </c>
      <c r="E55" t="s">
        <v>2023</v>
      </c>
      <c r="F55" t="b">
        <v>0</v>
      </c>
      <c r="G55" t="s">
        <v>3185</v>
      </c>
      <c r="H55" t="s">
        <v>3215</v>
      </c>
      <c r="I55" t="s">
        <v>3185</v>
      </c>
      <c r="J55" t="s">
        <v>3263</v>
      </c>
      <c r="K55" t="s">
        <v>3266</v>
      </c>
      <c r="L55" t="s">
        <v>3442</v>
      </c>
    </row>
    <row r="56" spans="1:12" x14ac:dyDescent="0.2">
      <c r="A56" t="s">
        <v>2038</v>
      </c>
      <c r="B56" t="s">
        <v>3</v>
      </c>
      <c r="C56" t="s">
        <v>3123</v>
      </c>
      <c r="D56" t="s">
        <v>3287</v>
      </c>
      <c r="E56" t="s">
        <v>2038</v>
      </c>
      <c r="F56" t="b">
        <v>0</v>
      </c>
      <c r="G56" t="s">
        <v>3185</v>
      </c>
      <c r="H56" t="s">
        <v>3216</v>
      </c>
      <c r="I56" t="s">
        <v>3185</v>
      </c>
      <c r="J56" t="s">
        <v>3263</v>
      </c>
      <c r="K56" t="s">
        <v>3266</v>
      </c>
      <c r="L56" t="s">
        <v>3442</v>
      </c>
    </row>
    <row r="57" spans="1:12" x14ac:dyDescent="0.2">
      <c r="A57" t="s">
        <v>2059</v>
      </c>
      <c r="B57" t="s">
        <v>206</v>
      </c>
      <c r="C57" t="s">
        <v>3123</v>
      </c>
      <c r="D57" t="s">
        <v>3308</v>
      </c>
      <c r="E57" t="s">
        <v>2059</v>
      </c>
      <c r="F57" t="b">
        <v>0</v>
      </c>
      <c r="G57" t="s">
        <v>3185</v>
      </c>
      <c r="H57" t="s">
        <v>3217</v>
      </c>
      <c r="I57" t="s">
        <v>3185</v>
      </c>
      <c r="J57" t="s">
        <v>3263</v>
      </c>
      <c r="K57" t="s">
        <v>3266</v>
      </c>
      <c r="L57" t="s">
        <v>3442</v>
      </c>
    </row>
    <row r="58" spans="1:12" x14ac:dyDescent="0.2">
      <c r="A58" t="s">
        <v>2100</v>
      </c>
      <c r="B58" t="s">
        <v>391</v>
      </c>
      <c r="C58" t="s">
        <v>3123</v>
      </c>
      <c r="D58" t="s">
        <v>3349</v>
      </c>
      <c r="E58" t="s">
        <v>2138</v>
      </c>
      <c r="F58" t="b">
        <v>0</v>
      </c>
      <c r="G58" t="s">
        <v>3185</v>
      </c>
      <c r="H58" t="s">
        <v>3144</v>
      </c>
      <c r="I58" t="s">
        <v>3185</v>
      </c>
      <c r="J58" t="s">
        <v>3263</v>
      </c>
      <c r="K58" t="s">
        <v>3266</v>
      </c>
      <c r="L58" t="s">
        <v>3442</v>
      </c>
    </row>
    <row r="59" spans="1:12" x14ac:dyDescent="0.2">
      <c r="A59" t="s">
        <v>2101</v>
      </c>
      <c r="B59" t="s">
        <v>782</v>
      </c>
      <c r="C59" t="s">
        <v>3123</v>
      </c>
      <c r="D59" t="s">
        <v>3350</v>
      </c>
      <c r="E59" t="s">
        <v>2138</v>
      </c>
      <c r="F59" t="b">
        <v>0</v>
      </c>
      <c r="G59" t="s">
        <v>3185</v>
      </c>
      <c r="H59" t="s">
        <v>3144</v>
      </c>
      <c r="I59" t="s">
        <v>3185</v>
      </c>
      <c r="J59" t="s">
        <v>3263</v>
      </c>
      <c r="K59" t="s">
        <v>3266</v>
      </c>
      <c r="L59" t="s">
        <v>3442</v>
      </c>
    </row>
    <row r="60" spans="1:12" x14ac:dyDescent="0.2">
      <c r="A60" t="s">
        <v>2121</v>
      </c>
      <c r="B60" t="s">
        <v>782</v>
      </c>
      <c r="C60" t="s">
        <v>3123</v>
      </c>
      <c r="D60" t="s">
        <v>3371</v>
      </c>
      <c r="E60" t="s">
        <v>2121</v>
      </c>
      <c r="F60" t="b">
        <v>0</v>
      </c>
      <c r="G60" t="s">
        <v>3185</v>
      </c>
      <c r="H60" t="s">
        <v>3218</v>
      </c>
      <c r="I60" t="s">
        <v>3185</v>
      </c>
      <c r="J60" t="s">
        <v>3263</v>
      </c>
      <c r="K60" t="s">
        <v>3266</v>
      </c>
      <c r="L60" t="s">
        <v>3442</v>
      </c>
    </row>
    <row r="61" spans="1:12" x14ac:dyDescent="0.2">
      <c r="A61" t="s">
        <v>2130</v>
      </c>
      <c r="B61" t="s">
        <v>1070</v>
      </c>
      <c r="C61" t="s">
        <v>3123</v>
      </c>
      <c r="D61" t="s">
        <v>3380</v>
      </c>
      <c r="E61" t="s">
        <v>2131</v>
      </c>
      <c r="F61" t="b">
        <v>0</v>
      </c>
      <c r="G61" t="s">
        <v>3185</v>
      </c>
      <c r="H61" t="s">
        <v>3128</v>
      </c>
      <c r="I61" t="s">
        <v>3185</v>
      </c>
      <c r="J61" t="s">
        <v>3263</v>
      </c>
      <c r="K61" t="s">
        <v>3266</v>
      </c>
      <c r="L61" t="s">
        <v>3442</v>
      </c>
    </row>
    <row r="62" spans="1:12" x14ac:dyDescent="0.2">
      <c r="A62" t="s">
        <v>2131</v>
      </c>
      <c r="B62" t="s">
        <v>206</v>
      </c>
      <c r="C62" t="s">
        <v>3123</v>
      </c>
      <c r="D62" t="s">
        <v>3381</v>
      </c>
      <c r="E62" t="s">
        <v>2131</v>
      </c>
      <c r="F62" t="b">
        <v>0</v>
      </c>
      <c r="G62" t="s">
        <v>3185</v>
      </c>
      <c r="H62" t="s">
        <v>3128</v>
      </c>
      <c r="I62" t="s">
        <v>3185</v>
      </c>
      <c r="J62" t="s">
        <v>3263</v>
      </c>
      <c r="K62" t="s">
        <v>3266</v>
      </c>
      <c r="L62" t="s">
        <v>3442</v>
      </c>
    </row>
    <row r="63" spans="1:12" x14ac:dyDescent="0.2">
      <c r="A63" t="s">
        <v>2138</v>
      </c>
      <c r="B63" t="s">
        <v>391</v>
      </c>
      <c r="C63" t="s">
        <v>3123</v>
      </c>
      <c r="D63" t="s">
        <v>3388</v>
      </c>
      <c r="E63" t="s">
        <v>2138</v>
      </c>
      <c r="F63" t="b">
        <v>0</v>
      </c>
      <c r="G63" t="s">
        <v>3185</v>
      </c>
      <c r="H63" t="s">
        <v>3144</v>
      </c>
      <c r="I63" t="s">
        <v>3185</v>
      </c>
      <c r="J63" t="s">
        <v>3263</v>
      </c>
      <c r="K63" t="s">
        <v>3266</v>
      </c>
      <c r="L63" t="s">
        <v>3442</v>
      </c>
    </row>
    <row r="64" spans="1:12" x14ac:dyDescent="0.2">
      <c r="A64" t="s">
        <v>2141</v>
      </c>
      <c r="B64" t="s">
        <v>19</v>
      </c>
      <c r="C64" t="s">
        <v>3123</v>
      </c>
      <c r="D64" t="s">
        <v>3391</v>
      </c>
      <c r="E64" t="s">
        <v>2141</v>
      </c>
      <c r="F64" t="b">
        <v>0</v>
      </c>
      <c r="G64" t="s">
        <v>3185</v>
      </c>
      <c r="H64" t="s">
        <v>3192</v>
      </c>
      <c r="I64" t="s">
        <v>3185</v>
      </c>
      <c r="J64" t="s">
        <v>3263</v>
      </c>
      <c r="K64" t="s">
        <v>3266</v>
      </c>
      <c r="L64" t="s">
        <v>3442</v>
      </c>
    </row>
    <row r="65" spans="1:12" x14ac:dyDescent="0.2">
      <c r="A65" t="s">
        <v>2144</v>
      </c>
      <c r="B65" t="s">
        <v>979</v>
      </c>
      <c r="C65" t="s">
        <v>3123</v>
      </c>
      <c r="D65" t="s">
        <v>3394</v>
      </c>
      <c r="E65" t="s">
        <v>2144</v>
      </c>
      <c r="F65" t="b">
        <v>0</v>
      </c>
      <c r="G65" t="s">
        <v>3185</v>
      </c>
      <c r="H65" t="s">
        <v>3193</v>
      </c>
      <c r="I65" t="s">
        <v>3185</v>
      </c>
      <c r="J65" t="s">
        <v>3263</v>
      </c>
      <c r="K65" t="s">
        <v>3266</v>
      </c>
      <c r="L65" t="s">
        <v>3442</v>
      </c>
    </row>
    <row r="66" spans="1:12" x14ac:dyDescent="0.2">
      <c r="A66" t="s">
        <v>2155</v>
      </c>
      <c r="B66" t="s">
        <v>1278</v>
      </c>
      <c r="C66" t="s">
        <v>3123</v>
      </c>
      <c r="D66" t="s">
        <v>3405</v>
      </c>
      <c r="E66" t="s">
        <v>2131</v>
      </c>
      <c r="F66" t="b">
        <v>0</v>
      </c>
      <c r="G66" t="s">
        <v>3185</v>
      </c>
      <c r="H66" t="s">
        <v>3128</v>
      </c>
      <c r="I66" t="s">
        <v>3185</v>
      </c>
      <c r="J66" t="s">
        <v>3263</v>
      </c>
      <c r="K66" t="s">
        <v>3266</v>
      </c>
      <c r="L66" t="s">
        <v>3442</v>
      </c>
    </row>
    <row r="67" spans="1:12" x14ac:dyDescent="0.2">
      <c r="A67" t="s">
        <v>2156</v>
      </c>
      <c r="B67" t="s">
        <v>582</v>
      </c>
      <c r="C67" t="s">
        <v>3123</v>
      </c>
      <c r="D67" t="s">
        <v>3406</v>
      </c>
      <c r="E67" t="s">
        <v>2131</v>
      </c>
      <c r="F67" t="b">
        <v>0</v>
      </c>
      <c r="G67" t="s">
        <v>3185</v>
      </c>
      <c r="H67" t="s">
        <v>3128</v>
      </c>
      <c r="I67" t="s">
        <v>3185</v>
      </c>
      <c r="J67" t="s">
        <v>3263</v>
      </c>
      <c r="K67" t="s">
        <v>3266</v>
      </c>
      <c r="L67" t="s">
        <v>3442</v>
      </c>
    </row>
    <row r="68" spans="1:12" x14ac:dyDescent="0.2">
      <c r="A68" t="s">
        <v>2159</v>
      </c>
      <c r="B68" t="s">
        <v>1722</v>
      </c>
      <c r="C68" t="s">
        <v>3123</v>
      </c>
      <c r="D68" t="s">
        <v>3413</v>
      </c>
      <c r="E68" t="s">
        <v>2141</v>
      </c>
      <c r="F68" t="b">
        <v>1</v>
      </c>
      <c r="G68" t="s">
        <v>3185</v>
      </c>
      <c r="H68" t="s">
        <v>3192</v>
      </c>
      <c r="I68" t="s">
        <v>3185</v>
      </c>
      <c r="J68" t="s">
        <v>3263</v>
      </c>
      <c r="K68" t="s">
        <v>3266</v>
      </c>
      <c r="L68" t="s">
        <v>3442</v>
      </c>
    </row>
    <row r="69" spans="1:12" x14ac:dyDescent="0.2">
      <c r="A69" t="s">
        <v>2053</v>
      </c>
      <c r="B69" t="s">
        <v>782</v>
      </c>
      <c r="C69" t="s">
        <v>3123</v>
      </c>
      <c r="D69" t="s">
        <v>3302</v>
      </c>
      <c r="E69" t="s">
        <v>2053</v>
      </c>
      <c r="F69" t="b">
        <v>0</v>
      </c>
      <c r="G69" t="s">
        <v>3140</v>
      </c>
      <c r="H69" t="s">
        <v>3141</v>
      </c>
      <c r="I69" t="s">
        <v>3255</v>
      </c>
      <c r="J69" t="s">
        <v>3258</v>
      </c>
      <c r="K69" t="s">
        <v>3261</v>
      </c>
      <c r="L69" t="s">
        <v>3442</v>
      </c>
    </row>
    <row r="70" spans="1:12" x14ac:dyDescent="0.2">
      <c r="A70" t="s">
        <v>2161</v>
      </c>
      <c r="B70" t="s">
        <v>676</v>
      </c>
      <c r="C70" t="s">
        <v>3123</v>
      </c>
      <c r="D70" t="s">
        <v>3421</v>
      </c>
      <c r="E70" t="s">
        <v>2053</v>
      </c>
      <c r="F70" t="b">
        <v>0</v>
      </c>
      <c r="G70" t="s">
        <v>3140</v>
      </c>
      <c r="H70" t="s">
        <v>3141</v>
      </c>
      <c r="I70" t="s">
        <v>3255</v>
      </c>
      <c r="J70" t="s">
        <v>3258</v>
      </c>
      <c r="K70" t="s">
        <v>3261</v>
      </c>
      <c r="L70" t="s">
        <v>3442</v>
      </c>
    </row>
    <row r="71" spans="1:12" x14ac:dyDescent="0.2">
      <c r="A71" t="s">
        <v>2032</v>
      </c>
      <c r="B71" t="s">
        <v>3</v>
      </c>
      <c r="C71" t="s">
        <v>3123</v>
      </c>
      <c r="D71" t="s">
        <v>3281</v>
      </c>
      <c r="E71" t="s">
        <v>2032</v>
      </c>
      <c r="F71" t="b">
        <v>0</v>
      </c>
      <c r="G71" t="s">
        <v>3187</v>
      </c>
      <c r="H71" t="s">
        <v>3154</v>
      </c>
      <c r="I71" t="s">
        <v>3255</v>
      </c>
      <c r="J71" t="s">
        <v>3260</v>
      </c>
      <c r="K71" t="s">
        <v>3261</v>
      </c>
      <c r="L71" t="s">
        <v>3442</v>
      </c>
    </row>
    <row r="72" spans="1:12" x14ac:dyDescent="0.2">
      <c r="A72" t="s">
        <v>2132</v>
      </c>
      <c r="B72" t="s">
        <v>1810</v>
      </c>
      <c r="C72" t="s">
        <v>3123</v>
      </c>
      <c r="D72" t="s">
        <v>3382</v>
      </c>
      <c r="E72" t="s">
        <v>3186</v>
      </c>
      <c r="F72" t="b">
        <v>0</v>
      </c>
      <c r="G72" t="s">
        <v>3187</v>
      </c>
      <c r="H72" t="s">
        <v>3188</v>
      </c>
      <c r="I72" t="s">
        <v>3255</v>
      </c>
      <c r="J72" t="s">
        <v>3260</v>
      </c>
      <c r="K72" t="s">
        <v>3261</v>
      </c>
      <c r="L72" t="s">
        <v>3442</v>
      </c>
    </row>
    <row r="73" spans="1:12" x14ac:dyDescent="0.2">
      <c r="A73" t="s">
        <v>2058</v>
      </c>
      <c r="B73" t="s">
        <v>1810</v>
      </c>
      <c r="C73" t="s">
        <v>3123</v>
      </c>
      <c r="D73" t="s">
        <v>3307</v>
      </c>
      <c r="E73" t="s">
        <v>2058</v>
      </c>
      <c r="F73" t="b">
        <v>0</v>
      </c>
      <c r="G73" t="s">
        <v>3219</v>
      </c>
      <c r="H73" t="s">
        <v>3220</v>
      </c>
      <c r="I73" t="s">
        <v>3255</v>
      </c>
      <c r="J73" t="s">
        <v>3445</v>
      </c>
      <c r="K73" t="s">
        <v>3261</v>
      </c>
      <c r="L73" t="s">
        <v>3446</v>
      </c>
    </row>
    <row r="74" spans="1:12" x14ac:dyDescent="0.2">
      <c r="A74" t="s">
        <v>2074</v>
      </c>
      <c r="B74" t="s">
        <v>865</v>
      </c>
      <c r="C74" t="s">
        <v>3151</v>
      </c>
      <c r="D74" t="s">
        <v>3323</v>
      </c>
      <c r="E74" t="s">
        <v>2074</v>
      </c>
      <c r="F74" t="b">
        <v>0</v>
      </c>
      <c r="G74" t="s">
        <v>3240</v>
      </c>
      <c r="H74" t="s">
        <v>3130</v>
      </c>
      <c r="I74" t="s">
        <v>3255</v>
      </c>
      <c r="J74" t="s">
        <v>3257</v>
      </c>
      <c r="K74" t="s">
        <v>3259</v>
      </c>
      <c r="L74" t="s">
        <v>3458</v>
      </c>
    </row>
    <row r="75" spans="1:12" x14ac:dyDescent="0.2">
      <c r="A75" t="s">
        <v>2092</v>
      </c>
      <c r="B75" t="s">
        <v>979</v>
      </c>
      <c r="C75" t="s">
        <v>3151</v>
      </c>
      <c r="D75" t="s">
        <v>3341</v>
      </c>
      <c r="E75" t="s">
        <v>3162</v>
      </c>
      <c r="F75" t="b">
        <v>0</v>
      </c>
      <c r="G75" t="s">
        <v>3163</v>
      </c>
      <c r="H75" t="s">
        <v>3126</v>
      </c>
      <c r="I75" t="s">
        <v>3255</v>
      </c>
      <c r="J75" t="s">
        <v>3257</v>
      </c>
      <c r="K75" t="s">
        <v>3261</v>
      </c>
      <c r="L75" t="s">
        <v>3442</v>
      </c>
    </row>
    <row r="76" spans="1:12" x14ac:dyDescent="0.2">
      <c r="A76" t="s">
        <v>2118</v>
      </c>
      <c r="B76" t="s">
        <v>3</v>
      </c>
      <c r="C76" t="s">
        <v>3151</v>
      </c>
      <c r="D76" t="s">
        <v>3368</v>
      </c>
      <c r="E76" t="s">
        <v>3174</v>
      </c>
      <c r="F76" t="b">
        <v>0</v>
      </c>
      <c r="G76" t="s">
        <v>3163</v>
      </c>
      <c r="H76" t="s">
        <v>3175</v>
      </c>
      <c r="I76" t="s">
        <v>3255</v>
      </c>
      <c r="J76" t="s">
        <v>3257</v>
      </c>
      <c r="K76" t="s">
        <v>3261</v>
      </c>
      <c r="L76" t="s">
        <v>3442</v>
      </c>
    </row>
    <row r="77" spans="1:12" x14ac:dyDescent="0.2">
      <c r="A77" t="s">
        <v>2133</v>
      </c>
      <c r="B77" t="s">
        <v>19</v>
      </c>
      <c r="C77" t="s">
        <v>3123</v>
      </c>
      <c r="D77" t="s">
        <v>3383</v>
      </c>
      <c r="E77" t="s">
        <v>2133</v>
      </c>
      <c r="F77" t="b">
        <v>0</v>
      </c>
      <c r="G77" t="s">
        <v>3163</v>
      </c>
      <c r="H77" t="s">
        <v>3130</v>
      </c>
      <c r="I77" t="s">
        <v>3255</v>
      </c>
      <c r="J77" t="s">
        <v>3257</v>
      </c>
      <c r="K77" t="s">
        <v>3261</v>
      </c>
      <c r="L77" t="s">
        <v>3442</v>
      </c>
    </row>
    <row r="78" spans="1:12" x14ac:dyDescent="0.2">
      <c r="A78" t="s">
        <v>2143</v>
      </c>
      <c r="B78" t="s">
        <v>391</v>
      </c>
      <c r="C78" t="s">
        <v>3123</v>
      </c>
      <c r="D78" t="s">
        <v>3393</v>
      </c>
      <c r="E78" t="s">
        <v>2145</v>
      </c>
      <c r="F78" t="b">
        <v>0</v>
      </c>
      <c r="G78" t="s">
        <v>3163</v>
      </c>
      <c r="H78" t="s">
        <v>3132</v>
      </c>
      <c r="I78" t="s">
        <v>3255</v>
      </c>
      <c r="J78" t="s">
        <v>3257</v>
      </c>
      <c r="K78" t="s">
        <v>3261</v>
      </c>
      <c r="L78" t="s">
        <v>3442</v>
      </c>
    </row>
    <row r="79" spans="1:12" x14ac:dyDescent="0.2">
      <c r="A79" t="s">
        <v>2145</v>
      </c>
      <c r="B79" t="s">
        <v>1342</v>
      </c>
      <c r="C79" t="s">
        <v>3123</v>
      </c>
      <c r="D79" t="s">
        <v>3395</v>
      </c>
      <c r="E79" t="s">
        <v>2145</v>
      </c>
      <c r="F79" t="b">
        <v>0</v>
      </c>
      <c r="G79" t="s">
        <v>3163</v>
      </c>
      <c r="H79" t="s">
        <v>3132</v>
      </c>
      <c r="I79" t="s">
        <v>3255</v>
      </c>
      <c r="J79" t="s">
        <v>3257</v>
      </c>
      <c r="K79" t="s">
        <v>3261</v>
      </c>
      <c r="L79" t="s">
        <v>3442</v>
      </c>
    </row>
    <row r="80" spans="1:12" x14ac:dyDescent="0.2">
      <c r="A80" t="s">
        <v>2151</v>
      </c>
      <c r="B80" t="s">
        <v>782</v>
      </c>
      <c r="C80" t="s">
        <v>3151</v>
      </c>
      <c r="D80" t="s">
        <v>3401</v>
      </c>
      <c r="E80" t="s">
        <v>3199</v>
      </c>
      <c r="F80" t="b">
        <v>0</v>
      </c>
      <c r="G80" t="s">
        <v>3163</v>
      </c>
      <c r="H80" t="s">
        <v>3126</v>
      </c>
      <c r="I80" t="s">
        <v>3255</v>
      </c>
      <c r="J80" t="s">
        <v>3257</v>
      </c>
      <c r="K80" t="s">
        <v>3261</v>
      </c>
      <c r="L80" t="s">
        <v>3442</v>
      </c>
    </row>
    <row r="81" spans="1:12" x14ac:dyDescent="0.2">
      <c r="A81" t="s">
        <v>2152</v>
      </c>
      <c r="B81" t="s">
        <v>1138</v>
      </c>
      <c r="C81" t="s">
        <v>3151</v>
      </c>
      <c r="D81" t="s">
        <v>3402</v>
      </c>
      <c r="E81" t="s">
        <v>2153</v>
      </c>
      <c r="F81" t="b">
        <v>0</v>
      </c>
      <c r="G81" t="s">
        <v>3163</v>
      </c>
      <c r="H81" t="s">
        <v>3200</v>
      </c>
      <c r="I81" t="s">
        <v>3255</v>
      </c>
      <c r="J81" t="s">
        <v>3257</v>
      </c>
      <c r="K81" t="s">
        <v>3261</v>
      </c>
      <c r="L81" t="s">
        <v>3442</v>
      </c>
    </row>
    <row r="82" spans="1:12" x14ac:dyDescent="0.2">
      <c r="A82" t="s">
        <v>2153</v>
      </c>
      <c r="B82" t="s">
        <v>1525</v>
      </c>
      <c r="C82" t="s">
        <v>3151</v>
      </c>
      <c r="D82" t="s">
        <v>3403</v>
      </c>
      <c r="E82" t="s">
        <v>2153</v>
      </c>
      <c r="F82" t="b">
        <v>0</v>
      </c>
      <c r="G82" t="s">
        <v>3163</v>
      </c>
      <c r="H82" t="s">
        <v>3200</v>
      </c>
      <c r="I82" t="s">
        <v>3255</v>
      </c>
      <c r="J82" t="s">
        <v>3257</v>
      </c>
      <c r="K82" t="s">
        <v>3261</v>
      </c>
      <c r="L82" t="s">
        <v>3442</v>
      </c>
    </row>
    <row r="83" spans="1:12" x14ac:dyDescent="0.2">
      <c r="A83" t="s">
        <v>2158</v>
      </c>
      <c r="B83" t="s">
        <v>1226</v>
      </c>
      <c r="C83" t="s">
        <v>3123</v>
      </c>
      <c r="D83" t="s">
        <v>3410</v>
      </c>
      <c r="E83" t="s">
        <v>2133</v>
      </c>
      <c r="F83" t="b">
        <v>1</v>
      </c>
      <c r="G83" t="s">
        <v>3163</v>
      </c>
      <c r="H83" t="s">
        <v>3130</v>
      </c>
      <c r="I83" t="s">
        <v>3255</v>
      </c>
      <c r="J83" t="s">
        <v>3257</v>
      </c>
      <c r="K83" t="s">
        <v>3261</v>
      </c>
      <c r="L83" t="s">
        <v>3442</v>
      </c>
    </row>
    <row r="84" spans="1:12" x14ac:dyDescent="0.2">
      <c r="A84" t="s">
        <v>2159</v>
      </c>
      <c r="B84" t="s">
        <v>582</v>
      </c>
      <c r="C84" t="s">
        <v>3123</v>
      </c>
      <c r="D84" t="s">
        <v>3414</v>
      </c>
      <c r="E84" t="s">
        <v>2145</v>
      </c>
      <c r="F84" t="b">
        <v>1</v>
      </c>
      <c r="G84" t="s">
        <v>3163</v>
      </c>
      <c r="H84" t="s">
        <v>3132</v>
      </c>
      <c r="I84" t="s">
        <v>3255</v>
      </c>
      <c r="J84" t="s">
        <v>3257</v>
      </c>
      <c r="K84" t="s">
        <v>3261</v>
      </c>
      <c r="L84" t="s">
        <v>3442</v>
      </c>
    </row>
    <row r="85" spans="1:12" x14ac:dyDescent="0.2">
      <c r="A85" t="s">
        <v>2167</v>
      </c>
      <c r="B85" t="s">
        <v>1722</v>
      </c>
      <c r="C85" t="s">
        <v>3123</v>
      </c>
      <c r="D85" t="s">
        <v>3427</v>
      </c>
      <c r="E85" t="s">
        <v>2168</v>
      </c>
      <c r="F85" t="b">
        <v>0</v>
      </c>
      <c r="G85" t="s">
        <v>3163</v>
      </c>
      <c r="H85" t="s">
        <v>3202</v>
      </c>
      <c r="I85" t="s">
        <v>3255</v>
      </c>
      <c r="J85" t="s">
        <v>3257</v>
      </c>
      <c r="K85" t="s">
        <v>3261</v>
      </c>
      <c r="L85" t="s">
        <v>3442</v>
      </c>
    </row>
    <row r="86" spans="1:12" x14ac:dyDescent="0.2">
      <c r="A86" t="s">
        <v>2168</v>
      </c>
      <c r="B86" t="s">
        <v>206</v>
      </c>
      <c r="C86" t="s">
        <v>3123</v>
      </c>
      <c r="D86" t="s">
        <v>3428</v>
      </c>
      <c r="E86" t="s">
        <v>2168</v>
      </c>
      <c r="F86" t="b">
        <v>0</v>
      </c>
      <c r="G86" t="s">
        <v>3163</v>
      </c>
      <c r="H86" t="s">
        <v>3202</v>
      </c>
      <c r="I86" t="s">
        <v>3255</v>
      </c>
      <c r="J86" t="s">
        <v>3257</v>
      </c>
      <c r="K86" t="s">
        <v>3261</v>
      </c>
      <c r="L86" t="s">
        <v>3442</v>
      </c>
    </row>
    <row r="87" spans="1:12" x14ac:dyDescent="0.2">
      <c r="A87" t="s">
        <v>2037</v>
      </c>
      <c r="B87" t="s">
        <v>206</v>
      </c>
      <c r="C87" t="s">
        <v>3123</v>
      </c>
      <c r="D87" t="s">
        <v>3286</v>
      </c>
      <c r="E87" t="s">
        <v>2037</v>
      </c>
      <c r="F87" t="b">
        <v>0</v>
      </c>
      <c r="G87" t="s">
        <v>3221</v>
      </c>
      <c r="H87" t="s">
        <v>3222</v>
      </c>
      <c r="I87" t="s">
        <v>3255</v>
      </c>
      <c r="J87" t="s">
        <v>3445</v>
      </c>
      <c r="K87" t="s">
        <v>3259</v>
      </c>
      <c r="L87" t="s">
        <v>3452</v>
      </c>
    </row>
    <row r="88" spans="1:12" x14ac:dyDescent="0.2">
      <c r="A88" t="s">
        <v>2033</v>
      </c>
      <c r="B88" t="s">
        <v>782</v>
      </c>
      <c r="C88" t="s">
        <v>3123</v>
      </c>
      <c r="D88" t="s">
        <v>3282</v>
      </c>
      <c r="E88" t="s">
        <v>2033</v>
      </c>
      <c r="F88" t="b">
        <v>0</v>
      </c>
      <c r="G88" t="s">
        <v>3223</v>
      </c>
      <c r="H88" t="s">
        <v>3139</v>
      </c>
      <c r="I88" t="s">
        <v>3255</v>
      </c>
      <c r="J88" t="s">
        <v>3264</v>
      </c>
      <c r="K88" t="s">
        <v>3259</v>
      </c>
      <c r="L88" t="s">
        <v>3449</v>
      </c>
    </row>
    <row r="89" spans="1:12" x14ac:dyDescent="0.2">
      <c r="A89" t="s">
        <v>2050</v>
      </c>
      <c r="B89" t="s">
        <v>1410</v>
      </c>
      <c r="C89" t="s">
        <v>3123</v>
      </c>
      <c r="D89" t="s">
        <v>3299</v>
      </c>
      <c r="E89" t="s">
        <v>2050</v>
      </c>
      <c r="F89" t="b">
        <v>0</v>
      </c>
      <c r="G89" t="s">
        <v>3224</v>
      </c>
      <c r="H89" t="s">
        <v>3225</v>
      </c>
      <c r="I89" t="s">
        <v>3255</v>
      </c>
      <c r="J89" t="s">
        <v>3445</v>
      </c>
      <c r="K89" t="s">
        <v>3259</v>
      </c>
      <c r="L89" t="s">
        <v>3453</v>
      </c>
    </row>
    <row r="90" spans="1:12" x14ac:dyDescent="0.2">
      <c r="A90" t="s">
        <v>2113</v>
      </c>
      <c r="B90" t="s">
        <v>318</v>
      </c>
      <c r="C90" t="s">
        <v>3151</v>
      </c>
      <c r="D90" t="s">
        <v>3363</v>
      </c>
      <c r="E90" t="s">
        <v>3171</v>
      </c>
      <c r="F90" t="b">
        <v>0</v>
      </c>
      <c r="G90" t="s">
        <v>3172</v>
      </c>
      <c r="H90" t="s">
        <v>3132</v>
      </c>
      <c r="I90" t="s">
        <v>3255</v>
      </c>
      <c r="J90" t="s">
        <v>3445</v>
      </c>
      <c r="K90" t="s">
        <v>3259</v>
      </c>
      <c r="L90" t="s">
        <v>3454</v>
      </c>
    </row>
    <row r="91" spans="1:12" x14ac:dyDescent="0.2">
      <c r="A91" t="s">
        <v>2096</v>
      </c>
      <c r="B91" t="s">
        <v>206</v>
      </c>
      <c r="C91" t="s">
        <v>3151</v>
      </c>
      <c r="D91" t="s">
        <v>3345</v>
      </c>
      <c r="E91" t="s">
        <v>2096</v>
      </c>
      <c r="F91" t="b">
        <v>0</v>
      </c>
      <c r="G91" t="s">
        <v>3244</v>
      </c>
      <c r="H91" t="s">
        <v>3132</v>
      </c>
      <c r="I91" t="s">
        <v>3255</v>
      </c>
      <c r="J91" t="s">
        <v>3445</v>
      </c>
      <c r="K91" t="s">
        <v>3259</v>
      </c>
      <c r="L91" t="s">
        <v>3449</v>
      </c>
    </row>
    <row r="92" spans="1:12" x14ac:dyDescent="0.2">
      <c r="A92" t="s">
        <v>2082</v>
      </c>
      <c r="B92" t="s">
        <v>1722</v>
      </c>
      <c r="C92" t="s">
        <v>3123</v>
      </c>
      <c r="D92" t="s">
        <v>3331</v>
      </c>
      <c r="E92" t="s">
        <v>3158</v>
      </c>
      <c r="F92" t="b">
        <v>0</v>
      </c>
      <c r="G92" t="s">
        <v>3159</v>
      </c>
      <c r="H92" t="s">
        <v>3132</v>
      </c>
      <c r="I92" t="s">
        <v>3255</v>
      </c>
      <c r="J92" t="s">
        <v>3260</v>
      </c>
      <c r="K92" t="s">
        <v>3261</v>
      </c>
      <c r="L92" t="s">
        <v>3442</v>
      </c>
    </row>
    <row r="93" spans="1:12" x14ac:dyDescent="0.2">
      <c r="A93" t="s">
        <v>2136</v>
      </c>
      <c r="B93" t="s">
        <v>1722</v>
      </c>
      <c r="C93" t="s">
        <v>3123</v>
      </c>
      <c r="D93" t="s">
        <v>3386</v>
      </c>
      <c r="E93" t="s">
        <v>3158</v>
      </c>
      <c r="F93" t="b">
        <v>0</v>
      </c>
      <c r="G93" t="s">
        <v>3159</v>
      </c>
      <c r="H93" t="s">
        <v>3132</v>
      </c>
      <c r="I93" t="s">
        <v>3255</v>
      </c>
      <c r="J93" t="s">
        <v>3260</v>
      </c>
      <c r="K93" t="s">
        <v>3261</v>
      </c>
      <c r="L93" t="s">
        <v>3442</v>
      </c>
    </row>
    <row r="94" spans="1:12" x14ac:dyDescent="0.2">
      <c r="A94" t="s">
        <v>2087</v>
      </c>
      <c r="B94" t="s">
        <v>1410</v>
      </c>
      <c r="C94" t="s">
        <v>3123</v>
      </c>
      <c r="D94" t="s">
        <v>3336</v>
      </c>
      <c r="E94" t="s">
        <v>2087</v>
      </c>
      <c r="F94" t="b">
        <v>0</v>
      </c>
      <c r="G94" t="s">
        <v>3226</v>
      </c>
      <c r="H94" t="s">
        <v>3227</v>
      </c>
      <c r="I94" t="s">
        <v>3255</v>
      </c>
      <c r="J94" t="s">
        <v>3445</v>
      </c>
      <c r="K94" t="s">
        <v>3259</v>
      </c>
      <c r="L94" t="s">
        <v>3455</v>
      </c>
    </row>
    <row r="95" spans="1:12" x14ac:dyDescent="0.2">
      <c r="A95" t="s">
        <v>2060</v>
      </c>
      <c r="B95" t="s">
        <v>206</v>
      </c>
      <c r="C95" t="s">
        <v>3123</v>
      </c>
      <c r="D95" t="s">
        <v>3309</v>
      </c>
      <c r="E95" t="s">
        <v>2060</v>
      </c>
      <c r="F95" t="b">
        <v>0</v>
      </c>
      <c r="G95" t="s">
        <v>3228</v>
      </c>
      <c r="H95" t="s">
        <v>3229</v>
      </c>
      <c r="I95" t="s">
        <v>3255</v>
      </c>
      <c r="J95" t="s">
        <v>3445</v>
      </c>
      <c r="K95" t="s">
        <v>3261</v>
      </c>
      <c r="L95" t="s">
        <v>3442</v>
      </c>
    </row>
    <row r="96" spans="1:12" x14ac:dyDescent="0.2">
      <c r="A96" t="s">
        <v>2027</v>
      </c>
      <c r="B96" t="s">
        <v>318</v>
      </c>
      <c r="C96" t="s">
        <v>3123</v>
      </c>
      <c r="D96" t="s">
        <v>3276</v>
      </c>
      <c r="E96" t="s">
        <v>2029</v>
      </c>
      <c r="F96" t="b">
        <v>0</v>
      </c>
      <c r="G96" t="s">
        <v>3127</v>
      </c>
      <c r="H96" t="s">
        <v>3128</v>
      </c>
      <c r="I96" t="s">
        <v>3185</v>
      </c>
      <c r="J96" t="s">
        <v>3265</v>
      </c>
      <c r="K96" t="s">
        <v>3266</v>
      </c>
      <c r="L96" t="s">
        <v>3442</v>
      </c>
    </row>
    <row r="97" spans="1:12" x14ac:dyDescent="0.2">
      <c r="A97" t="s">
        <v>2028</v>
      </c>
      <c r="B97" t="s">
        <v>318</v>
      </c>
      <c r="C97" t="s">
        <v>3123</v>
      </c>
      <c r="D97" t="s">
        <v>3277</v>
      </c>
      <c r="E97" t="s">
        <v>2029</v>
      </c>
      <c r="F97" t="b">
        <v>0</v>
      </c>
      <c r="G97" t="s">
        <v>3127</v>
      </c>
      <c r="H97" t="s">
        <v>3128</v>
      </c>
      <c r="I97" t="s">
        <v>3185</v>
      </c>
      <c r="J97" t="s">
        <v>3265</v>
      </c>
      <c r="K97" t="s">
        <v>3266</v>
      </c>
      <c r="L97" t="s">
        <v>3442</v>
      </c>
    </row>
    <row r="98" spans="1:12" x14ac:dyDescent="0.2">
      <c r="A98" t="s">
        <v>2029</v>
      </c>
      <c r="B98" t="s">
        <v>318</v>
      </c>
      <c r="C98" t="s">
        <v>3123</v>
      </c>
      <c r="D98" t="s">
        <v>3278</v>
      </c>
      <c r="E98" t="s">
        <v>2029</v>
      </c>
      <c r="F98" t="b">
        <v>0</v>
      </c>
      <c r="G98" t="s">
        <v>3127</v>
      </c>
      <c r="H98" t="s">
        <v>3128</v>
      </c>
      <c r="I98" t="s">
        <v>3185</v>
      </c>
      <c r="J98" t="s">
        <v>3265</v>
      </c>
      <c r="K98" t="s">
        <v>3266</v>
      </c>
      <c r="L98" t="s">
        <v>3442</v>
      </c>
    </row>
    <row r="99" spans="1:12" x14ac:dyDescent="0.2">
      <c r="A99" t="s">
        <v>2125</v>
      </c>
      <c r="B99" t="s">
        <v>465</v>
      </c>
      <c r="C99" t="s">
        <v>3151</v>
      </c>
      <c r="D99" t="s">
        <v>3375</v>
      </c>
      <c r="E99" t="s">
        <v>3152</v>
      </c>
      <c r="F99" t="b">
        <v>0</v>
      </c>
      <c r="G99" t="s">
        <v>3127</v>
      </c>
      <c r="H99" t="s">
        <v>3153</v>
      </c>
      <c r="I99" t="s">
        <v>3185</v>
      </c>
      <c r="J99" t="s">
        <v>3265</v>
      </c>
      <c r="K99" t="s">
        <v>3266</v>
      </c>
      <c r="L99" t="s">
        <v>3442</v>
      </c>
    </row>
    <row r="100" spans="1:12" x14ac:dyDescent="0.2">
      <c r="A100" t="s">
        <v>2116</v>
      </c>
      <c r="B100" t="s">
        <v>1070</v>
      </c>
      <c r="C100" t="s">
        <v>3123</v>
      </c>
      <c r="D100" t="s">
        <v>3366</v>
      </c>
      <c r="E100" t="s">
        <v>3157</v>
      </c>
      <c r="F100" t="b">
        <v>0</v>
      </c>
      <c r="G100" t="s">
        <v>3266</v>
      </c>
      <c r="H100" t="s">
        <v>3266</v>
      </c>
      <c r="I100" t="e">
        <v>#N/A</v>
      </c>
      <c r="J100" t="e">
        <v>#N/A</v>
      </c>
      <c r="K100" t="e">
        <v>#N/A</v>
      </c>
      <c r="L100" t="e">
        <v>#N/A</v>
      </c>
    </row>
    <row r="101" spans="1:12" x14ac:dyDescent="0.2">
      <c r="A101" t="s">
        <v>2157</v>
      </c>
      <c r="B101" t="s">
        <v>1525</v>
      </c>
      <c r="C101" t="s">
        <v>3123</v>
      </c>
      <c r="D101" t="s">
        <v>3407</v>
      </c>
      <c r="E101" t="s">
        <v>3157</v>
      </c>
      <c r="F101" t="b">
        <v>0</v>
      </c>
      <c r="G101" t="s">
        <v>3266</v>
      </c>
      <c r="H101" t="s">
        <v>3266</v>
      </c>
      <c r="I101" t="e">
        <v>#N/A</v>
      </c>
      <c r="J101" t="e">
        <v>#N/A</v>
      </c>
      <c r="K101" t="e">
        <v>#N/A</v>
      </c>
      <c r="L101" t="e">
        <v>#N/A</v>
      </c>
    </row>
    <row r="102" spans="1:12" x14ac:dyDescent="0.2">
      <c r="A102" t="s">
        <v>2158</v>
      </c>
      <c r="B102" t="s">
        <v>3</v>
      </c>
      <c r="C102" t="s">
        <v>3123</v>
      </c>
      <c r="D102" t="s">
        <v>3411</v>
      </c>
      <c r="E102" t="s">
        <v>3191</v>
      </c>
      <c r="F102" t="b">
        <v>1</v>
      </c>
      <c r="G102" t="s">
        <v>3266</v>
      </c>
      <c r="H102" t="s">
        <v>3266</v>
      </c>
      <c r="I102" t="e">
        <v>#N/A</v>
      </c>
      <c r="J102" t="e">
        <v>#N/A</v>
      </c>
      <c r="K102" t="e">
        <v>#N/A</v>
      </c>
      <c r="L102" t="e">
        <v>#N/A</v>
      </c>
    </row>
    <row r="103" spans="1:12" x14ac:dyDescent="0.2">
      <c r="A103" t="s">
        <v>2158</v>
      </c>
      <c r="B103" t="s">
        <v>391</v>
      </c>
      <c r="C103" t="s">
        <v>3123</v>
      </c>
      <c r="D103" t="s">
        <v>3412</v>
      </c>
      <c r="E103" t="s">
        <v>3205</v>
      </c>
      <c r="F103" t="b">
        <v>1</v>
      </c>
      <c r="G103" t="s">
        <v>3266</v>
      </c>
      <c r="H103" t="s">
        <v>3266</v>
      </c>
      <c r="I103" t="e">
        <v>#N/A</v>
      </c>
      <c r="J103" t="e">
        <v>#N/A</v>
      </c>
      <c r="K103" t="e">
        <v>#N/A</v>
      </c>
      <c r="L103" t="e">
        <v>#N/A</v>
      </c>
    </row>
    <row r="104" spans="1:12" x14ac:dyDescent="0.2">
      <c r="A104" t="s">
        <v>2159</v>
      </c>
      <c r="B104" t="s">
        <v>318</v>
      </c>
      <c r="C104" t="s">
        <v>3123</v>
      </c>
      <c r="D104" t="s">
        <v>3415</v>
      </c>
      <c r="E104" t="s">
        <v>3191</v>
      </c>
      <c r="F104" t="b">
        <v>1</v>
      </c>
      <c r="G104" t="s">
        <v>3266</v>
      </c>
      <c r="H104" t="s">
        <v>3266</v>
      </c>
      <c r="I104" t="e">
        <v>#N/A</v>
      </c>
      <c r="J104" t="e">
        <v>#N/A</v>
      </c>
      <c r="K104" t="e">
        <v>#N/A</v>
      </c>
      <c r="L104" t="e">
        <v>#N/A</v>
      </c>
    </row>
    <row r="105" spans="1:12" x14ac:dyDescent="0.2">
      <c r="A105" t="s">
        <v>2160</v>
      </c>
      <c r="B105" t="s">
        <v>3</v>
      </c>
      <c r="C105" t="s">
        <v>3123</v>
      </c>
      <c r="D105" t="s">
        <v>3419</v>
      </c>
      <c r="E105" t="s">
        <v>3191</v>
      </c>
      <c r="F105" t="b">
        <v>1</v>
      </c>
      <c r="G105" t="s">
        <v>3266</v>
      </c>
      <c r="H105" t="s">
        <v>3266</v>
      </c>
      <c r="I105" t="e">
        <v>#N/A</v>
      </c>
      <c r="J105" t="e">
        <v>#N/A</v>
      </c>
      <c r="K105" t="e">
        <v>#N/A</v>
      </c>
      <c r="L105" t="e">
        <v>#N/A</v>
      </c>
    </row>
    <row r="106" spans="1:12" x14ac:dyDescent="0.2">
      <c r="A106" t="s">
        <v>2146</v>
      </c>
      <c r="B106" t="s">
        <v>1410</v>
      </c>
      <c r="C106" t="s">
        <v>3123</v>
      </c>
      <c r="D106" t="s">
        <v>3396</v>
      </c>
      <c r="E106" t="s">
        <v>2147</v>
      </c>
      <c r="F106" t="b">
        <v>0</v>
      </c>
      <c r="G106" t="s">
        <v>3194</v>
      </c>
      <c r="H106" t="s">
        <v>3195</v>
      </c>
      <c r="I106" t="s">
        <v>3185</v>
      </c>
      <c r="J106" t="s">
        <v>3262</v>
      </c>
      <c r="K106" t="s">
        <v>3266</v>
      </c>
      <c r="L106" t="s">
        <v>3443</v>
      </c>
    </row>
    <row r="107" spans="1:12" x14ac:dyDescent="0.2">
      <c r="A107" t="s">
        <v>2147</v>
      </c>
      <c r="B107" t="s">
        <v>782</v>
      </c>
      <c r="C107" t="s">
        <v>3123</v>
      </c>
      <c r="D107" t="s">
        <v>3397</v>
      </c>
      <c r="E107" t="s">
        <v>2147</v>
      </c>
      <c r="F107" t="b">
        <v>0</v>
      </c>
      <c r="G107" t="s">
        <v>3194</v>
      </c>
      <c r="H107" t="s">
        <v>3195</v>
      </c>
      <c r="I107" t="s">
        <v>3185</v>
      </c>
      <c r="J107" t="s">
        <v>3262</v>
      </c>
      <c r="K107" t="s">
        <v>3266</v>
      </c>
      <c r="L107" t="s">
        <v>3443</v>
      </c>
    </row>
    <row r="108" spans="1:12" x14ac:dyDescent="0.2">
      <c r="A108" t="s">
        <v>2160</v>
      </c>
      <c r="B108" t="s">
        <v>676</v>
      </c>
      <c r="C108" t="s">
        <v>3123</v>
      </c>
      <c r="D108" t="s">
        <v>3420</v>
      </c>
      <c r="E108" t="s">
        <v>2163</v>
      </c>
      <c r="F108" t="b">
        <v>1</v>
      </c>
      <c r="G108" t="s">
        <v>3194</v>
      </c>
      <c r="H108" t="s">
        <v>3201</v>
      </c>
      <c r="I108" t="s">
        <v>3185</v>
      </c>
      <c r="J108" t="s">
        <v>3262</v>
      </c>
      <c r="K108" t="s">
        <v>3266</v>
      </c>
      <c r="L108" t="s">
        <v>3443</v>
      </c>
    </row>
    <row r="109" spans="1:12" x14ac:dyDescent="0.2">
      <c r="A109" t="s">
        <v>2162</v>
      </c>
      <c r="B109" t="s">
        <v>1525</v>
      </c>
      <c r="C109" t="s">
        <v>3123</v>
      </c>
      <c r="D109" t="s">
        <v>3422</v>
      </c>
      <c r="E109" t="s">
        <v>2163</v>
      </c>
      <c r="F109" t="b">
        <v>0</v>
      </c>
      <c r="G109" t="s">
        <v>3194</v>
      </c>
      <c r="H109" t="s">
        <v>3201</v>
      </c>
      <c r="I109" t="s">
        <v>3185</v>
      </c>
      <c r="J109" t="s">
        <v>3262</v>
      </c>
      <c r="K109" t="s">
        <v>3266</v>
      </c>
      <c r="L109" t="s">
        <v>3443</v>
      </c>
    </row>
    <row r="110" spans="1:12" x14ac:dyDescent="0.2">
      <c r="A110" t="s">
        <v>2163</v>
      </c>
      <c r="B110" t="s">
        <v>19</v>
      </c>
      <c r="C110" t="s">
        <v>3123</v>
      </c>
      <c r="D110" t="s">
        <v>3423</v>
      </c>
      <c r="E110" t="s">
        <v>2163</v>
      </c>
      <c r="F110" t="b">
        <v>0</v>
      </c>
      <c r="G110" t="s">
        <v>3194</v>
      </c>
      <c r="H110" t="s">
        <v>3201</v>
      </c>
      <c r="I110" t="s">
        <v>3185</v>
      </c>
      <c r="J110" t="s">
        <v>3262</v>
      </c>
      <c r="K110" t="s">
        <v>3266</v>
      </c>
      <c r="L110" t="s">
        <v>3443</v>
      </c>
    </row>
    <row r="111" spans="1:12" x14ac:dyDescent="0.2">
      <c r="A111" t="s">
        <v>2164</v>
      </c>
      <c r="B111" t="s">
        <v>676</v>
      </c>
      <c r="C111" t="s">
        <v>3123</v>
      </c>
      <c r="D111" t="s">
        <v>3424</v>
      </c>
      <c r="E111" t="s">
        <v>2163</v>
      </c>
      <c r="F111" t="b">
        <v>0</v>
      </c>
      <c r="G111" t="s">
        <v>3194</v>
      </c>
      <c r="H111" t="s">
        <v>3201</v>
      </c>
      <c r="I111" t="s">
        <v>3185</v>
      </c>
      <c r="J111" t="s">
        <v>3262</v>
      </c>
      <c r="K111" t="s">
        <v>3266</v>
      </c>
      <c r="L111" t="s">
        <v>3443</v>
      </c>
    </row>
    <row r="112" spans="1:12" x14ac:dyDescent="0.2">
      <c r="A112" t="s">
        <v>2065</v>
      </c>
      <c r="B112" t="s">
        <v>19</v>
      </c>
      <c r="C112" t="s">
        <v>3123</v>
      </c>
      <c r="D112" t="s">
        <v>3314</v>
      </c>
      <c r="E112" t="s">
        <v>3147</v>
      </c>
      <c r="F112" t="b">
        <v>0</v>
      </c>
      <c r="G112" t="s">
        <v>3148</v>
      </c>
      <c r="H112" t="s">
        <v>3149</v>
      </c>
      <c r="I112" t="s">
        <v>3255</v>
      </c>
      <c r="J112" t="s">
        <v>3258</v>
      </c>
      <c r="K112" t="s">
        <v>3261</v>
      </c>
      <c r="L112" t="s">
        <v>3447</v>
      </c>
    </row>
    <row r="113" spans="1:12" x14ac:dyDescent="0.2">
      <c r="A113" t="s">
        <v>2081</v>
      </c>
      <c r="B113" t="s">
        <v>1226</v>
      </c>
      <c r="C113" t="s">
        <v>3151</v>
      </c>
      <c r="D113" t="s">
        <v>3330</v>
      </c>
      <c r="E113" t="s">
        <v>2081</v>
      </c>
      <c r="F113" t="b">
        <v>0</v>
      </c>
      <c r="G113" t="s">
        <v>3148</v>
      </c>
      <c r="H113" t="s">
        <v>3241</v>
      </c>
      <c r="I113" t="s">
        <v>3255</v>
      </c>
      <c r="J113" t="s">
        <v>3258</v>
      </c>
      <c r="K113" t="s">
        <v>3261</v>
      </c>
      <c r="L113" t="s">
        <v>3447</v>
      </c>
    </row>
    <row r="114" spans="1:12" x14ac:dyDescent="0.2">
      <c r="A114" t="s">
        <v>2049</v>
      </c>
      <c r="B114" t="s">
        <v>19</v>
      </c>
      <c r="C114" t="s">
        <v>3123</v>
      </c>
      <c r="D114" t="s">
        <v>3298</v>
      </c>
      <c r="E114" t="s">
        <v>2051</v>
      </c>
      <c r="F114" t="b">
        <v>0</v>
      </c>
      <c r="G114" t="s">
        <v>3138</v>
      </c>
      <c r="H114" t="s">
        <v>3139</v>
      </c>
      <c r="I114" t="s">
        <v>3255</v>
      </c>
      <c r="J114" t="s">
        <v>3256</v>
      </c>
      <c r="K114" t="s">
        <v>3261</v>
      </c>
      <c r="L114" t="s">
        <v>3442</v>
      </c>
    </row>
    <row r="115" spans="1:12" x14ac:dyDescent="0.2">
      <c r="A115" t="s">
        <v>2051</v>
      </c>
      <c r="B115" t="s">
        <v>19</v>
      </c>
      <c r="C115" t="s">
        <v>3123</v>
      </c>
      <c r="D115" t="s">
        <v>3300</v>
      </c>
      <c r="E115" t="s">
        <v>2051</v>
      </c>
      <c r="F115" t="b">
        <v>0</v>
      </c>
      <c r="G115" t="s">
        <v>3138</v>
      </c>
      <c r="H115" t="s">
        <v>3139</v>
      </c>
      <c r="I115" t="s">
        <v>3255</v>
      </c>
      <c r="J115" t="s">
        <v>3256</v>
      </c>
      <c r="K115" t="s">
        <v>3261</v>
      </c>
      <c r="L115" t="s">
        <v>3442</v>
      </c>
    </row>
    <row r="116" spans="1:12" x14ac:dyDescent="0.2">
      <c r="A116" t="s">
        <v>2055</v>
      </c>
      <c r="B116" t="s">
        <v>465</v>
      </c>
      <c r="C116" t="s">
        <v>3123</v>
      </c>
      <c r="D116" t="s">
        <v>3304</v>
      </c>
      <c r="E116" t="s">
        <v>2055</v>
      </c>
      <c r="F116" t="b">
        <v>0</v>
      </c>
      <c r="G116" t="s">
        <v>3138</v>
      </c>
      <c r="H116" t="s">
        <v>3132</v>
      </c>
      <c r="I116" t="s">
        <v>3255</v>
      </c>
      <c r="J116" t="s">
        <v>3256</v>
      </c>
      <c r="K116" t="s">
        <v>3261</v>
      </c>
      <c r="L116" t="s">
        <v>3442</v>
      </c>
    </row>
    <row r="117" spans="1:12" x14ac:dyDescent="0.2">
      <c r="A117" t="s">
        <v>2076</v>
      </c>
      <c r="B117" t="s">
        <v>1525</v>
      </c>
      <c r="C117" t="s">
        <v>3123</v>
      </c>
      <c r="D117" t="s">
        <v>3325</v>
      </c>
      <c r="E117" t="s">
        <v>2077</v>
      </c>
      <c r="F117" t="b">
        <v>0</v>
      </c>
      <c r="G117" t="s">
        <v>3138</v>
      </c>
      <c r="H117" t="s">
        <v>3154</v>
      </c>
      <c r="I117" t="s">
        <v>3255</v>
      </c>
      <c r="J117" t="s">
        <v>3256</v>
      </c>
      <c r="K117" t="s">
        <v>3261</v>
      </c>
      <c r="L117" t="s">
        <v>3442</v>
      </c>
    </row>
    <row r="118" spans="1:12" x14ac:dyDescent="0.2">
      <c r="A118" t="s">
        <v>2077</v>
      </c>
      <c r="B118" t="s">
        <v>1810</v>
      </c>
      <c r="C118" t="s">
        <v>3123</v>
      </c>
      <c r="D118" t="s">
        <v>3326</v>
      </c>
      <c r="E118" t="s">
        <v>2077</v>
      </c>
      <c r="F118" t="b">
        <v>0</v>
      </c>
      <c r="G118" t="s">
        <v>3138</v>
      </c>
      <c r="H118" t="s">
        <v>3154</v>
      </c>
      <c r="I118" t="s">
        <v>3255</v>
      </c>
      <c r="J118" t="s">
        <v>3256</v>
      </c>
      <c r="K118" t="s">
        <v>3261</v>
      </c>
      <c r="L118" t="s">
        <v>3442</v>
      </c>
    </row>
    <row r="119" spans="1:12" x14ac:dyDescent="0.2">
      <c r="A119" t="s">
        <v>2063</v>
      </c>
      <c r="B119" t="s">
        <v>1342</v>
      </c>
      <c r="C119" t="s">
        <v>3123</v>
      </c>
      <c r="D119" t="s">
        <v>3312</v>
      </c>
      <c r="E119" t="s">
        <v>2063</v>
      </c>
      <c r="F119" t="b">
        <v>0</v>
      </c>
      <c r="G119" t="s">
        <v>3145</v>
      </c>
      <c r="H119" t="s">
        <v>3146</v>
      </c>
      <c r="I119" t="s">
        <v>3185</v>
      </c>
      <c r="J119" t="s">
        <v>3262</v>
      </c>
      <c r="K119" t="s">
        <v>3266</v>
      </c>
      <c r="L119" t="s">
        <v>3443</v>
      </c>
    </row>
    <row r="120" spans="1:12" x14ac:dyDescent="0.2">
      <c r="A120" t="s">
        <v>2097</v>
      </c>
      <c r="B120" t="s">
        <v>391</v>
      </c>
      <c r="C120" t="s">
        <v>3123</v>
      </c>
      <c r="D120" t="s">
        <v>3346</v>
      </c>
      <c r="E120" t="s">
        <v>2098</v>
      </c>
      <c r="F120" t="b">
        <v>0</v>
      </c>
      <c r="G120" t="s">
        <v>3145</v>
      </c>
      <c r="H120" t="s">
        <v>3167</v>
      </c>
      <c r="I120" t="s">
        <v>3185</v>
      </c>
      <c r="J120" t="s">
        <v>3262</v>
      </c>
      <c r="K120" t="s">
        <v>3266</v>
      </c>
      <c r="L120" t="s">
        <v>3443</v>
      </c>
    </row>
    <row r="121" spans="1:12" x14ac:dyDescent="0.2">
      <c r="A121" t="s">
        <v>2098</v>
      </c>
      <c r="B121" t="s">
        <v>391</v>
      </c>
      <c r="C121" t="s">
        <v>3123</v>
      </c>
      <c r="D121" t="s">
        <v>3347</v>
      </c>
      <c r="E121" t="s">
        <v>2098</v>
      </c>
      <c r="F121" t="b">
        <v>0</v>
      </c>
      <c r="G121" t="s">
        <v>3145</v>
      </c>
      <c r="H121" t="s">
        <v>3167</v>
      </c>
      <c r="I121" t="s">
        <v>3185</v>
      </c>
      <c r="J121" t="s">
        <v>3262</v>
      </c>
      <c r="K121" t="s">
        <v>3266</v>
      </c>
      <c r="L121" t="s">
        <v>3443</v>
      </c>
    </row>
    <row r="122" spans="1:12" x14ac:dyDescent="0.2">
      <c r="A122" t="s">
        <v>2176</v>
      </c>
      <c r="B122" t="s">
        <v>3</v>
      </c>
      <c r="C122" t="s">
        <v>3123</v>
      </c>
      <c r="D122" t="s">
        <v>3436</v>
      </c>
      <c r="E122" t="s">
        <v>2063</v>
      </c>
      <c r="F122" t="b">
        <v>0</v>
      </c>
      <c r="G122" t="s">
        <v>3145</v>
      </c>
      <c r="H122" t="s">
        <v>3146</v>
      </c>
      <c r="I122" t="s">
        <v>3185</v>
      </c>
      <c r="J122" t="s">
        <v>3262</v>
      </c>
      <c r="K122" t="s">
        <v>3266</v>
      </c>
      <c r="L122" t="s">
        <v>3443</v>
      </c>
    </row>
    <row r="123" spans="1:12" x14ac:dyDescent="0.2">
      <c r="A123" t="s">
        <v>2177</v>
      </c>
      <c r="B123" t="s">
        <v>3</v>
      </c>
      <c r="C123" t="s">
        <v>3123</v>
      </c>
      <c r="D123" t="s">
        <v>3437</v>
      </c>
      <c r="E123" t="s">
        <v>2063</v>
      </c>
      <c r="F123" t="b">
        <v>0</v>
      </c>
      <c r="G123" t="s">
        <v>3145</v>
      </c>
      <c r="H123" t="s">
        <v>3146</v>
      </c>
      <c r="I123" t="s">
        <v>3185</v>
      </c>
      <c r="J123" t="s">
        <v>3262</v>
      </c>
      <c r="K123" t="s">
        <v>3266</v>
      </c>
      <c r="L123" t="s">
        <v>3443</v>
      </c>
    </row>
    <row r="124" spans="1:12" x14ac:dyDescent="0.2">
      <c r="A124" t="s">
        <v>2024</v>
      </c>
      <c r="B124" t="s">
        <v>865</v>
      </c>
      <c r="C124" t="s">
        <v>3123</v>
      </c>
      <c r="D124" t="s">
        <v>3273</v>
      </c>
      <c r="E124" t="s">
        <v>2024</v>
      </c>
      <c r="F124" t="b">
        <v>0</v>
      </c>
      <c r="G124" t="s">
        <v>3125</v>
      </c>
      <c r="H124" t="s">
        <v>3135</v>
      </c>
      <c r="I124" t="s">
        <v>3255</v>
      </c>
      <c r="J124" t="s">
        <v>3256</v>
      </c>
      <c r="K124" t="s">
        <v>3261</v>
      </c>
      <c r="L124" t="s">
        <v>3444</v>
      </c>
    </row>
    <row r="125" spans="1:12" x14ac:dyDescent="0.2">
      <c r="A125" t="s">
        <v>2159</v>
      </c>
      <c r="B125" t="s">
        <v>391</v>
      </c>
      <c r="C125" t="s">
        <v>3123</v>
      </c>
      <c r="D125" t="s">
        <v>3416</v>
      </c>
      <c r="E125" t="s">
        <v>3124</v>
      </c>
      <c r="F125" t="b">
        <v>1</v>
      </c>
      <c r="G125" t="s">
        <v>3125</v>
      </c>
      <c r="H125" t="s">
        <v>3126</v>
      </c>
      <c r="I125" t="s">
        <v>3255</v>
      </c>
      <c r="J125" t="s">
        <v>3256</v>
      </c>
      <c r="K125" t="s">
        <v>3261</v>
      </c>
      <c r="L125" t="s">
        <v>3444</v>
      </c>
    </row>
    <row r="126" spans="1:12" x14ac:dyDescent="0.2">
      <c r="A126" t="s">
        <v>2054</v>
      </c>
      <c r="B126" t="s">
        <v>676</v>
      </c>
      <c r="C126" t="s">
        <v>3123</v>
      </c>
      <c r="D126" t="s">
        <v>3303</v>
      </c>
      <c r="E126" t="s">
        <v>2057</v>
      </c>
      <c r="F126" t="b">
        <v>0</v>
      </c>
      <c r="G126" t="s">
        <v>3142</v>
      </c>
      <c r="H126" t="s">
        <v>3143</v>
      </c>
      <c r="I126" t="s">
        <v>3255</v>
      </c>
      <c r="J126" t="s">
        <v>3445</v>
      </c>
      <c r="K126" t="s">
        <v>3259</v>
      </c>
      <c r="L126" t="s">
        <v>3456</v>
      </c>
    </row>
    <row r="127" spans="1:12" x14ac:dyDescent="0.2">
      <c r="A127" t="s">
        <v>2057</v>
      </c>
      <c r="B127" t="s">
        <v>676</v>
      </c>
      <c r="C127" t="s">
        <v>3123</v>
      </c>
      <c r="D127" t="s">
        <v>3306</v>
      </c>
      <c r="E127" t="s">
        <v>2057</v>
      </c>
      <c r="F127" t="b">
        <v>0</v>
      </c>
      <c r="G127" t="s">
        <v>3142</v>
      </c>
      <c r="H127" t="s">
        <v>3143</v>
      </c>
      <c r="I127" t="s">
        <v>3255</v>
      </c>
      <c r="J127" t="s">
        <v>3445</v>
      </c>
      <c r="K127" t="s">
        <v>3259</v>
      </c>
      <c r="L127" t="s">
        <v>3456</v>
      </c>
    </row>
    <row r="128" spans="1:12" x14ac:dyDescent="0.2">
      <c r="A128" t="s">
        <v>2123</v>
      </c>
      <c r="B128" t="s">
        <v>318</v>
      </c>
      <c r="C128" t="s">
        <v>3123</v>
      </c>
      <c r="D128" t="s">
        <v>3373</v>
      </c>
      <c r="E128" t="s">
        <v>3179</v>
      </c>
      <c r="F128" t="b">
        <v>0</v>
      </c>
      <c r="G128" t="s">
        <v>3180</v>
      </c>
      <c r="H128" t="s">
        <v>3181</v>
      </c>
      <c r="I128" t="s">
        <v>3255</v>
      </c>
      <c r="J128" t="s">
        <v>3258</v>
      </c>
      <c r="K128" t="s">
        <v>3261</v>
      </c>
      <c r="L128" t="s">
        <v>3442</v>
      </c>
    </row>
    <row r="129" spans="1:12" x14ac:dyDescent="0.2">
      <c r="A129" t="s">
        <v>2034</v>
      </c>
      <c r="B129" t="s">
        <v>318</v>
      </c>
      <c r="C129" t="s">
        <v>3123</v>
      </c>
      <c r="D129" t="s">
        <v>3283</v>
      </c>
      <c r="E129" t="s">
        <v>2035</v>
      </c>
      <c r="F129" t="b">
        <v>0</v>
      </c>
      <c r="G129" t="s">
        <v>3131</v>
      </c>
      <c r="H129" t="s">
        <v>3132</v>
      </c>
      <c r="I129" t="s">
        <v>3255</v>
      </c>
      <c r="J129" t="s">
        <v>3257</v>
      </c>
      <c r="K129" t="s">
        <v>3261</v>
      </c>
      <c r="L129" t="s">
        <v>3442</v>
      </c>
    </row>
    <row r="130" spans="1:12" x14ac:dyDescent="0.2">
      <c r="A130" t="s">
        <v>2035</v>
      </c>
      <c r="B130" t="s">
        <v>1342</v>
      </c>
      <c r="C130" t="s">
        <v>3123</v>
      </c>
      <c r="D130" t="s">
        <v>3284</v>
      </c>
      <c r="E130" t="s">
        <v>2035</v>
      </c>
      <c r="F130" t="b">
        <v>0</v>
      </c>
      <c r="G130" t="s">
        <v>3131</v>
      </c>
      <c r="H130" t="s">
        <v>3132</v>
      </c>
      <c r="I130" t="s">
        <v>3255</v>
      </c>
      <c r="J130" t="s">
        <v>3257</v>
      </c>
      <c r="K130" t="s">
        <v>3261</v>
      </c>
      <c r="L130" t="s">
        <v>3442</v>
      </c>
    </row>
    <row r="131" spans="1:12" x14ac:dyDescent="0.2">
      <c r="A131" t="s">
        <v>2036</v>
      </c>
      <c r="B131" t="s">
        <v>1810</v>
      </c>
      <c r="C131" t="s">
        <v>3123</v>
      </c>
      <c r="D131" t="s">
        <v>3285</v>
      </c>
      <c r="E131" t="s">
        <v>2035</v>
      </c>
      <c r="F131" t="b">
        <v>0</v>
      </c>
      <c r="G131" t="s">
        <v>3131</v>
      </c>
      <c r="H131" t="s">
        <v>3132</v>
      </c>
      <c r="I131" t="s">
        <v>3255</v>
      </c>
      <c r="J131" t="s">
        <v>3257</v>
      </c>
      <c r="K131" t="s">
        <v>3261</v>
      </c>
      <c r="L131" t="s">
        <v>3442</v>
      </c>
    </row>
    <row r="132" spans="1:12" x14ac:dyDescent="0.2">
      <c r="A132" t="s">
        <v>2064</v>
      </c>
      <c r="B132" t="s">
        <v>19</v>
      </c>
      <c r="C132" t="s">
        <v>3123</v>
      </c>
      <c r="D132" t="s">
        <v>3313</v>
      </c>
      <c r="E132" t="s">
        <v>2064</v>
      </c>
      <c r="F132" t="b">
        <v>0</v>
      </c>
      <c r="G132" t="s">
        <v>3131</v>
      </c>
      <c r="H132" t="s">
        <v>3235</v>
      </c>
      <c r="I132" t="s">
        <v>3255</v>
      </c>
      <c r="J132" t="s">
        <v>3257</v>
      </c>
      <c r="K132" t="s">
        <v>3261</v>
      </c>
      <c r="L132" t="s">
        <v>3442</v>
      </c>
    </row>
    <row r="133" spans="1:12" x14ac:dyDescent="0.2">
      <c r="A133" t="s">
        <v>2117</v>
      </c>
      <c r="B133" t="s">
        <v>1278</v>
      </c>
      <c r="C133" t="s">
        <v>3123</v>
      </c>
      <c r="D133" t="s">
        <v>3367</v>
      </c>
      <c r="E133" t="s">
        <v>2117</v>
      </c>
      <c r="F133" t="b">
        <v>0</v>
      </c>
      <c r="G133" t="s">
        <v>3131</v>
      </c>
      <c r="H133" t="s">
        <v>3230</v>
      </c>
      <c r="I133" t="s">
        <v>3255</v>
      </c>
      <c r="J133" t="s">
        <v>3257</v>
      </c>
      <c r="K133" t="s">
        <v>3261</v>
      </c>
      <c r="L133" t="s">
        <v>3442</v>
      </c>
    </row>
    <row r="134" spans="1:12" x14ac:dyDescent="0.2">
      <c r="A134" t="s">
        <v>2126</v>
      </c>
      <c r="B134" t="s">
        <v>3</v>
      </c>
      <c r="C134" t="s">
        <v>3151</v>
      </c>
      <c r="D134" t="s">
        <v>3376</v>
      </c>
      <c r="E134" t="s">
        <v>2126</v>
      </c>
      <c r="F134" t="b">
        <v>0</v>
      </c>
      <c r="G134" t="s">
        <v>3131</v>
      </c>
      <c r="H134" t="s">
        <v>3252</v>
      </c>
      <c r="I134" t="s">
        <v>3255</v>
      </c>
      <c r="J134" t="s">
        <v>3257</v>
      </c>
      <c r="K134" t="s">
        <v>3261</v>
      </c>
      <c r="L134" t="s">
        <v>3442</v>
      </c>
    </row>
    <row r="135" spans="1:12" x14ac:dyDescent="0.2">
      <c r="A135" t="s">
        <v>2149</v>
      </c>
      <c r="B135" t="s">
        <v>206</v>
      </c>
      <c r="C135" t="s">
        <v>3123</v>
      </c>
      <c r="D135" t="s">
        <v>3399</v>
      </c>
      <c r="E135" t="s">
        <v>2149</v>
      </c>
      <c r="F135" t="b">
        <v>0</v>
      </c>
      <c r="G135" t="s">
        <v>3131</v>
      </c>
      <c r="H135" t="s">
        <v>3196</v>
      </c>
      <c r="I135" t="s">
        <v>3255</v>
      </c>
      <c r="J135" t="s">
        <v>3257</v>
      </c>
      <c r="K135" t="s">
        <v>3261</v>
      </c>
      <c r="L135" t="s">
        <v>3442</v>
      </c>
    </row>
    <row r="136" spans="1:12" x14ac:dyDescent="0.2">
      <c r="A136" t="s">
        <v>2104</v>
      </c>
      <c r="B136" t="s">
        <v>19</v>
      </c>
      <c r="C136" t="s">
        <v>3151</v>
      </c>
      <c r="D136" t="s">
        <v>3353</v>
      </c>
      <c r="E136" t="s">
        <v>2104</v>
      </c>
      <c r="F136" t="b">
        <v>0</v>
      </c>
      <c r="G136" t="s">
        <v>3248</v>
      </c>
      <c r="H136" t="s">
        <v>3139</v>
      </c>
      <c r="I136" t="s">
        <v>3255</v>
      </c>
      <c r="J136" t="s">
        <v>3257</v>
      </c>
      <c r="K136" t="s">
        <v>3261</v>
      </c>
      <c r="L136" t="s">
        <v>3448</v>
      </c>
    </row>
    <row r="137" spans="1:12" x14ac:dyDescent="0.2">
      <c r="A137" t="s">
        <v>2040</v>
      </c>
      <c r="B137" t="s">
        <v>782</v>
      </c>
      <c r="C137" t="s">
        <v>3123</v>
      </c>
      <c r="D137" t="s">
        <v>3289</v>
      </c>
      <c r="E137" t="s">
        <v>2042</v>
      </c>
      <c r="F137" t="b">
        <v>0</v>
      </c>
      <c r="G137" t="s">
        <v>3133</v>
      </c>
      <c r="H137" s="11" t="s">
        <v>3130</v>
      </c>
      <c r="I137" t="s">
        <v>3255</v>
      </c>
      <c r="J137" t="s">
        <v>3264</v>
      </c>
      <c r="K137" t="s">
        <v>3261</v>
      </c>
      <c r="L137" t="s">
        <v>3442</v>
      </c>
    </row>
    <row r="138" spans="1:12" x14ac:dyDescent="0.2">
      <c r="A138" t="s">
        <v>2041</v>
      </c>
      <c r="B138" t="s">
        <v>1525</v>
      </c>
      <c r="C138" t="s">
        <v>3123</v>
      </c>
      <c r="D138" t="s">
        <v>3290</v>
      </c>
      <c r="E138" t="s">
        <v>2042</v>
      </c>
      <c r="F138" t="b">
        <v>0</v>
      </c>
      <c r="G138" t="s">
        <v>3133</v>
      </c>
      <c r="H138" s="11" t="s">
        <v>3130</v>
      </c>
      <c r="I138" t="s">
        <v>3255</v>
      </c>
      <c r="J138" t="s">
        <v>3264</v>
      </c>
      <c r="K138" t="s">
        <v>3261</v>
      </c>
      <c r="L138" t="s">
        <v>3442</v>
      </c>
    </row>
    <row r="139" spans="1:12" x14ac:dyDescent="0.2">
      <c r="A139" t="s">
        <v>2042</v>
      </c>
      <c r="B139" t="s">
        <v>1525</v>
      </c>
      <c r="C139" t="s">
        <v>3123</v>
      </c>
      <c r="D139" t="s">
        <v>3291</v>
      </c>
      <c r="E139" t="s">
        <v>2042</v>
      </c>
      <c r="F139" t="b">
        <v>0</v>
      </c>
      <c r="G139" t="s">
        <v>3133</v>
      </c>
      <c r="H139" s="11" t="s">
        <v>3130</v>
      </c>
      <c r="I139" t="s">
        <v>3255</v>
      </c>
      <c r="J139" t="s">
        <v>3264</v>
      </c>
      <c r="K139" t="s">
        <v>3261</v>
      </c>
      <c r="L139" t="s">
        <v>3442</v>
      </c>
    </row>
    <row r="140" spans="1:12" x14ac:dyDescent="0.2">
      <c r="A140" t="s">
        <v>2052</v>
      </c>
      <c r="B140" t="s">
        <v>391</v>
      </c>
      <c r="C140" t="s">
        <v>3123</v>
      </c>
      <c r="D140" t="s">
        <v>3301</v>
      </c>
      <c r="E140" t="s">
        <v>2052</v>
      </c>
      <c r="F140" t="b">
        <v>0</v>
      </c>
      <c r="G140" t="s">
        <v>3231</v>
      </c>
      <c r="H140" t="s">
        <v>3205</v>
      </c>
      <c r="I140" t="s">
        <v>3255</v>
      </c>
      <c r="J140" t="s">
        <v>3264</v>
      </c>
      <c r="K140" t="s">
        <v>3261</v>
      </c>
      <c r="L140" t="s">
        <v>3442</v>
      </c>
    </row>
    <row r="141" spans="1:12" x14ac:dyDescent="0.2">
      <c r="A141" t="s">
        <v>2148</v>
      </c>
      <c r="B141" t="s">
        <v>1226</v>
      </c>
      <c r="C141" t="s">
        <v>3123</v>
      </c>
      <c r="D141" t="s">
        <v>3398</v>
      </c>
      <c r="E141" t="s">
        <v>3197</v>
      </c>
      <c r="F141" t="b">
        <v>0</v>
      </c>
      <c r="G141" t="s">
        <v>3198</v>
      </c>
      <c r="H141" t="s">
        <v>3196</v>
      </c>
      <c r="I141" t="s">
        <v>3255</v>
      </c>
      <c r="J141" t="s">
        <v>3445</v>
      </c>
      <c r="K141" t="s">
        <v>3261</v>
      </c>
      <c r="L141" t="s">
        <v>3442</v>
      </c>
    </row>
    <row r="142" spans="1:12" x14ac:dyDescent="0.2">
      <c r="A142" t="s">
        <v>2159</v>
      </c>
      <c r="B142" t="s">
        <v>1226</v>
      </c>
      <c r="C142" t="s">
        <v>3123</v>
      </c>
      <c r="D142" t="s">
        <v>3417</v>
      </c>
      <c r="E142" t="s">
        <v>3197</v>
      </c>
      <c r="F142" t="b">
        <v>1</v>
      </c>
      <c r="G142" t="s">
        <v>3198</v>
      </c>
      <c r="H142" t="s">
        <v>3196</v>
      </c>
      <c r="I142" t="s">
        <v>3255</v>
      </c>
      <c r="J142" t="s">
        <v>3445</v>
      </c>
      <c r="K142" t="s">
        <v>3261</v>
      </c>
      <c r="L142" t="s">
        <v>3442</v>
      </c>
    </row>
    <row r="143" spans="1:12" x14ac:dyDescent="0.2">
      <c r="A143" t="s">
        <v>2085</v>
      </c>
      <c r="B143" t="s">
        <v>1810</v>
      </c>
      <c r="C143" t="s">
        <v>3123</v>
      </c>
      <c r="D143" t="s">
        <v>3334</v>
      </c>
      <c r="E143" t="s">
        <v>2086</v>
      </c>
      <c r="F143" t="b">
        <v>0</v>
      </c>
      <c r="G143" t="s">
        <v>3161</v>
      </c>
      <c r="H143" t="s">
        <v>3132</v>
      </c>
      <c r="I143" t="s">
        <v>3255</v>
      </c>
      <c r="J143" t="s">
        <v>3445</v>
      </c>
      <c r="K143" t="s">
        <v>3261</v>
      </c>
      <c r="L143" t="s">
        <v>3442</v>
      </c>
    </row>
    <row r="144" spans="1:12" x14ac:dyDescent="0.2">
      <c r="A144" t="s">
        <v>2086</v>
      </c>
      <c r="B144" t="s">
        <v>1278</v>
      </c>
      <c r="C144" t="s">
        <v>3123</v>
      </c>
      <c r="D144" t="s">
        <v>3335</v>
      </c>
      <c r="E144" t="s">
        <v>2086</v>
      </c>
      <c r="F144" t="b">
        <v>0</v>
      </c>
      <c r="G144" t="s">
        <v>3161</v>
      </c>
      <c r="H144" t="s">
        <v>3132</v>
      </c>
      <c r="I144" t="s">
        <v>3255</v>
      </c>
      <c r="J144" t="s">
        <v>3445</v>
      </c>
      <c r="K144" t="s">
        <v>3261</v>
      </c>
      <c r="L144" t="s">
        <v>3442</v>
      </c>
    </row>
    <row r="145" spans="1:12" x14ac:dyDescent="0.2">
      <c r="A145" t="s">
        <v>2106</v>
      </c>
      <c r="B145" t="s">
        <v>1138</v>
      </c>
      <c r="C145" t="s">
        <v>3123</v>
      </c>
      <c r="D145" t="s">
        <v>3355</v>
      </c>
      <c r="E145" t="s">
        <v>2106</v>
      </c>
      <c r="F145" t="b">
        <v>0</v>
      </c>
      <c r="G145" t="s">
        <v>3161</v>
      </c>
      <c r="H145" t="s">
        <v>3168</v>
      </c>
      <c r="I145" t="s">
        <v>3255</v>
      </c>
      <c r="J145" t="s">
        <v>3445</v>
      </c>
      <c r="K145" t="s">
        <v>3261</v>
      </c>
      <c r="L145" t="s">
        <v>3442</v>
      </c>
    </row>
    <row r="146" spans="1:12" x14ac:dyDescent="0.2">
      <c r="A146" t="s">
        <v>2107</v>
      </c>
      <c r="B146" t="s">
        <v>979</v>
      </c>
      <c r="C146" t="s">
        <v>3123</v>
      </c>
      <c r="D146" t="s">
        <v>3356</v>
      </c>
      <c r="E146" t="s">
        <v>2106</v>
      </c>
      <c r="F146" t="b">
        <v>0</v>
      </c>
      <c r="G146" t="s">
        <v>3161</v>
      </c>
      <c r="H146" t="s">
        <v>3168</v>
      </c>
      <c r="I146" t="s">
        <v>3255</v>
      </c>
      <c r="J146" t="s">
        <v>3445</v>
      </c>
      <c r="K146" t="s">
        <v>3261</v>
      </c>
      <c r="L146" t="s">
        <v>3442</v>
      </c>
    </row>
    <row r="147" spans="1:12" x14ac:dyDescent="0.2">
      <c r="A147" t="s">
        <v>2127</v>
      </c>
      <c r="B147" t="s">
        <v>3</v>
      </c>
      <c r="C147" t="s">
        <v>3123</v>
      </c>
      <c r="D147" t="s">
        <v>3377</v>
      </c>
      <c r="E147" t="s">
        <v>2127</v>
      </c>
      <c r="F147" t="b">
        <v>0</v>
      </c>
      <c r="G147" t="s">
        <v>3182</v>
      </c>
      <c r="H147" t="s">
        <v>3130</v>
      </c>
      <c r="I147" t="s">
        <v>3255</v>
      </c>
      <c r="J147" t="s">
        <v>3445</v>
      </c>
      <c r="K147" t="s">
        <v>3261</v>
      </c>
      <c r="L147" t="s">
        <v>3442</v>
      </c>
    </row>
    <row r="148" spans="1:12" x14ac:dyDescent="0.2">
      <c r="A148" t="s">
        <v>2159</v>
      </c>
      <c r="B148" t="s">
        <v>3</v>
      </c>
      <c r="C148" t="s">
        <v>3123</v>
      </c>
      <c r="D148" t="s">
        <v>3418</v>
      </c>
      <c r="E148" t="s">
        <v>2127</v>
      </c>
      <c r="F148" t="b">
        <v>1</v>
      </c>
      <c r="G148" t="s">
        <v>3182</v>
      </c>
      <c r="H148" t="s">
        <v>3130</v>
      </c>
      <c r="I148" t="s">
        <v>3255</v>
      </c>
      <c r="J148" t="s">
        <v>3445</v>
      </c>
      <c r="K148" t="s">
        <v>3261</v>
      </c>
      <c r="L148" t="s">
        <v>3442</v>
      </c>
    </row>
    <row r="149" spans="1:12" x14ac:dyDescent="0.2">
      <c r="A149" t="s">
        <v>2078</v>
      </c>
      <c r="B149" t="s">
        <v>1278</v>
      </c>
      <c r="C149" t="s">
        <v>3151</v>
      </c>
      <c r="D149" t="s">
        <v>3327</v>
      </c>
      <c r="E149" t="s">
        <v>2078</v>
      </c>
      <c r="F149" t="b">
        <v>0</v>
      </c>
      <c r="G149" t="s">
        <v>3232</v>
      </c>
      <c r="H149" t="s">
        <v>3132</v>
      </c>
      <c r="I149" t="s">
        <v>3255</v>
      </c>
      <c r="J149" t="s">
        <v>3445</v>
      </c>
      <c r="K149" t="s">
        <v>3261</v>
      </c>
      <c r="L149" t="s">
        <v>3442</v>
      </c>
    </row>
    <row r="150" spans="1:12" x14ac:dyDescent="0.2">
      <c r="A150" t="s">
        <v>2102</v>
      </c>
      <c r="B150" t="s">
        <v>1226</v>
      </c>
      <c r="C150" t="s">
        <v>3151</v>
      </c>
      <c r="D150" t="s">
        <v>3351</v>
      </c>
      <c r="E150" t="s">
        <v>2102</v>
      </c>
      <c r="F150" t="b">
        <v>0</v>
      </c>
      <c r="G150" t="s">
        <v>3232</v>
      </c>
      <c r="H150" t="s">
        <v>3130</v>
      </c>
      <c r="I150" t="s">
        <v>3255</v>
      </c>
      <c r="J150" t="s">
        <v>3445</v>
      </c>
      <c r="K150" t="s">
        <v>3261</v>
      </c>
      <c r="L150" t="s">
        <v>3442</v>
      </c>
    </row>
    <row r="151" spans="1:12" x14ac:dyDescent="0.2">
      <c r="A151" t="s">
        <v>2140</v>
      </c>
      <c r="B151" t="s">
        <v>318</v>
      </c>
      <c r="C151" t="s">
        <v>3123</v>
      </c>
      <c r="D151" t="s">
        <v>3390</v>
      </c>
      <c r="E151" t="s">
        <v>2140</v>
      </c>
      <c r="F151" t="b">
        <v>0</v>
      </c>
      <c r="G151" t="s">
        <v>3232</v>
      </c>
      <c r="H151" t="s">
        <v>3233</v>
      </c>
      <c r="I151" t="s">
        <v>3255</v>
      </c>
      <c r="J151" t="s">
        <v>3445</v>
      </c>
      <c r="K151" t="s">
        <v>3261</v>
      </c>
      <c r="L151" t="s">
        <v>3442</v>
      </c>
    </row>
    <row r="152" spans="1:12" x14ac:dyDescent="0.2">
      <c r="A152" t="s">
        <v>2075</v>
      </c>
      <c r="B152" t="s">
        <v>582</v>
      </c>
      <c r="C152" t="s">
        <v>3151</v>
      </c>
      <c r="D152" t="s">
        <v>3324</v>
      </c>
      <c r="E152" t="s">
        <v>2075</v>
      </c>
      <c r="F152" t="b">
        <v>0</v>
      </c>
      <c r="G152" t="s">
        <v>3177</v>
      </c>
      <c r="H152" t="s">
        <v>3139</v>
      </c>
      <c r="I152" t="s">
        <v>3255</v>
      </c>
      <c r="J152" t="s">
        <v>3445</v>
      </c>
      <c r="K152" t="s">
        <v>3261</v>
      </c>
      <c r="L152" t="s">
        <v>3448</v>
      </c>
    </row>
    <row r="153" spans="1:12" x14ac:dyDescent="0.2">
      <c r="A153" t="s">
        <v>2122</v>
      </c>
      <c r="B153" t="s">
        <v>1810</v>
      </c>
      <c r="C153" t="s">
        <v>3123</v>
      </c>
      <c r="D153" t="s">
        <v>3372</v>
      </c>
      <c r="E153" t="s">
        <v>3176</v>
      </c>
      <c r="F153" t="b">
        <v>0</v>
      </c>
      <c r="G153" t="s">
        <v>3177</v>
      </c>
      <c r="H153" t="s">
        <v>3178</v>
      </c>
      <c r="I153" t="s">
        <v>3255</v>
      </c>
      <c r="J153" t="s">
        <v>3445</v>
      </c>
      <c r="K153" t="s">
        <v>3261</v>
      </c>
      <c r="L153" t="s">
        <v>3448</v>
      </c>
    </row>
    <row r="154" spans="1:12" x14ac:dyDescent="0.2">
      <c r="A154" t="s">
        <v>2080</v>
      </c>
      <c r="B154" t="s">
        <v>865</v>
      </c>
      <c r="C154" t="s">
        <v>3151</v>
      </c>
      <c r="D154" t="s">
        <v>3329</v>
      </c>
      <c r="E154" t="s">
        <v>3155</v>
      </c>
      <c r="F154" t="b">
        <v>0</v>
      </c>
      <c r="G154" t="s">
        <v>3156</v>
      </c>
      <c r="H154" t="s">
        <v>3154</v>
      </c>
      <c r="I154" t="s">
        <v>3255</v>
      </c>
      <c r="J154" t="s">
        <v>3445</v>
      </c>
      <c r="K154" t="s">
        <v>3261</v>
      </c>
      <c r="L154" t="s">
        <v>3442</v>
      </c>
    </row>
    <row r="155" spans="1:12" x14ac:dyDescent="0.2">
      <c r="A155" t="s">
        <v>2083</v>
      </c>
      <c r="B155" t="s">
        <v>1525</v>
      </c>
      <c r="C155" t="s">
        <v>3123</v>
      </c>
      <c r="D155" t="s">
        <v>3332</v>
      </c>
      <c r="E155" t="s">
        <v>2084</v>
      </c>
      <c r="F155" t="b">
        <v>0</v>
      </c>
      <c r="G155" t="s">
        <v>3156</v>
      </c>
      <c r="H155" t="s">
        <v>3160</v>
      </c>
      <c r="I155" t="s">
        <v>3255</v>
      </c>
      <c r="J155" t="s">
        <v>3445</v>
      </c>
      <c r="K155" t="s">
        <v>3261</v>
      </c>
      <c r="L155" t="s">
        <v>3442</v>
      </c>
    </row>
    <row r="156" spans="1:12" x14ac:dyDescent="0.2">
      <c r="A156" t="s">
        <v>2084</v>
      </c>
      <c r="B156" t="s">
        <v>1525</v>
      </c>
      <c r="C156" t="s">
        <v>3123</v>
      </c>
      <c r="D156" t="s">
        <v>3333</v>
      </c>
      <c r="E156" t="s">
        <v>2084</v>
      </c>
      <c r="F156" t="b">
        <v>0</v>
      </c>
      <c r="G156" t="s">
        <v>3156</v>
      </c>
      <c r="H156" t="s">
        <v>3160</v>
      </c>
      <c r="I156" t="s">
        <v>3255</v>
      </c>
      <c r="J156" t="s">
        <v>3445</v>
      </c>
      <c r="K156" t="s">
        <v>3261</v>
      </c>
      <c r="L156" t="s">
        <v>3442</v>
      </c>
    </row>
    <row r="157" spans="1:12" x14ac:dyDescent="0.2">
      <c r="A157" t="s">
        <v>2142</v>
      </c>
      <c r="B157" t="s">
        <v>1278</v>
      </c>
      <c r="C157" t="s">
        <v>3123</v>
      </c>
      <c r="D157" t="s">
        <v>3392</v>
      </c>
      <c r="E157" t="s">
        <v>2142</v>
      </c>
      <c r="F157" t="b">
        <v>0</v>
      </c>
      <c r="G157" t="s">
        <v>3234</v>
      </c>
      <c r="H157" t="s">
        <v>3154</v>
      </c>
      <c r="I157" t="s">
        <v>3255</v>
      </c>
      <c r="J157" t="s">
        <v>3260</v>
      </c>
      <c r="K157" t="s">
        <v>3261</v>
      </c>
      <c r="L157" t="s">
        <v>3442</v>
      </c>
    </row>
    <row r="158" spans="1:12" x14ac:dyDescent="0.2">
      <c r="A158" t="s">
        <v>2129</v>
      </c>
      <c r="B158" t="s">
        <v>1525</v>
      </c>
      <c r="C158" t="s">
        <v>3123</v>
      </c>
      <c r="D158" t="s">
        <v>3379</v>
      </c>
      <c r="E158" t="s">
        <v>3183</v>
      </c>
      <c r="F158" t="b">
        <v>0</v>
      </c>
      <c r="G158" t="s">
        <v>3184</v>
      </c>
      <c r="H158" t="s">
        <v>3139</v>
      </c>
      <c r="I158" t="s">
        <v>3255</v>
      </c>
      <c r="J158" t="s">
        <v>3445</v>
      </c>
      <c r="K158" t="s">
        <v>3261</v>
      </c>
      <c r="L158" t="s">
        <v>3448</v>
      </c>
    </row>
    <row r="159" spans="1:12" x14ac:dyDescent="0.2">
      <c r="A159" t="s">
        <v>2169</v>
      </c>
      <c r="B159" t="s">
        <v>782</v>
      </c>
      <c r="C159" t="s">
        <v>3123</v>
      </c>
      <c r="D159" t="s">
        <v>3429</v>
      </c>
      <c r="E159" t="s">
        <v>2170</v>
      </c>
      <c r="F159" t="b">
        <v>0</v>
      </c>
      <c r="G159" t="s">
        <v>3203</v>
      </c>
      <c r="H159" t="s">
        <v>3132</v>
      </c>
      <c r="I159" t="s">
        <v>3255</v>
      </c>
      <c r="J159" t="s">
        <v>3445</v>
      </c>
      <c r="K159" t="s">
        <v>3261</v>
      </c>
      <c r="L159" t="s">
        <v>3442</v>
      </c>
    </row>
    <row r="160" spans="1:12" x14ac:dyDescent="0.2">
      <c r="A160" t="s">
        <v>2170</v>
      </c>
      <c r="B160" t="s">
        <v>19</v>
      </c>
      <c r="C160" t="s">
        <v>3123</v>
      </c>
      <c r="D160" t="s">
        <v>3430</v>
      </c>
      <c r="E160" t="s">
        <v>2170</v>
      </c>
      <c r="F160" t="b">
        <v>0</v>
      </c>
      <c r="G160" t="s">
        <v>3203</v>
      </c>
      <c r="H160" t="s">
        <v>3132</v>
      </c>
      <c r="I160" t="s">
        <v>3255</v>
      </c>
      <c r="J160" t="s">
        <v>3445</v>
      </c>
      <c r="K160" t="s">
        <v>3261</v>
      </c>
      <c r="L160" t="s">
        <v>3442</v>
      </c>
    </row>
    <row r="161" spans="1:12" x14ac:dyDescent="0.2">
      <c r="A161" t="s">
        <v>2030</v>
      </c>
      <c r="B161" t="s">
        <v>1525</v>
      </c>
      <c r="C161" t="s">
        <v>3123</v>
      </c>
      <c r="D161" t="s">
        <v>3279</v>
      </c>
      <c r="E161" t="s">
        <v>2031</v>
      </c>
      <c r="F161" t="b">
        <v>0</v>
      </c>
      <c r="G161" t="s">
        <v>3129</v>
      </c>
      <c r="H161" t="s">
        <v>3130</v>
      </c>
      <c r="I161" t="s">
        <v>3255</v>
      </c>
      <c r="J161" t="s">
        <v>3445</v>
      </c>
      <c r="K161" t="s">
        <v>3261</v>
      </c>
      <c r="L161" t="s">
        <v>3442</v>
      </c>
    </row>
    <row r="162" spans="1:12" x14ac:dyDescent="0.2">
      <c r="A162" t="s">
        <v>2031</v>
      </c>
      <c r="B162" t="s">
        <v>782</v>
      </c>
      <c r="C162" t="s">
        <v>3123</v>
      </c>
      <c r="D162" t="s">
        <v>3280</v>
      </c>
      <c r="E162" t="s">
        <v>2031</v>
      </c>
      <c r="F162" t="b">
        <v>0</v>
      </c>
      <c r="G162" t="s">
        <v>3129</v>
      </c>
      <c r="H162" t="s">
        <v>3130</v>
      </c>
      <c r="I162" t="s">
        <v>3255</v>
      </c>
      <c r="J162" t="s">
        <v>3445</v>
      </c>
      <c r="K162" t="s">
        <v>3261</v>
      </c>
      <c r="L162" t="s">
        <v>3442</v>
      </c>
    </row>
    <row r="163" spans="1:12" x14ac:dyDescent="0.2">
      <c r="A163" t="s">
        <v>2072</v>
      </c>
      <c r="B163" t="s">
        <v>465</v>
      </c>
      <c r="C163" t="s">
        <v>3123</v>
      </c>
      <c r="D163" t="s">
        <v>3321</v>
      </c>
      <c r="E163" t="s">
        <v>2072</v>
      </c>
      <c r="F163" t="b">
        <v>0</v>
      </c>
      <c r="G163" t="s">
        <v>3129</v>
      </c>
      <c r="H163" t="s">
        <v>3132</v>
      </c>
      <c r="I163" t="s">
        <v>3255</v>
      </c>
      <c r="J163" t="s">
        <v>3445</v>
      </c>
      <c r="K163" t="s">
        <v>3261</v>
      </c>
      <c r="L163" t="s">
        <v>3442</v>
      </c>
    </row>
    <row r="164" spans="1:12" x14ac:dyDescent="0.2">
      <c r="A164" t="s">
        <v>2045</v>
      </c>
      <c r="B164" t="s">
        <v>391</v>
      </c>
      <c r="C164" t="s">
        <v>3123</v>
      </c>
      <c r="D164" t="s">
        <v>3294</v>
      </c>
      <c r="E164" t="s">
        <v>2045</v>
      </c>
      <c r="F164" t="b">
        <v>0</v>
      </c>
      <c r="G164" t="s">
        <v>3134</v>
      </c>
      <c r="H164" t="s">
        <v>3135</v>
      </c>
      <c r="I164" t="s">
        <v>3255</v>
      </c>
      <c r="J164" t="s">
        <v>3445</v>
      </c>
      <c r="K164" t="s">
        <v>3261</v>
      </c>
      <c r="L164" t="s">
        <v>3442</v>
      </c>
    </row>
    <row r="165" spans="1:12" x14ac:dyDescent="0.2">
      <c r="A165" t="s">
        <v>2046</v>
      </c>
      <c r="B165" t="s">
        <v>1525</v>
      </c>
      <c r="C165" t="s">
        <v>3123</v>
      </c>
      <c r="D165" t="s">
        <v>3295</v>
      </c>
      <c r="E165" t="s">
        <v>2045</v>
      </c>
      <c r="F165" t="b">
        <v>0</v>
      </c>
      <c r="G165" t="s">
        <v>3134</v>
      </c>
      <c r="H165" t="s">
        <v>3135</v>
      </c>
      <c r="I165" t="s">
        <v>3255</v>
      </c>
      <c r="J165" t="s">
        <v>3445</v>
      </c>
      <c r="K165" t="s">
        <v>3261</v>
      </c>
      <c r="L165" t="s">
        <v>3442</v>
      </c>
    </row>
    <row r="166" spans="1:12" x14ac:dyDescent="0.2">
      <c r="A166" t="s">
        <v>2067</v>
      </c>
      <c r="B166" t="s">
        <v>19</v>
      </c>
      <c r="C166" t="s">
        <v>3123</v>
      </c>
      <c r="D166" t="s">
        <v>3316</v>
      </c>
      <c r="E166" t="s">
        <v>2068</v>
      </c>
      <c r="F166" t="b">
        <v>0</v>
      </c>
      <c r="G166" t="s">
        <v>3134</v>
      </c>
      <c r="H166" t="s">
        <v>3132</v>
      </c>
      <c r="I166" t="s">
        <v>3255</v>
      </c>
      <c r="J166" t="s">
        <v>3445</v>
      </c>
      <c r="K166" t="s">
        <v>3261</v>
      </c>
      <c r="L166" t="s">
        <v>3442</v>
      </c>
    </row>
    <row r="167" spans="1:12" x14ac:dyDescent="0.2">
      <c r="A167" t="s">
        <v>2068</v>
      </c>
      <c r="B167" t="s">
        <v>19</v>
      </c>
      <c r="C167" t="s">
        <v>3123</v>
      </c>
      <c r="D167" t="s">
        <v>3317</v>
      </c>
      <c r="E167" t="s">
        <v>2068</v>
      </c>
      <c r="F167" t="b">
        <v>0</v>
      </c>
      <c r="G167" t="s">
        <v>3134</v>
      </c>
      <c r="H167" t="s">
        <v>3132</v>
      </c>
      <c r="I167" t="s">
        <v>3255</v>
      </c>
      <c r="J167" t="s">
        <v>3445</v>
      </c>
      <c r="K167" t="s">
        <v>3261</v>
      </c>
      <c r="L167" t="s">
        <v>3442</v>
      </c>
    </row>
    <row r="168" spans="1:12" x14ac:dyDescent="0.2">
      <c r="A168" t="s">
        <v>2128</v>
      </c>
      <c r="B168" t="s">
        <v>865</v>
      </c>
      <c r="C168" t="s">
        <v>3151</v>
      </c>
      <c r="D168" t="s">
        <v>3378</v>
      </c>
      <c r="E168" t="s">
        <v>2128</v>
      </c>
      <c r="F168" t="b">
        <v>0</v>
      </c>
      <c r="G168" t="s">
        <v>3134</v>
      </c>
      <c r="H168" t="s">
        <v>3160</v>
      </c>
      <c r="I168" t="s">
        <v>3255</v>
      </c>
      <c r="J168" t="s">
        <v>3445</v>
      </c>
      <c r="K168" t="s">
        <v>3261</v>
      </c>
      <c r="L168" t="s">
        <v>3442</v>
      </c>
    </row>
    <row r="169" spans="1:12" x14ac:dyDescent="0.2">
      <c r="A169" t="s">
        <v>2039</v>
      </c>
      <c r="B169" t="s">
        <v>979</v>
      </c>
      <c r="C169" t="s">
        <v>3123</v>
      </c>
      <c r="D169" t="s">
        <v>3288</v>
      </c>
      <c r="E169" t="s">
        <v>2039</v>
      </c>
      <c r="F169" t="b">
        <v>0</v>
      </c>
      <c r="G169" t="s">
        <v>3205</v>
      </c>
      <c r="H169" t="s">
        <v>3205</v>
      </c>
      <c r="I169" t="s">
        <v>3205</v>
      </c>
      <c r="J169" t="s">
        <v>3205</v>
      </c>
      <c r="K169" t="s">
        <v>3261</v>
      </c>
      <c r="L169" t="s">
        <v>3442</v>
      </c>
    </row>
    <row r="170" spans="1:12" x14ac:dyDescent="0.2">
      <c r="A170" t="s">
        <v>2071</v>
      </c>
      <c r="B170" t="s">
        <v>391</v>
      </c>
      <c r="C170" t="s">
        <v>3151</v>
      </c>
      <c r="D170" t="s">
        <v>3320</v>
      </c>
      <c r="E170" t="s">
        <v>2071</v>
      </c>
      <c r="F170" t="b">
        <v>0</v>
      </c>
      <c r="G170" t="s">
        <v>3239</v>
      </c>
      <c r="H170" t="s">
        <v>3139</v>
      </c>
      <c r="I170" t="s">
        <v>3255</v>
      </c>
      <c r="J170" t="s">
        <v>3445</v>
      </c>
      <c r="K170" t="s">
        <v>3259</v>
      </c>
      <c r="L170" t="s">
        <v>3457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workbookViewId="0">
      <selection activeCell="A6" sqref="A6:B6"/>
    </sheetView>
  </sheetViews>
  <sheetFormatPr baseColWidth="10" defaultRowHeight="16" x14ac:dyDescent="0.2"/>
  <cols>
    <col min="2" max="2" width="10.83203125" style="6"/>
  </cols>
  <sheetData>
    <row r="1" spans="1:2" x14ac:dyDescent="0.2">
      <c r="A1" t="s">
        <v>2018</v>
      </c>
      <c r="B1" s="6" t="s">
        <v>3088</v>
      </c>
    </row>
    <row r="2" spans="1:2" x14ac:dyDescent="0.2">
      <c r="A2" t="s">
        <v>3105</v>
      </c>
      <c r="B2" s="6">
        <v>3.72337962962963E-2</v>
      </c>
    </row>
    <row r="3" spans="1:2" x14ac:dyDescent="0.2">
      <c r="A3" t="s">
        <v>3106</v>
      </c>
      <c r="B3" s="6">
        <v>2.0706018518518519E-2</v>
      </c>
    </row>
    <row r="4" spans="1:2" x14ac:dyDescent="0.2">
      <c r="A4" t="s">
        <v>3107</v>
      </c>
      <c r="B4" s="6">
        <v>2.6562499999999999E-2</v>
      </c>
    </row>
    <row r="5" spans="1:2" x14ac:dyDescent="0.2">
      <c r="A5" t="s">
        <v>3108</v>
      </c>
      <c r="B5" s="6">
        <v>3.1331018518518515E-2</v>
      </c>
    </row>
    <row r="6" spans="1:2" x14ac:dyDescent="0.2">
      <c r="A6" t="s">
        <v>3109</v>
      </c>
      <c r="B6" s="6">
        <v>3.7615740740740739E-3</v>
      </c>
    </row>
    <row r="7" spans="1:2" x14ac:dyDescent="0.2">
      <c r="A7" t="s">
        <v>3110</v>
      </c>
      <c r="B7" s="6">
        <v>2.6226851851851852E-2</v>
      </c>
    </row>
    <row r="8" spans="1:2" x14ac:dyDescent="0.2">
      <c r="A8" t="s">
        <v>3111</v>
      </c>
      <c r="B8" s="6">
        <v>2.148148148148148E-2</v>
      </c>
    </row>
    <row r="9" spans="1:2" x14ac:dyDescent="0.2">
      <c r="A9" t="s">
        <v>3090</v>
      </c>
      <c r="B9" s="6">
        <v>1.6423611111111111E-2</v>
      </c>
    </row>
    <row r="10" spans="1:2" x14ac:dyDescent="0.2">
      <c r="A10" t="s">
        <v>3100</v>
      </c>
      <c r="B10" s="6">
        <v>3.6990740740740741E-2</v>
      </c>
    </row>
    <row r="11" spans="1:2" x14ac:dyDescent="0.2">
      <c r="A11" t="s">
        <v>3101</v>
      </c>
      <c r="B11" s="6">
        <v>6.2071759259259257E-2</v>
      </c>
    </row>
    <row r="12" spans="1:2" x14ac:dyDescent="0.2">
      <c r="A12" t="s">
        <v>3102</v>
      </c>
      <c r="B12" s="6">
        <v>2.1099537037037038E-2</v>
      </c>
    </row>
    <row r="13" spans="1:2" x14ac:dyDescent="0.2">
      <c r="A13" t="s">
        <v>3103</v>
      </c>
      <c r="B13" s="6">
        <v>2.6527777777777779E-2</v>
      </c>
    </row>
    <row r="14" spans="1:2" x14ac:dyDescent="0.2">
      <c r="A14" t="s">
        <v>3104</v>
      </c>
      <c r="B14" s="6">
        <v>2.2789351851851852E-2</v>
      </c>
    </row>
    <row r="15" spans="1:2" x14ac:dyDescent="0.2">
      <c r="A15" t="s">
        <v>3091</v>
      </c>
      <c r="B15" s="6">
        <v>3.2743055555555553E-2</v>
      </c>
    </row>
    <row r="16" spans="1:2" x14ac:dyDescent="0.2">
      <c r="A16" t="s">
        <v>3092</v>
      </c>
      <c r="B16" s="6">
        <v>2.4710648148148148E-2</v>
      </c>
    </row>
    <row r="17" spans="1:2" x14ac:dyDescent="0.2">
      <c r="A17" t="s">
        <v>3093</v>
      </c>
      <c r="B17" s="6">
        <v>3.4236111111111113E-2</v>
      </c>
    </row>
    <row r="18" spans="1:2" x14ac:dyDescent="0.2">
      <c r="A18" t="s">
        <v>3094</v>
      </c>
      <c r="B18" s="6">
        <v>2.7766203703703706E-2</v>
      </c>
    </row>
    <row r="19" spans="1:2" x14ac:dyDescent="0.2">
      <c r="A19" t="s">
        <v>3095</v>
      </c>
      <c r="B19" s="6">
        <v>2.7118055555555552E-2</v>
      </c>
    </row>
    <row r="20" spans="1:2" x14ac:dyDescent="0.2">
      <c r="A20" t="s">
        <v>3096</v>
      </c>
      <c r="B20" s="6">
        <v>3.7731481481481484E-2</v>
      </c>
    </row>
    <row r="21" spans="1:2" x14ac:dyDescent="0.2">
      <c r="A21" t="s">
        <v>3097</v>
      </c>
      <c r="B21" s="6">
        <v>3.6435185185185189E-2</v>
      </c>
    </row>
    <row r="22" spans="1:2" x14ac:dyDescent="0.2">
      <c r="A22" t="s">
        <v>3098</v>
      </c>
      <c r="B22" s="6">
        <v>3.394675925925926E-2</v>
      </c>
    </row>
    <row r="23" spans="1:2" x14ac:dyDescent="0.2">
      <c r="A23" t="s">
        <v>3099</v>
      </c>
      <c r="B23" s="6">
        <v>4.071759259259259E-2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3"/>
  <sheetViews>
    <sheetView topLeftCell="A102" workbookViewId="0">
      <selection activeCell="A125" sqref="A125"/>
    </sheetView>
  </sheetViews>
  <sheetFormatPr baseColWidth="10" defaultRowHeight="16" x14ac:dyDescent="0.2"/>
  <cols>
    <col min="1" max="1" width="25" bestFit="1" customWidth="1"/>
    <col min="2" max="2" width="17.1640625" bestFit="1" customWidth="1"/>
  </cols>
  <sheetData>
    <row r="3" spans="1:2" x14ac:dyDescent="0.2">
      <c r="A3" s="1" t="s">
        <v>2018</v>
      </c>
      <c r="B3" t="s">
        <v>2182</v>
      </c>
    </row>
    <row r="4" spans="1:2" x14ac:dyDescent="0.2">
      <c r="A4" s="2" t="s">
        <v>2121</v>
      </c>
      <c r="B4" s="3">
        <v>300.89722222222326</v>
      </c>
    </row>
    <row r="5" spans="1:2" x14ac:dyDescent="0.2">
      <c r="A5" s="2" t="s">
        <v>2059</v>
      </c>
      <c r="B5" s="3">
        <v>191.57291666666708</v>
      </c>
    </row>
    <row r="6" spans="1:2" x14ac:dyDescent="0.2">
      <c r="A6" s="2" t="s">
        <v>2038</v>
      </c>
      <c r="B6" s="3">
        <v>184.69236111111056</v>
      </c>
    </row>
    <row r="7" spans="1:2" x14ac:dyDescent="0.2">
      <c r="A7" s="2" t="s">
        <v>2141</v>
      </c>
      <c r="B7" s="3">
        <v>159.05555555555534</v>
      </c>
    </row>
    <row r="8" spans="1:2" x14ac:dyDescent="0.2">
      <c r="A8" s="2" t="s">
        <v>2047</v>
      </c>
      <c r="B8" s="3">
        <v>111.74305555555543</v>
      </c>
    </row>
    <row r="9" spans="1:2" x14ac:dyDescent="0.2">
      <c r="A9" s="2" t="s">
        <v>2131</v>
      </c>
      <c r="B9" s="3">
        <v>46.842361111111103</v>
      </c>
    </row>
    <row r="10" spans="1:2" x14ac:dyDescent="0.2">
      <c r="A10" s="2" t="s">
        <v>2023</v>
      </c>
      <c r="B10" s="3">
        <v>39.416666666666636</v>
      </c>
    </row>
    <row r="11" spans="1:2" x14ac:dyDescent="0.2">
      <c r="A11" s="2" t="s">
        <v>2101</v>
      </c>
      <c r="B11" s="3">
        <v>38.075000000000017</v>
      </c>
    </row>
    <row r="12" spans="1:2" x14ac:dyDescent="0.2">
      <c r="A12" s="2" t="s">
        <v>2144</v>
      </c>
      <c r="B12" s="3">
        <v>30.169444444444473</v>
      </c>
    </row>
    <row r="13" spans="1:2" x14ac:dyDescent="0.2">
      <c r="A13" s="2" t="s">
        <v>2163</v>
      </c>
      <c r="B13" s="3">
        <v>25.988888888888919</v>
      </c>
    </row>
    <row r="14" spans="1:2" x14ac:dyDescent="0.2">
      <c r="A14" s="2" t="s">
        <v>2090</v>
      </c>
      <c r="B14" s="3">
        <v>25.673611111111128</v>
      </c>
    </row>
    <row r="15" spans="1:2" x14ac:dyDescent="0.2">
      <c r="A15" s="2" t="s">
        <v>2089</v>
      </c>
      <c r="B15" s="3">
        <v>24.375000000000007</v>
      </c>
    </row>
    <row r="16" spans="1:2" x14ac:dyDescent="0.2">
      <c r="A16" s="2" t="s">
        <v>2044</v>
      </c>
      <c r="B16" s="3">
        <v>20.329166666666659</v>
      </c>
    </row>
    <row r="17" spans="1:2" x14ac:dyDescent="0.2">
      <c r="A17" s="2" t="s">
        <v>2156</v>
      </c>
      <c r="B17" s="3">
        <v>19.009722222222237</v>
      </c>
    </row>
    <row r="18" spans="1:2" x14ac:dyDescent="0.2">
      <c r="A18" s="2" t="s">
        <v>2177</v>
      </c>
      <c r="B18" s="3">
        <v>14.975694444444441</v>
      </c>
    </row>
    <row r="19" spans="1:2" x14ac:dyDescent="0.2">
      <c r="A19" s="2" t="s">
        <v>2098</v>
      </c>
      <c r="B19" s="3">
        <v>13.361111111111109</v>
      </c>
    </row>
    <row r="20" spans="1:2" x14ac:dyDescent="0.2">
      <c r="A20" s="2" t="s">
        <v>2091</v>
      </c>
      <c r="B20" s="3">
        <v>13.020833333333332</v>
      </c>
    </row>
    <row r="21" spans="1:2" x14ac:dyDescent="0.2">
      <c r="A21" s="2" t="s">
        <v>2048</v>
      </c>
      <c r="B21" s="3">
        <v>12.656944444444447</v>
      </c>
    </row>
    <row r="22" spans="1:2" x14ac:dyDescent="0.2">
      <c r="A22" s="2" t="s">
        <v>2147</v>
      </c>
      <c r="B22" s="3">
        <v>11.119444444444444</v>
      </c>
    </row>
    <row r="23" spans="1:2" x14ac:dyDescent="0.2">
      <c r="A23" s="2" t="s">
        <v>2063</v>
      </c>
      <c r="B23" s="3">
        <v>10.488888888888884</v>
      </c>
    </row>
    <row r="24" spans="1:2" x14ac:dyDescent="0.2">
      <c r="A24" s="2" t="s">
        <v>2043</v>
      </c>
      <c r="B24" s="3">
        <v>9.5409722222222211</v>
      </c>
    </row>
    <row r="25" spans="1:2" x14ac:dyDescent="0.2">
      <c r="A25" s="2" t="s">
        <v>2155</v>
      </c>
      <c r="B25" s="3">
        <v>8.3819444444444446</v>
      </c>
    </row>
    <row r="26" spans="1:2" x14ac:dyDescent="0.2">
      <c r="A26" s="2" t="s">
        <v>2138</v>
      </c>
      <c r="B26" s="3">
        <v>8.283333333333335</v>
      </c>
    </row>
    <row r="27" spans="1:2" x14ac:dyDescent="0.2">
      <c r="A27" s="2" t="s">
        <v>2130</v>
      </c>
      <c r="B27" s="3">
        <v>6.8930555555555557</v>
      </c>
    </row>
    <row r="28" spans="1:2" x14ac:dyDescent="0.2">
      <c r="A28" s="2" t="s">
        <v>2145</v>
      </c>
      <c r="B28" s="3">
        <v>5.5444444444444443</v>
      </c>
    </row>
    <row r="29" spans="1:2" x14ac:dyDescent="0.2">
      <c r="A29" s="2" t="s">
        <v>2029</v>
      </c>
      <c r="B29" s="3">
        <v>5.2506944444444432</v>
      </c>
    </row>
    <row r="30" spans="1:2" x14ac:dyDescent="0.2">
      <c r="A30" s="2" t="s">
        <v>2166</v>
      </c>
      <c r="B30" s="3">
        <v>4.5173611111111107</v>
      </c>
    </row>
    <row r="31" spans="1:2" x14ac:dyDescent="0.2">
      <c r="A31" s="2" t="s">
        <v>2087</v>
      </c>
      <c r="B31" s="3">
        <v>3.9333333333333327</v>
      </c>
    </row>
    <row r="32" spans="1:2" x14ac:dyDescent="0.2">
      <c r="A32" s="2" t="s">
        <v>2176</v>
      </c>
      <c r="B32" s="3">
        <v>3.7472222222222222</v>
      </c>
    </row>
    <row r="33" spans="1:2" x14ac:dyDescent="0.2">
      <c r="A33" s="2" t="s">
        <v>2046</v>
      </c>
      <c r="B33" s="3">
        <v>3.5777777777777779</v>
      </c>
    </row>
    <row r="34" spans="1:2" x14ac:dyDescent="0.2">
      <c r="A34" s="2" t="s">
        <v>2125</v>
      </c>
      <c r="B34" s="3">
        <v>3.1326388888888883</v>
      </c>
    </row>
    <row r="35" spans="1:2" x14ac:dyDescent="0.2">
      <c r="A35" s="2" t="s">
        <v>2033</v>
      </c>
      <c r="B35" s="3">
        <v>3.1006944444444446</v>
      </c>
    </row>
    <row r="36" spans="1:2" x14ac:dyDescent="0.2">
      <c r="A36" s="2" t="s">
        <v>2021</v>
      </c>
      <c r="B36" s="3">
        <v>2.8583333333333334</v>
      </c>
    </row>
    <row r="37" spans="1:2" x14ac:dyDescent="0.2">
      <c r="A37" s="2" t="s">
        <v>2099</v>
      </c>
      <c r="B37" s="3">
        <v>2.7562500000000001</v>
      </c>
    </row>
    <row r="38" spans="1:2" x14ac:dyDescent="0.2">
      <c r="A38" s="2" t="s">
        <v>2128</v>
      </c>
      <c r="B38" s="3">
        <v>2.7083333333333335</v>
      </c>
    </row>
    <row r="39" spans="1:2" x14ac:dyDescent="0.2">
      <c r="A39" s="2" t="s">
        <v>2094</v>
      </c>
      <c r="B39" s="3">
        <v>2.5083333333333337</v>
      </c>
    </row>
    <row r="40" spans="1:2" x14ac:dyDescent="0.2">
      <c r="A40" s="2" t="s">
        <v>2076</v>
      </c>
      <c r="B40" s="3">
        <v>2.479166666666667</v>
      </c>
    </row>
    <row r="41" spans="1:2" x14ac:dyDescent="0.2">
      <c r="A41" s="2" t="s">
        <v>2103</v>
      </c>
      <c r="B41" s="3">
        <v>2.4500000000000006</v>
      </c>
    </row>
    <row r="42" spans="1:2" x14ac:dyDescent="0.2">
      <c r="A42" s="2" t="s">
        <v>2160</v>
      </c>
      <c r="B42" s="3">
        <v>2.4479166666666674</v>
      </c>
    </row>
    <row r="43" spans="1:2" x14ac:dyDescent="0.2">
      <c r="A43" s="2" t="s">
        <v>2027</v>
      </c>
      <c r="B43" s="3">
        <v>2.2944444444444452</v>
      </c>
    </row>
    <row r="44" spans="1:2" x14ac:dyDescent="0.2">
      <c r="A44" s="2" t="s">
        <v>2035</v>
      </c>
      <c r="B44" s="3">
        <v>2.1750000000000007</v>
      </c>
    </row>
    <row r="45" spans="1:2" x14ac:dyDescent="0.2">
      <c r="A45" s="2" t="s">
        <v>2072</v>
      </c>
      <c r="B45" s="3">
        <v>2.0798611111111112</v>
      </c>
    </row>
    <row r="46" spans="1:2" x14ac:dyDescent="0.2">
      <c r="A46" s="2" t="s">
        <v>2096</v>
      </c>
      <c r="B46" s="3">
        <v>2.0472222222222225</v>
      </c>
    </row>
    <row r="47" spans="1:2" x14ac:dyDescent="0.2">
      <c r="A47" s="2" t="s">
        <v>2146</v>
      </c>
      <c r="B47" s="3">
        <v>1.9826388888888891</v>
      </c>
    </row>
    <row r="48" spans="1:2" x14ac:dyDescent="0.2">
      <c r="A48" s="2" t="s">
        <v>2088</v>
      </c>
      <c r="B48" s="3">
        <v>1.8993055555555554</v>
      </c>
    </row>
    <row r="49" spans="1:2" x14ac:dyDescent="0.2">
      <c r="A49" s="2" t="s">
        <v>2065</v>
      </c>
      <c r="B49" s="3">
        <v>1.875</v>
      </c>
    </row>
    <row r="50" spans="1:2" x14ac:dyDescent="0.2">
      <c r="A50" s="2" t="s">
        <v>2083</v>
      </c>
      <c r="B50" s="3">
        <v>1.6888888888888893</v>
      </c>
    </row>
    <row r="51" spans="1:2" x14ac:dyDescent="0.2">
      <c r="A51" s="2" t="s">
        <v>2111</v>
      </c>
      <c r="B51" s="3">
        <v>1.6201388888888899</v>
      </c>
    </row>
    <row r="52" spans="1:2" x14ac:dyDescent="0.2">
      <c r="A52" s="2" t="s">
        <v>2040</v>
      </c>
      <c r="B52" s="3">
        <v>1.5694444444444444</v>
      </c>
    </row>
    <row r="53" spans="1:2" x14ac:dyDescent="0.2">
      <c r="A53" s="2" t="s">
        <v>2126</v>
      </c>
      <c r="B53" s="3">
        <v>1.5666666666666664</v>
      </c>
    </row>
    <row r="54" spans="1:2" x14ac:dyDescent="0.2">
      <c r="A54" s="2" t="s">
        <v>2062</v>
      </c>
      <c r="B54" s="3">
        <v>1.4708333333333337</v>
      </c>
    </row>
    <row r="55" spans="1:2" x14ac:dyDescent="0.2">
      <c r="A55" s="2" t="s">
        <v>2149</v>
      </c>
      <c r="B55" s="3">
        <v>1.370138888888889</v>
      </c>
    </row>
    <row r="56" spans="1:2" x14ac:dyDescent="0.2">
      <c r="A56" s="2" t="s">
        <v>2137</v>
      </c>
      <c r="B56" s="3">
        <v>1.2624999999999997</v>
      </c>
    </row>
    <row r="57" spans="1:2" x14ac:dyDescent="0.2">
      <c r="A57" s="2" t="s">
        <v>2164</v>
      </c>
      <c r="B57" s="3">
        <v>1.1979166666666652</v>
      </c>
    </row>
    <row r="58" spans="1:2" x14ac:dyDescent="0.2">
      <c r="A58" s="2" t="s">
        <v>2170</v>
      </c>
      <c r="B58" s="3">
        <v>1.0458333333333338</v>
      </c>
    </row>
    <row r="59" spans="1:2" x14ac:dyDescent="0.2">
      <c r="A59" s="2" t="s">
        <v>2169</v>
      </c>
      <c r="B59" s="3">
        <v>0.88680555555555562</v>
      </c>
    </row>
    <row r="60" spans="1:2" x14ac:dyDescent="0.2">
      <c r="A60" s="2" t="s">
        <v>2079</v>
      </c>
      <c r="B60" s="3">
        <v>0.88611111111111118</v>
      </c>
    </row>
    <row r="61" spans="1:2" x14ac:dyDescent="0.2">
      <c r="A61" s="2" t="s">
        <v>2084</v>
      </c>
      <c r="B61" s="3">
        <v>0.8555555555555554</v>
      </c>
    </row>
    <row r="62" spans="1:2" x14ac:dyDescent="0.2">
      <c r="A62" s="2" t="s">
        <v>2022</v>
      </c>
      <c r="B62" s="3">
        <v>0.79861111111111105</v>
      </c>
    </row>
    <row r="63" spans="1:2" x14ac:dyDescent="0.2">
      <c r="A63" s="2" t="s">
        <v>2168</v>
      </c>
      <c r="B63" s="3">
        <v>0.62500000000000022</v>
      </c>
    </row>
    <row r="64" spans="1:2" x14ac:dyDescent="0.2">
      <c r="A64" s="2" t="s">
        <v>2028</v>
      </c>
      <c r="B64" s="3">
        <v>0.60416666666666652</v>
      </c>
    </row>
    <row r="65" spans="1:2" x14ac:dyDescent="0.2">
      <c r="A65" s="2" t="s">
        <v>2113</v>
      </c>
      <c r="B65" s="3">
        <v>0.58055555555555571</v>
      </c>
    </row>
    <row r="66" spans="1:2" x14ac:dyDescent="0.2">
      <c r="A66" s="2" t="s">
        <v>2045</v>
      </c>
      <c r="B66" s="3">
        <v>0.46388888888888857</v>
      </c>
    </row>
    <row r="67" spans="1:2" x14ac:dyDescent="0.2">
      <c r="A67" s="2" t="s">
        <v>2159</v>
      </c>
      <c r="B67" s="3">
        <v>0.44861111111110974</v>
      </c>
    </row>
    <row r="68" spans="1:2" x14ac:dyDescent="0.2">
      <c r="A68" s="2" t="s">
        <v>2073</v>
      </c>
      <c r="B68" s="3">
        <v>0.39861111111111081</v>
      </c>
    </row>
    <row r="69" spans="1:2" x14ac:dyDescent="0.2">
      <c r="A69" s="2" t="s">
        <v>2139</v>
      </c>
      <c r="B69" s="3">
        <v>0.39861111111111081</v>
      </c>
    </row>
    <row r="70" spans="1:2" x14ac:dyDescent="0.2">
      <c r="A70" s="2" t="s">
        <v>2150</v>
      </c>
      <c r="B70" s="3">
        <v>0.37291666666666701</v>
      </c>
    </row>
    <row r="71" spans="1:2" x14ac:dyDescent="0.2">
      <c r="A71" s="2" t="s">
        <v>2120</v>
      </c>
      <c r="B71" s="3">
        <v>0.3666666666666667</v>
      </c>
    </row>
    <row r="72" spans="1:2" x14ac:dyDescent="0.2">
      <c r="A72" s="2" t="s">
        <v>2142</v>
      </c>
      <c r="B72" s="3">
        <v>0.33750000000000036</v>
      </c>
    </row>
    <row r="73" spans="1:2" x14ac:dyDescent="0.2">
      <c r="A73" s="2" t="s">
        <v>2025</v>
      </c>
      <c r="B73" s="3">
        <v>0.32083333333333319</v>
      </c>
    </row>
    <row r="74" spans="1:2" x14ac:dyDescent="0.2">
      <c r="A74" s="2" t="s">
        <v>2041</v>
      </c>
      <c r="B74" s="3">
        <v>0.3125</v>
      </c>
    </row>
    <row r="75" spans="1:2" x14ac:dyDescent="0.2">
      <c r="A75" s="2" t="s">
        <v>2042</v>
      </c>
      <c r="B75" s="3">
        <v>0.31111111111111112</v>
      </c>
    </row>
    <row r="76" spans="1:2" x14ac:dyDescent="0.2">
      <c r="A76" s="2" t="s">
        <v>2080</v>
      </c>
      <c r="B76" s="3">
        <v>0.28750000000000031</v>
      </c>
    </row>
    <row r="77" spans="1:2" x14ac:dyDescent="0.2">
      <c r="A77" s="2" t="s">
        <v>2133</v>
      </c>
      <c r="B77" s="3">
        <v>0.2847222222222221</v>
      </c>
    </row>
    <row r="78" spans="1:2" x14ac:dyDescent="0.2">
      <c r="A78" s="2" t="s">
        <v>2161</v>
      </c>
      <c r="B78" s="3">
        <v>0.26249999999999973</v>
      </c>
    </row>
    <row r="79" spans="1:2" x14ac:dyDescent="0.2">
      <c r="A79" s="2" t="s">
        <v>2070</v>
      </c>
      <c r="B79" s="3">
        <v>0.26249999999999973</v>
      </c>
    </row>
    <row r="80" spans="1:2" x14ac:dyDescent="0.2">
      <c r="A80" s="2" t="s">
        <v>2060</v>
      </c>
      <c r="B80" s="3">
        <v>0.26111111111111107</v>
      </c>
    </row>
    <row r="81" spans="1:2" x14ac:dyDescent="0.2">
      <c r="A81" s="2" t="s">
        <v>2134</v>
      </c>
      <c r="B81" s="3">
        <v>0.25625000000000009</v>
      </c>
    </row>
    <row r="82" spans="1:2" x14ac:dyDescent="0.2">
      <c r="A82" s="2" t="s">
        <v>2086</v>
      </c>
      <c r="B82" s="3">
        <v>0.22361111111111098</v>
      </c>
    </row>
    <row r="83" spans="1:2" x14ac:dyDescent="0.2">
      <c r="A83" s="2" t="s">
        <v>2074</v>
      </c>
      <c r="B83" s="3">
        <v>0.22291666666666687</v>
      </c>
    </row>
    <row r="84" spans="1:2" x14ac:dyDescent="0.2">
      <c r="A84" s="2" t="s">
        <v>2055</v>
      </c>
      <c r="B84" s="3">
        <v>0.21249999999999991</v>
      </c>
    </row>
    <row r="85" spans="1:2" x14ac:dyDescent="0.2">
      <c r="A85" s="2" t="s">
        <v>2056</v>
      </c>
      <c r="B85" s="3">
        <v>0.20972222222222237</v>
      </c>
    </row>
    <row r="86" spans="1:2" x14ac:dyDescent="0.2">
      <c r="A86" s="2" t="s">
        <v>2039</v>
      </c>
      <c r="B86" s="3">
        <v>0.20000000000000062</v>
      </c>
    </row>
    <row r="87" spans="1:2" x14ac:dyDescent="0.2">
      <c r="A87" s="2" t="s">
        <v>2124</v>
      </c>
      <c r="B87" s="3">
        <v>0.1958333333333333</v>
      </c>
    </row>
    <row r="88" spans="1:2" x14ac:dyDescent="0.2">
      <c r="A88" s="2" t="s">
        <v>2050</v>
      </c>
      <c r="B88" s="3">
        <v>0.1958333333333333</v>
      </c>
    </row>
    <row r="89" spans="1:2" x14ac:dyDescent="0.2">
      <c r="A89" s="2" t="s">
        <v>2069</v>
      </c>
      <c r="B89" s="3">
        <v>0.1958333333333333</v>
      </c>
    </row>
    <row r="90" spans="1:2" x14ac:dyDescent="0.2">
      <c r="A90" s="2" t="s">
        <v>2114</v>
      </c>
      <c r="B90" s="3">
        <v>0.19374999999999964</v>
      </c>
    </row>
    <row r="91" spans="1:2" x14ac:dyDescent="0.2">
      <c r="A91" s="2" t="s">
        <v>2123</v>
      </c>
      <c r="B91" s="3">
        <v>0.1875</v>
      </c>
    </row>
    <row r="92" spans="1:2" x14ac:dyDescent="0.2">
      <c r="A92" s="2" t="s">
        <v>2105</v>
      </c>
      <c r="B92" s="3">
        <v>0.18611111111111134</v>
      </c>
    </row>
    <row r="93" spans="1:2" x14ac:dyDescent="0.2">
      <c r="A93" s="2" t="s">
        <v>2153</v>
      </c>
      <c r="B93" s="3">
        <v>0.17638888888888893</v>
      </c>
    </row>
    <row r="94" spans="1:2" x14ac:dyDescent="0.2">
      <c r="A94" s="2" t="s">
        <v>2053</v>
      </c>
      <c r="B94" s="3">
        <v>0.17083333333333339</v>
      </c>
    </row>
    <row r="95" spans="1:2" x14ac:dyDescent="0.2">
      <c r="A95" s="2" t="s">
        <v>2024</v>
      </c>
      <c r="B95" s="3">
        <v>0.16805555555555562</v>
      </c>
    </row>
    <row r="96" spans="1:2" x14ac:dyDescent="0.2">
      <c r="A96" s="2" t="s">
        <v>2158</v>
      </c>
      <c r="B96" s="3">
        <v>0.16666666666666669</v>
      </c>
    </row>
    <row r="97" spans="1:2" x14ac:dyDescent="0.2">
      <c r="A97" s="2" t="s">
        <v>2167</v>
      </c>
      <c r="B97" s="3">
        <v>0.16527777777777786</v>
      </c>
    </row>
    <row r="98" spans="1:2" x14ac:dyDescent="0.2">
      <c r="A98" s="2" t="s">
        <v>2078</v>
      </c>
      <c r="B98" s="3">
        <v>0.1611111111111112</v>
      </c>
    </row>
    <row r="99" spans="1:2" x14ac:dyDescent="0.2">
      <c r="A99" s="2" t="s">
        <v>2030</v>
      </c>
      <c r="B99" s="3">
        <v>0.15833333333333321</v>
      </c>
    </row>
    <row r="100" spans="1:2" x14ac:dyDescent="0.2">
      <c r="A100" s="2" t="s">
        <v>2064</v>
      </c>
      <c r="B100" s="3">
        <v>0.13888888888888906</v>
      </c>
    </row>
    <row r="101" spans="1:2" x14ac:dyDescent="0.2">
      <c r="A101" s="2" t="s">
        <v>2037</v>
      </c>
      <c r="B101" s="3">
        <v>0.13750000000000018</v>
      </c>
    </row>
    <row r="102" spans="1:2" x14ac:dyDescent="0.2">
      <c r="A102" s="2" t="s">
        <v>2175</v>
      </c>
      <c r="B102" s="3">
        <v>0.13472222222222241</v>
      </c>
    </row>
    <row r="103" spans="1:2" x14ac:dyDescent="0.2">
      <c r="A103" s="2" t="s">
        <v>2100</v>
      </c>
      <c r="B103" s="3">
        <v>0.10277777777777741</v>
      </c>
    </row>
    <row r="104" spans="1:2" x14ac:dyDescent="0.2">
      <c r="A104" s="2" t="s">
        <v>2162</v>
      </c>
      <c r="B104" s="3">
        <v>9.0277777777778123E-2</v>
      </c>
    </row>
    <row r="105" spans="1:2" x14ac:dyDescent="0.2">
      <c r="A105" s="2" t="s">
        <v>2117</v>
      </c>
      <c r="B105" s="3">
        <v>9.0277777777777679E-2</v>
      </c>
    </row>
    <row r="106" spans="1:2" x14ac:dyDescent="0.2">
      <c r="A106" s="2" t="s">
        <v>2075</v>
      </c>
      <c r="B106" s="3">
        <v>8.7500000000000355E-2</v>
      </c>
    </row>
    <row r="107" spans="1:2" x14ac:dyDescent="0.2">
      <c r="A107" s="2" t="s">
        <v>2036</v>
      </c>
      <c r="B107" s="3">
        <v>7.2916666666667407E-2</v>
      </c>
    </row>
    <row r="108" spans="1:2" x14ac:dyDescent="0.2">
      <c r="A108" s="2" t="s">
        <v>2165</v>
      </c>
      <c r="B108" s="3">
        <v>6.4583333333333437E-2</v>
      </c>
    </row>
    <row r="109" spans="1:2" x14ac:dyDescent="0.2">
      <c r="A109" s="2" t="s">
        <v>2119</v>
      </c>
      <c r="B109" s="3">
        <v>4.722222222222161E-2</v>
      </c>
    </row>
    <row r="110" spans="1:2" x14ac:dyDescent="0.2">
      <c r="A110" s="2" t="s">
        <v>2068</v>
      </c>
      <c r="B110" s="3">
        <v>4.3750000000000178E-2</v>
      </c>
    </row>
    <row r="111" spans="1:2" x14ac:dyDescent="0.2">
      <c r="A111" s="2" t="s">
        <v>2097</v>
      </c>
      <c r="B111" s="3">
        <v>4.1666666666666519E-2</v>
      </c>
    </row>
    <row r="112" spans="1:2" x14ac:dyDescent="0.2">
      <c r="A112" s="2" t="s">
        <v>2115</v>
      </c>
      <c r="B112" s="3">
        <v>3.8888888888889195E-2</v>
      </c>
    </row>
    <row r="113" spans="1:2" x14ac:dyDescent="0.2">
      <c r="A113" s="2" t="s">
        <v>2129</v>
      </c>
      <c r="B113" s="3">
        <v>3.8888888888888751E-2</v>
      </c>
    </row>
    <row r="114" spans="1:2" x14ac:dyDescent="0.2">
      <c r="A114" s="2" t="s">
        <v>2092</v>
      </c>
      <c r="B114" s="3">
        <v>3.7500000000000089E-2</v>
      </c>
    </row>
    <row r="115" spans="1:2" x14ac:dyDescent="0.2">
      <c r="A115" s="2" t="s">
        <v>2148</v>
      </c>
      <c r="B115" s="3">
        <v>2.6388888888888795E-2</v>
      </c>
    </row>
    <row r="116" spans="1:2" x14ac:dyDescent="0.2">
      <c r="A116" s="2" t="s">
        <v>2172</v>
      </c>
      <c r="B116" s="3">
        <v>2.5000000000000133E-2</v>
      </c>
    </row>
    <row r="117" spans="1:2" x14ac:dyDescent="0.2">
      <c r="A117" s="2" t="s">
        <v>2085</v>
      </c>
      <c r="B117" s="3">
        <v>2.3611111111110805E-2</v>
      </c>
    </row>
    <row r="118" spans="1:2" x14ac:dyDescent="0.2">
      <c r="A118" s="2" t="s">
        <v>2102</v>
      </c>
      <c r="B118" s="3">
        <v>2.0833333333332593E-2</v>
      </c>
    </row>
    <row r="119" spans="1:2" x14ac:dyDescent="0.2">
      <c r="A119" s="2" t="s">
        <v>2152</v>
      </c>
      <c r="B119" s="3">
        <v>1.9444444444444597E-2</v>
      </c>
    </row>
    <row r="120" spans="1:2" x14ac:dyDescent="0.2">
      <c r="A120" s="2" t="s">
        <v>2095</v>
      </c>
      <c r="B120" s="3">
        <v>1.8055555555555713E-2</v>
      </c>
    </row>
    <row r="121" spans="1:2" x14ac:dyDescent="0.2">
      <c r="A121" s="2" t="s">
        <v>2107</v>
      </c>
      <c r="B121" s="3">
        <v>1.3888888888888395E-2</v>
      </c>
    </row>
    <row r="122" spans="1:2" x14ac:dyDescent="0.2">
      <c r="A122" s="2" t="s">
        <v>2118</v>
      </c>
      <c r="B122" s="3">
        <v>1.1111111111111072E-2</v>
      </c>
    </row>
    <row r="123" spans="1:2" x14ac:dyDescent="0.2">
      <c r="A123" s="2" t="s">
        <v>2108</v>
      </c>
      <c r="B123" s="3">
        <v>2.777777777778212E-3</v>
      </c>
    </row>
    <row r="124" spans="1:2" x14ac:dyDescent="0.2">
      <c r="A124" s="2" t="s">
        <v>2066</v>
      </c>
      <c r="B124" s="3">
        <v>1.3888888888886619E-3</v>
      </c>
    </row>
    <row r="125" spans="1:2" x14ac:dyDescent="0.2">
      <c r="A125" s="2" t="s">
        <v>2104</v>
      </c>
      <c r="B125" s="3">
        <v>0</v>
      </c>
    </row>
    <row r="126" spans="1:2" x14ac:dyDescent="0.2">
      <c r="A126" s="2" t="s">
        <v>2136</v>
      </c>
      <c r="B126" s="3">
        <v>0</v>
      </c>
    </row>
    <row r="127" spans="1:2" x14ac:dyDescent="0.2">
      <c r="A127" s="2" t="s">
        <v>2051</v>
      </c>
      <c r="B127" s="3">
        <v>0</v>
      </c>
    </row>
    <row r="128" spans="1:2" x14ac:dyDescent="0.2">
      <c r="A128" s="2" t="s">
        <v>2140</v>
      </c>
      <c r="B128" s="3">
        <v>0</v>
      </c>
    </row>
    <row r="129" spans="1:2" x14ac:dyDescent="0.2">
      <c r="A129" s="2" t="s">
        <v>2106</v>
      </c>
      <c r="B129" s="3">
        <v>0</v>
      </c>
    </row>
    <row r="130" spans="1:2" x14ac:dyDescent="0.2">
      <c r="A130" s="2" t="s">
        <v>2181</v>
      </c>
      <c r="B130" s="3">
        <v>0</v>
      </c>
    </row>
    <row r="131" spans="1:2" x14ac:dyDescent="0.2">
      <c r="A131" s="2" t="s">
        <v>2143</v>
      </c>
      <c r="B131" s="3">
        <v>0</v>
      </c>
    </row>
    <row r="132" spans="1:2" x14ac:dyDescent="0.2">
      <c r="A132" s="2" t="s">
        <v>2093</v>
      </c>
      <c r="B132" s="3">
        <v>0</v>
      </c>
    </row>
    <row r="133" spans="1:2" x14ac:dyDescent="0.2">
      <c r="A133" s="2" t="s">
        <v>2026</v>
      </c>
      <c r="B133" s="3">
        <v>0</v>
      </c>
    </row>
    <row r="134" spans="1:2" x14ac:dyDescent="0.2">
      <c r="A134" s="2" t="s">
        <v>2071</v>
      </c>
      <c r="B134" s="3">
        <v>0</v>
      </c>
    </row>
    <row r="135" spans="1:2" x14ac:dyDescent="0.2">
      <c r="A135" s="2" t="s">
        <v>2171</v>
      </c>
      <c r="B135" s="3">
        <v>0</v>
      </c>
    </row>
    <row r="136" spans="1:2" x14ac:dyDescent="0.2">
      <c r="A136" s="2" t="s">
        <v>2173</v>
      </c>
      <c r="B136" s="3">
        <v>0</v>
      </c>
    </row>
    <row r="137" spans="1:2" x14ac:dyDescent="0.2">
      <c r="A137" s="2" t="s">
        <v>2127</v>
      </c>
      <c r="B137" s="3">
        <v>0</v>
      </c>
    </row>
    <row r="138" spans="1:2" x14ac:dyDescent="0.2">
      <c r="A138" s="2" t="s">
        <v>2109</v>
      </c>
      <c r="B138" s="3">
        <v>0</v>
      </c>
    </row>
    <row r="139" spans="1:2" x14ac:dyDescent="0.2">
      <c r="A139" s="2" t="s">
        <v>2157</v>
      </c>
      <c r="B139" s="3">
        <v>0</v>
      </c>
    </row>
    <row r="140" spans="1:2" x14ac:dyDescent="0.2">
      <c r="A140" s="2" t="s">
        <v>2110</v>
      </c>
      <c r="B140" s="3">
        <v>0</v>
      </c>
    </row>
    <row r="141" spans="1:2" x14ac:dyDescent="0.2">
      <c r="A141" s="2" t="s">
        <v>2054</v>
      </c>
      <c r="B141" s="3">
        <v>0</v>
      </c>
    </row>
    <row r="142" spans="1:2" x14ac:dyDescent="0.2">
      <c r="A142" s="2" t="s">
        <v>2077</v>
      </c>
      <c r="B142" s="3">
        <v>0</v>
      </c>
    </row>
    <row r="143" spans="1:2" x14ac:dyDescent="0.2">
      <c r="A143" s="2" t="s">
        <v>2058</v>
      </c>
      <c r="B143" s="3">
        <v>0</v>
      </c>
    </row>
    <row r="144" spans="1:2" x14ac:dyDescent="0.2">
      <c r="A144" s="2" t="s">
        <v>2132</v>
      </c>
      <c r="B144" s="3">
        <v>0</v>
      </c>
    </row>
    <row r="145" spans="1:2" x14ac:dyDescent="0.2">
      <c r="A145" s="2" t="s">
        <v>2020</v>
      </c>
      <c r="B145" s="3">
        <v>0</v>
      </c>
    </row>
    <row r="146" spans="1:2" x14ac:dyDescent="0.2">
      <c r="A146" s="2" t="s">
        <v>2067</v>
      </c>
      <c r="B146" s="3">
        <v>0</v>
      </c>
    </row>
    <row r="147" spans="1:2" x14ac:dyDescent="0.2">
      <c r="A147" s="2" t="s">
        <v>2122</v>
      </c>
      <c r="B147" s="3">
        <v>0</v>
      </c>
    </row>
    <row r="148" spans="1:2" x14ac:dyDescent="0.2">
      <c r="A148" s="2" t="s">
        <v>2112</v>
      </c>
      <c r="B148" s="3">
        <v>0</v>
      </c>
    </row>
    <row r="149" spans="1:2" x14ac:dyDescent="0.2">
      <c r="A149" s="2" t="s">
        <v>2031</v>
      </c>
      <c r="B149" s="3">
        <v>0</v>
      </c>
    </row>
    <row r="150" spans="1:2" x14ac:dyDescent="0.2">
      <c r="A150" s="2" t="s">
        <v>2032</v>
      </c>
      <c r="B150" s="3">
        <v>0</v>
      </c>
    </row>
    <row r="151" spans="1:2" x14ac:dyDescent="0.2">
      <c r="A151" s="2" t="s">
        <v>2151</v>
      </c>
      <c r="B151" s="3">
        <v>0</v>
      </c>
    </row>
    <row r="152" spans="1:2" x14ac:dyDescent="0.2">
      <c r="A152" s="2" t="s">
        <v>2081</v>
      </c>
      <c r="B152" s="3">
        <v>0</v>
      </c>
    </row>
    <row r="153" spans="1:2" x14ac:dyDescent="0.2">
      <c r="A153" s="2" t="s">
        <v>2082</v>
      </c>
      <c r="B153" s="3">
        <v>0</v>
      </c>
    </row>
    <row r="154" spans="1:2" x14ac:dyDescent="0.2">
      <c r="A154" s="2" t="s">
        <v>2135</v>
      </c>
      <c r="B154" s="3">
        <v>0</v>
      </c>
    </row>
    <row r="155" spans="1:2" x14ac:dyDescent="0.2">
      <c r="A155" s="2" t="s">
        <v>2057</v>
      </c>
      <c r="B155" s="3">
        <v>0</v>
      </c>
    </row>
    <row r="156" spans="1:2" x14ac:dyDescent="0.2">
      <c r="A156" s="2" t="s">
        <v>2174</v>
      </c>
      <c r="B156" s="3">
        <v>0</v>
      </c>
    </row>
    <row r="157" spans="1:2" x14ac:dyDescent="0.2">
      <c r="A157" s="2" t="s">
        <v>2154</v>
      </c>
      <c r="B157" s="3">
        <v>0</v>
      </c>
    </row>
    <row r="158" spans="1:2" x14ac:dyDescent="0.2">
      <c r="A158" s="2" t="s">
        <v>2052</v>
      </c>
      <c r="B158" s="3">
        <v>0</v>
      </c>
    </row>
    <row r="159" spans="1:2" x14ac:dyDescent="0.2">
      <c r="A159" s="2" t="s">
        <v>2034</v>
      </c>
      <c r="B159" s="3">
        <v>0</v>
      </c>
    </row>
    <row r="160" spans="1:2" x14ac:dyDescent="0.2">
      <c r="A160" s="2" t="s">
        <v>2049</v>
      </c>
      <c r="B160" s="3">
        <v>0</v>
      </c>
    </row>
    <row r="161" spans="1:2" x14ac:dyDescent="0.2">
      <c r="A161" s="2" t="s">
        <v>2061</v>
      </c>
      <c r="B161" s="3">
        <v>0</v>
      </c>
    </row>
    <row r="162" spans="1:2" x14ac:dyDescent="0.2">
      <c r="A162" s="2" t="s">
        <v>2116</v>
      </c>
      <c r="B162" s="3">
        <v>0</v>
      </c>
    </row>
    <row r="163" spans="1:2" x14ac:dyDescent="0.2">
      <c r="A163" s="2" t="s">
        <v>2019</v>
      </c>
      <c r="B163" s="3">
        <v>1420.0243055555568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052"/>
  <sheetViews>
    <sheetView workbookViewId="0">
      <selection activeCell="M2" sqref="M2"/>
    </sheetView>
  </sheetViews>
  <sheetFormatPr baseColWidth="10" defaultRowHeight="16" x14ac:dyDescent="0.2"/>
  <cols>
    <col min="1" max="1" width="6.1640625" bestFit="1" customWidth="1"/>
    <col min="3" max="3" width="42.5" customWidth="1"/>
    <col min="4" max="4" width="22.1640625" customWidth="1"/>
    <col min="5" max="5" width="10.5" bestFit="1" customWidth="1"/>
    <col min="10" max="10" width="19.83203125" bestFit="1" customWidth="1"/>
  </cols>
  <sheetData>
    <row r="1" spans="1:13" x14ac:dyDescent="0.2">
      <c r="A1" t="s">
        <v>2014</v>
      </c>
      <c r="B1" t="s">
        <v>0</v>
      </c>
      <c r="C1" t="s">
        <v>1</v>
      </c>
      <c r="D1" t="s">
        <v>2016</v>
      </c>
      <c r="E1" t="s">
        <v>2015</v>
      </c>
      <c r="F1" t="s">
        <v>2012</v>
      </c>
      <c r="G1" t="s">
        <v>2017</v>
      </c>
      <c r="H1" t="s">
        <v>2013</v>
      </c>
      <c r="I1" t="s">
        <v>2180</v>
      </c>
      <c r="J1" t="s">
        <v>2179</v>
      </c>
      <c r="K1" t="s">
        <v>2178</v>
      </c>
      <c r="L1" t="s">
        <v>2183</v>
      </c>
      <c r="M1" t="s">
        <v>2184</v>
      </c>
    </row>
    <row r="2" spans="1:13" x14ac:dyDescent="0.2">
      <c r="A2">
        <v>1</v>
      </c>
      <c r="B2" t="s">
        <v>2</v>
      </c>
      <c r="C2" t="s">
        <v>3</v>
      </c>
      <c r="F2">
        <f t="shared" ref="F2:F65" si="0">LEN(C2)</f>
        <v>12</v>
      </c>
      <c r="G2" t="b">
        <v>1</v>
      </c>
      <c r="H2" t="str">
        <f t="shared" ref="H2:H65" si="1">IF(ISBLANK(G2),H1,C2)</f>
        <v>Apr 12, 2020</v>
      </c>
      <c r="I2">
        <f>IF(D2=D1,I1,E2)</f>
        <v>0</v>
      </c>
      <c r="J2" s="5" t="e">
        <f t="shared" ref="J2:J4" si="2">TIME(0,LEFT(E2,2),RIGHT(E2,2))</f>
        <v>#VALUE!</v>
      </c>
      <c r="K2">
        <f t="shared" ref="K2:K65" si="3">_xlfn.MINIFS(J:J,D:D,D2,B:B,B2)</f>
        <v>0</v>
      </c>
      <c r="L2">
        <f>_xlfn.MAXIFS(J:J,D:D,D2,B:B,B2)</f>
        <v>0</v>
      </c>
      <c r="M2">
        <f>L2-K2</f>
        <v>0</v>
      </c>
    </row>
    <row r="3" spans="1:13" x14ac:dyDescent="0.2">
      <c r="A3">
        <v>2</v>
      </c>
      <c r="B3" t="s">
        <v>2</v>
      </c>
      <c r="C3" t="s">
        <v>4</v>
      </c>
      <c r="F3">
        <f t="shared" si="0"/>
        <v>181</v>
      </c>
      <c r="H3" t="str">
        <f t="shared" si="1"/>
        <v>Apr 12, 2020</v>
      </c>
      <c r="I3">
        <f t="shared" ref="I3:I4" si="4">IF(D3=D2,I2,E3)</f>
        <v>0</v>
      </c>
      <c r="J3" s="5" t="e">
        <f t="shared" si="2"/>
        <v>#VALUE!</v>
      </c>
      <c r="K3">
        <f t="shared" si="3"/>
        <v>0</v>
      </c>
      <c r="L3">
        <f>_xlfn.MAXIFS(J:J,D:D,D3,B:B,B3)</f>
        <v>0</v>
      </c>
      <c r="M3">
        <f t="shared" ref="M3:M29" si="5">L3-K3</f>
        <v>0</v>
      </c>
    </row>
    <row r="4" spans="1:13" x14ac:dyDescent="0.2">
      <c r="A4">
        <v>3</v>
      </c>
      <c r="B4" t="s">
        <v>2</v>
      </c>
      <c r="C4" t="s">
        <v>5</v>
      </c>
      <c r="F4">
        <f t="shared" si="0"/>
        <v>22</v>
      </c>
      <c r="H4" t="str">
        <f t="shared" si="1"/>
        <v>Apr 12, 2020</v>
      </c>
      <c r="I4">
        <f t="shared" si="4"/>
        <v>0</v>
      </c>
      <c r="J4" s="5" t="e">
        <f t="shared" si="2"/>
        <v>#VALUE!</v>
      </c>
      <c r="K4">
        <f t="shared" si="3"/>
        <v>0</v>
      </c>
      <c r="L4">
        <f>_xlfn.MAXIFS(J:J,D:D,D4,B:B,B4)</f>
        <v>0</v>
      </c>
      <c r="M4">
        <f t="shared" si="5"/>
        <v>0</v>
      </c>
    </row>
    <row r="5" spans="1:13" x14ac:dyDescent="0.2">
      <c r="A5">
        <v>4</v>
      </c>
      <c r="B5" t="s">
        <v>2</v>
      </c>
      <c r="C5" t="s">
        <v>6</v>
      </c>
      <c r="D5" t="str">
        <f t="shared" ref="D5:D14" si="6">LEFT(C5,FIND("(",C5)-3)</f>
        <v>Boris Johnson</v>
      </c>
      <c r="E5" t="str">
        <f t="shared" ref="E5:E14" si="7">MID(C5,FIND("(",C5)+1,5)</f>
        <v>00:00</v>
      </c>
      <c r="F5">
        <f t="shared" si="0"/>
        <v>520</v>
      </c>
      <c r="H5" t="str">
        <f t="shared" si="1"/>
        <v>Apr 12, 2020</v>
      </c>
      <c r="I5" t="str">
        <f>IF(D5=D4,I4,E5)</f>
        <v>00:00</v>
      </c>
      <c r="J5" s="5">
        <f>TIME(0,LEFT(E5,2),RIGHT(E5,2))</f>
        <v>0</v>
      </c>
      <c r="K5">
        <f t="shared" si="3"/>
        <v>0</v>
      </c>
      <c r="L5">
        <f>_xlfn.MAXIFS(J:J,D:D,D5,B:B,B5)</f>
        <v>3.3564814814814811E-3</v>
      </c>
      <c r="M5">
        <f t="shared" si="5"/>
        <v>3.3564814814814811E-3</v>
      </c>
    </row>
    <row r="6" spans="1:13" x14ac:dyDescent="0.2">
      <c r="A6">
        <v>5</v>
      </c>
      <c r="B6" t="s">
        <v>2</v>
      </c>
      <c r="C6" t="s">
        <v>7</v>
      </c>
      <c r="D6" t="str">
        <f t="shared" si="6"/>
        <v>Boris Johnson</v>
      </c>
      <c r="E6" t="str">
        <f t="shared" si="7"/>
        <v>00:40</v>
      </c>
      <c r="F6">
        <f t="shared" si="0"/>
        <v>604</v>
      </c>
      <c r="H6" t="str">
        <f t="shared" si="1"/>
        <v>Apr 12, 2020</v>
      </c>
      <c r="I6" t="str">
        <f t="shared" ref="I6:I69" si="8">IF(D6=D5,I5,E6)</f>
        <v>00:00</v>
      </c>
      <c r="J6" s="5">
        <f t="shared" ref="J6:J69" si="9">TIME(0,LEFT(E6,2),RIGHT(E6,2))</f>
        <v>4.6296296296296293E-4</v>
      </c>
      <c r="K6">
        <f t="shared" si="3"/>
        <v>0</v>
      </c>
      <c r="L6">
        <f t="shared" ref="L6:L69" si="10">_xlfn.MAXIFS(J:J,D:D,D6,B:B,B6)</f>
        <v>3.3564814814814811E-3</v>
      </c>
      <c r="M6">
        <f t="shared" si="5"/>
        <v>3.3564814814814811E-3</v>
      </c>
    </row>
    <row r="7" spans="1:13" x14ac:dyDescent="0.2">
      <c r="A7">
        <v>6</v>
      </c>
      <c r="B7" t="s">
        <v>2</v>
      </c>
      <c r="C7" t="s">
        <v>8</v>
      </c>
      <c r="D7" t="str">
        <f t="shared" si="6"/>
        <v>Boris Johnson</v>
      </c>
      <c r="E7" t="str">
        <f t="shared" si="7"/>
        <v>01:25</v>
      </c>
      <c r="F7">
        <f t="shared" si="0"/>
        <v>539</v>
      </c>
      <c r="H7" t="str">
        <f t="shared" si="1"/>
        <v>Apr 12, 2020</v>
      </c>
      <c r="I7" t="str">
        <f t="shared" si="8"/>
        <v>00:00</v>
      </c>
      <c r="J7" s="5">
        <f t="shared" si="9"/>
        <v>9.8379629629629642E-4</v>
      </c>
      <c r="K7">
        <f t="shared" si="3"/>
        <v>0</v>
      </c>
      <c r="L7">
        <f t="shared" si="10"/>
        <v>3.3564814814814811E-3</v>
      </c>
      <c r="M7">
        <f t="shared" si="5"/>
        <v>3.3564814814814811E-3</v>
      </c>
    </row>
    <row r="8" spans="1:13" x14ac:dyDescent="0.2">
      <c r="A8">
        <v>7</v>
      </c>
      <c r="B8" t="s">
        <v>2</v>
      </c>
      <c r="C8" t="s">
        <v>9</v>
      </c>
      <c r="D8" t="str">
        <f t="shared" si="6"/>
        <v>Boris Johnson</v>
      </c>
      <c r="E8" t="str">
        <f t="shared" si="7"/>
        <v>02:07</v>
      </c>
      <c r="F8">
        <f t="shared" si="0"/>
        <v>391</v>
      </c>
      <c r="H8" t="str">
        <f t="shared" si="1"/>
        <v>Apr 12, 2020</v>
      </c>
      <c r="I8" t="str">
        <f t="shared" si="8"/>
        <v>00:00</v>
      </c>
      <c r="J8" s="5">
        <f t="shared" si="9"/>
        <v>1.4699074074074074E-3</v>
      </c>
      <c r="K8">
        <f t="shared" si="3"/>
        <v>0</v>
      </c>
      <c r="L8">
        <f t="shared" si="10"/>
        <v>3.3564814814814811E-3</v>
      </c>
      <c r="M8">
        <f t="shared" si="5"/>
        <v>3.3564814814814811E-3</v>
      </c>
    </row>
    <row r="9" spans="1:13" x14ac:dyDescent="0.2">
      <c r="A9">
        <v>8</v>
      </c>
      <c r="B9" t="s">
        <v>2</v>
      </c>
      <c r="C9" t="s">
        <v>10</v>
      </c>
      <c r="D9" t="str">
        <f t="shared" si="6"/>
        <v>Boris Johnson</v>
      </c>
      <c r="E9" t="str">
        <f t="shared" si="7"/>
        <v>02:35</v>
      </c>
      <c r="F9">
        <f t="shared" si="0"/>
        <v>873</v>
      </c>
      <c r="H9" t="str">
        <f t="shared" si="1"/>
        <v>Apr 12, 2020</v>
      </c>
      <c r="I9" t="str">
        <f t="shared" si="8"/>
        <v>00:00</v>
      </c>
      <c r="J9" s="5">
        <f t="shared" si="9"/>
        <v>1.7939814814814815E-3</v>
      </c>
      <c r="K9">
        <f t="shared" si="3"/>
        <v>0</v>
      </c>
      <c r="L9">
        <f t="shared" si="10"/>
        <v>3.3564814814814811E-3</v>
      </c>
      <c r="M9">
        <f t="shared" si="5"/>
        <v>3.3564814814814811E-3</v>
      </c>
    </row>
    <row r="10" spans="1:13" x14ac:dyDescent="0.2">
      <c r="A10">
        <v>9</v>
      </c>
      <c r="B10" t="s">
        <v>2</v>
      </c>
      <c r="C10" t="s">
        <v>11</v>
      </c>
      <c r="D10" t="str">
        <f t="shared" si="6"/>
        <v>Boris Johnson</v>
      </c>
      <c r="E10" t="str">
        <f t="shared" si="7"/>
        <v>03:45</v>
      </c>
      <c r="F10">
        <f t="shared" si="0"/>
        <v>457</v>
      </c>
      <c r="H10" t="str">
        <f t="shared" si="1"/>
        <v>Apr 12, 2020</v>
      </c>
      <c r="I10" t="str">
        <f t="shared" si="8"/>
        <v>00:00</v>
      </c>
      <c r="J10" s="5">
        <f t="shared" si="9"/>
        <v>2.6041666666666665E-3</v>
      </c>
      <c r="K10">
        <f t="shared" si="3"/>
        <v>0</v>
      </c>
      <c r="L10">
        <f t="shared" si="10"/>
        <v>3.3564814814814811E-3</v>
      </c>
      <c r="M10">
        <f t="shared" si="5"/>
        <v>3.3564814814814811E-3</v>
      </c>
    </row>
    <row r="11" spans="1:13" x14ac:dyDescent="0.2">
      <c r="A11">
        <v>10</v>
      </c>
      <c r="B11" t="s">
        <v>2</v>
      </c>
      <c r="C11" t="s">
        <v>12</v>
      </c>
      <c r="D11" t="str">
        <f t="shared" si="6"/>
        <v>Boris Johnson</v>
      </c>
      <c r="E11" t="str">
        <f t="shared" si="7"/>
        <v>04:27</v>
      </c>
      <c r="F11">
        <f t="shared" si="0"/>
        <v>232</v>
      </c>
      <c r="H11" t="str">
        <f t="shared" si="1"/>
        <v>Apr 12, 2020</v>
      </c>
      <c r="I11" t="str">
        <f t="shared" si="8"/>
        <v>00:00</v>
      </c>
      <c r="J11" s="5">
        <f t="shared" si="9"/>
        <v>3.0902777777777782E-3</v>
      </c>
      <c r="K11">
        <f t="shared" si="3"/>
        <v>0</v>
      </c>
      <c r="L11">
        <f t="shared" si="10"/>
        <v>3.3564814814814811E-3</v>
      </c>
      <c r="M11">
        <f t="shared" si="5"/>
        <v>3.3564814814814811E-3</v>
      </c>
    </row>
    <row r="12" spans="1:13" x14ac:dyDescent="0.2">
      <c r="A12">
        <v>11</v>
      </c>
      <c r="B12" t="s">
        <v>2</v>
      </c>
      <c r="C12" t="s">
        <v>13</v>
      </c>
      <c r="D12" t="str">
        <f t="shared" si="6"/>
        <v>Boris Johnson</v>
      </c>
      <c r="E12" t="str">
        <f t="shared" si="7"/>
        <v>04:50</v>
      </c>
      <c r="F12">
        <f t="shared" si="0"/>
        <v>202</v>
      </c>
      <c r="H12" t="str">
        <f t="shared" si="1"/>
        <v>Apr 12, 2020</v>
      </c>
      <c r="I12" t="str">
        <f t="shared" si="8"/>
        <v>00:00</v>
      </c>
      <c r="J12" s="5">
        <f t="shared" si="9"/>
        <v>3.3564814814814811E-3</v>
      </c>
      <c r="K12">
        <f t="shared" si="3"/>
        <v>0</v>
      </c>
      <c r="L12">
        <f t="shared" si="10"/>
        <v>3.3564814814814811E-3</v>
      </c>
      <c r="M12">
        <f t="shared" si="5"/>
        <v>3.3564814814814811E-3</v>
      </c>
    </row>
    <row r="13" spans="1:13" x14ac:dyDescent="0.2">
      <c r="A13">
        <v>12</v>
      </c>
      <c r="B13" t="s">
        <v>2</v>
      </c>
      <c r="C13" t="s">
        <v>14</v>
      </c>
      <c r="D13" t="str">
        <f t="shared" si="6"/>
        <v>Speaker 2</v>
      </c>
      <c r="E13" t="str">
        <f t="shared" si="7"/>
        <v>05:13</v>
      </c>
      <c r="F13">
        <f t="shared" si="0"/>
        <v>522</v>
      </c>
      <c r="H13" t="str">
        <f t="shared" si="1"/>
        <v>Apr 12, 2020</v>
      </c>
      <c r="I13" t="str">
        <f t="shared" si="8"/>
        <v>05:13</v>
      </c>
      <c r="J13" s="5">
        <f t="shared" si="9"/>
        <v>3.6226851851851854E-3</v>
      </c>
      <c r="K13">
        <f t="shared" si="3"/>
        <v>3.6226851851851854E-3</v>
      </c>
      <c r="L13">
        <f t="shared" si="10"/>
        <v>3.9930555555555561E-3</v>
      </c>
      <c r="M13">
        <f t="shared" si="5"/>
        <v>3.7037037037037073E-4</v>
      </c>
    </row>
    <row r="14" spans="1:13" x14ac:dyDescent="0.2">
      <c r="A14">
        <v>13</v>
      </c>
      <c r="B14" t="s">
        <v>2</v>
      </c>
      <c r="C14" t="s">
        <v>15</v>
      </c>
      <c r="D14" t="str">
        <f t="shared" si="6"/>
        <v>Speaker 2</v>
      </c>
      <c r="E14" t="str">
        <f t="shared" si="7"/>
        <v>05:45</v>
      </c>
      <c r="F14">
        <f t="shared" si="0"/>
        <v>220</v>
      </c>
      <c r="H14" t="str">
        <f t="shared" si="1"/>
        <v>Apr 12, 2020</v>
      </c>
      <c r="I14" t="str">
        <f t="shared" si="8"/>
        <v>05:13</v>
      </c>
      <c r="J14" s="5">
        <f t="shared" si="9"/>
        <v>3.9930555555555561E-3</v>
      </c>
      <c r="K14">
        <f t="shared" si="3"/>
        <v>3.6226851851851854E-3</v>
      </c>
      <c r="L14">
        <f t="shared" si="10"/>
        <v>3.9930555555555561E-3</v>
      </c>
      <c r="M14">
        <f t="shared" si="5"/>
        <v>3.7037037037037073E-4</v>
      </c>
    </row>
    <row r="15" spans="1:13" x14ac:dyDescent="0.2">
      <c r="A15">
        <v>14</v>
      </c>
      <c r="B15" t="s">
        <v>2</v>
      </c>
      <c r="C15" t="s">
        <v>16</v>
      </c>
      <c r="F15">
        <f t="shared" si="0"/>
        <v>295</v>
      </c>
      <c r="H15" t="str">
        <f t="shared" si="1"/>
        <v>Apr 12, 2020</v>
      </c>
      <c r="I15">
        <f t="shared" si="8"/>
        <v>0</v>
      </c>
      <c r="J15" s="5" t="e">
        <f t="shared" si="9"/>
        <v>#VALUE!</v>
      </c>
      <c r="K15">
        <f t="shared" si="3"/>
        <v>0</v>
      </c>
      <c r="L15">
        <f t="shared" si="10"/>
        <v>0</v>
      </c>
      <c r="M15">
        <f t="shared" si="5"/>
        <v>0</v>
      </c>
    </row>
    <row r="16" spans="1:13" x14ac:dyDescent="0.2">
      <c r="A16">
        <v>15</v>
      </c>
      <c r="B16" t="s">
        <v>2</v>
      </c>
      <c r="C16" t="s">
        <v>17</v>
      </c>
      <c r="F16">
        <f t="shared" si="0"/>
        <v>173</v>
      </c>
      <c r="H16" t="str">
        <f t="shared" si="1"/>
        <v>Apr 12, 2020</v>
      </c>
      <c r="I16">
        <f t="shared" si="8"/>
        <v>0</v>
      </c>
      <c r="J16" s="5" t="e">
        <f t="shared" si="9"/>
        <v>#VALUE!</v>
      </c>
      <c r="K16">
        <f t="shared" si="3"/>
        <v>0</v>
      </c>
      <c r="L16">
        <f t="shared" si="10"/>
        <v>0</v>
      </c>
      <c r="M16">
        <f t="shared" si="5"/>
        <v>0</v>
      </c>
    </row>
    <row r="17" spans="1:13" x14ac:dyDescent="0.2">
      <c r="A17">
        <v>16</v>
      </c>
      <c r="B17" t="s">
        <v>18</v>
      </c>
      <c r="C17" t="s">
        <v>19</v>
      </c>
      <c r="F17">
        <f t="shared" si="0"/>
        <v>12</v>
      </c>
      <c r="G17" t="b">
        <v>1</v>
      </c>
      <c r="H17" t="str">
        <f t="shared" si="1"/>
        <v>Apr 14, 2020</v>
      </c>
      <c r="I17">
        <f t="shared" si="8"/>
        <v>0</v>
      </c>
      <c r="J17" s="5" t="e">
        <f t="shared" si="9"/>
        <v>#VALUE!</v>
      </c>
      <c r="K17">
        <f t="shared" si="3"/>
        <v>0</v>
      </c>
      <c r="L17">
        <f t="shared" si="10"/>
        <v>0</v>
      </c>
      <c r="M17">
        <f t="shared" si="5"/>
        <v>0</v>
      </c>
    </row>
    <row r="18" spans="1:13" x14ac:dyDescent="0.2">
      <c r="A18">
        <v>17</v>
      </c>
      <c r="B18" t="s">
        <v>18</v>
      </c>
      <c r="C18" t="s">
        <v>20</v>
      </c>
      <c r="F18">
        <f t="shared" si="0"/>
        <v>181</v>
      </c>
      <c r="H18" t="str">
        <f t="shared" si="1"/>
        <v>Apr 14, 2020</v>
      </c>
      <c r="I18">
        <f t="shared" si="8"/>
        <v>0</v>
      </c>
      <c r="J18" s="5" t="e">
        <f t="shared" si="9"/>
        <v>#VALUE!</v>
      </c>
      <c r="K18">
        <f t="shared" si="3"/>
        <v>0</v>
      </c>
      <c r="L18">
        <f t="shared" si="10"/>
        <v>0</v>
      </c>
      <c r="M18">
        <f t="shared" si="5"/>
        <v>0</v>
      </c>
    </row>
    <row r="19" spans="1:13" x14ac:dyDescent="0.2">
      <c r="A19">
        <v>18</v>
      </c>
      <c r="B19" t="s">
        <v>18</v>
      </c>
      <c r="C19" t="s">
        <v>5</v>
      </c>
      <c r="F19">
        <f t="shared" si="0"/>
        <v>22</v>
      </c>
      <c r="H19" t="str">
        <f t="shared" si="1"/>
        <v>Apr 14, 2020</v>
      </c>
      <c r="I19">
        <f t="shared" si="8"/>
        <v>0</v>
      </c>
      <c r="J19" s="5" t="e">
        <f t="shared" si="9"/>
        <v>#VALUE!</v>
      </c>
      <c r="K19">
        <f t="shared" si="3"/>
        <v>0</v>
      </c>
      <c r="L19">
        <f t="shared" si="10"/>
        <v>0</v>
      </c>
      <c r="M19">
        <f t="shared" si="5"/>
        <v>0</v>
      </c>
    </row>
    <row r="20" spans="1:13" x14ac:dyDescent="0.2">
      <c r="A20">
        <v>19</v>
      </c>
      <c r="B20" t="s">
        <v>18</v>
      </c>
      <c r="C20" t="s">
        <v>21</v>
      </c>
      <c r="D20" t="str">
        <f t="shared" ref="D20:D51" si="11">LEFT(C20,FIND("(",C20)-3)</f>
        <v>Rishi Sunak</v>
      </c>
      <c r="E20" t="str">
        <f t="shared" ref="E20:E51" si="12">MID(C20,FIND("(",C20)+1,5)</f>
        <v>00:00</v>
      </c>
      <c r="F20">
        <f t="shared" si="0"/>
        <v>518</v>
      </c>
      <c r="H20" t="str">
        <f t="shared" si="1"/>
        <v>Apr 14, 2020</v>
      </c>
      <c r="I20" t="str">
        <f t="shared" si="8"/>
        <v>00:00</v>
      </c>
      <c r="J20" s="5">
        <f t="shared" si="9"/>
        <v>0</v>
      </c>
      <c r="K20">
        <f t="shared" si="3"/>
        <v>0</v>
      </c>
      <c r="L20">
        <f t="shared" si="10"/>
        <v>3.4236111111111113E-2</v>
      </c>
      <c r="M20">
        <f t="shared" si="5"/>
        <v>3.4236111111111113E-2</v>
      </c>
    </row>
    <row r="21" spans="1:13" x14ac:dyDescent="0.2">
      <c r="A21">
        <v>20</v>
      </c>
      <c r="B21" t="s">
        <v>18</v>
      </c>
      <c r="C21" t="s">
        <v>22</v>
      </c>
      <c r="D21" t="str">
        <f t="shared" si="11"/>
        <v>Rishi Sunak</v>
      </c>
      <c r="E21" t="str">
        <f t="shared" si="12"/>
        <v>00:35</v>
      </c>
      <c r="F21">
        <f t="shared" si="0"/>
        <v>404</v>
      </c>
      <c r="H21" t="str">
        <f t="shared" si="1"/>
        <v>Apr 14, 2020</v>
      </c>
      <c r="I21" t="str">
        <f t="shared" si="8"/>
        <v>00:00</v>
      </c>
      <c r="J21" s="5">
        <f t="shared" si="9"/>
        <v>4.0509259259259258E-4</v>
      </c>
      <c r="K21">
        <f t="shared" si="3"/>
        <v>0</v>
      </c>
      <c r="L21">
        <f t="shared" si="10"/>
        <v>3.4236111111111113E-2</v>
      </c>
      <c r="M21">
        <f t="shared" si="5"/>
        <v>3.4236111111111113E-2</v>
      </c>
    </row>
    <row r="22" spans="1:13" x14ac:dyDescent="0.2">
      <c r="A22">
        <v>21</v>
      </c>
      <c r="B22" t="s">
        <v>18</v>
      </c>
      <c r="C22" t="s">
        <v>23</v>
      </c>
      <c r="D22" t="str">
        <f t="shared" si="11"/>
        <v>Rishi Sunak</v>
      </c>
      <c r="E22" t="str">
        <f t="shared" si="12"/>
        <v>01:03</v>
      </c>
      <c r="F22">
        <f t="shared" si="0"/>
        <v>420</v>
      </c>
      <c r="H22" t="str">
        <f t="shared" si="1"/>
        <v>Apr 14, 2020</v>
      </c>
      <c r="I22" t="str">
        <f t="shared" si="8"/>
        <v>00:00</v>
      </c>
      <c r="J22" s="5">
        <f t="shared" si="9"/>
        <v>7.291666666666667E-4</v>
      </c>
      <c r="K22">
        <f t="shared" si="3"/>
        <v>0</v>
      </c>
      <c r="L22">
        <f t="shared" si="10"/>
        <v>3.4236111111111113E-2</v>
      </c>
      <c r="M22">
        <f t="shared" si="5"/>
        <v>3.4236111111111113E-2</v>
      </c>
    </row>
    <row r="23" spans="1:13" x14ac:dyDescent="0.2">
      <c r="A23">
        <v>22</v>
      </c>
      <c r="B23" t="s">
        <v>18</v>
      </c>
      <c r="C23" t="s">
        <v>24</v>
      </c>
      <c r="D23" t="str">
        <f t="shared" si="11"/>
        <v>Rishi Sunak</v>
      </c>
      <c r="E23" t="str">
        <f t="shared" si="12"/>
        <v>01:37</v>
      </c>
      <c r="F23">
        <f t="shared" si="0"/>
        <v>498</v>
      </c>
      <c r="H23" t="str">
        <f t="shared" si="1"/>
        <v>Apr 14, 2020</v>
      </c>
      <c r="I23" t="str">
        <f t="shared" si="8"/>
        <v>00:00</v>
      </c>
      <c r="J23" s="5">
        <f t="shared" si="9"/>
        <v>1.1226851851851851E-3</v>
      </c>
      <c r="K23">
        <f t="shared" si="3"/>
        <v>0</v>
      </c>
      <c r="L23">
        <f t="shared" si="10"/>
        <v>3.4236111111111113E-2</v>
      </c>
      <c r="M23">
        <f t="shared" si="5"/>
        <v>3.4236111111111113E-2</v>
      </c>
    </row>
    <row r="24" spans="1:13" x14ac:dyDescent="0.2">
      <c r="A24">
        <v>23</v>
      </c>
      <c r="B24" t="s">
        <v>18</v>
      </c>
      <c r="C24" t="s">
        <v>25</v>
      </c>
      <c r="D24" t="str">
        <f t="shared" si="11"/>
        <v>Rishi Sunak</v>
      </c>
      <c r="E24" t="str">
        <f t="shared" si="12"/>
        <v>02:11</v>
      </c>
      <c r="F24">
        <f t="shared" si="0"/>
        <v>253</v>
      </c>
      <c r="H24" t="str">
        <f t="shared" si="1"/>
        <v>Apr 14, 2020</v>
      </c>
      <c r="I24" t="str">
        <f t="shared" si="8"/>
        <v>00:00</v>
      </c>
      <c r="J24" s="5">
        <f t="shared" si="9"/>
        <v>1.5162037037037036E-3</v>
      </c>
      <c r="K24">
        <f t="shared" si="3"/>
        <v>0</v>
      </c>
      <c r="L24">
        <f t="shared" si="10"/>
        <v>3.4236111111111113E-2</v>
      </c>
      <c r="M24">
        <f t="shared" si="5"/>
        <v>3.4236111111111113E-2</v>
      </c>
    </row>
    <row r="25" spans="1:13" x14ac:dyDescent="0.2">
      <c r="A25">
        <v>24</v>
      </c>
      <c r="B25" t="s">
        <v>18</v>
      </c>
      <c r="C25" t="s">
        <v>26</v>
      </c>
      <c r="D25" t="str">
        <f t="shared" si="11"/>
        <v>Rishi Sunak</v>
      </c>
      <c r="E25" t="str">
        <f t="shared" si="12"/>
        <v>02:32</v>
      </c>
      <c r="F25">
        <f t="shared" si="0"/>
        <v>824</v>
      </c>
      <c r="H25" t="str">
        <f t="shared" si="1"/>
        <v>Apr 14, 2020</v>
      </c>
      <c r="I25" t="str">
        <f t="shared" si="8"/>
        <v>00:00</v>
      </c>
      <c r="J25" s="5">
        <f t="shared" si="9"/>
        <v>1.7592592592592592E-3</v>
      </c>
      <c r="K25">
        <f t="shared" si="3"/>
        <v>0</v>
      </c>
      <c r="L25">
        <f t="shared" si="10"/>
        <v>3.4236111111111113E-2</v>
      </c>
      <c r="M25">
        <f t="shared" si="5"/>
        <v>3.4236111111111113E-2</v>
      </c>
    </row>
    <row r="26" spans="1:13" x14ac:dyDescent="0.2">
      <c r="A26">
        <v>25</v>
      </c>
      <c r="B26" t="s">
        <v>18</v>
      </c>
      <c r="C26" t="s">
        <v>27</v>
      </c>
      <c r="D26" t="str">
        <f t="shared" si="11"/>
        <v>Rishi Sunak</v>
      </c>
      <c r="E26" t="str">
        <f t="shared" si="12"/>
        <v>03:32</v>
      </c>
      <c r="F26">
        <f t="shared" si="0"/>
        <v>586</v>
      </c>
      <c r="H26" t="str">
        <f t="shared" si="1"/>
        <v>Apr 14, 2020</v>
      </c>
      <c r="I26" t="str">
        <f t="shared" si="8"/>
        <v>00:00</v>
      </c>
      <c r="J26" s="5">
        <f t="shared" si="9"/>
        <v>2.4537037037037036E-3</v>
      </c>
      <c r="K26">
        <f t="shared" si="3"/>
        <v>0</v>
      </c>
      <c r="L26">
        <f t="shared" si="10"/>
        <v>3.4236111111111113E-2</v>
      </c>
      <c r="M26">
        <f t="shared" si="5"/>
        <v>3.4236111111111113E-2</v>
      </c>
    </row>
    <row r="27" spans="1:13" x14ac:dyDescent="0.2">
      <c r="A27">
        <v>26</v>
      </c>
      <c r="B27" t="s">
        <v>18</v>
      </c>
      <c r="C27" t="s">
        <v>28</v>
      </c>
      <c r="D27" t="str">
        <f t="shared" si="11"/>
        <v>Rishi Sunak</v>
      </c>
      <c r="E27" t="str">
        <f t="shared" si="12"/>
        <v>04:17</v>
      </c>
      <c r="F27">
        <f t="shared" si="0"/>
        <v>323</v>
      </c>
      <c r="H27" t="str">
        <f t="shared" si="1"/>
        <v>Apr 14, 2020</v>
      </c>
      <c r="I27" t="str">
        <f t="shared" si="8"/>
        <v>00:00</v>
      </c>
      <c r="J27" s="5">
        <f t="shared" si="9"/>
        <v>2.9745370370370373E-3</v>
      </c>
      <c r="K27">
        <f t="shared" si="3"/>
        <v>0</v>
      </c>
      <c r="L27">
        <f t="shared" si="10"/>
        <v>3.4236111111111113E-2</v>
      </c>
      <c r="M27">
        <f t="shared" si="5"/>
        <v>3.4236111111111113E-2</v>
      </c>
    </row>
    <row r="28" spans="1:13" x14ac:dyDescent="0.2">
      <c r="A28">
        <v>27</v>
      </c>
      <c r="B28" t="s">
        <v>18</v>
      </c>
      <c r="C28" t="s">
        <v>29</v>
      </c>
      <c r="D28" t="str">
        <f t="shared" si="11"/>
        <v>Rishi Sunak</v>
      </c>
      <c r="E28" t="str">
        <f t="shared" si="12"/>
        <v>04:47</v>
      </c>
      <c r="F28">
        <f t="shared" si="0"/>
        <v>208</v>
      </c>
      <c r="H28" t="str">
        <f t="shared" si="1"/>
        <v>Apr 14, 2020</v>
      </c>
      <c r="I28" t="str">
        <f t="shared" si="8"/>
        <v>00:00</v>
      </c>
      <c r="J28" s="5">
        <f t="shared" si="9"/>
        <v>3.3217592592592591E-3</v>
      </c>
      <c r="K28">
        <f t="shared" si="3"/>
        <v>0</v>
      </c>
      <c r="L28">
        <f t="shared" si="10"/>
        <v>3.4236111111111113E-2</v>
      </c>
      <c r="M28">
        <f t="shared" si="5"/>
        <v>3.4236111111111113E-2</v>
      </c>
    </row>
    <row r="29" spans="1:13" x14ac:dyDescent="0.2">
      <c r="A29">
        <v>28</v>
      </c>
      <c r="B29" t="s">
        <v>18</v>
      </c>
      <c r="C29" t="s">
        <v>30</v>
      </c>
      <c r="D29" t="str">
        <f t="shared" si="11"/>
        <v>Rishi Sunak</v>
      </c>
      <c r="E29" t="str">
        <f t="shared" si="12"/>
        <v>05:05</v>
      </c>
      <c r="F29">
        <f t="shared" si="0"/>
        <v>306</v>
      </c>
      <c r="H29" t="str">
        <f t="shared" si="1"/>
        <v>Apr 14, 2020</v>
      </c>
      <c r="I29" t="str">
        <f t="shared" si="8"/>
        <v>00:00</v>
      </c>
      <c r="J29" s="5">
        <f t="shared" si="9"/>
        <v>3.530092592592592E-3</v>
      </c>
      <c r="K29">
        <f t="shared" si="3"/>
        <v>0</v>
      </c>
      <c r="L29">
        <f t="shared" si="10"/>
        <v>3.4236111111111113E-2</v>
      </c>
      <c r="M29">
        <f t="shared" si="5"/>
        <v>3.4236111111111113E-2</v>
      </c>
    </row>
    <row r="30" spans="1:13" x14ac:dyDescent="0.2">
      <c r="A30">
        <v>29</v>
      </c>
      <c r="B30" t="s">
        <v>18</v>
      </c>
      <c r="C30" t="s">
        <v>31</v>
      </c>
      <c r="D30" t="str">
        <f t="shared" si="11"/>
        <v>Stephen Powis</v>
      </c>
      <c r="E30" t="str">
        <f t="shared" si="12"/>
        <v>05:26</v>
      </c>
      <c r="F30">
        <f t="shared" si="0"/>
        <v>387</v>
      </c>
      <c r="H30" t="str">
        <f t="shared" si="1"/>
        <v>Apr 14, 2020</v>
      </c>
      <c r="I30" t="str">
        <f t="shared" si="8"/>
        <v>05:26</v>
      </c>
      <c r="J30" s="5">
        <f t="shared" si="9"/>
        <v>3.7731481481481483E-3</v>
      </c>
      <c r="K30">
        <f t="shared" si="3"/>
        <v>3.7731481481481483E-3</v>
      </c>
      <c r="L30">
        <f t="shared" si="10"/>
        <v>3.2708333333333332E-2</v>
      </c>
      <c r="M30">
        <f>L30-K30</f>
        <v>2.8935185185185185E-2</v>
      </c>
    </row>
    <row r="31" spans="1:13" x14ac:dyDescent="0.2">
      <c r="A31">
        <v>30</v>
      </c>
      <c r="B31" t="s">
        <v>18</v>
      </c>
      <c r="C31" t="s">
        <v>32</v>
      </c>
      <c r="D31" t="str">
        <f t="shared" si="11"/>
        <v>Stephen Powis</v>
      </c>
      <c r="E31" t="str">
        <f t="shared" si="12"/>
        <v>05:52</v>
      </c>
      <c r="F31">
        <f t="shared" si="0"/>
        <v>595</v>
      </c>
      <c r="H31" t="str">
        <f t="shared" si="1"/>
        <v>Apr 14, 2020</v>
      </c>
      <c r="I31" t="str">
        <f t="shared" si="8"/>
        <v>05:26</v>
      </c>
      <c r="J31" s="5">
        <f t="shared" si="9"/>
        <v>4.0740740740740746E-3</v>
      </c>
      <c r="K31">
        <f t="shared" si="3"/>
        <v>3.7731481481481483E-3</v>
      </c>
      <c r="L31">
        <f t="shared" si="10"/>
        <v>3.2708333333333332E-2</v>
      </c>
      <c r="M31">
        <f t="shared" ref="M31:M94" si="13">L31-K31</f>
        <v>2.8935185185185185E-2</v>
      </c>
    </row>
    <row r="32" spans="1:13" x14ac:dyDescent="0.2">
      <c r="A32">
        <v>31</v>
      </c>
      <c r="B32" t="s">
        <v>18</v>
      </c>
      <c r="C32" t="s">
        <v>33</v>
      </c>
      <c r="D32" t="str">
        <f t="shared" si="11"/>
        <v>Stephen Powis</v>
      </c>
      <c r="E32" t="str">
        <f t="shared" si="12"/>
        <v>06:33</v>
      </c>
      <c r="F32">
        <f t="shared" si="0"/>
        <v>357</v>
      </c>
      <c r="H32" t="str">
        <f t="shared" si="1"/>
        <v>Apr 14, 2020</v>
      </c>
      <c r="I32" t="str">
        <f t="shared" si="8"/>
        <v>05:26</v>
      </c>
      <c r="J32" s="5">
        <f t="shared" si="9"/>
        <v>4.5486111111111109E-3</v>
      </c>
      <c r="K32">
        <f t="shared" si="3"/>
        <v>3.7731481481481483E-3</v>
      </c>
      <c r="L32">
        <f t="shared" si="10"/>
        <v>3.2708333333333332E-2</v>
      </c>
      <c r="M32">
        <f t="shared" si="13"/>
        <v>2.8935185185185185E-2</v>
      </c>
    </row>
    <row r="33" spans="1:13" x14ac:dyDescent="0.2">
      <c r="A33">
        <v>32</v>
      </c>
      <c r="B33" t="s">
        <v>18</v>
      </c>
      <c r="C33" t="s">
        <v>34</v>
      </c>
      <c r="D33" t="str">
        <f t="shared" si="11"/>
        <v>Stephen Powis</v>
      </c>
      <c r="E33" t="str">
        <f t="shared" si="12"/>
        <v>06:58</v>
      </c>
      <c r="F33">
        <f t="shared" si="0"/>
        <v>294</v>
      </c>
      <c r="H33" t="str">
        <f t="shared" si="1"/>
        <v>Apr 14, 2020</v>
      </c>
      <c r="I33" t="str">
        <f t="shared" si="8"/>
        <v>05:26</v>
      </c>
      <c r="J33" s="5">
        <f t="shared" si="9"/>
        <v>4.8379629629629632E-3</v>
      </c>
      <c r="K33">
        <f t="shared" si="3"/>
        <v>3.7731481481481483E-3</v>
      </c>
      <c r="L33">
        <f t="shared" si="10"/>
        <v>3.2708333333333332E-2</v>
      </c>
      <c r="M33">
        <f t="shared" si="13"/>
        <v>2.8935185185185185E-2</v>
      </c>
    </row>
    <row r="34" spans="1:13" x14ac:dyDescent="0.2">
      <c r="A34">
        <v>33</v>
      </c>
      <c r="B34" t="s">
        <v>18</v>
      </c>
      <c r="C34" t="s">
        <v>35</v>
      </c>
      <c r="D34" t="str">
        <f t="shared" si="11"/>
        <v>Stephen Powis</v>
      </c>
      <c r="E34" t="str">
        <f t="shared" si="12"/>
        <v>07:18</v>
      </c>
      <c r="F34">
        <f t="shared" si="0"/>
        <v>489</v>
      </c>
      <c r="H34" t="str">
        <f t="shared" si="1"/>
        <v>Apr 14, 2020</v>
      </c>
      <c r="I34" t="str">
        <f t="shared" si="8"/>
        <v>05:26</v>
      </c>
      <c r="J34" s="5">
        <f t="shared" si="9"/>
        <v>5.0694444444444441E-3</v>
      </c>
      <c r="K34">
        <f t="shared" si="3"/>
        <v>3.7731481481481483E-3</v>
      </c>
      <c r="L34">
        <f t="shared" si="10"/>
        <v>3.2708333333333332E-2</v>
      </c>
      <c r="M34">
        <f t="shared" si="13"/>
        <v>2.8935185185185185E-2</v>
      </c>
    </row>
    <row r="35" spans="1:13" x14ac:dyDescent="0.2">
      <c r="A35">
        <v>34</v>
      </c>
      <c r="B35" t="s">
        <v>18</v>
      </c>
      <c r="C35" t="s">
        <v>36</v>
      </c>
      <c r="D35" t="str">
        <f t="shared" si="11"/>
        <v>Stephen Powis</v>
      </c>
      <c r="E35" t="str">
        <f t="shared" si="12"/>
        <v>07:48</v>
      </c>
      <c r="F35">
        <f t="shared" si="0"/>
        <v>370</v>
      </c>
      <c r="H35" t="str">
        <f t="shared" si="1"/>
        <v>Apr 14, 2020</v>
      </c>
      <c r="I35" t="str">
        <f t="shared" si="8"/>
        <v>05:26</v>
      </c>
      <c r="J35" s="5">
        <f t="shared" si="9"/>
        <v>5.4166666666666669E-3</v>
      </c>
      <c r="K35">
        <f t="shared" si="3"/>
        <v>3.7731481481481483E-3</v>
      </c>
      <c r="L35">
        <f t="shared" si="10"/>
        <v>3.2708333333333332E-2</v>
      </c>
      <c r="M35">
        <f t="shared" si="13"/>
        <v>2.8935185185185185E-2</v>
      </c>
    </row>
    <row r="36" spans="1:13" x14ac:dyDescent="0.2">
      <c r="A36">
        <v>35</v>
      </c>
      <c r="B36" t="s">
        <v>18</v>
      </c>
      <c r="C36" t="s">
        <v>37</v>
      </c>
      <c r="D36" t="str">
        <f t="shared" si="11"/>
        <v>Stephen Powis</v>
      </c>
      <c r="E36" t="str">
        <f t="shared" si="12"/>
        <v>08:15</v>
      </c>
      <c r="F36">
        <f t="shared" si="0"/>
        <v>406</v>
      </c>
      <c r="H36" t="str">
        <f t="shared" si="1"/>
        <v>Apr 14, 2020</v>
      </c>
      <c r="I36" t="str">
        <f t="shared" si="8"/>
        <v>05:26</v>
      </c>
      <c r="J36" s="5">
        <f t="shared" si="9"/>
        <v>5.7291666666666671E-3</v>
      </c>
      <c r="K36">
        <f t="shared" si="3"/>
        <v>3.7731481481481483E-3</v>
      </c>
      <c r="L36">
        <f t="shared" si="10"/>
        <v>3.2708333333333332E-2</v>
      </c>
      <c r="M36">
        <f t="shared" si="13"/>
        <v>2.8935185185185185E-2</v>
      </c>
    </row>
    <row r="37" spans="1:13" x14ac:dyDescent="0.2">
      <c r="A37">
        <v>36</v>
      </c>
      <c r="B37" t="s">
        <v>18</v>
      </c>
      <c r="C37" t="s">
        <v>38</v>
      </c>
      <c r="D37" t="str">
        <f t="shared" si="11"/>
        <v>Rishi Sunak</v>
      </c>
      <c r="E37" t="str">
        <f t="shared" si="12"/>
        <v>08:43</v>
      </c>
      <c r="F37">
        <f t="shared" si="0"/>
        <v>117</v>
      </c>
      <c r="H37" t="str">
        <f t="shared" si="1"/>
        <v>Apr 14, 2020</v>
      </c>
      <c r="I37" t="str">
        <f t="shared" si="8"/>
        <v>08:43</v>
      </c>
      <c r="J37" s="5">
        <f t="shared" si="9"/>
        <v>6.053240740740741E-3</v>
      </c>
      <c r="K37">
        <f t="shared" si="3"/>
        <v>0</v>
      </c>
      <c r="L37">
        <f t="shared" si="10"/>
        <v>3.4236111111111113E-2</v>
      </c>
      <c r="M37">
        <f t="shared" si="13"/>
        <v>3.4236111111111113E-2</v>
      </c>
    </row>
    <row r="38" spans="1:13" x14ac:dyDescent="0.2">
      <c r="A38">
        <v>37</v>
      </c>
      <c r="B38" t="s">
        <v>18</v>
      </c>
      <c r="C38" t="s">
        <v>39</v>
      </c>
      <c r="D38" t="str">
        <f t="shared" si="11"/>
        <v>Laura Kuenssberg</v>
      </c>
      <c r="E38" t="str">
        <f t="shared" si="12"/>
        <v>08:49</v>
      </c>
      <c r="F38">
        <f t="shared" si="0"/>
        <v>243</v>
      </c>
      <c r="H38" t="str">
        <f t="shared" si="1"/>
        <v>Apr 14, 2020</v>
      </c>
      <c r="I38" t="str">
        <f t="shared" si="8"/>
        <v>08:49</v>
      </c>
      <c r="J38" s="5">
        <f t="shared" si="9"/>
        <v>6.122685185185185E-3</v>
      </c>
      <c r="K38">
        <f t="shared" si="3"/>
        <v>6.122685185185185E-3</v>
      </c>
      <c r="L38">
        <f t="shared" si="10"/>
        <v>8.2870370370370372E-3</v>
      </c>
      <c r="M38">
        <f t="shared" si="13"/>
        <v>2.1643518518518522E-3</v>
      </c>
    </row>
    <row r="39" spans="1:13" x14ac:dyDescent="0.2">
      <c r="A39">
        <v>38</v>
      </c>
      <c r="B39" t="s">
        <v>18</v>
      </c>
      <c r="C39" t="s">
        <v>40</v>
      </c>
      <c r="D39" t="str">
        <f t="shared" si="11"/>
        <v>Laura Kuenssberg</v>
      </c>
      <c r="E39" t="str">
        <f t="shared" si="12"/>
        <v>09:01</v>
      </c>
      <c r="F39">
        <f t="shared" si="0"/>
        <v>354</v>
      </c>
      <c r="H39" t="str">
        <f t="shared" si="1"/>
        <v>Apr 14, 2020</v>
      </c>
      <c r="I39" t="str">
        <f t="shared" si="8"/>
        <v>08:49</v>
      </c>
      <c r="J39" s="5">
        <f t="shared" si="9"/>
        <v>6.2615740740740748E-3</v>
      </c>
      <c r="K39">
        <f t="shared" si="3"/>
        <v>6.122685185185185E-3</v>
      </c>
      <c r="L39">
        <f t="shared" si="10"/>
        <v>8.2870370370370372E-3</v>
      </c>
      <c r="M39">
        <f t="shared" si="13"/>
        <v>2.1643518518518522E-3</v>
      </c>
    </row>
    <row r="40" spans="1:13" x14ac:dyDescent="0.2">
      <c r="A40">
        <v>39</v>
      </c>
      <c r="B40" t="s">
        <v>18</v>
      </c>
      <c r="C40" t="s">
        <v>41</v>
      </c>
      <c r="D40" t="str">
        <f t="shared" si="11"/>
        <v>Rishi Sunak</v>
      </c>
      <c r="E40" t="str">
        <f t="shared" si="12"/>
        <v>09:20</v>
      </c>
      <c r="F40">
        <f t="shared" si="0"/>
        <v>386</v>
      </c>
      <c r="H40" t="str">
        <f t="shared" si="1"/>
        <v>Apr 14, 2020</v>
      </c>
      <c r="I40" t="str">
        <f t="shared" si="8"/>
        <v>09:20</v>
      </c>
      <c r="J40" s="5">
        <f t="shared" si="9"/>
        <v>6.4814814814814813E-3</v>
      </c>
      <c r="K40">
        <f t="shared" si="3"/>
        <v>0</v>
      </c>
      <c r="L40">
        <f t="shared" si="10"/>
        <v>3.4236111111111113E-2</v>
      </c>
      <c r="M40">
        <f t="shared" si="13"/>
        <v>3.4236111111111113E-2</v>
      </c>
    </row>
    <row r="41" spans="1:13" x14ac:dyDescent="0.2">
      <c r="A41">
        <v>40</v>
      </c>
      <c r="B41" t="s">
        <v>18</v>
      </c>
      <c r="C41" t="s">
        <v>42</v>
      </c>
      <c r="D41" t="str">
        <f t="shared" si="11"/>
        <v>Rishi Sunak</v>
      </c>
      <c r="E41" t="str">
        <f t="shared" si="12"/>
        <v>09:40</v>
      </c>
      <c r="F41">
        <f t="shared" si="0"/>
        <v>801</v>
      </c>
      <c r="H41" t="str">
        <f t="shared" si="1"/>
        <v>Apr 14, 2020</v>
      </c>
      <c r="I41" t="str">
        <f t="shared" si="8"/>
        <v>09:20</v>
      </c>
      <c r="J41" s="5">
        <f t="shared" si="9"/>
        <v>6.7129629629629622E-3</v>
      </c>
      <c r="K41">
        <f t="shared" si="3"/>
        <v>0</v>
      </c>
      <c r="L41">
        <f t="shared" si="10"/>
        <v>3.4236111111111113E-2</v>
      </c>
      <c r="M41">
        <f t="shared" si="13"/>
        <v>3.4236111111111113E-2</v>
      </c>
    </row>
    <row r="42" spans="1:13" x14ac:dyDescent="0.2">
      <c r="A42">
        <v>41</v>
      </c>
      <c r="B42" t="s">
        <v>18</v>
      </c>
      <c r="C42" t="s">
        <v>43</v>
      </c>
      <c r="D42" t="str">
        <f t="shared" si="11"/>
        <v>Rishi Sunak</v>
      </c>
      <c r="E42" t="str">
        <f t="shared" si="12"/>
        <v>10:22</v>
      </c>
      <c r="F42">
        <f t="shared" si="0"/>
        <v>379</v>
      </c>
      <c r="H42" t="str">
        <f t="shared" si="1"/>
        <v>Apr 14, 2020</v>
      </c>
      <c r="I42" t="str">
        <f t="shared" si="8"/>
        <v>09:20</v>
      </c>
      <c r="J42" s="5">
        <f t="shared" si="9"/>
        <v>7.1990740740740739E-3</v>
      </c>
      <c r="K42">
        <f t="shared" si="3"/>
        <v>0</v>
      </c>
      <c r="L42">
        <f t="shared" si="10"/>
        <v>3.4236111111111113E-2</v>
      </c>
      <c r="M42">
        <f t="shared" si="13"/>
        <v>3.4236111111111113E-2</v>
      </c>
    </row>
    <row r="43" spans="1:13" x14ac:dyDescent="0.2">
      <c r="A43">
        <v>42</v>
      </c>
      <c r="B43" t="s">
        <v>18</v>
      </c>
      <c r="C43" t="s">
        <v>44</v>
      </c>
      <c r="D43" t="str">
        <f t="shared" si="11"/>
        <v>Yvonne Doyle</v>
      </c>
      <c r="E43" t="str">
        <f t="shared" si="12"/>
        <v>10:41</v>
      </c>
      <c r="F43">
        <f t="shared" si="0"/>
        <v>319</v>
      </c>
      <c r="H43" t="str">
        <f t="shared" si="1"/>
        <v>Apr 14, 2020</v>
      </c>
      <c r="I43" t="str">
        <f t="shared" si="8"/>
        <v>10:41</v>
      </c>
      <c r="J43" s="5">
        <f t="shared" si="9"/>
        <v>7.4189814814814813E-3</v>
      </c>
      <c r="K43">
        <f t="shared" si="3"/>
        <v>7.4189814814814813E-3</v>
      </c>
      <c r="L43">
        <f t="shared" si="10"/>
        <v>3.1817129629629633E-2</v>
      </c>
      <c r="M43">
        <f t="shared" si="13"/>
        <v>2.4398148148148151E-2</v>
      </c>
    </row>
    <row r="44" spans="1:13" x14ac:dyDescent="0.2">
      <c r="A44">
        <v>43</v>
      </c>
      <c r="B44" t="s">
        <v>18</v>
      </c>
      <c r="C44" t="s">
        <v>45</v>
      </c>
      <c r="D44" t="str">
        <f t="shared" si="11"/>
        <v>Yvonne Doyle</v>
      </c>
      <c r="E44" t="str">
        <f t="shared" si="12"/>
        <v>10:58</v>
      </c>
      <c r="F44">
        <f t="shared" si="0"/>
        <v>354</v>
      </c>
      <c r="H44" t="str">
        <f t="shared" si="1"/>
        <v>Apr 14, 2020</v>
      </c>
      <c r="I44" t="str">
        <f t="shared" si="8"/>
        <v>10:41</v>
      </c>
      <c r="J44" s="5">
        <f t="shared" si="9"/>
        <v>7.6157407407407415E-3</v>
      </c>
      <c r="K44">
        <f t="shared" si="3"/>
        <v>7.4189814814814813E-3</v>
      </c>
      <c r="L44">
        <f t="shared" si="10"/>
        <v>3.1817129629629633E-2</v>
      </c>
      <c r="M44">
        <f t="shared" si="13"/>
        <v>2.4398148148148151E-2</v>
      </c>
    </row>
    <row r="45" spans="1:13" x14ac:dyDescent="0.2">
      <c r="A45">
        <v>44</v>
      </c>
      <c r="B45" t="s">
        <v>18</v>
      </c>
      <c r="C45" t="s">
        <v>46</v>
      </c>
      <c r="D45" t="str">
        <f t="shared" si="11"/>
        <v>Yvonne Doyle</v>
      </c>
      <c r="E45" t="str">
        <f t="shared" si="12"/>
        <v>11:19</v>
      </c>
      <c r="F45">
        <f t="shared" si="0"/>
        <v>324</v>
      </c>
      <c r="H45" t="str">
        <f t="shared" si="1"/>
        <v>Apr 14, 2020</v>
      </c>
      <c r="I45" t="str">
        <f t="shared" si="8"/>
        <v>10:41</v>
      </c>
      <c r="J45" s="5">
        <f t="shared" si="9"/>
        <v>7.858796296296296E-3</v>
      </c>
      <c r="K45">
        <f t="shared" si="3"/>
        <v>7.4189814814814813E-3</v>
      </c>
      <c r="L45">
        <f t="shared" si="10"/>
        <v>3.1817129629629633E-2</v>
      </c>
      <c r="M45">
        <f t="shared" si="13"/>
        <v>2.4398148148148151E-2</v>
      </c>
    </row>
    <row r="46" spans="1:13" x14ac:dyDescent="0.2">
      <c r="A46">
        <v>45</v>
      </c>
      <c r="B46" t="s">
        <v>18</v>
      </c>
      <c r="C46" t="s">
        <v>47</v>
      </c>
      <c r="D46" t="str">
        <f t="shared" si="11"/>
        <v>Rishi Sunak</v>
      </c>
      <c r="E46" t="str">
        <f t="shared" si="12"/>
        <v>11:39</v>
      </c>
      <c r="F46">
        <f t="shared" si="0"/>
        <v>47</v>
      </c>
      <c r="H46" t="str">
        <f t="shared" si="1"/>
        <v>Apr 14, 2020</v>
      </c>
      <c r="I46" t="str">
        <f t="shared" si="8"/>
        <v>11:39</v>
      </c>
      <c r="J46" s="5">
        <f t="shared" si="9"/>
        <v>8.0902777777777778E-3</v>
      </c>
      <c r="K46">
        <f t="shared" si="3"/>
        <v>0</v>
      </c>
      <c r="L46">
        <f t="shared" si="10"/>
        <v>3.4236111111111113E-2</v>
      </c>
      <c r="M46">
        <f t="shared" si="13"/>
        <v>3.4236111111111113E-2</v>
      </c>
    </row>
    <row r="47" spans="1:13" x14ac:dyDescent="0.2">
      <c r="A47">
        <v>46</v>
      </c>
      <c r="B47" t="s">
        <v>18</v>
      </c>
      <c r="C47" t="s">
        <v>48</v>
      </c>
      <c r="D47" t="str">
        <f t="shared" si="11"/>
        <v>Laura Kuenssberg</v>
      </c>
      <c r="E47" t="str">
        <f t="shared" si="12"/>
        <v>11:41</v>
      </c>
      <c r="F47">
        <f t="shared" si="0"/>
        <v>378</v>
      </c>
      <c r="H47" t="str">
        <f t="shared" si="1"/>
        <v>Apr 14, 2020</v>
      </c>
      <c r="I47" t="str">
        <f t="shared" si="8"/>
        <v>11:41</v>
      </c>
      <c r="J47" s="5">
        <f t="shared" si="9"/>
        <v>8.113425925925925E-3</v>
      </c>
      <c r="K47">
        <f t="shared" si="3"/>
        <v>6.122685185185185E-3</v>
      </c>
      <c r="L47">
        <f t="shared" si="10"/>
        <v>8.2870370370370372E-3</v>
      </c>
      <c r="M47">
        <f t="shared" si="13"/>
        <v>2.1643518518518522E-3</v>
      </c>
    </row>
    <row r="48" spans="1:13" x14ac:dyDescent="0.2">
      <c r="A48">
        <v>47</v>
      </c>
      <c r="B48" t="s">
        <v>18</v>
      </c>
      <c r="C48" t="s">
        <v>49</v>
      </c>
      <c r="D48" t="str">
        <f t="shared" si="11"/>
        <v>Laura Kuenssberg</v>
      </c>
      <c r="E48" t="str">
        <f t="shared" si="12"/>
        <v>11:56</v>
      </c>
      <c r="F48">
        <f t="shared" si="0"/>
        <v>117</v>
      </c>
      <c r="H48" t="str">
        <f t="shared" si="1"/>
        <v>Apr 14, 2020</v>
      </c>
      <c r="I48" t="str">
        <f t="shared" si="8"/>
        <v>11:41</v>
      </c>
      <c r="J48" s="5">
        <f t="shared" si="9"/>
        <v>8.2870370370370372E-3</v>
      </c>
      <c r="K48">
        <f t="shared" si="3"/>
        <v>6.122685185185185E-3</v>
      </c>
      <c r="L48">
        <f t="shared" si="10"/>
        <v>8.2870370370370372E-3</v>
      </c>
      <c r="M48">
        <f t="shared" si="13"/>
        <v>2.1643518518518522E-3</v>
      </c>
    </row>
    <row r="49" spans="1:13" x14ac:dyDescent="0.2">
      <c r="A49">
        <v>48</v>
      </c>
      <c r="B49" t="s">
        <v>18</v>
      </c>
      <c r="C49" t="s">
        <v>50</v>
      </c>
      <c r="D49" t="str">
        <f t="shared" si="11"/>
        <v>Rishi Sunak</v>
      </c>
      <c r="E49" t="str">
        <f t="shared" si="12"/>
        <v>12:01</v>
      </c>
      <c r="F49">
        <f t="shared" si="0"/>
        <v>383</v>
      </c>
      <c r="H49" t="str">
        <f t="shared" si="1"/>
        <v>Apr 14, 2020</v>
      </c>
      <c r="I49" t="str">
        <f t="shared" si="8"/>
        <v>12:01</v>
      </c>
      <c r="J49" s="5">
        <f t="shared" si="9"/>
        <v>8.3449074074074085E-3</v>
      </c>
      <c r="K49">
        <f t="shared" si="3"/>
        <v>0</v>
      </c>
      <c r="L49">
        <f t="shared" si="10"/>
        <v>3.4236111111111113E-2</v>
      </c>
      <c r="M49">
        <f t="shared" si="13"/>
        <v>3.4236111111111113E-2</v>
      </c>
    </row>
    <row r="50" spans="1:13" x14ac:dyDescent="0.2">
      <c r="A50">
        <v>49</v>
      </c>
      <c r="B50" t="s">
        <v>18</v>
      </c>
      <c r="C50" t="s">
        <v>51</v>
      </c>
      <c r="D50" t="str">
        <f t="shared" si="11"/>
        <v>Rishi Sunak</v>
      </c>
      <c r="E50" t="str">
        <f t="shared" si="12"/>
        <v>12:20</v>
      </c>
      <c r="F50">
        <f t="shared" si="0"/>
        <v>466</v>
      </c>
      <c r="H50" t="str">
        <f t="shared" si="1"/>
        <v>Apr 14, 2020</v>
      </c>
      <c r="I50" t="str">
        <f t="shared" si="8"/>
        <v>12:01</v>
      </c>
      <c r="J50" s="5">
        <f t="shared" si="9"/>
        <v>8.564814814814815E-3</v>
      </c>
      <c r="K50">
        <f t="shared" si="3"/>
        <v>0</v>
      </c>
      <c r="L50">
        <f t="shared" si="10"/>
        <v>3.4236111111111113E-2</v>
      </c>
      <c r="M50">
        <f t="shared" si="13"/>
        <v>3.4236111111111113E-2</v>
      </c>
    </row>
    <row r="51" spans="1:13" x14ac:dyDescent="0.2">
      <c r="A51">
        <v>50</v>
      </c>
      <c r="B51" t="s">
        <v>18</v>
      </c>
      <c r="C51" t="s">
        <v>52</v>
      </c>
      <c r="D51" t="str">
        <f t="shared" si="11"/>
        <v>Rishi Sunak</v>
      </c>
      <c r="E51" t="str">
        <f t="shared" si="12"/>
        <v>12:42</v>
      </c>
      <c r="F51">
        <f t="shared" si="0"/>
        <v>417</v>
      </c>
      <c r="H51" t="str">
        <f t="shared" si="1"/>
        <v>Apr 14, 2020</v>
      </c>
      <c r="I51" t="str">
        <f t="shared" si="8"/>
        <v>12:01</v>
      </c>
      <c r="J51" s="5">
        <f t="shared" si="9"/>
        <v>8.819444444444444E-3</v>
      </c>
      <c r="K51">
        <f t="shared" si="3"/>
        <v>0</v>
      </c>
      <c r="L51">
        <f t="shared" si="10"/>
        <v>3.4236111111111113E-2</v>
      </c>
      <c r="M51">
        <f t="shared" si="13"/>
        <v>3.4236111111111113E-2</v>
      </c>
    </row>
    <row r="52" spans="1:13" x14ac:dyDescent="0.2">
      <c r="A52">
        <v>51</v>
      </c>
      <c r="B52" t="s">
        <v>18</v>
      </c>
      <c r="C52" t="s">
        <v>53</v>
      </c>
      <c r="D52" t="str">
        <f t="shared" ref="D52:D83" si="14">LEFT(C52,FIND("(",C52)-3)</f>
        <v>Rishi Sunak</v>
      </c>
      <c r="E52" t="str">
        <f t="shared" ref="E52:E83" si="15">MID(C52,FIND("(",C52)+1,5)</f>
        <v>13:03</v>
      </c>
      <c r="F52">
        <f t="shared" si="0"/>
        <v>174</v>
      </c>
      <c r="H52" t="str">
        <f t="shared" si="1"/>
        <v>Apr 14, 2020</v>
      </c>
      <c r="I52" t="str">
        <f t="shared" si="8"/>
        <v>12:01</v>
      </c>
      <c r="J52" s="5">
        <f t="shared" si="9"/>
        <v>9.0624999999999994E-3</v>
      </c>
      <c r="K52">
        <f t="shared" si="3"/>
        <v>0</v>
      </c>
      <c r="L52">
        <f t="shared" si="10"/>
        <v>3.4236111111111113E-2</v>
      </c>
      <c r="M52">
        <f t="shared" si="13"/>
        <v>3.4236111111111113E-2</v>
      </c>
    </row>
    <row r="53" spans="1:13" x14ac:dyDescent="0.2">
      <c r="A53">
        <v>52</v>
      </c>
      <c r="B53" t="s">
        <v>18</v>
      </c>
      <c r="C53" t="s">
        <v>54</v>
      </c>
      <c r="D53" t="str">
        <f t="shared" si="14"/>
        <v>Paul Brand</v>
      </c>
      <c r="E53" t="str">
        <f t="shared" si="15"/>
        <v>13:13</v>
      </c>
      <c r="F53">
        <f t="shared" si="0"/>
        <v>413</v>
      </c>
      <c r="H53" t="str">
        <f t="shared" si="1"/>
        <v>Apr 14, 2020</v>
      </c>
      <c r="I53" t="str">
        <f t="shared" si="8"/>
        <v>13:13</v>
      </c>
      <c r="J53" s="5">
        <f t="shared" si="9"/>
        <v>9.1782407407407403E-3</v>
      </c>
      <c r="K53">
        <f t="shared" si="3"/>
        <v>9.1782407407407403E-3</v>
      </c>
      <c r="L53">
        <f t="shared" si="10"/>
        <v>1.1550925925925925E-2</v>
      </c>
      <c r="M53">
        <f t="shared" si="13"/>
        <v>2.3726851851851843E-3</v>
      </c>
    </row>
    <row r="54" spans="1:13" x14ac:dyDescent="0.2">
      <c r="A54">
        <v>53</v>
      </c>
      <c r="B54" t="s">
        <v>18</v>
      </c>
      <c r="C54" t="s">
        <v>55</v>
      </c>
      <c r="D54" t="str">
        <f t="shared" si="14"/>
        <v>Rishi Sunak</v>
      </c>
      <c r="E54" t="str">
        <f t="shared" si="15"/>
        <v>13:34</v>
      </c>
      <c r="F54">
        <f t="shared" si="0"/>
        <v>692</v>
      </c>
      <c r="H54" t="str">
        <f t="shared" si="1"/>
        <v>Apr 14, 2020</v>
      </c>
      <c r="I54" t="str">
        <f t="shared" si="8"/>
        <v>13:34</v>
      </c>
      <c r="J54" s="5">
        <f t="shared" si="9"/>
        <v>9.4212962962962957E-3</v>
      </c>
      <c r="K54">
        <f t="shared" si="3"/>
        <v>0</v>
      </c>
      <c r="L54">
        <f t="shared" si="10"/>
        <v>3.4236111111111113E-2</v>
      </c>
      <c r="M54">
        <f t="shared" si="13"/>
        <v>3.4236111111111113E-2</v>
      </c>
    </row>
    <row r="55" spans="1:13" x14ac:dyDescent="0.2">
      <c r="A55">
        <v>54</v>
      </c>
      <c r="B55" t="s">
        <v>18</v>
      </c>
      <c r="C55" t="s">
        <v>56</v>
      </c>
      <c r="D55" t="str">
        <f t="shared" si="14"/>
        <v>Rishi Sunak</v>
      </c>
      <c r="E55" t="str">
        <f t="shared" si="15"/>
        <v>14:06</v>
      </c>
      <c r="F55">
        <f t="shared" si="0"/>
        <v>614</v>
      </c>
      <c r="H55" t="str">
        <f t="shared" si="1"/>
        <v>Apr 14, 2020</v>
      </c>
      <c r="I55" t="str">
        <f t="shared" si="8"/>
        <v>13:34</v>
      </c>
      <c r="J55" s="5">
        <f t="shared" si="9"/>
        <v>9.7916666666666655E-3</v>
      </c>
      <c r="K55">
        <f t="shared" si="3"/>
        <v>0</v>
      </c>
      <c r="L55">
        <f t="shared" si="10"/>
        <v>3.4236111111111113E-2</v>
      </c>
      <c r="M55">
        <f t="shared" si="13"/>
        <v>3.4236111111111113E-2</v>
      </c>
    </row>
    <row r="56" spans="1:13" x14ac:dyDescent="0.2">
      <c r="A56">
        <v>55</v>
      </c>
      <c r="B56" t="s">
        <v>18</v>
      </c>
      <c r="C56" t="s">
        <v>57</v>
      </c>
      <c r="D56" t="str">
        <f t="shared" si="14"/>
        <v>Yvonne Doyle</v>
      </c>
      <c r="E56" t="str">
        <f t="shared" si="15"/>
        <v>14:39</v>
      </c>
      <c r="F56">
        <f t="shared" si="0"/>
        <v>762</v>
      </c>
      <c r="H56" t="str">
        <f t="shared" si="1"/>
        <v>Apr 14, 2020</v>
      </c>
      <c r="I56" t="str">
        <f t="shared" si="8"/>
        <v>14:39</v>
      </c>
      <c r="J56" s="5">
        <f t="shared" si="9"/>
        <v>1.0173611111111111E-2</v>
      </c>
      <c r="K56">
        <f t="shared" si="3"/>
        <v>7.4189814814814813E-3</v>
      </c>
      <c r="L56">
        <f t="shared" si="10"/>
        <v>3.1817129629629633E-2</v>
      </c>
      <c r="M56">
        <f t="shared" si="13"/>
        <v>2.4398148148148151E-2</v>
      </c>
    </row>
    <row r="57" spans="1:13" x14ac:dyDescent="0.2">
      <c r="A57">
        <v>56</v>
      </c>
      <c r="B57" t="s">
        <v>18</v>
      </c>
      <c r="C57" t="s">
        <v>58</v>
      </c>
      <c r="D57" t="str">
        <f t="shared" si="14"/>
        <v>Stephen Powis</v>
      </c>
      <c r="E57" t="str">
        <f t="shared" si="15"/>
        <v>15:26</v>
      </c>
      <c r="F57">
        <f t="shared" si="0"/>
        <v>869</v>
      </c>
      <c r="H57" t="str">
        <f t="shared" si="1"/>
        <v>Apr 14, 2020</v>
      </c>
      <c r="I57" t="str">
        <f t="shared" si="8"/>
        <v>15:26</v>
      </c>
      <c r="J57" s="5">
        <f t="shared" si="9"/>
        <v>1.0717592592592593E-2</v>
      </c>
      <c r="K57">
        <f t="shared" si="3"/>
        <v>3.7731481481481483E-3</v>
      </c>
      <c r="L57">
        <f t="shared" si="10"/>
        <v>3.2708333333333332E-2</v>
      </c>
      <c r="M57">
        <f t="shared" si="13"/>
        <v>2.8935185185185185E-2</v>
      </c>
    </row>
    <row r="58" spans="1:13" x14ac:dyDescent="0.2">
      <c r="A58">
        <v>57</v>
      </c>
      <c r="B58" t="s">
        <v>18</v>
      </c>
      <c r="C58" t="s">
        <v>59</v>
      </c>
      <c r="D58" t="str">
        <f t="shared" si="14"/>
        <v>Rishi Sunak</v>
      </c>
      <c r="E58" t="str">
        <f t="shared" si="15"/>
        <v>16:17</v>
      </c>
      <c r="F58">
        <f t="shared" si="0"/>
        <v>357</v>
      </c>
      <c r="H58" t="str">
        <f t="shared" si="1"/>
        <v>Apr 14, 2020</v>
      </c>
      <c r="I58" t="str">
        <f t="shared" si="8"/>
        <v>16:17</v>
      </c>
      <c r="J58" s="5">
        <f t="shared" si="9"/>
        <v>1.1307870370370371E-2</v>
      </c>
      <c r="K58">
        <f t="shared" si="3"/>
        <v>0</v>
      </c>
      <c r="L58">
        <f t="shared" si="10"/>
        <v>3.4236111111111113E-2</v>
      </c>
      <c r="M58">
        <f t="shared" si="13"/>
        <v>3.4236111111111113E-2</v>
      </c>
    </row>
    <row r="59" spans="1:13" x14ac:dyDescent="0.2">
      <c r="A59">
        <v>58</v>
      </c>
      <c r="B59" t="s">
        <v>18</v>
      </c>
      <c r="C59" t="s">
        <v>60</v>
      </c>
      <c r="D59" t="str">
        <f t="shared" si="14"/>
        <v>Paul Brand</v>
      </c>
      <c r="E59" t="str">
        <f t="shared" si="15"/>
        <v>16:38</v>
      </c>
      <c r="F59">
        <f t="shared" si="0"/>
        <v>362</v>
      </c>
      <c r="H59" t="str">
        <f t="shared" si="1"/>
        <v>Apr 14, 2020</v>
      </c>
      <c r="I59" t="str">
        <f t="shared" si="8"/>
        <v>16:38</v>
      </c>
      <c r="J59" s="5">
        <f t="shared" si="9"/>
        <v>1.1550925925925925E-2</v>
      </c>
      <c r="K59">
        <f t="shared" si="3"/>
        <v>9.1782407407407403E-3</v>
      </c>
      <c r="L59">
        <f t="shared" si="10"/>
        <v>1.1550925925925925E-2</v>
      </c>
      <c r="M59">
        <f t="shared" si="13"/>
        <v>2.3726851851851843E-3</v>
      </c>
    </row>
    <row r="60" spans="1:13" x14ac:dyDescent="0.2">
      <c r="A60">
        <v>59</v>
      </c>
      <c r="B60" t="s">
        <v>18</v>
      </c>
      <c r="C60" t="s">
        <v>61</v>
      </c>
      <c r="D60" t="str">
        <f t="shared" si="14"/>
        <v>Yvonne Doyle</v>
      </c>
      <c r="E60" t="str">
        <f t="shared" si="15"/>
        <v>16:56</v>
      </c>
      <c r="F60">
        <f t="shared" si="0"/>
        <v>608</v>
      </c>
      <c r="H60" t="str">
        <f t="shared" si="1"/>
        <v>Apr 14, 2020</v>
      </c>
      <c r="I60" t="str">
        <f t="shared" si="8"/>
        <v>16:56</v>
      </c>
      <c r="J60" s="5">
        <f t="shared" si="9"/>
        <v>1.1759259259259259E-2</v>
      </c>
      <c r="K60">
        <f t="shared" si="3"/>
        <v>7.4189814814814813E-3</v>
      </c>
      <c r="L60">
        <f t="shared" si="10"/>
        <v>3.1817129629629633E-2</v>
      </c>
      <c r="M60">
        <f t="shared" si="13"/>
        <v>2.4398148148148151E-2</v>
      </c>
    </row>
    <row r="61" spans="1:13" x14ac:dyDescent="0.2">
      <c r="A61">
        <v>60</v>
      </c>
      <c r="B61" t="s">
        <v>18</v>
      </c>
      <c r="C61" t="s">
        <v>62</v>
      </c>
      <c r="D61" t="str">
        <f t="shared" si="14"/>
        <v>Stephen Powis</v>
      </c>
      <c r="E61" t="str">
        <f t="shared" si="15"/>
        <v>17:33</v>
      </c>
      <c r="F61">
        <f t="shared" si="0"/>
        <v>402</v>
      </c>
      <c r="H61" t="str">
        <f t="shared" si="1"/>
        <v>Apr 14, 2020</v>
      </c>
      <c r="I61" t="str">
        <f t="shared" si="8"/>
        <v>17:33</v>
      </c>
      <c r="J61" s="5">
        <f t="shared" si="9"/>
        <v>1.2187500000000002E-2</v>
      </c>
      <c r="K61">
        <f t="shared" si="3"/>
        <v>3.7731481481481483E-3</v>
      </c>
      <c r="L61">
        <f t="shared" si="10"/>
        <v>3.2708333333333332E-2</v>
      </c>
      <c r="M61">
        <f t="shared" si="13"/>
        <v>2.8935185185185185E-2</v>
      </c>
    </row>
    <row r="62" spans="1:13" x14ac:dyDescent="0.2">
      <c r="A62">
        <v>61</v>
      </c>
      <c r="B62" t="s">
        <v>18</v>
      </c>
      <c r="C62" t="s">
        <v>63</v>
      </c>
      <c r="D62" t="str">
        <f t="shared" si="14"/>
        <v>Rishi Sunak</v>
      </c>
      <c r="E62" t="str">
        <f t="shared" si="15"/>
        <v>17:55</v>
      </c>
      <c r="F62">
        <f t="shared" si="0"/>
        <v>85</v>
      </c>
      <c r="H62" t="str">
        <f t="shared" si="1"/>
        <v>Apr 14, 2020</v>
      </c>
      <c r="I62" t="str">
        <f t="shared" si="8"/>
        <v>17:55</v>
      </c>
      <c r="J62" s="5">
        <f t="shared" si="9"/>
        <v>1.2442129629629629E-2</v>
      </c>
      <c r="K62">
        <f t="shared" si="3"/>
        <v>0</v>
      </c>
      <c r="L62">
        <f t="shared" si="10"/>
        <v>3.4236111111111113E-2</v>
      </c>
      <c r="M62">
        <f t="shared" si="13"/>
        <v>3.4236111111111113E-2</v>
      </c>
    </row>
    <row r="63" spans="1:13" x14ac:dyDescent="0.2">
      <c r="A63">
        <v>62</v>
      </c>
      <c r="B63" t="s">
        <v>18</v>
      </c>
      <c r="C63" t="s">
        <v>64</v>
      </c>
      <c r="D63" t="str">
        <f t="shared" si="14"/>
        <v>Kathryn Samson</v>
      </c>
      <c r="E63" t="str">
        <f t="shared" si="15"/>
        <v>18:01</v>
      </c>
      <c r="F63">
        <f t="shared" si="0"/>
        <v>470</v>
      </c>
      <c r="H63" t="str">
        <f t="shared" si="1"/>
        <v>Apr 14, 2020</v>
      </c>
      <c r="I63" t="str">
        <f t="shared" si="8"/>
        <v>18:01</v>
      </c>
      <c r="J63" s="5">
        <f t="shared" si="9"/>
        <v>1.2511574074074073E-2</v>
      </c>
      <c r="K63">
        <f t="shared" si="3"/>
        <v>1.2511574074074073E-2</v>
      </c>
      <c r="L63">
        <f t="shared" si="10"/>
        <v>1.2511574074074073E-2</v>
      </c>
      <c r="M63">
        <f t="shared" si="13"/>
        <v>0</v>
      </c>
    </row>
    <row r="64" spans="1:13" x14ac:dyDescent="0.2">
      <c r="A64">
        <v>63</v>
      </c>
      <c r="B64" t="s">
        <v>18</v>
      </c>
      <c r="C64" t="s">
        <v>65</v>
      </c>
      <c r="D64" t="str">
        <f t="shared" si="14"/>
        <v>Rishi Sunak</v>
      </c>
      <c r="E64" t="str">
        <f t="shared" si="15"/>
        <v>18:27</v>
      </c>
      <c r="F64">
        <f t="shared" si="0"/>
        <v>798</v>
      </c>
      <c r="H64" t="str">
        <f t="shared" si="1"/>
        <v>Apr 14, 2020</v>
      </c>
      <c r="I64" t="str">
        <f t="shared" si="8"/>
        <v>18:27</v>
      </c>
      <c r="J64" s="5">
        <f t="shared" si="9"/>
        <v>1.2812499999999999E-2</v>
      </c>
      <c r="K64">
        <f t="shared" si="3"/>
        <v>0</v>
      </c>
      <c r="L64">
        <f t="shared" si="10"/>
        <v>3.4236111111111113E-2</v>
      </c>
      <c r="M64">
        <f t="shared" si="13"/>
        <v>3.4236111111111113E-2</v>
      </c>
    </row>
    <row r="65" spans="1:13" x14ac:dyDescent="0.2">
      <c r="A65">
        <v>64</v>
      </c>
      <c r="B65" t="s">
        <v>18</v>
      </c>
      <c r="C65" t="s">
        <v>66</v>
      </c>
      <c r="D65" t="str">
        <f t="shared" si="14"/>
        <v>Yvonne Doyle</v>
      </c>
      <c r="E65" t="str">
        <f t="shared" si="15"/>
        <v>19:11</v>
      </c>
      <c r="F65">
        <f t="shared" si="0"/>
        <v>578</v>
      </c>
      <c r="H65" t="str">
        <f t="shared" si="1"/>
        <v>Apr 14, 2020</v>
      </c>
      <c r="I65" t="str">
        <f t="shared" si="8"/>
        <v>19:11</v>
      </c>
      <c r="J65" s="5">
        <f t="shared" si="9"/>
        <v>1.3321759259259261E-2</v>
      </c>
      <c r="K65">
        <f t="shared" si="3"/>
        <v>7.4189814814814813E-3</v>
      </c>
      <c r="L65">
        <f t="shared" si="10"/>
        <v>3.1817129629629633E-2</v>
      </c>
      <c r="M65">
        <f t="shared" si="13"/>
        <v>2.4398148148148151E-2</v>
      </c>
    </row>
    <row r="66" spans="1:13" x14ac:dyDescent="0.2">
      <c r="A66">
        <v>65</v>
      </c>
      <c r="B66" t="s">
        <v>18</v>
      </c>
      <c r="C66" t="s">
        <v>67</v>
      </c>
      <c r="D66" t="str">
        <f t="shared" si="14"/>
        <v>Rishi Sunak</v>
      </c>
      <c r="E66" t="str">
        <f t="shared" si="15"/>
        <v>19:46</v>
      </c>
      <c r="F66">
        <f t="shared" ref="F66:F129" si="16">LEN(C66)</f>
        <v>91</v>
      </c>
      <c r="H66" t="str">
        <f t="shared" ref="H66:H129" si="17">IF(ISBLANK(G66),H65,C66)</f>
        <v>Apr 14, 2020</v>
      </c>
      <c r="I66" t="str">
        <f t="shared" si="8"/>
        <v>19:46</v>
      </c>
      <c r="J66" s="5">
        <f t="shared" si="9"/>
        <v>1.3726851851851851E-2</v>
      </c>
      <c r="K66">
        <f t="shared" ref="K66:K129" si="18">_xlfn.MINIFS(J:J,D:D,D66,B:B,B66)</f>
        <v>0</v>
      </c>
      <c r="L66">
        <f t="shared" si="10"/>
        <v>3.4236111111111113E-2</v>
      </c>
      <c r="M66">
        <f t="shared" si="13"/>
        <v>3.4236111111111113E-2</v>
      </c>
    </row>
    <row r="67" spans="1:13" x14ac:dyDescent="0.2">
      <c r="A67">
        <v>66</v>
      </c>
      <c r="B67" t="s">
        <v>18</v>
      </c>
      <c r="C67" t="s">
        <v>68</v>
      </c>
      <c r="D67" t="str">
        <f t="shared" si="14"/>
        <v>Ed Conway</v>
      </c>
      <c r="E67" t="str">
        <f t="shared" si="15"/>
        <v>19:53</v>
      </c>
      <c r="F67">
        <f t="shared" si="16"/>
        <v>558</v>
      </c>
      <c r="H67" t="str">
        <f t="shared" si="17"/>
        <v>Apr 14, 2020</v>
      </c>
      <c r="I67" t="str">
        <f t="shared" si="8"/>
        <v>19:53</v>
      </c>
      <c r="J67" s="5">
        <f t="shared" si="9"/>
        <v>1.3807870370370371E-2</v>
      </c>
      <c r="K67">
        <f t="shared" si="18"/>
        <v>1.3807870370370371E-2</v>
      </c>
      <c r="L67">
        <f t="shared" si="10"/>
        <v>1.4965277777777779E-2</v>
      </c>
      <c r="M67">
        <f t="shared" si="13"/>
        <v>1.1574074074074073E-3</v>
      </c>
    </row>
    <row r="68" spans="1:13" x14ac:dyDescent="0.2">
      <c r="A68">
        <v>67</v>
      </c>
      <c r="B68" t="s">
        <v>18</v>
      </c>
      <c r="C68" t="s">
        <v>69</v>
      </c>
      <c r="D68" t="str">
        <f t="shared" si="14"/>
        <v>Rishi Sunak</v>
      </c>
      <c r="E68" t="str">
        <f t="shared" si="15"/>
        <v>20:30</v>
      </c>
      <c r="F68">
        <f t="shared" si="16"/>
        <v>1107</v>
      </c>
      <c r="H68" t="str">
        <f t="shared" si="17"/>
        <v>Apr 14, 2020</v>
      </c>
      <c r="I68" t="str">
        <f t="shared" si="8"/>
        <v>20:30</v>
      </c>
      <c r="J68" s="5">
        <f t="shared" si="9"/>
        <v>1.4236111111111111E-2</v>
      </c>
      <c r="K68">
        <f t="shared" si="18"/>
        <v>0</v>
      </c>
      <c r="L68">
        <f t="shared" si="10"/>
        <v>3.4236111111111113E-2</v>
      </c>
      <c r="M68">
        <f t="shared" si="13"/>
        <v>3.4236111111111113E-2</v>
      </c>
    </row>
    <row r="69" spans="1:13" x14ac:dyDescent="0.2">
      <c r="A69">
        <v>68</v>
      </c>
      <c r="B69" t="s">
        <v>18</v>
      </c>
      <c r="C69" t="s">
        <v>70</v>
      </c>
      <c r="D69" t="str">
        <f t="shared" si="14"/>
        <v>Ed Conway</v>
      </c>
      <c r="E69" t="str">
        <f t="shared" si="15"/>
        <v>21:33</v>
      </c>
      <c r="F69">
        <f t="shared" si="16"/>
        <v>407</v>
      </c>
      <c r="H69" t="str">
        <f t="shared" si="17"/>
        <v>Apr 14, 2020</v>
      </c>
      <c r="I69" t="str">
        <f t="shared" si="8"/>
        <v>21:33</v>
      </c>
      <c r="J69" s="5">
        <f t="shared" si="9"/>
        <v>1.4965277777777779E-2</v>
      </c>
      <c r="K69">
        <f t="shared" si="18"/>
        <v>1.3807870370370371E-2</v>
      </c>
      <c r="L69">
        <f t="shared" si="10"/>
        <v>1.4965277777777779E-2</v>
      </c>
      <c r="M69">
        <f t="shared" si="13"/>
        <v>1.1574074074074073E-3</v>
      </c>
    </row>
    <row r="70" spans="1:13" x14ac:dyDescent="0.2">
      <c r="A70">
        <v>69</v>
      </c>
      <c r="B70" t="s">
        <v>18</v>
      </c>
      <c r="C70" t="s">
        <v>71</v>
      </c>
      <c r="D70" t="str">
        <f t="shared" si="14"/>
        <v>Rishi Sunak</v>
      </c>
      <c r="E70" t="str">
        <f t="shared" si="15"/>
        <v>22:01</v>
      </c>
      <c r="F70">
        <f t="shared" si="16"/>
        <v>875</v>
      </c>
      <c r="H70" t="str">
        <f t="shared" si="17"/>
        <v>Apr 14, 2020</v>
      </c>
      <c r="I70" t="str">
        <f t="shared" ref="I70:I133" si="19">IF(D70=D69,I69,E70)</f>
        <v>22:01</v>
      </c>
      <c r="J70" s="5">
        <f t="shared" ref="J70:J133" si="20">TIME(0,LEFT(E70,2),RIGHT(E70,2))</f>
        <v>1.5289351851851851E-2</v>
      </c>
      <c r="K70">
        <f t="shared" si="18"/>
        <v>0</v>
      </c>
      <c r="L70">
        <f t="shared" ref="L70:L133" si="21">_xlfn.MAXIFS(J:J,D:D,D70,B:B,B70)</f>
        <v>3.4236111111111113E-2</v>
      </c>
      <c r="M70">
        <f t="shared" si="13"/>
        <v>3.4236111111111113E-2</v>
      </c>
    </row>
    <row r="71" spans="1:13" x14ac:dyDescent="0.2">
      <c r="A71">
        <v>70</v>
      </c>
      <c r="B71" t="s">
        <v>18</v>
      </c>
      <c r="C71" t="s">
        <v>72</v>
      </c>
      <c r="D71" t="str">
        <f t="shared" si="14"/>
        <v>Rishi Sunak</v>
      </c>
      <c r="E71" t="str">
        <f t="shared" si="15"/>
        <v>22:47</v>
      </c>
      <c r="F71">
        <f t="shared" si="16"/>
        <v>548</v>
      </c>
      <c r="H71" t="str">
        <f t="shared" si="17"/>
        <v>Apr 14, 2020</v>
      </c>
      <c r="I71" t="str">
        <f t="shared" si="19"/>
        <v>22:01</v>
      </c>
      <c r="J71" s="5">
        <f t="shared" si="20"/>
        <v>1.5821759259259261E-2</v>
      </c>
      <c r="K71">
        <f t="shared" si="18"/>
        <v>0</v>
      </c>
      <c r="L71">
        <f t="shared" si="21"/>
        <v>3.4236111111111113E-2</v>
      </c>
      <c r="M71">
        <f t="shared" si="13"/>
        <v>3.4236111111111113E-2</v>
      </c>
    </row>
    <row r="72" spans="1:13" x14ac:dyDescent="0.2">
      <c r="A72">
        <v>71</v>
      </c>
      <c r="B72" t="s">
        <v>18</v>
      </c>
      <c r="C72" t="s">
        <v>73</v>
      </c>
      <c r="D72" t="str">
        <f t="shared" si="14"/>
        <v>Francis Elliott</v>
      </c>
      <c r="E72" t="str">
        <f t="shared" si="15"/>
        <v>23:21</v>
      </c>
      <c r="F72">
        <f t="shared" si="16"/>
        <v>754</v>
      </c>
      <c r="H72" t="str">
        <f t="shared" si="17"/>
        <v>Apr 14, 2020</v>
      </c>
      <c r="I72" t="str">
        <f t="shared" si="19"/>
        <v>23:21</v>
      </c>
      <c r="J72" s="5">
        <f t="shared" si="20"/>
        <v>1.621527777777778E-2</v>
      </c>
      <c r="K72">
        <f t="shared" si="18"/>
        <v>1.621527777777778E-2</v>
      </c>
      <c r="L72">
        <f t="shared" si="21"/>
        <v>1.621527777777778E-2</v>
      </c>
      <c r="M72">
        <f t="shared" si="13"/>
        <v>0</v>
      </c>
    </row>
    <row r="73" spans="1:13" x14ac:dyDescent="0.2">
      <c r="A73">
        <v>72</v>
      </c>
      <c r="B73" t="s">
        <v>18</v>
      </c>
      <c r="C73" t="s">
        <v>74</v>
      </c>
      <c r="D73" t="str">
        <f t="shared" si="14"/>
        <v>Rishi Sunak</v>
      </c>
      <c r="E73" t="str">
        <f t="shared" si="15"/>
        <v>24:05</v>
      </c>
      <c r="F73">
        <f t="shared" si="16"/>
        <v>1039</v>
      </c>
      <c r="H73" t="str">
        <f t="shared" si="17"/>
        <v>Apr 14, 2020</v>
      </c>
      <c r="I73" t="str">
        <f t="shared" si="19"/>
        <v>24:05</v>
      </c>
      <c r="J73" s="5">
        <f t="shared" si="20"/>
        <v>1.6724537037037034E-2</v>
      </c>
      <c r="K73">
        <f t="shared" si="18"/>
        <v>0</v>
      </c>
      <c r="L73">
        <f t="shared" si="21"/>
        <v>3.4236111111111113E-2</v>
      </c>
      <c r="M73">
        <f t="shared" si="13"/>
        <v>3.4236111111111113E-2</v>
      </c>
    </row>
    <row r="74" spans="1:13" x14ac:dyDescent="0.2">
      <c r="A74">
        <v>73</v>
      </c>
      <c r="B74" t="s">
        <v>18</v>
      </c>
      <c r="C74" t="s">
        <v>75</v>
      </c>
      <c r="D74" t="str">
        <f t="shared" si="14"/>
        <v>Rishi Sunak</v>
      </c>
      <c r="E74" t="str">
        <f t="shared" si="15"/>
        <v>25:01</v>
      </c>
      <c r="F74">
        <f t="shared" si="16"/>
        <v>1172</v>
      </c>
      <c r="H74" t="str">
        <f t="shared" si="17"/>
        <v>Apr 14, 2020</v>
      </c>
      <c r="I74" t="str">
        <f t="shared" si="19"/>
        <v>24:05</v>
      </c>
      <c r="J74" s="5">
        <f t="shared" si="20"/>
        <v>1.7372685185185185E-2</v>
      </c>
      <c r="K74">
        <f t="shared" si="18"/>
        <v>0</v>
      </c>
      <c r="L74">
        <f t="shared" si="21"/>
        <v>3.4236111111111113E-2</v>
      </c>
      <c r="M74">
        <f t="shared" si="13"/>
        <v>3.4236111111111113E-2</v>
      </c>
    </row>
    <row r="75" spans="1:13" x14ac:dyDescent="0.2">
      <c r="A75">
        <v>74</v>
      </c>
      <c r="B75" t="s">
        <v>18</v>
      </c>
      <c r="C75" t="s">
        <v>76</v>
      </c>
      <c r="D75" t="str">
        <f t="shared" si="14"/>
        <v>Stephen Powis</v>
      </c>
      <c r="E75" t="str">
        <f t="shared" si="15"/>
        <v>25:58</v>
      </c>
      <c r="F75">
        <f t="shared" si="16"/>
        <v>162</v>
      </c>
      <c r="H75" t="str">
        <f t="shared" si="17"/>
        <v>Apr 14, 2020</v>
      </c>
      <c r="I75" t="str">
        <f t="shared" si="19"/>
        <v>25:58</v>
      </c>
      <c r="J75" s="5">
        <f t="shared" si="20"/>
        <v>1.8032407407407407E-2</v>
      </c>
      <c r="K75">
        <f t="shared" si="18"/>
        <v>3.7731481481481483E-3</v>
      </c>
      <c r="L75">
        <f t="shared" si="21"/>
        <v>3.2708333333333332E-2</v>
      </c>
      <c r="M75">
        <f t="shared" si="13"/>
        <v>2.8935185185185185E-2</v>
      </c>
    </row>
    <row r="76" spans="1:13" x14ac:dyDescent="0.2">
      <c r="A76">
        <v>75</v>
      </c>
      <c r="B76" t="s">
        <v>18</v>
      </c>
      <c r="C76" t="s">
        <v>77</v>
      </c>
      <c r="D76" t="str">
        <f t="shared" si="14"/>
        <v>Stephen Powis</v>
      </c>
      <c r="E76" t="str">
        <f t="shared" si="15"/>
        <v>26:03</v>
      </c>
      <c r="F76">
        <f t="shared" si="16"/>
        <v>46</v>
      </c>
      <c r="H76" t="str">
        <f t="shared" si="17"/>
        <v>Apr 14, 2020</v>
      </c>
      <c r="I76" t="str">
        <f t="shared" si="19"/>
        <v>25:58</v>
      </c>
      <c r="J76" s="5">
        <f t="shared" si="20"/>
        <v>1.8090277777777778E-2</v>
      </c>
      <c r="K76">
        <f t="shared" si="18"/>
        <v>3.7731481481481483E-3</v>
      </c>
      <c r="L76">
        <f t="shared" si="21"/>
        <v>3.2708333333333332E-2</v>
      </c>
      <c r="M76">
        <f t="shared" si="13"/>
        <v>2.8935185185185185E-2</v>
      </c>
    </row>
    <row r="77" spans="1:13" x14ac:dyDescent="0.2">
      <c r="A77">
        <v>76</v>
      </c>
      <c r="B77" t="s">
        <v>18</v>
      </c>
      <c r="C77" t="s">
        <v>78</v>
      </c>
      <c r="D77" t="str">
        <f t="shared" si="14"/>
        <v>Stephen Powis</v>
      </c>
      <c r="E77" t="str">
        <f t="shared" si="15"/>
        <v>26:06</v>
      </c>
      <c r="F77">
        <f t="shared" si="16"/>
        <v>240</v>
      </c>
      <c r="H77" t="str">
        <f t="shared" si="17"/>
        <v>Apr 14, 2020</v>
      </c>
      <c r="I77" t="str">
        <f t="shared" si="19"/>
        <v>25:58</v>
      </c>
      <c r="J77" s="5">
        <f t="shared" si="20"/>
        <v>1.8124999999999999E-2</v>
      </c>
      <c r="K77">
        <f t="shared" si="18"/>
        <v>3.7731481481481483E-3</v>
      </c>
      <c r="L77">
        <f t="shared" si="21"/>
        <v>3.2708333333333332E-2</v>
      </c>
      <c r="M77">
        <f t="shared" si="13"/>
        <v>2.8935185185185185E-2</v>
      </c>
    </row>
    <row r="78" spans="1:13" x14ac:dyDescent="0.2">
      <c r="A78">
        <v>77</v>
      </c>
      <c r="B78" t="s">
        <v>18</v>
      </c>
      <c r="C78" t="s">
        <v>79</v>
      </c>
      <c r="D78" t="str">
        <f t="shared" si="14"/>
        <v>Stephen Powis</v>
      </c>
      <c r="E78" t="str">
        <f t="shared" si="15"/>
        <v>26:20</v>
      </c>
      <c r="F78">
        <f t="shared" si="16"/>
        <v>376</v>
      </c>
      <c r="H78" t="str">
        <f t="shared" si="17"/>
        <v>Apr 14, 2020</v>
      </c>
      <c r="I78" t="str">
        <f t="shared" si="19"/>
        <v>25:58</v>
      </c>
      <c r="J78" s="5">
        <f t="shared" si="20"/>
        <v>1.8287037037037036E-2</v>
      </c>
      <c r="K78">
        <f t="shared" si="18"/>
        <v>3.7731481481481483E-3</v>
      </c>
      <c r="L78">
        <f t="shared" si="21"/>
        <v>3.2708333333333332E-2</v>
      </c>
      <c r="M78">
        <f t="shared" si="13"/>
        <v>2.8935185185185185E-2</v>
      </c>
    </row>
    <row r="79" spans="1:13" x14ac:dyDescent="0.2">
      <c r="A79">
        <v>78</v>
      </c>
      <c r="B79" t="s">
        <v>18</v>
      </c>
      <c r="C79" t="s">
        <v>80</v>
      </c>
      <c r="D79" t="str">
        <f t="shared" si="14"/>
        <v>Stephen Powis</v>
      </c>
      <c r="E79" t="str">
        <f t="shared" si="15"/>
        <v>26:42</v>
      </c>
      <c r="F79">
        <f t="shared" si="16"/>
        <v>414</v>
      </c>
      <c r="H79" t="str">
        <f t="shared" si="17"/>
        <v>Apr 14, 2020</v>
      </c>
      <c r="I79" t="str">
        <f t="shared" si="19"/>
        <v>25:58</v>
      </c>
      <c r="J79" s="5">
        <f t="shared" si="20"/>
        <v>1.8541666666666668E-2</v>
      </c>
      <c r="K79">
        <f t="shared" si="18"/>
        <v>3.7731481481481483E-3</v>
      </c>
      <c r="L79">
        <f t="shared" si="21"/>
        <v>3.2708333333333332E-2</v>
      </c>
      <c r="M79">
        <f t="shared" si="13"/>
        <v>2.8935185185185185E-2</v>
      </c>
    </row>
    <row r="80" spans="1:13" x14ac:dyDescent="0.2">
      <c r="A80">
        <v>79</v>
      </c>
      <c r="B80" t="s">
        <v>18</v>
      </c>
      <c r="C80" t="s">
        <v>81</v>
      </c>
      <c r="D80" t="str">
        <f t="shared" si="14"/>
        <v>Stephen Powis</v>
      </c>
      <c r="E80" t="str">
        <f t="shared" si="15"/>
        <v>27:04</v>
      </c>
      <c r="F80">
        <f t="shared" si="16"/>
        <v>594</v>
      </c>
      <c r="H80" t="str">
        <f t="shared" si="17"/>
        <v>Apr 14, 2020</v>
      </c>
      <c r="I80" t="str">
        <f t="shared" si="19"/>
        <v>25:58</v>
      </c>
      <c r="J80" s="5">
        <f t="shared" si="20"/>
        <v>1.8796296296296297E-2</v>
      </c>
      <c r="K80">
        <f t="shared" si="18"/>
        <v>3.7731481481481483E-3</v>
      </c>
      <c r="L80">
        <f t="shared" si="21"/>
        <v>3.2708333333333332E-2</v>
      </c>
      <c r="M80">
        <f t="shared" si="13"/>
        <v>2.8935185185185185E-2</v>
      </c>
    </row>
    <row r="81" spans="1:13" x14ac:dyDescent="0.2">
      <c r="A81">
        <v>80</v>
      </c>
      <c r="B81" t="s">
        <v>18</v>
      </c>
      <c r="C81" t="s">
        <v>82</v>
      </c>
      <c r="D81" t="str">
        <f t="shared" si="14"/>
        <v>Stephen Powis</v>
      </c>
      <c r="E81" t="str">
        <f t="shared" si="15"/>
        <v>27:37</v>
      </c>
      <c r="F81">
        <f t="shared" si="16"/>
        <v>362</v>
      </c>
      <c r="H81" t="str">
        <f t="shared" si="17"/>
        <v>Apr 14, 2020</v>
      </c>
      <c r="I81" t="str">
        <f t="shared" si="19"/>
        <v>25:58</v>
      </c>
      <c r="J81" s="5">
        <f t="shared" si="20"/>
        <v>1.9178240740740742E-2</v>
      </c>
      <c r="K81">
        <f t="shared" si="18"/>
        <v>3.7731481481481483E-3</v>
      </c>
      <c r="L81">
        <f t="shared" si="21"/>
        <v>3.2708333333333332E-2</v>
      </c>
      <c r="M81">
        <f t="shared" si="13"/>
        <v>2.8935185185185185E-2</v>
      </c>
    </row>
    <row r="82" spans="1:13" x14ac:dyDescent="0.2">
      <c r="A82">
        <v>81</v>
      </c>
      <c r="B82" t="s">
        <v>18</v>
      </c>
      <c r="C82" t="s">
        <v>83</v>
      </c>
      <c r="D82" t="str">
        <f t="shared" si="14"/>
        <v>Stephen Powis</v>
      </c>
      <c r="E82" t="str">
        <f t="shared" si="15"/>
        <v>27:58</v>
      </c>
      <c r="F82">
        <f t="shared" si="16"/>
        <v>30</v>
      </c>
      <c r="H82" t="str">
        <f t="shared" si="17"/>
        <v>Apr 14, 2020</v>
      </c>
      <c r="I82" t="str">
        <f t="shared" si="19"/>
        <v>25:58</v>
      </c>
      <c r="J82" s="5">
        <f t="shared" si="20"/>
        <v>1.9421296296296294E-2</v>
      </c>
      <c r="K82">
        <f t="shared" si="18"/>
        <v>3.7731481481481483E-3</v>
      </c>
      <c r="L82">
        <f t="shared" si="21"/>
        <v>3.2708333333333332E-2</v>
      </c>
      <c r="M82">
        <f t="shared" si="13"/>
        <v>2.8935185185185185E-2</v>
      </c>
    </row>
    <row r="83" spans="1:13" x14ac:dyDescent="0.2">
      <c r="A83">
        <v>82</v>
      </c>
      <c r="B83" t="s">
        <v>18</v>
      </c>
      <c r="C83" t="s">
        <v>84</v>
      </c>
      <c r="D83" t="str">
        <f t="shared" si="14"/>
        <v>Yvonne Doyle</v>
      </c>
      <c r="E83" t="str">
        <f t="shared" si="15"/>
        <v>27:59</v>
      </c>
      <c r="F83">
        <f t="shared" si="16"/>
        <v>652</v>
      </c>
      <c r="H83" t="str">
        <f t="shared" si="17"/>
        <v>Apr 14, 2020</v>
      </c>
      <c r="I83" t="str">
        <f t="shared" si="19"/>
        <v>27:59</v>
      </c>
      <c r="J83" s="5">
        <f t="shared" si="20"/>
        <v>1.9432870370370371E-2</v>
      </c>
      <c r="K83">
        <f t="shared" si="18"/>
        <v>7.4189814814814813E-3</v>
      </c>
      <c r="L83">
        <f t="shared" si="21"/>
        <v>3.1817129629629633E-2</v>
      </c>
      <c r="M83">
        <f t="shared" si="13"/>
        <v>2.4398148148148151E-2</v>
      </c>
    </row>
    <row r="84" spans="1:13" x14ac:dyDescent="0.2">
      <c r="A84">
        <v>83</v>
      </c>
      <c r="B84" t="s">
        <v>18</v>
      </c>
      <c r="C84" t="s">
        <v>85</v>
      </c>
      <c r="D84" t="str">
        <f t="shared" ref="D84:D115" si="22">LEFT(C84,FIND("(",C84)-3)</f>
        <v>Yvonne Doyle</v>
      </c>
      <c r="E84" t="str">
        <f t="shared" ref="E84:E115" si="23">MID(C84,FIND("(",C84)+1,5)</f>
        <v>28:40</v>
      </c>
      <c r="F84">
        <f t="shared" si="16"/>
        <v>238</v>
      </c>
      <c r="H84" t="str">
        <f t="shared" si="17"/>
        <v>Apr 14, 2020</v>
      </c>
      <c r="I84" t="str">
        <f t="shared" si="19"/>
        <v>27:59</v>
      </c>
      <c r="J84" s="5">
        <f t="shared" si="20"/>
        <v>1.9907407407407408E-2</v>
      </c>
      <c r="K84">
        <f t="shared" si="18"/>
        <v>7.4189814814814813E-3</v>
      </c>
      <c r="L84">
        <f t="shared" si="21"/>
        <v>3.1817129629629633E-2</v>
      </c>
      <c r="M84">
        <f t="shared" si="13"/>
        <v>2.4398148148148151E-2</v>
      </c>
    </row>
    <row r="85" spans="1:13" x14ac:dyDescent="0.2">
      <c r="A85">
        <v>84</v>
      </c>
      <c r="B85" t="s">
        <v>18</v>
      </c>
      <c r="C85" t="s">
        <v>86</v>
      </c>
      <c r="D85" t="str">
        <f t="shared" si="22"/>
        <v>Stephen Powis</v>
      </c>
      <c r="E85" t="str">
        <f t="shared" si="23"/>
        <v>28:57</v>
      </c>
      <c r="F85">
        <f t="shared" si="16"/>
        <v>290</v>
      </c>
      <c r="H85" t="str">
        <f t="shared" si="17"/>
        <v>Apr 14, 2020</v>
      </c>
      <c r="I85" t="str">
        <f t="shared" si="19"/>
        <v>28:57</v>
      </c>
      <c r="J85" s="5">
        <f t="shared" si="20"/>
        <v>2.0104166666666666E-2</v>
      </c>
      <c r="K85">
        <f t="shared" si="18"/>
        <v>3.7731481481481483E-3</v>
      </c>
      <c r="L85">
        <f t="shared" si="21"/>
        <v>3.2708333333333332E-2</v>
      </c>
      <c r="M85">
        <f t="shared" si="13"/>
        <v>2.8935185185185185E-2</v>
      </c>
    </row>
    <row r="86" spans="1:13" x14ac:dyDescent="0.2">
      <c r="A86">
        <v>85</v>
      </c>
      <c r="B86" t="s">
        <v>18</v>
      </c>
      <c r="C86" t="s">
        <v>87</v>
      </c>
      <c r="D86" t="str">
        <f t="shared" si="22"/>
        <v>Rishi Sunak</v>
      </c>
      <c r="E86" t="str">
        <f t="shared" si="23"/>
        <v>29:14</v>
      </c>
      <c r="F86">
        <f t="shared" si="16"/>
        <v>84</v>
      </c>
      <c r="H86" t="str">
        <f t="shared" si="17"/>
        <v>Apr 14, 2020</v>
      </c>
      <c r="I86" t="str">
        <f t="shared" si="19"/>
        <v>29:14</v>
      </c>
      <c r="J86" s="5">
        <f t="shared" si="20"/>
        <v>2.0300925925925927E-2</v>
      </c>
      <c r="K86">
        <f t="shared" si="18"/>
        <v>0</v>
      </c>
      <c r="L86">
        <f t="shared" si="21"/>
        <v>3.4236111111111113E-2</v>
      </c>
      <c r="M86">
        <f t="shared" si="13"/>
        <v>3.4236111111111113E-2</v>
      </c>
    </row>
    <row r="87" spans="1:13" x14ac:dyDescent="0.2">
      <c r="A87">
        <v>86</v>
      </c>
      <c r="B87" t="s">
        <v>18</v>
      </c>
      <c r="C87" t="s">
        <v>88</v>
      </c>
      <c r="D87" t="str">
        <f t="shared" si="22"/>
        <v>Francis</v>
      </c>
      <c r="E87" t="str">
        <f t="shared" si="23"/>
        <v>29:18</v>
      </c>
      <c r="F87">
        <f t="shared" si="16"/>
        <v>112</v>
      </c>
      <c r="H87" t="str">
        <f t="shared" si="17"/>
        <v>Apr 14, 2020</v>
      </c>
      <c r="I87" t="str">
        <f t="shared" si="19"/>
        <v>29:18</v>
      </c>
      <c r="J87" s="5">
        <f t="shared" si="20"/>
        <v>2.0347222222222221E-2</v>
      </c>
      <c r="K87">
        <f t="shared" si="18"/>
        <v>2.0347222222222221E-2</v>
      </c>
      <c r="L87">
        <f t="shared" si="21"/>
        <v>2.0347222222222221E-2</v>
      </c>
      <c r="M87">
        <f t="shared" si="13"/>
        <v>0</v>
      </c>
    </row>
    <row r="88" spans="1:13" x14ac:dyDescent="0.2">
      <c r="A88">
        <v>87</v>
      </c>
      <c r="B88" t="s">
        <v>18</v>
      </c>
      <c r="C88" t="s">
        <v>89</v>
      </c>
      <c r="D88" t="str">
        <f t="shared" si="22"/>
        <v>Stephen Powis</v>
      </c>
      <c r="E88" t="str">
        <f t="shared" si="23"/>
        <v>29:26</v>
      </c>
      <c r="F88">
        <f t="shared" si="16"/>
        <v>237</v>
      </c>
      <c r="H88" t="str">
        <f t="shared" si="17"/>
        <v>Apr 14, 2020</v>
      </c>
      <c r="I88" t="str">
        <f t="shared" si="19"/>
        <v>29:26</v>
      </c>
      <c r="J88" s="5">
        <f t="shared" si="20"/>
        <v>2.0439814814814817E-2</v>
      </c>
      <c r="K88">
        <f t="shared" si="18"/>
        <v>3.7731481481481483E-3</v>
      </c>
      <c r="L88">
        <f t="shared" si="21"/>
        <v>3.2708333333333332E-2</v>
      </c>
      <c r="M88">
        <f t="shared" si="13"/>
        <v>2.8935185185185185E-2</v>
      </c>
    </row>
    <row r="89" spans="1:13" x14ac:dyDescent="0.2">
      <c r="A89">
        <v>88</v>
      </c>
      <c r="B89" t="s">
        <v>18</v>
      </c>
      <c r="C89" t="s">
        <v>90</v>
      </c>
      <c r="D89" t="str">
        <f t="shared" si="22"/>
        <v>Rishi Sunak</v>
      </c>
      <c r="E89" t="str">
        <f t="shared" si="23"/>
        <v>29:40</v>
      </c>
      <c r="F89">
        <f t="shared" si="16"/>
        <v>81</v>
      </c>
      <c r="H89" t="str">
        <f t="shared" si="17"/>
        <v>Apr 14, 2020</v>
      </c>
      <c r="I89" t="str">
        <f t="shared" si="19"/>
        <v>29:40</v>
      </c>
      <c r="J89" s="5">
        <f t="shared" si="20"/>
        <v>2.0601851851851854E-2</v>
      </c>
      <c r="K89">
        <f t="shared" si="18"/>
        <v>0</v>
      </c>
      <c r="L89">
        <f t="shared" si="21"/>
        <v>3.4236111111111113E-2</v>
      </c>
      <c r="M89">
        <f t="shared" si="13"/>
        <v>3.4236111111111113E-2</v>
      </c>
    </row>
    <row r="90" spans="1:13" x14ac:dyDescent="0.2">
      <c r="A90">
        <v>89</v>
      </c>
      <c r="B90" t="s">
        <v>18</v>
      </c>
      <c r="C90" t="s">
        <v>91</v>
      </c>
      <c r="D90" t="str">
        <f t="shared" si="22"/>
        <v>Tom Newton Dunn</v>
      </c>
      <c r="E90" t="str">
        <f t="shared" si="23"/>
        <v>29:46</v>
      </c>
      <c r="F90">
        <f t="shared" si="16"/>
        <v>680</v>
      </c>
      <c r="H90" t="str">
        <f t="shared" si="17"/>
        <v>Apr 14, 2020</v>
      </c>
      <c r="I90" t="str">
        <f t="shared" si="19"/>
        <v>29:46</v>
      </c>
      <c r="J90" s="5">
        <f t="shared" si="20"/>
        <v>2.0671296296296295E-2</v>
      </c>
      <c r="K90">
        <f t="shared" si="18"/>
        <v>2.0671296296296295E-2</v>
      </c>
      <c r="L90">
        <f t="shared" si="21"/>
        <v>2.4201388888888887E-2</v>
      </c>
      <c r="M90">
        <f t="shared" si="13"/>
        <v>3.5300925925925916E-3</v>
      </c>
    </row>
    <row r="91" spans="1:13" x14ac:dyDescent="0.2">
      <c r="A91">
        <v>90</v>
      </c>
      <c r="B91" t="s">
        <v>18</v>
      </c>
      <c r="C91" t="s">
        <v>92</v>
      </c>
      <c r="D91" t="str">
        <f t="shared" si="22"/>
        <v>Tom Newton Dunn</v>
      </c>
      <c r="E91" t="str">
        <f t="shared" si="23"/>
        <v>30:27</v>
      </c>
      <c r="F91">
        <f t="shared" si="16"/>
        <v>465</v>
      </c>
      <c r="H91" t="str">
        <f t="shared" si="17"/>
        <v>Apr 14, 2020</v>
      </c>
      <c r="I91" t="str">
        <f t="shared" si="19"/>
        <v>29:46</v>
      </c>
      <c r="J91" s="5">
        <f t="shared" si="20"/>
        <v>2.1145833333333332E-2</v>
      </c>
      <c r="K91">
        <f t="shared" si="18"/>
        <v>2.0671296296296295E-2</v>
      </c>
      <c r="L91">
        <f t="shared" si="21"/>
        <v>2.4201388888888887E-2</v>
      </c>
      <c r="M91">
        <f t="shared" si="13"/>
        <v>3.5300925925925916E-3</v>
      </c>
    </row>
    <row r="92" spans="1:13" x14ac:dyDescent="0.2">
      <c r="A92">
        <v>91</v>
      </c>
      <c r="B92" t="s">
        <v>18</v>
      </c>
      <c r="C92" t="s">
        <v>93</v>
      </c>
      <c r="D92" t="str">
        <f t="shared" si="22"/>
        <v>Rishi Sunak</v>
      </c>
      <c r="E92" t="str">
        <f t="shared" si="23"/>
        <v>30:59</v>
      </c>
      <c r="F92">
        <f t="shared" si="16"/>
        <v>256</v>
      </c>
      <c r="H92" t="str">
        <f t="shared" si="17"/>
        <v>Apr 14, 2020</v>
      </c>
      <c r="I92" t="str">
        <f t="shared" si="19"/>
        <v>30:59</v>
      </c>
      <c r="J92" s="5">
        <f t="shared" si="20"/>
        <v>2.1516203703703704E-2</v>
      </c>
      <c r="K92">
        <f t="shared" si="18"/>
        <v>0</v>
      </c>
      <c r="L92">
        <f t="shared" si="21"/>
        <v>3.4236111111111113E-2</v>
      </c>
      <c r="M92">
        <f t="shared" si="13"/>
        <v>3.4236111111111113E-2</v>
      </c>
    </row>
    <row r="93" spans="1:13" x14ac:dyDescent="0.2">
      <c r="A93">
        <v>92</v>
      </c>
      <c r="B93" t="s">
        <v>18</v>
      </c>
      <c r="C93" t="s">
        <v>94</v>
      </c>
      <c r="D93" t="str">
        <f t="shared" si="22"/>
        <v>Rishi Sunak</v>
      </c>
      <c r="E93" t="str">
        <f t="shared" si="23"/>
        <v>31:10</v>
      </c>
      <c r="F93">
        <f t="shared" si="16"/>
        <v>547</v>
      </c>
      <c r="H93" t="str">
        <f t="shared" si="17"/>
        <v>Apr 14, 2020</v>
      </c>
      <c r="I93" t="str">
        <f t="shared" si="19"/>
        <v>30:59</v>
      </c>
      <c r="J93" s="5">
        <f t="shared" si="20"/>
        <v>2.164351851851852E-2</v>
      </c>
      <c r="K93">
        <f t="shared" si="18"/>
        <v>0</v>
      </c>
      <c r="L93">
        <f t="shared" si="21"/>
        <v>3.4236111111111113E-2</v>
      </c>
      <c r="M93">
        <f t="shared" si="13"/>
        <v>3.4236111111111113E-2</v>
      </c>
    </row>
    <row r="94" spans="1:13" x14ac:dyDescent="0.2">
      <c r="A94">
        <v>93</v>
      </c>
      <c r="B94" t="s">
        <v>18</v>
      </c>
      <c r="C94" t="s">
        <v>95</v>
      </c>
      <c r="D94" t="str">
        <f t="shared" si="22"/>
        <v>Rishi Sunak</v>
      </c>
      <c r="E94" t="str">
        <f t="shared" si="23"/>
        <v>31:38</v>
      </c>
      <c r="F94">
        <f t="shared" si="16"/>
        <v>424</v>
      </c>
      <c r="H94" t="str">
        <f t="shared" si="17"/>
        <v>Apr 14, 2020</v>
      </c>
      <c r="I94" t="str">
        <f t="shared" si="19"/>
        <v>30:59</v>
      </c>
      <c r="J94" s="5">
        <f t="shared" si="20"/>
        <v>2.1967592592592594E-2</v>
      </c>
      <c r="K94">
        <f t="shared" si="18"/>
        <v>0</v>
      </c>
      <c r="L94">
        <f t="shared" si="21"/>
        <v>3.4236111111111113E-2</v>
      </c>
      <c r="M94">
        <f t="shared" si="13"/>
        <v>3.4236111111111113E-2</v>
      </c>
    </row>
    <row r="95" spans="1:13" x14ac:dyDescent="0.2">
      <c r="A95">
        <v>94</v>
      </c>
      <c r="B95" t="s">
        <v>18</v>
      </c>
      <c r="C95" t="s">
        <v>96</v>
      </c>
      <c r="D95" t="str">
        <f t="shared" si="22"/>
        <v>Rishi Sunak</v>
      </c>
      <c r="E95" t="str">
        <f t="shared" si="23"/>
        <v>31:58</v>
      </c>
      <c r="F95">
        <f t="shared" si="16"/>
        <v>439</v>
      </c>
      <c r="H95" t="str">
        <f t="shared" si="17"/>
        <v>Apr 14, 2020</v>
      </c>
      <c r="I95" t="str">
        <f t="shared" si="19"/>
        <v>30:59</v>
      </c>
      <c r="J95" s="5">
        <f t="shared" si="20"/>
        <v>2.2199074074074076E-2</v>
      </c>
      <c r="K95">
        <f t="shared" si="18"/>
        <v>0</v>
      </c>
      <c r="L95">
        <f t="shared" si="21"/>
        <v>3.4236111111111113E-2</v>
      </c>
      <c r="M95">
        <f t="shared" ref="M95:M158" si="24">L95-K95</f>
        <v>3.4236111111111113E-2</v>
      </c>
    </row>
    <row r="96" spans="1:13" x14ac:dyDescent="0.2">
      <c r="A96">
        <v>95</v>
      </c>
      <c r="B96" t="s">
        <v>18</v>
      </c>
      <c r="C96" t="s">
        <v>97</v>
      </c>
      <c r="D96" t="str">
        <f t="shared" si="22"/>
        <v>Rishi Sunak</v>
      </c>
      <c r="E96" t="str">
        <f t="shared" si="23"/>
        <v>32:20</v>
      </c>
      <c r="F96">
        <f t="shared" si="16"/>
        <v>366</v>
      </c>
      <c r="H96" t="str">
        <f t="shared" si="17"/>
        <v>Apr 14, 2020</v>
      </c>
      <c r="I96" t="str">
        <f t="shared" si="19"/>
        <v>30:59</v>
      </c>
      <c r="J96" s="5">
        <f t="shared" si="20"/>
        <v>2.2453703703703708E-2</v>
      </c>
      <c r="K96">
        <f t="shared" si="18"/>
        <v>0</v>
      </c>
      <c r="L96">
        <f t="shared" si="21"/>
        <v>3.4236111111111113E-2</v>
      </c>
      <c r="M96">
        <f t="shared" si="24"/>
        <v>3.4236111111111113E-2</v>
      </c>
    </row>
    <row r="97" spans="1:13" x14ac:dyDescent="0.2">
      <c r="A97">
        <v>96</v>
      </c>
      <c r="B97" t="s">
        <v>18</v>
      </c>
      <c r="C97" t="s">
        <v>98</v>
      </c>
      <c r="D97" t="str">
        <f t="shared" si="22"/>
        <v>Rishi Sunak</v>
      </c>
      <c r="E97" t="str">
        <f t="shared" si="23"/>
        <v>32:44</v>
      </c>
      <c r="F97">
        <f t="shared" si="16"/>
        <v>607</v>
      </c>
      <c r="H97" t="str">
        <f t="shared" si="17"/>
        <v>Apr 14, 2020</v>
      </c>
      <c r="I97" t="str">
        <f t="shared" si="19"/>
        <v>30:59</v>
      </c>
      <c r="J97" s="5">
        <f t="shared" si="20"/>
        <v>2.2731481481481481E-2</v>
      </c>
      <c r="K97">
        <f t="shared" si="18"/>
        <v>0</v>
      </c>
      <c r="L97">
        <f t="shared" si="21"/>
        <v>3.4236111111111113E-2</v>
      </c>
      <c r="M97">
        <f t="shared" si="24"/>
        <v>3.4236111111111113E-2</v>
      </c>
    </row>
    <row r="98" spans="1:13" x14ac:dyDescent="0.2">
      <c r="A98">
        <v>97</v>
      </c>
      <c r="B98" t="s">
        <v>18</v>
      </c>
      <c r="C98" t="s">
        <v>99</v>
      </c>
      <c r="D98" t="str">
        <f t="shared" si="22"/>
        <v>Rishi Sunak</v>
      </c>
      <c r="E98" t="str">
        <f t="shared" si="23"/>
        <v>33:17</v>
      </c>
      <c r="F98">
        <f t="shared" si="16"/>
        <v>597</v>
      </c>
      <c r="H98" t="str">
        <f t="shared" si="17"/>
        <v>Apr 14, 2020</v>
      </c>
      <c r="I98" t="str">
        <f t="shared" si="19"/>
        <v>30:59</v>
      </c>
      <c r="J98" s="5">
        <f t="shared" si="20"/>
        <v>2.3113425925925926E-2</v>
      </c>
      <c r="K98">
        <f t="shared" si="18"/>
        <v>0</v>
      </c>
      <c r="L98">
        <f t="shared" si="21"/>
        <v>3.4236111111111113E-2</v>
      </c>
      <c r="M98">
        <f t="shared" si="24"/>
        <v>3.4236111111111113E-2</v>
      </c>
    </row>
    <row r="99" spans="1:13" x14ac:dyDescent="0.2">
      <c r="A99">
        <v>98</v>
      </c>
      <c r="B99" t="s">
        <v>18</v>
      </c>
      <c r="C99" t="s">
        <v>100</v>
      </c>
      <c r="D99" t="str">
        <f t="shared" si="22"/>
        <v>Rishi Sunak</v>
      </c>
      <c r="E99" t="str">
        <f t="shared" si="23"/>
        <v>33:48</v>
      </c>
      <c r="F99">
        <f t="shared" si="16"/>
        <v>74</v>
      </c>
      <c r="H99" t="str">
        <f t="shared" si="17"/>
        <v>Apr 14, 2020</v>
      </c>
      <c r="I99" t="str">
        <f t="shared" si="19"/>
        <v>30:59</v>
      </c>
      <c r="J99" s="5">
        <f t="shared" si="20"/>
        <v>2.3472222222222217E-2</v>
      </c>
      <c r="K99">
        <f t="shared" si="18"/>
        <v>0</v>
      </c>
      <c r="L99">
        <f t="shared" si="21"/>
        <v>3.4236111111111113E-2</v>
      </c>
      <c r="M99">
        <f t="shared" si="24"/>
        <v>3.4236111111111113E-2</v>
      </c>
    </row>
    <row r="100" spans="1:13" x14ac:dyDescent="0.2">
      <c r="A100">
        <v>99</v>
      </c>
      <c r="B100" t="s">
        <v>18</v>
      </c>
      <c r="C100" t="s">
        <v>101</v>
      </c>
      <c r="D100" t="str">
        <f t="shared" si="22"/>
        <v>Stephen Powis</v>
      </c>
      <c r="E100" t="str">
        <f t="shared" si="23"/>
        <v>33:49</v>
      </c>
      <c r="F100">
        <f t="shared" si="16"/>
        <v>45</v>
      </c>
      <c r="H100" t="str">
        <f t="shared" si="17"/>
        <v>Apr 14, 2020</v>
      </c>
      <c r="I100" t="str">
        <f t="shared" si="19"/>
        <v>33:49</v>
      </c>
      <c r="J100" s="5">
        <f t="shared" si="20"/>
        <v>2.3483796296296298E-2</v>
      </c>
      <c r="K100">
        <f t="shared" si="18"/>
        <v>3.7731481481481483E-3</v>
      </c>
      <c r="L100">
        <f t="shared" si="21"/>
        <v>3.2708333333333332E-2</v>
      </c>
      <c r="M100">
        <f t="shared" si="24"/>
        <v>2.8935185185185185E-2</v>
      </c>
    </row>
    <row r="101" spans="1:13" x14ac:dyDescent="0.2">
      <c r="A101">
        <v>100</v>
      </c>
      <c r="B101" t="s">
        <v>18</v>
      </c>
      <c r="C101" t="s">
        <v>102</v>
      </c>
      <c r="D101" t="str">
        <f t="shared" si="22"/>
        <v>Yvonne Doyle</v>
      </c>
      <c r="E101" t="str">
        <f t="shared" si="23"/>
        <v>33:53</v>
      </c>
      <c r="F101">
        <f t="shared" si="16"/>
        <v>513</v>
      </c>
      <c r="H101" t="str">
        <f t="shared" si="17"/>
        <v>Apr 14, 2020</v>
      </c>
      <c r="I101" t="str">
        <f t="shared" si="19"/>
        <v>33:53</v>
      </c>
      <c r="J101" s="5">
        <f t="shared" si="20"/>
        <v>2.3530092592592592E-2</v>
      </c>
      <c r="K101">
        <f t="shared" si="18"/>
        <v>7.4189814814814813E-3</v>
      </c>
      <c r="L101">
        <f t="shared" si="21"/>
        <v>3.1817129629629633E-2</v>
      </c>
      <c r="M101">
        <f t="shared" si="24"/>
        <v>2.4398148148148151E-2</v>
      </c>
    </row>
    <row r="102" spans="1:13" x14ac:dyDescent="0.2">
      <c r="A102">
        <v>101</v>
      </c>
      <c r="B102" t="s">
        <v>18</v>
      </c>
      <c r="C102" t="s">
        <v>103</v>
      </c>
      <c r="D102" t="str">
        <f t="shared" si="22"/>
        <v>Yvonne Doyle</v>
      </c>
      <c r="E102" t="str">
        <f t="shared" si="23"/>
        <v>34:19</v>
      </c>
      <c r="F102">
        <f t="shared" si="16"/>
        <v>282</v>
      </c>
      <c r="H102" t="str">
        <f t="shared" si="17"/>
        <v>Apr 14, 2020</v>
      </c>
      <c r="I102" t="str">
        <f t="shared" si="19"/>
        <v>33:53</v>
      </c>
      <c r="J102" s="5">
        <f t="shared" si="20"/>
        <v>2.3831018518518519E-2</v>
      </c>
      <c r="K102">
        <f t="shared" si="18"/>
        <v>7.4189814814814813E-3</v>
      </c>
      <c r="L102">
        <f t="shared" si="21"/>
        <v>3.1817129629629633E-2</v>
      </c>
      <c r="M102">
        <f t="shared" si="24"/>
        <v>2.4398148148148151E-2</v>
      </c>
    </row>
    <row r="103" spans="1:13" x14ac:dyDescent="0.2">
      <c r="A103">
        <v>102</v>
      </c>
      <c r="B103" t="s">
        <v>18</v>
      </c>
      <c r="C103" t="s">
        <v>104</v>
      </c>
      <c r="D103" t="str">
        <f t="shared" si="22"/>
        <v>Yvonne Doyle</v>
      </c>
      <c r="E103" t="str">
        <f t="shared" si="23"/>
        <v>34:35</v>
      </c>
      <c r="F103">
        <f t="shared" si="16"/>
        <v>184</v>
      </c>
      <c r="H103" t="str">
        <f t="shared" si="17"/>
        <v>Apr 14, 2020</v>
      </c>
      <c r="I103" t="str">
        <f t="shared" si="19"/>
        <v>33:53</v>
      </c>
      <c r="J103" s="5">
        <f t="shared" si="20"/>
        <v>2.4016203703703706E-2</v>
      </c>
      <c r="K103">
        <f t="shared" si="18"/>
        <v>7.4189814814814813E-3</v>
      </c>
      <c r="L103">
        <f t="shared" si="21"/>
        <v>3.1817129629629633E-2</v>
      </c>
      <c r="M103">
        <f t="shared" si="24"/>
        <v>2.4398148148148151E-2</v>
      </c>
    </row>
    <row r="104" spans="1:13" x14ac:dyDescent="0.2">
      <c r="A104">
        <v>103</v>
      </c>
      <c r="B104" t="s">
        <v>18</v>
      </c>
      <c r="C104" t="s">
        <v>105</v>
      </c>
      <c r="D104" t="str">
        <f t="shared" si="22"/>
        <v>Rishi Sunak</v>
      </c>
      <c r="E104" t="str">
        <f t="shared" si="23"/>
        <v>34:45</v>
      </c>
      <c r="F104">
        <f t="shared" si="16"/>
        <v>68</v>
      </c>
      <c r="H104" t="str">
        <f t="shared" si="17"/>
        <v>Apr 14, 2020</v>
      </c>
      <c r="I104" t="str">
        <f t="shared" si="19"/>
        <v>34:45</v>
      </c>
      <c r="J104" s="5">
        <f t="shared" si="20"/>
        <v>2.4131944444444445E-2</v>
      </c>
      <c r="K104">
        <f t="shared" si="18"/>
        <v>0</v>
      </c>
      <c r="L104">
        <f t="shared" si="21"/>
        <v>3.4236111111111113E-2</v>
      </c>
      <c r="M104">
        <f t="shared" si="24"/>
        <v>3.4236111111111113E-2</v>
      </c>
    </row>
    <row r="105" spans="1:13" x14ac:dyDescent="0.2">
      <c r="A105">
        <v>104</v>
      </c>
      <c r="B105" t="s">
        <v>18</v>
      </c>
      <c r="C105" t="s">
        <v>106</v>
      </c>
      <c r="D105" t="str">
        <f t="shared" si="22"/>
        <v>Tom Newton Dunn</v>
      </c>
      <c r="E105" t="str">
        <f t="shared" si="23"/>
        <v>34:49</v>
      </c>
      <c r="F105">
        <f t="shared" si="16"/>
        <v>41</v>
      </c>
      <c r="H105" t="str">
        <f t="shared" si="17"/>
        <v>Apr 14, 2020</v>
      </c>
      <c r="I105" t="str">
        <f t="shared" si="19"/>
        <v>34:49</v>
      </c>
      <c r="J105" s="5">
        <f t="shared" si="20"/>
        <v>2.417824074074074E-2</v>
      </c>
      <c r="K105">
        <f t="shared" si="18"/>
        <v>2.0671296296296295E-2</v>
      </c>
      <c r="L105">
        <f t="shared" si="21"/>
        <v>2.4201388888888887E-2</v>
      </c>
      <c r="M105">
        <f t="shared" si="24"/>
        <v>3.5300925925925916E-3</v>
      </c>
    </row>
    <row r="106" spans="1:13" x14ac:dyDescent="0.2">
      <c r="A106">
        <v>105</v>
      </c>
      <c r="B106" t="s">
        <v>18</v>
      </c>
      <c r="C106" t="s">
        <v>107</v>
      </c>
      <c r="D106" t="str">
        <f t="shared" si="22"/>
        <v>Rishi Sunak</v>
      </c>
      <c r="E106" t="str">
        <f t="shared" si="23"/>
        <v>34:51</v>
      </c>
      <c r="F106">
        <f t="shared" si="16"/>
        <v>27</v>
      </c>
      <c r="H106" t="str">
        <f t="shared" si="17"/>
        <v>Apr 14, 2020</v>
      </c>
      <c r="I106" t="str">
        <f t="shared" si="19"/>
        <v>34:51</v>
      </c>
      <c r="J106" s="5">
        <f t="shared" si="20"/>
        <v>2.4201388888888887E-2</v>
      </c>
      <c r="K106">
        <f t="shared" si="18"/>
        <v>0</v>
      </c>
      <c r="L106">
        <f t="shared" si="21"/>
        <v>3.4236111111111113E-2</v>
      </c>
      <c r="M106">
        <f t="shared" si="24"/>
        <v>3.4236111111111113E-2</v>
      </c>
    </row>
    <row r="107" spans="1:13" x14ac:dyDescent="0.2">
      <c r="A107">
        <v>106</v>
      </c>
      <c r="B107" t="s">
        <v>18</v>
      </c>
      <c r="C107" t="s">
        <v>108</v>
      </c>
      <c r="D107" t="str">
        <f t="shared" si="22"/>
        <v>Tom Newton Dunn</v>
      </c>
      <c r="E107" t="str">
        <f t="shared" si="23"/>
        <v>34:51</v>
      </c>
      <c r="F107">
        <f t="shared" si="16"/>
        <v>349</v>
      </c>
      <c r="H107" t="str">
        <f t="shared" si="17"/>
        <v>Apr 14, 2020</v>
      </c>
      <c r="I107" t="str">
        <f t="shared" si="19"/>
        <v>34:51</v>
      </c>
      <c r="J107" s="5">
        <f t="shared" si="20"/>
        <v>2.4201388888888887E-2</v>
      </c>
      <c r="K107">
        <f t="shared" si="18"/>
        <v>2.0671296296296295E-2</v>
      </c>
      <c r="L107">
        <f t="shared" si="21"/>
        <v>2.4201388888888887E-2</v>
      </c>
      <c r="M107">
        <f t="shared" si="24"/>
        <v>3.5300925925925916E-3</v>
      </c>
    </row>
    <row r="108" spans="1:13" x14ac:dyDescent="0.2">
      <c r="A108">
        <v>107</v>
      </c>
      <c r="B108" t="s">
        <v>18</v>
      </c>
      <c r="C108" t="s">
        <v>109</v>
      </c>
      <c r="D108" t="str">
        <f t="shared" si="22"/>
        <v>Rishi Sunak</v>
      </c>
      <c r="E108" t="str">
        <f t="shared" si="23"/>
        <v>35:10</v>
      </c>
      <c r="F108">
        <f t="shared" si="16"/>
        <v>650</v>
      </c>
      <c r="H108" t="str">
        <f t="shared" si="17"/>
        <v>Apr 14, 2020</v>
      </c>
      <c r="I108" t="str">
        <f t="shared" si="19"/>
        <v>35:10</v>
      </c>
      <c r="J108" s="5">
        <f t="shared" si="20"/>
        <v>2.4421296296296292E-2</v>
      </c>
      <c r="K108">
        <f t="shared" si="18"/>
        <v>0</v>
      </c>
      <c r="L108">
        <f t="shared" si="21"/>
        <v>3.4236111111111113E-2</v>
      </c>
      <c r="M108">
        <f t="shared" si="24"/>
        <v>3.4236111111111113E-2</v>
      </c>
    </row>
    <row r="109" spans="1:13" x14ac:dyDescent="0.2">
      <c r="A109">
        <v>108</v>
      </c>
      <c r="B109" t="s">
        <v>18</v>
      </c>
      <c r="C109" t="s">
        <v>110</v>
      </c>
      <c r="D109" t="str">
        <f t="shared" si="22"/>
        <v>Rishi Sunak</v>
      </c>
      <c r="E109" t="str">
        <f t="shared" si="23"/>
        <v>35:46</v>
      </c>
      <c r="F109">
        <f t="shared" si="16"/>
        <v>617</v>
      </c>
      <c r="H109" t="str">
        <f t="shared" si="17"/>
        <v>Apr 14, 2020</v>
      </c>
      <c r="I109" t="str">
        <f t="shared" si="19"/>
        <v>35:10</v>
      </c>
      <c r="J109" s="5">
        <f t="shared" si="20"/>
        <v>2.4837962962962964E-2</v>
      </c>
      <c r="K109">
        <f t="shared" si="18"/>
        <v>0</v>
      </c>
      <c r="L109">
        <f t="shared" si="21"/>
        <v>3.4236111111111113E-2</v>
      </c>
      <c r="M109">
        <f t="shared" si="24"/>
        <v>3.4236111111111113E-2</v>
      </c>
    </row>
    <row r="110" spans="1:13" x14ac:dyDescent="0.2">
      <c r="A110">
        <v>109</v>
      </c>
      <c r="B110" t="s">
        <v>18</v>
      </c>
      <c r="C110" t="s">
        <v>111</v>
      </c>
      <c r="D110" t="str">
        <f t="shared" si="22"/>
        <v>Rishi Sunak</v>
      </c>
      <c r="E110" t="str">
        <f t="shared" si="23"/>
        <v>36:18</v>
      </c>
      <c r="F110">
        <f t="shared" si="16"/>
        <v>533</v>
      </c>
      <c r="H110" t="str">
        <f t="shared" si="17"/>
        <v>Apr 14, 2020</v>
      </c>
      <c r="I110" t="str">
        <f t="shared" si="19"/>
        <v>35:10</v>
      </c>
      <c r="J110" s="5">
        <f t="shared" si="20"/>
        <v>2.5208333333333333E-2</v>
      </c>
      <c r="K110">
        <f t="shared" si="18"/>
        <v>0</v>
      </c>
      <c r="L110">
        <f t="shared" si="21"/>
        <v>3.4236111111111113E-2</v>
      </c>
      <c r="M110">
        <f t="shared" si="24"/>
        <v>3.4236111111111113E-2</v>
      </c>
    </row>
    <row r="111" spans="1:13" x14ac:dyDescent="0.2">
      <c r="A111">
        <v>110</v>
      </c>
      <c r="B111" t="s">
        <v>18</v>
      </c>
      <c r="C111" t="s">
        <v>112</v>
      </c>
      <c r="D111" t="str">
        <f t="shared" si="22"/>
        <v>Rishi Sunak</v>
      </c>
      <c r="E111" t="str">
        <f t="shared" si="23"/>
        <v>36:48</v>
      </c>
      <c r="F111">
        <f t="shared" si="16"/>
        <v>401</v>
      </c>
      <c r="H111" t="str">
        <f t="shared" si="17"/>
        <v>Apr 14, 2020</v>
      </c>
      <c r="I111" t="str">
        <f t="shared" si="19"/>
        <v>35:10</v>
      </c>
      <c r="J111" s="5">
        <f t="shared" si="20"/>
        <v>2.5555555555555554E-2</v>
      </c>
      <c r="K111">
        <f t="shared" si="18"/>
        <v>0</v>
      </c>
      <c r="L111">
        <f t="shared" si="21"/>
        <v>3.4236111111111113E-2</v>
      </c>
      <c r="M111">
        <f t="shared" si="24"/>
        <v>3.4236111111111113E-2</v>
      </c>
    </row>
    <row r="112" spans="1:13" x14ac:dyDescent="0.2">
      <c r="A112">
        <v>111</v>
      </c>
      <c r="B112" t="s">
        <v>18</v>
      </c>
      <c r="C112" t="s">
        <v>113</v>
      </c>
      <c r="D112" t="str">
        <f t="shared" si="22"/>
        <v>Rishi Sunak</v>
      </c>
      <c r="E112" t="str">
        <f t="shared" si="23"/>
        <v>37:08</v>
      </c>
      <c r="F112">
        <f t="shared" si="16"/>
        <v>99</v>
      </c>
      <c r="H112" t="str">
        <f t="shared" si="17"/>
        <v>Apr 14, 2020</v>
      </c>
      <c r="I112" t="str">
        <f t="shared" si="19"/>
        <v>35:10</v>
      </c>
      <c r="J112" s="5">
        <f t="shared" si="20"/>
        <v>2.5787037037037039E-2</v>
      </c>
      <c r="K112">
        <f t="shared" si="18"/>
        <v>0</v>
      </c>
      <c r="L112">
        <f t="shared" si="21"/>
        <v>3.4236111111111113E-2</v>
      </c>
      <c r="M112">
        <f t="shared" si="24"/>
        <v>3.4236111111111113E-2</v>
      </c>
    </row>
    <row r="113" spans="1:13" x14ac:dyDescent="0.2">
      <c r="A113">
        <v>112</v>
      </c>
      <c r="B113" t="s">
        <v>18</v>
      </c>
      <c r="C113" t="s">
        <v>114</v>
      </c>
      <c r="D113" t="str">
        <f t="shared" si="22"/>
        <v>Dan O’Donoghue</v>
      </c>
      <c r="E113" t="str">
        <f t="shared" si="23"/>
        <v>37:14</v>
      </c>
      <c r="F113">
        <f t="shared" si="16"/>
        <v>568</v>
      </c>
      <c r="H113" t="str">
        <f t="shared" si="17"/>
        <v>Apr 14, 2020</v>
      </c>
      <c r="I113" t="str">
        <f t="shared" si="19"/>
        <v>37:14</v>
      </c>
      <c r="J113" s="5">
        <f t="shared" si="20"/>
        <v>2.585648148148148E-2</v>
      </c>
      <c r="K113">
        <f t="shared" si="18"/>
        <v>2.585648148148148E-2</v>
      </c>
      <c r="L113">
        <f t="shared" si="21"/>
        <v>2.585648148148148E-2</v>
      </c>
      <c r="M113">
        <f t="shared" si="24"/>
        <v>0</v>
      </c>
    </row>
    <row r="114" spans="1:13" x14ac:dyDescent="0.2">
      <c r="A114">
        <v>113</v>
      </c>
      <c r="B114" t="s">
        <v>18</v>
      </c>
      <c r="C114" t="s">
        <v>115</v>
      </c>
      <c r="D114" t="str">
        <f t="shared" si="22"/>
        <v>Rishi Sunak</v>
      </c>
      <c r="E114" t="str">
        <f t="shared" si="23"/>
        <v>38:11</v>
      </c>
      <c r="F114">
        <f t="shared" si="16"/>
        <v>305</v>
      </c>
      <c r="H114" t="str">
        <f t="shared" si="17"/>
        <v>Apr 14, 2020</v>
      </c>
      <c r="I114" t="str">
        <f t="shared" si="19"/>
        <v>38:11</v>
      </c>
      <c r="J114" s="5">
        <f t="shared" si="20"/>
        <v>2.6516203703703698E-2</v>
      </c>
      <c r="K114">
        <f t="shared" si="18"/>
        <v>0</v>
      </c>
      <c r="L114">
        <f t="shared" si="21"/>
        <v>3.4236111111111113E-2</v>
      </c>
      <c r="M114">
        <f t="shared" si="24"/>
        <v>3.4236111111111113E-2</v>
      </c>
    </row>
    <row r="115" spans="1:13" x14ac:dyDescent="0.2">
      <c r="A115">
        <v>114</v>
      </c>
      <c r="B115" t="s">
        <v>18</v>
      </c>
      <c r="C115" t="s">
        <v>116</v>
      </c>
      <c r="D115" t="str">
        <f t="shared" si="22"/>
        <v>Emilio</v>
      </c>
      <c r="E115" t="str">
        <f t="shared" si="23"/>
        <v>38:41</v>
      </c>
      <c r="F115">
        <f t="shared" si="16"/>
        <v>475</v>
      </c>
      <c r="H115" t="str">
        <f t="shared" si="17"/>
        <v>Apr 14, 2020</v>
      </c>
      <c r="I115" t="str">
        <f t="shared" si="19"/>
        <v>38:41</v>
      </c>
      <c r="J115" s="5">
        <f t="shared" si="20"/>
        <v>2.6863425925925926E-2</v>
      </c>
      <c r="K115">
        <f t="shared" si="18"/>
        <v>2.6863425925925926E-2</v>
      </c>
      <c r="L115">
        <f t="shared" si="21"/>
        <v>3.3368055555555554E-2</v>
      </c>
      <c r="M115">
        <f t="shared" si="24"/>
        <v>6.5046296296296276E-3</v>
      </c>
    </row>
    <row r="116" spans="1:13" x14ac:dyDescent="0.2">
      <c r="A116">
        <v>115</v>
      </c>
      <c r="B116" t="s">
        <v>18</v>
      </c>
      <c r="C116" t="s">
        <v>117</v>
      </c>
      <c r="D116" t="str">
        <f t="shared" ref="D116:D134" si="25">LEFT(C116,FIND("(",C116)-3)</f>
        <v>Emilio</v>
      </c>
      <c r="E116" t="str">
        <f t="shared" ref="E116:E134" si="26">MID(C116,FIND("(",C116)+1,5)</f>
        <v>39:03</v>
      </c>
      <c r="F116">
        <f t="shared" si="16"/>
        <v>746</v>
      </c>
      <c r="H116" t="str">
        <f t="shared" si="17"/>
        <v>Apr 14, 2020</v>
      </c>
      <c r="I116" t="str">
        <f t="shared" si="19"/>
        <v>38:41</v>
      </c>
      <c r="J116" s="5">
        <f t="shared" si="20"/>
        <v>2.7118055555555552E-2</v>
      </c>
      <c r="K116">
        <f t="shared" si="18"/>
        <v>2.6863425925925926E-2</v>
      </c>
      <c r="L116">
        <f t="shared" si="21"/>
        <v>3.3368055555555554E-2</v>
      </c>
      <c r="M116">
        <f t="shared" si="24"/>
        <v>6.5046296296296276E-3</v>
      </c>
    </row>
    <row r="117" spans="1:13" x14ac:dyDescent="0.2">
      <c r="A117">
        <v>116</v>
      </c>
      <c r="B117" t="s">
        <v>18</v>
      </c>
      <c r="C117" t="s">
        <v>118</v>
      </c>
      <c r="D117" t="str">
        <f t="shared" si="25"/>
        <v>Rishi Sunak</v>
      </c>
      <c r="E117" t="str">
        <f t="shared" si="26"/>
        <v>39:42</v>
      </c>
      <c r="F117">
        <f t="shared" si="16"/>
        <v>459</v>
      </c>
      <c r="H117" t="str">
        <f t="shared" si="17"/>
        <v>Apr 14, 2020</v>
      </c>
      <c r="I117" t="str">
        <f t="shared" si="19"/>
        <v>39:42</v>
      </c>
      <c r="J117" s="5">
        <f t="shared" si="20"/>
        <v>2.7569444444444448E-2</v>
      </c>
      <c r="K117">
        <f t="shared" si="18"/>
        <v>0</v>
      </c>
      <c r="L117">
        <f t="shared" si="21"/>
        <v>3.4236111111111113E-2</v>
      </c>
      <c r="M117">
        <f t="shared" si="24"/>
        <v>3.4236111111111113E-2</v>
      </c>
    </row>
    <row r="118" spans="1:13" x14ac:dyDescent="0.2">
      <c r="A118">
        <v>117</v>
      </c>
      <c r="B118" t="s">
        <v>18</v>
      </c>
      <c r="C118" t="s">
        <v>119</v>
      </c>
      <c r="D118" t="str">
        <f t="shared" si="25"/>
        <v>Rishi Sunak</v>
      </c>
      <c r="E118" t="str">
        <f t="shared" si="26"/>
        <v>40:09</v>
      </c>
      <c r="F118">
        <f t="shared" si="16"/>
        <v>466</v>
      </c>
      <c r="H118" t="str">
        <f t="shared" si="17"/>
        <v>Apr 14, 2020</v>
      </c>
      <c r="I118" t="str">
        <f t="shared" si="19"/>
        <v>39:42</v>
      </c>
      <c r="J118" s="5">
        <f t="shared" si="20"/>
        <v>2.7881944444444445E-2</v>
      </c>
      <c r="K118">
        <f t="shared" si="18"/>
        <v>0</v>
      </c>
      <c r="L118">
        <f t="shared" si="21"/>
        <v>3.4236111111111113E-2</v>
      </c>
      <c r="M118">
        <f t="shared" si="24"/>
        <v>3.4236111111111113E-2</v>
      </c>
    </row>
    <row r="119" spans="1:13" x14ac:dyDescent="0.2">
      <c r="A119">
        <v>118</v>
      </c>
      <c r="B119" t="s">
        <v>18</v>
      </c>
      <c r="C119" t="s">
        <v>120</v>
      </c>
      <c r="D119" t="str">
        <f t="shared" si="25"/>
        <v>Rishi Sunak</v>
      </c>
      <c r="E119" t="str">
        <f t="shared" si="26"/>
        <v>40:32</v>
      </c>
      <c r="F119">
        <f t="shared" si="16"/>
        <v>416</v>
      </c>
      <c r="H119" t="str">
        <f t="shared" si="17"/>
        <v>Apr 14, 2020</v>
      </c>
      <c r="I119" t="str">
        <f t="shared" si="19"/>
        <v>39:42</v>
      </c>
      <c r="J119" s="5">
        <f t="shared" si="20"/>
        <v>2.8148148148148148E-2</v>
      </c>
      <c r="K119">
        <f t="shared" si="18"/>
        <v>0</v>
      </c>
      <c r="L119">
        <f t="shared" si="21"/>
        <v>3.4236111111111113E-2</v>
      </c>
      <c r="M119">
        <f t="shared" si="24"/>
        <v>3.4236111111111113E-2</v>
      </c>
    </row>
    <row r="120" spans="1:13" x14ac:dyDescent="0.2">
      <c r="A120">
        <v>119</v>
      </c>
      <c r="B120" t="s">
        <v>18</v>
      </c>
      <c r="C120" t="s">
        <v>121</v>
      </c>
      <c r="D120" t="str">
        <f t="shared" si="25"/>
        <v>Yvonne Doyle</v>
      </c>
      <c r="E120" t="str">
        <f t="shared" si="26"/>
        <v>40:53</v>
      </c>
      <c r="F120">
        <f t="shared" si="16"/>
        <v>455</v>
      </c>
      <c r="H120" t="str">
        <f t="shared" si="17"/>
        <v>Apr 14, 2020</v>
      </c>
      <c r="I120" t="str">
        <f t="shared" si="19"/>
        <v>40:53</v>
      </c>
      <c r="J120" s="5">
        <f t="shared" si="20"/>
        <v>2.8391203703703707E-2</v>
      </c>
      <c r="K120">
        <f t="shared" si="18"/>
        <v>7.4189814814814813E-3</v>
      </c>
      <c r="L120">
        <f t="shared" si="21"/>
        <v>3.1817129629629633E-2</v>
      </c>
      <c r="M120">
        <f t="shared" si="24"/>
        <v>2.4398148148148151E-2</v>
      </c>
    </row>
    <row r="121" spans="1:13" x14ac:dyDescent="0.2">
      <c r="A121">
        <v>120</v>
      </c>
      <c r="B121" t="s">
        <v>18</v>
      </c>
      <c r="C121" t="s">
        <v>122</v>
      </c>
      <c r="D121" t="str">
        <f t="shared" si="25"/>
        <v>Yvonne Doyle</v>
      </c>
      <c r="E121" t="str">
        <f t="shared" si="26"/>
        <v>41:24</v>
      </c>
      <c r="F121">
        <f t="shared" si="16"/>
        <v>676</v>
      </c>
      <c r="H121" t="str">
        <f t="shared" si="17"/>
        <v>Apr 14, 2020</v>
      </c>
      <c r="I121" t="str">
        <f t="shared" si="19"/>
        <v>40:53</v>
      </c>
      <c r="J121" s="5">
        <f t="shared" si="20"/>
        <v>2.8749999999999998E-2</v>
      </c>
      <c r="K121">
        <f t="shared" si="18"/>
        <v>7.4189814814814813E-3</v>
      </c>
      <c r="L121">
        <f t="shared" si="21"/>
        <v>3.1817129629629633E-2</v>
      </c>
      <c r="M121">
        <f t="shared" si="24"/>
        <v>2.4398148148148151E-2</v>
      </c>
    </row>
    <row r="122" spans="1:13" x14ac:dyDescent="0.2">
      <c r="A122">
        <v>121</v>
      </c>
      <c r="B122" t="s">
        <v>18</v>
      </c>
      <c r="C122" t="s">
        <v>123</v>
      </c>
      <c r="D122" t="str">
        <f t="shared" si="25"/>
        <v>Stephen Powis</v>
      </c>
      <c r="E122" t="str">
        <f t="shared" si="26"/>
        <v>42:06</v>
      </c>
      <c r="F122">
        <f t="shared" si="16"/>
        <v>923</v>
      </c>
      <c r="H122" t="str">
        <f t="shared" si="17"/>
        <v>Apr 14, 2020</v>
      </c>
      <c r="I122" t="str">
        <f t="shared" si="19"/>
        <v>42:06</v>
      </c>
      <c r="J122" s="5">
        <f t="shared" si="20"/>
        <v>2.9236111111111112E-2</v>
      </c>
      <c r="K122">
        <f t="shared" si="18"/>
        <v>3.7731481481481483E-3</v>
      </c>
      <c r="L122">
        <f t="shared" si="21"/>
        <v>3.2708333333333332E-2</v>
      </c>
      <c r="M122">
        <f t="shared" si="24"/>
        <v>2.8935185185185185E-2</v>
      </c>
    </row>
    <row r="123" spans="1:13" x14ac:dyDescent="0.2">
      <c r="A123">
        <v>122</v>
      </c>
      <c r="B123" t="s">
        <v>18</v>
      </c>
      <c r="C123" t="s">
        <v>124</v>
      </c>
      <c r="D123" t="str">
        <f t="shared" si="25"/>
        <v>Rishi Sunak</v>
      </c>
      <c r="E123" t="str">
        <f t="shared" si="26"/>
        <v>43:01</v>
      </c>
      <c r="F123">
        <f t="shared" si="16"/>
        <v>502</v>
      </c>
      <c r="H123" t="str">
        <f t="shared" si="17"/>
        <v>Apr 14, 2020</v>
      </c>
      <c r="I123" t="str">
        <f t="shared" si="19"/>
        <v>43:01</v>
      </c>
      <c r="J123" s="5">
        <f t="shared" si="20"/>
        <v>2.9872685185185183E-2</v>
      </c>
      <c r="K123">
        <f t="shared" si="18"/>
        <v>0</v>
      </c>
      <c r="L123">
        <f t="shared" si="21"/>
        <v>3.4236111111111113E-2</v>
      </c>
      <c r="M123">
        <f t="shared" si="24"/>
        <v>3.4236111111111113E-2</v>
      </c>
    </row>
    <row r="124" spans="1:13" x14ac:dyDescent="0.2">
      <c r="A124">
        <v>123</v>
      </c>
      <c r="B124" t="s">
        <v>18</v>
      </c>
      <c r="C124" t="s">
        <v>125</v>
      </c>
      <c r="D124" t="str">
        <f t="shared" si="25"/>
        <v>Rishi Sunak</v>
      </c>
      <c r="E124" t="str">
        <f t="shared" si="26"/>
        <v>43:27</v>
      </c>
      <c r="F124">
        <f t="shared" si="16"/>
        <v>684</v>
      </c>
      <c r="H124" t="str">
        <f t="shared" si="17"/>
        <v>Apr 14, 2020</v>
      </c>
      <c r="I124" t="str">
        <f t="shared" si="19"/>
        <v>43:01</v>
      </c>
      <c r="J124" s="5">
        <f t="shared" si="20"/>
        <v>3.0173611111111113E-2</v>
      </c>
      <c r="K124">
        <f t="shared" si="18"/>
        <v>0</v>
      </c>
      <c r="L124">
        <f t="shared" si="21"/>
        <v>3.4236111111111113E-2</v>
      </c>
      <c r="M124">
        <f t="shared" si="24"/>
        <v>3.4236111111111113E-2</v>
      </c>
    </row>
    <row r="125" spans="1:13" x14ac:dyDescent="0.2">
      <c r="A125">
        <v>124</v>
      </c>
      <c r="B125" t="s">
        <v>18</v>
      </c>
      <c r="C125" t="s">
        <v>126</v>
      </c>
      <c r="D125" t="str">
        <f t="shared" si="25"/>
        <v>Dan</v>
      </c>
      <c r="E125" t="str">
        <f t="shared" si="26"/>
        <v>44:05</v>
      </c>
      <c r="F125">
        <f t="shared" si="16"/>
        <v>643</v>
      </c>
      <c r="H125" t="str">
        <f t="shared" si="17"/>
        <v>Apr 14, 2020</v>
      </c>
      <c r="I125" t="str">
        <f t="shared" si="19"/>
        <v>44:05</v>
      </c>
      <c r="J125" s="5">
        <f t="shared" si="20"/>
        <v>3.0613425925925929E-2</v>
      </c>
      <c r="K125">
        <f t="shared" si="18"/>
        <v>3.0613425925925929E-2</v>
      </c>
      <c r="L125">
        <f t="shared" si="21"/>
        <v>3.0613425925925929E-2</v>
      </c>
      <c r="M125">
        <f t="shared" si="24"/>
        <v>0</v>
      </c>
    </row>
    <row r="126" spans="1:13" x14ac:dyDescent="0.2">
      <c r="A126">
        <v>125</v>
      </c>
      <c r="B126" t="s">
        <v>18</v>
      </c>
      <c r="C126" t="s">
        <v>127</v>
      </c>
      <c r="D126" t="str">
        <f t="shared" si="25"/>
        <v>Rishi Sunak</v>
      </c>
      <c r="E126" t="str">
        <f t="shared" si="26"/>
        <v>44:45</v>
      </c>
      <c r="F126">
        <f t="shared" si="16"/>
        <v>550</v>
      </c>
      <c r="H126" t="str">
        <f t="shared" si="17"/>
        <v>Apr 14, 2020</v>
      </c>
      <c r="I126" t="str">
        <f t="shared" si="19"/>
        <v>44:45</v>
      </c>
      <c r="J126" s="5">
        <f t="shared" si="20"/>
        <v>3.107638888888889E-2</v>
      </c>
      <c r="K126">
        <f t="shared" si="18"/>
        <v>0</v>
      </c>
      <c r="L126">
        <f t="shared" si="21"/>
        <v>3.4236111111111113E-2</v>
      </c>
      <c r="M126">
        <f t="shared" si="24"/>
        <v>3.4236111111111113E-2</v>
      </c>
    </row>
    <row r="127" spans="1:13" x14ac:dyDescent="0.2">
      <c r="A127">
        <v>126</v>
      </c>
      <c r="B127" t="s">
        <v>18</v>
      </c>
      <c r="C127" t="s">
        <v>128</v>
      </c>
      <c r="D127" t="str">
        <f t="shared" si="25"/>
        <v>Rishi Sunak</v>
      </c>
      <c r="E127" t="str">
        <f t="shared" si="26"/>
        <v>45:17</v>
      </c>
      <c r="F127">
        <f t="shared" si="16"/>
        <v>586</v>
      </c>
      <c r="H127" t="str">
        <f t="shared" si="17"/>
        <v>Apr 14, 2020</v>
      </c>
      <c r="I127" t="str">
        <f t="shared" si="19"/>
        <v>44:45</v>
      </c>
      <c r="J127" s="5">
        <f t="shared" si="20"/>
        <v>3.1446759259259258E-2</v>
      </c>
      <c r="K127">
        <f t="shared" si="18"/>
        <v>0</v>
      </c>
      <c r="L127">
        <f t="shared" si="21"/>
        <v>3.4236111111111113E-2</v>
      </c>
      <c r="M127">
        <f t="shared" si="24"/>
        <v>3.4236111111111113E-2</v>
      </c>
    </row>
    <row r="128" spans="1:13" x14ac:dyDescent="0.2">
      <c r="A128">
        <v>127</v>
      </c>
      <c r="B128" t="s">
        <v>18</v>
      </c>
      <c r="C128" t="s">
        <v>129</v>
      </c>
      <c r="D128" t="str">
        <f t="shared" si="25"/>
        <v>Yvonne Doyle</v>
      </c>
      <c r="E128" t="str">
        <f t="shared" si="26"/>
        <v>45:49</v>
      </c>
      <c r="F128">
        <f t="shared" si="16"/>
        <v>714</v>
      </c>
      <c r="H128" t="str">
        <f t="shared" si="17"/>
        <v>Apr 14, 2020</v>
      </c>
      <c r="I128" t="str">
        <f t="shared" si="19"/>
        <v>45:49</v>
      </c>
      <c r="J128" s="5">
        <f t="shared" si="20"/>
        <v>3.1817129629629633E-2</v>
      </c>
      <c r="K128">
        <f t="shared" si="18"/>
        <v>7.4189814814814813E-3</v>
      </c>
      <c r="L128">
        <f t="shared" si="21"/>
        <v>3.1817129629629633E-2</v>
      </c>
      <c r="M128">
        <f t="shared" si="24"/>
        <v>2.4398148148148151E-2</v>
      </c>
    </row>
    <row r="129" spans="1:13" x14ac:dyDescent="0.2">
      <c r="A129">
        <v>128</v>
      </c>
      <c r="B129" t="s">
        <v>18</v>
      </c>
      <c r="C129" t="s">
        <v>130</v>
      </c>
      <c r="D129" t="str">
        <f t="shared" si="25"/>
        <v>Stephen Powis</v>
      </c>
      <c r="E129" t="str">
        <f t="shared" si="26"/>
        <v>46:35</v>
      </c>
      <c r="F129">
        <f t="shared" si="16"/>
        <v>519</v>
      </c>
      <c r="H129" t="str">
        <f t="shared" si="17"/>
        <v>Apr 14, 2020</v>
      </c>
      <c r="I129" t="str">
        <f t="shared" si="19"/>
        <v>46:35</v>
      </c>
      <c r="J129" s="5">
        <f t="shared" si="20"/>
        <v>3.2349537037037038E-2</v>
      </c>
      <c r="K129">
        <f t="shared" si="18"/>
        <v>3.7731481481481483E-3</v>
      </c>
      <c r="L129">
        <f t="shared" si="21"/>
        <v>3.2708333333333332E-2</v>
      </c>
      <c r="M129">
        <f t="shared" si="24"/>
        <v>2.8935185185185185E-2</v>
      </c>
    </row>
    <row r="130" spans="1:13" x14ac:dyDescent="0.2">
      <c r="A130">
        <v>129</v>
      </c>
      <c r="B130" t="s">
        <v>18</v>
      </c>
      <c r="C130" t="s">
        <v>131</v>
      </c>
      <c r="D130" t="str">
        <f t="shared" si="25"/>
        <v>Stephen Powis</v>
      </c>
      <c r="E130" t="str">
        <f t="shared" si="26"/>
        <v>47:06</v>
      </c>
      <c r="F130">
        <f t="shared" ref="F130:F193" si="27">LEN(C130)</f>
        <v>786</v>
      </c>
      <c r="H130" t="str">
        <f t="shared" ref="H130:H193" si="28">IF(ISBLANK(G130),H129,C130)</f>
        <v>Apr 14, 2020</v>
      </c>
      <c r="I130" t="str">
        <f t="shared" si="19"/>
        <v>46:35</v>
      </c>
      <c r="J130" s="5">
        <f t="shared" si="20"/>
        <v>3.2708333333333332E-2</v>
      </c>
      <c r="K130">
        <f t="shared" ref="K130:K193" si="29">_xlfn.MINIFS(J:J,D:D,D130,B:B,B130)</f>
        <v>3.7731481481481483E-3</v>
      </c>
      <c r="L130">
        <f t="shared" si="21"/>
        <v>3.2708333333333332E-2</v>
      </c>
      <c r="M130">
        <f t="shared" si="24"/>
        <v>2.8935185185185185E-2</v>
      </c>
    </row>
    <row r="131" spans="1:13" x14ac:dyDescent="0.2">
      <c r="A131">
        <v>130</v>
      </c>
      <c r="B131" t="s">
        <v>18</v>
      </c>
      <c r="C131" t="s">
        <v>132</v>
      </c>
      <c r="D131" t="str">
        <f t="shared" si="25"/>
        <v>Rishi Sunak</v>
      </c>
      <c r="E131" t="str">
        <f t="shared" si="26"/>
        <v>47:55</v>
      </c>
      <c r="F131">
        <f t="shared" si="27"/>
        <v>113</v>
      </c>
      <c r="H131" t="str">
        <f t="shared" si="28"/>
        <v>Apr 14, 2020</v>
      </c>
      <c r="I131" t="str">
        <f t="shared" si="19"/>
        <v>47:55</v>
      </c>
      <c r="J131" s="5">
        <f t="shared" si="20"/>
        <v>3.3275462962962958E-2</v>
      </c>
      <c r="K131">
        <f t="shared" si="29"/>
        <v>0</v>
      </c>
      <c r="L131">
        <f t="shared" si="21"/>
        <v>3.4236111111111113E-2</v>
      </c>
      <c r="M131">
        <f t="shared" si="24"/>
        <v>3.4236111111111113E-2</v>
      </c>
    </row>
    <row r="132" spans="1:13" x14ac:dyDescent="0.2">
      <c r="A132">
        <v>131</v>
      </c>
      <c r="B132" t="s">
        <v>18</v>
      </c>
      <c r="C132" t="s">
        <v>133</v>
      </c>
      <c r="D132" t="str">
        <f t="shared" si="25"/>
        <v>Emilio</v>
      </c>
      <c r="E132" t="str">
        <f t="shared" si="26"/>
        <v>48:03</v>
      </c>
      <c r="F132">
        <f t="shared" si="27"/>
        <v>355</v>
      </c>
      <c r="H132" t="str">
        <f t="shared" si="28"/>
        <v>Apr 14, 2020</v>
      </c>
      <c r="I132" t="str">
        <f t="shared" si="19"/>
        <v>48:03</v>
      </c>
      <c r="J132" s="5">
        <f t="shared" si="20"/>
        <v>3.3368055555555554E-2</v>
      </c>
      <c r="K132">
        <f t="shared" si="29"/>
        <v>2.6863425925925926E-2</v>
      </c>
      <c r="L132">
        <f t="shared" si="21"/>
        <v>3.3368055555555554E-2</v>
      </c>
      <c r="M132">
        <f t="shared" si="24"/>
        <v>6.5046296296296276E-3</v>
      </c>
    </row>
    <row r="133" spans="1:13" x14ac:dyDescent="0.2">
      <c r="A133">
        <v>132</v>
      </c>
      <c r="B133" t="s">
        <v>18</v>
      </c>
      <c r="C133" t="s">
        <v>134</v>
      </c>
      <c r="D133" t="str">
        <f t="shared" si="25"/>
        <v>Rishi Sunak</v>
      </c>
      <c r="E133" t="str">
        <f t="shared" si="26"/>
        <v>48:21</v>
      </c>
      <c r="F133">
        <f t="shared" si="27"/>
        <v>962</v>
      </c>
      <c r="H133" t="str">
        <f t="shared" si="28"/>
        <v>Apr 14, 2020</v>
      </c>
      <c r="I133" t="str">
        <f t="shared" si="19"/>
        <v>48:21</v>
      </c>
      <c r="J133" s="5">
        <f t="shared" si="20"/>
        <v>3.3576388888888892E-2</v>
      </c>
      <c r="K133">
        <f t="shared" si="29"/>
        <v>0</v>
      </c>
      <c r="L133">
        <f t="shared" si="21"/>
        <v>3.4236111111111113E-2</v>
      </c>
      <c r="M133">
        <f t="shared" si="24"/>
        <v>3.4236111111111113E-2</v>
      </c>
    </row>
    <row r="134" spans="1:13" x14ac:dyDescent="0.2">
      <c r="A134">
        <v>133</v>
      </c>
      <c r="B134" t="s">
        <v>18</v>
      </c>
      <c r="C134" t="s">
        <v>135</v>
      </c>
      <c r="D134" t="str">
        <f t="shared" si="25"/>
        <v>Rishi Sunak</v>
      </c>
      <c r="E134" t="str">
        <f t="shared" si="26"/>
        <v>49:18</v>
      </c>
      <c r="F134">
        <f t="shared" si="27"/>
        <v>534</v>
      </c>
      <c r="H134" t="str">
        <f t="shared" si="28"/>
        <v>Apr 14, 2020</v>
      </c>
      <c r="I134" t="str">
        <f t="shared" ref="I134:I197" si="30">IF(D134=D133,I133,E134)</f>
        <v>48:21</v>
      </c>
      <c r="J134" s="5">
        <f t="shared" ref="J134:J197" si="31">TIME(0,LEFT(E134,2),RIGHT(E134,2))</f>
        <v>3.4236111111111113E-2</v>
      </c>
      <c r="K134">
        <f t="shared" si="29"/>
        <v>0</v>
      </c>
      <c r="L134">
        <f t="shared" ref="L134:L197" si="32">_xlfn.MAXIFS(J:J,D:D,D134,B:B,B134)</f>
        <v>3.4236111111111113E-2</v>
      </c>
      <c r="M134">
        <f t="shared" si="24"/>
        <v>3.4236111111111113E-2</v>
      </c>
    </row>
    <row r="135" spans="1:13" x14ac:dyDescent="0.2">
      <c r="A135">
        <v>134</v>
      </c>
      <c r="B135" t="s">
        <v>18</v>
      </c>
      <c r="C135" t="s">
        <v>16</v>
      </c>
      <c r="F135">
        <f t="shared" si="27"/>
        <v>295</v>
      </c>
      <c r="H135" t="str">
        <f t="shared" si="28"/>
        <v>Apr 14, 2020</v>
      </c>
      <c r="I135">
        <f t="shared" si="30"/>
        <v>0</v>
      </c>
      <c r="J135" s="5" t="e">
        <f t="shared" si="31"/>
        <v>#VALUE!</v>
      </c>
      <c r="K135">
        <f t="shared" si="29"/>
        <v>0</v>
      </c>
      <c r="L135">
        <f t="shared" si="32"/>
        <v>0</v>
      </c>
      <c r="M135">
        <f t="shared" si="24"/>
        <v>0</v>
      </c>
    </row>
    <row r="136" spans="1:13" x14ac:dyDescent="0.2">
      <c r="A136">
        <v>135</v>
      </c>
      <c r="B136" t="s">
        <v>18</v>
      </c>
      <c r="C136" t="s">
        <v>17</v>
      </c>
      <c r="F136">
        <f t="shared" si="27"/>
        <v>173</v>
      </c>
      <c r="H136" t="str">
        <f t="shared" si="28"/>
        <v>Apr 14, 2020</v>
      </c>
      <c r="I136">
        <f t="shared" si="30"/>
        <v>0</v>
      </c>
      <c r="J136" s="5" t="e">
        <f t="shared" si="31"/>
        <v>#VALUE!</v>
      </c>
      <c r="K136">
        <f t="shared" si="29"/>
        <v>0</v>
      </c>
      <c r="L136">
        <f t="shared" si="32"/>
        <v>0</v>
      </c>
      <c r="M136">
        <f t="shared" si="24"/>
        <v>0</v>
      </c>
    </row>
    <row r="137" spans="1:13" x14ac:dyDescent="0.2">
      <c r="A137">
        <v>136</v>
      </c>
      <c r="B137" t="s">
        <v>136</v>
      </c>
      <c r="C137" t="s">
        <v>3</v>
      </c>
      <c r="F137">
        <f t="shared" si="27"/>
        <v>12</v>
      </c>
      <c r="G137" t="b">
        <v>1</v>
      </c>
      <c r="H137" t="str">
        <f t="shared" si="28"/>
        <v>Apr 12, 2020</v>
      </c>
      <c r="I137">
        <f t="shared" si="30"/>
        <v>0</v>
      </c>
      <c r="J137" s="5" t="e">
        <f t="shared" si="31"/>
        <v>#VALUE!</v>
      </c>
      <c r="K137">
        <f t="shared" si="29"/>
        <v>0</v>
      </c>
      <c r="L137">
        <f t="shared" si="32"/>
        <v>0</v>
      </c>
      <c r="M137">
        <f t="shared" si="24"/>
        <v>0</v>
      </c>
    </row>
    <row r="138" spans="1:13" x14ac:dyDescent="0.2">
      <c r="A138">
        <v>137</v>
      </c>
      <c r="B138" t="s">
        <v>136</v>
      </c>
      <c r="C138" t="s">
        <v>137</v>
      </c>
      <c r="F138">
        <f t="shared" si="27"/>
        <v>129</v>
      </c>
      <c r="H138" t="str">
        <f t="shared" si="28"/>
        <v>Apr 12, 2020</v>
      </c>
      <c r="I138">
        <f t="shared" si="30"/>
        <v>0</v>
      </c>
      <c r="J138" s="5" t="e">
        <f t="shared" si="31"/>
        <v>#VALUE!</v>
      </c>
      <c r="K138">
        <f t="shared" si="29"/>
        <v>0</v>
      </c>
      <c r="L138">
        <f t="shared" si="32"/>
        <v>0</v>
      </c>
      <c r="M138">
        <f t="shared" si="24"/>
        <v>0</v>
      </c>
    </row>
    <row r="139" spans="1:13" x14ac:dyDescent="0.2">
      <c r="A139">
        <v>138</v>
      </c>
      <c r="B139" t="s">
        <v>136</v>
      </c>
      <c r="C139" t="s">
        <v>5</v>
      </c>
      <c r="F139">
        <f t="shared" si="27"/>
        <v>22</v>
      </c>
      <c r="H139" t="str">
        <f t="shared" si="28"/>
        <v>Apr 12, 2020</v>
      </c>
      <c r="I139">
        <f t="shared" si="30"/>
        <v>0</v>
      </c>
      <c r="J139" s="5" t="e">
        <f t="shared" si="31"/>
        <v>#VALUE!</v>
      </c>
      <c r="K139">
        <f t="shared" si="29"/>
        <v>0</v>
      </c>
      <c r="L139">
        <f t="shared" si="32"/>
        <v>0</v>
      </c>
      <c r="M139">
        <f t="shared" si="24"/>
        <v>0</v>
      </c>
    </row>
    <row r="140" spans="1:13" x14ac:dyDescent="0.2">
      <c r="A140">
        <v>139</v>
      </c>
      <c r="B140" t="s">
        <v>136</v>
      </c>
      <c r="C140" t="s">
        <v>138</v>
      </c>
      <c r="D140" t="str">
        <f t="shared" ref="D140:D171" si="33">LEFT(C140,FIND("(",C140)-3)</f>
        <v>Matt Hancock</v>
      </c>
      <c r="E140" t="str">
        <f t="shared" ref="E140:E171" si="34">MID(C140,FIND("(",C140)+1,5)</f>
        <v>00:01</v>
      </c>
      <c r="F140">
        <f t="shared" si="27"/>
        <v>949</v>
      </c>
      <c r="H140" t="str">
        <f t="shared" si="28"/>
        <v>Apr 12, 2020</v>
      </c>
      <c r="I140" t="str">
        <f t="shared" si="30"/>
        <v>00:01</v>
      </c>
      <c r="J140" s="5">
        <f t="shared" si="31"/>
        <v>1.1574074074074073E-5</v>
      </c>
      <c r="K140">
        <f t="shared" si="29"/>
        <v>1.1574074074074073E-5</v>
      </c>
      <c r="L140">
        <f t="shared" si="32"/>
        <v>2.4525462962962968E-2</v>
      </c>
      <c r="M140">
        <f t="shared" si="24"/>
        <v>2.4513888888888894E-2</v>
      </c>
    </row>
    <row r="141" spans="1:13" x14ac:dyDescent="0.2">
      <c r="A141">
        <v>140</v>
      </c>
      <c r="B141" t="s">
        <v>136</v>
      </c>
      <c r="C141" t="s">
        <v>139</v>
      </c>
      <c r="D141" t="str">
        <f t="shared" si="33"/>
        <v>Matt Hancock</v>
      </c>
      <c r="E141" t="str">
        <f t="shared" si="34"/>
        <v>01:11</v>
      </c>
      <c r="F141">
        <f t="shared" si="27"/>
        <v>904</v>
      </c>
      <c r="H141" t="str">
        <f t="shared" si="28"/>
        <v>Apr 12, 2020</v>
      </c>
      <c r="I141" t="str">
        <f t="shared" si="30"/>
        <v>00:01</v>
      </c>
      <c r="J141" s="5">
        <f t="shared" si="31"/>
        <v>8.2175925925925917E-4</v>
      </c>
      <c r="K141">
        <f t="shared" si="29"/>
        <v>1.1574074074074073E-5</v>
      </c>
      <c r="L141">
        <f t="shared" si="32"/>
        <v>2.4525462962962968E-2</v>
      </c>
      <c r="M141">
        <f t="shared" si="24"/>
        <v>2.4513888888888894E-2</v>
      </c>
    </row>
    <row r="142" spans="1:13" x14ac:dyDescent="0.2">
      <c r="A142">
        <v>141</v>
      </c>
      <c r="B142" t="s">
        <v>136</v>
      </c>
      <c r="C142" t="s">
        <v>140</v>
      </c>
      <c r="D142" t="str">
        <f t="shared" si="33"/>
        <v>Matt Hancock</v>
      </c>
      <c r="E142" t="str">
        <f t="shared" si="34"/>
        <v>02:26</v>
      </c>
      <c r="F142">
        <f t="shared" si="27"/>
        <v>946</v>
      </c>
      <c r="H142" t="str">
        <f t="shared" si="28"/>
        <v>Apr 12, 2020</v>
      </c>
      <c r="I142" t="str">
        <f t="shared" si="30"/>
        <v>00:01</v>
      </c>
      <c r="J142" s="5">
        <f t="shared" si="31"/>
        <v>1.689814814814815E-3</v>
      </c>
      <c r="K142">
        <f t="shared" si="29"/>
        <v>1.1574074074074073E-5</v>
      </c>
      <c r="L142">
        <f t="shared" si="32"/>
        <v>2.4525462962962968E-2</v>
      </c>
      <c r="M142">
        <f t="shared" si="24"/>
        <v>2.4513888888888894E-2</v>
      </c>
    </row>
    <row r="143" spans="1:13" x14ac:dyDescent="0.2">
      <c r="A143">
        <v>142</v>
      </c>
      <c r="B143" t="s">
        <v>136</v>
      </c>
      <c r="C143" t="s">
        <v>141</v>
      </c>
      <c r="D143" t="str">
        <f t="shared" si="33"/>
        <v>Matt Hancock</v>
      </c>
      <c r="E143" t="str">
        <f t="shared" si="34"/>
        <v>03:46</v>
      </c>
      <c r="F143">
        <f t="shared" si="27"/>
        <v>1125</v>
      </c>
      <c r="H143" t="str">
        <f t="shared" si="28"/>
        <v>Apr 12, 2020</v>
      </c>
      <c r="I143" t="str">
        <f t="shared" si="30"/>
        <v>00:01</v>
      </c>
      <c r="J143" s="5">
        <f t="shared" si="31"/>
        <v>2.615740740740741E-3</v>
      </c>
      <c r="K143">
        <f t="shared" si="29"/>
        <v>1.1574074074074073E-5</v>
      </c>
      <c r="L143">
        <f t="shared" si="32"/>
        <v>2.4525462962962968E-2</v>
      </c>
      <c r="M143">
        <f t="shared" si="24"/>
        <v>2.4513888888888894E-2</v>
      </c>
    </row>
    <row r="144" spans="1:13" x14ac:dyDescent="0.2">
      <c r="A144">
        <v>143</v>
      </c>
      <c r="B144" t="s">
        <v>136</v>
      </c>
      <c r="C144" t="s">
        <v>142</v>
      </c>
      <c r="D144" t="str">
        <f t="shared" si="33"/>
        <v>Matt Hancock</v>
      </c>
      <c r="E144" t="str">
        <f t="shared" si="34"/>
        <v>05:09</v>
      </c>
      <c r="F144">
        <f t="shared" si="27"/>
        <v>1027</v>
      </c>
      <c r="H144" t="str">
        <f t="shared" si="28"/>
        <v>Apr 12, 2020</v>
      </c>
      <c r="I144" t="str">
        <f t="shared" si="30"/>
        <v>00:01</v>
      </c>
      <c r="J144" s="5">
        <f t="shared" si="31"/>
        <v>3.5763888888888894E-3</v>
      </c>
      <c r="K144">
        <f t="shared" si="29"/>
        <v>1.1574074074074073E-5</v>
      </c>
      <c r="L144">
        <f t="shared" si="32"/>
        <v>2.4525462962962968E-2</v>
      </c>
      <c r="M144">
        <f t="shared" si="24"/>
        <v>2.4513888888888894E-2</v>
      </c>
    </row>
    <row r="145" spans="1:13" x14ac:dyDescent="0.2">
      <c r="A145">
        <v>144</v>
      </c>
      <c r="B145" t="s">
        <v>136</v>
      </c>
      <c r="C145" t="s">
        <v>143</v>
      </c>
      <c r="D145" t="str">
        <f t="shared" si="33"/>
        <v>Matt Hancock</v>
      </c>
      <c r="E145" t="str">
        <f t="shared" si="34"/>
        <v>06:25</v>
      </c>
      <c r="F145">
        <f t="shared" si="27"/>
        <v>918</v>
      </c>
      <c r="H145" t="str">
        <f t="shared" si="28"/>
        <v>Apr 12, 2020</v>
      </c>
      <c r="I145" t="str">
        <f t="shared" si="30"/>
        <v>00:01</v>
      </c>
      <c r="J145" s="5">
        <f t="shared" si="31"/>
        <v>4.4560185185185189E-3</v>
      </c>
      <c r="K145">
        <f t="shared" si="29"/>
        <v>1.1574074074074073E-5</v>
      </c>
      <c r="L145">
        <f t="shared" si="32"/>
        <v>2.4525462962962968E-2</v>
      </c>
      <c r="M145">
        <f t="shared" si="24"/>
        <v>2.4513888888888894E-2</v>
      </c>
    </row>
    <row r="146" spans="1:13" x14ac:dyDescent="0.2">
      <c r="A146">
        <v>145</v>
      </c>
      <c r="B146" t="s">
        <v>136</v>
      </c>
      <c r="C146" t="s">
        <v>144</v>
      </c>
      <c r="D146" t="str">
        <f t="shared" si="33"/>
        <v>Matt Hancock</v>
      </c>
      <c r="E146" t="str">
        <f t="shared" si="34"/>
        <v>07:21</v>
      </c>
      <c r="F146">
        <f t="shared" si="27"/>
        <v>831</v>
      </c>
      <c r="H146" t="str">
        <f t="shared" si="28"/>
        <v>Apr 12, 2020</v>
      </c>
      <c r="I146" t="str">
        <f t="shared" si="30"/>
        <v>00:01</v>
      </c>
      <c r="J146" s="5">
        <f t="shared" si="31"/>
        <v>5.1041666666666666E-3</v>
      </c>
      <c r="K146">
        <f t="shared" si="29"/>
        <v>1.1574074074074073E-5</v>
      </c>
      <c r="L146">
        <f t="shared" si="32"/>
        <v>2.4525462962962968E-2</v>
      </c>
      <c r="M146">
        <f t="shared" si="24"/>
        <v>2.4513888888888894E-2</v>
      </c>
    </row>
    <row r="147" spans="1:13" x14ac:dyDescent="0.2">
      <c r="A147">
        <v>146</v>
      </c>
      <c r="B147" t="s">
        <v>136</v>
      </c>
      <c r="C147" t="s">
        <v>145</v>
      </c>
      <c r="D147" t="str">
        <f t="shared" si="33"/>
        <v>Matt Hancock</v>
      </c>
      <c r="E147" t="str">
        <f t="shared" si="34"/>
        <v>08:11</v>
      </c>
      <c r="F147">
        <f t="shared" si="27"/>
        <v>766</v>
      </c>
      <c r="H147" t="str">
        <f t="shared" si="28"/>
        <v>Apr 12, 2020</v>
      </c>
      <c r="I147" t="str">
        <f t="shared" si="30"/>
        <v>00:01</v>
      </c>
      <c r="J147" s="5">
        <f t="shared" si="31"/>
        <v>5.6828703703703702E-3</v>
      </c>
      <c r="K147">
        <f t="shared" si="29"/>
        <v>1.1574074074074073E-5</v>
      </c>
      <c r="L147">
        <f t="shared" si="32"/>
        <v>2.4525462962962968E-2</v>
      </c>
      <c r="M147">
        <f t="shared" si="24"/>
        <v>2.4513888888888894E-2</v>
      </c>
    </row>
    <row r="148" spans="1:13" x14ac:dyDescent="0.2">
      <c r="A148">
        <v>147</v>
      </c>
      <c r="B148" t="s">
        <v>136</v>
      </c>
      <c r="C148" t="s">
        <v>146</v>
      </c>
      <c r="D148" t="str">
        <f t="shared" si="33"/>
        <v>Matt Hancock</v>
      </c>
      <c r="E148" t="str">
        <f t="shared" si="34"/>
        <v>09:03</v>
      </c>
      <c r="F148">
        <f t="shared" si="27"/>
        <v>1768</v>
      </c>
      <c r="H148" t="str">
        <f t="shared" si="28"/>
        <v>Apr 12, 2020</v>
      </c>
      <c r="I148" t="str">
        <f t="shared" si="30"/>
        <v>00:01</v>
      </c>
      <c r="J148" s="5">
        <f t="shared" si="31"/>
        <v>6.2847222222222228E-3</v>
      </c>
      <c r="K148">
        <f t="shared" si="29"/>
        <v>1.1574074074074073E-5</v>
      </c>
      <c r="L148">
        <f t="shared" si="32"/>
        <v>2.4525462962962968E-2</v>
      </c>
      <c r="M148">
        <f t="shared" si="24"/>
        <v>2.4513888888888894E-2</v>
      </c>
    </row>
    <row r="149" spans="1:13" x14ac:dyDescent="0.2">
      <c r="A149">
        <v>148</v>
      </c>
      <c r="B149" t="s">
        <v>136</v>
      </c>
      <c r="C149" t="s">
        <v>147</v>
      </c>
      <c r="D149" t="str">
        <f t="shared" si="33"/>
        <v>Yvonne Doyle</v>
      </c>
      <c r="E149" t="str">
        <f t="shared" si="34"/>
        <v>11:07</v>
      </c>
      <c r="F149">
        <f t="shared" si="27"/>
        <v>534</v>
      </c>
      <c r="H149" t="str">
        <f t="shared" si="28"/>
        <v>Apr 12, 2020</v>
      </c>
      <c r="I149" t="str">
        <f t="shared" si="30"/>
        <v>11:07</v>
      </c>
      <c r="J149" s="5">
        <f t="shared" si="31"/>
        <v>7.719907407407408E-3</v>
      </c>
      <c r="K149">
        <f t="shared" si="29"/>
        <v>7.719907407407408E-3</v>
      </c>
      <c r="L149">
        <f t="shared" si="32"/>
        <v>2.2291666666666668E-2</v>
      </c>
      <c r="M149">
        <f t="shared" si="24"/>
        <v>1.457175925925926E-2</v>
      </c>
    </row>
    <row r="150" spans="1:13" x14ac:dyDescent="0.2">
      <c r="A150">
        <v>149</v>
      </c>
      <c r="B150" t="s">
        <v>136</v>
      </c>
      <c r="C150" t="s">
        <v>148</v>
      </c>
      <c r="D150" t="str">
        <f t="shared" si="33"/>
        <v>Yvonne Doyle</v>
      </c>
      <c r="E150" t="str">
        <f t="shared" si="34"/>
        <v>11:49</v>
      </c>
      <c r="F150">
        <f t="shared" si="27"/>
        <v>527</v>
      </c>
      <c r="H150" t="str">
        <f t="shared" si="28"/>
        <v>Apr 12, 2020</v>
      </c>
      <c r="I150" t="str">
        <f t="shared" si="30"/>
        <v>11:07</v>
      </c>
      <c r="J150" s="5">
        <f t="shared" si="31"/>
        <v>8.2060185185185187E-3</v>
      </c>
      <c r="K150">
        <f t="shared" si="29"/>
        <v>7.719907407407408E-3</v>
      </c>
      <c r="L150">
        <f t="shared" si="32"/>
        <v>2.2291666666666668E-2</v>
      </c>
      <c r="M150">
        <f t="shared" si="24"/>
        <v>1.457175925925926E-2</v>
      </c>
    </row>
    <row r="151" spans="1:13" x14ac:dyDescent="0.2">
      <c r="A151">
        <v>150</v>
      </c>
      <c r="B151" t="s">
        <v>136</v>
      </c>
      <c r="C151" t="s">
        <v>149</v>
      </c>
      <c r="D151" t="str">
        <f t="shared" si="33"/>
        <v>Yvonne Doyle</v>
      </c>
      <c r="E151" t="str">
        <f t="shared" si="34"/>
        <v>12:34</v>
      </c>
      <c r="F151">
        <f t="shared" si="27"/>
        <v>776</v>
      </c>
      <c r="H151" t="str">
        <f t="shared" si="28"/>
        <v>Apr 12, 2020</v>
      </c>
      <c r="I151" t="str">
        <f t="shared" si="30"/>
        <v>11:07</v>
      </c>
      <c r="J151" s="5">
        <f t="shared" si="31"/>
        <v>8.726851851851852E-3</v>
      </c>
      <c r="K151">
        <f t="shared" si="29"/>
        <v>7.719907407407408E-3</v>
      </c>
      <c r="L151">
        <f t="shared" si="32"/>
        <v>2.2291666666666668E-2</v>
      </c>
      <c r="M151">
        <f t="shared" si="24"/>
        <v>1.457175925925926E-2</v>
      </c>
    </row>
    <row r="152" spans="1:13" x14ac:dyDescent="0.2">
      <c r="A152">
        <v>151</v>
      </c>
      <c r="B152" t="s">
        <v>136</v>
      </c>
      <c r="C152" t="s">
        <v>150</v>
      </c>
      <c r="D152" t="str">
        <f t="shared" si="33"/>
        <v>Matt Hancock</v>
      </c>
      <c r="E152" t="str">
        <f t="shared" si="34"/>
        <v>13:29</v>
      </c>
      <c r="F152">
        <f t="shared" si="27"/>
        <v>104</v>
      </c>
      <c r="H152" t="str">
        <f t="shared" si="28"/>
        <v>Apr 12, 2020</v>
      </c>
      <c r="I152" t="str">
        <f t="shared" si="30"/>
        <v>13:29</v>
      </c>
      <c r="J152" s="5">
        <f t="shared" si="31"/>
        <v>9.3634259259259261E-3</v>
      </c>
      <c r="K152">
        <f t="shared" si="29"/>
        <v>1.1574074074074073E-5</v>
      </c>
      <c r="L152">
        <f t="shared" si="32"/>
        <v>2.4525462962962968E-2</v>
      </c>
      <c r="M152">
        <f t="shared" si="24"/>
        <v>2.4513888888888894E-2</v>
      </c>
    </row>
    <row r="153" spans="1:13" x14ac:dyDescent="0.2">
      <c r="A153">
        <v>152</v>
      </c>
      <c r="B153" t="s">
        <v>136</v>
      </c>
      <c r="C153" t="s">
        <v>151</v>
      </c>
      <c r="D153" t="str">
        <f t="shared" si="33"/>
        <v>David Shukman</v>
      </c>
      <c r="E153" t="str">
        <f t="shared" si="34"/>
        <v>13:36</v>
      </c>
      <c r="F153">
        <f t="shared" si="27"/>
        <v>402</v>
      </c>
      <c r="H153" t="str">
        <f t="shared" si="28"/>
        <v>Apr 12, 2020</v>
      </c>
      <c r="I153" t="str">
        <f t="shared" si="30"/>
        <v>13:36</v>
      </c>
      <c r="J153" s="5">
        <f t="shared" si="31"/>
        <v>9.4444444444444445E-3</v>
      </c>
      <c r="K153">
        <f t="shared" si="29"/>
        <v>9.4444444444444445E-3</v>
      </c>
      <c r="L153">
        <f t="shared" si="32"/>
        <v>1.119212962962963E-2</v>
      </c>
      <c r="M153">
        <f t="shared" si="24"/>
        <v>1.7476851851851855E-3</v>
      </c>
    </row>
    <row r="154" spans="1:13" x14ac:dyDescent="0.2">
      <c r="A154">
        <v>153</v>
      </c>
      <c r="B154" t="s">
        <v>136</v>
      </c>
      <c r="C154" t="s">
        <v>152</v>
      </c>
      <c r="D154" t="str">
        <f t="shared" si="33"/>
        <v>Matt Hancock</v>
      </c>
      <c r="E154" t="str">
        <f t="shared" si="34"/>
        <v>14:03</v>
      </c>
      <c r="F154">
        <f t="shared" si="27"/>
        <v>446</v>
      </c>
      <c r="H154" t="str">
        <f t="shared" si="28"/>
        <v>Apr 12, 2020</v>
      </c>
      <c r="I154" t="str">
        <f t="shared" si="30"/>
        <v>14:03</v>
      </c>
      <c r="J154" s="5">
        <f t="shared" si="31"/>
        <v>9.7569444444444448E-3</v>
      </c>
      <c r="K154">
        <f t="shared" si="29"/>
        <v>1.1574074074074073E-5</v>
      </c>
      <c r="L154">
        <f t="shared" si="32"/>
        <v>2.4525462962962968E-2</v>
      </c>
      <c r="M154">
        <f t="shared" si="24"/>
        <v>2.4513888888888894E-2</v>
      </c>
    </row>
    <row r="155" spans="1:13" x14ac:dyDescent="0.2">
      <c r="A155">
        <v>154</v>
      </c>
      <c r="B155" t="s">
        <v>136</v>
      </c>
      <c r="C155" t="s">
        <v>153</v>
      </c>
      <c r="D155" t="str">
        <f t="shared" si="33"/>
        <v>Matt Hancock</v>
      </c>
      <c r="E155" t="str">
        <f t="shared" si="34"/>
        <v>14:40</v>
      </c>
      <c r="F155">
        <f t="shared" si="27"/>
        <v>712</v>
      </c>
      <c r="H155" t="str">
        <f t="shared" si="28"/>
        <v>Apr 12, 2020</v>
      </c>
      <c r="I155" t="str">
        <f t="shared" si="30"/>
        <v>14:03</v>
      </c>
      <c r="J155" s="5">
        <f t="shared" si="31"/>
        <v>1.0185185185185184E-2</v>
      </c>
      <c r="K155">
        <f t="shared" si="29"/>
        <v>1.1574074074074073E-5</v>
      </c>
      <c r="L155">
        <f t="shared" si="32"/>
        <v>2.4525462962962968E-2</v>
      </c>
      <c r="M155">
        <f t="shared" si="24"/>
        <v>2.4513888888888894E-2</v>
      </c>
    </row>
    <row r="156" spans="1:13" x14ac:dyDescent="0.2">
      <c r="A156">
        <v>155</v>
      </c>
      <c r="B156" t="s">
        <v>136</v>
      </c>
      <c r="C156" t="s">
        <v>154</v>
      </c>
      <c r="D156" t="str">
        <f t="shared" si="33"/>
        <v>Yvonne Doyle</v>
      </c>
      <c r="E156" t="str">
        <f t="shared" si="34"/>
        <v>15:35</v>
      </c>
      <c r="F156">
        <f t="shared" si="27"/>
        <v>458</v>
      </c>
      <c r="H156" t="str">
        <f t="shared" si="28"/>
        <v>Apr 12, 2020</v>
      </c>
      <c r="I156" t="str">
        <f t="shared" si="30"/>
        <v>15:35</v>
      </c>
      <c r="J156" s="5">
        <f t="shared" si="31"/>
        <v>1.082175925925926E-2</v>
      </c>
      <c r="K156">
        <f t="shared" si="29"/>
        <v>7.719907407407408E-3</v>
      </c>
      <c r="L156">
        <f t="shared" si="32"/>
        <v>2.2291666666666668E-2</v>
      </c>
      <c r="M156">
        <f t="shared" si="24"/>
        <v>1.457175925925926E-2</v>
      </c>
    </row>
    <row r="157" spans="1:13" x14ac:dyDescent="0.2">
      <c r="A157">
        <v>156</v>
      </c>
      <c r="B157" t="s">
        <v>136</v>
      </c>
      <c r="C157" t="s">
        <v>155</v>
      </c>
      <c r="D157" t="str">
        <f t="shared" si="33"/>
        <v>Matt Hancock</v>
      </c>
      <c r="E157" t="str">
        <f t="shared" si="34"/>
        <v>16:04</v>
      </c>
      <c r="F157">
        <f t="shared" si="27"/>
        <v>76</v>
      </c>
      <c r="H157" t="str">
        <f t="shared" si="28"/>
        <v>Apr 12, 2020</v>
      </c>
      <c r="I157" t="str">
        <f t="shared" si="30"/>
        <v>16:04</v>
      </c>
      <c r="J157" s="5">
        <f t="shared" si="31"/>
        <v>1.1157407407407408E-2</v>
      </c>
      <c r="K157">
        <f t="shared" si="29"/>
        <v>1.1574074074074073E-5</v>
      </c>
      <c r="L157">
        <f t="shared" si="32"/>
        <v>2.4525462962962968E-2</v>
      </c>
      <c r="M157">
        <f t="shared" si="24"/>
        <v>2.4513888888888894E-2</v>
      </c>
    </row>
    <row r="158" spans="1:13" x14ac:dyDescent="0.2">
      <c r="A158">
        <v>157</v>
      </c>
      <c r="B158" t="s">
        <v>136</v>
      </c>
      <c r="C158" t="s">
        <v>156</v>
      </c>
      <c r="D158" t="str">
        <f t="shared" si="33"/>
        <v>David Shukman</v>
      </c>
      <c r="E158" t="str">
        <f t="shared" si="34"/>
        <v>16:07</v>
      </c>
      <c r="F158">
        <f t="shared" si="27"/>
        <v>415</v>
      </c>
      <c r="H158" t="str">
        <f t="shared" si="28"/>
        <v>Apr 12, 2020</v>
      </c>
      <c r="I158" t="str">
        <f t="shared" si="30"/>
        <v>16:07</v>
      </c>
      <c r="J158" s="5">
        <f t="shared" si="31"/>
        <v>1.119212962962963E-2</v>
      </c>
      <c r="K158">
        <f t="shared" si="29"/>
        <v>9.4444444444444445E-3</v>
      </c>
      <c r="L158">
        <f t="shared" si="32"/>
        <v>1.119212962962963E-2</v>
      </c>
      <c r="M158">
        <f t="shared" si="24"/>
        <v>1.7476851851851855E-3</v>
      </c>
    </row>
    <row r="159" spans="1:13" x14ac:dyDescent="0.2">
      <c r="A159">
        <v>158</v>
      </c>
      <c r="B159" t="s">
        <v>136</v>
      </c>
      <c r="C159" t="s">
        <v>157</v>
      </c>
      <c r="D159" t="str">
        <f t="shared" si="33"/>
        <v>Matt Hancock</v>
      </c>
      <c r="E159" t="str">
        <f t="shared" si="34"/>
        <v>16:33</v>
      </c>
      <c r="F159">
        <f t="shared" si="27"/>
        <v>582</v>
      </c>
      <c r="H159" t="str">
        <f t="shared" si="28"/>
        <v>Apr 12, 2020</v>
      </c>
      <c r="I159" t="str">
        <f t="shared" si="30"/>
        <v>16:33</v>
      </c>
      <c r="J159" s="5">
        <f t="shared" si="31"/>
        <v>1.1493055555555555E-2</v>
      </c>
      <c r="K159">
        <f t="shared" si="29"/>
        <v>1.1574074074074073E-5</v>
      </c>
      <c r="L159">
        <f t="shared" si="32"/>
        <v>2.4525462962962968E-2</v>
      </c>
      <c r="M159">
        <f t="shared" ref="M159:M222" si="35">L159-K159</f>
        <v>2.4513888888888894E-2</v>
      </c>
    </row>
    <row r="160" spans="1:13" x14ac:dyDescent="0.2">
      <c r="A160">
        <v>159</v>
      </c>
      <c r="B160" t="s">
        <v>136</v>
      </c>
      <c r="C160" t="s">
        <v>158</v>
      </c>
      <c r="D160" t="str">
        <f t="shared" si="33"/>
        <v>Matt Hancock</v>
      </c>
      <c r="E160" t="str">
        <f t="shared" si="34"/>
        <v>17:19</v>
      </c>
      <c r="F160">
        <f t="shared" si="27"/>
        <v>525</v>
      </c>
      <c r="H160" t="str">
        <f t="shared" si="28"/>
        <v>Apr 12, 2020</v>
      </c>
      <c r="I160" t="str">
        <f t="shared" si="30"/>
        <v>16:33</v>
      </c>
      <c r="J160" s="5">
        <f t="shared" si="31"/>
        <v>1.2025462962962962E-2</v>
      </c>
      <c r="K160">
        <f t="shared" si="29"/>
        <v>1.1574074074074073E-5</v>
      </c>
      <c r="L160">
        <f t="shared" si="32"/>
        <v>2.4525462962962968E-2</v>
      </c>
      <c r="M160">
        <f t="shared" si="35"/>
        <v>2.4513888888888894E-2</v>
      </c>
    </row>
    <row r="161" spans="1:13" x14ac:dyDescent="0.2">
      <c r="A161">
        <v>160</v>
      </c>
      <c r="B161" t="s">
        <v>136</v>
      </c>
      <c r="C161" t="s">
        <v>159</v>
      </c>
      <c r="D161" t="str">
        <f t="shared" si="33"/>
        <v>Martha Farley</v>
      </c>
      <c r="E161" t="str">
        <f t="shared" si="34"/>
        <v>17:55</v>
      </c>
      <c r="F161">
        <f t="shared" si="27"/>
        <v>194</v>
      </c>
      <c r="H161" t="str">
        <f t="shared" si="28"/>
        <v>Apr 12, 2020</v>
      </c>
      <c r="I161" t="str">
        <f t="shared" si="30"/>
        <v>17:55</v>
      </c>
      <c r="J161" s="5">
        <f t="shared" si="31"/>
        <v>1.2442129629629629E-2</v>
      </c>
      <c r="K161">
        <f t="shared" si="29"/>
        <v>1.2442129629629629E-2</v>
      </c>
      <c r="L161">
        <f t="shared" si="32"/>
        <v>1.2534722222222223E-2</v>
      </c>
      <c r="M161">
        <f t="shared" si="35"/>
        <v>9.2592592592593767E-5</v>
      </c>
    </row>
    <row r="162" spans="1:13" x14ac:dyDescent="0.2">
      <c r="A162">
        <v>161</v>
      </c>
      <c r="B162" t="s">
        <v>136</v>
      </c>
      <c r="C162" t="s">
        <v>160</v>
      </c>
      <c r="D162" t="str">
        <f t="shared" si="33"/>
        <v>Martha Farley</v>
      </c>
      <c r="E162" t="str">
        <f t="shared" si="34"/>
        <v>18:03</v>
      </c>
      <c r="F162">
        <f t="shared" si="27"/>
        <v>505</v>
      </c>
      <c r="H162" t="str">
        <f t="shared" si="28"/>
        <v>Apr 12, 2020</v>
      </c>
      <c r="I162" t="str">
        <f t="shared" si="30"/>
        <v>17:55</v>
      </c>
      <c r="J162" s="5">
        <f t="shared" si="31"/>
        <v>1.2534722222222223E-2</v>
      </c>
      <c r="K162">
        <f t="shared" si="29"/>
        <v>1.2442129629629629E-2</v>
      </c>
      <c r="L162">
        <f t="shared" si="32"/>
        <v>1.2534722222222223E-2</v>
      </c>
      <c r="M162">
        <f t="shared" si="35"/>
        <v>9.2592592592593767E-5</v>
      </c>
    </row>
    <row r="163" spans="1:13" x14ac:dyDescent="0.2">
      <c r="A163">
        <v>162</v>
      </c>
      <c r="B163" t="s">
        <v>136</v>
      </c>
      <c r="C163" t="s">
        <v>161</v>
      </c>
      <c r="D163" t="str">
        <f t="shared" si="33"/>
        <v>Matt Hancock</v>
      </c>
      <c r="E163" t="str">
        <f t="shared" si="34"/>
        <v>18:29</v>
      </c>
      <c r="F163">
        <f t="shared" si="27"/>
        <v>596</v>
      </c>
      <c r="H163" t="str">
        <f t="shared" si="28"/>
        <v>Apr 12, 2020</v>
      </c>
      <c r="I163" t="str">
        <f t="shared" si="30"/>
        <v>18:29</v>
      </c>
      <c r="J163" s="5">
        <f t="shared" si="31"/>
        <v>1.283564814814815E-2</v>
      </c>
      <c r="K163">
        <f t="shared" si="29"/>
        <v>1.1574074074074073E-5</v>
      </c>
      <c r="L163">
        <f t="shared" si="32"/>
        <v>2.4525462962962968E-2</v>
      </c>
      <c r="M163">
        <f t="shared" si="35"/>
        <v>2.4513888888888894E-2</v>
      </c>
    </row>
    <row r="164" spans="1:13" x14ac:dyDescent="0.2">
      <c r="A164">
        <v>163</v>
      </c>
      <c r="B164" t="s">
        <v>136</v>
      </c>
      <c r="C164" t="s">
        <v>162</v>
      </c>
      <c r="D164" t="str">
        <f t="shared" si="33"/>
        <v>Nick Martin</v>
      </c>
      <c r="E164" t="str">
        <f t="shared" si="34"/>
        <v>19:12</v>
      </c>
      <c r="F164">
        <f t="shared" si="27"/>
        <v>295</v>
      </c>
      <c r="H164" t="str">
        <f t="shared" si="28"/>
        <v>Apr 12, 2020</v>
      </c>
      <c r="I164" t="str">
        <f t="shared" si="30"/>
        <v>19:12</v>
      </c>
      <c r="J164" s="5">
        <f t="shared" si="31"/>
        <v>1.3333333333333334E-2</v>
      </c>
      <c r="K164">
        <f t="shared" si="29"/>
        <v>1.3333333333333334E-2</v>
      </c>
      <c r="L164">
        <f t="shared" si="32"/>
        <v>1.6597222222222222E-2</v>
      </c>
      <c r="M164">
        <f t="shared" si="35"/>
        <v>3.2638888888888874E-3</v>
      </c>
    </row>
    <row r="165" spans="1:13" x14ac:dyDescent="0.2">
      <c r="A165">
        <v>164</v>
      </c>
      <c r="B165" t="s">
        <v>136</v>
      </c>
      <c r="C165" t="s">
        <v>163</v>
      </c>
      <c r="D165" t="str">
        <f t="shared" si="33"/>
        <v>Nick Martin</v>
      </c>
      <c r="E165" t="str">
        <f t="shared" si="34"/>
        <v>19:33</v>
      </c>
      <c r="F165">
        <f t="shared" si="27"/>
        <v>278</v>
      </c>
      <c r="H165" t="str">
        <f t="shared" si="28"/>
        <v>Apr 12, 2020</v>
      </c>
      <c r="I165" t="str">
        <f t="shared" si="30"/>
        <v>19:12</v>
      </c>
      <c r="J165" s="5">
        <f t="shared" si="31"/>
        <v>1.357638888888889E-2</v>
      </c>
      <c r="K165">
        <f t="shared" si="29"/>
        <v>1.3333333333333334E-2</v>
      </c>
      <c r="L165">
        <f t="shared" si="32"/>
        <v>1.6597222222222222E-2</v>
      </c>
      <c r="M165">
        <f t="shared" si="35"/>
        <v>3.2638888888888874E-3</v>
      </c>
    </row>
    <row r="166" spans="1:13" x14ac:dyDescent="0.2">
      <c r="A166">
        <v>165</v>
      </c>
      <c r="B166" t="s">
        <v>136</v>
      </c>
      <c r="C166" t="s">
        <v>164</v>
      </c>
      <c r="D166" t="str">
        <f t="shared" si="33"/>
        <v>Nick Martin</v>
      </c>
      <c r="E166" t="str">
        <f t="shared" si="34"/>
        <v>19:54</v>
      </c>
      <c r="F166">
        <f t="shared" si="27"/>
        <v>344</v>
      </c>
      <c r="H166" t="str">
        <f t="shared" si="28"/>
        <v>Apr 12, 2020</v>
      </c>
      <c r="I166" t="str">
        <f t="shared" si="30"/>
        <v>19:12</v>
      </c>
      <c r="J166" s="5">
        <f t="shared" si="31"/>
        <v>1.3819444444444445E-2</v>
      </c>
      <c r="K166">
        <f t="shared" si="29"/>
        <v>1.3333333333333334E-2</v>
      </c>
      <c r="L166">
        <f t="shared" si="32"/>
        <v>1.6597222222222222E-2</v>
      </c>
      <c r="M166">
        <f t="shared" si="35"/>
        <v>3.2638888888888874E-3</v>
      </c>
    </row>
    <row r="167" spans="1:13" x14ac:dyDescent="0.2">
      <c r="A167">
        <v>166</v>
      </c>
      <c r="B167" t="s">
        <v>136</v>
      </c>
      <c r="C167" t="s">
        <v>165</v>
      </c>
      <c r="D167" t="str">
        <f t="shared" si="33"/>
        <v>Nick Martin</v>
      </c>
      <c r="E167" t="str">
        <f t="shared" si="34"/>
        <v>20:16</v>
      </c>
      <c r="F167">
        <f t="shared" si="27"/>
        <v>259</v>
      </c>
      <c r="H167" t="str">
        <f t="shared" si="28"/>
        <v>Apr 12, 2020</v>
      </c>
      <c r="I167" t="str">
        <f t="shared" si="30"/>
        <v>19:12</v>
      </c>
      <c r="J167" s="5">
        <f t="shared" si="31"/>
        <v>1.4074074074074074E-2</v>
      </c>
      <c r="K167">
        <f t="shared" si="29"/>
        <v>1.3333333333333334E-2</v>
      </c>
      <c r="L167">
        <f t="shared" si="32"/>
        <v>1.6597222222222222E-2</v>
      </c>
      <c r="M167">
        <f t="shared" si="35"/>
        <v>3.2638888888888874E-3</v>
      </c>
    </row>
    <row r="168" spans="1:13" x14ac:dyDescent="0.2">
      <c r="A168">
        <v>167</v>
      </c>
      <c r="B168" t="s">
        <v>136</v>
      </c>
      <c r="C168" t="s">
        <v>166</v>
      </c>
      <c r="D168" t="str">
        <f t="shared" si="33"/>
        <v>Matt Hancock</v>
      </c>
      <c r="E168" t="str">
        <f t="shared" si="34"/>
        <v>20:30</v>
      </c>
      <c r="F168">
        <f t="shared" si="27"/>
        <v>414</v>
      </c>
      <c r="H168" t="str">
        <f t="shared" si="28"/>
        <v>Apr 12, 2020</v>
      </c>
      <c r="I168" t="str">
        <f t="shared" si="30"/>
        <v>20:30</v>
      </c>
      <c r="J168" s="5">
        <f t="shared" si="31"/>
        <v>1.4236111111111111E-2</v>
      </c>
      <c r="K168">
        <f t="shared" si="29"/>
        <v>1.1574074074074073E-5</v>
      </c>
      <c r="L168">
        <f t="shared" si="32"/>
        <v>2.4525462962962968E-2</v>
      </c>
      <c r="M168">
        <f t="shared" si="35"/>
        <v>2.4513888888888894E-2</v>
      </c>
    </row>
    <row r="169" spans="1:13" x14ac:dyDescent="0.2">
      <c r="A169">
        <v>168</v>
      </c>
      <c r="B169" t="s">
        <v>136</v>
      </c>
      <c r="C169" t="s">
        <v>167</v>
      </c>
      <c r="D169" t="str">
        <f t="shared" si="33"/>
        <v>Matt Hancock</v>
      </c>
      <c r="E169" t="str">
        <f t="shared" si="34"/>
        <v>20:59</v>
      </c>
      <c r="F169">
        <f t="shared" si="27"/>
        <v>552</v>
      </c>
      <c r="H169" t="str">
        <f t="shared" si="28"/>
        <v>Apr 12, 2020</v>
      </c>
      <c r="I169" t="str">
        <f t="shared" si="30"/>
        <v>20:30</v>
      </c>
      <c r="J169" s="5">
        <f t="shared" si="31"/>
        <v>1.4571759259259258E-2</v>
      </c>
      <c r="K169">
        <f t="shared" si="29"/>
        <v>1.1574074074074073E-5</v>
      </c>
      <c r="L169">
        <f t="shared" si="32"/>
        <v>2.4525462962962968E-2</v>
      </c>
      <c r="M169">
        <f t="shared" si="35"/>
        <v>2.4513888888888894E-2</v>
      </c>
    </row>
    <row r="170" spans="1:13" x14ac:dyDescent="0.2">
      <c r="A170">
        <v>169</v>
      </c>
      <c r="B170" t="s">
        <v>136</v>
      </c>
      <c r="C170" t="s">
        <v>168</v>
      </c>
      <c r="D170" t="str">
        <f t="shared" si="33"/>
        <v>Nick Martin</v>
      </c>
      <c r="E170" t="str">
        <f t="shared" si="34"/>
        <v>21:38</v>
      </c>
      <c r="F170">
        <f t="shared" si="27"/>
        <v>56</v>
      </c>
      <c r="H170" t="str">
        <f t="shared" si="28"/>
        <v>Apr 12, 2020</v>
      </c>
      <c r="I170" t="str">
        <f t="shared" si="30"/>
        <v>21:38</v>
      </c>
      <c r="J170" s="5">
        <f t="shared" si="31"/>
        <v>1.5023148148148148E-2</v>
      </c>
      <c r="K170">
        <f t="shared" si="29"/>
        <v>1.3333333333333334E-2</v>
      </c>
      <c r="L170">
        <f t="shared" si="32"/>
        <v>1.6597222222222222E-2</v>
      </c>
      <c r="M170">
        <f t="shared" si="35"/>
        <v>3.2638888888888874E-3</v>
      </c>
    </row>
    <row r="171" spans="1:13" x14ac:dyDescent="0.2">
      <c r="A171">
        <v>170</v>
      </c>
      <c r="B171" t="s">
        <v>136</v>
      </c>
      <c r="C171" t="s">
        <v>169</v>
      </c>
      <c r="D171" t="str">
        <f t="shared" si="33"/>
        <v>Matt Hancock</v>
      </c>
      <c r="E171" t="str">
        <f t="shared" si="34"/>
        <v>21:39</v>
      </c>
      <c r="F171">
        <f t="shared" si="27"/>
        <v>85</v>
      </c>
      <c r="H171" t="str">
        <f t="shared" si="28"/>
        <v>Apr 12, 2020</v>
      </c>
      <c r="I171" t="str">
        <f t="shared" si="30"/>
        <v>21:39</v>
      </c>
      <c r="J171" s="5">
        <f t="shared" si="31"/>
        <v>1.503472222222222E-2</v>
      </c>
      <c r="K171">
        <f t="shared" si="29"/>
        <v>1.1574074074074073E-5</v>
      </c>
      <c r="L171">
        <f t="shared" si="32"/>
        <v>2.4525462962962968E-2</v>
      </c>
      <c r="M171">
        <f t="shared" si="35"/>
        <v>2.4513888888888894E-2</v>
      </c>
    </row>
    <row r="172" spans="1:13" x14ac:dyDescent="0.2">
      <c r="A172">
        <v>171</v>
      </c>
      <c r="B172" t="s">
        <v>136</v>
      </c>
      <c r="C172" t="s">
        <v>170</v>
      </c>
      <c r="D172" t="str">
        <f t="shared" ref="D172:D203" si="36">LEFT(C172,FIND("(",C172)-3)</f>
        <v>Nick Martin</v>
      </c>
      <c r="E172" t="str">
        <f t="shared" ref="E172:E206" si="37">MID(C172,FIND("(",C172)+1,5)</f>
        <v>21:42</v>
      </c>
      <c r="F172">
        <f t="shared" si="27"/>
        <v>235</v>
      </c>
      <c r="H172" t="str">
        <f t="shared" si="28"/>
        <v>Apr 12, 2020</v>
      </c>
      <c r="I172" t="str">
        <f t="shared" si="30"/>
        <v>21:42</v>
      </c>
      <c r="J172" s="5">
        <f t="shared" si="31"/>
        <v>1.5069444444444443E-2</v>
      </c>
      <c r="K172">
        <f t="shared" si="29"/>
        <v>1.3333333333333334E-2</v>
      </c>
      <c r="L172">
        <f t="shared" si="32"/>
        <v>1.6597222222222222E-2</v>
      </c>
      <c r="M172">
        <f t="shared" si="35"/>
        <v>3.2638888888888874E-3</v>
      </c>
    </row>
    <row r="173" spans="1:13" x14ac:dyDescent="0.2">
      <c r="A173">
        <v>172</v>
      </c>
      <c r="B173" t="s">
        <v>136</v>
      </c>
      <c r="C173" t="s">
        <v>171</v>
      </c>
      <c r="D173" t="str">
        <f t="shared" si="36"/>
        <v>Matt Hancock</v>
      </c>
      <c r="E173" t="str">
        <f t="shared" si="37"/>
        <v>21:58</v>
      </c>
      <c r="F173">
        <f t="shared" si="27"/>
        <v>559</v>
      </c>
      <c r="H173" t="str">
        <f t="shared" si="28"/>
        <v>Apr 12, 2020</v>
      </c>
      <c r="I173" t="str">
        <f t="shared" si="30"/>
        <v>21:58</v>
      </c>
      <c r="J173" s="5">
        <f t="shared" si="31"/>
        <v>1.525462962962963E-2</v>
      </c>
      <c r="K173">
        <f t="shared" si="29"/>
        <v>1.1574074074074073E-5</v>
      </c>
      <c r="L173">
        <f t="shared" si="32"/>
        <v>2.4525462962962968E-2</v>
      </c>
      <c r="M173">
        <f t="shared" si="35"/>
        <v>2.4513888888888894E-2</v>
      </c>
    </row>
    <row r="174" spans="1:13" x14ac:dyDescent="0.2">
      <c r="A174">
        <v>173</v>
      </c>
      <c r="B174" t="s">
        <v>136</v>
      </c>
      <c r="C174" t="s">
        <v>172</v>
      </c>
      <c r="D174" t="str">
        <f t="shared" si="36"/>
        <v>Yvonne</v>
      </c>
      <c r="E174" t="str">
        <f t="shared" si="37"/>
        <v>22:39</v>
      </c>
      <c r="F174">
        <f t="shared" si="27"/>
        <v>61</v>
      </c>
      <c r="H174" t="str">
        <f t="shared" si="28"/>
        <v>Apr 12, 2020</v>
      </c>
      <c r="I174" t="str">
        <f t="shared" si="30"/>
        <v>22:39</v>
      </c>
      <c r="J174" s="5">
        <f t="shared" si="31"/>
        <v>1.5729166666666666E-2</v>
      </c>
      <c r="K174">
        <f t="shared" si="29"/>
        <v>1.5729166666666666E-2</v>
      </c>
      <c r="L174">
        <f t="shared" si="32"/>
        <v>1.7233796296296296E-2</v>
      </c>
      <c r="M174">
        <f t="shared" si="35"/>
        <v>1.5046296296296301E-3</v>
      </c>
    </row>
    <row r="175" spans="1:13" x14ac:dyDescent="0.2">
      <c r="A175">
        <v>174</v>
      </c>
      <c r="B175" t="s">
        <v>136</v>
      </c>
      <c r="C175" t="s">
        <v>173</v>
      </c>
      <c r="D175" t="str">
        <f t="shared" si="36"/>
        <v>Nick Martin</v>
      </c>
      <c r="E175" t="str">
        <f t="shared" si="37"/>
        <v>22:42</v>
      </c>
      <c r="F175">
        <f t="shared" si="27"/>
        <v>88</v>
      </c>
      <c r="H175" t="str">
        <f t="shared" si="28"/>
        <v>Apr 12, 2020</v>
      </c>
      <c r="I175" t="str">
        <f t="shared" si="30"/>
        <v>22:42</v>
      </c>
      <c r="J175" s="5">
        <f t="shared" si="31"/>
        <v>1.5763888888888886E-2</v>
      </c>
      <c r="K175">
        <f t="shared" si="29"/>
        <v>1.3333333333333334E-2</v>
      </c>
      <c r="L175">
        <f t="shared" si="32"/>
        <v>1.6597222222222222E-2</v>
      </c>
      <c r="M175">
        <f t="shared" si="35"/>
        <v>3.2638888888888874E-3</v>
      </c>
    </row>
    <row r="176" spans="1:13" x14ac:dyDescent="0.2">
      <c r="A176">
        <v>175</v>
      </c>
      <c r="B176" t="s">
        <v>136</v>
      </c>
      <c r="C176" t="s">
        <v>174</v>
      </c>
      <c r="D176" t="str">
        <f t="shared" si="36"/>
        <v>Matt Hancock</v>
      </c>
      <c r="E176" t="str">
        <f t="shared" si="37"/>
        <v>22:47</v>
      </c>
      <c r="F176">
        <f t="shared" si="27"/>
        <v>321</v>
      </c>
      <c r="H176" t="str">
        <f t="shared" si="28"/>
        <v>Apr 12, 2020</v>
      </c>
      <c r="I176" t="str">
        <f t="shared" si="30"/>
        <v>22:47</v>
      </c>
      <c r="J176" s="5">
        <f t="shared" si="31"/>
        <v>1.5821759259259261E-2</v>
      </c>
      <c r="K176">
        <f t="shared" si="29"/>
        <v>1.1574074074074073E-5</v>
      </c>
      <c r="L176">
        <f t="shared" si="32"/>
        <v>2.4525462962962968E-2</v>
      </c>
      <c r="M176">
        <f t="shared" si="35"/>
        <v>2.4513888888888894E-2</v>
      </c>
    </row>
    <row r="177" spans="1:13" x14ac:dyDescent="0.2">
      <c r="A177">
        <v>176</v>
      </c>
      <c r="B177" t="s">
        <v>136</v>
      </c>
      <c r="C177" t="s">
        <v>175</v>
      </c>
      <c r="D177" t="str">
        <f t="shared" si="36"/>
        <v>Yvonne</v>
      </c>
      <c r="E177" t="str">
        <f t="shared" si="37"/>
        <v>23:05</v>
      </c>
      <c r="F177">
        <f t="shared" si="27"/>
        <v>330</v>
      </c>
      <c r="H177" t="str">
        <f t="shared" si="28"/>
        <v>Apr 12, 2020</v>
      </c>
      <c r="I177" t="str">
        <f t="shared" si="30"/>
        <v>23:05</v>
      </c>
      <c r="J177" s="5">
        <f t="shared" si="31"/>
        <v>1.6030092592592592E-2</v>
      </c>
      <c r="K177">
        <f t="shared" si="29"/>
        <v>1.5729166666666666E-2</v>
      </c>
      <c r="L177">
        <f t="shared" si="32"/>
        <v>1.7233796296296296E-2</v>
      </c>
      <c r="M177">
        <f t="shared" si="35"/>
        <v>1.5046296296296301E-3</v>
      </c>
    </row>
    <row r="178" spans="1:13" x14ac:dyDescent="0.2">
      <c r="A178">
        <v>177</v>
      </c>
      <c r="B178" t="s">
        <v>136</v>
      </c>
      <c r="C178" t="s">
        <v>176</v>
      </c>
      <c r="D178" t="str">
        <f t="shared" si="36"/>
        <v>Yvonne</v>
      </c>
      <c r="E178" t="str">
        <f t="shared" si="37"/>
        <v>23:18</v>
      </c>
      <c r="F178">
        <f t="shared" si="27"/>
        <v>529</v>
      </c>
      <c r="H178" t="str">
        <f t="shared" si="28"/>
        <v>Apr 12, 2020</v>
      </c>
      <c r="I178" t="str">
        <f t="shared" si="30"/>
        <v>23:05</v>
      </c>
      <c r="J178" s="5">
        <f t="shared" si="31"/>
        <v>1.6180555555555556E-2</v>
      </c>
      <c r="K178">
        <f t="shared" si="29"/>
        <v>1.5729166666666666E-2</v>
      </c>
      <c r="L178">
        <f t="shared" si="32"/>
        <v>1.7233796296296296E-2</v>
      </c>
      <c r="M178">
        <f t="shared" si="35"/>
        <v>1.5046296296296301E-3</v>
      </c>
    </row>
    <row r="179" spans="1:13" x14ac:dyDescent="0.2">
      <c r="A179">
        <v>178</v>
      </c>
      <c r="B179" t="s">
        <v>136</v>
      </c>
      <c r="C179" t="s">
        <v>177</v>
      </c>
      <c r="D179" t="str">
        <f t="shared" si="36"/>
        <v>Matt Hancock</v>
      </c>
      <c r="E179" t="str">
        <f t="shared" si="37"/>
        <v>23:52</v>
      </c>
      <c r="F179">
        <f t="shared" si="27"/>
        <v>42</v>
      </c>
      <c r="H179" t="str">
        <f t="shared" si="28"/>
        <v>Apr 12, 2020</v>
      </c>
      <c r="I179" t="str">
        <f t="shared" si="30"/>
        <v>23:52</v>
      </c>
      <c r="J179" s="5">
        <f t="shared" si="31"/>
        <v>1.6574074074074074E-2</v>
      </c>
      <c r="K179">
        <f t="shared" si="29"/>
        <v>1.1574074074074073E-5</v>
      </c>
      <c r="L179">
        <f t="shared" si="32"/>
        <v>2.4525462962962968E-2</v>
      </c>
      <c r="M179">
        <f t="shared" si="35"/>
        <v>2.4513888888888894E-2</v>
      </c>
    </row>
    <row r="180" spans="1:13" x14ac:dyDescent="0.2">
      <c r="A180">
        <v>179</v>
      </c>
      <c r="B180" t="s">
        <v>136</v>
      </c>
      <c r="C180" t="s">
        <v>178</v>
      </c>
      <c r="D180" t="str">
        <f t="shared" si="36"/>
        <v>Nick Martin</v>
      </c>
      <c r="E180" t="str">
        <f t="shared" si="37"/>
        <v>23:54</v>
      </c>
      <c r="F180">
        <f t="shared" si="27"/>
        <v>45</v>
      </c>
      <c r="H180" t="str">
        <f t="shared" si="28"/>
        <v>Apr 12, 2020</v>
      </c>
      <c r="I180" t="str">
        <f t="shared" si="30"/>
        <v>23:54</v>
      </c>
      <c r="J180" s="5">
        <f t="shared" si="31"/>
        <v>1.6597222222222222E-2</v>
      </c>
      <c r="K180">
        <f t="shared" si="29"/>
        <v>1.3333333333333334E-2</v>
      </c>
      <c r="L180">
        <f t="shared" si="32"/>
        <v>1.6597222222222222E-2</v>
      </c>
      <c r="M180">
        <f t="shared" si="35"/>
        <v>3.2638888888888874E-3</v>
      </c>
    </row>
    <row r="181" spans="1:13" x14ac:dyDescent="0.2">
      <c r="A181">
        <v>180</v>
      </c>
      <c r="B181" t="s">
        <v>136</v>
      </c>
      <c r="C181" t="s">
        <v>179</v>
      </c>
      <c r="D181" t="str">
        <f t="shared" si="36"/>
        <v>Matt Hancock</v>
      </c>
      <c r="E181" t="str">
        <f t="shared" si="37"/>
        <v>23:56</v>
      </c>
      <c r="F181">
        <f t="shared" si="27"/>
        <v>47</v>
      </c>
      <c r="H181" t="str">
        <f t="shared" si="28"/>
        <v>Apr 12, 2020</v>
      </c>
      <c r="I181" t="str">
        <f t="shared" si="30"/>
        <v>23:56</v>
      </c>
      <c r="J181" s="5">
        <f t="shared" si="31"/>
        <v>1.6620370370370372E-2</v>
      </c>
      <c r="K181">
        <f t="shared" si="29"/>
        <v>1.1574074074074073E-5</v>
      </c>
      <c r="L181">
        <f t="shared" si="32"/>
        <v>2.4525462962962968E-2</v>
      </c>
      <c r="M181">
        <f t="shared" si="35"/>
        <v>2.4513888888888894E-2</v>
      </c>
    </row>
    <row r="182" spans="1:13" x14ac:dyDescent="0.2">
      <c r="A182">
        <v>181</v>
      </c>
      <c r="B182" t="s">
        <v>136</v>
      </c>
      <c r="C182" t="s">
        <v>180</v>
      </c>
      <c r="D182" t="str">
        <f t="shared" si="36"/>
        <v>John Stevens</v>
      </c>
      <c r="E182" t="str">
        <f t="shared" si="37"/>
        <v>23:59</v>
      </c>
      <c r="F182">
        <f t="shared" si="27"/>
        <v>199</v>
      </c>
      <c r="H182" t="str">
        <f t="shared" si="28"/>
        <v>Apr 12, 2020</v>
      </c>
      <c r="I182" t="str">
        <f t="shared" si="30"/>
        <v>23:59</v>
      </c>
      <c r="J182" s="5">
        <f t="shared" si="31"/>
        <v>1.6655092592592593E-2</v>
      </c>
      <c r="K182">
        <f t="shared" si="29"/>
        <v>1.6655092592592593E-2</v>
      </c>
      <c r="L182">
        <f t="shared" si="32"/>
        <v>1.8032407407407407E-2</v>
      </c>
      <c r="M182">
        <f t="shared" si="35"/>
        <v>1.3773148148148139E-3</v>
      </c>
    </row>
    <row r="183" spans="1:13" x14ac:dyDescent="0.2">
      <c r="A183">
        <v>182</v>
      </c>
      <c r="B183" t="s">
        <v>136</v>
      </c>
      <c r="C183" t="s">
        <v>181</v>
      </c>
      <c r="D183" t="str">
        <f t="shared" si="36"/>
        <v>Matt Hancock</v>
      </c>
      <c r="E183" t="str">
        <f t="shared" si="37"/>
        <v>24:09</v>
      </c>
      <c r="F183">
        <f t="shared" si="27"/>
        <v>521</v>
      </c>
      <c r="H183" t="str">
        <f t="shared" si="28"/>
        <v>Apr 12, 2020</v>
      </c>
      <c r="I183" t="str">
        <f t="shared" si="30"/>
        <v>24:09</v>
      </c>
      <c r="J183" s="5">
        <f t="shared" si="31"/>
        <v>1.6770833333333332E-2</v>
      </c>
      <c r="K183">
        <f t="shared" si="29"/>
        <v>1.1574074074074073E-5</v>
      </c>
      <c r="L183">
        <f t="shared" si="32"/>
        <v>2.4525462962962968E-2</v>
      </c>
      <c r="M183">
        <f t="shared" si="35"/>
        <v>2.4513888888888894E-2</v>
      </c>
    </row>
    <row r="184" spans="1:13" x14ac:dyDescent="0.2">
      <c r="A184">
        <v>183</v>
      </c>
      <c r="B184" t="s">
        <v>136</v>
      </c>
      <c r="C184" t="s">
        <v>182</v>
      </c>
      <c r="D184" t="str">
        <f t="shared" si="36"/>
        <v>Yvonne</v>
      </c>
      <c r="E184" t="str">
        <f t="shared" si="37"/>
        <v>24:49</v>
      </c>
      <c r="F184">
        <f t="shared" si="27"/>
        <v>289</v>
      </c>
      <c r="H184" t="str">
        <f t="shared" si="28"/>
        <v>Apr 12, 2020</v>
      </c>
      <c r="I184" t="str">
        <f t="shared" si="30"/>
        <v>24:49</v>
      </c>
      <c r="J184" s="5">
        <f t="shared" si="31"/>
        <v>1.7233796296296296E-2</v>
      </c>
      <c r="K184">
        <f t="shared" si="29"/>
        <v>1.5729166666666666E-2</v>
      </c>
      <c r="L184">
        <f t="shared" si="32"/>
        <v>1.7233796296296296E-2</v>
      </c>
      <c r="M184">
        <f t="shared" si="35"/>
        <v>1.5046296296296301E-3</v>
      </c>
    </row>
    <row r="185" spans="1:13" x14ac:dyDescent="0.2">
      <c r="A185">
        <v>184</v>
      </c>
      <c r="B185" t="s">
        <v>136</v>
      </c>
      <c r="C185" t="s">
        <v>183</v>
      </c>
      <c r="D185" t="str">
        <f t="shared" si="36"/>
        <v>Matt Hancock</v>
      </c>
      <c r="E185" t="str">
        <f t="shared" si="37"/>
        <v>25:07</v>
      </c>
      <c r="F185">
        <f t="shared" si="27"/>
        <v>612</v>
      </c>
      <c r="H185" t="str">
        <f t="shared" si="28"/>
        <v>Apr 12, 2020</v>
      </c>
      <c r="I185" t="str">
        <f t="shared" si="30"/>
        <v>25:07</v>
      </c>
      <c r="J185" s="5">
        <f t="shared" si="31"/>
        <v>1.744212962962963E-2</v>
      </c>
      <c r="K185">
        <f t="shared" si="29"/>
        <v>1.1574074074074073E-5</v>
      </c>
      <c r="L185">
        <f t="shared" si="32"/>
        <v>2.4525462962962968E-2</v>
      </c>
      <c r="M185">
        <f t="shared" si="35"/>
        <v>2.4513888888888894E-2</v>
      </c>
    </row>
    <row r="186" spans="1:13" x14ac:dyDescent="0.2">
      <c r="A186">
        <v>185</v>
      </c>
      <c r="B186" t="s">
        <v>136</v>
      </c>
      <c r="C186" t="s">
        <v>184</v>
      </c>
      <c r="D186" t="str">
        <f t="shared" si="36"/>
        <v>John Stevens</v>
      </c>
      <c r="E186" t="str">
        <f t="shared" si="37"/>
        <v>25:56</v>
      </c>
      <c r="F186">
        <f t="shared" si="27"/>
        <v>55</v>
      </c>
      <c r="H186" t="str">
        <f t="shared" si="28"/>
        <v>Apr 12, 2020</v>
      </c>
      <c r="I186" t="str">
        <f t="shared" si="30"/>
        <v>25:56</v>
      </c>
      <c r="J186" s="5">
        <f t="shared" si="31"/>
        <v>1.800925925925926E-2</v>
      </c>
      <c r="K186">
        <f t="shared" si="29"/>
        <v>1.6655092592592593E-2</v>
      </c>
      <c r="L186">
        <f t="shared" si="32"/>
        <v>1.8032407407407407E-2</v>
      </c>
      <c r="M186">
        <f t="shared" si="35"/>
        <v>1.3773148148148139E-3</v>
      </c>
    </row>
    <row r="187" spans="1:13" x14ac:dyDescent="0.2">
      <c r="A187">
        <v>186</v>
      </c>
      <c r="B187" t="s">
        <v>136</v>
      </c>
      <c r="C187" t="s">
        <v>185</v>
      </c>
      <c r="D187" t="str">
        <f t="shared" si="36"/>
        <v>Matt Hancock</v>
      </c>
      <c r="E187" t="str">
        <f t="shared" si="37"/>
        <v>25:56</v>
      </c>
      <c r="F187">
        <f t="shared" si="27"/>
        <v>43</v>
      </c>
      <c r="H187" t="str">
        <f t="shared" si="28"/>
        <v>Apr 12, 2020</v>
      </c>
      <c r="I187" t="str">
        <f t="shared" si="30"/>
        <v>25:56</v>
      </c>
      <c r="J187" s="5">
        <f t="shared" si="31"/>
        <v>1.800925925925926E-2</v>
      </c>
      <c r="K187">
        <f t="shared" si="29"/>
        <v>1.1574074074074073E-5</v>
      </c>
      <c r="L187">
        <f t="shared" si="32"/>
        <v>2.4525462962962968E-2</v>
      </c>
      <c r="M187">
        <f t="shared" si="35"/>
        <v>2.4513888888888894E-2</v>
      </c>
    </row>
    <row r="188" spans="1:13" x14ac:dyDescent="0.2">
      <c r="A188">
        <v>187</v>
      </c>
      <c r="B188" t="s">
        <v>136</v>
      </c>
      <c r="C188" t="s">
        <v>186</v>
      </c>
      <c r="D188" t="str">
        <f t="shared" si="36"/>
        <v>John Stevens</v>
      </c>
      <c r="E188" t="str">
        <f t="shared" si="37"/>
        <v>25:58</v>
      </c>
      <c r="F188">
        <f t="shared" si="27"/>
        <v>157</v>
      </c>
      <c r="H188" t="str">
        <f t="shared" si="28"/>
        <v>Apr 12, 2020</v>
      </c>
      <c r="I188" t="str">
        <f t="shared" si="30"/>
        <v>25:58</v>
      </c>
      <c r="J188" s="5">
        <f t="shared" si="31"/>
        <v>1.8032407407407407E-2</v>
      </c>
      <c r="K188">
        <f t="shared" si="29"/>
        <v>1.6655092592592593E-2</v>
      </c>
      <c r="L188">
        <f t="shared" si="32"/>
        <v>1.8032407407407407E-2</v>
      </c>
      <c r="M188">
        <f t="shared" si="35"/>
        <v>1.3773148148148139E-3</v>
      </c>
    </row>
    <row r="189" spans="1:13" x14ac:dyDescent="0.2">
      <c r="A189">
        <v>188</v>
      </c>
      <c r="B189" t="s">
        <v>136</v>
      </c>
      <c r="C189" t="s">
        <v>187</v>
      </c>
      <c r="D189" t="str">
        <f t="shared" si="36"/>
        <v>Matt Hancock</v>
      </c>
      <c r="E189" t="str">
        <f t="shared" si="37"/>
        <v>26:05</v>
      </c>
      <c r="F189">
        <f t="shared" si="27"/>
        <v>342</v>
      </c>
      <c r="H189" t="str">
        <f t="shared" si="28"/>
        <v>Apr 12, 2020</v>
      </c>
      <c r="I189" t="str">
        <f t="shared" si="30"/>
        <v>26:05</v>
      </c>
      <c r="J189" s="5">
        <f t="shared" si="31"/>
        <v>1.8113425925925925E-2</v>
      </c>
      <c r="K189">
        <f t="shared" si="29"/>
        <v>1.1574074074074073E-5</v>
      </c>
      <c r="L189">
        <f t="shared" si="32"/>
        <v>2.4525462962962968E-2</v>
      </c>
      <c r="M189">
        <f t="shared" si="35"/>
        <v>2.4513888888888894E-2</v>
      </c>
    </row>
    <row r="190" spans="1:13" x14ac:dyDescent="0.2">
      <c r="A190">
        <v>189</v>
      </c>
      <c r="B190" t="s">
        <v>136</v>
      </c>
      <c r="C190" t="s">
        <v>188</v>
      </c>
      <c r="D190" t="str">
        <f t="shared" si="36"/>
        <v>Nicola Bartlett</v>
      </c>
      <c r="E190" t="str">
        <f t="shared" si="37"/>
        <v>26:33</v>
      </c>
      <c r="F190">
        <f t="shared" si="27"/>
        <v>341</v>
      </c>
      <c r="H190" t="str">
        <f t="shared" si="28"/>
        <v>Apr 12, 2020</v>
      </c>
      <c r="I190" t="str">
        <f t="shared" si="30"/>
        <v>26:33</v>
      </c>
      <c r="J190" s="5">
        <f t="shared" si="31"/>
        <v>1.8437499999999999E-2</v>
      </c>
      <c r="K190">
        <f t="shared" si="29"/>
        <v>1.8437499999999999E-2</v>
      </c>
      <c r="L190">
        <f t="shared" si="32"/>
        <v>1.8437499999999999E-2</v>
      </c>
      <c r="M190">
        <f t="shared" si="35"/>
        <v>0</v>
      </c>
    </row>
    <row r="191" spans="1:13" x14ac:dyDescent="0.2">
      <c r="A191">
        <v>190</v>
      </c>
      <c r="B191" t="s">
        <v>136</v>
      </c>
      <c r="C191" t="s">
        <v>189</v>
      </c>
      <c r="D191" t="str">
        <f t="shared" si="36"/>
        <v>Matt Hancock</v>
      </c>
      <c r="E191" t="str">
        <f t="shared" si="37"/>
        <v>26:54</v>
      </c>
      <c r="F191">
        <f t="shared" si="27"/>
        <v>121</v>
      </c>
      <c r="H191" t="str">
        <f t="shared" si="28"/>
        <v>Apr 12, 2020</v>
      </c>
      <c r="I191" t="str">
        <f t="shared" si="30"/>
        <v>26:54</v>
      </c>
      <c r="J191" s="5">
        <f t="shared" si="31"/>
        <v>1.8680555555555554E-2</v>
      </c>
      <c r="K191">
        <f t="shared" si="29"/>
        <v>1.1574074074074073E-5</v>
      </c>
      <c r="L191">
        <f t="shared" si="32"/>
        <v>2.4525462962962968E-2</v>
      </c>
      <c r="M191">
        <f t="shared" si="35"/>
        <v>2.4513888888888894E-2</v>
      </c>
    </row>
    <row r="192" spans="1:13" x14ac:dyDescent="0.2">
      <c r="A192">
        <v>191</v>
      </c>
      <c r="B192" t="s">
        <v>136</v>
      </c>
      <c r="C192" t="s">
        <v>190</v>
      </c>
      <c r="D192" t="str">
        <f t="shared" si="36"/>
        <v>Matt Hancock</v>
      </c>
      <c r="E192" t="str">
        <f t="shared" si="37"/>
        <v>27:03</v>
      </c>
      <c r="F192">
        <f t="shared" si="27"/>
        <v>657</v>
      </c>
      <c r="H192" t="str">
        <f t="shared" si="28"/>
        <v>Apr 12, 2020</v>
      </c>
      <c r="I192" t="str">
        <f t="shared" si="30"/>
        <v>26:54</v>
      </c>
      <c r="J192" s="5">
        <f t="shared" si="31"/>
        <v>1.8784722222222223E-2</v>
      </c>
      <c r="K192">
        <f t="shared" si="29"/>
        <v>1.1574074074074073E-5</v>
      </c>
      <c r="L192">
        <f t="shared" si="32"/>
        <v>2.4525462962962968E-2</v>
      </c>
      <c r="M192">
        <f t="shared" si="35"/>
        <v>2.4513888888888894E-2</v>
      </c>
    </row>
    <row r="193" spans="1:13" x14ac:dyDescent="0.2">
      <c r="A193">
        <v>192</v>
      </c>
      <c r="B193" t="s">
        <v>136</v>
      </c>
      <c r="C193" t="s">
        <v>191</v>
      </c>
      <c r="D193" t="str">
        <f t="shared" si="36"/>
        <v>Matt Hancock</v>
      </c>
      <c r="E193" t="str">
        <f t="shared" si="37"/>
        <v>27:48</v>
      </c>
      <c r="F193">
        <f t="shared" si="27"/>
        <v>726</v>
      </c>
      <c r="H193" t="str">
        <f t="shared" si="28"/>
        <v>Apr 12, 2020</v>
      </c>
      <c r="I193" t="str">
        <f t="shared" si="30"/>
        <v>26:54</v>
      </c>
      <c r="J193" s="5">
        <f t="shared" si="31"/>
        <v>1.9305555555555555E-2</v>
      </c>
      <c r="K193">
        <f t="shared" si="29"/>
        <v>1.1574074074074073E-5</v>
      </c>
      <c r="L193">
        <f t="shared" si="32"/>
        <v>2.4525462962962968E-2</v>
      </c>
      <c r="M193">
        <f t="shared" si="35"/>
        <v>2.4513888888888894E-2</v>
      </c>
    </row>
    <row r="194" spans="1:13" x14ac:dyDescent="0.2">
      <c r="A194">
        <v>193</v>
      </c>
      <c r="B194" t="s">
        <v>136</v>
      </c>
      <c r="C194" t="s">
        <v>192</v>
      </c>
      <c r="D194" t="str">
        <f t="shared" si="36"/>
        <v>Speaker 3</v>
      </c>
      <c r="E194" t="str">
        <f t="shared" si="37"/>
        <v>28:38</v>
      </c>
      <c r="F194">
        <f t="shared" ref="F194:F257" si="38">LEN(C194)</f>
        <v>433</v>
      </c>
      <c r="H194" t="str">
        <f t="shared" ref="H194:H257" si="39">IF(ISBLANK(G194),H193,C194)</f>
        <v>Apr 12, 2020</v>
      </c>
      <c r="I194" t="str">
        <f t="shared" si="30"/>
        <v>28:38</v>
      </c>
      <c r="J194" s="5">
        <f t="shared" si="31"/>
        <v>1.9884259259259258E-2</v>
      </c>
      <c r="K194">
        <f t="shared" ref="K194:K257" si="40">_xlfn.MINIFS(J:J,D:D,D194,B:B,B194)</f>
        <v>1.9884259259259258E-2</v>
      </c>
      <c r="L194">
        <f t="shared" si="32"/>
        <v>1.9884259259259258E-2</v>
      </c>
      <c r="M194">
        <f t="shared" si="35"/>
        <v>0</v>
      </c>
    </row>
    <row r="195" spans="1:13" x14ac:dyDescent="0.2">
      <c r="A195">
        <v>194</v>
      </c>
      <c r="B195" t="s">
        <v>136</v>
      </c>
      <c r="C195" t="s">
        <v>193</v>
      </c>
      <c r="D195" t="str">
        <f t="shared" si="36"/>
        <v>Matt Hancock</v>
      </c>
      <c r="E195" t="str">
        <f t="shared" si="37"/>
        <v>29:02</v>
      </c>
      <c r="F195">
        <f t="shared" si="38"/>
        <v>1030</v>
      </c>
      <c r="H195" t="str">
        <f t="shared" si="39"/>
        <v>Apr 12, 2020</v>
      </c>
      <c r="I195" t="str">
        <f t="shared" si="30"/>
        <v>29:02</v>
      </c>
      <c r="J195" s="5">
        <f t="shared" si="31"/>
        <v>2.0162037037037037E-2</v>
      </c>
      <c r="K195">
        <f t="shared" si="40"/>
        <v>1.1574074074074073E-5</v>
      </c>
      <c r="L195">
        <f t="shared" si="32"/>
        <v>2.4525462962962968E-2</v>
      </c>
      <c r="M195">
        <f t="shared" si="35"/>
        <v>2.4513888888888894E-2</v>
      </c>
    </row>
    <row r="196" spans="1:13" x14ac:dyDescent="0.2">
      <c r="A196">
        <v>195</v>
      </c>
      <c r="B196" t="s">
        <v>136</v>
      </c>
      <c r="C196" t="s">
        <v>194</v>
      </c>
      <c r="D196" t="str">
        <f t="shared" si="36"/>
        <v>Matt Hancock</v>
      </c>
      <c r="E196" t="str">
        <f t="shared" si="37"/>
        <v>30:18</v>
      </c>
      <c r="F196">
        <f t="shared" si="38"/>
        <v>50</v>
      </c>
      <c r="H196" t="str">
        <f t="shared" si="39"/>
        <v>Apr 12, 2020</v>
      </c>
      <c r="I196" t="str">
        <f t="shared" si="30"/>
        <v>29:02</v>
      </c>
      <c r="J196" s="5">
        <f t="shared" si="31"/>
        <v>2.1041666666666667E-2</v>
      </c>
      <c r="K196">
        <f t="shared" si="40"/>
        <v>1.1574074074074073E-5</v>
      </c>
      <c r="L196">
        <f t="shared" si="32"/>
        <v>2.4525462962962968E-2</v>
      </c>
      <c r="M196">
        <f t="shared" si="35"/>
        <v>2.4513888888888894E-2</v>
      </c>
    </row>
    <row r="197" spans="1:13" x14ac:dyDescent="0.2">
      <c r="A197">
        <v>196</v>
      </c>
      <c r="B197" t="s">
        <v>136</v>
      </c>
      <c r="C197" t="s">
        <v>195</v>
      </c>
      <c r="D197" t="str">
        <f t="shared" si="36"/>
        <v>Arj Singh</v>
      </c>
      <c r="E197" t="str">
        <f t="shared" si="37"/>
        <v>30:22</v>
      </c>
      <c r="F197">
        <f t="shared" si="38"/>
        <v>282</v>
      </c>
      <c r="H197" t="str">
        <f t="shared" si="39"/>
        <v>Apr 12, 2020</v>
      </c>
      <c r="I197" t="str">
        <f t="shared" si="30"/>
        <v>30:22</v>
      </c>
      <c r="J197" s="5">
        <f t="shared" si="31"/>
        <v>2.1087962962962961E-2</v>
      </c>
      <c r="K197">
        <f t="shared" si="40"/>
        <v>2.1087962962962961E-2</v>
      </c>
      <c r="L197">
        <f t="shared" si="32"/>
        <v>2.1087962962962961E-2</v>
      </c>
      <c r="M197">
        <f t="shared" si="35"/>
        <v>0</v>
      </c>
    </row>
    <row r="198" spans="1:13" x14ac:dyDescent="0.2">
      <c r="A198">
        <v>197</v>
      </c>
      <c r="B198" t="s">
        <v>136</v>
      </c>
      <c r="C198" t="s">
        <v>196</v>
      </c>
      <c r="D198" t="str">
        <f t="shared" si="36"/>
        <v>Matt Hancock</v>
      </c>
      <c r="E198" t="str">
        <f t="shared" si="37"/>
        <v>30:39</v>
      </c>
      <c r="F198">
        <f t="shared" si="38"/>
        <v>458</v>
      </c>
      <c r="H198" t="str">
        <f t="shared" si="39"/>
        <v>Apr 12, 2020</v>
      </c>
      <c r="I198" t="str">
        <f t="shared" ref="I198:I261" si="41">IF(D198=D197,I197,E198)</f>
        <v>30:39</v>
      </c>
      <c r="J198" s="5">
        <f t="shared" ref="J198:J261" si="42">TIME(0,LEFT(E198,2),RIGHT(E198,2))</f>
        <v>2.1284722222222222E-2</v>
      </c>
      <c r="K198">
        <f t="shared" si="40"/>
        <v>1.1574074074074073E-5</v>
      </c>
      <c r="L198">
        <f t="shared" ref="L198:L261" si="43">_xlfn.MAXIFS(J:J,D:D,D198,B:B,B198)</f>
        <v>2.4525462962962968E-2</v>
      </c>
      <c r="M198">
        <f t="shared" si="35"/>
        <v>2.4513888888888894E-2</v>
      </c>
    </row>
    <row r="199" spans="1:13" x14ac:dyDescent="0.2">
      <c r="A199">
        <v>198</v>
      </c>
      <c r="B199" t="s">
        <v>136</v>
      </c>
      <c r="C199" t="s">
        <v>197</v>
      </c>
      <c r="D199" t="str">
        <f t="shared" si="36"/>
        <v>Matt Hancock</v>
      </c>
      <c r="E199" t="str">
        <f t="shared" si="37"/>
        <v>31:09</v>
      </c>
      <c r="F199">
        <f t="shared" si="38"/>
        <v>805</v>
      </c>
      <c r="H199" t="str">
        <f t="shared" si="39"/>
        <v>Apr 12, 2020</v>
      </c>
      <c r="I199" t="str">
        <f t="shared" si="41"/>
        <v>30:39</v>
      </c>
      <c r="J199" s="5">
        <f t="shared" si="42"/>
        <v>2.1631944444444443E-2</v>
      </c>
      <c r="K199">
        <f t="shared" si="40"/>
        <v>1.1574074074074073E-5</v>
      </c>
      <c r="L199">
        <f t="shared" si="43"/>
        <v>2.4525462962962968E-2</v>
      </c>
      <c r="M199">
        <f t="shared" si="35"/>
        <v>2.4513888888888894E-2</v>
      </c>
    </row>
    <row r="200" spans="1:13" x14ac:dyDescent="0.2">
      <c r="A200">
        <v>199</v>
      </c>
      <c r="B200" t="s">
        <v>136</v>
      </c>
      <c r="C200" t="s">
        <v>198</v>
      </c>
      <c r="D200" t="str">
        <f t="shared" si="36"/>
        <v>Yvonne Doyle</v>
      </c>
      <c r="E200" t="str">
        <f t="shared" si="37"/>
        <v>32:06</v>
      </c>
      <c r="F200">
        <f t="shared" si="38"/>
        <v>716</v>
      </c>
      <c r="H200" t="str">
        <f t="shared" si="39"/>
        <v>Apr 12, 2020</v>
      </c>
      <c r="I200" t="str">
        <f t="shared" si="41"/>
        <v>32:06</v>
      </c>
      <c r="J200" s="5">
        <f t="shared" si="42"/>
        <v>2.2291666666666668E-2</v>
      </c>
      <c r="K200">
        <f t="shared" si="40"/>
        <v>7.719907407407408E-3</v>
      </c>
      <c r="L200">
        <f t="shared" si="43"/>
        <v>2.2291666666666668E-2</v>
      </c>
      <c r="M200">
        <f t="shared" si="35"/>
        <v>1.457175925925926E-2</v>
      </c>
    </row>
    <row r="201" spans="1:13" x14ac:dyDescent="0.2">
      <c r="A201">
        <v>200</v>
      </c>
      <c r="B201" t="s">
        <v>136</v>
      </c>
      <c r="C201" t="s">
        <v>199</v>
      </c>
      <c r="D201" t="str">
        <f t="shared" si="36"/>
        <v>Matt Hancock</v>
      </c>
      <c r="E201" t="str">
        <f t="shared" si="37"/>
        <v>32:54</v>
      </c>
      <c r="F201">
        <f t="shared" si="38"/>
        <v>70</v>
      </c>
      <c r="H201" t="str">
        <f t="shared" si="39"/>
        <v>Apr 12, 2020</v>
      </c>
      <c r="I201" t="str">
        <f t="shared" si="41"/>
        <v>32:54</v>
      </c>
      <c r="J201" s="5">
        <f t="shared" si="42"/>
        <v>2.2847222222222224E-2</v>
      </c>
      <c r="K201">
        <f t="shared" si="40"/>
        <v>1.1574074074074073E-5</v>
      </c>
      <c r="L201">
        <f t="shared" si="43"/>
        <v>2.4525462962962968E-2</v>
      </c>
      <c r="M201">
        <f t="shared" si="35"/>
        <v>2.4513888888888894E-2</v>
      </c>
    </row>
    <row r="202" spans="1:13" x14ac:dyDescent="0.2">
      <c r="A202">
        <v>201</v>
      </c>
      <c r="B202" t="s">
        <v>136</v>
      </c>
      <c r="C202" t="s">
        <v>200</v>
      </c>
      <c r="D202" t="str">
        <f t="shared" si="36"/>
        <v>Jill Lawless</v>
      </c>
      <c r="E202" t="str">
        <f t="shared" si="37"/>
        <v>32:54</v>
      </c>
      <c r="F202">
        <f t="shared" si="38"/>
        <v>603</v>
      </c>
      <c r="H202" t="str">
        <f t="shared" si="39"/>
        <v>Apr 12, 2020</v>
      </c>
      <c r="I202" t="str">
        <f t="shared" si="41"/>
        <v>32:54</v>
      </c>
      <c r="J202" s="5">
        <f t="shared" si="42"/>
        <v>2.2847222222222224E-2</v>
      </c>
      <c r="K202">
        <f t="shared" si="40"/>
        <v>2.2847222222222224E-2</v>
      </c>
      <c r="L202">
        <f t="shared" si="43"/>
        <v>2.2847222222222224E-2</v>
      </c>
      <c r="M202">
        <f t="shared" si="35"/>
        <v>0</v>
      </c>
    </row>
    <row r="203" spans="1:13" x14ac:dyDescent="0.2">
      <c r="A203">
        <v>202</v>
      </c>
      <c r="B203" t="s">
        <v>136</v>
      </c>
      <c r="C203" t="s">
        <v>201</v>
      </c>
      <c r="D203" t="str">
        <f t="shared" si="36"/>
        <v>Matt Hancock</v>
      </c>
      <c r="E203" t="str">
        <f t="shared" si="37"/>
        <v>33:25</v>
      </c>
      <c r="F203">
        <f t="shared" si="38"/>
        <v>897</v>
      </c>
      <c r="H203" t="str">
        <f t="shared" si="39"/>
        <v>Apr 12, 2020</v>
      </c>
      <c r="I203" t="str">
        <f t="shared" si="41"/>
        <v>33:25</v>
      </c>
      <c r="J203" s="5">
        <f t="shared" si="42"/>
        <v>2.3206018518518515E-2</v>
      </c>
      <c r="K203">
        <f t="shared" si="40"/>
        <v>1.1574074074074073E-5</v>
      </c>
      <c r="L203">
        <f t="shared" si="43"/>
        <v>2.4525462962962968E-2</v>
      </c>
      <c r="M203">
        <f t="shared" si="35"/>
        <v>2.4513888888888894E-2</v>
      </c>
    </row>
    <row r="204" spans="1:13" x14ac:dyDescent="0.2">
      <c r="A204">
        <v>203</v>
      </c>
      <c r="B204" t="s">
        <v>136</v>
      </c>
      <c r="C204" t="s">
        <v>202</v>
      </c>
      <c r="D204" t="str">
        <f t="shared" ref="D204:D206" si="44">LEFT(C204,FIND("(",C204)-3)</f>
        <v>Matt Hancock</v>
      </c>
      <c r="E204" t="str">
        <f t="shared" si="37"/>
        <v>34:29</v>
      </c>
      <c r="F204">
        <f t="shared" si="38"/>
        <v>667</v>
      </c>
      <c r="H204" t="str">
        <f t="shared" si="39"/>
        <v>Apr 12, 2020</v>
      </c>
      <c r="I204" t="str">
        <f t="shared" si="41"/>
        <v>33:25</v>
      </c>
      <c r="J204" s="5">
        <f t="shared" si="42"/>
        <v>2.3946759259259261E-2</v>
      </c>
      <c r="K204">
        <f t="shared" si="40"/>
        <v>1.1574074074074073E-5</v>
      </c>
      <c r="L204">
        <f t="shared" si="43"/>
        <v>2.4525462962962968E-2</v>
      </c>
      <c r="M204">
        <f t="shared" si="35"/>
        <v>2.4513888888888894E-2</v>
      </c>
    </row>
    <row r="205" spans="1:13" x14ac:dyDescent="0.2">
      <c r="A205">
        <v>204</v>
      </c>
      <c r="B205" t="s">
        <v>136</v>
      </c>
      <c r="C205" t="s">
        <v>203</v>
      </c>
      <c r="D205" t="str">
        <f t="shared" si="44"/>
        <v>Matt Hancock</v>
      </c>
      <c r="E205" t="str">
        <f t="shared" si="37"/>
        <v>35:19</v>
      </c>
      <c r="F205">
        <f t="shared" si="38"/>
        <v>140</v>
      </c>
      <c r="H205" t="str">
        <f t="shared" si="39"/>
        <v>Apr 12, 2020</v>
      </c>
      <c r="I205" t="str">
        <f t="shared" si="41"/>
        <v>33:25</v>
      </c>
      <c r="J205" s="5">
        <f t="shared" si="42"/>
        <v>2.4525462962962968E-2</v>
      </c>
      <c r="K205">
        <f t="shared" si="40"/>
        <v>1.1574074074074073E-5</v>
      </c>
      <c r="L205">
        <f t="shared" si="43"/>
        <v>2.4525462962962968E-2</v>
      </c>
      <c r="M205">
        <f t="shared" si="35"/>
        <v>2.4513888888888894E-2</v>
      </c>
    </row>
    <row r="206" spans="1:13" x14ac:dyDescent="0.2">
      <c r="A206">
        <v>205</v>
      </c>
      <c r="B206" t="s">
        <v>136</v>
      </c>
      <c r="C206" t="s">
        <v>204</v>
      </c>
      <c r="D206" t="str">
        <f t="shared" si="44"/>
        <v>Speaker 4</v>
      </c>
      <c r="E206" t="str">
        <f t="shared" si="37"/>
        <v>35:35</v>
      </c>
      <c r="F206">
        <f t="shared" si="38"/>
        <v>181</v>
      </c>
      <c r="H206" t="str">
        <f t="shared" si="39"/>
        <v>Apr 12, 2020</v>
      </c>
      <c r="I206" t="str">
        <f t="shared" si="41"/>
        <v>35:35</v>
      </c>
      <c r="J206" s="5">
        <f t="shared" si="42"/>
        <v>2.4710648148148148E-2</v>
      </c>
      <c r="K206">
        <f t="shared" si="40"/>
        <v>2.4710648148148148E-2</v>
      </c>
      <c r="L206">
        <f t="shared" si="43"/>
        <v>2.4710648148148148E-2</v>
      </c>
      <c r="M206">
        <f t="shared" si="35"/>
        <v>0</v>
      </c>
    </row>
    <row r="207" spans="1:13" x14ac:dyDescent="0.2">
      <c r="A207">
        <v>206</v>
      </c>
      <c r="B207" t="s">
        <v>136</v>
      </c>
      <c r="C207" t="s">
        <v>16</v>
      </c>
      <c r="F207">
        <f t="shared" si="38"/>
        <v>295</v>
      </c>
      <c r="H207" t="str">
        <f t="shared" si="39"/>
        <v>Apr 12, 2020</v>
      </c>
      <c r="I207">
        <f t="shared" si="41"/>
        <v>0</v>
      </c>
      <c r="J207" s="5" t="e">
        <f t="shared" si="42"/>
        <v>#VALUE!</v>
      </c>
      <c r="K207">
        <f t="shared" si="40"/>
        <v>0</v>
      </c>
      <c r="L207">
        <f t="shared" si="43"/>
        <v>0</v>
      </c>
      <c r="M207">
        <f t="shared" si="35"/>
        <v>0</v>
      </c>
    </row>
    <row r="208" spans="1:13" x14ac:dyDescent="0.2">
      <c r="A208">
        <v>207</v>
      </c>
      <c r="B208" t="s">
        <v>136</v>
      </c>
      <c r="C208" t="s">
        <v>17</v>
      </c>
      <c r="F208">
        <f t="shared" si="38"/>
        <v>173</v>
      </c>
      <c r="H208" t="str">
        <f t="shared" si="39"/>
        <v>Apr 12, 2020</v>
      </c>
      <c r="I208">
        <f t="shared" si="41"/>
        <v>0</v>
      </c>
      <c r="J208" s="5" t="e">
        <f t="shared" si="42"/>
        <v>#VALUE!</v>
      </c>
      <c r="K208">
        <f t="shared" si="40"/>
        <v>0</v>
      </c>
      <c r="L208">
        <f t="shared" si="43"/>
        <v>0</v>
      </c>
      <c r="M208">
        <f t="shared" si="35"/>
        <v>0</v>
      </c>
    </row>
    <row r="209" spans="1:13" x14ac:dyDescent="0.2">
      <c r="A209">
        <v>208</v>
      </c>
      <c r="B209" t="s">
        <v>205</v>
      </c>
      <c r="C209" t="s">
        <v>206</v>
      </c>
      <c r="F209">
        <f t="shared" si="38"/>
        <v>12</v>
      </c>
      <c r="G209" t="b">
        <v>1</v>
      </c>
      <c r="H209" t="str">
        <f t="shared" si="39"/>
        <v>Apr 16, 2020</v>
      </c>
      <c r="I209">
        <f t="shared" si="41"/>
        <v>0</v>
      </c>
      <c r="J209" s="5" t="e">
        <f t="shared" si="42"/>
        <v>#VALUE!</v>
      </c>
      <c r="K209">
        <f t="shared" si="40"/>
        <v>0</v>
      </c>
      <c r="L209">
        <f t="shared" si="43"/>
        <v>0</v>
      </c>
      <c r="M209">
        <f t="shared" si="35"/>
        <v>0</v>
      </c>
    </row>
    <row r="210" spans="1:13" x14ac:dyDescent="0.2">
      <c r="A210">
        <v>209</v>
      </c>
      <c r="B210" t="s">
        <v>205</v>
      </c>
      <c r="C210" t="s">
        <v>207</v>
      </c>
      <c r="F210">
        <f t="shared" si="38"/>
        <v>182</v>
      </c>
      <c r="H210" t="str">
        <f t="shared" si="39"/>
        <v>Apr 16, 2020</v>
      </c>
      <c r="I210">
        <f t="shared" si="41"/>
        <v>0</v>
      </c>
      <c r="J210" s="5" t="e">
        <f t="shared" si="42"/>
        <v>#VALUE!</v>
      </c>
      <c r="K210">
        <f t="shared" si="40"/>
        <v>0</v>
      </c>
      <c r="L210">
        <f t="shared" si="43"/>
        <v>0</v>
      </c>
      <c r="M210">
        <f t="shared" si="35"/>
        <v>0</v>
      </c>
    </row>
    <row r="211" spans="1:13" x14ac:dyDescent="0.2">
      <c r="A211">
        <v>210</v>
      </c>
      <c r="B211" t="s">
        <v>205</v>
      </c>
      <c r="C211" t="s">
        <v>5</v>
      </c>
      <c r="F211">
        <f t="shared" si="38"/>
        <v>22</v>
      </c>
      <c r="H211" t="str">
        <f t="shared" si="39"/>
        <v>Apr 16, 2020</v>
      </c>
      <c r="I211">
        <f t="shared" si="41"/>
        <v>0</v>
      </c>
      <c r="J211" s="5" t="e">
        <f t="shared" si="42"/>
        <v>#VALUE!</v>
      </c>
      <c r="K211">
        <f t="shared" si="40"/>
        <v>0</v>
      </c>
      <c r="L211">
        <f t="shared" si="43"/>
        <v>0</v>
      </c>
      <c r="M211">
        <f t="shared" si="35"/>
        <v>0</v>
      </c>
    </row>
    <row r="212" spans="1:13" x14ac:dyDescent="0.2">
      <c r="A212">
        <v>211</v>
      </c>
      <c r="B212" t="s">
        <v>205</v>
      </c>
      <c r="C212" t="s">
        <v>208</v>
      </c>
      <c r="D212" t="str">
        <f t="shared" ref="D212:D243" si="45">LEFT(C212,FIND("(",C212)-3)</f>
        <v>Dominic Raab</v>
      </c>
      <c r="E212" t="str">
        <f t="shared" ref="E212:E243" si="46">MID(C212,FIND("(",C212)+1,5)</f>
        <v>00:00</v>
      </c>
      <c r="F212">
        <f t="shared" si="38"/>
        <v>208</v>
      </c>
      <c r="H212" t="str">
        <f t="shared" si="39"/>
        <v>Apr 16, 2020</v>
      </c>
      <c r="I212" t="str">
        <f t="shared" si="41"/>
        <v>00:00</v>
      </c>
      <c r="J212" s="5">
        <f t="shared" si="42"/>
        <v>0</v>
      </c>
      <c r="K212">
        <f t="shared" si="40"/>
        <v>0</v>
      </c>
      <c r="L212">
        <f t="shared" si="43"/>
        <v>2.7766203703703706E-2</v>
      </c>
      <c r="M212">
        <f t="shared" si="35"/>
        <v>2.7766203703703706E-2</v>
      </c>
    </row>
    <row r="213" spans="1:13" x14ac:dyDescent="0.2">
      <c r="A213">
        <v>212</v>
      </c>
      <c r="B213" t="s">
        <v>205</v>
      </c>
      <c r="C213" t="s">
        <v>209</v>
      </c>
      <c r="D213" t="str">
        <f t="shared" si="45"/>
        <v>Patrick Vallance</v>
      </c>
      <c r="E213" t="str">
        <f t="shared" si="46"/>
        <v>00:10</v>
      </c>
      <c r="F213">
        <f t="shared" si="38"/>
        <v>490</v>
      </c>
      <c r="H213" t="str">
        <f t="shared" si="39"/>
        <v>Apr 16, 2020</v>
      </c>
      <c r="I213" t="str">
        <f t="shared" si="41"/>
        <v>00:10</v>
      </c>
      <c r="J213" s="5">
        <f t="shared" si="42"/>
        <v>1.1574074074074073E-4</v>
      </c>
      <c r="K213">
        <f t="shared" si="40"/>
        <v>1.1574074074074073E-4</v>
      </c>
      <c r="L213">
        <f t="shared" si="43"/>
        <v>2.6921296296296294E-2</v>
      </c>
      <c r="M213">
        <f t="shared" si="35"/>
        <v>2.6805555555555555E-2</v>
      </c>
    </row>
    <row r="214" spans="1:13" x14ac:dyDescent="0.2">
      <c r="A214">
        <v>213</v>
      </c>
      <c r="B214" t="s">
        <v>205</v>
      </c>
      <c r="C214" t="s">
        <v>210</v>
      </c>
      <c r="D214" t="str">
        <f t="shared" si="45"/>
        <v>Patrick Vallance</v>
      </c>
      <c r="E214" t="str">
        <f t="shared" si="46"/>
        <v>00:39</v>
      </c>
      <c r="F214">
        <f t="shared" si="38"/>
        <v>473</v>
      </c>
      <c r="H214" t="str">
        <f t="shared" si="39"/>
        <v>Apr 16, 2020</v>
      </c>
      <c r="I214" t="str">
        <f t="shared" si="41"/>
        <v>00:10</v>
      </c>
      <c r="J214" s="5">
        <f t="shared" si="42"/>
        <v>4.5138888888888892E-4</v>
      </c>
      <c r="K214">
        <f t="shared" si="40"/>
        <v>1.1574074074074073E-4</v>
      </c>
      <c r="L214">
        <f t="shared" si="43"/>
        <v>2.6921296296296294E-2</v>
      </c>
      <c r="M214">
        <f t="shared" si="35"/>
        <v>2.6805555555555555E-2</v>
      </c>
    </row>
    <row r="215" spans="1:13" x14ac:dyDescent="0.2">
      <c r="A215">
        <v>214</v>
      </c>
      <c r="B215" t="s">
        <v>205</v>
      </c>
      <c r="C215" t="s">
        <v>211</v>
      </c>
      <c r="D215" t="str">
        <f t="shared" si="45"/>
        <v>Patrick Vallance</v>
      </c>
      <c r="E215" t="str">
        <f t="shared" si="46"/>
        <v>01:11</v>
      </c>
      <c r="F215">
        <f t="shared" si="38"/>
        <v>576</v>
      </c>
      <c r="H215" t="str">
        <f t="shared" si="39"/>
        <v>Apr 16, 2020</v>
      </c>
      <c r="I215" t="str">
        <f t="shared" si="41"/>
        <v>00:10</v>
      </c>
      <c r="J215" s="5">
        <f t="shared" si="42"/>
        <v>8.2175925925925917E-4</v>
      </c>
      <c r="K215">
        <f t="shared" si="40"/>
        <v>1.1574074074074073E-4</v>
      </c>
      <c r="L215">
        <f t="shared" si="43"/>
        <v>2.6921296296296294E-2</v>
      </c>
      <c r="M215">
        <f t="shared" si="35"/>
        <v>2.6805555555555555E-2</v>
      </c>
    </row>
    <row r="216" spans="1:13" x14ac:dyDescent="0.2">
      <c r="A216">
        <v>215</v>
      </c>
      <c r="B216" t="s">
        <v>205</v>
      </c>
      <c r="C216" t="s">
        <v>212</v>
      </c>
      <c r="D216" t="str">
        <f t="shared" si="45"/>
        <v>Patrick Vallance</v>
      </c>
      <c r="E216" t="str">
        <f t="shared" si="46"/>
        <v>01:53</v>
      </c>
      <c r="F216">
        <f t="shared" si="38"/>
        <v>507</v>
      </c>
      <c r="H216" t="str">
        <f t="shared" si="39"/>
        <v>Apr 16, 2020</v>
      </c>
      <c r="I216" t="str">
        <f t="shared" si="41"/>
        <v>00:10</v>
      </c>
      <c r="J216" s="5">
        <f t="shared" si="42"/>
        <v>1.3078703703703705E-3</v>
      </c>
      <c r="K216">
        <f t="shared" si="40"/>
        <v>1.1574074074074073E-4</v>
      </c>
      <c r="L216">
        <f t="shared" si="43"/>
        <v>2.6921296296296294E-2</v>
      </c>
      <c r="M216">
        <f t="shared" si="35"/>
        <v>2.6805555555555555E-2</v>
      </c>
    </row>
    <row r="217" spans="1:13" x14ac:dyDescent="0.2">
      <c r="A217">
        <v>216</v>
      </c>
      <c r="B217" t="s">
        <v>205</v>
      </c>
      <c r="C217" t="s">
        <v>213</v>
      </c>
      <c r="D217" t="str">
        <f t="shared" si="45"/>
        <v>Patrick Vallance</v>
      </c>
      <c r="E217" t="str">
        <f t="shared" si="46"/>
        <v>02:36</v>
      </c>
      <c r="F217">
        <f t="shared" si="38"/>
        <v>545</v>
      </c>
      <c r="H217" t="str">
        <f t="shared" si="39"/>
        <v>Apr 16, 2020</v>
      </c>
      <c r="I217" t="str">
        <f t="shared" si="41"/>
        <v>00:10</v>
      </c>
      <c r="J217" s="5">
        <f t="shared" si="42"/>
        <v>1.8055555555555557E-3</v>
      </c>
      <c r="K217">
        <f t="shared" si="40"/>
        <v>1.1574074074074073E-4</v>
      </c>
      <c r="L217">
        <f t="shared" si="43"/>
        <v>2.6921296296296294E-2</v>
      </c>
      <c r="M217">
        <f t="shared" si="35"/>
        <v>2.6805555555555555E-2</v>
      </c>
    </row>
    <row r="218" spans="1:13" x14ac:dyDescent="0.2">
      <c r="A218">
        <v>217</v>
      </c>
      <c r="B218" t="s">
        <v>205</v>
      </c>
      <c r="C218" t="s">
        <v>214</v>
      </c>
      <c r="D218" t="str">
        <f t="shared" si="45"/>
        <v>Patrick Vallance</v>
      </c>
      <c r="E218" t="str">
        <f t="shared" si="46"/>
        <v>03:13</v>
      </c>
      <c r="F218">
        <f t="shared" si="38"/>
        <v>737</v>
      </c>
      <c r="H218" t="str">
        <f t="shared" si="39"/>
        <v>Apr 16, 2020</v>
      </c>
      <c r="I218" t="str">
        <f t="shared" si="41"/>
        <v>00:10</v>
      </c>
      <c r="J218" s="5">
        <f t="shared" si="42"/>
        <v>2.2337962962962967E-3</v>
      </c>
      <c r="K218">
        <f t="shared" si="40"/>
        <v>1.1574074074074073E-4</v>
      </c>
      <c r="L218">
        <f t="shared" si="43"/>
        <v>2.6921296296296294E-2</v>
      </c>
      <c r="M218">
        <f t="shared" si="35"/>
        <v>2.6805555555555555E-2</v>
      </c>
    </row>
    <row r="219" spans="1:13" x14ac:dyDescent="0.2">
      <c r="A219">
        <v>218</v>
      </c>
      <c r="B219" t="s">
        <v>205</v>
      </c>
      <c r="C219" t="s">
        <v>215</v>
      </c>
      <c r="D219" t="str">
        <f t="shared" si="45"/>
        <v>Dominic Raab</v>
      </c>
      <c r="E219" t="str">
        <f t="shared" si="46"/>
        <v>04:11</v>
      </c>
      <c r="F219">
        <f t="shared" si="38"/>
        <v>51</v>
      </c>
      <c r="H219" t="str">
        <f t="shared" si="39"/>
        <v>Apr 16, 2020</v>
      </c>
      <c r="I219" t="str">
        <f t="shared" si="41"/>
        <v>04:11</v>
      </c>
      <c r="J219" s="5">
        <f t="shared" si="42"/>
        <v>2.9050925925925928E-3</v>
      </c>
      <c r="K219">
        <f t="shared" si="40"/>
        <v>0</v>
      </c>
      <c r="L219">
        <f t="shared" si="43"/>
        <v>2.7766203703703706E-2</v>
      </c>
      <c r="M219">
        <f t="shared" si="35"/>
        <v>2.7766203703703706E-2</v>
      </c>
    </row>
    <row r="220" spans="1:13" x14ac:dyDescent="0.2">
      <c r="A220">
        <v>219</v>
      </c>
      <c r="B220" t="s">
        <v>205</v>
      </c>
      <c r="C220" t="s">
        <v>216</v>
      </c>
      <c r="D220" t="str">
        <f t="shared" si="45"/>
        <v>Dominic Raab</v>
      </c>
      <c r="E220" t="str">
        <f t="shared" si="46"/>
        <v>04:13</v>
      </c>
      <c r="F220">
        <f t="shared" si="38"/>
        <v>105</v>
      </c>
      <c r="H220" t="str">
        <f t="shared" si="39"/>
        <v>Apr 16, 2020</v>
      </c>
      <c r="I220" t="str">
        <f t="shared" si="41"/>
        <v>04:11</v>
      </c>
      <c r="J220" s="5">
        <f t="shared" si="42"/>
        <v>2.9282407407407412E-3</v>
      </c>
      <c r="K220">
        <f t="shared" si="40"/>
        <v>0</v>
      </c>
      <c r="L220">
        <f t="shared" si="43"/>
        <v>2.7766203703703706E-2</v>
      </c>
      <c r="M220">
        <f t="shared" si="35"/>
        <v>2.7766203703703706E-2</v>
      </c>
    </row>
    <row r="221" spans="1:13" x14ac:dyDescent="0.2">
      <c r="A221">
        <v>220</v>
      </c>
      <c r="B221" t="s">
        <v>205</v>
      </c>
      <c r="C221" t="s">
        <v>217</v>
      </c>
      <c r="D221" t="str">
        <f t="shared" si="45"/>
        <v>Laura Kuenssberg</v>
      </c>
      <c r="E221" t="str">
        <f t="shared" si="46"/>
        <v>04:19</v>
      </c>
      <c r="F221">
        <f t="shared" si="38"/>
        <v>433</v>
      </c>
      <c r="H221" t="str">
        <f t="shared" si="39"/>
        <v>Apr 16, 2020</v>
      </c>
      <c r="I221" t="str">
        <f t="shared" si="41"/>
        <v>04:19</v>
      </c>
      <c r="J221" s="5">
        <f t="shared" si="42"/>
        <v>2.9976851851851848E-3</v>
      </c>
      <c r="K221">
        <f t="shared" si="40"/>
        <v>2.9976851851851848E-3</v>
      </c>
      <c r="L221">
        <f t="shared" si="43"/>
        <v>3.8773148148148143E-3</v>
      </c>
      <c r="M221">
        <f t="shared" si="35"/>
        <v>8.7962962962962951E-4</v>
      </c>
    </row>
    <row r="222" spans="1:13" x14ac:dyDescent="0.2">
      <c r="A222">
        <v>221</v>
      </c>
      <c r="B222" t="s">
        <v>205</v>
      </c>
      <c r="C222" t="s">
        <v>218</v>
      </c>
      <c r="D222" t="str">
        <f t="shared" si="45"/>
        <v>Dominic Raab</v>
      </c>
      <c r="E222" t="str">
        <f t="shared" si="46"/>
        <v>04:42</v>
      </c>
      <c r="F222">
        <f t="shared" si="38"/>
        <v>398</v>
      </c>
      <c r="H222" t="str">
        <f t="shared" si="39"/>
        <v>Apr 16, 2020</v>
      </c>
      <c r="I222" t="str">
        <f t="shared" si="41"/>
        <v>04:42</v>
      </c>
      <c r="J222" s="5">
        <f t="shared" si="42"/>
        <v>3.2638888888888891E-3</v>
      </c>
      <c r="K222">
        <f t="shared" si="40"/>
        <v>0</v>
      </c>
      <c r="L222">
        <f t="shared" si="43"/>
        <v>2.7766203703703706E-2</v>
      </c>
      <c r="M222">
        <f t="shared" si="35"/>
        <v>2.7766203703703706E-2</v>
      </c>
    </row>
    <row r="223" spans="1:13" x14ac:dyDescent="0.2">
      <c r="A223">
        <v>222</v>
      </c>
      <c r="B223" t="s">
        <v>205</v>
      </c>
      <c r="C223" t="s">
        <v>219</v>
      </c>
      <c r="D223" t="str">
        <f t="shared" si="45"/>
        <v>Dominic Raab</v>
      </c>
      <c r="E223" t="str">
        <f t="shared" si="46"/>
        <v>05:02</v>
      </c>
      <c r="F223">
        <f t="shared" si="38"/>
        <v>669</v>
      </c>
      <c r="H223" t="str">
        <f t="shared" si="39"/>
        <v>Apr 16, 2020</v>
      </c>
      <c r="I223" t="str">
        <f t="shared" si="41"/>
        <v>04:42</v>
      </c>
      <c r="J223" s="5">
        <f t="shared" si="42"/>
        <v>3.4953703703703705E-3</v>
      </c>
      <c r="K223">
        <f t="shared" si="40"/>
        <v>0</v>
      </c>
      <c r="L223">
        <f t="shared" si="43"/>
        <v>2.7766203703703706E-2</v>
      </c>
      <c r="M223">
        <f t="shared" ref="M223:M286" si="47">L223-K223</f>
        <v>2.7766203703703706E-2</v>
      </c>
    </row>
    <row r="224" spans="1:13" x14ac:dyDescent="0.2">
      <c r="A224">
        <v>223</v>
      </c>
      <c r="B224" t="s">
        <v>205</v>
      </c>
      <c r="C224" t="s">
        <v>220</v>
      </c>
      <c r="D224" t="str">
        <f t="shared" si="45"/>
        <v>Dominic Raab</v>
      </c>
      <c r="E224" t="str">
        <f t="shared" si="46"/>
        <v>05:34</v>
      </c>
      <c r="F224">
        <f t="shared" si="38"/>
        <v>47</v>
      </c>
      <c r="H224" t="str">
        <f t="shared" si="39"/>
        <v>Apr 16, 2020</v>
      </c>
      <c r="I224" t="str">
        <f t="shared" si="41"/>
        <v>04:42</v>
      </c>
      <c r="J224" s="5">
        <f t="shared" si="42"/>
        <v>3.8657407407407408E-3</v>
      </c>
      <c r="K224">
        <f t="shared" si="40"/>
        <v>0</v>
      </c>
      <c r="L224">
        <f t="shared" si="43"/>
        <v>2.7766203703703706E-2</v>
      </c>
      <c r="M224">
        <f t="shared" si="47"/>
        <v>2.7766203703703706E-2</v>
      </c>
    </row>
    <row r="225" spans="1:13" x14ac:dyDescent="0.2">
      <c r="A225">
        <v>224</v>
      </c>
      <c r="B225" t="s">
        <v>205</v>
      </c>
      <c r="C225" t="s">
        <v>221</v>
      </c>
      <c r="D225" t="str">
        <f t="shared" si="45"/>
        <v>Laura Kuenssberg</v>
      </c>
      <c r="E225" t="str">
        <f t="shared" si="46"/>
        <v>05:35</v>
      </c>
      <c r="F225">
        <f t="shared" si="38"/>
        <v>221</v>
      </c>
      <c r="H225" t="str">
        <f t="shared" si="39"/>
        <v>Apr 16, 2020</v>
      </c>
      <c r="I225" t="str">
        <f t="shared" si="41"/>
        <v>05:35</v>
      </c>
      <c r="J225" s="5">
        <f t="shared" si="42"/>
        <v>3.8773148148148143E-3</v>
      </c>
      <c r="K225">
        <f t="shared" si="40"/>
        <v>2.9976851851851848E-3</v>
      </c>
      <c r="L225">
        <f t="shared" si="43"/>
        <v>3.8773148148148143E-3</v>
      </c>
      <c r="M225">
        <f t="shared" si="47"/>
        <v>8.7962962962962951E-4</v>
      </c>
    </row>
    <row r="226" spans="1:13" x14ac:dyDescent="0.2">
      <c r="A226">
        <v>225</v>
      </c>
      <c r="B226" t="s">
        <v>205</v>
      </c>
      <c r="C226" t="s">
        <v>222</v>
      </c>
      <c r="D226" t="str">
        <f t="shared" si="45"/>
        <v>Dominic Raab</v>
      </c>
      <c r="E226" t="str">
        <f t="shared" si="46"/>
        <v>05:48</v>
      </c>
      <c r="F226">
        <f t="shared" si="38"/>
        <v>549</v>
      </c>
      <c r="H226" t="str">
        <f t="shared" si="39"/>
        <v>Apr 16, 2020</v>
      </c>
      <c r="I226" t="str">
        <f t="shared" si="41"/>
        <v>05:48</v>
      </c>
      <c r="J226" s="5">
        <f t="shared" si="42"/>
        <v>4.0277777777777777E-3</v>
      </c>
      <c r="K226">
        <f t="shared" si="40"/>
        <v>0</v>
      </c>
      <c r="L226">
        <f t="shared" si="43"/>
        <v>2.7766203703703706E-2</v>
      </c>
      <c r="M226">
        <f t="shared" si="47"/>
        <v>2.7766203703703706E-2</v>
      </c>
    </row>
    <row r="227" spans="1:13" x14ac:dyDescent="0.2">
      <c r="A227">
        <v>226</v>
      </c>
      <c r="B227" t="s">
        <v>205</v>
      </c>
      <c r="C227" t="s">
        <v>223</v>
      </c>
      <c r="D227" t="str">
        <f t="shared" si="45"/>
        <v>Dominic Raab</v>
      </c>
      <c r="E227" t="str">
        <f t="shared" si="46"/>
        <v>06:23</v>
      </c>
      <c r="F227">
        <f t="shared" si="38"/>
        <v>543</v>
      </c>
      <c r="H227" t="str">
        <f t="shared" si="39"/>
        <v>Apr 16, 2020</v>
      </c>
      <c r="I227" t="str">
        <f t="shared" si="41"/>
        <v>05:48</v>
      </c>
      <c r="J227" s="5">
        <f t="shared" si="42"/>
        <v>4.4328703703703709E-3</v>
      </c>
      <c r="K227">
        <f t="shared" si="40"/>
        <v>0</v>
      </c>
      <c r="L227">
        <f t="shared" si="43"/>
        <v>2.7766203703703706E-2</v>
      </c>
      <c r="M227">
        <f t="shared" si="47"/>
        <v>2.7766203703703706E-2</v>
      </c>
    </row>
    <row r="228" spans="1:13" x14ac:dyDescent="0.2">
      <c r="A228">
        <v>227</v>
      </c>
      <c r="B228" t="s">
        <v>205</v>
      </c>
      <c r="C228" t="s">
        <v>224</v>
      </c>
      <c r="D228" t="str">
        <f t="shared" si="45"/>
        <v>Dominic Raab</v>
      </c>
      <c r="E228" t="str">
        <f t="shared" si="46"/>
        <v>06:51</v>
      </c>
      <c r="F228">
        <f t="shared" si="38"/>
        <v>440</v>
      </c>
      <c r="H228" t="str">
        <f t="shared" si="39"/>
        <v>Apr 16, 2020</v>
      </c>
      <c r="I228" t="str">
        <f t="shared" si="41"/>
        <v>05:48</v>
      </c>
      <c r="J228" s="5">
        <f t="shared" si="42"/>
        <v>4.7569444444444447E-3</v>
      </c>
      <c r="K228">
        <f t="shared" si="40"/>
        <v>0</v>
      </c>
      <c r="L228">
        <f t="shared" si="43"/>
        <v>2.7766203703703706E-2</v>
      </c>
      <c r="M228">
        <f t="shared" si="47"/>
        <v>2.7766203703703706E-2</v>
      </c>
    </row>
    <row r="229" spans="1:13" x14ac:dyDescent="0.2">
      <c r="A229">
        <v>228</v>
      </c>
      <c r="B229" t="s">
        <v>205</v>
      </c>
      <c r="C229" t="s">
        <v>225</v>
      </c>
      <c r="D229" t="str">
        <f t="shared" si="45"/>
        <v>Dominic Raab</v>
      </c>
      <c r="E229" t="str">
        <f t="shared" si="46"/>
        <v>07:15</v>
      </c>
      <c r="F229">
        <f t="shared" si="38"/>
        <v>42</v>
      </c>
      <c r="H229" t="str">
        <f t="shared" si="39"/>
        <v>Apr 16, 2020</v>
      </c>
      <c r="I229" t="str">
        <f t="shared" si="41"/>
        <v>05:48</v>
      </c>
      <c r="J229" s="5">
        <f t="shared" si="42"/>
        <v>5.0347222222222225E-3</v>
      </c>
      <c r="K229">
        <f t="shared" si="40"/>
        <v>0</v>
      </c>
      <c r="L229">
        <f t="shared" si="43"/>
        <v>2.7766203703703706E-2</v>
      </c>
      <c r="M229">
        <f t="shared" si="47"/>
        <v>2.7766203703703706E-2</v>
      </c>
    </row>
    <row r="230" spans="1:13" x14ac:dyDescent="0.2">
      <c r="A230">
        <v>229</v>
      </c>
      <c r="B230" t="s">
        <v>205</v>
      </c>
      <c r="C230" t="s">
        <v>226</v>
      </c>
      <c r="D230" t="str">
        <f t="shared" si="45"/>
        <v>Tom Clarke</v>
      </c>
      <c r="E230" t="str">
        <f t="shared" si="46"/>
        <v>07:18</v>
      </c>
      <c r="F230">
        <f t="shared" si="38"/>
        <v>509</v>
      </c>
      <c r="H230" t="str">
        <f t="shared" si="39"/>
        <v>Apr 16, 2020</v>
      </c>
      <c r="I230" t="str">
        <f t="shared" si="41"/>
        <v>07:18</v>
      </c>
      <c r="J230" s="5">
        <f t="shared" si="42"/>
        <v>5.0694444444444441E-3</v>
      </c>
      <c r="K230">
        <f t="shared" si="40"/>
        <v>5.0694444444444441E-3</v>
      </c>
      <c r="L230">
        <f t="shared" si="43"/>
        <v>7.6736111111111111E-3</v>
      </c>
      <c r="M230">
        <f t="shared" si="47"/>
        <v>2.604166666666667E-3</v>
      </c>
    </row>
    <row r="231" spans="1:13" x14ac:dyDescent="0.2">
      <c r="A231">
        <v>230</v>
      </c>
      <c r="B231" t="s">
        <v>205</v>
      </c>
      <c r="C231" t="s">
        <v>227</v>
      </c>
      <c r="D231" t="str">
        <f t="shared" si="45"/>
        <v>Tom Clarke</v>
      </c>
      <c r="E231" t="str">
        <f t="shared" si="46"/>
        <v>07:46</v>
      </c>
      <c r="F231">
        <f t="shared" si="38"/>
        <v>594</v>
      </c>
      <c r="H231" t="str">
        <f t="shared" si="39"/>
        <v>Apr 16, 2020</v>
      </c>
      <c r="I231" t="str">
        <f t="shared" si="41"/>
        <v>07:18</v>
      </c>
      <c r="J231" s="5">
        <f t="shared" si="42"/>
        <v>5.3935185185185188E-3</v>
      </c>
      <c r="K231">
        <f t="shared" si="40"/>
        <v>5.0694444444444441E-3</v>
      </c>
      <c r="L231">
        <f t="shared" si="43"/>
        <v>7.6736111111111111E-3</v>
      </c>
      <c r="M231">
        <f t="shared" si="47"/>
        <v>2.604166666666667E-3</v>
      </c>
    </row>
    <row r="232" spans="1:13" x14ac:dyDescent="0.2">
      <c r="A232">
        <v>231</v>
      </c>
      <c r="B232" t="s">
        <v>205</v>
      </c>
      <c r="C232" t="s">
        <v>228</v>
      </c>
      <c r="D232" t="str">
        <f t="shared" si="45"/>
        <v>Dominic Raab</v>
      </c>
      <c r="E232" t="str">
        <f t="shared" si="46"/>
        <v>08:18</v>
      </c>
      <c r="F232">
        <f t="shared" si="38"/>
        <v>66</v>
      </c>
      <c r="H232" t="str">
        <f t="shared" si="39"/>
        <v>Apr 16, 2020</v>
      </c>
      <c r="I232" t="str">
        <f t="shared" si="41"/>
        <v>08:18</v>
      </c>
      <c r="J232" s="5">
        <f t="shared" si="42"/>
        <v>5.7638888888888887E-3</v>
      </c>
      <c r="K232">
        <f t="shared" si="40"/>
        <v>0</v>
      </c>
      <c r="L232">
        <f t="shared" si="43"/>
        <v>2.7766203703703706E-2</v>
      </c>
      <c r="M232">
        <f t="shared" si="47"/>
        <v>2.7766203703703706E-2</v>
      </c>
    </row>
    <row r="233" spans="1:13" x14ac:dyDescent="0.2">
      <c r="A233">
        <v>232</v>
      </c>
      <c r="B233" t="s">
        <v>205</v>
      </c>
      <c r="C233" t="s">
        <v>229</v>
      </c>
      <c r="D233" t="str">
        <f t="shared" si="45"/>
        <v>Chris Whitty</v>
      </c>
      <c r="E233" t="str">
        <f t="shared" si="46"/>
        <v>08:21</v>
      </c>
      <c r="F233">
        <f t="shared" si="38"/>
        <v>603</v>
      </c>
      <c r="H233" t="str">
        <f t="shared" si="39"/>
        <v>Apr 16, 2020</v>
      </c>
      <c r="I233" t="str">
        <f t="shared" si="41"/>
        <v>08:21</v>
      </c>
      <c r="J233" s="5">
        <f t="shared" si="42"/>
        <v>5.7986111111111112E-3</v>
      </c>
      <c r="K233">
        <f t="shared" si="40"/>
        <v>5.7986111111111112E-3</v>
      </c>
      <c r="L233">
        <f t="shared" si="43"/>
        <v>2.71875E-2</v>
      </c>
      <c r="M233">
        <f t="shared" si="47"/>
        <v>2.1388888888888888E-2</v>
      </c>
    </row>
    <row r="234" spans="1:13" x14ac:dyDescent="0.2">
      <c r="A234">
        <v>233</v>
      </c>
      <c r="B234" t="s">
        <v>205</v>
      </c>
      <c r="C234" t="s">
        <v>230</v>
      </c>
      <c r="D234" t="str">
        <f t="shared" si="45"/>
        <v>Chris Whitty</v>
      </c>
      <c r="E234" t="str">
        <f t="shared" si="46"/>
        <v>08:55</v>
      </c>
      <c r="F234">
        <f t="shared" si="38"/>
        <v>431</v>
      </c>
      <c r="H234" t="str">
        <f t="shared" si="39"/>
        <v>Apr 16, 2020</v>
      </c>
      <c r="I234" t="str">
        <f t="shared" si="41"/>
        <v>08:21</v>
      </c>
      <c r="J234" s="5">
        <f t="shared" si="42"/>
        <v>6.1921296296296299E-3</v>
      </c>
      <c r="K234">
        <f t="shared" si="40"/>
        <v>5.7986111111111112E-3</v>
      </c>
      <c r="L234">
        <f t="shared" si="43"/>
        <v>2.71875E-2</v>
      </c>
      <c r="M234">
        <f t="shared" si="47"/>
        <v>2.1388888888888888E-2</v>
      </c>
    </row>
    <row r="235" spans="1:13" x14ac:dyDescent="0.2">
      <c r="A235">
        <v>234</v>
      </c>
      <c r="B235" t="s">
        <v>205</v>
      </c>
      <c r="C235" t="s">
        <v>231</v>
      </c>
      <c r="D235" t="str">
        <f t="shared" si="45"/>
        <v>Chris Whitty</v>
      </c>
      <c r="E235" t="str">
        <f t="shared" si="46"/>
        <v>09:21</v>
      </c>
      <c r="F235">
        <f t="shared" si="38"/>
        <v>592</v>
      </c>
      <c r="H235" t="str">
        <f t="shared" si="39"/>
        <v>Apr 16, 2020</v>
      </c>
      <c r="I235" t="str">
        <f t="shared" si="41"/>
        <v>08:21</v>
      </c>
      <c r="J235" s="5">
        <f t="shared" si="42"/>
        <v>6.4930555555555549E-3</v>
      </c>
      <c r="K235">
        <f t="shared" si="40"/>
        <v>5.7986111111111112E-3</v>
      </c>
      <c r="L235">
        <f t="shared" si="43"/>
        <v>2.71875E-2</v>
      </c>
      <c r="M235">
        <f t="shared" si="47"/>
        <v>2.1388888888888888E-2</v>
      </c>
    </row>
    <row r="236" spans="1:13" x14ac:dyDescent="0.2">
      <c r="A236">
        <v>235</v>
      </c>
      <c r="B236" t="s">
        <v>205</v>
      </c>
      <c r="C236" t="s">
        <v>232</v>
      </c>
      <c r="D236" t="str">
        <f t="shared" si="45"/>
        <v>Chris Whitty</v>
      </c>
      <c r="E236" t="str">
        <f t="shared" si="46"/>
        <v>09:58</v>
      </c>
      <c r="F236">
        <f t="shared" si="38"/>
        <v>796</v>
      </c>
      <c r="H236" t="str">
        <f t="shared" si="39"/>
        <v>Apr 16, 2020</v>
      </c>
      <c r="I236" t="str">
        <f t="shared" si="41"/>
        <v>08:21</v>
      </c>
      <c r="J236" s="5">
        <f t="shared" si="42"/>
        <v>6.9212962962962969E-3</v>
      </c>
      <c r="K236">
        <f t="shared" si="40"/>
        <v>5.7986111111111112E-3</v>
      </c>
      <c r="L236">
        <f t="shared" si="43"/>
        <v>2.71875E-2</v>
      </c>
      <c r="M236">
        <f t="shared" si="47"/>
        <v>2.1388888888888888E-2</v>
      </c>
    </row>
    <row r="237" spans="1:13" x14ac:dyDescent="0.2">
      <c r="A237">
        <v>236</v>
      </c>
      <c r="B237" t="s">
        <v>205</v>
      </c>
      <c r="C237" t="s">
        <v>233</v>
      </c>
      <c r="D237" t="str">
        <f t="shared" si="45"/>
        <v>Dominic Raab</v>
      </c>
      <c r="E237" t="str">
        <f t="shared" si="46"/>
        <v>10:48</v>
      </c>
      <c r="F237">
        <f t="shared" si="38"/>
        <v>121</v>
      </c>
      <c r="H237" t="str">
        <f t="shared" si="39"/>
        <v>Apr 16, 2020</v>
      </c>
      <c r="I237" t="str">
        <f t="shared" si="41"/>
        <v>10:48</v>
      </c>
      <c r="J237" s="5">
        <f t="shared" si="42"/>
        <v>7.5000000000000006E-3</v>
      </c>
      <c r="K237">
        <f t="shared" si="40"/>
        <v>0</v>
      </c>
      <c r="L237">
        <f t="shared" si="43"/>
        <v>2.7766203703703706E-2</v>
      </c>
      <c r="M237">
        <f t="shared" si="47"/>
        <v>2.7766203703703706E-2</v>
      </c>
    </row>
    <row r="238" spans="1:13" x14ac:dyDescent="0.2">
      <c r="A238">
        <v>237</v>
      </c>
      <c r="B238" t="s">
        <v>205</v>
      </c>
      <c r="C238" t="s">
        <v>234</v>
      </c>
      <c r="D238" t="str">
        <f t="shared" si="45"/>
        <v>Tom Clarke</v>
      </c>
      <c r="E238" t="str">
        <f t="shared" si="46"/>
        <v>10:52</v>
      </c>
      <c r="F238">
        <f t="shared" si="38"/>
        <v>195</v>
      </c>
      <c r="H238" t="str">
        <f t="shared" si="39"/>
        <v>Apr 16, 2020</v>
      </c>
      <c r="I238" t="str">
        <f t="shared" si="41"/>
        <v>10:52</v>
      </c>
      <c r="J238" s="5">
        <f t="shared" si="42"/>
        <v>7.5462962962962966E-3</v>
      </c>
      <c r="K238">
        <f t="shared" si="40"/>
        <v>5.0694444444444441E-3</v>
      </c>
      <c r="L238">
        <f t="shared" si="43"/>
        <v>7.6736111111111111E-3</v>
      </c>
      <c r="M238">
        <f t="shared" si="47"/>
        <v>2.604166666666667E-3</v>
      </c>
    </row>
    <row r="239" spans="1:13" x14ac:dyDescent="0.2">
      <c r="A239">
        <v>238</v>
      </c>
      <c r="B239" t="s">
        <v>205</v>
      </c>
      <c r="C239" t="s">
        <v>235</v>
      </c>
      <c r="D239" t="str">
        <f t="shared" si="45"/>
        <v>Tom Clarke</v>
      </c>
      <c r="E239" t="str">
        <f t="shared" si="46"/>
        <v>11:03</v>
      </c>
      <c r="F239">
        <f t="shared" si="38"/>
        <v>410</v>
      </c>
      <c r="H239" t="str">
        <f t="shared" si="39"/>
        <v>Apr 16, 2020</v>
      </c>
      <c r="I239" t="str">
        <f t="shared" si="41"/>
        <v>10:52</v>
      </c>
      <c r="J239" s="5">
        <f t="shared" si="42"/>
        <v>7.6736111111111111E-3</v>
      </c>
      <c r="K239">
        <f t="shared" si="40"/>
        <v>5.0694444444444441E-3</v>
      </c>
      <c r="L239">
        <f t="shared" si="43"/>
        <v>7.6736111111111111E-3</v>
      </c>
      <c r="M239">
        <f t="shared" si="47"/>
        <v>2.604166666666667E-3</v>
      </c>
    </row>
    <row r="240" spans="1:13" x14ac:dyDescent="0.2">
      <c r="A240">
        <v>239</v>
      </c>
      <c r="B240" t="s">
        <v>205</v>
      </c>
      <c r="C240" t="s">
        <v>236</v>
      </c>
      <c r="D240" t="str">
        <f t="shared" si="45"/>
        <v>Dominic Raab</v>
      </c>
      <c r="E240" t="str">
        <f t="shared" si="46"/>
        <v>11:30</v>
      </c>
      <c r="F240">
        <f t="shared" si="38"/>
        <v>61</v>
      </c>
      <c r="H240" t="str">
        <f t="shared" si="39"/>
        <v>Apr 16, 2020</v>
      </c>
      <c r="I240" t="str">
        <f t="shared" si="41"/>
        <v>11:30</v>
      </c>
      <c r="J240" s="5">
        <f t="shared" si="42"/>
        <v>7.9861111111111122E-3</v>
      </c>
      <c r="K240">
        <f t="shared" si="40"/>
        <v>0</v>
      </c>
      <c r="L240">
        <f t="shared" si="43"/>
        <v>2.7766203703703706E-2</v>
      </c>
      <c r="M240">
        <f t="shared" si="47"/>
        <v>2.7766203703703706E-2</v>
      </c>
    </row>
    <row r="241" spans="1:13" x14ac:dyDescent="0.2">
      <c r="A241">
        <v>240</v>
      </c>
      <c r="B241" t="s">
        <v>205</v>
      </c>
      <c r="C241" t="s">
        <v>237</v>
      </c>
      <c r="D241" t="str">
        <f t="shared" si="45"/>
        <v>Patrick Vallance</v>
      </c>
      <c r="E241" t="str">
        <f t="shared" si="46"/>
        <v>11:32</v>
      </c>
      <c r="F241">
        <f t="shared" si="38"/>
        <v>964</v>
      </c>
      <c r="H241" t="str">
        <f t="shared" si="39"/>
        <v>Apr 16, 2020</v>
      </c>
      <c r="I241" t="str">
        <f t="shared" si="41"/>
        <v>11:32</v>
      </c>
      <c r="J241" s="5">
        <f t="shared" si="42"/>
        <v>8.0092592592592594E-3</v>
      </c>
      <c r="K241">
        <f t="shared" si="40"/>
        <v>1.1574074074074073E-4</v>
      </c>
      <c r="L241">
        <f t="shared" si="43"/>
        <v>2.6921296296296294E-2</v>
      </c>
      <c r="M241">
        <f t="shared" si="47"/>
        <v>2.6805555555555555E-2</v>
      </c>
    </row>
    <row r="242" spans="1:13" x14ac:dyDescent="0.2">
      <c r="A242">
        <v>241</v>
      </c>
      <c r="B242" t="s">
        <v>205</v>
      </c>
      <c r="C242" t="s">
        <v>238</v>
      </c>
      <c r="D242" t="str">
        <f t="shared" si="45"/>
        <v>Dominic Raab</v>
      </c>
      <c r="E242" t="str">
        <f t="shared" si="46"/>
        <v>12:34</v>
      </c>
      <c r="F242">
        <f t="shared" si="38"/>
        <v>65</v>
      </c>
      <c r="H242" t="str">
        <f t="shared" si="39"/>
        <v>Apr 16, 2020</v>
      </c>
      <c r="I242" t="str">
        <f t="shared" si="41"/>
        <v>12:34</v>
      </c>
      <c r="J242" s="5">
        <f t="shared" si="42"/>
        <v>8.726851851851852E-3</v>
      </c>
      <c r="K242">
        <f t="shared" si="40"/>
        <v>0</v>
      </c>
      <c r="L242">
        <f t="shared" si="43"/>
        <v>2.7766203703703706E-2</v>
      </c>
      <c r="M242">
        <f t="shared" si="47"/>
        <v>2.7766203703703706E-2</v>
      </c>
    </row>
    <row r="243" spans="1:13" x14ac:dyDescent="0.2">
      <c r="A243">
        <v>242</v>
      </c>
      <c r="B243" t="s">
        <v>205</v>
      </c>
      <c r="C243" t="s">
        <v>239</v>
      </c>
      <c r="D243" t="str">
        <f t="shared" si="45"/>
        <v>Chris Whitty</v>
      </c>
      <c r="E243" t="str">
        <f t="shared" si="46"/>
        <v>12:36</v>
      </c>
      <c r="F243">
        <f t="shared" si="38"/>
        <v>991</v>
      </c>
      <c r="H243" t="str">
        <f t="shared" si="39"/>
        <v>Apr 16, 2020</v>
      </c>
      <c r="I243" t="str">
        <f t="shared" si="41"/>
        <v>12:36</v>
      </c>
      <c r="J243" s="5">
        <f t="shared" si="42"/>
        <v>8.7499999999999991E-3</v>
      </c>
      <c r="K243">
        <f t="shared" si="40"/>
        <v>5.7986111111111112E-3</v>
      </c>
      <c r="L243">
        <f t="shared" si="43"/>
        <v>2.71875E-2</v>
      </c>
      <c r="M243">
        <f t="shared" si="47"/>
        <v>2.1388888888888888E-2</v>
      </c>
    </row>
    <row r="244" spans="1:13" x14ac:dyDescent="0.2">
      <c r="A244">
        <v>243</v>
      </c>
      <c r="B244" t="s">
        <v>205</v>
      </c>
      <c r="C244" t="s">
        <v>240</v>
      </c>
      <c r="D244" t="str">
        <f t="shared" ref="D244:D275" si="48">LEFT(C244,FIND("(",C244)-3)</f>
        <v>Chris Whitty</v>
      </c>
      <c r="E244" t="str">
        <f t="shared" ref="E244:E275" si="49">MID(C244,FIND("(",C244)+1,5)</f>
        <v>13:36</v>
      </c>
      <c r="F244">
        <f t="shared" si="38"/>
        <v>484</v>
      </c>
      <c r="H244" t="str">
        <f t="shared" si="39"/>
        <v>Apr 16, 2020</v>
      </c>
      <c r="I244" t="str">
        <f t="shared" si="41"/>
        <v>12:36</v>
      </c>
      <c r="J244" s="5">
        <f t="shared" si="42"/>
        <v>9.4444444444444445E-3</v>
      </c>
      <c r="K244">
        <f t="shared" si="40"/>
        <v>5.7986111111111112E-3</v>
      </c>
      <c r="L244">
        <f t="shared" si="43"/>
        <v>2.71875E-2</v>
      </c>
      <c r="M244">
        <f t="shared" si="47"/>
        <v>2.1388888888888888E-2</v>
      </c>
    </row>
    <row r="245" spans="1:13" x14ac:dyDescent="0.2">
      <c r="A245">
        <v>244</v>
      </c>
      <c r="B245" t="s">
        <v>205</v>
      </c>
      <c r="C245" t="s">
        <v>241</v>
      </c>
      <c r="D245" t="str">
        <f t="shared" si="48"/>
        <v>Chris Whitty</v>
      </c>
      <c r="E245" t="str">
        <f t="shared" si="49"/>
        <v>14:02</v>
      </c>
      <c r="F245">
        <f t="shared" si="38"/>
        <v>689</v>
      </c>
      <c r="H245" t="str">
        <f t="shared" si="39"/>
        <v>Apr 16, 2020</v>
      </c>
      <c r="I245" t="str">
        <f t="shared" si="41"/>
        <v>12:36</v>
      </c>
      <c r="J245" s="5">
        <f t="shared" si="42"/>
        <v>9.7453703703703713E-3</v>
      </c>
      <c r="K245">
        <f t="shared" si="40"/>
        <v>5.7986111111111112E-3</v>
      </c>
      <c r="L245">
        <f t="shared" si="43"/>
        <v>2.71875E-2</v>
      </c>
      <c r="M245">
        <f t="shared" si="47"/>
        <v>2.1388888888888888E-2</v>
      </c>
    </row>
    <row r="246" spans="1:13" x14ac:dyDescent="0.2">
      <c r="A246">
        <v>245</v>
      </c>
      <c r="B246" t="s">
        <v>205</v>
      </c>
      <c r="C246" t="s">
        <v>242</v>
      </c>
      <c r="D246" t="str">
        <f t="shared" si="48"/>
        <v>Chris Whitty</v>
      </c>
      <c r="E246" t="str">
        <f t="shared" si="49"/>
        <v>14:37</v>
      </c>
      <c r="F246">
        <f t="shared" si="38"/>
        <v>468</v>
      </c>
      <c r="H246" t="str">
        <f t="shared" si="39"/>
        <v>Apr 16, 2020</v>
      </c>
      <c r="I246" t="str">
        <f t="shared" si="41"/>
        <v>12:36</v>
      </c>
      <c r="J246" s="5">
        <f t="shared" si="42"/>
        <v>1.0150462962962964E-2</v>
      </c>
      <c r="K246">
        <f t="shared" si="40"/>
        <v>5.7986111111111112E-3</v>
      </c>
      <c r="L246">
        <f t="shared" si="43"/>
        <v>2.71875E-2</v>
      </c>
      <c r="M246">
        <f t="shared" si="47"/>
        <v>2.1388888888888888E-2</v>
      </c>
    </row>
    <row r="247" spans="1:13" x14ac:dyDescent="0.2">
      <c r="A247">
        <v>246</v>
      </c>
      <c r="B247" t="s">
        <v>205</v>
      </c>
      <c r="C247" t="s">
        <v>243</v>
      </c>
      <c r="D247" t="str">
        <f t="shared" si="48"/>
        <v>Dominic Raab</v>
      </c>
      <c r="E247" t="str">
        <f t="shared" si="49"/>
        <v>15:07</v>
      </c>
      <c r="F247">
        <f t="shared" si="38"/>
        <v>70</v>
      </c>
      <c r="H247" t="str">
        <f t="shared" si="39"/>
        <v>Apr 16, 2020</v>
      </c>
      <c r="I247" t="str">
        <f t="shared" si="41"/>
        <v>15:07</v>
      </c>
      <c r="J247" s="5">
        <f t="shared" si="42"/>
        <v>1.0497685185185186E-2</v>
      </c>
      <c r="K247">
        <f t="shared" si="40"/>
        <v>0</v>
      </c>
      <c r="L247">
        <f t="shared" si="43"/>
        <v>2.7766203703703706E-2</v>
      </c>
      <c r="M247">
        <f t="shared" si="47"/>
        <v>2.7766203703703706E-2</v>
      </c>
    </row>
    <row r="248" spans="1:13" x14ac:dyDescent="0.2">
      <c r="A248">
        <v>247</v>
      </c>
      <c r="B248" t="s">
        <v>205</v>
      </c>
      <c r="C248" t="s">
        <v>244</v>
      </c>
      <c r="D248" t="str">
        <f t="shared" si="48"/>
        <v>Sam Coates</v>
      </c>
      <c r="E248" t="str">
        <f t="shared" si="49"/>
        <v>15:12</v>
      </c>
      <c r="F248">
        <f t="shared" si="38"/>
        <v>930</v>
      </c>
      <c r="H248" t="str">
        <f t="shared" si="39"/>
        <v>Apr 16, 2020</v>
      </c>
      <c r="I248" t="str">
        <f t="shared" si="41"/>
        <v>15:12</v>
      </c>
      <c r="J248" s="5">
        <f t="shared" si="42"/>
        <v>1.0555555555555554E-2</v>
      </c>
      <c r="K248">
        <f t="shared" si="40"/>
        <v>1.0555555555555554E-2</v>
      </c>
      <c r="L248">
        <f t="shared" si="43"/>
        <v>1.3923611111111111E-2</v>
      </c>
      <c r="M248">
        <f t="shared" si="47"/>
        <v>3.3680555555555564E-3</v>
      </c>
    </row>
    <row r="249" spans="1:13" x14ac:dyDescent="0.2">
      <c r="A249">
        <v>248</v>
      </c>
      <c r="B249" t="s">
        <v>205</v>
      </c>
      <c r="C249" t="s">
        <v>245</v>
      </c>
      <c r="D249" t="str">
        <f t="shared" si="48"/>
        <v>Dominic Raab</v>
      </c>
      <c r="E249" t="str">
        <f t="shared" si="49"/>
        <v>16:03</v>
      </c>
      <c r="F249">
        <f t="shared" si="38"/>
        <v>936</v>
      </c>
      <c r="H249" t="str">
        <f t="shared" si="39"/>
        <v>Apr 16, 2020</v>
      </c>
      <c r="I249" t="str">
        <f t="shared" si="41"/>
        <v>16:03</v>
      </c>
      <c r="J249" s="5">
        <f t="shared" si="42"/>
        <v>1.1145833333333334E-2</v>
      </c>
      <c r="K249">
        <f t="shared" si="40"/>
        <v>0</v>
      </c>
      <c r="L249">
        <f t="shared" si="43"/>
        <v>2.7766203703703706E-2</v>
      </c>
      <c r="M249">
        <f t="shared" si="47"/>
        <v>2.7766203703703706E-2</v>
      </c>
    </row>
    <row r="250" spans="1:13" x14ac:dyDescent="0.2">
      <c r="A250">
        <v>249</v>
      </c>
      <c r="B250" t="s">
        <v>205</v>
      </c>
      <c r="C250" t="s">
        <v>246</v>
      </c>
      <c r="D250" t="str">
        <f t="shared" si="48"/>
        <v>Dominic Raab</v>
      </c>
      <c r="E250" t="str">
        <f t="shared" si="49"/>
        <v>16:57</v>
      </c>
      <c r="F250">
        <f t="shared" si="38"/>
        <v>317</v>
      </c>
      <c r="H250" t="str">
        <f t="shared" si="39"/>
        <v>Apr 16, 2020</v>
      </c>
      <c r="I250" t="str">
        <f t="shared" si="41"/>
        <v>16:03</v>
      </c>
      <c r="J250" s="5">
        <f t="shared" si="42"/>
        <v>1.1770833333333333E-2</v>
      </c>
      <c r="K250">
        <f t="shared" si="40"/>
        <v>0</v>
      </c>
      <c r="L250">
        <f t="shared" si="43"/>
        <v>2.7766203703703706E-2</v>
      </c>
      <c r="M250">
        <f t="shared" si="47"/>
        <v>2.7766203703703706E-2</v>
      </c>
    </row>
    <row r="251" spans="1:13" x14ac:dyDescent="0.2">
      <c r="A251">
        <v>250</v>
      </c>
      <c r="B251" t="s">
        <v>205</v>
      </c>
      <c r="C251" t="s">
        <v>247</v>
      </c>
      <c r="D251" t="str">
        <f t="shared" si="48"/>
        <v>Patrick Vallance</v>
      </c>
      <c r="E251" t="str">
        <f t="shared" si="49"/>
        <v>17:12</v>
      </c>
      <c r="F251">
        <f t="shared" si="38"/>
        <v>919</v>
      </c>
      <c r="H251" t="str">
        <f t="shared" si="39"/>
        <v>Apr 16, 2020</v>
      </c>
      <c r="I251" t="str">
        <f t="shared" si="41"/>
        <v>17:12</v>
      </c>
      <c r="J251" s="5">
        <f t="shared" si="42"/>
        <v>1.1944444444444445E-2</v>
      </c>
      <c r="K251">
        <f t="shared" si="40"/>
        <v>1.1574074074074073E-4</v>
      </c>
      <c r="L251">
        <f t="shared" si="43"/>
        <v>2.6921296296296294E-2</v>
      </c>
      <c r="M251">
        <f t="shared" si="47"/>
        <v>2.6805555555555555E-2</v>
      </c>
    </row>
    <row r="252" spans="1:13" x14ac:dyDescent="0.2">
      <c r="A252">
        <v>251</v>
      </c>
      <c r="B252" t="s">
        <v>205</v>
      </c>
      <c r="C252" t="s">
        <v>248</v>
      </c>
      <c r="D252" t="str">
        <f t="shared" si="48"/>
        <v>Patrick Vallance</v>
      </c>
      <c r="E252" t="str">
        <f t="shared" si="49"/>
        <v>18:07</v>
      </c>
      <c r="F252">
        <f t="shared" si="38"/>
        <v>414</v>
      </c>
      <c r="H252" t="str">
        <f t="shared" si="39"/>
        <v>Apr 16, 2020</v>
      </c>
      <c r="I252" t="str">
        <f t="shared" si="41"/>
        <v>17:12</v>
      </c>
      <c r="J252" s="5">
        <f t="shared" si="42"/>
        <v>1.2581018518518519E-2</v>
      </c>
      <c r="K252">
        <f t="shared" si="40"/>
        <v>1.1574074074074073E-4</v>
      </c>
      <c r="L252">
        <f t="shared" si="43"/>
        <v>2.6921296296296294E-2</v>
      </c>
      <c r="M252">
        <f t="shared" si="47"/>
        <v>2.6805555555555555E-2</v>
      </c>
    </row>
    <row r="253" spans="1:13" x14ac:dyDescent="0.2">
      <c r="A253">
        <v>252</v>
      </c>
      <c r="B253" t="s">
        <v>205</v>
      </c>
      <c r="C253" t="s">
        <v>249</v>
      </c>
      <c r="D253" t="str">
        <f t="shared" si="48"/>
        <v>Dominic Raab</v>
      </c>
      <c r="E253" t="str">
        <f t="shared" si="49"/>
        <v>18:30</v>
      </c>
      <c r="F253">
        <f t="shared" si="38"/>
        <v>74</v>
      </c>
      <c r="H253" t="str">
        <f t="shared" si="39"/>
        <v>Apr 16, 2020</v>
      </c>
      <c r="I253" t="str">
        <f t="shared" si="41"/>
        <v>18:30</v>
      </c>
      <c r="J253" s="5">
        <f t="shared" si="42"/>
        <v>1.2847222222222223E-2</v>
      </c>
      <c r="K253">
        <f t="shared" si="40"/>
        <v>0</v>
      </c>
      <c r="L253">
        <f t="shared" si="43"/>
        <v>2.7766203703703706E-2</v>
      </c>
      <c r="M253">
        <f t="shared" si="47"/>
        <v>2.7766203703703706E-2</v>
      </c>
    </row>
    <row r="254" spans="1:13" x14ac:dyDescent="0.2">
      <c r="A254">
        <v>253</v>
      </c>
      <c r="B254" t="s">
        <v>205</v>
      </c>
      <c r="C254" t="s">
        <v>250</v>
      </c>
      <c r="D254" t="str">
        <f t="shared" si="48"/>
        <v>Chris Whitty</v>
      </c>
      <c r="E254" t="str">
        <f t="shared" si="49"/>
        <v>18:32</v>
      </c>
      <c r="F254">
        <f t="shared" si="38"/>
        <v>703</v>
      </c>
      <c r="H254" t="str">
        <f t="shared" si="39"/>
        <v>Apr 16, 2020</v>
      </c>
      <c r="I254" t="str">
        <f t="shared" si="41"/>
        <v>18:32</v>
      </c>
      <c r="J254" s="5">
        <f t="shared" si="42"/>
        <v>1.2870370370370372E-2</v>
      </c>
      <c r="K254">
        <f t="shared" si="40"/>
        <v>5.7986111111111112E-3</v>
      </c>
      <c r="L254">
        <f t="shared" si="43"/>
        <v>2.71875E-2</v>
      </c>
      <c r="M254">
        <f t="shared" si="47"/>
        <v>2.1388888888888888E-2</v>
      </c>
    </row>
    <row r="255" spans="1:13" x14ac:dyDescent="0.2">
      <c r="A255">
        <v>254</v>
      </c>
      <c r="B255" t="s">
        <v>205</v>
      </c>
      <c r="C255" t="s">
        <v>251</v>
      </c>
      <c r="D255" t="str">
        <f t="shared" si="48"/>
        <v>Chris Whitty</v>
      </c>
      <c r="E255" t="str">
        <f t="shared" si="49"/>
        <v>19:13</v>
      </c>
      <c r="F255">
        <f t="shared" si="38"/>
        <v>786</v>
      </c>
      <c r="H255" t="str">
        <f t="shared" si="39"/>
        <v>Apr 16, 2020</v>
      </c>
      <c r="I255" t="str">
        <f t="shared" si="41"/>
        <v>18:32</v>
      </c>
      <c r="J255" s="5">
        <f t="shared" si="42"/>
        <v>1.3344907407407408E-2</v>
      </c>
      <c r="K255">
        <f t="shared" si="40"/>
        <v>5.7986111111111112E-3</v>
      </c>
      <c r="L255">
        <f t="shared" si="43"/>
        <v>2.71875E-2</v>
      </c>
      <c r="M255">
        <f t="shared" si="47"/>
        <v>2.1388888888888888E-2</v>
      </c>
    </row>
    <row r="256" spans="1:13" x14ac:dyDescent="0.2">
      <c r="A256">
        <v>255</v>
      </c>
      <c r="B256" t="s">
        <v>205</v>
      </c>
      <c r="C256" t="s">
        <v>252</v>
      </c>
      <c r="D256" t="str">
        <f t="shared" si="48"/>
        <v>Dominic Raab</v>
      </c>
      <c r="E256" t="str">
        <f t="shared" si="49"/>
        <v>20:00</v>
      </c>
      <c r="F256">
        <f t="shared" si="38"/>
        <v>70</v>
      </c>
      <c r="H256" t="str">
        <f t="shared" si="39"/>
        <v>Apr 16, 2020</v>
      </c>
      <c r="I256" t="str">
        <f t="shared" si="41"/>
        <v>20:00</v>
      </c>
      <c r="J256" s="5">
        <f t="shared" si="42"/>
        <v>1.3888888888888888E-2</v>
      </c>
      <c r="K256">
        <f t="shared" si="40"/>
        <v>0</v>
      </c>
      <c r="L256">
        <f t="shared" si="43"/>
        <v>2.7766203703703706E-2</v>
      </c>
      <c r="M256">
        <f t="shared" si="47"/>
        <v>2.7766203703703706E-2</v>
      </c>
    </row>
    <row r="257" spans="1:13" x14ac:dyDescent="0.2">
      <c r="A257">
        <v>256</v>
      </c>
      <c r="B257" t="s">
        <v>205</v>
      </c>
      <c r="C257" t="s">
        <v>253</v>
      </c>
      <c r="D257" t="str">
        <f t="shared" si="48"/>
        <v>Sam Coates</v>
      </c>
      <c r="E257" t="str">
        <f t="shared" si="49"/>
        <v>20:03</v>
      </c>
      <c r="F257">
        <f t="shared" si="38"/>
        <v>442</v>
      </c>
      <c r="H257" t="str">
        <f t="shared" si="39"/>
        <v>Apr 16, 2020</v>
      </c>
      <c r="I257" t="str">
        <f t="shared" si="41"/>
        <v>20:03</v>
      </c>
      <c r="J257" s="5">
        <f t="shared" si="42"/>
        <v>1.3923611111111111E-2</v>
      </c>
      <c r="K257">
        <f t="shared" si="40"/>
        <v>1.0555555555555554E-2</v>
      </c>
      <c r="L257">
        <f t="shared" si="43"/>
        <v>1.3923611111111111E-2</v>
      </c>
      <c r="M257">
        <f t="shared" si="47"/>
        <v>3.3680555555555564E-3</v>
      </c>
    </row>
    <row r="258" spans="1:13" x14ac:dyDescent="0.2">
      <c r="A258">
        <v>257</v>
      </c>
      <c r="B258" t="s">
        <v>205</v>
      </c>
      <c r="C258" t="s">
        <v>254</v>
      </c>
      <c r="D258" t="str">
        <f t="shared" si="48"/>
        <v>Dominic Raab</v>
      </c>
      <c r="E258" t="str">
        <f t="shared" si="49"/>
        <v>20:27</v>
      </c>
      <c r="F258">
        <f t="shared" ref="F258:F321" si="50">LEN(C258)</f>
        <v>745</v>
      </c>
      <c r="H258" t="str">
        <f t="shared" ref="H258:H321" si="51">IF(ISBLANK(G258),H257,C258)</f>
        <v>Apr 16, 2020</v>
      </c>
      <c r="I258" t="str">
        <f t="shared" si="41"/>
        <v>20:27</v>
      </c>
      <c r="J258" s="5">
        <f t="shared" si="42"/>
        <v>1.4201388888888888E-2</v>
      </c>
      <c r="K258">
        <f t="shared" ref="K258:K321" si="52">_xlfn.MINIFS(J:J,D:D,D258,B:B,B258)</f>
        <v>0</v>
      </c>
      <c r="L258">
        <f t="shared" si="43"/>
        <v>2.7766203703703706E-2</v>
      </c>
      <c r="M258">
        <f t="shared" si="47"/>
        <v>2.7766203703703706E-2</v>
      </c>
    </row>
    <row r="259" spans="1:13" x14ac:dyDescent="0.2">
      <c r="A259">
        <v>258</v>
      </c>
      <c r="B259" t="s">
        <v>205</v>
      </c>
      <c r="C259" t="s">
        <v>255</v>
      </c>
      <c r="D259" t="str">
        <f t="shared" si="48"/>
        <v>Ben Kentish</v>
      </c>
      <c r="E259" t="str">
        <f t="shared" si="49"/>
        <v>21:08</v>
      </c>
      <c r="F259">
        <f t="shared" si="50"/>
        <v>1064</v>
      </c>
      <c r="H259" t="str">
        <f t="shared" si="51"/>
        <v>Apr 16, 2020</v>
      </c>
      <c r="I259" t="str">
        <f t="shared" si="41"/>
        <v>21:08</v>
      </c>
      <c r="J259" s="5">
        <f t="shared" si="42"/>
        <v>1.4675925925925926E-2</v>
      </c>
      <c r="K259">
        <f t="shared" si="52"/>
        <v>1.4675925925925926E-2</v>
      </c>
      <c r="L259">
        <f t="shared" si="43"/>
        <v>1.7754629629629631E-2</v>
      </c>
      <c r="M259">
        <f t="shared" si="47"/>
        <v>3.078703703703705E-3</v>
      </c>
    </row>
    <row r="260" spans="1:13" x14ac:dyDescent="0.2">
      <c r="A260">
        <v>259</v>
      </c>
      <c r="B260" t="s">
        <v>205</v>
      </c>
      <c r="C260" t="s">
        <v>256</v>
      </c>
      <c r="D260" t="str">
        <f t="shared" si="48"/>
        <v>Ben Kentish</v>
      </c>
      <c r="E260" t="str">
        <f t="shared" si="49"/>
        <v>22:03</v>
      </c>
      <c r="F260">
        <f t="shared" si="50"/>
        <v>31</v>
      </c>
      <c r="H260" t="str">
        <f t="shared" si="51"/>
        <v>Apr 16, 2020</v>
      </c>
      <c r="I260" t="str">
        <f t="shared" si="41"/>
        <v>21:08</v>
      </c>
      <c r="J260" s="5">
        <f t="shared" si="42"/>
        <v>1.53125E-2</v>
      </c>
      <c r="K260">
        <f t="shared" si="52"/>
        <v>1.4675925925925926E-2</v>
      </c>
      <c r="L260">
        <f t="shared" si="43"/>
        <v>1.7754629629629631E-2</v>
      </c>
      <c r="M260">
        <f t="shared" si="47"/>
        <v>3.078703703703705E-3</v>
      </c>
    </row>
    <row r="261" spans="1:13" x14ac:dyDescent="0.2">
      <c r="A261">
        <v>260</v>
      </c>
      <c r="B261" t="s">
        <v>205</v>
      </c>
      <c r="C261" t="s">
        <v>257</v>
      </c>
      <c r="D261" t="str">
        <f t="shared" si="48"/>
        <v>Dominic Raab</v>
      </c>
      <c r="E261" t="str">
        <f t="shared" si="49"/>
        <v>22:05</v>
      </c>
      <c r="F261">
        <f t="shared" si="50"/>
        <v>283</v>
      </c>
      <c r="H261" t="str">
        <f t="shared" si="51"/>
        <v>Apr 16, 2020</v>
      </c>
      <c r="I261" t="str">
        <f t="shared" si="41"/>
        <v>22:05</v>
      </c>
      <c r="J261" s="5">
        <f t="shared" si="42"/>
        <v>1.5335648148148147E-2</v>
      </c>
      <c r="K261">
        <f t="shared" si="52"/>
        <v>0</v>
      </c>
      <c r="L261">
        <f t="shared" si="43"/>
        <v>2.7766203703703706E-2</v>
      </c>
      <c r="M261">
        <f t="shared" si="47"/>
        <v>2.7766203703703706E-2</v>
      </c>
    </row>
    <row r="262" spans="1:13" x14ac:dyDescent="0.2">
      <c r="A262">
        <v>261</v>
      </c>
      <c r="B262" t="s">
        <v>205</v>
      </c>
      <c r="C262" t="s">
        <v>258</v>
      </c>
      <c r="D262" t="str">
        <f t="shared" si="48"/>
        <v>Dominic Raab</v>
      </c>
      <c r="E262" t="str">
        <f t="shared" si="49"/>
        <v>22:21</v>
      </c>
      <c r="F262">
        <f t="shared" si="50"/>
        <v>334</v>
      </c>
      <c r="H262" t="str">
        <f t="shared" si="51"/>
        <v>Apr 16, 2020</v>
      </c>
      <c r="I262" t="str">
        <f t="shared" ref="I262:I325" si="53">IF(D262=D261,I261,E262)</f>
        <v>22:05</v>
      </c>
      <c r="J262" s="5">
        <f t="shared" ref="J262:J325" si="54">TIME(0,LEFT(E262,2),RIGHT(E262,2))</f>
        <v>1.5520833333333333E-2</v>
      </c>
      <c r="K262">
        <f t="shared" si="52"/>
        <v>0</v>
      </c>
      <c r="L262">
        <f t="shared" ref="L262:L325" si="55">_xlfn.MAXIFS(J:J,D:D,D262,B:B,B262)</f>
        <v>2.7766203703703706E-2</v>
      </c>
      <c r="M262">
        <f t="shared" si="47"/>
        <v>2.7766203703703706E-2</v>
      </c>
    </row>
    <row r="263" spans="1:13" x14ac:dyDescent="0.2">
      <c r="A263">
        <v>262</v>
      </c>
      <c r="B263" t="s">
        <v>205</v>
      </c>
      <c r="C263" t="s">
        <v>259</v>
      </c>
      <c r="D263" t="str">
        <f t="shared" si="48"/>
        <v>Dominic Raab</v>
      </c>
      <c r="E263" t="str">
        <f t="shared" si="49"/>
        <v>22:38</v>
      </c>
      <c r="F263">
        <f t="shared" si="50"/>
        <v>390</v>
      </c>
      <c r="H263" t="str">
        <f t="shared" si="51"/>
        <v>Apr 16, 2020</v>
      </c>
      <c r="I263" t="str">
        <f t="shared" si="53"/>
        <v>22:05</v>
      </c>
      <c r="J263" s="5">
        <f t="shared" si="54"/>
        <v>1.5717592592592592E-2</v>
      </c>
      <c r="K263">
        <f t="shared" si="52"/>
        <v>0</v>
      </c>
      <c r="L263">
        <f t="shared" si="55"/>
        <v>2.7766203703703706E-2</v>
      </c>
      <c r="M263">
        <f t="shared" si="47"/>
        <v>2.7766203703703706E-2</v>
      </c>
    </row>
    <row r="264" spans="1:13" x14ac:dyDescent="0.2">
      <c r="A264">
        <v>263</v>
      </c>
      <c r="B264" t="s">
        <v>205</v>
      </c>
      <c r="C264" t="s">
        <v>260</v>
      </c>
      <c r="D264" t="str">
        <f t="shared" si="48"/>
        <v>Dominic Raab</v>
      </c>
      <c r="E264" t="str">
        <f t="shared" si="49"/>
        <v>23:01</v>
      </c>
      <c r="F264">
        <f t="shared" si="50"/>
        <v>376</v>
      </c>
      <c r="H264" t="str">
        <f t="shared" si="51"/>
        <v>Apr 16, 2020</v>
      </c>
      <c r="I264" t="str">
        <f t="shared" si="53"/>
        <v>22:05</v>
      </c>
      <c r="J264" s="5">
        <f t="shared" si="54"/>
        <v>1.5983796296296295E-2</v>
      </c>
      <c r="K264">
        <f t="shared" si="52"/>
        <v>0</v>
      </c>
      <c r="L264">
        <f t="shared" si="55"/>
        <v>2.7766203703703706E-2</v>
      </c>
      <c r="M264">
        <f t="shared" si="47"/>
        <v>2.7766203703703706E-2</v>
      </c>
    </row>
    <row r="265" spans="1:13" x14ac:dyDescent="0.2">
      <c r="A265">
        <v>264</v>
      </c>
      <c r="B265" t="s">
        <v>205</v>
      </c>
      <c r="C265" t="s">
        <v>261</v>
      </c>
      <c r="D265" t="str">
        <f t="shared" si="48"/>
        <v>Dominic Raab</v>
      </c>
      <c r="E265" t="str">
        <f t="shared" si="49"/>
        <v>23:25</v>
      </c>
      <c r="F265">
        <f t="shared" si="50"/>
        <v>95</v>
      </c>
      <c r="H265" t="str">
        <f t="shared" si="51"/>
        <v>Apr 16, 2020</v>
      </c>
      <c r="I265" t="str">
        <f t="shared" si="53"/>
        <v>22:05</v>
      </c>
      <c r="J265" s="5">
        <f t="shared" si="54"/>
        <v>1.6261574074074074E-2</v>
      </c>
      <c r="K265">
        <f t="shared" si="52"/>
        <v>0</v>
      </c>
      <c r="L265">
        <f t="shared" si="55"/>
        <v>2.7766203703703706E-2</v>
      </c>
      <c r="M265">
        <f t="shared" si="47"/>
        <v>2.7766203703703706E-2</v>
      </c>
    </row>
    <row r="266" spans="1:13" x14ac:dyDescent="0.2">
      <c r="A266">
        <v>265</v>
      </c>
      <c r="B266" t="s">
        <v>205</v>
      </c>
      <c r="C266" t="s">
        <v>262</v>
      </c>
      <c r="D266" t="str">
        <f t="shared" si="48"/>
        <v>Patrick Vallance</v>
      </c>
      <c r="E266" t="str">
        <f t="shared" si="49"/>
        <v>23:28</v>
      </c>
      <c r="F266">
        <f t="shared" si="50"/>
        <v>34</v>
      </c>
      <c r="H266" t="str">
        <f t="shared" si="51"/>
        <v>Apr 16, 2020</v>
      </c>
      <c r="I266" t="str">
        <f t="shared" si="53"/>
        <v>23:28</v>
      </c>
      <c r="J266" s="5">
        <f t="shared" si="54"/>
        <v>1.6296296296296295E-2</v>
      </c>
      <c r="K266">
        <f t="shared" si="52"/>
        <v>1.1574074074074073E-4</v>
      </c>
      <c r="L266">
        <f t="shared" si="55"/>
        <v>2.6921296296296294E-2</v>
      </c>
      <c r="M266">
        <f t="shared" si="47"/>
        <v>2.6805555555555555E-2</v>
      </c>
    </row>
    <row r="267" spans="1:13" x14ac:dyDescent="0.2">
      <c r="A267">
        <v>266</v>
      </c>
      <c r="B267" t="s">
        <v>205</v>
      </c>
      <c r="C267" t="s">
        <v>263</v>
      </c>
      <c r="D267" t="str">
        <f t="shared" si="48"/>
        <v>Chris Whitty</v>
      </c>
      <c r="E267" t="str">
        <f t="shared" si="49"/>
        <v>23:29</v>
      </c>
      <c r="F267">
        <f t="shared" si="50"/>
        <v>358</v>
      </c>
      <c r="H267" t="str">
        <f t="shared" si="51"/>
        <v>Apr 16, 2020</v>
      </c>
      <c r="I267" t="str">
        <f t="shared" si="53"/>
        <v>23:29</v>
      </c>
      <c r="J267" s="5">
        <f t="shared" si="54"/>
        <v>1.6307870370370372E-2</v>
      </c>
      <c r="K267">
        <f t="shared" si="52"/>
        <v>5.7986111111111112E-3</v>
      </c>
      <c r="L267">
        <f t="shared" si="55"/>
        <v>2.71875E-2</v>
      </c>
      <c r="M267">
        <f t="shared" si="47"/>
        <v>2.1388888888888888E-2</v>
      </c>
    </row>
    <row r="268" spans="1:13" x14ac:dyDescent="0.2">
      <c r="A268">
        <v>267</v>
      </c>
      <c r="B268" t="s">
        <v>205</v>
      </c>
      <c r="C268" t="s">
        <v>264</v>
      </c>
      <c r="D268" t="str">
        <f t="shared" si="48"/>
        <v>Chris Whitty</v>
      </c>
      <c r="E268" t="str">
        <f t="shared" si="49"/>
        <v>23:49</v>
      </c>
      <c r="F268">
        <f t="shared" si="50"/>
        <v>366</v>
      </c>
      <c r="H268" t="str">
        <f t="shared" si="51"/>
        <v>Apr 16, 2020</v>
      </c>
      <c r="I268" t="str">
        <f t="shared" si="53"/>
        <v>23:29</v>
      </c>
      <c r="J268" s="5">
        <f t="shared" si="54"/>
        <v>1.653935185185185E-2</v>
      </c>
      <c r="K268">
        <f t="shared" si="52"/>
        <v>5.7986111111111112E-3</v>
      </c>
      <c r="L268">
        <f t="shared" si="55"/>
        <v>2.71875E-2</v>
      </c>
      <c r="M268">
        <f t="shared" si="47"/>
        <v>2.1388888888888888E-2</v>
      </c>
    </row>
    <row r="269" spans="1:13" x14ac:dyDescent="0.2">
      <c r="A269">
        <v>268</v>
      </c>
      <c r="B269" t="s">
        <v>205</v>
      </c>
      <c r="C269" t="s">
        <v>265</v>
      </c>
      <c r="D269" t="str">
        <f t="shared" si="48"/>
        <v>Chris Whitty</v>
      </c>
      <c r="E269" t="str">
        <f t="shared" si="49"/>
        <v>24:08</v>
      </c>
      <c r="F269">
        <f t="shared" si="50"/>
        <v>215</v>
      </c>
      <c r="H269" t="str">
        <f t="shared" si="51"/>
        <v>Apr 16, 2020</v>
      </c>
      <c r="I269" t="str">
        <f t="shared" si="53"/>
        <v>23:29</v>
      </c>
      <c r="J269" s="5">
        <f t="shared" si="54"/>
        <v>1.6759259259259258E-2</v>
      </c>
      <c r="K269">
        <f t="shared" si="52"/>
        <v>5.7986111111111112E-3</v>
      </c>
      <c r="L269">
        <f t="shared" si="55"/>
        <v>2.71875E-2</v>
      </c>
      <c r="M269">
        <f t="shared" si="47"/>
        <v>2.1388888888888888E-2</v>
      </c>
    </row>
    <row r="270" spans="1:13" x14ac:dyDescent="0.2">
      <c r="A270">
        <v>269</v>
      </c>
      <c r="B270" t="s">
        <v>205</v>
      </c>
      <c r="C270" t="s">
        <v>266</v>
      </c>
      <c r="D270" t="str">
        <f t="shared" si="48"/>
        <v>Chris Whitty</v>
      </c>
      <c r="E270" t="str">
        <f t="shared" si="49"/>
        <v>24:22</v>
      </c>
      <c r="F270">
        <f t="shared" si="50"/>
        <v>335</v>
      </c>
      <c r="H270" t="str">
        <f t="shared" si="51"/>
        <v>Apr 16, 2020</v>
      </c>
      <c r="I270" t="str">
        <f t="shared" si="53"/>
        <v>23:29</v>
      </c>
      <c r="J270" s="5">
        <f t="shared" si="54"/>
        <v>1.6921296296296299E-2</v>
      </c>
      <c r="K270">
        <f t="shared" si="52"/>
        <v>5.7986111111111112E-3</v>
      </c>
      <c r="L270">
        <f t="shared" si="55"/>
        <v>2.71875E-2</v>
      </c>
      <c r="M270">
        <f t="shared" si="47"/>
        <v>2.1388888888888888E-2</v>
      </c>
    </row>
    <row r="271" spans="1:13" x14ac:dyDescent="0.2">
      <c r="A271">
        <v>270</v>
      </c>
      <c r="B271" t="s">
        <v>205</v>
      </c>
      <c r="C271" t="s">
        <v>267</v>
      </c>
      <c r="D271" t="str">
        <f t="shared" si="48"/>
        <v>Chris Whitty</v>
      </c>
      <c r="E271" t="str">
        <f t="shared" si="49"/>
        <v>24:42</v>
      </c>
      <c r="F271">
        <f t="shared" si="50"/>
        <v>357</v>
      </c>
      <c r="H271" t="str">
        <f t="shared" si="51"/>
        <v>Apr 16, 2020</v>
      </c>
      <c r="I271" t="str">
        <f t="shared" si="53"/>
        <v>23:29</v>
      </c>
      <c r="J271" s="5">
        <f t="shared" si="54"/>
        <v>1.7152777777777777E-2</v>
      </c>
      <c r="K271">
        <f t="shared" si="52"/>
        <v>5.7986111111111112E-3</v>
      </c>
      <c r="L271">
        <f t="shared" si="55"/>
        <v>2.71875E-2</v>
      </c>
      <c r="M271">
        <f t="shared" si="47"/>
        <v>2.1388888888888888E-2</v>
      </c>
    </row>
    <row r="272" spans="1:13" x14ac:dyDescent="0.2">
      <c r="A272">
        <v>271</v>
      </c>
      <c r="B272" t="s">
        <v>205</v>
      </c>
      <c r="C272" t="s">
        <v>268</v>
      </c>
      <c r="D272" t="str">
        <f t="shared" si="48"/>
        <v>Patrick Vallance</v>
      </c>
      <c r="E272" t="str">
        <f t="shared" si="49"/>
        <v>25:01</v>
      </c>
      <c r="F272">
        <f t="shared" si="50"/>
        <v>411</v>
      </c>
      <c r="H272" t="str">
        <f t="shared" si="51"/>
        <v>Apr 16, 2020</v>
      </c>
      <c r="I272" t="str">
        <f t="shared" si="53"/>
        <v>25:01</v>
      </c>
      <c r="J272" s="5">
        <f t="shared" si="54"/>
        <v>1.7372685185185185E-2</v>
      </c>
      <c r="K272">
        <f t="shared" si="52"/>
        <v>1.1574074074074073E-4</v>
      </c>
      <c r="L272">
        <f t="shared" si="55"/>
        <v>2.6921296296296294E-2</v>
      </c>
      <c r="M272">
        <f t="shared" si="47"/>
        <v>2.6805555555555555E-2</v>
      </c>
    </row>
    <row r="273" spans="1:13" x14ac:dyDescent="0.2">
      <c r="A273">
        <v>272</v>
      </c>
      <c r="B273" t="s">
        <v>205</v>
      </c>
      <c r="C273" t="s">
        <v>269</v>
      </c>
      <c r="D273" t="str">
        <f t="shared" si="48"/>
        <v>Patrick Vallance</v>
      </c>
      <c r="E273" t="str">
        <f t="shared" si="49"/>
        <v>25:21</v>
      </c>
      <c r="F273">
        <f t="shared" si="50"/>
        <v>213</v>
      </c>
      <c r="H273" t="str">
        <f t="shared" si="51"/>
        <v>Apr 16, 2020</v>
      </c>
      <c r="I273" t="str">
        <f t="shared" si="53"/>
        <v>25:01</v>
      </c>
      <c r="J273" s="5">
        <f t="shared" si="54"/>
        <v>1.7604166666666667E-2</v>
      </c>
      <c r="K273">
        <f t="shared" si="52"/>
        <v>1.1574074074074073E-4</v>
      </c>
      <c r="L273">
        <f t="shared" si="55"/>
        <v>2.6921296296296294E-2</v>
      </c>
      <c r="M273">
        <f t="shared" si="47"/>
        <v>2.6805555555555555E-2</v>
      </c>
    </row>
    <row r="274" spans="1:13" x14ac:dyDescent="0.2">
      <c r="A274">
        <v>273</v>
      </c>
      <c r="B274" t="s">
        <v>205</v>
      </c>
      <c r="C274" t="s">
        <v>270</v>
      </c>
      <c r="D274" t="str">
        <f t="shared" si="48"/>
        <v>Dominic Raab</v>
      </c>
      <c r="E274" t="str">
        <f t="shared" si="49"/>
        <v>25:31</v>
      </c>
      <c r="F274">
        <f t="shared" si="50"/>
        <v>69</v>
      </c>
      <c r="H274" t="str">
        <f t="shared" si="51"/>
        <v>Apr 16, 2020</v>
      </c>
      <c r="I274" t="str">
        <f t="shared" si="53"/>
        <v>25:31</v>
      </c>
      <c r="J274" s="5">
        <f t="shared" si="54"/>
        <v>1.7719907407407406E-2</v>
      </c>
      <c r="K274">
        <f t="shared" si="52"/>
        <v>0</v>
      </c>
      <c r="L274">
        <f t="shared" si="55"/>
        <v>2.7766203703703706E-2</v>
      </c>
      <c r="M274">
        <f t="shared" si="47"/>
        <v>2.7766203703703706E-2</v>
      </c>
    </row>
    <row r="275" spans="1:13" x14ac:dyDescent="0.2">
      <c r="A275">
        <v>274</v>
      </c>
      <c r="B275" t="s">
        <v>205</v>
      </c>
      <c r="C275" t="s">
        <v>271</v>
      </c>
      <c r="D275" t="str">
        <f t="shared" si="48"/>
        <v>Ben Kentish</v>
      </c>
      <c r="E275" t="str">
        <f t="shared" si="49"/>
        <v>25:34</v>
      </c>
      <c r="F275">
        <f t="shared" si="50"/>
        <v>341</v>
      </c>
      <c r="H275" t="str">
        <f t="shared" si="51"/>
        <v>Apr 16, 2020</v>
      </c>
      <c r="I275" t="str">
        <f t="shared" si="53"/>
        <v>25:34</v>
      </c>
      <c r="J275" s="5">
        <f t="shared" si="54"/>
        <v>1.7754629629629631E-2</v>
      </c>
      <c r="K275">
        <f t="shared" si="52"/>
        <v>1.4675925925925926E-2</v>
      </c>
      <c r="L275">
        <f t="shared" si="55"/>
        <v>1.7754629629629631E-2</v>
      </c>
      <c r="M275">
        <f t="shared" si="47"/>
        <v>3.078703703703705E-3</v>
      </c>
    </row>
    <row r="276" spans="1:13" x14ac:dyDescent="0.2">
      <c r="A276">
        <v>275</v>
      </c>
      <c r="B276" t="s">
        <v>205</v>
      </c>
      <c r="C276" t="s">
        <v>272</v>
      </c>
      <c r="D276" t="str">
        <f t="shared" ref="D276:D307" si="56">LEFT(C276,FIND("(",C276)-3)</f>
        <v>Dominic Raab</v>
      </c>
      <c r="E276" t="str">
        <f t="shared" ref="E276:E307" si="57">MID(C276,FIND("(",C276)+1,5)</f>
        <v>25:50</v>
      </c>
      <c r="F276">
        <f t="shared" si="50"/>
        <v>612</v>
      </c>
      <c r="H276" t="str">
        <f t="shared" si="51"/>
        <v>Apr 16, 2020</v>
      </c>
      <c r="I276" t="str">
        <f t="shared" si="53"/>
        <v>25:50</v>
      </c>
      <c r="J276" s="5">
        <f t="shared" si="54"/>
        <v>1.7939814814814815E-2</v>
      </c>
      <c r="K276">
        <f t="shared" si="52"/>
        <v>0</v>
      </c>
      <c r="L276">
        <f t="shared" si="55"/>
        <v>2.7766203703703706E-2</v>
      </c>
      <c r="M276">
        <f t="shared" si="47"/>
        <v>2.7766203703703706E-2</v>
      </c>
    </row>
    <row r="277" spans="1:13" x14ac:dyDescent="0.2">
      <c r="A277">
        <v>276</v>
      </c>
      <c r="B277" t="s">
        <v>205</v>
      </c>
      <c r="C277" t="s">
        <v>273</v>
      </c>
      <c r="D277" t="str">
        <f t="shared" si="56"/>
        <v>Dominic Yeatman</v>
      </c>
      <c r="E277" t="str">
        <f t="shared" si="57"/>
        <v>26:23</v>
      </c>
      <c r="F277">
        <f t="shared" si="50"/>
        <v>518</v>
      </c>
      <c r="H277" t="str">
        <f t="shared" si="51"/>
        <v>Apr 16, 2020</v>
      </c>
      <c r="I277" t="str">
        <f t="shared" si="53"/>
        <v>26:23</v>
      </c>
      <c r="J277" s="5">
        <f t="shared" si="54"/>
        <v>1.832175925925926E-2</v>
      </c>
      <c r="K277">
        <f t="shared" si="52"/>
        <v>1.832175925925926E-2</v>
      </c>
      <c r="L277">
        <f t="shared" si="55"/>
        <v>2.0497685185185185E-2</v>
      </c>
      <c r="M277">
        <f t="shared" si="47"/>
        <v>2.1759259259259249E-3</v>
      </c>
    </row>
    <row r="278" spans="1:13" x14ac:dyDescent="0.2">
      <c r="A278">
        <v>277</v>
      </c>
      <c r="B278" t="s">
        <v>205</v>
      </c>
      <c r="C278" t="s">
        <v>274</v>
      </c>
      <c r="D278" t="str">
        <f t="shared" si="56"/>
        <v>Dominic Raab</v>
      </c>
      <c r="E278" t="str">
        <f t="shared" si="57"/>
        <v>26:57</v>
      </c>
      <c r="F278">
        <f t="shared" si="50"/>
        <v>263</v>
      </c>
      <c r="H278" t="str">
        <f t="shared" si="51"/>
        <v>Apr 16, 2020</v>
      </c>
      <c r="I278" t="str">
        <f t="shared" si="53"/>
        <v>26:57</v>
      </c>
      <c r="J278" s="5">
        <f t="shared" si="54"/>
        <v>1.8715277777777779E-2</v>
      </c>
      <c r="K278">
        <f t="shared" si="52"/>
        <v>0</v>
      </c>
      <c r="L278">
        <f t="shared" si="55"/>
        <v>2.7766203703703706E-2</v>
      </c>
      <c r="M278">
        <f t="shared" si="47"/>
        <v>2.7766203703703706E-2</v>
      </c>
    </row>
    <row r="279" spans="1:13" x14ac:dyDescent="0.2">
      <c r="A279">
        <v>278</v>
      </c>
      <c r="B279" t="s">
        <v>205</v>
      </c>
      <c r="C279" t="s">
        <v>275</v>
      </c>
      <c r="D279" t="str">
        <f t="shared" si="56"/>
        <v>Dominic Raab</v>
      </c>
      <c r="E279" t="str">
        <f t="shared" si="57"/>
        <v>27:10</v>
      </c>
      <c r="F279">
        <f t="shared" si="50"/>
        <v>340</v>
      </c>
      <c r="H279" t="str">
        <f t="shared" si="51"/>
        <v>Apr 16, 2020</v>
      </c>
      <c r="I279" t="str">
        <f t="shared" si="53"/>
        <v>26:57</v>
      </c>
      <c r="J279" s="5">
        <f t="shared" si="54"/>
        <v>1.8865740740740742E-2</v>
      </c>
      <c r="K279">
        <f t="shared" si="52"/>
        <v>0</v>
      </c>
      <c r="L279">
        <f t="shared" si="55"/>
        <v>2.7766203703703706E-2</v>
      </c>
      <c r="M279">
        <f t="shared" si="47"/>
        <v>2.7766203703703706E-2</v>
      </c>
    </row>
    <row r="280" spans="1:13" x14ac:dyDescent="0.2">
      <c r="A280">
        <v>279</v>
      </c>
      <c r="B280" t="s">
        <v>205</v>
      </c>
      <c r="C280" t="s">
        <v>276</v>
      </c>
      <c r="D280" t="str">
        <f t="shared" si="56"/>
        <v>Dominic Raab</v>
      </c>
      <c r="E280" t="str">
        <f t="shared" si="57"/>
        <v>27:28</v>
      </c>
      <c r="F280">
        <f t="shared" si="50"/>
        <v>296</v>
      </c>
      <c r="H280" t="str">
        <f t="shared" si="51"/>
        <v>Apr 16, 2020</v>
      </c>
      <c r="I280" t="str">
        <f t="shared" si="53"/>
        <v>26:57</v>
      </c>
      <c r="J280" s="5">
        <f t="shared" si="54"/>
        <v>1.9074074074074073E-2</v>
      </c>
      <c r="K280">
        <f t="shared" si="52"/>
        <v>0</v>
      </c>
      <c r="L280">
        <f t="shared" si="55"/>
        <v>2.7766203703703706E-2</v>
      </c>
      <c r="M280">
        <f t="shared" si="47"/>
        <v>2.7766203703703706E-2</v>
      </c>
    </row>
    <row r="281" spans="1:13" x14ac:dyDescent="0.2">
      <c r="A281">
        <v>280</v>
      </c>
      <c r="B281" t="s">
        <v>205</v>
      </c>
      <c r="C281" t="s">
        <v>277</v>
      </c>
      <c r="D281" t="str">
        <f t="shared" si="56"/>
        <v>Patrick Vallance</v>
      </c>
      <c r="E281" t="str">
        <f t="shared" si="57"/>
        <v>27:48</v>
      </c>
      <c r="F281">
        <f t="shared" si="50"/>
        <v>478</v>
      </c>
      <c r="H281" t="str">
        <f t="shared" si="51"/>
        <v>Apr 16, 2020</v>
      </c>
      <c r="I281" t="str">
        <f t="shared" si="53"/>
        <v>27:48</v>
      </c>
      <c r="J281" s="5">
        <f t="shared" si="54"/>
        <v>1.9305555555555555E-2</v>
      </c>
      <c r="K281">
        <f t="shared" si="52"/>
        <v>1.1574074074074073E-4</v>
      </c>
      <c r="L281">
        <f t="shared" si="55"/>
        <v>2.6921296296296294E-2</v>
      </c>
      <c r="M281">
        <f t="shared" si="47"/>
        <v>2.6805555555555555E-2</v>
      </c>
    </row>
    <row r="282" spans="1:13" x14ac:dyDescent="0.2">
      <c r="A282">
        <v>281</v>
      </c>
      <c r="B282" t="s">
        <v>205</v>
      </c>
      <c r="C282" t="s">
        <v>278</v>
      </c>
      <c r="D282" t="str">
        <f t="shared" si="56"/>
        <v>Patrick Vallance</v>
      </c>
      <c r="E282" t="str">
        <f t="shared" si="57"/>
        <v>28:15</v>
      </c>
      <c r="F282">
        <f t="shared" si="50"/>
        <v>587</v>
      </c>
      <c r="H282" t="str">
        <f t="shared" si="51"/>
        <v>Apr 16, 2020</v>
      </c>
      <c r="I282" t="str">
        <f t="shared" si="53"/>
        <v>27:48</v>
      </c>
      <c r="J282" s="5">
        <f t="shared" si="54"/>
        <v>1.9618055555555555E-2</v>
      </c>
      <c r="K282">
        <f t="shared" si="52"/>
        <v>1.1574074074074073E-4</v>
      </c>
      <c r="L282">
        <f t="shared" si="55"/>
        <v>2.6921296296296294E-2</v>
      </c>
      <c r="M282">
        <f t="shared" si="47"/>
        <v>2.6805555555555555E-2</v>
      </c>
    </row>
    <row r="283" spans="1:13" x14ac:dyDescent="0.2">
      <c r="A283">
        <v>282</v>
      </c>
      <c r="B283" t="s">
        <v>205</v>
      </c>
      <c r="C283" t="s">
        <v>279</v>
      </c>
      <c r="D283" t="str">
        <f t="shared" si="56"/>
        <v>Patrick Vallance</v>
      </c>
      <c r="E283" t="str">
        <f t="shared" si="57"/>
        <v>28:51</v>
      </c>
      <c r="F283">
        <f t="shared" si="50"/>
        <v>521</v>
      </c>
      <c r="H283" t="str">
        <f t="shared" si="51"/>
        <v>Apr 16, 2020</v>
      </c>
      <c r="I283" t="str">
        <f t="shared" si="53"/>
        <v>27:48</v>
      </c>
      <c r="J283" s="5">
        <f t="shared" si="54"/>
        <v>2.0034722222222221E-2</v>
      </c>
      <c r="K283">
        <f t="shared" si="52"/>
        <v>1.1574074074074073E-4</v>
      </c>
      <c r="L283">
        <f t="shared" si="55"/>
        <v>2.6921296296296294E-2</v>
      </c>
      <c r="M283">
        <f t="shared" si="47"/>
        <v>2.6805555555555555E-2</v>
      </c>
    </row>
    <row r="284" spans="1:13" x14ac:dyDescent="0.2">
      <c r="A284">
        <v>283</v>
      </c>
      <c r="B284" t="s">
        <v>205</v>
      </c>
      <c r="C284" t="s">
        <v>280</v>
      </c>
      <c r="D284" t="str">
        <f t="shared" si="56"/>
        <v>Patrick Vallance</v>
      </c>
      <c r="E284" t="str">
        <f t="shared" si="57"/>
        <v>29:20</v>
      </c>
      <c r="F284">
        <f t="shared" si="50"/>
        <v>146</v>
      </c>
      <c r="H284" t="str">
        <f t="shared" si="51"/>
        <v>Apr 16, 2020</v>
      </c>
      <c r="I284" t="str">
        <f t="shared" si="53"/>
        <v>27:48</v>
      </c>
      <c r="J284" s="5">
        <f t="shared" si="54"/>
        <v>2.0370370370370369E-2</v>
      </c>
      <c r="K284">
        <f t="shared" si="52"/>
        <v>1.1574074074074073E-4</v>
      </c>
      <c r="L284">
        <f t="shared" si="55"/>
        <v>2.6921296296296294E-2</v>
      </c>
      <c r="M284">
        <f t="shared" si="47"/>
        <v>2.6805555555555555E-2</v>
      </c>
    </row>
    <row r="285" spans="1:13" x14ac:dyDescent="0.2">
      <c r="A285">
        <v>284</v>
      </c>
      <c r="B285" t="s">
        <v>205</v>
      </c>
      <c r="C285" t="s">
        <v>281</v>
      </c>
      <c r="D285" t="str">
        <f t="shared" si="56"/>
        <v>Dominic Raab</v>
      </c>
      <c r="E285" t="str">
        <f t="shared" si="57"/>
        <v>29:28</v>
      </c>
      <c r="F285">
        <f t="shared" si="50"/>
        <v>68</v>
      </c>
      <c r="H285" t="str">
        <f t="shared" si="51"/>
        <v>Apr 16, 2020</v>
      </c>
      <c r="I285" t="str">
        <f t="shared" si="53"/>
        <v>29:28</v>
      </c>
      <c r="J285" s="5">
        <f t="shared" si="54"/>
        <v>2.0462962962962964E-2</v>
      </c>
      <c r="K285">
        <f t="shared" si="52"/>
        <v>0</v>
      </c>
      <c r="L285">
        <f t="shared" si="55"/>
        <v>2.7766203703703706E-2</v>
      </c>
      <c r="M285">
        <f t="shared" si="47"/>
        <v>2.7766203703703706E-2</v>
      </c>
    </row>
    <row r="286" spans="1:13" x14ac:dyDescent="0.2">
      <c r="A286">
        <v>285</v>
      </c>
      <c r="B286" t="s">
        <v>205</v>
      </c>
      <c r="C286" t="s">
        <v>282</v>
      </c>
      <c r="D286" t="str">
        <f t="shared" si="56"/>
        <v>Dominic Yeatman</v>
      </c>
      <c r="E286" t="str">
        <f t="shared" si="57"/>
        <v>29:31</v>
      </c>
      <c r="F286">
        <f t="shared" si="50"/>
        <v>190</v>
      </c>
      <c r="H286" t="str">
        <f t="shared" si="51"/>
        <v>Apr 16, 2020</v>
      </c>
      <c r="I286" t="str">
        <f t="shared" si="53"/>
        <v>29:31</v>
      </c>
      <c r="J286" s="5">
        <f t="shared" si="54"/>
        <v>2.0497685185185185E-2</v>
      </c>
      <c r="K286">
        <f t="shared" si="52"/>
        <v>1.832175925925926E-2</v>
      </c>
      <c r="L286">
        <f t="shared" si="55"/>
        <v>2.0497685185185185E-2</v>
      </c>
      <c r="M286">
        <f t="shared" si="47"/>
        <v>2.1759259259259249E-3</v>
      </c>
    </row>
    <row r="287" spans="1:13" x14ac:dyDescent="0.2">
      <c r="A287">
        <v>286</v>
      </c>
      <c r="B287" t="s">
        <v>205</v>
      </c>
      <c r="C287" t="s">
        <v>283</v>
      </c>
      <c r="D287" t="str">
        <f t="shared" si="56"/>
        <v>Dominic Raab</v>
      </c>
      <c r="E287" t="str">
        <f t="shared" si="57"/>
        <v>29:44</v>
      </c>
      <c r="F287">
        <f t="shared" si="50"/>
        <v>510</v>
      </c>
      <c r="H287" t="str">
        <f t="shared" si="51"/>
        <v>Apr 16, 2020</v>
      </c>
      <c r="I287" t="str">
        <f t="shared" si="53"/>
        <v>29:44</v>
      </c>
      <c r="J287" s="5">
        <f t="shared" si="54"/>
        <v>2.0648148148148148E-2</v>
      </c>
      <c r="K287">
        <f t="shared" si="52"/>
        <v>0</v>
      </c>
      <c r="L287">
        <f t="shared" si="55"/>
        <v>2.7766203703703706E-2</v>
      </c>
      <c r="M287">
        <f t="shared" ref="M287:M350" si="58">L287-K287</f>
        <v>2.7766203703703706E-2</v>
      </c>
    </row>
    <row r="288" spans="1:13" x14ac:dyDescent="0.2">
      <c r="A288">
        <v>287</v>
      </c>
      <c r="B288" t="s">
        <v>205</v>
      </c>
      <c r="C288" t="s">
        <v>284</v>
      </c>
      <c r="D288" t="str">
        <f t="shared" si="56"/>
        <v>Dominic Raab</v>
      </c>
      <c r="E288" t="str">
        <f t="shared" si="57"/>
        <v>30:12</v>
      </c>
      <c r="F288">
        <f t="shared" si="50"/>
        <v>83</v>
      </c>
      <c r="H288" t="str">
        <f t="shared" si="51"/>
        <v>Apr 16, 2020</v>
      </c>
      <c r="I288" t="str">
        <f t="shared" si="53"/>
        <v>29:44</v>
      </c>
      <c r="J288" s="5">
        <f t="shared" si="54"/>
        <v>2.0972222222222222E-2</v>
      </c>
      <c r="K288">
        <f t="shared" si="52"/>
        <v>0</v>
      </c>
      <c r="L288">
        <f t="shared" si="55"/>
        <v>2.7766203703703706E-2</v>
      </c>
      <c r="M288">
        <f t="shared" si="58"/>
        <v>2.7766203703703706E-2</v>
      </c>
    </row>
    <row r="289" spans="1:13" x14ac:dyDescent="0.2">
      <c r="A289">
        <v>288</v>
      </c>
      <c r="B289" t="s">
        <v>205</v>
      </c>
      <c r="C289" t="s">
        <v>285</v>
      </c>
      <c r="D289" t="str">
        <f t="shared" si="56"/>
        <v>Chris Whitty</v>
      </c>
      <c r="E289" t="str">
        <f t="shared" si="57"/>
        <v>30:13</v>
      </c>
      <c r="F289">
        <f t="shared" si="50"/>
        <v>72</v>
      </c>
      <c r="H289" t="str">
        <f t="shared" si="51"/>
        <v>Apr 16, 2020</v>
      </c>
      <c r="I289" t="str">
        <f t="shared" si="53"/>
        <v>30:13</v>
      </c>
      <c r="J289" s="5">
        <f t="shared" si="54"/>
        <v>2.0983796296296296E-2</v>
      </c>
      <c r="K289">
        <f t="shared" si="52"/>
        <v>5.7986111111111112E-3</v>
      </c>
      <c r="L289">
        <f t="shared" si="55"/>
        <v>2.71875E-2</v>
      </c>
      <c r="M289">
        <f t="shared" si="58"/>
        <v>2.1388888888888888E-2</v>
      </c>
    </row>
    <row r="290" spans="1:13" x14ac:dyDescent="0.2">
      <c r="A290">
        <v>289</v>
      </c>
      <c r="B290" t="s">
        <v>205</v>
      </c>
      <c r="C290" t="s">
        <v>286</v>
      </c>
      <c r="D290" t="str">
        <f t="shared" si="56"/>
        <v>Dominic Raab</v>
      </c>
      <c r="E290" t="str">
        <f t="shared" si="57"/>
        <v>30:16</v>
      </c>
      <c r="F290">
        <f t="shared" si="50"/>
        <v>59</v>
      </c>
      <c r="H290" t="str">
        <f t="shared" si="51"/>
        <v>Apr 16, 2020</v>
      </c>
      <c r="I290" t="str">
        <f t="shared" si="53"/>
        <v>30:16</v>
      </c>
      <c r="J290" s="5">
        <f t="shared" si="54"/>
        <v>2.101851851851852E-2</v>
      </c>
      <c r="K290">
        <f t="shared" si="52"/>
        <v>0</v>
      </c>
      <c r="L290">
        <f t="shared" si="55"/>
        <v>2.7766203703703706E-2</v>
      </c>
      <c r="M290">
        <f t="shared" si="58"/>
        <v>2.7766203703703706E-2</v>
      </c>
    </row>
    <row r="291" spans="1:13" x14ac:dyDescent="0.2">
      <c r="A291">
        <v>290</v>
      </c>
      <c r="B291" t="s">
        <v>205</v>
      </c>
      <c r="C291" t="s">
        <v>287</v>
      </c>
      <c r="D291" t="str">
        <f t="shared" si="56"/>
        <v>Joe Murphy</v>
      </c>
      <c r="E291" t="str">
        <f t="shared" si="57"/>
        <v>30:19</v>
      </c>
      <c r="F291">
        <f t="shared" si="50"/>
        <v>512</v>
      </c>
      <c r="H291" t="str">
        <f t="shared" si="51"/>
        <v>Apr 16, 2020</v>
      </c>
      <c r="I291" t="str">
        <f t="shared" si="53"/>
        <v>30:19</v>
      </c>
      <c r="J291" s="5">
        <f t="shared" si="54"/>
        <v>2.1053240740740744E-2</v>
      </c>
      <c r="K291">
        <f t="shared" si="52"/>
        <v>2.1053240740740744E-2</v>
      </c>
      <c r="L291">
        <f t="shared" si="55"/>
        <v>2.2187499999999999E-2</v>
      </c>
      <c r="M291">
        <f t="shared" si="58"/>
        <v>1.134259259259255E-3</v>
      </c>
    </row>
    <row r="292" spans="1:13" x14ac:dyDescent="0.2">
      <c r="A292">
        <v>291</v>
      </c>
      <c r="B292" t="s">
        <v>205</v>
      </c>
      <c r="C292" t="s">
        <v>288</v>
      </c>
      <c r="D292" t="str">
        <f t="shared" si="56"/>
        <v>Patrick Vallance</v>
      </c>
      <c r="E292" t="str">
        <f t="shared" si="57"/>
        <v>30:51</v>
      </c>
      <c r="F292">
        <f t="shared" si="50"/>
        <v>341</v>
      </c>
      <c r="H292" t="str">
        <f t="shared" si="51"/>
        <v>Apr 16, 2020</v>
      </c>
      <c r="I292" t="str">
        <f t="shared" si="53"/>
        <v>30:51</v>
      </c>
      <c r="J292" s="5">
        <f t="shared" si="54"/>
        <v>2.1423611111111112E-2</v>
      </c>
      <c r="K292">
        <f t="shared" si="52"/>
        <v>1.1574074074074073E-4</v>
      </c>
      <c r="L292">
        <f t="shared" si="55"/>
        <v>2.6921296296296294E-2</v>
      </c>
      <c r="M292">
        <f t="shared" si="58"/>
        <v>2.6805555555555555E-2</v>
      </c>
    </row>
    <row r="293" spans="1:13" x14ac:dyDescent="0.2">
      <c r="A293">
        <v>292</v>
      </c>
      <c r="B293" t="s">
        <v>205</v>
      </c>
      <c r="C293" t="s">
        <v>289</v>
      </c>
      <c r="D293" t="str">
        <f t="shared" si="56"/>
        <v>Patrick Vallance</v>
      </c>
      <c r="E293" t="str">
        <f t="shared" si="57"/>
        <v>31:11</v>
      </c>
      <c r="F293">
        <f t="shared" si="50"/>
        <v>369</v>
      </c>
      <c r="H293" t="str">
        <f t="shared" si="51"/>
        <v>Apr 16, 2020</v>
      </c>
      <c r="I293" t="str">
        <f t="shared" si="53"/>
        <v>30:51</v>
      </c>
      <c r="J293" s="5">
        <f t="shared" si="54"/>
        <v>2.165509259259259E-2</v>
      </c>
      <c r="K293">
        <f t="shared" si="52"/>
        <v>1.1574074074074073E-4</v>
      </c>
      <c r="L293">
        <f t="shared" si="55"/>
        <v>2.6921296296296294E-2</v>
      </c>
      <c r="M293">
        <f t="shared" si="58"/>
        <v>2.6805555555555555E-2</v>
      </c>
    </row>
    <row r="294" spans="1:13" x14ac:dyDescent="0.2">
      <c r="A294">
        <v>293</v>
      </c>
      <c r="B294" t="s">
        <v>205</v>
      </c>
      <c r="C294" t="s">
        <v>290</v>
      </c>
      <c r="D294" t="str">
        <f t="shared" si="56"/>
        <v>Dominic Raab</v>
      </c>
      <c r="E294" t="str">
        <f t="shared" si="57"/>
        <v>31:32</v>
      </c>
      <c r="F294">
        <f t="shared" si="50"/>
        <v>63</v>
      </c>
      <c r="H294" t="str">
        <f t="shared" si="51"/>
        <v>Apr 16, 2020</v>
      </c>
      <c r="I294" t="str">
        <f t="shared" si="53"/>
        <v>31:32</v>
      </c>
      <c r="J294" s="5">
        <f t="shared" si="54"/>
        <v>2.1898148148148149E-2</v>
      </c>
      <c r="K294">
        <f t="shared" si="52"/>
        <v>0</v>
      </c>
      <c r="L294">
        <f t="shared" si="55"/>
        <v>2.7766203703703706E-2</v>
      </c>
      <c r="M294">
        <f t="shared" si="58"/>
        <v>2.7766203703703706E-2</v>
      </c>
    </row>
    <row r="295" spans="1:13" x14ac:dyDescent="0.2">
      <c r="A295">
        <v>294</v>
      </c>
      <c r="B295" t="s">
        <v>205</v>
      </c>
      <c r="C295" t="s">
        <v>291</v>
      </c>
      <c r="D295" t="str">
        <f t="shared" si="56"/>
        <v>Joe Murphy</v>
      </c>
      <c r="E295" t="str">
        <f t="shared" si="57"/>
        <v>31:36</v>
      </c>
      <c r="F295">
        <f t="shared" si="50"/>
        <v>390</v>
      </c>
      <c r="H295" t="str">
        <f t="shared" si="51"/>
        <v>Apr 16, 2020</v>
      </c>
      <c r="I295" t="str">
        <f t="shared" si="53"/>
        <v>31:36</v>
      </c>
      <c r="J295" s="5">
        <f t="shared" si="54"/>
        <v>2.1944444444444447E-2</v>
      </c>
      <c r="K295">
        <f t="shared" si="52"/>
        <v>2.1053240740740744E-2</v>
      </c>
      <c r="L295">
        <f t="shared" si="55"/>
        <v>2.2187499999999999E-2</v>
      </c>
      <c r="M295">
        <f t="shared" si="58"/>
        <v>1.134259259259255E-3</v>
      </c>
    </row>
    <row r="296" spans="1:13" x14ac:dyDescent="0.2">
      <c r="A296">
        <v>295</v>
      </c>
      <c r="B296" t="s">
        <v>205</v>
      </c>
      <c r="C296" t="s">
        <v>292</v>
      </c>
      <c r="D296" t="str">
        <f t="shared" si="56"/>
        <v>Joe Murphy</v>
      </c>
      <c r="E296" t="str">
        <f t="shared" si="57"/>
        <v>31:57</v>
      </c>
      <c r="F296">
        <f t="shared" si="50"/>
        <v>278</v>
      </c>
      <c r="H296" t="str">
        <f t="shared" si="51"/>
        <v>Apr 16, 2020</v>
      </c>
      <c r="I296" t="str">
        <f t="shared" si="53"/>
        <v>31:36</v>
      </c>
      <c r="J296" s="5">
        <f t="shared" si="54"/>
        <v>2.2187499999999999E-2</v>
      </c>
      <c r="K296">
        <f t="shared" si="52"/>
        <v>2.1053240740740744E-2</v>
      </c>
      <c r="L296">
        <f t="shared" si="55"/>
        <v>2.2187499999999999E-2</v>
      </c>
      <c r="M296">
        <f t="shared" si="58"/>
        <v>1.134259259259255E-3</v>
      </c>
    </row>
    <row r="297" spans="1:13" x14ac:dyDescent="0.2">
      <c r="A297">
        <v>296</v>
      </c>
      <c r="B297" t="s">
        <v>205</v>
      </c>
      <c r="C297" t="s">
        <v>293</v>
      </c>
      <c r="D297" t="str">
        <f t="shared" si="56"/>
        <v>Chris Whitty</v>
      </c>
      <c r="E297" t="str">
        <f t="shared" si="57"/>
        <v>32:12</v>
      </c>
      <c r="F297">
        <f t="shared" si="50"/>
        <v>326</v>
      </c>
      <c r="H297" t="str">
        <f t="shared" si="51"/>
        <v>Apr 16, 2020</v>
      </c>
      <c r="I297" t="str">
        <f t="shared" si="53"/>
        <v>32:12</v>
      </c>
      <c r="J297" s="5">
        <f t="shared" si="54"/>
        <v>2.2361111111111113E-2</v>
      </c>
      <c r="K297">
        <f t="shared" si="52"/>
        <v>5.7986111111111112E-3</v>
      </c>
      <c r="L297">
        <f t="shared" si="55"/>
        <v>2.71875E-2</v>
      </c>
      <c r="M297">
        <f t="shared" si="58"/>
        <v>2.1388888888888888E-2</v>
      </c>
    </row>
    <row r="298" spans="1:13" x14ac:dyDescent="0.2">
      <c r="A298">
        <v>297</v>
      </c>
      <c r="B298" t="s">
        <v>205</v>
      </c>
      <c r="C298" t="s">
        <v>294</v>
      </c>
      <c r="D298" t="str">
        <f t="shared" si="56"/>
        <v>Chris Whitty</v>
      </c>
      <c r="E298" t="str">
        <f t="shared" si="57"/>
        <v>32:32</v>
      </c>
      <c r="F298">
        <f t="shared" si="50"/>
        <v>294</v>
      </c>
      <c r="H298" t="str">
        <f t="shared" si="51"/>
        <v>Apr 16, 2020</v>
      </c>
      <c r="I298" t="str">
        <f t="shared" si="53"/>
        <v>32:12</v>
      </c>
      <c r="J298" s="5">
        <f t="shared" si="54"/>
        <v>2.2592592592592591E-2</v>
      </c>
      <c r="K298">
        <f t="shared" si="52"/>
        <v>5.7986111111111112E-3</v>
      </c>
      <c r="L298">
        <f t="shared" si="55"/>
        <v>2.71875E-2</v>
      </c>
      <c r="M298">
        <f t="shared" si="58"/>
        <v>2.1388888888888888E-2</v>
      </c>
    </row>
    <row r="299" spans="1:13" x14ac:dyDescent="0.2">
      <c r="A299">
        <v>298</v>
      </c>
      <c r="B299" t="s">
        <v>205</v>
      </c>
      <c r="C299" t="s">
        <v>295</v>
      </c>
      <c r="D299" t="str">
        <f t="shared" si="56"/>
        <v>Chris Whitty</v>
      </c>
      <c r="E299" t="str">
        <f t="shared" si="57"/>
        <v>32:49</v>
      </c>
      <c r="F299">
        <f t="shared" si="50"/>
        <v>285</v>
      </c>
      <c r="H299" t="str">
        <f t="shared" si="51"/>
        <v>Apr 16, 2020</v>
      </c>
      <c r="I299" t="str">
        <f t="shared" si="53"/>
        <v>32:12</v>
      </c>
      <c r="J299" s="5">
        <f t="shared" si="54"/>
        <v>2.2789351851851852E-2</v>
      </c>
      <c r="K299">
        <f t="shared" si="52"/>
        <v>5.7986111111111112E-3</v>
      </c>
      <c r="L299">
        <f t="shared" si="55"/>
        <v>2.71875E-2</v>
      </c>
      <c r="M299">
        <f t="shared" si="58"/>
        <v>2.1388888888888888E-2</v>
      </c>
    </row>
    <row r="300" spans="1:13" x14ac:dyDescent="0.2">
      <c r="A300">
        <v>299</v>
      </c>
      <c r="B300" t="s">
        <v>205</v>
      </c>
      <c r="C300" t="s">
        <v>296</v>
      </c>
      <c r="D300" t="str">
        <f t="shared" si="56"/>
        <v>Chris Whitty</v>
      </c>
      <c r="E300" t="str">
        <f t="shared" si="57"/>
        <v>33:03</v>
      </c>
      <c r="F300">
        <f t="shared" si="50"/>
        <v>375</v>
      </c>
      <c r="H300" t="str">
        <f t="shared" si="51"/>
        <v>Apr 16, 2020</v>
      </c>
      <c r="I300" t="str">
        <f t="shared" si="53"/>
        <v>32:12</v>
      </c>
      <c r="J300" s="5">
        <f t="shared" si="54"/>
        <v>2.2951388888888886E-2</v>
      </c>
      <c r="K300">
        <f t="shared" si="52"/>
        <v>5.7986111111111112E-3</v>
      </c>
      <c r="L300">
        <f t="shared" si="55"/>
        <v>2.71875E-2</v>
      </c>
      <c r="M300">
        <f t="shared" si="58"/>
        <v>2.1388888888888888E-2</v>
      </c>
    </row>
    <row r="301" spans="1:13" x14ac:dyDescent="0.2">
      <c r="A301">
        <v>300</v>
      </c>
      <c r="B301" t="s">
        <v>205</v>
      </c>
      <c r="C301" t="s">
        <v>297</v>
      </c>
      <c r="D301" t="str">
        <f t="shared" si="56"/>
        <v>Dominic Raab</v>
      </c>
      <c r="E301" t="str">
        <f t="shared" si="57"/>
        <v>33:21</v>
      </c>
      <c r="F301">
        <f t="shared" si="50"/>
        <v>53</v>
      </c>
      <c r="H301" t="str">
        <f t="shared" si="51"/>
        <v>Apr 16, 2020</v>
      </c>
      <c r="I301" t="str">
        <f t="shared" si="53"/>
        <v>33:21</v>
      </c>
      <c r="J301" s="5">
        <f t="shared" si="54"/>
        <v>2.3159722222222224E-2</v>
      </c>
      <c r="K301">
        <f t="shared" si="52"/>
        <v>0</v>
      </c>
      <c r="L301">
        <f t="shared" si="55"/>
        <v>2.7766203703703706E-2</v>
      </c>
      <c r="M301">
        <f t="shared" si="58"/>
        <v>2.7766203703703706E-2</v>
      </c>
    </row>
    <row r="302" spans="1:13" x14ac:dyDescent="0.2">
      <c r="A302">
        <v>301</v>
      </c>
      <c r="B302" t="s">
        <v>205</v>
      </c>
      <c r="C302" t="s">
        <v>298</v>
      </c>
      <c r="D302" t="str">
        <f t="shared" si="56"/>
        <v>Kitty Donaldson</v>
      </c>
      <c r="E302" t="str">
        <f t="shared" si="57"/>
        <v>33:24</v>
      </c>
      <c r="F302">
        <f t="shared" si="50"/>
        <v>547</v>
      </c>
      <c r="H302" t="str">
        <f t="shared" si="51"/>
        <v>Apr 16, 2020</v>
      </c>
      <c r="I302" t="str">
        <f t="shared" si="53"/>
        <v>33:24</v>
      </c>
      <c r="J302" s="5">
        <f t="shared" si="54"/>
        <v>2.3194444444444445E-2</v>
      </c>
      <c r="K302">
        <f t="shared" si="52"/>
        <v>2.3194444444444445E-2</v>
      </c>
      <c r="L302">
        <f t="shared" si="55"/>
        <v>2.4745370370370372E-2</v>
      </c>
      <c r="M302">
        <f t="shared" si="58"/>
        <v>1.5509259259259278E-3</v>
      </c>
    </row>
    <row r="303" spans="1:13" x14ac:dyDescent="0.2">
      <c r="A303">
        <v>302</v>
      </c>
      <c r="B303" t="s">
        <v>205</v>
      </c>
      <c r="C303" t="s">
        <v>299</v>
      </c>
      <c r="D303" t="str">
        <f t="shared" si="56"/>
        <v>Dominic Raab</v>
      </c>
      <c r="E303" t="str">
        <f t="shared" si="57"/>
        <v>33:53</v>
      </c>
      <c r="F303">
        <f t="shared" si="50"/>
        <v>68</v>
      </c>
      <c r="H303" t="str">
        <f t="shared" si="51"/>
        <v>Apr 16, 2020</v>
      </c>
      <c r="I303" t="str">
        <f t="shared" si="53"/>
        <v>33:53</v>
      </c>
      <c r="J303" s="5">
        <f t="shared" si="54"/>
        <v>2.3530092592592592E-2</v>
      </c>
      <c r="K303">
        <f t="shared" si="52"/>
        <v>0</v>
      </c>
      <c r="L303">
        <f t="shared" si="55"/>
        <v>2.7766203703703706E-2</v>
      </c>
      <c r="M303">
        <f t="shared" si="58"/>
        <v>2.7766203703703706E-2</v>
      </c>
    </row>
    <row r="304" spans="1:13" x14ac:dyDescent="0.2">
      <c r="A304">
        <v>303</v>
      </c>
      <c r="B304" t="s">
        <v>205</v>
      </c>
      <c r="C304" t="s">
        <v>300</v>
      </c>
      <c r="D304" t="str">
        <f t="shared" si="56"/>
        <v>Patrick Vallance</v>
      </c>
      <c r="E304" t="str">
        <f t="shared" si="57"/>
        <v>33:54</v>
      </c>
      <c r="F304">
        <f t="shared" si="50"/>
        <v>560</v>
      </c>
      <c r="H304" t="str">
        <f t="shared" si="51"/>
        <v>Apr 16, 2020</v>
      </c>
      <c r="I304" t="str">
        <f t="shared" si="53"/>
        <v>33:54</v>
      </c>
      <c r="J304" s="5">
        <f t="shared" si="54"/>
        <v>2.3541666666666666E-2</v>
      </c>
      <c r="K304">
        <f t="shared" si="52"/>
        <v>1.1574074074074073E-4</v>
      </c>
      <c r="L304">
        <f t="shared" si="55"/>
        <v>2.6921296296296294E-2</v>
      </c>
      <c r="M304">
        <f t="shared" si="58"/>
        <v>2.6805555555555555E-2</v>
      </c>
    </row>
    <row r="305" spans="1:13" x14ac:dyDescent="0.2">
      <c r="A305">
        <v>304</v>
      </c>
      <c r="B305" t="s">
        <v>205</v>
      </c>
      <c r="C305" t="s">
        <v>301</v>
      </c>
      <c r="D305" t="str">
        <f t="shared" si="56"/>
        <v>Dominic Raab</v>
      </c>
      <c r="E305" t="str">
        <f t="shared" si="57"/>
        <v>34:30</v>
      </c>
      <c r="F305">
        <f t="shared" si="50"/>
        <v>1140</v>
      </c>
      <c r="H305" t="str">
        <f t="shared" si="51"/>
        <v>Apr 16, 2020</v>
      </c>
      <c r="I305" t="str">
        <f t="shared" si="53"/>
        <v>34:30</v>
      </c>
      <c r="J305" s="5">
        <f t="shared" si="54"/>
        <v>2.3958333333333331E-2</v>
      </c>
      <c r="K305">
        <f t="shared" si="52"/>
        <v>0</v>
      </c>
      <c r="L305">
        <f t="shared" si="55"/>
        <v>2.7766203703703706E-2</v>
      </c>
      <c r="M305">
        <f t="shared" si="58"/>
        <v>2.7766203703703706E-2</v>
      </c>
    </row>
    <row r="306" spans="1:13" x14ac:dyDescent="0.2">
      <c r="A306">
        <v>305</v>
      </c>
      <c r="B306" t="s">
        <v>205</v>
      </c>
      <c r="C306" t="s">
        <v>302</v>
      </c>
      <c r="D306" t="str">
        <f t="shared" si="56"/>
        <v>Dominic Raab</v>
      </c>
      <c r="E306" t="str">
        <f t="shared" si="57"/>
        <v>35:35</v>
      </c>
      <c r="F306">
        <f t="shared" si="50"/>
        <v>69</v>
      </c>
      <c r="H306" t="str">
        <f t="shared" si="51"/>
        <v>Apr 16, 2020</v>
      </c>
      <c r="I306" t="str">
        <f t="shared" si="53"/>
        <v>34:30</v>
      </c>
      <c r="J306" s="5">
        <f t="shared" si="54"/>
        <v>2.4710648148148148E-2</v>
      </c>
      <c r="K306">
        <f t="shared" si="52"/>
        <v>0</v>
      </c>
      <c r="L306">
        <f t="shared" si="55"/>
        <v>2.7766203703703706E-2</v>
      </c>
      <c r="M306">
        <f t="shared" si="58"/>
        <v>2.7766203703703706E-2</v>
      </c>
    </row>
    <row r="307" spans="1:13" x14ac:dyDescent="0.2">
      <c r="A307">
        <v>306</v>
      </c>
      <c r="B307" t="s">
        <v>205</v>
      </c>
      <c r="C307" t="s">
        <v>303</v>
      </c>
      <c r="D307" t="str">
        <f t="shared" si="56"/>
        <v>Kitty Donaldson</v>
      </c>
      <c r="E307" t="str">
        <f t="shared" si="57"/>
        <v>35:38</v>
      </c>
      <c r="F307">
        <f t="shared" si="50"/>
        <v>211</v>
      </c>
      <c r="H307" t="str">
        <f t="shared" si="51"/>
        <v>Apr 16, 2020</v>
      </c>
      <c r="I307" t="str">
        <f t="shared" si="53"/>
        <v>35:38</v>
      </c>
      <c r="J307" s="5">
        <f t="shared" si="54"/>
        <v>2.4745370370370372E-2</v>
      </c>
      <c r="K307">
        <f t="shared" si="52"/>
        <v>2.3194444444444445E-2</v>
      </c>
      <c r="L307">
        <f t="shared" si="55"/>
        <v>2.4745370370370372E-2</v>
      </c>
      <c r="M307">
        <f t="shared" si="58"/>
        <v>1.5509259259259278E-3</v>
      </c>
    </row>
    <row r="308" spans="1:13" x14ac:dyDescent="0.2">
      <c r="A308">
        <v>307</v>
      </c>
      <c r="B308" t="s">
        <v>205</v>
      </c>
      <c r="C308" t="s">
        <v>304</v>
      </c>
      <c r="D308" t="str">
        <f t="shared" ref="D308:D320" si="59">LEFT(C308,FIND("(",C308)-3)</f>
        <v>Dominic Raab</v>
      </c>
      <c r="E308" t="str">
        <f t="shared" ref="E308:E320" si="60">MID(C308,FIND("(",C308)+1,5)</f>
        <v>35:50</v>
      </c>
      <c r="F308">
        <f t="shared" si="50"/>
        <v>355</v>
      </c>
      <c r="H308" t="str">
        <f t="shared" si="51"/>
        <v>Apr 16, 2020</v>
      </c>
      <c r="I308" t="str">
        <f t="shared" si="53"/>
        <v>35:50</v>
      </c>
      <c r="J308" s="5">
        <f t="shared" si="54"/>
        <v>2.4884259259259259E-2</v>
      </c>
      <c r="K308">
        <f t="shared" si="52"/>
        <v>0</v>
      </c>
      <c r="L308">
        <f t="shared" si="55"/>
        <v>2.7766203703703706E-2</v>
      </c>
      <c r="M308">
        <f t="shared" si="58"/>
        <v>2.7766203703703706E-2</v>
      </c>
    </row>
    <row r="309" spans="1:13" x14ac:dyDescent="0.2">
      <c r="A309">
        <v>308</v>
      </c>
      <c r="B309" t="s">
        <v>205</v>
      </c>
      <c r="C309" t="s">
        <v>305</v>
      </c>
      <c r="D309" t="str">
        <f t="shared" si="59"/>
        <v>Dominic Raab</v>
      </c>
      <c r="E309" t="str">
        <f t="shared" si="60"/>
        <v>36:07</v>
      </c>
      <c r="F309">
        <f t="shared" si="50"/>
        <v>64</v>
      </c>
      <c r="H309" t="str">
        <f t="shared" si="51"/>
        <v>Apr 16, 2020</v>
      </c>
      <c r="I309" t="str">
        <f t="shared" si="53"/>
        <v>35:50</v>
      </c>
      <c r="J309" s="5">
        <f t="shared" si="54"/>
        <v>2.508101851851852E-2</v>
      </c>
      <c r="K309">
        <f t="shared" si="52"/>
        <v>0</v>
      </c>
      <c r="L309">
        <f t="shared" si="55"/>
        <v>2.7766203703703706E-2</v>
      </c>
      <c r="M309">
        <f t="shared" si="58"/>
        <v>2.7766203703703706E-2</v>
      </c>
    </row>
    <row r="310" spans="1:13" x14ac:dyDescent="0.2">
      <c r="A310">
        <v>309</v>
      </c>
      <c r="B310" t="s">
        <v>205</v>
      </c>
      <c r="C310" t="s">
        <v>306</v>
      </c>
      <c r="D310" t="str">
        <f t="shared" si="59"/>
        <v>Bill Jacobs</v>
      </c>
      <c r="E310" t="str">
        <f t="shared" si="60"/>
        <v>36:10</v>
      </c>
      <c r="F310">
        <f t="shared" si="50"/>
        <v>332</v>
      </c>
      <c r="H310" t="str">
        <f t="shared" si="51"/>
        <v>Apr 16, 2020</v>
      </c>
      <c r="I310" t="str">
        <f t="shared" si="53"/>
        <v>36:10</v>
      </c>
      <c r="J310" s="5">
        <f t="shared" si="54"/>
        <v>2.5115740740740741E-2</v>
      </c>
      <c r="K310">
        <f t="shared" si="52"/>
        <v>2.5115740740740741E-2</v>
      </c>
      <c r="L310">
        <f t="shared" si="55"/>
        <v>2.6261574074074076E-2</v>
      </c>
      <c r="M310">
        <f t="shared" si="58"/>
        <v>1.1458333333333355E-3</v>
      </c>
    </row>
    <row r="311" spans="1:13" x14ac:dyDescent="0.2">
      <c r="A311">
        <v>310</v>
      </c>
      <c r="B311" t="s">
        <v>205</v>
      </c>
      <c r="C311" t="s">
        <v>307</v>
      </c>
      <c r="D311" t="str">
        <f t="shared" si="59"/>
        <v>Chris Whitty</v>
      </c>
      <c r="E311" t="str">
        <f t="shared" si="60"/>
        <v>36:40</v>
      </c>
      <c r="F311">
        <f t="shared" si="50"/>
        <v>571</v>
      </c>
      <c r="H311" t="str">
        <f t="shared" si="51"/>
        <v>Apr 16, 2020</v>
      </c>
      <c r="I311" t="str">
        <f t="shared" si="53"/>
        <v>36:40</v>
      </c>
      <c r="J311" s="5">
        <f t="shared" si="54"/>
        <v>2.5462962962962962E-2</v>
      </c>
      <c r="K311">
        <f t="shared" si="52"/>
        <v>5.7986111111111112E-3</v>
      </c>
      <c r="L311">
        <f t="shared" si="55"/>
        <v>2.71875E-2</v>
      </c>
      <c r="M311">
        <f t="shared" si="58"/>
        <v>2.1388888888888888E-2</v>
      </c>
    </row>
    <row r="312" spans="1:13" x14ac:dyDescent="0.2">
      <c r="A312">
        <v>311</v>
      </c>
      <c r="B312" t="s">
        <v>205</v>
      </c>
      <c r="C312" t="s">
        <v>308</v>
      </c>
      <c r="D312" t="str">
        <f t="shared" si="59"/>
        <v>Chris Whitty</v>
      </c>
      <c r="E312" t="str">
        <f t="shared" si="60"/>
        <v>37:16</v>
      </c>
      <c r="F312">
        <f t="shared" si="50"/>
        <v>552</v>
      </c>
      <c r="H312" t="str">
        <f t="shared" si="51"/>
        <v>Apr 16, 2020</v>
      </c>
      <c r="I312" t="str">
        <f t="shared" si="53"/>
        <v>36:40</v>
      </c>
      <c r="J312" s="5">
        <f t="shared" si="54"/>
        <v>2.5879629629629627E-2</v>
      </c>
      <c r="K312">
        <f t="shared" si="52"/>
        <v>5.7986111111111112E-3</v>
      </c>
      <c r="L312">
        <f t="shared" si="55"/>
        <v>2.71875E-2</v>
      </c>
      <c r="M312">
        <f t="shared" si="58"/>
        <v>2.1388888888888888E-2</v>
      </c>
    </row>
    <row r="313" spans="1:13" x14ac:dyDescent="0.2">
      <c r="A313">
        <v>312</v>
      </c>
      <c r="B313" t="s">
        <v>205</v>
      </c>
      <c r="C313" t="s">
        <v>309</v>
      </c>
      <c r="D313" t="str">
        <f t="shared" si="59"/>
        <v>Dominic Raab</v>
      </c>
      <c r="E313" t="str">
        <f t="shared" si="60"/>
        <v>37:46</v>
      </c>
      <c r="F313">
        <f t="shared" si="50"/>
        <v>74</v>
      </c>
      <c r="H313" t="str">
        <f t="shared" si="51"/>
        <v>Apr 16, 2020</v>
      </c>
      <c r="I313" t="str">
        <f t="shared" si="53"/>
        <v>37:46</v>
      </c>
      <c r="J313" s="5">
        <f t="shared" si="54"/>
        <v>2.6226851851851852E-2</v>
      </c>
      <c r="K313">
        <f t="shared" si="52"/>
        <v>0</v>
      </c>
      <c r="L313">
        <f t="shared" si="55"/>
        <v>2.7766203703703706E-2</v>
      </c>
      <c r="M313">
        <f t="shared" si="58"/>
        <v>2.7766203703703706E-2</v>
      </c>
    </row>
    <row r="314" spans="1:13" x14ac:dyDescent="0.2">
      <c r="A314">
        <v>313</v>
      </c>
      <c r="B314" t="s">
        <v>205</v>
      </c>
      <c r="C314" t="s">
        <v>310</v>
      </c>
      <c r="D314" t="str">
        <f t="shared" si="59"/>
        <v>Bill Jacobs</v>
      </c>
      <c r="E314" t="str">
        <f t="shared" si="60"/>
        <v>37:49</v>
      </c>
      <c r="F314">
        <f t="shared" si="50"/>
        <v>288</v>
      </c>
      <c r="H314" t="str">
        <f t="shared" si="51"/>
        <v>Apr 16, 2020</v>
      </c>
      <c r="I314" t="str">
        <f t="shared" si="53"/>
        <v>37:49</v>
      </c>
      <c r="J314" s="5">
        <f t="shared" si="54"/>
        <v>2.6261574074074076E-2</v>
      </c>
      <c r="K314">
        <f t="shared" si="52"/>
        <v>2.5115740740740741E-2</v>
      </c>
      <c r="L314">
        <f t="shared" si="55"/>
        <v>2.6261574074074076E-2</v>
      </c>
      <c r="M314">
        <f t="shared" si="58"/>
        <v>1.1458333333333355E-3</v>
      </c>
    </row>
    <row r="315" spans="1:13" x14ac:dyDescent="0.2">
      <c r="A315">
        <v>314</v>
      </c>
      <c r="B315" t="s">
        <v>205</v>
      </c>
      <c r="C315" t="s">
        <v>311</v>
      </c>
      <c r="D315" t="str">
        <f t="shared" si="59"/>
        <v>Dominic Raab</v>
      </c>
      <c r="E315" t="str">
        <f t="shared" si="60"/>
        <v>38:07</v>
      </c>
      <c r="F315">
        <f t="shared" si="50"/>
        <v>702</v>
      </c>
      <c r="H315" t="str">
        <f t="shared" si="51"/>
        <v>Apr 16, 2020</v>
      </c>
      <c r="I315" t="str">
        <f t="shared" si="53"/>
        <v>38:07</v>
      </c>
      <c r="J315" s="5">
        <f t="shared" si="54"/>
        <v>2.6469907407407411E-2</v>
      </c>
      <c r="K315">
        <f t="shared" si="52"/>
        <v>0</v>
      </c>
      <c r="L315">
        <f t="shared" si="55"/>
        <v>2.7766203703703706E-2</v>
      </c>
      <c r="M315">
        <f t="shared" si="58"/>
        <v>2.7766203703703706E-2</v>
      </c>
    </row>
    <row r="316" spans="1:13" x14ac:dyDescent="0.2">
      <c r="A316">
        <v>315</v>
      </c>
      <c r="B316" t="s">
        <v>205</v>
      </c>
      <c r="C316" t="s">
        <v>312</v>
      </c>
      <c r="D316" t="str">
        <f t="shared" si="59"/>
        <v>Patrick Vallance</v>
      </c>
      <c r="E316" t="str">
        <f t="shared" si="60"/>
        <v>38:43</v>
      </c>
      <c r="F316">
        <f t="shared" si="50"/>
        <v>70</v>
      </c>
      <c r="H316" t="str">
        <f t="shared" si="51"/>
        <v>Apr 16, 2020</v>
      </c>
      <c r="I316" t="str">
        <f t="shared" si="53"/>
        <v>38:43</v>
      </c>
      <c r="J316" s="5">
        <f t="shared" si="54"/>
        <v>2.6886574074074077E-2</v>
      </c>
      <c r="K316">
        <f t="shared" si="52"/>
        <v>1.1574074074074073E-4</v>
      </c>
      <c r="L316">
        <f t="shared" si="55"/>
        <v>2.6921296296296294E-2</v>
      </c>
      <c r="M316">
        <f t="shared" si="58"/>
        <v>2.6805555555555555E-2</v>
      </c>
    </row>
    <row r="317" spans="1:13" x14ac:dyDescent="0.2">
      <c r="A317">
        <v>316</v>
      </c>
      <c r="B317" t="s">
        <v>205</v>
      </c>
      <c r="C317" t="s">
        <v>313</v>
      </c>
      <c r="D317" t="str">
        <f t="shared" si="59"/>
        <v>Dominic Raab</v>
      </c>
      <c r="E317" t="str">
        <f t="shared" si="60"/>
        <v>38:46</v>
      </c>
      <c r="F317">
        <f t="shared" si="50"/>
        <v>27</v>
      </c>
      <c r="H317" t="str">
        <f t="shared" si="51"/>
        <v>Apr 16, 2020</v>
      </c>
      <c r="I317" t="str">
        <f t="shared" si="53"/>
        <v>38:46</v>
      </c>
      <c r="J317" s="5">
        <f t="shared" si="54"/>
        <v>2.6921296296296294E-2</v>
      </c>
      <c r="K317">
        <f t="shared" si="52"/>
        <v>0</v>
      </c>
      <c r="L317">
        <f t="shared" si="55"/>
        <v>2.7766203703703706E-2</v>
      </c>
      <c r="M317">
        <f t="shared" si="58"/>
        <v>2.7766203703703706E-2</v>
      </c>
    </row>
    <row r="318" spans="1:13" x14ac:dyDescent="0.2">
      <c r="A318">
        <v>317</v>
      </c>
      <c r="B318" t="s">
        <v>205</v>
      </c>
      <c r="C318" t="s">
        <v>314</v>
      </c>
      <c r="D318" t="str">
        <f t="shared" si="59"/>
        <v>Patrick Vallance</v>
      </c>
      <c r="E318" t="str">
        <f t="shared" si="60"/>
        <v>38:46</v>
      </c>
      <c r="F318">
        <f t="shared" si="50"/>
        <v>440</v>
      </c>
      <c r="H318" t="str">
        <f t="shared" si="51"/>
        <v>Apr 16, 2020</v>
      </c>
      <c r="I318" t="str">
        <f t="shared" si="53"/>
        <v>38:46</v>
      </c>
      <c r="J318" s="5">
        <f t="shared" si="54"/>
        <v>2.6921296296296294E-2</v>
      </c>
      <c r="K318">
        <f t="shared" si="52"/>
        <v>1.1574074074074073E-4</v>
      </c>
      <c r="L318">
        <f t="shared" si="55"/>
        <v>2.6921296296296294E-2</v>
      </c>
      <c r="M318">
        <f t="shared" si="58"/>
        <v>2.6805555555555555E-2</v>
      </c>
    </row>
    <row r="319" spans="1:13" x14ac:dyDescent="0.2">
      <c r="A319">
        <v>318</v>
      </c>
      <c r="B319" t="s">
        <v>205</v>
      </c>
      <c r="C319" t="s">
        <v>315</v>
      </c>
      <c r="D319" t="str">
        <f t="shared" si="59"/>
        <v>Chris Whitty</v>
      </c>
      <c r="E319" t="str">
        <f t="shared" si="60"/>
        <v>39:09</v>
      </c>
      <c r="F319">
        <f t="shared" si="50"/>
        <v>863</v>
      </c>
      <c r="H319" t="str">
        <f t="shared" si="51"/>
        <v>Apr 16, 2020</v>
      </c>
      <c r="I319" t="str">
        <f t="shared" si="53"/>
        <v>39:09</v>
      </c>
      <c r="J319" s="5">
        <f t="shared" si="54"/>
        <v>2.71875E-2</v>
      </c>
      <c r="K319">
        <f t="shared" si="52"/>
        <v>5.7986111111111112E-3</v>
      </c>
      <c r="L319">
        <f t="shared" si="55"/>
        <v>2.71875E-2</v>
      </c>
      <c r="M319">
        <f t="shared" si="58"/>
        <v>2.1388888888888888E-2</v>
      </c>
    </row>
    <row r="320" spans="1:13" x14ac:dyDescent="0.2">
      <c r="A320">
        <v>319</v>
      </c>
      <c r="B320" t="s">
        <v>205</v>
      </c>
      <c r="C320" t="s">
        <v>316</v>
      </c>
      <c r="D320" t="str">
        <f t="shared" si="59"/>
        <v>Dominic Raab</v>
      </c>
      <c r="E320" t="str">
        <f t="shared" si="60"/>
        <v>39:59</v>
      </c>
      <c r="F320">
        <f t="shared" si="50"/>
        <v>126</v>
      </c>
      <c r="H320" t="str">
        <f t="shared" si="51"/>
        <v>Apr 16, 2020</v>
      </c>
      <c r="I320" t="str">
        <f t="shared" si="53"/>
        <v>39:59</v>
      </c>
      <c r="J320" s="5">
        <f t="shared" si="54"/>
        <v>2.7766203703703706E-2</v>
      </c>
      <c r="K320">
        <f t="shared" si="52"/>
        <v>0</v>
      </c>
      <c r="L320">
        <f t="shared" si="55"/>
        <v>2.7766203703703706E-2</v>
      </c>
      <c r="M320">
        <f t="shared" si="58"/>
        <v>2.7766203703703706E-2</v>
      </c>
    </row>
    <row r="321" spans="1:13" x14ac:dyDescent="0.2">
      <c r="A321">
        <v>320</v>
      </c>
      <c r="B321" t="s">
        <v>205</v>
      </c>
      <c r="C321" t="s">
        <v>16</v>
      </c>
      <c r="F321">
        <f t="shared" si="50"/>
        <v>295</v>
      </c>
      <c r="H321" t="str">
        <f t="shared" si="51"/>
        <v>Apr 16, 2020</v>
      </c>
      <c r="I321">
        <f t="shared" si="53"/>
        <v>0</v>
      </c>
      <c r="J321" s="5" t="e">
        <f t="shared" si="54"/>
        <v>#VALUE!</v>
      </c>
      <c r="K321">
        <f t="shared" si="52"/>
        <v>0</v>
      </c>
      <c r="L321">
        <f t="shared" si="55"/>
        <v>0</v>
      </c>
      <c r="M321">
        <f t="shared" si="58"/>
        <v>0</v>
      </c>
    </row>
    <row r="322" spans="1:13" x14ac:dyDescent="0.2">
      <c r="A322">
        <v>321</v>
      </c>
      <c r="B322" t="s">
        <v>205</v>
      </c>
      <c r="C322" t="s">
        <v>17</v>
      </c>
      <c r="F322">
        <f t="shared" ref="F322:F385" si="61">LEN(C322)</f>
        <v>173</v>
      </c>
      <c r="H322" t="str">
        <f t="shared" ref="H322:H385" si="62">IF(ISBLANK(G322),H321,C322)</f>
        <v>Apr 16, 2020</v>
      </c>
      <c r="I322">
        <f t="shared" si="53"/>
        <v>0</v>
      </c>
      <c r="J322" s="5" t="e">
        <f t="shared" si="54"/>
        <v>#VALUE!</v>
      </c>
      <c r="K322">
        <f t="shared" ref="K322:K385" si="63">_xlfn.MINIFS(J:J,D:D,D322,B:B,B322)</f>
        <v>0</v>
      </c>
      <c r="L322">
        <f t="shared" si="55"/>
        <v>0</v>
      </c>
      <c r="M322">
        <f t="shared" si="58"/>
        <v>0</v>
      </c>
    </row>
    <row r="323" spans="1:13" x14ac:dyDescent="0.2">
      <c r="A323">
        <v>322</v>
      </c>
      <c r="B323" t="s">
        <v>317</v>
      </c>
      <c r="C323" t="s">
        <v>318</v>
      </c>
      <c r="F323">
        <f t="shared" si="61"/>
        <v>12</v>
      </c>
      <c r="G323" t="b">
        <v>1</v>
      </c>
      <c r="H323" t="str">
        <f t="shared" si="62"/>
        <v>Apr 20, 2020</v>
      </c>
      <c r="I323">
        <f t="shared" si="53"/>
        <v>0</v>
      </c>
      <c r="J323" s="5" t="e">
        <f t="shared" si="54"/>
        <v>#VALUE!</v>
      </c>
      <c r="K323">
        <f t="shared" si="63"/>
        <v>0</v>
      </c>
      <c r="L323">
        <f t="shared" si="55"/>
        <v>0</v>
      </c>
      <c r="M323">
        <f t="shared" si="58"/>
        <v>0</v>
      </c>
    </row>
    <row r="324" spans="1:13" x14ac:dyDescent="0.2">
      <c r="A324">
        <v>323</v>
      </c>
      <c r="B324" t="s">
        <v>317</v>
      </c>
      <c r="C324" t="s">
        <v>319</v>
      </c>
      <c r="F324">
        <f t="shared" si="61"/>
        <v>233</v>
      </c>
      <c r="H324" t="str">
        <f t="shared" si="62"/>
        <v>Apr 20, 2020</v>
      </c>
      <c r="I324">
        <f t="shared" si="53"/>
        <v>0</v>
      </c>
      <c r="J324" s="5" t="e">
        <f t="shared" si="54"/>
        <v>#VALUE!</v>
      </c>
      <c r="K324">
        <f t="shared" si="63"/>
        <v>0</v>
      </c>
      <c r="L324">
        <f t="shared" si="55"/>
        <v>0</v>
      </c>
      <c r="M324">
        <f t="shared" si="58"/>
        <v>0</v>
      </c>
    </row>
    <row r="325" spans="1:13" x14ac:dyDescent="0.2">
      <c r="A325">
        <v>324</v>
      </c>
      <c r="B325" t="s">
        <v>317</v>
      </c>
      <c r="C325" t="s">
        <v>5</v>
      </c>
      <c r="F325">
        <f t="shared" si="61"/>
        <v>22</v>
      </c>
      <c r="H325" t="str">
        <f t="shared" si="62"/>
        <v>Apr 20, 2020</v>
      </c>
      <c r="I325">
        <f t="shared" si="53"/>
        <v>0</v>
      </c>
      <c r="J325" s="5" t="e">
        <f t="shared" si="54"/>
        <v>#VALUE!</v>
      </c>
      <c r="K325">
        <f t="shared" si="63"/>
        <v>0</v>
      </c>
      <c r="L325">
        <f t="shared" si="55"/>
        <v>0</v>
      </c>
      <c r="M325">
        <f t="shared" si="58"/>
        <v>0</v>
      </c>
    </row>
    <row r="326" spans="1:13" x14ac:dyDescent="0.2">
      <c r="A326">
        <v>325</v>
      </c>
      <c r="B326" t="s">
        <v>317</v>
      </c>
      <c r="C326" t="s">
        <v>320</v>
      </c>
      <c r="D326" t="str">
        <f t="shared" ref="D326:D357" si="64">LEFT(C326,FIND("(",C326)-3)</f>
        <v>Rishi Sunak</v>
      </c>
      <c r="E326" t="str">
        <f t="shared" ref="E326:E357" si="65">MID(C326,FIND("(",C326)+1,5)</f>
        <v>00:07</v>
      </c>
      <c r="F326">
        <f t="shared" si="61"/>
        <v>1103</v>
      </c>
      <c r="H326" t="str">
        <f t="shared" si="62"/>
        <v>Apr 20, 2020</v>
      </c>
      <c r="I326" t="str">
        <f t="shared" ref="I326:I389" si="66">IF(D326=D325,I325,E326)</f>
        <v>00:07</v>
      </c>
      <c r="J326" s="5">
        <f t="shared" ref="J326:J389" si="67">TIME(0,LEFT(E326,2),RIGHT(E326,2))</f>
        <v>8.1018518518518516E-5</v>
      </c>
      <c r="K326">
        <f t="shared" si="63"/>
        <v>8.1018518518518516E-5</v>
      </c>
      <c r="L326">
        <f t="shared" ref="L326:L389" si="68">_xlfn.MAXIFS(J:J,D:D,D326,B:B,B326)</f>
        <v>2.6412037037037036E-2</v>
      </c>
      <c r="M326">
        <f t="shared" si="58"/>
        <v>2.6331018518518517E-2</v>
      </c>
    </row>
    <row r="327" spans="1:13" x14ac:dyDescent="0.2">
      <c r="A327">
        <v>326</v>
      </c>
      <c r="B327" t="s">
        <v>317</v>
      </c>
      <c r="C327" t="s">
        <v>321</v>
      </c>
      <c r="D327" t="str">
        <f t="shared" si="64"/>
        <v>Rishi Sunak</v>
      </c>
      <c r="E327" t="str">
        <f t="shared" si="65"/>
        <v>01:22</v>
      </c>
      <c r="F327">
        <f t="shared" si="61"/>
        <v>1017</v>
      </c>
      <c r="H327" t="str">
        <f t="shared" si="62"/>
        <v>Apr 20, 2020</v>
      </c>
      <c r="I327" t="str">
        <f t="shared" si="66"/>
        <v>00:07</v>
      </c>
      <c r="J327" s="5">
        <f t="shared" si="67"/>
        <v>9.4907407407407408E-4</v>
      </c>
      <c r="K327">
        <f t="shared" si="63"/>
        <v>8.1018518518518516E-5</v>
      </c>
      <c r="L327">
        <f t="shared" si="68"/>
        <v>2.6412037037037036E-2</v>
      </c>
      <c r="M327">
        <f t="shared" si="58"/>
        <v>2.6331018518518517E-2</v>
      </c>
    </row>
    <row r="328" spans="1:13" x14ac:dyDescent="0.2">
      <c r="A328">
        <v>327</v>
      </c>
      <c r="B328" t="s">
        <v>317</v>
      </c>
      <c r="C328" t="s">
        <v>322</v>
      </c>
      <c r="D328" t="str">
        <f t="shared" si="64"/>
        <v>Rishi Sunak</v>
      </c>
      <c r="E328" t="str">
        <f t="shared" si="65"/>
        <v>02:37</v>
      </c>
      <c r="F328">
        <f t="shared" si="61"/>
        <v>913</v>
      </c>
      <c r="H328" t="str">
        <f t="shared" si="62"/>
        <v>Apr 20, 2020</v>
      </c>
      <c r="I328" t="str">
        <f t="shared" si="66"/>
        <v>00:07</v>
      </c>
      <c r="J328" s="5">
        <f t="shared" si="67"/>
        <v>1.8171296296296297E-3</v>
      </c>
      <c r="K328">
        <f t="shared" si="63"/>
        <v>8.1018518518518516E-5</v>
      </c>
      <c r="L328">
        <f t="shared" si="68"/>
        <v>2.6412037037037036E-2</v>
      </c>
      <c r="M328">
        <f t="shared" si="58"/>
        <v>2.6331018518518517E-2</v>
      </c>
    </row>
    <row r="329" spans="1:13" x14ac:dyDescent="0.2">
      <c r="A329">
        <v>328</v>
      </c>
      <c r="B329" t="s">
        <v>317</v>
      </c>
      <c r="C329" t="s">
        <v>323</v>
      </c>
      <c r="D329" t="str">
        <f t="shared" si="64"/>
        <v>Rishi Sunak</v>
      </c>
      <c r="E329" t="str">
        <f t="shared" si="65"/>
        <v>03:43</v>
      </c>
      <c r="F329">
        <f t="shared" si="61"/>
        <v>1007</v>
      </c>
      <c r="H329" t="str">
        <f t="shared" si="62"/>
        <v>Apr 20, 2020</v>
      </c>
      <c r="I329" t="str">
        <f t="shared" si="66"/>
        <v>00:07</v>
      </c>
      <c r="J329" s="5">
        <f t="shared" si="67"/>
        <v>2.5810185185185185E-3</v>
      </c>
      <c r="K329">
        <f t="shared" si="63"/>
        <v>8.1018518518518516E-5</v>
      </c>
      <c r="L329">
        <f t="shared" si="68"/>
        <v>2.6412037037037036E-2</v>
      </c>
      <c r="M329">
        <f t="shared" si="58"/>
        <v>2.6331018518518517E-2</v>
      </c>
    </row>
    <row r="330" spans="1:13" x14ac:dyDescent="0.2">
      <c r="A330">
        <v>329</v>
      </c>
      <c r="B330" t="s">
        <v>317</v>
      </c>
      <c r="C330" t="s">
        <v>324</v>
      </c>
      <c r="D330" t="str">
        <f t="shared" si="64"/>
        <v>Rishi Sunak</v>
      </c>
      <c r="E330" t="str">
        <f t="shared" si="65"/>
        <v>04:51</v>
      </c>
      <c r="F330">
        <f t="shared" si="61"/>
        <v>985</v>
      </c>
      <c r="H330" t="str">
        <f t="shared" si="62"/>
        <v>Apr 20, 2020</v>
      </c>
      <c r="I330" t="str">
        <f t="shared" si="66"/>
        <v>00:07</v>
      </c>
      <c r="J330" s="5">
        <f t="shared" si="67"/>
        <v>3.3680555555555551E-3</v>
      </c>
      <c r="K330">
        <f t="shared" si="63"/>
        <v>8.1018518518518516E-5</v>
      </c>
      <c r="L330">
        <f t="shared" si="68"/>
        <v>2.6412037037037036E-2</v>
      </c>
      <c r="M330">
        <f t="shared" si="58"/>
        <v>2.6331018518518517E-2</v>
      </c>
    </row>
    <row r="331" spans="1:13" x14ac:dyDescent="0.2">
      <c r="A331">
        <v>330</v>
      </c>
      <c r="B331" t="s">
        <v>317</v>
      </c>
      <c r="C331" t="s">
        <v>325</v>
      </c>
      <c r="D331" t="str">
        <f t="shared" si="64"/>
        <v>Rishi Sunak</v>
      </c>
      <c r="E331" t="str">
        <f t="shared" si="65"/>
        <v>06:04</v>
      </c>
      <c r="F331">
        <f t="shared" si="61"/>
        <v>868</v>
      </c>
      <c r="H331" t="str">
        <f t="shared" si="62"/>
        <v>Apr 20, 2020</v>
      </c>
      <c r="I331" t="str">
        <f t="shared" si="66"/>
        <v>00:07</v>
      </c>
      <c r="J331" s="5">
        <f t="shared" si="67"/>
        <v>4.2129629629629626E-3</v>
      </c>
      <c r="K331">
        <f t="shared" si="63"/>
        <v>8.1018518518518516E-5</v>
      </c>
      <c r="L331">
        <f t="shared" si="68"/>
        <v>2.6412037037037036E-2</v>
      </c>
      <c r="M331">
        <f t="shared" si="58"/>
        <v>2.6331018518518517E-2</v>
      </c>
    </row>
    <row r="332" spans="1:13" x14ac:dyDescent="0.2">
      <c r="A332">
        <v>331</v>
      </c>
      <c r="B332" t="s">
        <v>317</v>
      </c>
      <c r="C332" t="s">
        <v>326</v>
      </c>
      <c r="D332" t="str">
        <f t="shared" si="64"/>
        <v>Rishi Sunak</v>
      </c>
      <c r="E332" t="str">
        <f t="shared" si="65"/>
        <v>07:15</v>
      </c>
      <c r="F332">
        <f t="shared" si="61"/>
        <v>518</v>
      </c>
      <c r="H332" t="str">
        <f t="shared" si="62"/>
        <v>Apr 20, 2020</v>
      </c>
      <c r="I332" t="str">
        <f t="shared" si="66"/>
        <v>00:07</v>
      </c>
      <c r="J332" s="5">
        <f t="shared" si="67"/>
        <v>5.0347222222222225E-3</v>
      </c>
      <c r="K332">
        <f t="shared" si="63"/>
        <v>8.1018518518518516E-5</v>
      </c>
      <c r="L332">
        <f t="shared" si="68"/>
        <v>2.6412037037037036E-2</v>
      </c>
      <c r="M332">
        <f t="shared" si="58"/>
        <v>2.6331018518518517E-2</v>
      </c>
    </row>
    <row r="333" spans="1:13" x14ac:dyDescent="0.2">
      <c r="A333">
        <v>332</v>
      </c>
      <c r="B333" t="s">
        <v>317</v>
      </c>
      <c r="C333" t="s">
        <v>327</v>
      </c>
      <c r="D333" t="str">
        <f t="shared" si="64"/>
        <v>Angela McLean</v>
      </c>
      <c r="E333" t="str">
        <f t="shared" si="65"/>
        <v>07:50</v>
      </c>
      <c r="F333">
        <f t="shared" si="61"/>
        <v>774</v>
      </c>
      <c r="H333" t="str">
        <f t="shared" si="62"/>
        <v>Apr 20, 2020</v>
      </c>
      <c r="I333" t="str">
        <f t="shared" si="66"/>
        <v>07:50</v>
      </c>
      <c r="J333" s="5">
        <f t="shared" si="67"/>
        <v>5.4398148148148149E-3</v>
      </c>
      <c r="K333">
        <f t="shared" si="63"/>
        <v>5.4398148148148149E-3</v>
      </c>
      <c r="L333">
        <f t="shared" si="68"/>
        <v>6.4930555555555549E-3</v>
      </c>
      <c r="M333">
        <f t="shared" si="58"/>
        <v>1.05324074074074E-3</v>
      </c>
    </row>
    <row r="334" spans="1:13" x14ac:dyDescent="0.2">
      <c r="A334">
        <v>333</v>
      </c>
      <c r="B334" t="s">
        <v>317</v>
      </c>
      <c r="C334" t="s">
        <v>328</v>
      </c>
      <c r="D334" t="str">
        <f t="shared" si="64"/>
        <v>Angela McLean</v>
      </c>
      <c r="E334" t="str">
        <f t="shared" si="65"/>
        <v>08:42</v>
      </c>
      <c r="F334">
        <f t="shared" si="61"/>
        <v>520</v>
      </c>
      <c r="H334" t="str">
        <f t="shared" si="62"/>
        <v>Apr 20, 2020</v>
      </c>
      <c r="I334" t="str">
        <f t="shared" si="66"/>
        <v>07:50</v>
      </c>
      <c r="J334" s="5">
        <f t="shared" si="67"/>
        <v>6.0416666666666665E-3</v>
      </c>
      <c r="K334">
        <f t="shared" si="63"/>
        <v>5.4398148148148149E-3</v>
      </c>
      <c r="L334">
        <f t="shared" si="68"/>
        <v>6.4930555555555549E-3</v>
      </c>
      <c r="M334">
        <f t="shared" si="58"/>
        <v>1.05324074074074E-3</v>
      </c>
    </row>
    <row r="335" spans="1:13" x14ac:dyDescent="0.2">
      <c r="A335">
        <v>334</v>
      </c>
      <c r="B335" t="s">
        <v>317</v>
      </c>
      <c r="C335" t="s">
        <v>329</v>
      </c>
      <c r="D335" t="str">
        <f t="shared" si="64"/>
        <v>Angela McLean</v>
      </c>
      <c r="E335" t="str">
        <f t="shared" si="65"/>
        <v>09:21</v>
      </c>
      <c r="F335">
        <f t="shared" si="61"/>
        <v>690</v>
      </c>
      <c r="H335" t="str">
        <f t="shared" si="62"/>
        <v>Apr 20, 2020</v>
      </c>
      <c r="I335" t="str">
        <f t="shared" si="66"/>
        <v>07:50</v>
      </c>
      <c r="J335" s="5">
        <f t="shared" si="67"/>
        <v>6.4930555555555549E-3</v>
      </c>
      <c r="K335">
        <f t="shared" si="63"/>
        <v>5.4398148148148149E-3</v>
      </c>
      <c r="L335">
        <f t="shared" si="68"/>
        <v>6.4930555555555549E-3</v>
      </c>
      <c r="M335">
        <f t="shared" si="58"/>
        <v>1.05324074074074E-3</v>
      </c>
    </row>
    <row r="336" spans="1:13" x14ac:dyDescent="0.2">
      <c r="A336">
        <v>335</v>
      </c>
      <c r="B336" t="s">
        <v>317</v>
      </c>
      <c r="C336" t="s">
        <v>330</v>
      </c>
      <c r="D336" t="str">
        <f t="shared" si="64"/>
        <v>Angela</v>
      </c>
      <c r="E336" t="str">
        <f t="shared" si="65"/>
        <v>10:03</v>
      </c>
      <c r="F336">
        <f t="shared" si="61"/>
        <v>595</v>
      </c>
      <c r="H336" t="str">
        <f t="shared" si="62"/>
        <v>Apr 20, 2020</v>
      </c>
      <c r="I336" t="str">
        <f t="shared" si="66"/>
        <v>10:03</v>
      </c>
      <c r="J336" s="5">
        <f t="shared" si="67"/>
        <v>6.9791666666666674E-3</v>
      </c>
      <c r="K336">
        <f t="shared" si="63"/>
        <v>6.9791666666666674E-3</v>
      </c>
      <c r="L336">
        <f t="shared" si="68"/>
        <v>6.9791666666666674E-3</v>
      </c>
      <c r="M336">
        <f t="shared" si="58"/>
        <v>0</v>
      </c>
    </row>
    <row r="337" spans="1:13" x14ac:dyDescent="0.2">
      <c r="A337">
        <v>336</v>
      </c>
      <c r="B337" t="s">
        <v>317</v>
      </c>
      <c r="C337" t="s">
        <v>331</v>
      </c>
      <c r="D337" t="str">
        <f t="shared" si="64"/>
        <v>Rishi Sunak</v>
      </c>
      <c r="E337" t="str">
        <f t="shared" si="65"/>
        <v>10:43</v>
      </c>
      <c r="F337">
        <f t="shared" si="61"/>
        <v>94</v>
      </c>
      <c r="H337" t="str">
        <f t="shared" si="62"/>
        <v>Apr 20, 2020</v>
      </c>
      <c r="I337" t="str">
        <f t="shared" si="66"/>
        <v>10:43</v>
      </c>
      <c r="J337" s="5">
        <f t="shared" si="67"/>
        <v>7.4421296296296293E-3</v>
      </c>
      <c r="K337">
        <f t="shared" si="63"/>
        <v>8.1018518518518516E-5</v>
      </c>
      <c r="L337">
        <f t="shared" si="68"/>
        <v>2.6412037037037036E-2</v>
      </c>
      <c r="M337">
        <f t="shared" si="58"/>
        <v>2.6331018518518517E-2</v>
      </c>
    </row>
    <row r="338" spans="1:13" x14ac:dyDescent="0.2">
      <c r="A338">
        <v>337</v>
      </c>
      <c r="B338" t="s">
        <v>317</v>
      </c>
      <c r="C338" t="s">
        <v>332</v>
      </c>
      <c r="D338" t="str">
        <f t="shared" si="64"/>
        <v>Hugh Pym</v>
      </c>
      <c r="E338" t="str">
        <f t="shared" si="65"/>
        <v>10:49</v>
      </c>
      <c r="F338">
        <f t="shared" si="61"/>
        <v>359</v>
      </c>
      <c r="H338" t="str">
        <f t="shared" si="62"/>
        <v>Apr 20, 2020</v>
      </c>
      <c r="I338" t="str">
        <f t="shared" si="66"/>
        <v>10:49</v>
      </c>
      <c r="J338" s="5">
        <f t="shared" si="67"/>
        <v>7.5115740740740742E-3</v>
      </c>
      <c r="K338">
        <f t="shared" si="63"/>
        <v>7.5115740740740742E-3</v>
      </c>
      <c r="L338">
        <f t="shared" si="68"/>
        <v>8.819444444444444E-3</v>
      </c>
      <c r="M338">
        <f t="shared" si="58"/>
        <v>1.3078703703703698E-3</v>
      </c>
    </row>
    <row r="339" spans="1:13" x14ac:dyDescent="0.2">
      <c r="A339">
        <v>338</v>
      </c>
      <c r="B339" t="s">
        <v>317</v>
      </c>
      <c r="C339" t="s">
        <v>333</v>
      </c>
      <c r="D339" t="str">
        <f t="shared" si="64"/>
        <v>Rishi Sunak</v>
      </c>
      <c r="E339" t="str">
        <f t="shared" si="65"/>
        <v>11:14</v>
      </c>
      <c r="F339">
        <f t="shared" si="61"/>
        <v>737</v>
      </c>
      <c r="H339" t="str">
        <f t="shared" si="62"/>
        <v>Apr 20, 2020</v>
      </c>
      <c r="I339" t="str">
        <f t="shared" si="66"/>
        <v>11:14</v>
      </c>
      <c r="J339" s="5">
        <f t="shared" si="67"/>
        <v>7.8009259259259256E-3</v>
      </c>
      <c r="K339">
        <f t="shared" si="63"/>
        <v>8.1018518518518516E-5</v>
      </c>
      <c r="L339">
        <f t="shared" si="68"/>
        <v>2.6412037037037036E-2</v>
      </c>
      <c r="M339">
        <f t="shared" si="58"/>
        <v>2.6331018518518517E-2</v>
      </c>
    </row>
    <row r="340" spans="1:13" x14ac:dyDescent="0.2">
      <c r="A340">
        <v>339</v>
      </c>
      <c r="B340" t="s">
        <v>317</v>
      </c>
      <c r="C340" t="s">
        <v>334</v>
      </c>
      <c r="D340" t="str">
        <f t="shared" si="64"/>
        <v>Yvonne Doyle</v>
      </c>
      <c r="E340" t="str">
        <f t="shared" si="65"/>
        <v>11:51</v>
      </c>
      <c r="F340">
        <f t="shared" si="61"/>
        <v>701</v>
      </c>
      <c r="H340" t="str">
        <f t="shared" si="62"/>
        <v>Apr 20, 2020</v>
      </c>
      <c r="I340" t="str">
        <f t="shared" si="66"/>
        <v>11:51</v>
      </c>
      <c r="J340" s="5">
        <f t="shared" si="67"/>
        <v>8.2291666666666659E-3</v>
      </c>
      <c r="K340">
        <f t="shared" si="63"/>
        <v>8.2291666666666659E-3</v>
      </c>
      <c r="L340">
        <f t="shared" si="68"/>
        <v>1.5405092592592593E-2</v>
      </c>
      <c r="M340">
        <f t="shared" si="58"/>
        <v>7.1759259259259276E-3</v>
      </c>
    </row>
    <row r="341" spans="1:13" x14ac:dyDescent="0.2">
      <c r="A341">
        <v>340</v>
      </c>
      <c r="B341" t="s">
        <v>317</v>
      </c>
      <c r="C341" t="s">
        <v>335</v>
      </c>
      <c r="D341" t="str">
        <f t="shared" si="64"/>
        <v>Rishi Sunak</v>
      </c>
      <c r="E341" t="str">
        <f t="shared" si="65"/>
        <v>12:38</v>
      </c>
      <c r="F341">
        <f t="shared" si="61"/>
        <v>80</v>
      </c>
      <c r="H341" t="str">
        <f t="shared" si="62"/>
        <v>Apr 20, 2020</v>
      </c>
      <c r="I341" t="str">
        <f t="shared" si="66"/>
        <v>12:38</v>
      </c>
      <c r="J341" s="5">
        <f t="shared" si="67"/>
        <v>8.773148148148148E-3</v>
      </c>
      <c r="K341">
        <f t="shared" si="63"/>
        <v>8.1018518518518516E-5</v>
      </c>
      <c r="L341">
        <f t="shared" si="68"/>
        <v>2.6412037037037036E-2</v>
      </c>
      <c r="M341">
        <f t="shared" si="58"/>
        <v>2.6331018518518517E-2</v>
      </c>
    </row>
    <row r="342" spans="1:13" x14ac:dyDescent="0.2">
      <c r="A342">
        <v>341</v>
      </c>
      <c r="B342" t="s">
        <v>317</v>
      </c>
      <c r="C342" t="s">
        <v>336</v>
      </c>
      <c r="D342" t="str">
        <f t="shared" si="64"/>
        <v>Hugh Pym</v>
      </c>
      <c r="E342" t="str">
        <f t="shared" si="65"/>
        <v>12:42</v>
      </c>
      <c r="F342">
        <f t="shared" si="61"/>
        <v>225</v>
      </c>
      <c r="H342" t="str">
        <f t="shared" si="62"/>
        <v>Apr 20, 2020</v>
      </c>
      <c r="I342" t="str">
        <f t="shared" si="66"/>
        <v>12:42</v>
      </c>
      <c r="J342" s="5">
        <f t="shared" si="67"/>
        <v>8.819444444444444E-3</v>
      </c>
      <c r="K342">
        <f t="shared" si="63"/>
        <v>7.5115740740740742E-3</v>
      </c>
      <c r="L342">
        <f t="shared" si="68"/>
        <v>8.819444444444444E-3</v>
      </c>
      <c r="M342">
        <f t="shared" si="58"/>
        <v>1.3078703703703698E-3</v>
      </c>
    </row>
    <row r="343" spans="1:13" x14ac:dyDescent="0.2">
      <c r="A343">
        <v>342</v>
      </c>
      <c r="B343" t="s">
        <v>317</v>
      </c>
      <c r="C343" t="s">
        <v>337</v>
      </c>
      <c r="D343" t="str">
        <f t="shared" si="64"/>
        <v>Rishi Sunak</v>
      </c>
      <c r="E343" t="str">
        <f t="shared" si="65"/>
        <v>12:56</v>
      </c>
      <c r="F343">
        <f t="shared" si="61"/>
        <v>615</v>
      </c>
      <c r="H343" t="str">
        <f t="shared" si="62"/>
        <v>Apr 20, 2020</v>
      </c>
      <c r="I343" t="str">
        <f t="shared" si="66"/>
        <v>12:56</v>
      </c>
      <c r="J343" s="5">
        <f t="shared" si="67"/>
        <v>8.9814814814814809E-3</v>
      </c>
      <c r="K343">
        <f t="shared" si="63"/>
        <v>8.1018518518518516E-5</v>
      </c>
      <c r="L343">
        <f t="shared" si="68"/>
        <v>2.6412037037037036E-2</v>
      </c>
      <c r="M343">
        <f t="shared" si="58"/>
        <v>2.6331018518518517E-2</v>
      </c>
    </row>
    <row r="344" spans="1:13" x14ac:dyDescent="0.2">
      <c r="A344">
        <v>343</v>
      </c>
      <c r="B344" t="s">
        <v>317</v>
      </c>
      <c r="C344" t="s">
        <v>338</v>
      </c>
      <c r="D344" t="str">
        <f t="shared" si="64"/>
        <v>Rishi Sunak</v>
      </c>
      <c r="E344" t="str">
        <f t="shared" si="65"/>
        <v>13:25</v>
      </c>
      <c r="F344">
        <f t="shared" si="61"/>
        <v>620</v>
      </c>
      <c r="H344" t="str">
        <f t="shared" si="62"/>
        <v>Apr 20, 2020</v>
      </c>
      <c r="I344" t="str">
        <f t="shared" si="66"/>
        <v>12:56</v>
      </c>
      <c r="J344" s="5">
        <f t="shared" si="67"/>
        <v>9.3171296296296283E-3</v>
      </c>
      <c r="K344">
        <f t="shared" si="63"/>
        <v>8.1018518518518516E-5</v>
      </c>
      <c r="L344">
        <f t="shared" si="68"/>
        <v>2.6412037037037036E-2</v>
      </c>
      <c r="M344">
        <f t="shared" si="58"/>
        <v>2.6331018518518517E-2</v>
      </c>
    </row>
    <row r="345" spans="1:13" x14ac:dyDescent="0.2">
      <c r="A345">
        <v>344</v>
      </c>
      <c r="B345" t="s">
        <v>317</v>
      </c>
      <c r="C345" t="s">
        <v>339</v>
      </c>
      <c r="D345" t="str">
        <f t="shared" si="64"/>
        <v>Rishi Sunak</v>
      </c>
      <c r="E345" t="str">
        <f t="shared" si="65"/>
        <v>13:56</v>
      </c>
      <c r="F345">
        <f t="shared" si="61"/>
        <v>810</v>
      </c>
      <c r="H345" t="str">
        <f t="shared" si="62"/>
        <v>Apr 20, 2020</v>
      </c>
      <c r="I345" t="str">
        <f t="shared" si="66"/>
        <v>12:56</v>
      </c>
      <c r="J345" s="5">
        <f t="shared" si="67"/>
        <v>9.6759259259259264E-3</v>
      </c>
      <c r="K345">
        <f t="shared" si="63"/>
        <v>8.1018518518518516E-5</v>
      </c>
      <c r="L345">
        <f t="shared" si="68"/>
        <v>2.6412037037037036E-2</v>
      </c>
      <c r="M345">
        <f t="shared" si="58"/>
        <v>2.6331018518518517E-2</v>
      </c>
    </row>
    <row r="346" spans="1:13" x14ac:dyDescent="0.2">
      <c r="A346">
        <v>345</v>
      </c>
      <c r="B346" t="s">
        <v>317</v>
      </c>
      <c r="C346" t="s">
        <v>340</v>
      </c>
      <c r="D346" t="str">
        <f t="shared" si="64"/>
        <v>Rishi Sunak</v>
      </c>
      <c r="E346" t="str">
        <f t="shared" si="65"/>
        <v>14:38</v>
      </c>
      <c r="F346">
        <f t="shared" si="61"/>
        <v>64</v>
      </c>
      <c r="H346" t="str">
        <f t="shared" si="62"/>
        <v>Apr 20, 2020</v>
      </c>
      <c r="I346" t="str">
        <f t="shared" si="66"/>
        <v>12:56</v>
      </c>
      <c r="J346" s="5">
        <f t="shared" si="67"/>
        <v>1.0162037037037037E-2</v>
      </c>
      <c r="K346">
        <f t="shared" si="63"/>
        <v>8.1018518518518516E-5</v>
      </c>
      <c r="L346">
        <f t="shared" si="68"/>
        <v>2.6412037037037036E-2</v>
      </c>
      <c r="M346">
        <f t="shared" si="58"/>
        <v>2.6331018518518517E-2</v>
      </c>
    </row>
    <row r="347" spans="1:13" x14ac:dyDescent="0.2">
      <c r="A347">
        <v>346</v>
      </c>
      <c r="B347" t="s">
        <v>317</v>
      </c>
      <c r="C347" t="s">
        <v>341</v>
      </c>
      <c r="D347" t="str">
        <f t="shared" si="64"/>
        <v>Robert Peston</v>
      </c>
      <c r="E347" t="str">
        <f t="shared" si="65"/>
        <v>14:42</v>
      </c>
      <c r="F347">
        <f t="shared" si="61"/>
        <v>390</v>
      </c>
      <c r="H347" t="str">
        <f t="shared" si="62"/>
        <v>Apr 20, 2020</v>
      </c>
      <c r="I347" t="str">
        <f t="shared" si="66"/>
        <v>14:42</v>
      </c>
      <c r="J347" s="5">
        <f t="shared" si="67"/>
        <v>1.0208333333333333E-2</v>
      </c>
      <c r="K347">
        <f t="shared" si="63"/>
        <v>1.0208333333333333E-2</v>
      </c>
      <c r="L347">
        <f t="shared" si="68"/>
        <v>1.0601851851851854E-2</v>
      </c>
      <c r="M347">
        <f t="shared" si="58"/>
        <v>3.9351851851852047E-4</v>
      </c>
    </row>
    <row r="348" spans="1:13" x14ac:dyDescent="0.2">
      <c r="A348">
        <v>347</v>
      </c>
      <c r="B348" t="s">
        <v>317</v>
      </c>
      <c r="C348" t="s">
        <v>342</v>
      </c>
      <c r="D348" t="str">
        <f t="shared" si="64"/>
        <v>Robert Peston</v>
      </c>
      <c r="E348" t="str">
        <f t="shared" si="65"/>
        <v>15:16</v>
      </c>
      <c r="F348">
        <f t="shared" si="61"/>
        <v>443</v>
      </c>
      <c r="H348" t="str">
        <f t="shared" si="62"/>
        <v>Apr 20, 2020</v>
      </c>
      <c r="I348" t="str">
        <f t="shared" si="66"/>
        <v>14:42</v>
      </c>
      <c r="J348" s="5">
        <f t="shared" si="67"/>
        <v>1.0601851851851854E-2</v>
      </c>
      <c r="K348">
        <f t="shared" si="63"/>
        <v>1.0208333333333333E-2</v>
      </c>
      <c r="L348">
        <f t="shared" si="68"/>
        <v>1.0601851851851854E-2</v>
      </c>
      <c r="M348">
        <f t="shared" si="58"/>
        <v>3.9351851851852047E-4</v>
      </c>
    </row>
    <row r="349" spans="1:13" x14ac:dyDescent="0.2">
      <c r="A349">
        <v>348</v>
      </c>
      <c r="B349" t="s">
        <v>317</v>
      </c>
      <c r="C349" t="s">
        <v>343</v>
      </c>
      <c r="D349" t="str">
        <f t="shared" si="64"/>
        <v>Rishi Sunak</v>
      </c>
      <c r="E349" t="str">
        <f t="shared" si="65"/>
        <v>15:41</v>
      </c>
      <c r="F349">
        <f t="shared" si="61"/>
        <v>872</v>
      </c>
      <c r="H349" t="str">
        <f t="shared" si="62"/>
        <v>Apr 20, 2020</v>
      </c>
      <c r="I349" t="str">
        <f t="shared" si="66"/>
        <v>15:41</v>
      </c>
      <c r="J349" s="5">
        <f t="shared" si="67"/>
        <v>1.0891203703703703E-2</v>
      </c>
      <c r="K349">
        <f t="shared" si="63"/>
        <v>8.1018518518518516E-5</v>
      </c>
      <c r="L349">
        <f t="shared" si="68"/>
        <v>2.6412037037037036E-2</v>
      </c>
      <c r="M349">
        <f t="shared" si="58"/>
        <v>2.6331018518518517E-2</v>
      </c>
    </row>
    <row r="350" spans="1:13" x14ac:dyDescent="0.2">
      <c r="A350">
        <v>349</v>
      </c>
      <c r="B350" t="s">
        <v>317</v>
      </c>
      <c r="C350" t="s">
        <v>344</v>
      </c>
      <c r="D350" t="str">
        <f t="shared" si="64"/>
        <v>Rishi Sunak</v>
      </c>
      <c r="E350" t="str">
        <f t="shared" si="65"/>
        <v>16:26</v>
      </c>
      <c r="F350">
        <f t="shared" si="61"/>
        <v>598</v>
      </c>
      <c r="H350" t="str">
        <f t="shared" si="62"/>
        <v>Apr 20, 2020</v>
      </c>
      <c r="I350" t="str">
        <f t="shared" si="66"/>
        <v>15:41</v>
      </c>
      <c r="J350" s="5">
        <f t="shared" si="67"/>
        <v>1.1412037037037038E-2</v>
      </c>
      <c r="K350">
        <f t="shared" si="63"/>
        <v>8.1018518518518516E-5</v>
      </c>
      <c r="L350">
        <f t="shared" si="68"/>
        <v>2.6412037037037036E-2</v>
      </c>
      <c r="M350">
        <f t="shared" si="58"/>
        <v>2.6331018518518517E-2</v>
      </c>
    </row>
    <row r="351" spans="1:13" x14ac:dyDescent="0.2">
      <c r="A351">
        <v>350</v>
      </c>
      <c r="B351" t="s">
        <v>317</v>
      </c>
      <c r="C351" t="s">
        <v>345</v>
      </c>
      <c r="D351" t="str">
        <f t="shared" si="64"/>
        <v>Yvonne Doyle</v>
      </c>
      <c r="E351" t="str">
        <f t="shared" si="65"/>
        <v>16:59</v>
      </c>
      <c r="F351">
        <f t="shared" si="61"/>
        <v>755</v>
      </c>
      <c r="H351" t="str">
        <f t="shared" si="62"/>
        <v>Apr 20, 2020</v>
      </c>
      <c r="I351" t="str">
        <f t="shared" si="66"/>
        <v>16:59</v>
      </c>
      <c r="J351" s="5">
        <f t="shared" si="67"/>
        <v>1.1793981481481482E-2</v>
      </c>
      <c r="K351">
        <f t="shared" si="63"/>
        <v>8.2291666666666659E-3</v>
      </c>
      <c r="L351">
        <f t="shared" si="68"/>
        <v>1.5405092592592593E-2</v>
      </c>
      <c r="M351">
        <f t="shared" ref="M351:M414" si="69">L351-K351</f>
        <v>7.1759259259259276E-3</v>
      </c>
    </row>
    <row r="352" spans="1:13" x14ac:dyDescent="0.2">
      <c r="A352">
        <v>351</v>
      </c>
      <c r="B352" t="s">
        <v>317</v>
      </c>
      <c r="C352" t="s">
        <v>346</v>
      </c>
      <c r="D352" t="str">
        <f t="shared" si="64"/>
        <v>Rishi Sunak</v>
      </c>
      <c r="E352" t="str">
        <f t="shared" si="65"/>
        <v>17:44</v>
      </c>
      <c r="F352">
        <f t="shared" si="61"/>
        <v>107</v>
      </c>
      <c r="H352" t="str">
        <f t="shared" si="62"/>
        <v>Apr 20, 2020</v>
      </c>
      <c r="I352" t="str">
        <f t="shared" si="66"/>
        <v>17:44</v>
      </c>
      <c r="J352" s="5">
        <f t="shared" si="67"/>
        <v>1.2314814814814815E-2</v>
      </c>
      <c r="K352">
        <f t="shared" si="63"/>
        <v>8.1018518518518516E-5</v>
      </c>
      <c r="L352">
        <f t="shared" si="68"/>
        <v>2.6412037037037036E-2</v>
      </c>
      <c r="M352">
        <f t="shared" si="69"/>
        <v>2.6331018518518517E-2</v>
      </c>
    </row>
    <row r="353" spans="1:13" x14ac:dyDescent="0.2">
      <c r="A353">
        <v>352</v>
      </c>
      <c r="B353" t="s">
        <v>317</v>
      </c>
      <c r="C353" t="s">
        <v>347</v>
      </c>
      <c r="D353" t="str">
        <f t="shared" si="64"/>
        <v>Beth Rigby</v>
      </c>
      <c r="E353" t="str">
        <f t="shared" si="65"/>
        <v>17:49</v>
      </c>
      <c r="F353">
        <f t="shared" si="61"/>
        <v>584</v>
      </c>
      <c r="H353" t="str">
        <f t="shared" si="62"/>
        <v>Apr 20, 2020</v>
      </c>
      <c r="I353" t="str">
        <f t="shared" si="66"/>
        <v>17:49</v>
      </c>
      <c r="J353" s="5">
        <f t="shared" si="67"/>
        <v>1.2372685185185186E-2</v>
      </c>
      <c r="K353">
        <f t="shared" si="63"/>
        <v>1.2372685185185186E-2</v>
      </c>
      <c r="L353">
        <f t="shared" si="68"/>
        <v>1.2372685185185186E-2</v>
      </c>
      <c r="M353">
        <f t="shared" si="69"/>
        <v>0</v>
      </c>
    </row>
    <row r="354" spans="1:13" x14ac:dyDescent="0.2">
      <c r="A354">
        <v>353</v>
      </c>
      <c r="B354" t="s">
        <v>317</v>
      </c>
      <c r="C354" t="s">
        <v>348</v>
      </c>
      <c r="D354" t="str">
        <f t="shared" si="64"/>
        <v>Rishi Sunak</v>
      </c>
      <c r="E354" t="str">
        <f t="shared" si="65"/>
        <v>18:30</v>
      </c>
      <c r="F354">
        <f t="shared" si="61"/>
        <v>800</v>
      </c>
      <c r="H354" t="str">
        <f t="shared" si="62"/>
        <v>Apr 20, 2020</v>
      </c>
      <c r="I354" t="str">
        <f t="shared" si="66"/>
        <v>18:30</v>
      </c>
      <c r="J354" s="5">
        <f t="shared" si="67"/>
        <v>1.2847222222222223E-2</v>
      </c>
      <c r="K354">
        <f t="shared" si="63"/>
        <v>8.1018518518518516E-5</v>
      </c>
      <c r="L354">
        <f t="shared" si="68"/>
        <v>2.6412037037037036E-2</v>
      </c>
      <c r="M354">
        <f t="shared" si="69"/>
        <v>2.6331018518518517E-2</v>
      </c>
    </row>
    <row r="355" spans="1:13" x14ac:dyDescent="0.2">
      <c r="A355">
        <v>354</v>
      </c>
      <c r="B355" t="s">
        <v>317</v>
      </c>
      <c r="C355" t="s">
        <v>349</v>
      </c>
      <c r="D355" t="str">
        <f t="shared" si="64"/>
        <v>Rishi Sunak</v>
      </c>
      <c r="E355" t="str">
        <f t="shared" si="65"/>
        <v>19:12</v>
      </c>
      <c r="F355">
        <f t="shared" si="61"/>
        <v>252</v>
      </c>
      <c r="H355" t="str">
        <f t="shared" si="62"/>
        <v>Apr 20, 2020</v>
      </c>
      <c r="I355" t="str">
        <f t="shared" si="66"/>
        <v>18:30</v>
      </c>
      <c r="J355" s="5">
        <f t="shared" si="67"/>
        <v>1.3333333333333334E-2</v>
      </c>
      <c r="K355">
        <f t="shared" si="63"/>
        <v>8.1018518518518516E-5</v>
      </c>
      <c r="L355">
        <f t="shared" si="68"/>
        <v>2.6412037037037036E-2</v>
      </c>
      <c r="M355">
        <f t="shared" si="69"/>
        <v>2.6331018518518517E-2</v>
      </c>
    </row>
    <row r="356" spans="1:13" x14ac:dyDescent="0.2">
      <c r="A356">
        <v>355</v>
      </c>
      <c r="B356" t="s">
        <v>317</v>
      </c>
      <c r="C356" t="s">
        <v>350</v>
      </c>
      <c r="D356" t="str">
        <f t="shared" si="64"/>
        <v>Yvonne Doyle</v>
      </c>
      <c r="E356" t="str">
        <f t="shared" si="65"/>
        <v>19:25</v>
      </c>
      <c r="F356">
        <f t="shared" si="61"/>
        <v>621</v>
      </c>
      <c r="H356" t="str">
        <f t="shared" si="62"/>
        <v>Apr 20, 2020</v>
      </c>
      <c r="I356" t="str">
        <f t="shared" si="66"/>
        <v>19:25</v>
      </c>
      <c r="J356" s="5">
        <f t="shared" si="67"/>
        <v>1.3483796296296298E-2</v>
      </c>
      <c r="K356">
        <f t="shared" si="63"/>
        <v>8.2291666666666659E-3</v>
      </c>
      <c r="L356">
        <f t="shared" si="68"/>
        <v>1.5405092592592593E-2</v>
      </c>
      <c r="M356">
        <f t="shared" si="69"/>
        <v>7.1759259259259276E-3</v>
      </c>
    </row>
    <row r="357" spans="1:13" x14ac:dyDescent="0.2">
      <c r="A357">
        <v>356</v>
      </c>
      <c r="B357" t="s">
        <v>317</v>
      </c>
      <c r="C357" t="s">
        <v>351</v>
      </c>
      <c r="D357" t="str">
        <f t="shared" si="64"/>
        <v>Yvonne Doyle</v>
      </c>
      <c r="E357" t="str">
        <f t="shared" si="65"/>
        <v>20:03</v>
      </c>
      <c r="F357">
        <f t="shared" si="61"/>
        <v>251</v>
      </c>
      <c r="H357" t="str">
        <f t="shared" si="62"/>
        <v>Apr 20, 2020</v>
      </c>
      <c r="I357" t="str">
        <f t="shared" si="66"/>
        <v>19:25</v>
      </c>
      <c r="J357" s="5">
        <f t="shared" si="67"/>
        <v>1.3923611111111111E-2</v>
      </c>
      <c r="K357">
        <f t="shared" si="63"/>
        <v>8.2291666666666659E-3</v>
      </c>
      <c r="L357">
        <f t="shared" si="68"/>
        <v>1.5405092592592593E-2</v>
      </c>
      <c r="M357">
        <f t="shared" si="69"/>
        <v>7.1759259259259276E-3</v>
      </c>
    </row>
    <row r="358" spans="1:13" x14ac:dyDescent="0.2">
      <c r="A358">
        <v>357</v>
      </c>
      <c r="B358" t="s">
        <v>317</v>
      </c>
      <c r="C358" t="s">
        <v>352</v>
      </c>
      <c r="D358" t="str">
        <f t="shared" ref="D358:D389" si="70">LEFT(C358,FIND("(",C358)-3)</f>
        <v>Rishi Sunak</v>
      </c>
      <c r="E358" t="str">
        <f t="shared" ref="E358:E389" si="71">MID(C358,FIND("(",C358)+1,5)</f>
        <v>20:18</v>
      </c>
      <c r="F358">
        <f t="shared" si="61"/>
        <v>41</v>
      </c>
      <c r="H358" t="str">
        <f t="shared" si="62"/>
        <v>Apr 20, 2020</v>
      </c>
      <c r="I358" t="str">
        <f t="shared" si="66"/>
        <v>20:18</v>
      </c>
      <c r="J358" s="5">
        <f t="shared" si="67"/>
        <v>1.4097222222222221E-2</v>
      </c>
      <c r="K358">
        <f t="shared" si="63"/>
        <v>8.1018518518518516E-5</v>
      </c>
      <c r="L358">
        <f t="shared" si="68"/>
        <v>2.6412037037037036E-2</v>
      </c>
      <c r="M358">
        <f t="shared" si="69"/>
        <v>2.6331018518518517E-2</v>
      </c>
    </row>
    <row r="359" spans="1:13" x14ac:dyDescent="0.2">
      <c r="A359">
        <v>358</v>
      </c>
      <c r="B359" t="s">
        <v>317</v>
      </c>
      <c r="C359" t="s">
        <v>353</v>
      </c>
      <c r="D359" t="str">
        <f t="shared" si="70"/>
        <v>Beth</v>
      </c>
      <c r="E359" t="str">
        <f t="shared" si="71"/>
        <v>20:20</v>
      </c>
      <c r="F359">
        <f t="shared" si="61"/>
        <v>365</v>
      </c>
      <c r="H359" t="str">
        <f t="shared" si="62"/>
        <v>Apr 20, 2020</v>
      </c>
      <c r="I359" t="str">
        <f t="shared" si="66"/>
        <v>20:20</v>
      </c>
      <c r="J359" s="5">
        <f t="shared" si="67"/>
        <v>1.4120370370370368E-2</v>
      </c>
      <c r="K359">
        <f t="shared" si="63"/>
        <v>1.4120370370370368E-2</v>
      </c>
      <c r="L359">
        <f t="shared" si="68"/>
        <v>1.4120370370370368E-2</v>
      </c>
      <c r="M359">
        <f t="shared" si="69"/>
        <v>0</v>
      </c>
    </row>
    <row r="360" spans="1:13" x14ac:dyDescent="0.2">
      <c r="A360">
        <v>359</v>
      </c>
      <c r="B360" t="s">
        <v>317</v>
      </c>
      <c r="C360" t="s">
        <v>354</v>
      </c>
      <c r="D360" t="str">
        <f t="shared" si="70"/>
        <v>Yvonne Doyle</v>
      </c>
      <c r="E360" t="str">
        <f t="shared" si="71"/>
        <v>20:42</v>
      </c>
      <c r="F360">
        <f t="shared" si="61"/>
        <v>456</v>
      </c>
      <c r="H360" t="str">
        <f t="shared" si="62"/>
        <v>Apr 20, 2020</v>
      </c>
      <c r="I360" t="str">
        <f t="shared" si="66"/>
        <v>20:42</v>
      </c>
      <c r="J360" s="5">
        <f t="shared" si="67"/>
        <v>1.4374999999999999E-2</v>
      </c>
      <c r="K360">
        <f t="shared" si="63"/>
        <v>8.2291666666666659E-3</v>
      </c>
      <c r="L360">
        <f t="shared" si="68"/>
        <v>1.5405092592592593E-2</v>
      </c>
      <c r="M360">
        <f t="shared" si="69"/>
        <v>7.1759259259259276E-3</v>
      </c>
    </row>
    <row r="361" spans="1:13" x14ac:dyDescent="0.2">
      <c r="A361">
        <v>360</v>
      </c>
      <c r="B361" t="s">
        <v>317</v>
      </c>
      <c r="C361" t="s">
        <v>355</v>
      </c>
      <c r="D361" t="str">
        <f t="shared" si="70"/>
        <v>Rishi Sunak</v>
      </c>
      <c r="E361" t="str">
        <f t="shared" si="71"/>
        <v>21:09</v>
      </c>
      <c r="F361">
        <f t="shared" si="61"/>
        <v>102</v>
      </c>
      <c r="H361" t="str">
        <f t="shared" si="62"/>
        <v>Apr 20, 2020</v>
      </c>
      <c r="I361" t="str">
        <f t="shared" si="66"/>
        <v>21:09</v>
      </c>
      <c r="J361" s="5">
        <f t="shared" si="67"/>
        <v>1.4687499999999999E-2</v>
      </c>
      <c r="K361">
        <f t="shared" si="63"/>
        <v>8.1018518518518516E-5</v>
      </c>
      <c r="L361">
        <f t="shared" si="68"/>
        <v>2.6412037037037036E-2</v>
      </c>
      <c r="M361">
        <f t="shared" si="69"/>
        <v>2.6331018518518517E-2</v>
      </c>
    </row>
    <row r="362" spans="1:13" x14ac:dyDescent="0.2">
      <c r="A362">
        <v>361</v>
      </c>
      <c r="B362" t="s">
        <v>317</v>
      </c>
      <c r="C362" t="s">
        <v>356</v>
      </c>
      <c r="D362" t="str">
        <f t="shared" si="70"/>
        <v>Andy Bell</v>
      </c>
      <c r="E362" t="str">
        <f t="shared" si="71"/>
        <v>21:11</v>
      </c>
      <c r="F362">
        <f t="shared" si="61"/>
        <v>326</v>
      </c>
      <c r="H362" t="str">
        <f t="shared" si="62"/>
        <v>Apr 20, 2020</v>
      </c>
      <c r="I362" t="str">
        <f t="shared" si="66"/>
        <v>21:11</v>
      </c>
      <c r="J362" s="5">
        <f t="shared" si="67"/>
        <v>1.4710648148148148E-2</v>
      </c>
      <c r="K362">
        <f t="shared" si="63"/>
        <v>1.4710648148148148E-2</v>
      </c>
      <c r="L362">
        <f t="shared" si="68"/>
        <v>1.5428240740740741E-2</v>
      </c>
      <c r="M362">
        <f t="shared" si="69"/>
        <v>7.1759259259259259E-4</v>
      </c>
    </row>
    <row r="363" spans="1:13" x14ac:dyDescent="0.2">
      <c r="A363">
        <v>362</v>
      </c>
      <c r="B363" t="s">
        <v>317</v>
      </c>
      <c r="C363" t="s">
        <v>357</v>
      </c>
      <c r="D363" t="str">
        <f t="shared" si="70"/>
        <v>Yvonne Doyle</v>
      </c>
      <c r="E363" t="str">
        <f t="shared" si="71"/>
        <v>21:35</v>
      </c>
      <c r="F363">
        <f t="shared" si="61"/>
        <v>610</v>
      </c>
      <c r="H363" t="str">
        <f t="shared" si="62"/>
        <v>Apr 20, 2020</v>
      </c>
      <c r="I363" t="str">
        <f t="shared" si="66"/>
        <v>21:35</v>
      </c>
      <c r="J363" s="5">
        <f t="shared" si="67"/>
        <v>1.4988425925925926E-2</v>
      </c>
      <c r="K363">
        <f t="shared" si="63"/>
        <v>8.2291666666666659E-3</v>
      </c>
      <c r="L363">
        <f t="shared" si="68"/>
        <v>1.5405092592592593E-2</v>
      </c>
      <c r="M363">
        <f t="shared" si="69"/>
        <v>7.1759259259259276E-3</v>
      </c>
    </row>
    <row r="364" spans="1:13" x14ac:dyDescent="0.2">
      <c r="A364">
        <v>363</v>
      </c>
      <c r="B364" t="s">
        <v>317</v>
      </c>
      <c r="C364" t="s">
        <v>358</v>
      </c>
      <c r="D364" t="str">
        <f t="shared" si="70"/>
        <v>Andy Bell</v>
      </c>
      <c r="E364" t="str">
        <f t="shared" si="71"/>
        <v>22:11</v>
      </c>
      <c r="F364">
        <f t="shared" si="61"/>
        <v>51</v>
      </c>
      <c r="H364" t="str">
        <f t="shared" si="62"/>
        <v>Apr 20, 2020</v>
      </c>
      <c r="I364" t="str">
        <f t="shared" si="66"/>
        <v>22:11</v>
      </c>
      <c r="J364" s="5">
        <f t="shared" si="67"/>
        <v>1.5405092592592593E-2</v>
      </c>
      <c r="K364">
        <f t="shared" si="63"/>
        <v>1.4710648148148148E-2</v>
      </c>
      <c r="L364">
        <f t="shared" si="68"/>
        <v>1.5428240740740741E-2</v>
      </c>
      <c r="M364">
        <f t="shared" si="69"/>
        <v>7.1759259259259259E-4</v>
      </c>
    </row>
    <row r="365" spans="1:13" x14ac:dyDescent="0.2">
      <c r="A365">
        <v>364</v>
      </c>
      <c r="B365" t="s">
        <v>317</v>
      </c>
      <c r="C365" t="s">
        <v>359</v>
      </c>
      <c r="D365" t="str">
        <f t="shared" si="70"/>
        <v>Yvonne Doyle</v>
      </c>
      <c r="E365" t="str">
        <f t="shared" si="71"/>
        <v>22:11</v>
      </c>
      <c r="F365">
        <f t="shared" si="61"/>
        <v>32</v>
      </c>
      <c r="H365" t="str">
        <f t="shared" si="62"/>
        <v>Apr 20, 2020</v>
      </c>
      <c r="I365" t="str">
        <f t="shared" si="66"/>
        <v>22:11</v>
      </c>
      <c r="J365" s="5">
        <f t="shared" si="67"/>
        <v>1.5405092592592593E-2</v>
      </c>
      <c r="K365">
        <f t="shared" si="63"/>
        <v>8.2291666666666659E-3</v>
      </c>
      <c r="L365">
        <f t="shared" si="68"/>
        <v>1.5405092592592593E-2</v>
      </c>
      <c r="M365">
        <f t="shared" si="69"/>
        <v>7.1759259259259276E-3</v>
      </c>
    </row>
    <row r="366" spans="1:13" x14ac:dyDescent="0.2">
      <c r="A366">
        <v>365</v>
      </c>
      <c r="B366" t="s">
        <v>317</v>
      </c>
      <c r="C366" t="s">
        <v>360</v>
      </c>
      <c r="D366" t="str">
        <f t="shared" si="70"/>
        <v>Andy Bell</v>
      </c>
      <c r="E366" t="str">
        <f t="shared" si="71"/>
        <v>22:13</v>
      </c>
      <c r="F366">
        <f t="shared" si="61"/>
        <v>320</v>
      </c>
      <c r="H366" t="str">
        <f t="shared" si="62"/>
        <v>Apr 20, 2020</v>
      </c>
      <c r="I366" t="str">
        <f t="shared" si="66"/>
        <v>22:13</v>
      </c>
      <c r="J366" s="5">
        <f t="shared" si="67"/>
        <v>1.5428240740740741E-2</v>
      </c>
      <c r="K366">
        <f t="shared" si="63"/>
        <v>1.4710648148148148E-2</v>
      </c>
      <c r="L366">
        <f t="shared" si="68"/>
        <v>1.5428240740740741E-2</v>
      </c>
      <c r="M366">
        <f t="shared" si="69"/>
        <v>7.1759259259259259E-4</v>
      </c>
    </row>
    <row r="367" spans="1:13" x14ac:dyDescent="0.2">
      <c r="A367">
        <v>366</v>
      </c>
      <c r="B367" t="s">
        <v>317</v>
      </c>
      <c r="C367" t="s">
        <v>361</v>
      </c>
      <c r="D367" t="str">
        <f t="shared" si="70"/>
        <v>Rishi Sunak</v>
      </c>
      <c r="E367" t="str">
        <f t="shared" si="71"/>
        <v>22:29</v>
      </c>
      <c r="F367">
        <f t="shared" si="61"/>
        <v>850</v>
      </c>
      <c r="H367" t="str">
        <f t="shared" si="62"/>
        <v>Apr 20, 2020</v>
      </c>
      <c r="I367" t="str">
        <f t="shared" si="66"/>
        <v>22:29</v>
      </c>
      <c r="J367" s="5">
        <f t="shared" si="67"/>
        <v>1.5613425925925926E-2</v>
      </c>
      <c r="K367">
        <f t="shared" si="63"/>
        <v>8.1018518518518516E-5</v>
      </c>
      <c r="L367">
        <f t="shared" si="68"/>
        <v>2.6412037037037036E-2</v>
      </c>
      <c r="M367">
        <f t="shared" si="69"/>
        <v>2.6331018518518517E-2</v>
      </c>
    </row>
    <row r="368" spans="1:13" x14ac:dyDescent="0.2">
      <c r="A368">
        <v>367</v>
      </c>
      <c r="B368" t="s">
        <v>317</v>
      </c>
      <c r="C368" t="s">
        <v>362</v>
      </c>
      <c r="D368" t="str">
        <f t="shared" si="70"/>
        <v>Richard Partington</v>
      </c>
      <c r="E368" t="str">
        <f t="shared" si="71"/>
        <v>23:15</v>
      </c>
      <c r="F368">
        <f t="shared" si="61"/>
        <v>619</v>
      </c>
      <c r="H368" t="str">
        <f t="shared" si="62"/>
        <v>Apr 20, 2020</v>
      </c>
      <c r="I368" t="str">
        <f t="shared" si="66"/>
        <v>23:15</v>
      </c>
      <c r="J368" s="5">
        <f t="shared" si="67"/>
        <v>1.6145833333333335E-2</v>
      </c>
      <c r="K368">
        <f t="shared" si="63"/>
        <v>1.6145833333333335E-2</v>
      </c>
      <c r="L368">
        <f t="shared" si="68"/>
        <v>1.6145833333333335E-2</v>
      </c>
      <c r="M368">
        <f t="shared" si="69"/>
        <v>0</v>
      </c>
    </row>
    <row r="369" spans="1:13" x14ac:dyDescent="0.2">
      <c r="A369">
        <v>368</v>
      </c>
      <c r="B369" t="s">
        <v>317</v>
      </c>
      <c r="C369" t="s">
        <v>363</v>
      </c>
      <c r="D369" t="str">
        <f t="shared" si="70"/>
        <v>Rishi Sunak</v>
      </c>
      <c r="E369" t="str">
        <f t="shared" si="71"/>
        <v>23:52</v>
      </c>
      <c r="F369">
        <f t="shared" si="61"/>
        <v>768</v>
      </c>
      <c r="H369" t="str">
        <f t="shared" si="62"/>
        <v>Apr 20, 2020</v>
      </c>
      <c r="I369" t="str">
        <f t="shared" si="66"/>
        <v>23:52</v>
      </c>
      <c r="J369" s="5">
        <f t="shared" si="67"/>
        <v>1.6574074074074074E-2</v>
      </c>
      <c r="K369">
        <f t="shared" si="63"/>
        <v>8.1018518518518516E-5</v>
      </c>
      <c r="L369">
        <f t="shared" si="68"/>
        <v>2.6412037037037036E-2</v>
      </c>
      <c r="M369">
        <f t="shared" si="69"/>
        <v>2.6331018518518517E-2</v>
      </c>
    </row>
    <row r="370" spans="1:13" x14ac:dyDescent="0.2">
      <c r="A370">
        <v>369</v>
      </c>
      <c r="B370" t="s">
        <v>317</v>
      </c>
      <c r="C370" t="s">
        <v>364</v>
      </c>
      <c r="D370" t="str">
        <f t="shared" si="70"/>
        <v>Rishi Sunak</v>
      </c>
      <c r="E370" t="str">
        <f t="shared" si="71"/>
        <v>24:32</v>
      </c>
      <c r="F370">
        <f t="shared" si="61"/>
        <v>1174</v>
      </c>
      <c r="H370" t="str">
        <f t="shared" si="62"/>
        <v>Apr 20, 2020</v>
      </c>
      <c r="I370" t="str">
        <f t="shared" si="66"/>
        <v>23:52</v>
      </c>
      <c r="J370" s="5">
        <f t="shared" si="67"/>
        <v>1.7037037037037038E-2</v>
      </c>
      <c r="K370">
        <f t="shared" si="63"/>
        <v>8.1018518518518516E-5</v>
      </c>
      <c r="L370">
        <f t="shared" si="68"/>
        <v>2.6412037037037036E-2</v>
      </c>
      <c r="M370">
        <f t="shared" si="69"/>
        <v>2.6331018518518517E-2</v>
      </c>
    </row>
    <row r="371" spans="1:13" x14ac:dyDescent="0.2">
      <c r="A371">
        <v>370</v>
      </c>
      <c r="B371" t="s">
        <v>317</v>
      </c>
      <c r="C371" t="s">
        <v>365</v>
      </c>
      <c r="D371" t="str">
        <f t="shared" si="70"/>
        <v>Torcuil Crighton</v>
      </c>
      <c r="E371" t="str">
        <f t="shared" si="71"/>
        <v>25:37</v>
      </c>
      <c r="F371">
        <f t="shared" si="61"/>
        <v>669</v>
      </c>
      <c r="H371" t="str">
        <f t="shared" si="62"/>
        <v>Apr 20, 2020</v>
      </c>
      <c r="I371" t="str">
        <f t="shared" si="66"/>
        <v>25:37</v>
      </c>
      <c r="J371" s="5">
        <f t="shared" si="67"/>
        <v>1.7789351851851851E-2</v>
      </c>
      <c r="K371">
        <f t="shared" si="63"/>
        <v>1.7789351851851851E-2</v>
      </c>
      <c r="L371">
        <f t="shared" si="68"/>
        <v>1.7789351851851851E-2</v>
      </c>
      <c r="M371">
        <f t="shared" si="69"/>
        <v>0</v>
      </c>
    </row>
    <row r="372" spans="1:13" x14ac:dyDescent="0.2">
      <c r="A372">
        <v>371</v>
      </c>
      <c r="B372" t="s">
        <v>317</v>
      </c>
      <c r="C372" t="s">
        <v>366</v>
      </c>
      <c r="D372" t="str">
        <f t="shared" si="70"/>
        <v>Rishi Sunak</v>
      </c>
      <c r="E372" t="str">
        <f t="shared" si="71"/>
        <v>26:16</v>
      </c>
      <c r="F372">
        <f t="shared" si="61"/>
        <v>1286</v>
      </c>
      <c r="H372" t="str">
        <f t="shared" si="62"/>
        <v>Apr 20, 2020</v>
      </c>
      <c r="I372" t="str">
        <f t="shared" si="66"/>
        <v>26:16</v>
      </c>
      <c r="J372" s="5">
        <f t="shared" si="67"/>
        <v>1.8240740740740741E-2</v>
      </c>
      <c r="K372">
        <f t="shared" si="63"/>
        <v>8.1018518518518516E-5</v>
      </c>
      <c r="L372">
        <f t="shared" si="68"/>
        <v>2.6412037037037036E-2</v>
      </c>
      <c r="M372">
        <f t="shared" si="69"/>
        <v>2.6331018518518517E-2</v>
      </c>
    </row>
    <row r="373" spans="1:13" x14ac:dyDescent="0.2">
      <c r="A373">
        <v>372</v>
      </c>
      <c r="B373" t="s">
        <v>317</v>
      </c>
      <c r="C373" t="s">
        <v>367</v>
      </c>
      <c r="D373" t="str">
        <f t="shared" si="70"/>
        <v>Rishi Sunak</v>
      </c>
      <c r="E373" t="str">
        <f t="shared" si="71"/>
        <v>27:24</v>
      </c>
      <c r="F373">
        <f t="shared" si="61"/>
        <v>1223</v>
      </c>
      <c r="H373" t="str">
        <f t="shared" si="62"/>
        <v>Apr 20, 2020</v>
      </c>
      <c r="I373" t="str">
        <f t="shared" si="66"/>
        <v>26:16</v>
      </c>
      <c r="J373" s="5">
        <f t="shared" si="67"/>
        <v>1.9027777777777779E-2</v>
      </c>
      <c r="K373">
        <f t="shared" si="63"/>
        <v>8.1018518518518516E-5</v>
      </c>
      <c r="L373">
        <f t="shared" si="68"/>
        <v>2.6412037037037036E-2</v>
      </c>
      <c r="M373">
        <f t="shared" si="69"/>
        <v>2.6331018518518517E-2</v>
      </c>
    </row>
    <row r="374" spans="1:13" x14ac:dyDescent="0.2">
      <c r="A374">
        <v>373</v>
      </c>
      <c r="B374" t="s">
        <v>317</v>
      </c>
      <c r="C374" t="s">
        <v>368</v>
      </c>
      <c r="D374" t="str">
        <f t="shared" si="70"/>
        <v>Liam Thorpe</v>
      </c>
      <c r="E374" t="str">
        <f t="shared" si="71"/>
        <v>28:32</v>
      </c>
      <c r="F374">
        <f t="shared" si="61"/>
        <v>1126</v>
      </c>
      <c r="H374" t="str">
        <f t="shared" si="62"/>
        <v>Apr 20, 2020</v>
      </c>
      <c r="I374" t="str">
        <f t="shared" si="66"/>
        <v>28:32</v>
      </c>
      <c r="J374" s="5">
        <f t="shared" si="67"/>
        <v>1.9814814814814816E-2</v>
      </c>
      <c r="K374">
        <f t="shared" si="63"/>
        <v>1.9814814814814816E-2</v>
      </c>
      <c r="L374">
        <f t="shared" si="68"/>
        <v>2.2233796296296297E-2</v>
      </c>
      <c r="M374">
        <f t="shared" si="69"/>
        <v>2.4189814814814803E-3</v>
      </c>
    </row>
    <row r="375" spans="1:13" x14ac:dyDescent="0.2">
      <c r="A375">
        <v>374</v>
      </c>
      <c r="B375" t="s">
        <v>317</v>
      </c>
      <c r="C375" t="s">
        <v>369</v>
      </c>
      <c r="D375" t="str">
        <f t="shared" si="70"/>
        <v>Liam Thorpe</v>
      </c>
      <c r="E375" t="str">
        <f t="shared" si="71"/>
        <v>29:33</v>
      </c>
      <c r="F375">
        <f t="shared" si="61"/>
        <v>596</v>
      </c>
      <c r="H375" t="str">
        <f t="shared" si="62"/>
        <v>Apr 20, 2020</v>
      </c>
      <c r="I375" t="str">
        <f t="shared" si="66"/>
        <v>28:32</v>
      </c>
      <c r="J375" s="5">
        <f t="shared" si="67"/>
        <v>2.0520833333333332E-2</v>
      </c>
      <c r="K375">
        <f t="shared" si="63"/>
        <v>1.9814814814814816E-2</v>
      </c>
      <c r="L375">
        <f t="shared" si="68"/>
        <v>2.2233796296296297E-2</v>
      </c>
      <c r="M375">
        <f t="shared" si="69"/>
        <v>2.4189814814814803E-3</v>
      </c>
    </row>
    <row r="376" spans="1:13" x14ac:dyDescent="0.2">
      <c r="A376">
        <v>375</v>
      </c>
      <c r="B376" t="s">
        <v>317</v>
      </c>
      <c r="C376" t="s">
        <v>370</v>
      </c>
      <c r="D376" t="str">
        <f t="shared" si="70"/>
        <v>Liam Thorpe</v>
      </c>
      <c r="E376" t="str">
        <f t="shared" si="71"/>
        <v>30:03</v>
      </c>
      <c r="F376">
        <f t="shared" si="61"/>
        <v>137</v>
      </c>
      <c r="H376" t="str">
        <f t="shared" si="62"/>
        <v>Apr 20, 2020</v>
      </c>
      <c r="I376" t="str">
        <f t="shared" si="66"/>
        <v>28:32</v>
      </c>
      <c r="J376" s="5">
        <f t="shared" si="67"/>
        <v>2.0868055555555556E-2</v>
      </c>
      <c r="K376">
        <f t="shared" si="63"/>
        <v>1.9814814814814816E-2</v>
      </c>
      <c r="L376">
        <f t="shared" si="68"/>
        <v>2.2233796296296297E-2</v>
      </c>
      <c r="M376">
        <f t="shared" si="69"/>
        <v>2.4189814814814803E-3</v>
      </c>
    </row>
    <row r="377" spans="1:13" x14ac:dyDescent="0.2">
      <c r="A377">
        <v>376</v>
      </c>
      <c r="B377" t="s">
        <v>317</v>
      </c>
      <c r="C377" t="s">
        <v>371</v>
      </c>
      <c r="D377" t="str">
        <f t="shared" si="70"/>
        <v>Rishi Sunak</v>
      </c>
      <c r="E377" t="str">
        <f t="shared" si="71"/>
        <v>30:10</v>
      </c>
      <c r="F377">
        <f t="shared" si="61"/>
        <v>69</v>
      </c>
      <c r="H377" t="str">
        <f t="shared" si="62"/>
        <v>Apr 20, 2020</v>
      </c>
      <c r="I377" t="str">
        <f t="shared" si="66"/>
        <v>30:10</v>
      </c>
      <c r="J377" s="5">
        <f t="shared" si="67"/>
        <v>2.0949074074074075E-2</v>
      </c>
      <c r="K377">
        <f t="shared" si="63"/>
        <v>8.1018518518518516E-5</v>
      </c>
      <c r="L377">
        <f t="shared" si="68"/>
        <v>2.6412037037037036E-2</v>
      </c>
      <c r="M377">
        <f t="shared" si="69"/>
        <v>2.6331018518518517E-2</v>
      </c>
    </row>
    <row r="378" spans="1:13" x14ac:dyDescent="0.2">
      <c r="A378">
        <v>377</v>
      </c>
      <c r="B378" t="s">
        <v>317</v>
      </c>
      <c r="C378" t="s">
        <v>372</v>
      </c>
      <c r="D378" t="str">
        <f t="shared" si="70"/>
        <v>Angela Maclean</v>
      </c>
      <c r="E378" t="str">
        <f t="shared" si="71"/>
        <v>30:11</v>
      </c>
      <c r="F378">
        <f t="shared" si="61"/>
        <v>655</v>
      </c>
      <c r="H378" t="str">
        <f t="shared" si="62"/>
        <v>Apr 20, 2020</v>
      </c>
      <c r="I378" t="str">
        <f t="shared" si="66"/>
        <v>30:11</v>
      </c>
      <c r="J378" s="5">
        <f t="shared" si="67"/>
        <v>2.0960648148148148E-2</v>
      </c>
      <c r="K378">
        <f t="shared" si="63"/>
        <v>2.0960648148148148E-2</v>
      </c>
      <c r="L378">
        <f t="shared" si="68"/>
        <v>2.431712962962963E-2</v>
      </c>
      <c r="M378">
        <f t="shared" si="69"/>
        <v>3.3564814814814811E-3</v>
      </c>
    </row>
    <row r="379" spans="1:13" x14ac:dyDescent="0.2">
      <c r="A379">
        <v>378</v>
      </c>
      <c r="B379" t="s">
        <v>317</v>
      </c>
      <c r="C379" t="s">
        <v>373</v>
      </c>
      <c r="D379" t="str">
        <f t="shared" si="70"/>
        <v>Angela Maclean</v>
      </c>
      <c r="E379" t="str">
        <f t="shared" si="71"/>
        <v>30:48</v>
      </c>
      <c r="F379">
        <f t="shared" si="61"/>
        <v>300</v>
      </c>
      <c r="H379" t="str">
        <f t="shared" si="62"/>
        <v>Apr 20, 2020</v>
      </c>
      <c r="I379" t="str">
        <f t="shared" si="66"/>
        <v>30:11</v>
      </c>
      <c r="J379" s="5">
        <f t="shared" si="67"/>
        <v>2.1388888888888888E-2</v>
      </c>
      <c r="K379">
        <f t="shared" si="63"/>
        <v>2.0960648148148148E-2</v>
      </c>
      <c r="L379">
        <f t="shared" si="68"/>
        <v>2.431712962962963E-2</v>
      </c>
      <c r="M379">
        <f t="shared" si="69"/>
        <v>3.3564814814814811E-3</v>
      </c>
    </row>
    <row r="380" spans="1:13" x14ac:dyDescent="0.2">
      <c r="A380">
        <v>379</v>
      </c>
      <c r="B380" t="s">
        <v>317</v>
      </c>
      <c r="C380" t="s">
        <v>374</v>
      </c>
      <c r="D380" t="str">
        <f t="shared" si="70"/>
        <v>Rishi Sunak</v>
      </c>
      <c r="E380" t="str">
        <f t="shared" si="71"/>
        <v>31:01</v>
      </c>
      <c r="F380">
        <f t="shared" si="61"/>
        <v>706</v>
      </c>
      <c r="H380" t="str">
        <f t="shared" si="62"/>
        <v>Apr 20, 2020</v>
      </c>
      <c r="I380" t="str">
        <f t="shared" si="66"/>
        <v>31:01</v>
      </c>
      <c r="J380" s="5">
        <f t="shared" si="67"/>
        <v>2.1539351851851851E-2</v>
      </c>
      <c r="K380">
        <f t="shared" si="63"/>
        <v>8.1018518518518516E-5</v>
      </c>
      <c r="L380">
        <f t="shared" si="68"/>
        <v>2.6412037037037036E-2</v>
      </c>
      <c r="M380">
        <f t="shared" si="69"/>
        <v>2.6331018518518517E-2</v>
      </c>
    </row>
    <row r="381" spans="1:13" x14ac:dyDescent="0.2">
      <c r="A381">
        <v>380</v>
      </c>
      <c r="B381" t="s">
        <v>317</v>
      </c>
      <c r="C381" t="s">
        <v>375</v>
      </c>
      <c r="D381" t="str">
        <f t="shared" si="70"/>
        <v>Rishi Sunak</v>
      </c>
      <c r="E381" t="str">
        <f t="shared" si="71"/>
        <v>31:39</v>
      </c>
      <c r="F381">
        <f t="shared" si="61"/>
        <v>365</v>
      </c>
      <c r="H381" t="str">
        <f t="shared" si="62"/>
        <v>Apr 20, 2020</v>
      </c>
      <c r="I381" t="str">
        <f t="shared" si="66"/>
        <v>31:01</v>
      </c>
      <c r="J381" s="5">
        <f t="shared" si="67"/>
        <v>2.1979166666666664E-2</v>
      </c>
      <c r="K381">
        <f t="shared" si="63"/>
        <v>8.1018518518518516E-5</v>
      </c>
      <c r="L381">
        <f t="shared" si="68"/>
        <v>2.6412037037037036E-2</v>
      </c>
      <c r="M381">
        <f t="shared" si="69"/>
        <v>2.6331018518518517E-2</v>
      </c>
    </row>
    <row r="382" spans="1:13" x14ac:dyDescent="0.2">
      <c r="A382">
        <v>381</v>
      </c>
      <c r="B382" t="s">
        <v>317</v>
      </c>
      <c r="C382" t="s">
        <v>376</v>
      </c>
      <c r="D382" t="str">
        <f t="shared" si="70"/>
        <v>Liam Thorpe</v>
      </c>
      <c r="E382" t="str">
        <f t="shared" si="71"/>
        <v>32:01</v>
      </c>
      <c r="F382">
        <f t="shared" si="61"/>
        <v>355</v>
      </c>
      <c r="H382" t="str">
        <f t="shared" si="62"/>
        <v>Apr 20, 2020</v>
      </c>
      <c r="I382" t="str">
        <f t="shared" si="66"/>
        <v>32:01</v>
      </c>
      <c r="J382" s="5">
        <f t="shared" si="67"/>
        <v>2.2233796296296297E-2</v>
      </c>
      <c r="K382">
        <f t="shared" si="63"/>
        <v>1.9814814814814816E-2</v>
      </c>
      <c r="L382">
        <f t="shared" si="68"/>
        <v>2.2233796296296297E-2</v>
      </c>
      <c r="M382">
        <f t="shared" si="69"/>
        <v>2.4189814814814803E-3</v>
      </c>
    </row>
    <row r="383" spans="1:13" x14ac:dyDescent="0.2">
      <c r="A383">
        <v>382</v>
      </c>
      <c r="B383" t="s">
        <v>317</v>
      </c>
      <c r="C383" t="s">
        <v>377</v>
      </c>
      <c r="D383" t="str">
        <f t="shared" si="70"/>
        <v>Rishi Sunak</v>
      </c>
      <c r="E383" t="str">
        <f t="shared" si="71"/>
        <v>32:18</v>
      </c>
      <c r="F383">
        <f t="shared" si="61"/>
        <v>662</v>
      </c>
      <c r="H383" t="str">
        <f t="shared" si="62"/>
        <v>Apr 20, 2020</v>
      </c>
      <c r="I383" t="str">
        <f t="shared" si="66"/>
        <v>32:18</v>
      </c>
      <c r="J383" s="5">
        <f t="shared" si="67"/>
        <v>2.2430555555555554E-2</v>
      </c>
      <c r="K383">
        <f t="shared" si="63"/>
        <v>8.1018518518518516E-5</v>
      </c>
      <c r="L383">
        <f t="shared" si="68"/>
        <v>2.6412037037037036E-2</v>
      </c>
      <c r="M383">
        <f t="shared" si="69"/>
        <v>2.6331018518518517E-2</v>
      </c>
    </row>
    <row r="384" spans="1:13" x14ac:dyDescent="0.2">
      <c r="A384">
        <v>383</v>
      </c>
      <c r="B384" t="s">
        <v>317</v>
      </c>
      <c r="C384" t="s">
        <v>378</v>
      </c>
      <c r="D384" t="str">
        <f t="shared" si="70"/>
        <v>Rishi Sunak</v>
      </c>
      <c r="E384" t="str">
        <f t="shared" si="71"/>
        <v>32:55</v>
      </c>
      <c r="F384">
        <f t="shared" si="61"/>
        <v>307</v>
      </c>
      <c r="H384" t="str">
        <f t="shared" si="62"/>
        <v>Apr 20, 2020</v>
      </c>
      <c r="I384" t="str">
        <f t="shared" si="66"/>
        <v>32:18</v>
      </c>
      <c r="J384" s="5">
        <f t="shared" si="67"/>
        <v>2.2858796296296294E-2</v>
      </c>
      <c r="K384">
        <f t="shared" si="63"/>
        <v>8.1018518518518516E-5</v>
      </c>
      <c r="L384">
        <f t="shared" si="68"/>
        <v>2.6412037037037036E-2</v>
      </c>
      <c r="M384">
        <f t="shared" si="69"/>
        <v>2.6331018518518517E-2</v>
      </c>
    </row>
    <row r="385" spans="1:13" x14ac:dyDescent="0.2">
      <c r="A385">
        <v>384</v>
      </c>
      <c r="B385" t="s">
        <v>317</v>
      </c>
      <c r="C385" t="s">
        <v>379</v>
      </c>
      <c r="D385" t="str">
        <f t="shared" si="70"/>
        <v>Michael S.</v>
      </c>
      <c r="E385" t="str">
        <f t="shared" si="71"/>
        <v>33:14</v>
      </c>
      <c r="F385">
        <f t="shared" si="61"/>
        <v>693</v>
      </c>
      <c r="H385" t="str">
        <f t="shared" si="62"/>
        <v>Apr 20, 2020</v>
      </c>
      <c r="I385" t="str">
        <f t="shared" si="66"/>
        <v>33:14</v>
      </c>
      <c r="J385" s="5">
        <f t="shared" si="67"/>
        <v>2.3078703703703702E-2</v>
      </c>
      <c r="K385">
        <f t="shared" si="63"/>
        <v>2.3078703703703702E-2</v>
      </c>
      <c r="L385">
        <f t="shared" si="68"/>
        <v>2.4120370370370372E-2</v>
      </c>
      <c r="M385">
        <f t="shared" si="69"/>
        <v>1.0416666666666699E-3</v>
      </c>
    </row>
    <row r="386" spans="1:13" x14ac:dyDescent="0.2">
      <c r="A386">
        <v>385</v>
      </c>
      <c r="B386" t="s">
        <v>317</v>
      </c>
      <c r="C386" t="s">
        <v>380</v>
      </c>
      <c r="D386" t="str">
        <f t="shared" si="70"/>
        <v>Michael S.</v>
      </c>
      <c r="E386" t="str">
        <f t="shared" si="71"/>
        <v>33:55</v>
      </c>
      <c r="F386">
        <f t="shared" ref="F386:F449" si="72">LEN(C386)</f>
        <v>717</v>
      </c>
      <c r="H386" t="str">
        <f t="shared" ref="H386:H449" si="73">IF(ISBLANK(G386),H385,C386)</f>
        <v>Apr 20, 2020</v>
      </c>
      <c r="I386" t="str">
        <f t="shared" si="66"/>
        <v>33:14</v>
      </c>
      <c r="J386" s="5">
        <f t="shared" si="67"/>
        <v>2.3553240740740739E-2</v>
      </c>
      <c r="K386">
        <f t="shared" ref="K386:K449" si="74">_xlfn.MINIFS(J:J,D:D,D386,B:B,B386)</f>
        <v>2.3078703703703702E-2</v>
      </c>
      <c r="L386">
        <f t="shared" si="68"/>
        <v>2.4120370370370372E-2</v>
      </c>
      <c r="M386">
        <f t="shared" si="69"/>
        <v>1.0416666666666699E-3</v>
      </c>
    </row>
    <row r="387" spans="1:13" x14ac:dyDescent="0.2">
      <c r="A387">
        <v>386</v>
      </c>
      <c r="B387" t="s">
        <v>317</v>
      </c>
      <c r="C387" t="s">
        <v>381</v>
      </c>
      <c r="D387" t="str">
        <f t="shared" si="70"/>
        <v>Michael S.</v>
      </c>
      <c r="E387" t="str">
        <f t="shared" si="71"/>
        <v>34:44</v>
      </c>
      <c r="F387">
        <f t="shared" si="72"/>
        <v>172</v>
      </c>
      <c r="H387" t="str">
        <f t="shared" si="73"/>
        <v>Apr 20, 2020</v>
      </c>
      <c r="I387" t="str">
        <f t="shared" si="66"/>
        <v>33:14</v>
      </c>
      <c r="J387" s="5">
        <f t="shared" si="67"/>
        <v>2.4120370370370372E-2</v>
      </c>
      <c r="K387">
        <f t="shared" si="74"/>
        <v>2.3078703703703702E-2</v>
      </c>
      <c r="L387">
        <f t="shared" si="68"/>
        <v>2.4120370370370372E-2</v>
      </c>
      <c r="M387">
        <f t="shared" si="69"/>
        <v>1.0416666666666699E-3</v>
      </c>
    </row>
    <row r="388" spans="1:13" x14ac:dyDescent="0.2">
      <c r="A388">
        <v>387</v>
      </c>
      <c r="B388" t="s">
        <v>317</v>
      </c>
      <c r="C388" t="s">
        <v>382</v>
      </c>
      <c r="D388" t="str">
        <f t="shared" si="70"/>
        <v>Rishi Sunak</v>
      </c>
      <c r="E388" t="str">
        <f t="shared" si="71"/>
        <v>34:56</v>
      </c>
      <c r="F388">
        <f t="shared" si="72"/>
        <v>89</v>
      </c>
      <c r="H388" t="str">
        <f t="shared" si="73"/>
        <v>Apr 20, 2020</v>
      </c>
      <c r="I388" t="str">
        <f t="shared" si="66"/>
        <v>34:56</v>
      </c>
      <c r="J388" s="5">
        <f t="shared" si="67"/>
        <v>2.4259259259259258E-2</v>
      </c>
      <c r="K388">
        <f t="shared" si="74"/>
        <v>8.1018518518518516E-5</v>
      </c>
      <c r="L388">
        <f t="shared" si="68"/>
        <v>2.6412037037037036E-2</v>
      </c>
      <c r="M388">
        <f t="shared" si="69"/>
        <v>2.6331018518518517E-2</v>
      </c>
    </row>
    <row r="389" spans="1:13" x14ac:dyDescent="0.2">
      <c r="A389">
        <v>388</v>
      </c>
      <c r="B389" t="s">
        <v>317</v>
      </c>
      <c r="C389" t="s">
        <v>383</v>
      </c>
      <c r="D389" t="str">
        <f t="shared" si="70"/>
        <v>Angela Maclean</v>
      </c>
      <c r="E389" t="str">
        <f t="shared" si="71"/>
        <v>35:01</v>
      </c>
      <c r="F389">
        <f t="shared" si="72"/>
        <v>897</v>
      </c>
      <c r="H389" t="str">
        <f t="shared" si="73"/>
        <v>Apr 20, 2020</v>
      </c>
      <c r="I389" t="str">
        <f t="shared" si="66"/>
        <v>35:01</v>
      </c>
      <c r="J389" s="5">
        <f t="shared" si="67"/>
        <v>2.431712962962963E-2</v>
      </c>
      <c r="K389">
        <f t="shared" si="74"/>
        <v>2.0960648148148148E-2</v>
      </c>
      <c r="L389">
        <f t="shared" si="68"/>
        <v>2.431712962962963E-2</v>
      </c>
      <c r="M389">
        <f t="shared" si="69"/>
        <v>3.3564814814814811E-3</v>
      </c>
    </row>
    <row r="390" spans="1:13" x14ac:dyDescent="0.2">
      <c r="A390">
        <v>389</v>
      </c>
      <c r="B390" t="s">
        <v>317</v>
      </c>
      <c r="C390" t="s">
        <v>384</v>
      </c>
      <c r="D390" t="str">
        <f t="shared" ref="D390:D395" si="75">LEFT(C390,FIND("(",C390)-3)</f>
        <v>Rishi Sunak</v>
      </c>
      <c r="E390" t="str">
        <f t="shared" ref="E390:E395" si="76">MID(C390,FIND("(",C390)+1,5)</f>
        <v>36:01</v>
      </c>
      <c r="F390">
        <f t="shared" si="72"/>
        <v>764</v>
      </c>
      <c r="H390" t="str">
        <f t="shared" si="73"/>
        <v>Apr 20, 2020</v>
      </c>
      <c r="I390" t="str">
        <f t="shared" ref="I390:I453" si="77">IF(D390=D389,I389,E390)</f>
        <v>36:01</v>
      </c>
      <c r="J390" s="5">
        <f t="shared" ref="J390:J453" si="78">TIME(0,LEFT(E390,2),RIGHT(E390,2))</f>
        <v>2.5011574074074075E-2</v>
      </c>
      <c r="K390">
        <f t="shared" si="74"/>
        <v>8.1018518518518516E-5</v>
      </c>
      <c r="L390">
        <f t="shared" ref="L390:L453" si="79">_xlfn.MAXIFS(J:J,D:D,D390,B:B,B390)</f>
        <v>2.6412037037037036E-2</v>
      </c>
      <c r="M390">
        <f t="shared" si="69"/>
        <v>2.6331018518518517E-2</v>
      </c>
    </row>
    <row r="391" spans="1:13" x14ac:dyDescent="0.2">
      <c r="A391">
        <v>390</v>
      </c>
      <c r="B391" t="s">
        <v>317</v>
      </c>
      <c r="C391" t="s">
        <v>385</v>
      </c>
      <c r="D391" t="str">
        <f t="shared" si="75"/>
        <v>Rishi Sunak</v>
      </c>
      <c r="E391" t="str">
        <f t="shared" si="76"/>
        <v>36:39</v>
      </c>
      <c r="F391">
        <f t="shared" si="72"/>
        <v>705</v>
      </c>
      <c r="H391" t="str">
        <f t="shared" si="73"/>
        <v>Apr 20, 2020</v>
      </c>
      <c r="I391" t="str">
        <f t="shared" si="77"/>
        <v>36:01</v>
      </c>
      <c r="J391" s="5">
        <f t="shared" si="78"/>
        <v>2.5451388888888888E-2</v>
      </c>
      <c r="K391">
        <f t="shared" si="74"/>
        <v>8.1018518518518516E-5</v>
      </c>
      <c r="L391">
        <f t="shared" si="79"/>
        <v>2.6412037037037036E-2</v>
      </c>
      <c r="M391">
        <f t="shared" si="69"/>
        <v>2.6331018518518517E-2</v>
      </c>
    </row>
    <row r="392" spans="1:13" x14ac:dyDescent="0.2">
      <c r="A392">
        <v>391</v>
      </c>
      <c r="B392" t="s">
        <v>317</v>
      </c>
      <c r="C392" t="s">
        <v>386</v>
      </c>
      <c r="D392" t="str">
        <f t="shared" si="75"/>
        <v>Rishi Sunak</v>
      </c>
      <c r="E392" t="str">
        <f t="shared" si="76"/>
        <v>37:15</v>
      </c>
      <c r="F392">
        <f t="shared" si="72"/>
        <v>780</v>
      </c>
      <c r="H392" t="str">
        <f t="shared" si="73"/>
        <v>Apr 20, 2020</v>
      </c>
      <c r="I392" t="str">
        <f t="shared" si="77"/>
        <v>36:01</v>
      </c>
      <c r="J392" s="5">
        <f t="shared" si="78"/>
        <v>2.5868055555555557E-2</v>
      </c>
      <c r="K392">
        <f t="shared" si="74"/>
        <v>8.1018518518518516E-5</v>
      </c>
      <c r="L392">
        <f t="shared" si="79"/>
        <v>2.6412037037037036E-2</v>
      </c>
      <c r="M392">
        <f t="shared" si="69"/>
        <v>2.6331018518518517E-2</v>
      </c>
    </row>
    <row r="393" spans="1:13" x14ac:dyDescent="0.2">
      <c r="A393">
        <v>392</v>
      </c>
      <c r="B393" t="s">
        <v>317</v>
      </c>
      <c r="C393" t="s">
        <v>387</v>
      </c>
      <c r="D393" t="str">
        <f t="shared" si="75"/>
        <v>Rishi Sunak</v>
      </c>
      <c r="E393" t="str">
        <f t="shared" si="76"/>
        <v>38:02</v>
      </c>
      <c r="F393">
        <f t="shared" si="72"/>
        <v>224</v>
      </c>
      <c r="H393" t="str">
        <f t="shared" si="73"/>
        <v>Apr 20, 2020</v>
      </c>
      <c r="I393" t="str">
        <f t="shared" si="77"/>
        <v>36:01</v>
      </c>
      <c r="J393" s="5">
        <f t="shared" si="78"/>
        <v>2.6412037037037036E-2</v>
      </c>
      <c r="K393">
        <f t="shared" si="74"/>
        <v>8.1018518518518516E-5</v>
      </c>
      <c r="L393">
        <f t="shared" si="79"/>
        <v>2.6412037037037036E-2</v>
      </c>
      <c r="M393">
        <f t="shared" si="69"/>
        <v>2.6331018518518517E-2</v>
      </c>
    </row>
    <row r="394" spans="1:13" x14ac:dyDescent="0.2">
      <c r="A394">
        <v>393</v>
      </c>
      <c r="B394" t="s">
        <v>317</v>
      </c>
      <c r="C394" t="s">
        <v>388</v>
      </c>
      <c r="D394" t="str">
        <f t="shared" si="75"/>
        <v>Speaker 3</v>
      </c>
      <c r="E394" t="str">
        <f t="shared" si="76"/>
        <v>38:14</v>
      </c>
      <c r="F394">
        <f t="shared" si="72"/>
        <v>664</v>
      </c>
      <c r="H394" t="str">
        <f t="shared" si="73"/>
        <v>Apr 20, 2020</v>
      </c>
      <c r="I394" t="str">
        <f t="shared" si="77"/>
        <v>38:14</v>
      </c>
      <c r="J394" s="5">
        <f t="shared" si="78"/>
        <v>2.6550925925925926E-2</v>
      </c>
      <c r="K394">
        <f t="shared" si="74"/>
        <v>2.6550925925925926E-2</v>
      </c>
      <c r="L394">
        <f t="shared" si="79"/>
        <v>2.7118055555555552E-2</v>
      </c>
      <c r="M394">
        <f t="shared" si="69"/>
        <v>5.6712962962962576E-4</v>
      </c>
    </row>
    <row r="395" spans="1:13" x14ac:dyDescent="0.2">
      <c r="A395">
        <v>394</v>
      </c>
      <c r="B395" t="s">
        <v>317</v>
      </c>
      <c r="C395" t="s">
        <v>389</v>
      </c>
      <c r="D395" t="str">
        <f t="shared" si="75"/>
        <v>Speaker 3</v>
      </c>
      <c r="E395" t="str">
        <f t="shared" si="76"/>
        <v>39:03</v>
      </c>
      <c r="F395">
        <f t="shared" si="72"/>
        <v>202</v>
      </c>
      <c r="H395" t="str">
        <f t="shared" si="73"/>
        <v>Apr 20, 2020</v>
      </c>
      <c r="I395" t="str">
        <f t="shared" si="77"/>
        <v>38:14</v>
      </c>
      <c r="J395" s="5">
        <f t="shared" si="78"/>
        <v>2.7118055555555552E-2</v>
      </c>
      <c r="K395">
        <f t="shared" si="74"/>
        <v>2.6550925925925926E-2</v>
      </c>
      <c r="L395">
        <f t="shared" si="79"/>
        <v>2.7118055555555552E-2</v>
      </c>
      <c r="M395">
        <f t="shared" si="69"/>
        <v>5.6712962962962576E-4</v>
      </c>
    </row>
    <row r="396" spans="1:13" x14ac:dyDescent="0.2">
      <c r="A396">
        <v>395</v>
      </c>
      <c r="B396" t="s">
        <v>317</v>
      </c>
      <c r="C396" t="s">
        <v>16</v>
      </c>
      <c r="F396">
        <f t="shared" si="72"/>
        <v>295</v>
      </c>
      <c r="H396" t="str">
        <f t="shared" si="73"/>
        <v>Apr 20, 2020</v>
      </c>
      <c r="I396">
        <f t="shared" si="77"/>
        <v>0</v>
      </c>
      <c r="J396" s="5" t="e">
        <f t="shared" si="78"/>
        <v>#VALUE!</v>
      </c>
      <c r="K396">
        <f t="shared" si="74"/>
        <v>0</v>
      </c>
      <c r="L396">
        <f t="shared" si="79"/>
        <v>0</v>
      </c>
      <c r="M396">
        <f t="shared" si="69"/>
        <v>0</v>
      </c>
    </row>
    <row r="397" spans="1:13" x14ac:dyDescent="0.2">
      <c r="A397">
        <v>396</v>
      </c>
      <c r="B397" t="s">
        <v>317</v>
      </c>
      <c r="C397" t="s">
        <v>17</v>
      </c>
      <c r="F397">
        <f t="shared" si="72"/>
        <v>173</v>
      </c>
      <c r="H397" t="str">
        <f t="shared" si="73"/>
        <v>Apr 20, 2020</v>
      </c>
      <c r="I397">
        <f t="shared" si="77"/>
        <v>0</v>
      </c>
      <c r="J397" s="5" t="e">
        <f t="shared" si="78"/>
        <v>#VALUE!</v>
      </c>
      <c r="K397">
        <f t="shared" si="74"/>
        <v>0</v>
      </c>
      <c r="L397">
        <f t="shared" si="79"/>
        <v>0</v>
      </c>
      <c r="M397">
        <f t="shared" si="69"/>
        <v>0</v>
      </c>
    </row>
    <row r="398" spans="1:13" x14ac:dyDescent="0.2">
      <c r="A398">
        <v>397</v>
      </c>
      <c r="B398" t="s">
        <v>390</v>
      </c>
      <c r="C398" t="s">
        <v>391</v>
      </c>
      <c r="F398">
        <f t="shared" si="72"/>
        <v>12</v>
      </c>
      <c r="G398" t="b">
        <v>1</v>
      </c>
      <c r="H398" t="str">
        <f t="shared" si="73"/>
        <v>Apr 21, 2020</v>
      </c>
      <c r="I398">
        <f t="shared" si="77"/>
        <v>0</v>
      </c>
      <c r="J398" s="5" t="e">
        <f t="shared" si="78"/>
        <v>#VALUE!</v>
      </c>
      <c r="K398">
        <f t="shared" si="74"/>
        <v>0</v>
      </c>
      <c r="L398">
        <f t="shared" si="79"/>
        <v>0</v>
      </c>
      <c r="M398">
        <f t="shared" si="69"/>
        <v>0</v>
      </c>
    </row>
    <row r="399" spans="1:13" x14ac:dyDescent="0.2">
      <c r="A399">
        <v>398</v>
      </c>
      <c r="B399" t="s">
        <v>390</v>
      </c>
      <c r="C399" t="s">
        <v>392</v>
      </c>
      <c r="F399">
        <f t="shared" si="72"/>
        <v>232</v>
      </c>
      <c r="H399" t="str">
        <f t="shared" si="73"/>
        <v>Apr 21, 2020</v>
      </c>
      <c r="I399">
        <f t="shared" si="77"/>
        <v>0</v>
      </c>
      <c r="J399" s="5" t="e">
        <f t="shared" si="78"/>
        <v>#VALUE!</v>
      </c>
      <c r="K399">
        <f t="shared" si="74"/>
        <v>0</v>
      </c>
      <c r="L399">
        <f t="shared" si="79"/>
        <v>0</v>
      </c>
      <c r="M399">
        <f t="shared" si="69"/>
        <v>0</v>
      </c>
    </row>
    <row r="400" spans="1:13" x14ac:dyDescent="0.2">
      <c r="A400">
        <v>399</v>
      </c>
      <c r="B400" t="s">
        <v>390</v>
      </c>
      <c r="C400" t="s">
        <v>5</v>
      </c>
      <c r="F400">
        <f t="shared" si="72"/>
        <v>22</v>
      </c>
      <c r="H400" t="str">
        <f t="shared" si="73"/>
        <v>Apr 21, 2020</v>
      </c>
      <c r="I400">
        <f t="shared" si="77"/>
        <v>0</v>
      </c>
      <c r="J400" s="5" t="e">
        <f t="shared" si="78"/>
        <v>#VALUE!</v>
      </c>
      <c r="K400">
        <f t="shared" si="74"/>
        <v>0</v>
      </c>
      <c r="L400">
        <f t="shared" si="79"/>
        <v>0</v>
      </c>
      <c r="M400">
        <f t="shared" si="69"/>
        <v>0</v>
      </c>
    </row>
    <row r="401" spans="1:13" x14ac:dyDescent="0.2">
      <c r="A401">
        <v>400</v>
      </c>
      <c r="B401" t="s">
        <v>390</v>
      </c>
      <c r="C401" t="s">
        <v>393</v>
      </c>
      <c r="D401" t="str">
        <f t="shared" ref="D401:D432" si="80">LEFT(C401,FIND("(",C401)-3)</f>
        <v>Matt Hancock</v>
      </c>
      <c r="E401" t="str">
        <f t="shared" ref="E401:E432" si="81">MID(C401,FIND("(",C401)+1,5)</f>
        <v>06:29</v>
      </c>
      <c r="F401">
        <f t="shared" si="72"/>
        <v>1019</v>
      </c>
      <c r="H401" t="str">
        <f t="shared" si="73"/>
        <v>Apr 21, 2020</v>
      </c>
      <c r="I401" t="str">
        <f t="shared" si="77"/>
        <v>06:29</v>
      </c>
      <c r="J401" s="5">
        <f t="shared" si="78"/>
        <v>4.5023148148148149E-3</v>
      </c>
      <c r="K401">
        <f t="shared" si="74"/>
        <v>4.5023148148148149E-3</v>
      </c>
      <c r="L401">
        <f t="shared" si="79"/>
        <v>3.7731481481481484E-2</v>
      </c>
      <c r="M401">
        <f t="shared" si="69"/>
        <v>3.3229166666666671E-2</v>
      </c>
    </row>
    <row r="402" spans="1:13" x14ac:dyDescent="0.2">
      <c r="A402">
        <v>401</v>
      </c>
      <c r="B402" t="s">
        <v>390</v>
      </c>
      <c r="C402" t="s">
        <v>394</v>
      </c>
      <c r="D402" t="str">
        <f t="shared" si="80"/>
        <v>Matt Hancock</v>
      </c>
      <c r="E402" t="str">
        <f t="shared" si="81"/>
        <v>07:51</v>
      </c>
      <c r="F402">
        <f t="shared" si="72"/>
        <v>978</v>
      </c>
      <c r="H402" t="str">
        <f t="shared" si="73"/>
        <v>Apr 21, 2020</v>
      </c>
      <c r="I402" t="str">
        <f t="shared" si="77"/>
        <v>06:29</v>
      </c>
      <c r="J402" s="5">
        <f t="shared" si="78"/>
        <v>5.4513888888888884E-3</v>
      </c>
      <c r="K402">
        <f t="shared" si="74"/>
        <v>4.5023148148148149E-3</v>
      </c>
      <c r="L402">
        <f t="shared" si="79"/>
        <v>3.7731481481481484E-2</v>
      </c>
      <c r="M402">
        <f t="shared" si="69"/>
        <v>3.3229166666666671E-2</v>
      </c>
    </row>
    <row r="403" spans="1:13" x14ac:dyDescent="0.2">
      <c r="A403">
        <v>402</v>
      </c>
      <c r="B403" t="s">
        <v>390</v>
      </c>
      <c r="C403" t="s">
        <v>395</v>
      </c>
      <c r="D403" t="str">
        <f t="shared" si="80"/>
        <v>Matt Hancock</v>
      </c>
      <c r="E403" t="str">
        <f t="shared" si="81"/>
        <v>09:26</v>
      </c>
      <c r="F403">
        <f t="shared" si="72"/>
        <v>2142</v>
      </c>
      <c r="H403" t="str">
        <f t="shared" si="73"/>
        <v>Apr 21, 2020</v>
      </c>
      <c r="I403" t="str">
        <f t="shared" si="77"/>
        <v>06:29</v>
      </c>
      <c r="J403" s="5">
        <f t="shared" si="78"/>
        <v>6.5509259259259262E-3</v>
      </c>
      <c r="K403">
        <f t="shared" si="74"/>
        <v>4.5023148148148149E-3</v>
      </c>
      <c r="L403">
        <f t="shared" si="79"/>
        <v>3.7731481481481484E-2</v>
      </c>
      <c r="M403">
        <f t="shared" si="69"/>
        <v>3.3229166666666671E-2</v>
      </c>
    </row>
    <row r="404" spans="1:13" x14ac:dyDescent="0.2">
      <c r="A404">
        <v>403</v>
      </c>
      <c r="B404" t="s">
        <v>390</v>
      </c>
      <c r="C404" t="s">
        <v>396</v>
      </c>
      <c r="D404" t="str">
        <f t="shared" si="80"/>
        <v>Matt Hancock</v>
      </c>
      <c r="E404" t="str">
        <f t="shared" si="81"/>
        <v>11:47</v>
      </c>
      <c r="F404">
        <f t="shared" si="72"/>
        <v>962</v>
      </c>
      <c r="H404" t="str">
        <f t="shared" si="73"/>
        <v>Apr 21, 2020</v>
      </c>
      <c r="I404" t="str">
        <f t="shared" si="77"/>
        <v>06:29</v>
      </c>
      <c r="J404" s="5">
        <f t="shared" si="78"/>
        <v>8.1828703703703699E-3</v>
      </c>
      <c r="K404">
        <f t="shared" si="74"/>
        <v>4.5023148148148149E-3</v>
      </c>
      <c r="L404">
        <f t="shared" si="79"/>
        <v>3.7731481481481484E-2</v>
      </c>
      <c r="M404">
        <f t="shared" si="69"/>
        <v>3.3229166666666671E-2</v>
      </c>
    </row>
    <row r="405" spans="1:13" x14ac:dyDescent="0.2">
      <c r="A405">
        <v>404</v>
      </c>
      <c r="B405" t="s">
        <v>390</v>
      </c>
      <c r="C405" t="s">
        <v>397</v>
      </c>
      <c r="D405" t="str">
        <f t="shared" si="80"/>
        <v>Matt Hancock</v>
      </c>
      <c r="E405" t="str">
        <f t="shared" si="81"/>
        <v>12:57</v>
      </c>
      <c r="F405">
        <f t="shared" si="72"/>
        <v>855</v>
      </c>
      <c r="H405" t="str">
        <f t="shared" si="73"/>
        <v>Apr 21, 2020</v>
      </c>
      <c r="I405" t="str">
        <f t="shared" si="77"/>
        <v>06:29</v>
      </c>
      <c r="J405" s="5">
        <f t="shared" si="78"/>
        <v>8.9930555555555545E-3</v>
      </c>
      <c r="K405">
        <f t="shared" si="74"/>
        <v>4.5023148148148149E-3</v>
      </c>
      <c r="L405">
        <f t="shared" si="79"/>
        <v>3.7731481481481484E-2</v>
      </c>
      <c r="M405">
        <f t="shared" si="69"/>
        <v>3.3229166666666671E-2</v>
      </c>
    </row>
    <row r="406" spans="1:13" x14ac:dyDescent="0.2">
      <c r="A406">
        <v>405</v>
      </c>
      <c r="B406" t="s">
        <v>390</v>
      </c>
      <c r="C406" t="s">
        <v>398</v>
      </c>
      <c r="D406" t="str">
        <f t="shared" si="80"/>
        <v>Matt Hancock</v>
      </c>
      <c r="E406" t="str">
        <f t="shared" si="81"/>
        <v>14:03</v>
      </c>
      <c r="F406">
        <f t="shared" si="72"/>
        <v>817</v>
      </c>
      <c r="H406" t="str">
        <f t="shared" si="73"/>
        <v>Apr 21, 2020</v>
      </c>
      <c r="I406" t="str">
        <f t="shared" si="77"/>
        <v>06:29</v>
      </c>
      <c r="J406" s="5">
        <f t="shared" si="78"/>
        <v>9.7569444444444448E-3</v>
      </c>
      <c r="K406">
        <f t="shared" si="74"/>
        <v>4.5023148148148149E-3</v>
      </c>
      <c r="L406">
        <f t="shared" si="79"/>
        <v>3.7731481481481484E-2</v>
      </c>
      <c r="M406">
        <f t="shared" si="69"/>
        <v>3.3229166666666671E-2</v>
      </c>
    </row>
    <row r="407" spans="1:13" x14ac:dyDescent="0.2">
      <c r="A407">
        <v>406</v>
      </c>
      <c r="B407" t="s">
        <v>390</v>
      </c>
      <c r="C407" t="s">
        <v>399</v>
      </c>
      <c r="D407" t="str">
        <f t="shared" si="80"/>
        <v>Professor Jonathan Van-Tam</v>
      </c>
      <c r="E407" t="str">
        <f t="shared" si="81"/>
        <v>15:04</v>
      </c>
      <c r="F407">
        <f t="shared" si="72"/>
        <v>890</v>
      </c>
      <c r="H407" t="str">
        <f t="shared" si="73"/>
        <v>Apr 21, 2020</v>
      </c>
      <c r="I407" t="str">
        <f t="shared" si="77"/>
        <v>15:04</v>
      </c>
      <c r="J407" s="5">
        <f t="shared" si="78"/>
        <v>1.0462962962962964E-2</v>
      </c>
      <c r="K407">
        <f t="shared" si="74"/>
        <v>1.0462962962962964E-2</v>
      </c>
      <c r="L407">
        <f t="shared" si="79"/>
        <v>2.7615740740740743E-2</v>
      </c>
      <c r="M407">
        <f t="shared" si="69"/>
        <v>1.7152777777777781E-2</v>
      </c>
    </row>
    <row r="408" spans="1:13" x14ac:dyDescent="0.2">
      <c r="A408">
        <v>407</v>
      </c>
      <c r="B408" t="s">
        <v>390</v>
      </c>
      <c r="C408" t="s">
        <v>400</v>
      </c>
      <c r="D408" t="str">
        <f t="shared" si="80"/>
        <v>Professor Jonathan Van-Tam</v>
      </c>
      <c r="E408" t="str">
        <f t="shared" si="81"/>
        <v>16:12</v>
      </c>
      <c r="F408">
        <f t="shared" si="72"/>
        <v>846</v>
      </c>
      <c r="H408" t="str">
        <f t="shared" si="73"/>
        <v>Apr 21, 2020</v>
      </c>
      <c r="I408" t="str">
        <f t="shared" si="77"/>
        <v>15:04</v>
      </c>
      <c r="J408" s="5">
        <f t="shared" si="78"/>
        <v>1.1249999999999998E-2</v>
      </c>
      <c r="K408">
        <f t="shared" si="74"/>
        <v>1.0462962962962964E-2</v>
      </c>
      <c r="L408">
        <f t="shared" si="79"/>
        <v>2.7615740740740743E-2</v>
      </c>
      <c r="M408">
        <f t="shared" si="69"/>
        <v>1.7152777777777781E-2</v>
      </c>
    </row>
    <row r="409" spans="1:13" x14ac:dyDescent="0.2">
      <c r="A409">
        <v>408</v>
      </c>
      <c r="B409" t="s">
        <v>390</v>
      </c>
      <c r="C409" t="s">
        <v>401</v>
      </c>
      <c r="D409" t="str">
        <f t="shared" si="80"/>
        <v>Professor Jonathan Van-Tam</v>
      </c>
      <c r="E409" t="str">
        <f t="shared" si="81"/>
        <v>17:19</v>
      </c>
      <c r="F409">
        <f t="shared" si="72"/>
        <v>751</v>
      </c>
      <c r="H409" t="str">
        <f t="shared" si="73"/>
        <v>Apr 21, 2020</v>
      </c>
      <c r="I409" t="str">
        <f t="shared" si="77"/>
        <v>15:04</v>
      </c>
      <c r="J409" s="5">
        <f t="shared" si="78"/>
        <v>1.2025462962962962E-2</v>
      </c>
      <c r="K409">
        <f t="shared" si="74"/>
        <v>1.0462962962962964E-2</v>
      </c>
      <c r="L409">
        <f t="shared" si="79"/>
        <v>2.7615740740740743E-2</v>
      </c>
      <c r="M409">
        <f t="shared" si="69"/>
        <v>1.7152777777777781E-2</v>
      </c>
    </row>
    <row r="410" spans="1:13" x14ac:dyDescent="0.2">
      <c r="A410">
        <v>409</v>
      </c>
      <c r="B410" t="s">
        <v>390</v>
      </c>
      <c r="C410" t="s">
        <v>402</v>
      </c>
      <c r="D410" t="str">
        <f t="shared" si="80"/>
        <v>Professor Jonathan Van-Tam</v>
      </c>
      <c r="E410" t="str">
        <f t="shared" si="81"/>
        <v>18:14</v>
      </c>
      <c r="F410">
        <f t="shared" si="72"/>
        <v>1553</v>
      </c>
      <c r="H410" t="str">
        <f t="shared" si="73"/>
        <v>Apr 21, 2020</v>
      </c>
      <c r="I410" t="str">
        <f t="shared" si="77"/>
        <v>15:04</v>
      </c>
      <c r="J410" s="5">
        <f t="shared" si="78"/>
        <v>1.2662037037037039E-2</v>
      </c>
      <c r="K410">
        <f t="shared" si="74"/>
        <v>1.0462962962962964E-2</v>
      </c>
      <c r="L410">
        <f t="shared" si="79"/>
        <v>2.7615740740740743E-2</v>
      </c>
      <c r="M410">
        <f t="shared" si="69"/>
        <v>1.7152777777777781E-2</v>
      </c>
    </row>
    <row r="411" spans="1:13" x14ac:dyDescent="0.2">
      <c r="A411">
        <v>410</v>
      </c>
      <c r="B411" t="s">
        <v>390</v>
      </c>
      <c r="C411" t="s">
        <v>403</v>
      </c>
      <c r="D411" t="str">
        <f t="shared" si="80"/>
        <v>Professor Jonathan Van-Tam</v>
      </c>
      <c r="E411" t="str">
        <f t="shared" si="81"/>
        <v>20:16</v>
      </c>
      <c r="F411">
        <f t="shared" si="72"/>
        <v>637</v>
      </c>
      <c r="H411" t="str">
        <f t="shared" si="73"/>
        <v>Apr 21, 2020</v>
      </c>
      <c r="I411" t="str">
        <f t="shared" si="77"/>
        <v>15:04</v>
      </c>
      <c r="J411" s="5">
        <f t="shared" si="78"/>
        <v>1.4074074074074074E-2</v>
      </c>
      <c r="K411">
        <f t="shared" si="74"/>
        <v>1.0462962962962964E-2</v>
      </c>
      <c r="L411">
        <f t="shared" si="79"/>
        <v>2.7615740740740743E-2</v>
      </c>
      <c r="M411">
        <f t="shared" si="69"/>
        <v>1.7152777777777781E-2</v>
      </c>
    </row>
    <row r="412" spans="1:13" x14ac:dyDescent="0.2">
      <c r="A412">
        <v>411</v>
      </c>
      <c r="B412" t="s">
        <v>390</v>
      </c>
      <c r="C412" t="s">
        <v>404</v>
      </c>
      <c r="D412" t="str">
        <f t="shared" si="80"/>
        <v>Professor Jonathan Van-Tam</v>
      </c>
      <c r="E412" t="str">
        <f t="shared" si="81"/>
        <v>21:12</v>
      </c>
      <c r="F412">
        <f t="shared" si="72"/>
        <v>697</v>
      </c>
      <c r="H412" t="str">
        <f t="shared" si="73"/>
        <v>Apr 21, 2020</v>
      </c>
      <c r="I412" t="str">
        <f t="shared" si="77"/>
        <v>15:04</v>
      </c>
      <c r="J412" s="5">
        <f t="shared" si="78"/>
        <v>1.4722222222222222E-2</v>
      </c>
      <c r="K412">
        <f t="shared" si="74"/>
        <v>1.0462962962962964E-2</v>
      </c>
      <c r="L412">
        <f t="shared" si="79"/>
        <v>2.7615740740740743E-2</v>
      </c>
      <c r="M412">
        <f t="shared" si="69"/>
        <v>1.7152777777777781E-2</v>
      </c>
    </row>
    <row r="413" spans="1:13" x14ac:dyDescent="0.2">
      <c r="A413">
        <v>412</v>
      </c>
      <c r="B413" t="s">
        <v>390</v>
      </c>
      <c r="C413" t="s">
        <v>405</v>
      </c>
      <c r="D413" t="str">
        <f t="shared" si="80"/>
        <v>Matt Hancock</v>
      </c>
      <c r="E413" t="str">
        <f t="shared" si="81"/>
        <v>22:00</v>
      </c>
      <c r="F413">
        <f t="shared" si="72"/>
        <v>126</v>
      </c>
      <c r="H413" t="str">
        <f t="shared" si="73"/>
        <v>Apr 21, 2020</v>
      </c>
      <c r="I413" t="str">
        <f t="shared" si="77"/>
        <v>22:00</v>
      </c>
      <c r="J413" s="5">
        <f t="shared" si="78"/>
        <v>1.5277777777777777E-2</v>
      </c>
      <c r="K413">
        <f t="shared" si="74"/>
        <v>4.5023148148148149E-3</v>
      </c>
      <c r="L413">
        <f t="shared" si="79"/>
        <v>3.7731481481481484E-2</v>
      </c>
      <c r="M413">
        <f t="shared" si="69"/>
        <v>3.3229166666666671E-2</v>
      </c>
    </row>
    <row r="414" spans="1:13" x14ac:dyDescent="0.2">
      <c r="A414">
        <v>413</v>
      </c>
      <c r="B414" t="s">
        <v>390</v>
      </c>
      <c r="C414" t="s">
        <v>406</v>
      </c>
      <c r="D414" t="str">
        <f t="shared" si="80"/>
        <v>Laura Kuenssberg</v>
      </c>
      <c r="E414" t="str">
        <f t="shared" si="81"/>
        <v>22:09</v>
      </c>
      <c r="F414">
        <f t="shared" si="72"/>
        <v>355</v>
      </c>
      <c r="H414" t="str">
        <f t="shared" si="73"/>
        <v>Apr 21, 2020</v>
      </c>
      <c r="I414" t="str">
        <f t="shared" si="77"/>
        <v>22:09</v>
      </c>
      <c r="J414" s="5">
        <f t="shared" si="78"/>
        <v>1.5381944444444443E-2</v>
      </c>
      <c r="K414">
        <f t="shared" si="74"/>
        <v>1.5381944444444443E-2</v>
      </c>
      <c r="L414">
        <f t="shared" si="79"/>
        <v>1.638888888888889E-2</v>
      </c>
      <c r="M414">
        <f t="shared" si="69"/>
        <v>1.0069444444444475E-3</v>
      </c>
    </row>
    <row r="415" spans="1:13" x14ac:dyDescent="0.2">
      <c r="A415">
        <v>414</v>
      </c>
      <c r="B415" t="s">
        <v>390</v>
      </c>
      <c r="C415" t="s">
        <v>407</v>
      </c>
      <c r="D415" t="str">
        <f t="shared" si="80"/>
        <v>Matt Hancock</v>
      </c>
      <c r="E415" t="str">
        <f t="shared" si="81"/>
        <v>22:29</v>
      </c>
      <c r="F415">
        <f t="shared" si="72"/>
        <v>737</v>
      </c>
      <c r="H415" t="str">
        <f t="shared" si="73"/>
        <v>Apr 21, 2020</v>
      </c>
      <c r="I415" t="str">
        <f t="shared" si="77"/>
        <v>22:29</v>
      </c>
      <c r="J415" s="5">
        <f t="shared" si="78"/>
        <v>1.5613425925925926E-2</v>
      </c>
      <c r="K415">
        <f t="shared" si="74"/>
        <v>4.5023148148148149E-3</v>
      </c>
      <c r="L415">
        <f t="shared" si="79"/>
        <v>3.7731481481481484E-2</v>
      </c>
      <c r="M415">
        <f t="shared" ref="M415:M478" si="82">L415-K415</f>
        <v>3.3229166666666671E-2</v>
      </c>
    </row>
    <row r="416" spans="1:13" x14ac:dyDescent="0.2">
      <c r="A416">
        <v>415</v>
      </c>
      <c r="B416" t="s">
        <v>390</v>
      </c>
      <c r="C416" t="s">
        <v>408</v>
      </c>
      <c r="D416" t="str">
        <f t="shared" si="80"/>
        <v>Laura Kuenssberg</v>
      </c>
      <c r="E416" t="str">
        <f t="shared" si="81"/>
        <v>23:29</v>
      </c>
      <c r="F416">
        <f t="shared" si="72"/>
        <v>45</v>
      </c>
      <c r="H416" t="str">
        <f t="shared" si="73"/>
        <v>Apr 21, 2020</v>
      </c>
      <c r="I416" t="str">
        <f t="shared" si="77"/>
        <v>23:29</v>
      </c>
      <c r="J416" s="5">
        <f t="shared" si="78"/>
        <v>1.6307870370370372E-2</v>
      </c>
      <c r="K416">
        <f t="shared" si="74"/>
        <v>1.5381944444444443E-2</v>
      </c>
      <c r="L416">
        <f t="shared" si="79"/>
        <v>1.638888888888889E-2</v>
      </c>
      <c r="M416">
        <f t="shared" si="82"/>
        <v>1.0069444444444475E-3</v>
      </c>
    </row>
    <row r="417" spans="1:13" x14ac:dyDescent="0.2">
      <c r="A417">
        <v>416</v>
      </c>
      <c r="B417" t="s">
        <v>390</v>
      </c>
      <c r="C417" t="s">
        <v>409</v>
      </c>
      <c r="D417" t="str">
        <f t="shared" si="80"/>
        <v>Matt Hancock</v>
      </c>
      <c r="E417" t="str">
        <f t="shared" si="81"/>
        <v>23:34</v>
      </c>
      <c r="F417">
        <f t="shared" si="72"/>
        <v>27</v>
      </c>
      <c r="H417" t="str">
        <f t="shared" si="73"/>
        <v>Apr 21, 2020</v>
      </c>
      <c r="I417" t="str">
        <f t="shared" si="77"/>
        <v>23:34</v>
      </c>
      <c r="J417" s="5">
        <f t="shared" si="78"/>
        <v>1.636574074074074E-2</v>
      </c>
      <c r="K417">
        <f t="shared" si="74"/>
        <v>4.5023148148148149E-3</v>
      </c>
      <c r="L417">
        <f t="shared" si="79"/>
        <v>3.7731481481481484E-2</v>
      </c>
      <c r="M417">
        <f t="shared" si="82"/>
        <v>3.3229166666666671E-2</v>
      </c>
    </row>
    <row r="418" spans="1:13" x14ac:dyDescent="0.2">
      <c r="A418">
        <v>417</v>
      </c>
      <c r="B418" t="s">
        <v>390</v>
      </c>
      <c r="C418" t="s">
        <v>410</v>
      </c>
      <c r="D418" t="str">
        <f t="shared" si="80"/>
        <v>Laura Kuenssberg</v>
      </c>
      <c r="E418" t="str">
        <f t="shared" si="81"/>
        <v>23:36</v>
      </c>
      <c r="F418">
        <f t="shared" si="72"/>
        <v>549</v>
      </c>
      <c r="H418" t="str">
        <f t="shared" si="73"/>
        <v>Apr 21, 2020</v>
      </c>
      <c r="I418" t="str">
        <f t="shared" si="77"/>
        <v>23:36</v>
      </c>
      <c r="J418" s="5">
        <f t="shared" si="78"/>
        <v>1.638888888888889E-2</v>
      </c>
      <c r="K418">
        <f t="shared" si="74"/>
        <v>1.5381944444444443E-2</v>
      </c>
      <c r="L418">
        <f t="shared" si="79"/>
        <v>1.638888888888889E-2</v>
      </c>
      <c r="M418">
        <f t="shared" si="82"/>
        <v>1.0069444444444475E-3</v>
      </c>
    </row>
    <row r="419" spans="1:13" x14ac:dyDescent="0.2">
      <c r="A419">
        <v>418</v>
      </c>
      <c r="B419" t="s">
        <v>390</v>
      </c>
      <c r="C419" t="s">
        <v>411</v>
      </c>
      <c r="D419" t="str">
        <f t="shared" si="80"/>
        <v>Matt Hancock</v>
      </c>
      <c r="E419" t="str">
        <f t="shared" si="81"/>
        <v>24:04</v>
      </c>
      <c r="F419">
        <f t="shared" si="72"/>
        <v>790</v>
      </c>
      <c r="H419" t="str">
        <f t="shared" si="73"/>
        <v>Apr 21, 2020</v>
      </c>
      <c r="I419" t="str">
        <f t="shared" si="77"/>
        <v>24:04</v>
      </c>
      <c r="J419" s="5">
        <f t="shared" si="78"/>
        <v>1.6712962962962961E-2</v>
      </c>
      <c r="K419">
        <f t="shared" si="74"/>
        <v>4.5023148148148149E-3</v>
      </c>
      <c r="L419">
        <f t="shared" si="79"/>
        <v>3.7731481481481484E-2</v>
      </c>
      <c r="M419">
        <f t="shared" si="82"/>
        <v>3.3229166666666671E-2</v>
      </c>
    </row>
    <row r="420" spans="1:13" x14ac:dyDescent="0.2">
      <c r="A420">
        <v>419</v>
      </c>
      <c r="B420" t="s">
        <v>390</v>
      </c>
      <c r="C420" t="s">
        <v>412</v>
      </c>
      <c r="D420" t="str">
        <f t="shared" si="80"/>
        <v>Matt Hancock</v>
      </c>
      <c r="E420" t="str">
        <f t="shared" si="81"/>
        <v>24:59</v>
      </c>
      <c r="F420">
        <f t="shared" si="72"/>
        <v>36</v>
      </c>
      <c r="H420" t="str">
        <f t="shared" si="73"/>
        <v>Apr 21, 2020</v>
      </c>
      <c r="I420" t="str">
        <f t="shared" si="77"/>
        <v>24:04</v>
      </c>
      <c r="J420" s="5">
        <f t="shared" si="78"/>
        <v>1.7349537037037038E-2</v>
      </c>
      <c r="K420">
        <f t="shared" si="74"/>
        <v>4.5023148148148149E-3</v>
      </c>
      <c r="L420">
        <f t="shared" si="79"/>
        <v>3.7731481481481484E-2</v>
      </c>
      <c r="M420">
        <f t="shared" si="82"/>
        <v>3.3229166666666671E-2</v>
      </c>
    </row>
    <row r="421" spans="1:13" x14ac:dyDescent="0.2">
      <c r="A421">
        <v>420</v>
      </c>
      <c r="B421" t="s">
        <v>390</v>
      </c>
      <c r="C421" t="s">
        <v>413</v>
      </c>
      <c r="D421" t="str">
        <f t="shared" si="80"/>
        <v>Robert Peston</v>
      </c>
      <c r="E421" t="str">
        <f t="shared" si="81"/>
        <v>25:02</v>
      </c>
      <c r="F421">
        <f t="shared" si="72"/>
        <v>49</v>
      </c>
      <c r="H421" t="str">
        <f t="shared" si="73"/>
        <v>Apr 21, 2020</v>
      </c>
      <c r="I421" t="str">
        <f t="shared" si="77"/>
        <v>25:02</v>
      </c>
      <c r="J421" s="5">
        <f t="shared" si="78"/>
        <v>1.7384259259259262E-2</v>
      </c>
      <c r="K421">
        <f t="shared" si="74"/>
        <v>1.7384259259259262E-2</v>
      </c>
      <c r="L421">
        <f t="shared" si="79"/>
        <v>1.7430555555555557E-2</v>
      </c>
      <c r="M421">
        <f t="shared" si="82"/>
        <v>4.6296296296294281E-5</v>
      </c>
    </row>
    <row r="422" spans="1:13" x14ac:dyDescent="0.2">
      <c r="A422">
        <v>421</v>
      </c>
      <c r="B422" t="s">
        <v>390</v>
      </c>
      <c r="C422" t="s">
        <v>414</v>
      </c>
      <c r="D422" t="str">
        <f t="shared" si="80"/>
        <v>Matt Hancock</v>
      </c>
      <c r="E422" t="str">
        <f t="shared" si="81"/>
        <v>25:05</v>
      </c>
      <c r="F422">
        <f t="shared" si="72"/>
        <v>26</v>
      </c>
      <c r="H422" t="str">
        <f t="shared" si="73"/>
        <v>Apr 21, 2020</v>
      </c>
      <c r="I422" t="str">
        <f t="shared" si="77"/>
        <v>25:05</v>
      </c>
      <c r="J422" s="5">
        <f t="shared" si="78"/>
        <v>1.741898148148148E-2</v>
      </c>
      <c r="K422">
        <f t="shared" si="74"/>
        <v>4.5023148148148149E-3</v>
      </c>
      <c r="L422">
        <f t="shared" si="79"/>
        <v>3.7731481481481484E-2</v>
      </c>
      <c r="M422">
        <f t="shared" si="82"/>
        <v>3.3229166666666671E-2</v>
      </c>
    </row>
    <row r="423" spans="1:13" x14ac:dyDescent="0.2">
      <c r="A423">
        <v>422</v>
      </c>
      <c r="B423" t="s">
        <v>390</v>
      </c>
      <c r="C423" t="s">
        <v>415</v>
      </c>
      <c r="D423" t="str">
        <f t="shared" si="80"/>
        <v>Robert Peston</v>
      </c>
      <c r="E423" t="str">
        <f t="shared" si="81"/>
        <v>25:06</v>
      </c>
      <c r="F423">
        <f t="shared" si="72"/>
        <v>628</v>
      </c>
      <c r="H423" t="str">
        <f t="shared" si="73"/>
        <v>Apr 21, 2020</v>
      </c>
      <c r="I423" t="str">
        <f t="shared" si="77"/>
        <v>25:06</v>
      </c>
      <c r="J423" s="5">
        <f t="shared" si="78"/>
        <v>1.7430555555555557E-2</v>
      </c>
      <c r="K423">
        <f t="shared" si="74"/>
        <v>1.7384259259259262E-2</v>
      </c>
      <c r="L423">
        <f t="shared" si="79"/>
        <v>1.7430555555555557E-2</v>
      </c>
      <c r="M423">
        <f t="shared" si="82"/>
        <v>4.6296296296294281E-5</v>
      </c>
    </row>
    <row r="424" spans="1:13" x14ac:dyDescent="0.2">
      <c r="A424">
        <v>423</v>
      </c>
      <c r="B424" t="s">
        <v>390</v>
      </c>
      <c r="C424" t="s">
        <v>416</v>
      </c>
      <c r="D424" t="str">
        <f t="shared" si="80"/>
        <v>Matt Hancock</v>
      </c>
      <c r="E424" t="str">
        <f t="shared" si="81"/>
        <v>25:48</v>
      </c>
      <c r="F424">
        <f t="shared" si="72"/>
        <v>1068</v>
      </c>
      <c r="H424" t="str">
        <f t="shared" si="73"/>
        <v>Apr 21, 2020</v>
      </c>
      <c r="I424" t="str">
        <f t="shared" si="77"/>
        <v>25:48</v>
      </c>
      <c r="J424" s="5">
        <f t="shared" si="78"/>
        <v>1.7916666666666668E-2</v>
      </c>
      <c r="K424">
        <f t="shared" si="74"/>
        <v>4.5023148148148149E-3</v>
      </c>
      <c r="L424">
        <f t="shared" si="79"/>
        <v>3.7731481481481484E-2</v>
      </c>
      <c r="M424">
        <f t="shared" si="82"/>
        <v>3.3229166666666671E-2</v>
      </c>
    </row>
    <row r="425" spans="1:13" x14ac:dyDescent="0.2">
      <c r="A425">
        <v>424</v>
      </c>
      <c r="B425" t="s">
        <v>390</v>
      </c>
      <c r="C425" t="s">
        <v>417</v>
      </c>
      <c r="D425" t="str">
        <f t="shared" si="80"/>
        <v>Matt Hancock</v>
      </c>
      <c r="E425" t="str">
        <f t="shared" si="81"/>
        <v>27:11</v>
      </c>
      <c r="F425">
        <f t="shared" si="72"/>
        <v>132</v>
      </c>
      <c r="H425" t="str">
        <f t="shared" si="73"/>
        <v>Apr 21, 2020</v>
      </c>
      <c r="I425" t="str">
        <f t="shared" si="77"/>
        <v>25:48</v>
      </c>
      <c r="J425" s="5">
        <f t="shared" si="78"/>
        <v>1.8877314814814816E-2</v>
      </c>
      <c r="K425">
        <f t="shared" si="74"/>
        <v>4.5023148148148149E-3</v>
      </c>
      <c r="L425">
        <f t="shared" si="79"/>
        <v>3.7731481481481484E-2</v>
      </c>
      <c r="M425">
        <f t="shared" si="82"/>
        <v>3.3229166666666671E-2</v>
      </c>
    </row>
    <row r="426" spans="1:13" x14ac:dyDescent="0.2">
      <c r="A426">
        <v>425</v>
      </c>
      <c r="B426" t="s">
        <v>390</v>
      </c>
      <c r="C426" t="s">
        <v>418</v>
      </c>
      <c r="D426" t="str">
        <f t="shared" si="80"/>
        <v>John Newton</v>
      </c>
      <c r="E426" t="str">
        <f t="shared" si="81"/>
        <v>27:18</v>
      </c>
      <c r="F426">
        <f t="shared" si="72"/>
        <v>791</v>
      </c>
      <c r="H426" t="str">
        <f t="shared" si="73"/>
        <v>Apr 21, 2020</v>
      </c>
      <c r="I426" t="str">
        <f t="shared" si="77"/>
        <v>27:18</v>
      </c>
      <c r="J426" s="5">
        <f t="shared" si="78"/>
        <v>1.8958333333333334E-2</v>
      </c>
      <c r="K426">
        <f t="shared" si="74"/>
        <v>1.8958333333333334E-2</v>
      </c>
      <c r="L426">
        <f t="shared" si="79"/>
        <v>2.7835648148148151E-2</v>
      </c>
      <c r="M426">
        <f t="shared" si="82"/>
        <v>8.877314814814817E-3</v>
      </c>
    </row>
    <row r="427" spans="1:13" x14ac:dyDescent="0.2">
      <c r="A427">
        <v>426</v>
      </c>
      <c r="B427" t="s">
        <v>390</v>
      </c>
      <c r="C427" t="s">
        <v>419</v>
      </c>
      <c r="D427" t="str">
        <f t="shared" si="80"/>
        <v>John Newton</v>
      </c>
      <c r="E427" t="str">
        <f t="shared" si="81"/>
        <v>28:03</v>
      </c>
      <c r="F427">
        <f t="shared" si="72"/>
        <v>370</v>
      </c>
      <c r="H427" t="str">
        <f t="shared" si="73"/>
        <v>Apr 21, 2020</v>
      </c>
      <c r="I427" t="str">
        <f t="shared" si="77"/>
        <v>27:18</v>
      </c>
      <c r="J427" s="5">
        <f t="shared" si="78"/>
        <v>1.9479166666666669E-2</v>
      </c>
      <c r="K427">
        <f t="shared" si="74"/>
        <v>1.8958333333333334E-2</v>
      </c>
      <c r="L427">
        <f t="shared" si="79"/>
        <v>2.7835648148148151E-2</v>
      </c>
      <c r="M427">
        <f t="shared" si="82"/>
        <v>8.877314814814817E-3</v>
      </c>
    </row>
    <row r="428" spans="1:13" x14ac:dyDescent="0.2">
      <c r="A428">
        <v>427</v>
      </c>
      <c r="B428" t="s">
        <v>390</v>
      </c>
      <c r="C428" t="s">
        <v>420</v>
      </c>
      <c r="D428" t="str">
        <f t="shared" si="80"/>
        <v>Matt Hancock</v>
      </c>
      <c r="E428" t="str">
        <f t="shared" si="81"/>
        <v>28:21</v>
      </c>
      <c r="F428">
        <f t="shared" si="72"/>
        <v>52</v>
      </c>
      <c r="H428" t="str">
        <f t="shared" si="73"/>
        <v>Apr 21, 2020</v>
      </c>
      <c r="I428" t="str">
        <f t="shared" si="77"/>
        <v>28:21</v>
      </c>
      <c r="J428" s="5">
        <f t="shared" si="78"/>
        <v>1.96875E-2</v>
      </c>
      <c r="K428">
        <f t="shared" si="74"/>
        <v>4.5023148148148149E-3</v>
      </c>
      <c r="L428">
        <f t="shared" si="79"/>
        <v>3.7731481481481484E-2</v>
      </c>
      <c r="M428">
        <f t="shared" si="82"/>
        <v>3.3229166666666671E-2</v>
      </c>
    </row>
    <row r="429" spans="1:13" x14ac:dyDescent="0.2">
      <c r="A429">
        <v>428</v>
      </c>
      <c r="B429" t="s">
        <v>390</v>
      </c>
      <c r="C429" t="s">
        <v>421</v>
      </c>
      <c r="D429" t="str">
        <f t="shared" si="80"/>
        <v>Robert</v>
      </c>
      <c r="E429" t="str">
        <f t="shared" si="81"/>
        <v>28:22</v>
      </c>
      <c r="F429">
        <f t="shared" si="72"/>
        <v>295</v>
      </c>
      <c r="H429" t="str">
        <f t="shared" si="73"/>
        <v>Apr 21, 2020</v>
      </c>
      <c r="I429" t="str">
        <f t="shared" si="77"/>
        <v>28:22</v>
      </c>
      <c r="J429" s="5">
        <f t="shared" si="78"/>
        <v>1.9699074074074074E-2</v>
      </c>
      <c r="K429">
        <f t="shared" si="74"/>
        <v>1.9699074074074074E-2</v>
      </c>
      <c r="L429">
        <f t="shared" si="79"/>
        <v>1.9699074074074074E-2</v>
      </c>
      <c r="M429">
        <f t="shared" si="82"/>
        <v>0</v>
      </c>
    </row>
    <row r="430" spans="1:13" x14ac:dyDescent="0.2">
      <c r="A430">
        <v>429</v>
      </c>
      <c r="B430" t="s">
        <v>390</v>
      </c>
      <c r="C430" t="s">
        <v>422</v>
      </c>
      <c r="D430" t="str">
        <f t="shared" si="80"/>
        <v>Professor Jonathan Van-Tam</v>
      </c>
      <c r="E430" t="str">
        <f t="shared" si="81"/>
        <v>28:38</v>
      </c>
      <c r="F430">
        <f t="shared" si="72"/>
        <v>575</v>
      </c>
      <c r="H430" t="str">
        <f t="shared" si="73"/>
        <v>Apr 21, 2020</v>
      </c>
      <c r="I430" t="str">
        <f t="shared" si="77"/>
        <v>28:38</v>
      </c>
      <c r="J430" s="5">
        <f t="shared" si="78"/>
        <v>1.9884259259259258E-2</v>
      </c>
      <c r="K430">
        <f t="shared" si="74"/>
        <v>1.0462962962962964E-2</v>
      </c>
      <c r="L430">
        <f t="shared" si="79"/>
        <v>2.7615740740740743E-2</v>
      </c>
      <c r="M430">
        <f t="shared" si="82"/>
        <v>1.7152777777777781E-2</v>
      </c>
    </row>
    <row r="431" spans="1:13" x14ac:dyDescent="0.2">
      <c r="A431">
        <v>430</v>
      </c>
      <c r="B431" t="s">
        <v>390</v>
      </c>
      <c r="C431" t="s">
        <v>423</v>
      </c>
      <c r="D431" t="str">
        <f t="shared" si="80"/>
        <v>Professor Jonathan Van-Tam</v>
      </c>
      <c r="E431" t="str">
        <f t="shared" si="81"/>
        <v>29:15</v>
      </c>
      <c r="F431">
        <f t="shared" si="72"/>
        <v>309</v>
      </c>
      <c r="H431" t="str">
        <f t="shared" si="73"/>
        <v>Apr 21, 2020</v>
      </c>
      <c r="I431" t="str">
        <f t="shared" si="77"/>
        <v>28:38</v>
      </c>
      <c r="J431" s="5">
        <f t="shared" si="78"/>
        <v>2.0312500000000001E-2</v>
      </c>
      <c r="K431">
        <f t="shared" si="74"/>
        <v>1.0462962962962964E-2</v>
      </c>
      <c r="L431">
        <f t="shared" si="79"/>
        <v>2.7615740740740743E-2</v>
      </c>
      <c r="M431">
        <f t="shared" si="82"/>
        <v>1.7152777777777781E-2</v>
      </c>
    </row>
    <row r="432" spans="1:13" x14ac:dyDescent="0.2">
      <c r="A432">
        <v>431</v>
      </c>
      <c r="B432" t="s">
        <v>390</v>
      </c>
      <c r="C432" t="s">
        <v>424</v>
      </c>
      <c r="D432" t="str">
        <f t="shared" si="80"/>
        <v>Matt Hancock</v>
      </c>
      <c r="E432" t="str">
        <f t="shared" si="81"/>
        <v>29:38</v>
      </c>
      <c r="F432">
        <f t="shared" si="72"/>
        <v>68</v>
      </c>
      <c r="H432" t="str">
        <f t="shared" si="73"/>
        <v>Apr 21, 2020</v>
      </c>
      <c r="I432" t="str">
        <f t="shared" si="77"/>
        <v>29:38</v>
      </c>
      <c r="J432" s="5">
        <f t="shared" si="78"/>
        <v>2.0578703703703703E-2</v>
      </c>
      <c r="K432">
        <f t="shared" si="74"/>
        <v>4.5023148148148149E-3</v>
      </c>
      <c r="L432">
        <f t="shared" si="79"/>
        <v>3.7731481481481484E-2</v>
      </c>
      <c r="M432">
        <f t="shared" si="82"/>
        <v>3.3229166666666671E-2</v>
      </c>
    </row>
    <row r="433" spans="1:13" x14ac:dyDescent="0.2">
      <c r="A433">
        <v>432</v>
      </c>
      <c r="B433" t="s">
        <v>390</v>
      </c>
      <c r="C433" t="s">
        <v>425</v>
      </c>
      <c r="D433" t="str">
        <f t="shared" ref="D433:D464" si="83">LEFT(C433,FIND("(",C433)-3)</f>
        <v>Victoria MacDonald</v>
      </c>
      <c r="E433" t="str">
        <f t="shared" ref="E433:E464" si="84">MID(C433,FIND("(",C433)+1,5)</f>
        <v>29:42</v>
      </c>
      <c r="F433">
        <f t="shared" si="72"/>
        <v>717</v>
      </c>
      <c r="H433" t="str">
        <f t="shared" si="73"/>
        <v>Apr 21, 2020</v>
      </c>
      <c r="I433" t="str">
        <f t="shared" si="77"/>
        <v>29:42</v>
      </c>
      <c r="J433" s="5">
        <f t="shared" si="78"/>
        <v>2.0625000000000001E-2</v>
      </c>
      <c r="K433">
        <f t="shared" si="74"/>
        <v>2.0625000000000001E-2</v>
      </c>
      <c r="L433">
        <f t="shared" si="79"/>
        <v>2.0625000000000001E-2</v>
      </c>
      <c r="M433">
        <f t="shared" si="82"/>
        <v>0</v>
      </c>
    </row>
    <row r="434" spans="1:13" x14ac:dyDescent="0.2">
      <c r="A434">
        <v>433</v>
      </c>
      <c r="B434" t="s">
        <v>390</v>
      </c>
      <c r="C434" t="s">
        <v>426</v>
      </c>
      <c r="D434" t="str">
        <f t="shared" si="83"/>
        <v>Matt Hancock</v>
      </c>
      <c r="E434" t="str">
        <f t="shared" si="84"/>
        <v>30:34</v>
      </c>
      <c r="F434">
        <f t="shared" si="72"/>
        <v>882</v>
      </c>
      <c r="H434" t="str">
        <f t="shared" si="73"/>
        <v>Apr 21, 2020</v>
      </c>
      <c r="I434" t="str">
        <f t="shared" si="77"/>
        <v>30:34</v>
      </c>
      <c r="J434" s="5">
        <f t="shared" si="78"/>
        <v>2.1226851851851854E-2</v>
      </c>
      <c r="K434">
        <f t="shared" si="74"/>
        <v>4.5023148148148149E-3</v>
      </c>
      <c r="L434">
        <f t="shared" si="79"/>
        <v>3.7731481481481484E-2</v>
      </c>
      <c r="M434">
        <f t="shared" si="82"/>
        <v>3.3229166666666671E-2</v>
      </c>
    </row>
    <row r="435" spans="1:13" x14ac:dyDescent="0.2">
      <c r="A435">
        <v>434</v>
      </c>
      <c r="B435" t="s">
        <v>390</v>
      </c>
      <c r="C435" t="s">
        <v>427</v>
      </c>
      <c r="D435" t="str">
        <f t="shared" si="83"/>
        <v>Matt Hancock</v>
      </c>
      <c r="E435" t="str">
        <f t="shared" si="84"/>
        <v>31:40</v>
      </c>
      <c r="F435">
        <f t="shared" si="72"/>
        <v>832</v>
      </c>
      <c r="H435" t="str">
        <f t="shared" si="73"/>
        <v>Apr 21, 2020</v>
      </c>
      <c r="I435" t="str">
        <f t="shared" si="77"/>
        <v>30:34</v>
      </c>
      <c r="J435" s="5">
        <f t="shared" si="78"/>
        <v>2.1990740740740741E-2</v>
      </c>
      <c r="K435">
        <f t="shared" si="74"/>
        <v>4.5023148148148149E-3</v>
      </c>
      <c r="L435">
        <f t="shared" si="79"/>
        <v>3.7731481481481484E-2</v>
      </c>
      <c r="M435">
        <f t="shared" si="82"/>
        <v>3.3229166666666671E-2</v>
      </c>
    </row>
    <row r="436" spans="1:13" x14ac:dyDescent="0.2">
      <c r="A436">
        <v>435</v>
      </c>
      <c r="B436" t="s">
        <v>390</v>
      </c>
      <c r="C436" t="s">
        <v>428</v>
      </c>
      <c r="D436" t="str">
        <f t="shared" si="83"/>
        <v>Matt Hancock</v>
      </c>
      <c r="E436" t="str">
        <f t="shared" si="84"/>
        <v>32:44</v>
      </c>
      <c r="F436">
        <f t="shared" si="72"/>
        <v>206</v>
      </c>
      <c r="H436" t="str">
        <f t="shared" si="73"/>
        <v>Apr 21, 2020</v>
      </c>
      <c r="I436" t="str">
        <f t="shared" si="77"/>
        <v>30:34</v>
      </c>
      <c r="J436" s="5">
        <f t="shared" si="78"/>
        <v>2.2731481481481481E-2</v>
      </c>
      <c r="K436">
        <f t="shared" si="74"/>
        <v>4.5023148148148149E-3</v>
      </c>
      <c r="L436">
        <f t="shared" si="79"/>
        <v>3.7731481481481484E-2</v>
      </c>
      <c r="M436">
        <f t="shared" si="82"/>
        <v>3.3229166666666671E-2</v>
      </c>
    </row>
    <row r="437" spans="1:13" x14ac:dyDescent="0.2">
      <c r="A437">
        <v>436</v>
      </c>
      <c r="B437" t="s">
        <v>390</v>
      </c>
      <c r="C437" t="s">
        <v>429</v>
      </c>
      <c r="D437" t="str">
        <f t="shared" si="83"/>
        <v>Daniel Woodson</v>
      </c>
      <c r="E437" t="str">
        <f t="shared" si="84"/>
        <v>32:58</v>
      </c>
      <c r="F437">
        <f t="shared" si="72"/>
        <v>521</v>
      </c>
      <c r="H437" t="str">
        <f t="shared" si="73"/>
        <v>Apr 21, 2020</v>
      </c>
      <c r="I437" t="str">
        <f t="shared" si="77"/>
        <v>32:58</v>
      </c>
      <c r="J437" s="5">
        <f t="shared" si="78"/>
        <v>2.2893518518518521E-2</v>
      </c>
      <c r="K437">
        <f t="shared" si="74"/>
        <v>2.2893518518518521E-2</v>
      </c>
      <c r="L437">
        <f t="shared" si="79"/>
        <v>2.2893518518518521E-2</v>
      </c>
      <c r="M437">
        <f t="shared" si="82"/>
        <v>0</v>
      </c>
    </row>
    <row r="438" spans="1:13" x14ac:dyDescent="0.2">
      <c r="A438">
        <v>437</v>
      </c>
      <c r="B438" t="s">
        <v>390</v>
      </c>
      <c r="C438" t="s">
        <v>430</v>
      </c>
      <c r="D438" t="str">
        <f t="shared" si="83"/>
        <v>Matt Hancock</v>
      </c>
      <c r="E438" t="str">
        <f t="shared" si="84"/>
        <v>33:37</v>
      </c>
      <c r="F438">
        <f t="shared" si="72"/>
        <v>849</v>
      </c>
      <c r="H438" t="str">
        <f t="shared" si="73"/>
        <v>Apr 21, 2020</v>
      </c>
      <c r="I438" t="str">
        <f t="shared" si="77"/>
        <v>33:37</v>
      </c>
      <c r="J438" s="5">
        <f t="shared" si="78"/>
        <v>2.3344907407407408E-2</v>
      </c>
      <c r="K438">
        <f t="shared" si="74"/>
        <v>4.5023148148148149E-3</v>
      </c>
      <c r="L438">
        <f t="shared" si="79"/>
        <v>3.7731481481481484E-2</v>
      </c>
      <c r="M438">
        <f t="shared" si="82"/>
        <v>3.3229166666666671E-2</v>
      </c>
    </row>
    <row r="439" spans="1:13" x14ac:dyDescent="0.2">
      <c r="A439">
        <v>438</v>
      </c>
      <c r="B439" t="s">
        <v>390</v>
      </c>
      <c r="C439" t="s">
        <v>431</v>
      </c>
      <c r="D439" t="str">
        <f t="shared" si="83"/>
        <v>Chris Smith</v>
      </c>
      <c r="E439" t="str">
        <f t="shared" si="84"/>
        <v>34:40</v>
      </c>
      <c r="F439">
        <f t="shared" si="72"/>
        <v>646</v>
      </c>
      <c r="H439" t="str">
        <f t="shared" si="73"/>
        <v>Apr 21, 2020</v>
      </c>
      <c r="I439" t="str">
        <f t="shared" si="77"/>
        <v>34:40</v>
      </c>
      <c r="J439" s="5">
        <f t="shared" si="78"/>
        <v>2.4074074074074071E-2</v>
      </c>
      <c r="K439">
        <f t="shared" si="74"/>
        <v>2.4074074074074071E-2</v>
      </c>
      <c r="L439">
        <f t="shared" si="79"/>
        <v>2.763888888888889E-2</v>
      </c>
      <c r="M439">
        <f t="shared" si="82"/>
        <v>3.5648148148148193E-3</v>
      </c>
    </row>
    <row r="440" spans="1:13" x14ac:dyDescent="0.2">
      <c r="A440">
        <v>439</v>
      </c>
      <c r="B440" t="s">
        <v>390</v>
      </c>
      <c r="C440" t="s">
        <v>432</v>
      </c>
      <c r="D440" t="str">
        <f t="shared" si="83"/>
        <v>Matt Hancock</v>
      </c>
      <c r="E440" t="str">
        <f t="shared" si="84"/>
        <v>35:14</v>
      </c>
      <c r="F440">
        <f t="shared" si="72"/>
        <v>561</v>
      </c>
      <c r="H440" t="str">
        <f t="shared" si="73"/>
        <v>Apr 21, 2020</v>
      </c>
      <c r="I440" t="str">
        <f t="shared" si="77"/>
        <v>35:14</v>
      </c>
      <c r="J440" s="5">
        <f t="shared" si="78"/>
        <v>2.4467592592592593E-2</v>
      </c>
      <c r="K440">
        <f t="shared" si="74"/>
        <v>4.5023148148148149E-3</v>
      </c>
      <c r="L440">
        <f t="shared" si="79"/>
        <v>3.7731481481481484E-2</v>
      </c>
      <c r="M440">
        <f t="shared" si="82"/>
        <v>3.3229166666666671E-2</v>
      </c>
    </row>
    <row r="441" spans="1:13" x14ac:dyDescent="0.2">
      <c r="A441">
        <v>440</v>
      </c>
      <c r="B441" t="s">
        <v>390</v>
      </c>
      <c r="C441" t="s">
        <v>433</v>
      </c>
      <c r="D441" t="str">
        <f t="shared" si="83"/>
        <v>Professor Jonathan Van-Tam</v>
      </c>
      <c r="E441" t="str">
        <f t="shared" si="84"/>
        <v>35:58</v>
      </c>
      <c r="F441">
        <f t="shared" si="72"/>
        <v>167</v>
      </c>
      <c r="H441" t="str">
        <f t="shared" si="73"/>
        <v>Apr 21, 2020</v>
      </c>
      <c r="I441" t="str">
        <f t="shared" si="77"/>
        <v>35:58</v>
      </c>
      <c r="J441" s="5">
        <f t="shared" si="78"/>
        <v>2.4976851851851851E-2</v>
      </c>
      <c r="K441">
        <f t="shared" si="74"/>
        <v>1.0462962962962964E-2</v>
      </c>
      <c r="L441">
        <f t="shared" si="79"/>
        <v>2.7615740740740743E-2</v>
      </c>
      <c r="M441">
        <f t="shared" si="82"/>
        <v>1.7152777777777781E-2</v>
      </c>
    </row>
    <row r="442" spans="1:13" x14ac:dyDescent="0.2">
      <c r="A442">
        <v>441</v>
      </c>
      <c r="B442" t="s">
        <v>390</v>
      </c>
      <c r="C442" t="s">
        <v>434</v>
      </c>
      <c r="D442" t="str">
        <f t="shared" si="83"/>
        <v>Matt Hancock</v>
      </c>
      <c r="E442" t="str">
        <f t="shared" si="84"/>
        <v>36:09</v>
      </c>
      <c r="F442">
        <f t="shared" si="72"/>
        <v>41</v>
      </c>
      <c r="H442" t="str">
        <f t="shared" si="73"/>
        <v>Apr 21, 2020</v>
      </c>
      <c r="I442" t="str">
        <f t="shared" si="77"/>
        <v>36:09</v>
      </c>
      <c r="J442" s="5">
        <f t="shared" si="78"/>
        <v>2.5104166666666664E-2</v>
      </c>
      <c r="K442">
        <f t="shared" si="74"/>
        <v>4.5023148148148149E-3</v>
      </c>
      <c r="L442">
        <f t="shared" si="79"/>
        <v>3.7731481481481484E-2</v>
      </c>
      <c r="M442">
        <f t="shared" si="82"/>
        <v>3.3229166666666671E-2</v>
      </c>
    </row>
    <row r="443" spans="1:13" x14ac:dyDescent="0.2">
      <c r="A443">
        <v>442</v>
      </c>
      <c r="B443" t="s">
        <v>390</v>
      </c>
      <c r="C443" t="s">
        <v>435</v>
      </c>
      <c r="D443" t="str">
        <f t="shared" si="83"/>
        <v>Professor Jonathan Van-Tam</v>
      </c>
      <c r="E443" t="str">
        <f t="shared" si="84"/>
        <v>36:11</v>
      </c>
      <c r="F443">
        <f t="shared" si="72"/>
        <v>838</v>
      </c>
      <c r="H443" t="str">
        <f t="shared" si="73"/>
        <v>Apr 21, 2020</v>
      </c>
      <c r="I443" t="str">
        <f t="shared" si="77"/>
        <v>36:11</v>
      </c>
      <c r="J443" s="5">
        <f t="shared" si="78"/>
        <v>2.5127314814814811E-2</v>
      </c>
      <c r="K443">
        <f t="shared" si="74"/>
        <v>1.0462962962962964E-2</v>
      </c>
      <c r="L443">
        <f t="shared" si="79"/>
        <v>2.7615740740740743E-2</v>
      </c>
      <c r="M443">
        <f t="shared" si="82"/>
        <v>1.7152777777777781E-2</v>
      </c>
    </row>
    <row r="444" spans="1:13" x14ac:dyDescent="0.2">
      <c r="A444">
        <v>443</v>
      </c>
      <c r="B444" t="s">
        <v>390</v>
      </c>
      <c r="C444" t="s">
        <v>436</v>
      </c>
      <c r="D444" t="str">
        <f t="shared" si="83"/>
        <v>Professor Jonathan Van-Tam</v>
      </c>
      <c r="E444" t="str">
        <f t="shared" si="84"/>
        <v>37:18</v>
      </c>
      <c r="F444">
        <f t="shared" si="72"/>
        <v>973</v>
      </c>
      <c r="H444" t="str">
        <f t="shared" si="73"/>
        <v>Apr 21, 2020</v>
      </c>
      <c r="I444" t="str">
        <f t="shared" si="77"/>
        <v>36:11</v>
      </c>
      <c r="J444" s="5">
        <f t="shared" si="78"/>
        <v>2.5902777777777775E-2</v>
      </c>
      <c r="K444">
        <f t="shared" si="74"/>
        <v>1.0462962962962964E-2</v>
      </c>
      <c r="L444">
        <f t="shared" si="79"/>
        <v>2.7615740740740743E-2</v>
      </c>
      <c r="M444">
        <f t="shared" si="82"/>
        <v>1.7152777777777781E-2</v>
      </c>
    </row>
    <row r="445" spans="1:13" x14ac:dyDescent="0.2">
      <c r="A445">
        <v>444</v>
      </c>
      <c r="B445" t="s">
        <v>390</v>
      </c>
      <c r="C445" t="s">
        <v>437</v>
      </c>
      <c r="D445" t="str">
        <f t="shared" si="83"/>
        <v>Matt Hancock</v>
      </c>
      <c r="E445" t="str">
        <f t="shared" si="84"/>
        <v>38:32</v>
      </c>
      <c r="F445">
        <f t="shared" si="72"/>
        <v>52</v>
      </c>
      <c r="H445" t="str">
        <f t="shared" si="73"/>
        <v>Apr 21, 2020</v>
      </c>
      <c r="I445" t="str">
        <f t="shared" si="77"/>
        <v>38:32</v>
      </c>
      <c r="J445" s="5">
        <f t="shared" si="78"/>
        <v>2.6759259259259257E-2</v>
      </c>
      <c r="K445">
        <f t="shared" si="74"/>
        <v>4.5023148148148149E-3</v>
      </c>
      <c r="L445">
        <f t="shared" si="79"/>
        <v>3.7731481481481484E-2</v>
      </c>
      <c r="M445">
        <f t="shared" si="82"/>
        <v>3.3229166666666671E-2</v>
      </c>
    </row>
    <row r="446" spans="1:13" x14ac:dyDescent="0.2">
      <c r="A446">
        <v>445</v>
      </c>
      <c r="B446" t="s">
        <v>390</v>
      </c>
      <c r="C446" t="s">
        <v>438</v>
      </c>
      <c r="D446" t="str">
        <f t="shared" si="83"/>
        <v>John Newton</v>
      </c>
      <c r="E446" t="str">
        <f t="shared" si="84"/>
        <v>38:36</v>
      </c>
      <c r="F446">
        <f t="shared" si="72"/>
        <v>867</v>
      </c>
      <c r="H446" t="str">
        <f t="shared" si="73"/>
        <v>Apr 21, 2020</v>
      </c>
      <c r="I446" t="str">
        <f t="shared" si="77"/>
        <v>38:36</v>
      </c>
      <c r="J446" s="5">
        <f t="shared" si="78"/>
        <v>2.6805555555555555E-2</v>
      </c>
      <c r="K446">
        <f t="shared" si="74"/>
        <v>1.8958333333333334E-2</v>
      </c>
      <c r="L446">
        <f t="shared" si="79"/>
        <v>2.7835648148148151E-2</v>
      </c>
      <c r="M446">
        <f t="shared" si="82"/>
        <v>8.877314814814817E-3</v>
      </c>
    </row>
    <row r="447" spans="1:13" x14ac:dyDescent="0.2">
      <c r="A447">
        <v>446</v>
      </c>
      <c r="B447" t="s">
        <v>390</v>
      </c>
      <c r="C447" t="s">
        <v>439</v>
      </c>
      <c r="D447" t="str">
        <f t="shared" si="83"/>
        <v>John Newton</v>
      </c>
      <c r="E447" t="str">
        <f t="shared" si="84"/>
        <v>39:24</v>
      </c>
      <c r="F447">
        <f t="shared" si="72"/>
        <v>354</v>
      </c>
      <c r="H447" t="str">
        <f t="shared" si="73"/>
        <v>Apr 21, 2020</v>
      </c>
      <c r="I447" t="str">
        <f t="shared" si="77"/>
        <v>38:36</v>
      </c>
      <c r="J447" s="5">
        <f t="shared" si="78"/>
        <v>2.736111111111111E-2</v>
      </c>
      <c r="K447">
        <f t="shared" si="74"/>
        <v>1.8958333333333334E-2</v>
      </c>
      <c r="L447">
        <f t="shared" si="79"/>
        <v>2.7835648148148151E-2</v>
      </c>
      <c r="M447">
        <f t="shared" si="82"/>
        <v>8.877314814814817E-3</v>
      </c>
    </row>
    <row r="448" spans="1:13" x14ac:dyDescent="0.2">
      <c r="A448">
        <v>447</v>
      </c>
      <c r="B448" t="s">
        <v>390</v>
      </c>
      <c r="C448" t="s">
        <v>440</v>
      </c>
      <c r="D448" t="str">
        <f t="shared" si="83"/>
        <v>Professor Jonathan Van-Tam</v>
      </c>
      <c r="E448" t="str">
        <f t="shared" si="84"/>
        <v>39:46</v>
      </c>
      <c r="F448">
        <f t="shared" si="72"/>
        <v>65</v>
      </c>
      <c r="H448" t="str">
        <f t="shared" si="73"/>
        <v>Apr 21, 2020</v>
      </c>
      <c r="I448" t="str">
        <f t="shared" si="77"/>
        <v>39:46</v>
      </c>
      <c r="J448" s="5">
        <f t="shared" si="78"/>
        <v>2.7615740740740743E-2</v>
      </c>
      <c r="K448">
        <f t="shared" si="74"/>
        <v>1.0462962962962964E-2</v>
      </c>
      <c r="L448">
        <f t="shared" si="79"/>
        <v>2.7615740740740743E-2</v>
      </c>
      <c r="M448">
        <f t="shared" si="82"/>
        <v>1.7152777777777781E-2</v>
      </c>
    </row>
    <row r="449" spans="1:13" x14ac:dyDescent="0.2">
      <c r="A449">
        <v>448</v>
      </c>
      <c r="B449" t="s">
        <v>390</v>
      </c>
      <c r="C449" t="s">
        <v>441</v>
      </c>
      <c r="D449" t="str">
        <f t="shared" si="83"/>
        <v>Chris Smith</v>
      </c>
      <c r="E449" t="str">
        <f t="shared" si="84"/>
        <v>39:48</v>
      </c>
      <c r="F449">
        <f t="shared" si="72"/>
        <v>313</v>
      </c>
      <c r="H449" t="str">
        <f t="shared" si="73"/>
        <v>Apr 21, 2020</v>
      </c>
      <c r="I449" t="str">
        <f t="shared" si="77"/>
        <v>39:48</v>
      </c>
      <c r="J449" s="5">
        <f t="shared" si="78"/>
        <v>2.763888888888889E-2</v>
      </c>
      <c r="K449">
        <f t="shared" si="74"/>
        <v>2.4074074074074071E-2</v>
      </c>
      <c r="L449">
        <f t="shared" si="79"/>
        <v>2.763888888888889E-2</v>
      </c>
      <c r="M449">
        <f t="shared" si="82"/>
        <v>3.5648148148148193E-3</v>
      </c>
    </row>
    <row r="450" spans="1:13" x14ac:dyDescent="0.2">
      <c r="A450">
        <v>449</v>
      </c>
      <c r="B450" t="s">
        <v>390</v>
      </c>
      <c r="C450" t="s">
        <v>442</v>
      </c>
      <c r="D450" t="str">
        <f t="shared" si="83"/>
        <v>John Newton</v>
      </c>
      <c r="E450" t="str">
        <f t="shared" si="84"/>
        <v>40:05</v>
      </c>
      <c r="F450">
        <f t="shared" ref="F450:F513" si="85">LEN(C450)</f>
        <v>1245</v>
      </c>
      <c r="H450" t="str">
        <f t="shared" ref="H450:H513" si="86">IF(ISBLANK(G450),H449,C450)</f>
        <v>Apr 21, 2020</v>
      </c>
      <c r="I450" t="str">
        <f t="shared" si="77"/>
        <v>40:05</v>
      </c>
      <c r="J450" s="5">
        <f t="shared" si="78"/>
        <v>2.7835648148148151E-2</v>
      </c>
      <c r="K450">
        <f t="shared" ref="K450:K513" si="87">_xlfn.MINIFS(J:J,D:D,D450,B:B,B450)</f>
        <v>1.8958333333333334E-2</v>
      </c>
      <c r="L450">
        <f t="shared" si="79"/>
        <v>2.7835648148148151E-2</v>
      </c>
      <c r="M450">
        <f t="shared" si="82"/>
        <v>8.877314814814817E-3</v>
      </c>
    </row>
    <row r="451" spans="1:13" x14ac:dyDescent="0.2">
      <c r="A451">
        <v>450</v>
      </c>
      <c r="B451" t="s">
        <v>390</v>
      </c>
      <c r="C451" t="s">
        <v>443</v>
      </c>
      <c r="D451" t="str">
        <f t="shared" si="83"/>
        <v>Matt Hancock</v>
      </c>
      <c r="E451" t="str">
        <f t="shared" si="84"/>
        <v>41:20</v>
      </c>
      <c r="F451">
        <f t="shared" si="85"/>
        <v>449</v>
      </c>
      <c r="H451" t="str">
        <f t="shared" si="86"/>
        <v>Apr 21, 2020</v>
      </c>
      <c r="I451" t="str">
        <f t="shared" si="77"/>
        <v>41:20</v>
      </c>
      <c r="J451" s="5">
        <f t="shared" si="78"/>
        <v>2.8703703703703703E-2</v>
      </c>
      <c r="K451">
        <f t="shared" si="87"/>
        <v>4.5023148148148149E-3</v>
      </c>
      <c r="L451">
        <f t="shared" si="79"/>
        <v>3.7731481481481484E-2</v>
      </c>
      <c r="M451">
        <f t="shared" si="82"/>
        <v>3.3229166666666671E-2</v>
      </c>
    </row>
    <row r="452" spans="1:13" x14ac:dyDescent="0.2">
      <c r="A452">
        <v>451</v>
      </c>
      <c r="B452" t="s">
        <v>390</v>
      </c>
      <c r="C452" t="s">
        <v>444</v>
      </c>
      <c r="D452" t="str">
        <f t="shared" si="83"/>
        <v>Pippa Greer</v>
      </c>
      <c r="E452" t="str">
        <f t="shared" si="84"/>
        <v>41:55</v>
      </c>
      <c r="F452">
        <f t="shared" si="85"/>
        <v>200</v>
      </c>
      <c r="H452" t="str">
        <f t="shared" si="86"/>
        <v>Apr 21, 2020</v>
      </c>
      <c r="I452" t="str">
        <f t="shared" si="77"/>
        <v>41:55</v>
      </c>
      <c r="J452" s="5">
        <f t="shared" si="78"/>
        <v>2.9108796296296296E-2</v>
      </c>
      <c r="K452">
        <f t="shared" si="87"/>
        <v>2.9108796296296296E-2</v>
      </c>
      <c r="L452">
        <f t="shared" si="79"/>
        <v>2.9108796296296296E-2</v>
      </c>
      <c r="M452">
        <f t="shared" si="82"/>
        <v>0</v>
      </c>
    </row>
    <row r="453" spans="1:13" x14ac:dyDescent="0.2">
      <c r="A453">
        <v>452</v>
      </c>
      <c r="B453" t="s">
        <v>390</v>
      </c>
      <c r="C453" t="s">
        <v>445</v>
      </c>
      <c r="D453" t="str">
        <f t="shared" si="83"/>
        <v>Speaker 2</v>
      </c>
      <c r="E453" t="str">
        <f t="shared" si="84"/>
        <v>42:03</v>
      </c>
      <c r="F453">
        <f t="shared" si="85"/>
        <v>401</v>
      </c>
      <c r="H453" t="str">
        <f t="shared" si="86"/>
        <v>Apr 21, 2020</v>
      </c>
      <c r="I453" t="str">
        <f t="shared" si="77"/>
        <v>42:03</v>
      </c>
      <c r="J453" s="5">
        <f t="shared" si="78"/>
        <v>2.9201388888888888E-2</v>
      </c>
      <c r="K453">
        <f t="shared" si="87"/>
        <v>2.9201388888888888E-2</v>
      </c>
      <c r="L453">
        <f t="shared" si="79"/>
        <v>3.0219907407407407E-2</v>
      </c>
      <c r="M453">
        <f t="shared" si="82"/>
        <v>1.0185185185185193E-3</v>
      </c>
    </row>
    <row r="454" spans="1:13" x14ac:dyDescent="0.2">
      <c r="A454">
        <v>453</v>
      </c>
      <c r="B454" t="s">
        <v>390</v>
      </c>
      <c r="C454" t="s">
        <v>446</v>
      </c>
      <c r="D454" t="str">
        <f t="shared" si="83"/>
        <v>Matt Hancock</v>
      </c>
      <c r="E454" t="str">
        <f t="shared" si="84"/>
        <v>42:25</v>
      </c>
      <c r="F454">
        <f t="shared" si="85"/>
        <v>782</v>
      </c>
      <c r="H454" t="str">
        <f t="shared" si="86"/>
        <v>Apr 21, 2020</v>
      </c>
      <c r="I454" t="str">
        <f t="shared" ref="I454:I517" si="88">IF(D454=D453,I453,E454)</f>
        <v>42:25</v>
      </c>
      <c r="J454" s="5">
        <f t="shared" ref="J454:J517" si="89">TIME(0,LEFT(E454,2),RIGHT(E454,2))</f>
        <v>2.9456018518518517E-2</v>
      </c>
      <c r="K454">
        <f t="shared" si="87"/>
        <v>4.5023148148148149E-3</v>
      </c>
      <c r="L454">
        <f t="shared" ref="L454:L517" si="90">_xlfn.MAXIFS(J:J,D:D,D454,B:B,B454)</f>
        <v>3.7731481481481484E-2</v>
      </c>
      <c r="M454">
        <f t="shared" si="82"/>
        <v>3.3229166666666671E-2</v>
      </c>
    </row>
    <row r="455" spans="1:13" x14ac:dyDescent="0.2">
      <c r="A455">
        <v>454</v>
      </c>
      <c r="B455" t="s">
        <v>390</v>
      </c>
      <c r="C455" t="s">
        <v>447</v>
      </c>
      <c r="D455" t="str">
        <f t="shared" si="83"/>
        <v>John Netwon</v>
      </c>
      <c r="E455" t="str">
        <f t="shared" si="84"/>
        <v>43:22</v>
      </c>
      <c r="F455">
        <f t="shared" si="85"/>
        <v>63</v>
      </c>
      <c r="H455" t="str">
        <f t="shared" si="86"/>
        <v>Apr 21, 2020</v>
      </c>
      <c r="I455" t="str">
        <f t="shared" si="88"/>
        <v>43:22</v>
      </c>
      <c r="J455" s="5">
        <f t="shared" si="89"/>
        <v>3.0115740740740738E-2</v>
      </c>
      <c r="K455">
        <f t="shared" si="87"/>
        <v>3.0115740740740738E-2</v>
      </c>
      <c r="L455">
        <f t="shared" si="90"/>
        <v>3.0462962962962966E-2</v>
      </c>
      <c r="M455">
        <f t="shared" si="82"/>
        <v>3.4722222222222793E-4</v>
      </c>
    </row>
    <row r="456" spans="1:13" x14ac:dyDescent="0.2">
      <c r="A456">
        <v>455</v>
      </c>
      <c r="B456" t="s">
        <v>390</v>
      </c>
      <c r="C456" t="s">
        <v>448</v>
      </c>
      <c r="D456" t="str">
        <f t="shared" si="83"/>
        <v>Speaker 2</v>
      </c>
      <c r="E456" t="str">
        <f t="shared" si="84"/>
        <v>43:31</v>
      </c>
      <c r="F456">
        <f t="shared" si="85"/>
        <v>496</v>
      </c>
      <c r="H456" t="str">
        <f t="shared" si="86"/>
        <v>Apr 21, 2020</v>
      </c>
      <c r="I456" t="str">
        <f t="shared" si="88"/>
        <v>43:31</v>
      </c>
      <c r="J456" s="5">
        <f t="shared" si="89"/>
        <v>3.0219907407407407E-2</v>
      </c>
      <c r="K456">
        <f t="shared" si="87"/>
        <v>2.9201388888888888E-2</v>
      </c>
      <c r="L456">
        <f t="shared" si="90"/>
        <v>3.0219907407407407E-2</v>
      </c>
      <c r="M456">
        <f t="shared" si="82"/>
        <v>1.0185185185185193E-3</v>
      </c>
    </row>
    <row r="457" spans="1:13" x14ac:dyDescent="0.2">
      <c r="A457">
        <v>456</v>
      </c>
      <c r="B457" t="s">
        <v>390</v>
      </c>
      <c r="C457" t="s">
        <v>449</v>
      </c>
      <c r="D457" t="str">
        <f t="shared" si="83"/>
        <v>John Netwon</v>
      </c>
      <c r="E457" t="str">
        <f t="shared" si="84"/>
        <v>43:52</v>
      </c>
      <c r="F457">
        <f t="shared" si="85"/>
        <v>224</v>
      </c>
      <c r="H457" t="str">
        <f t="shared" si="86"/>
        <v>Apr 21, 2020</v>
      </c>
      <c r="I457" t="str">
        <f t="shared" si="88"/>
        <v>43:52</v>
      </c>
      <c r="J457" s="5">
        <f t="shared" si="89"/>
        <v>3.0462962962962966E-2</v>
      </c>
      <c r="K457">
        <f t="shared" si="87"/>
        <v>3.0115740740740738E-2</v>
      </c>
      <c r="L457">
        <f t="shared" si="90"/>
        <v>3.0462962962962966E-2</v>
      </c>
      <c r="M457">
        <f t="shared" si="82"/>
        <v>3.4722222222222793E-4</v>
      </c>
    </row>
    <row r="458" spans="1:13" x14ac:dyDescent="0.2">
      <c r="A458">
        <v>457</v>
      </c>
      <c r="B458" t="s">
        <v>390</v>
      </c>
      <c r="C458" t="s">
        <v>450</v>
      </c>
      <c r="D458" t="str">
        <f t="shared" si="83"/>
        <v>Jonathan</v>
      </c>
      <c r="E458" t="str">
        <f t="shared" si="84"/>
        <v>44:04</v>
      </c>
      <c r="F458">
        <f t="shared" si="85"/>
        <v>950</v>
      </c>
      <c r="H458" t="str">
        <f t="shared" si="86"/>
        <v>Apr 21, 2020</v>
      </c>
      <c r="I458" t="str">
        <f t="shared" si="88"/>
        <v>44:04</v>
      </c>
      <c r="J458" s="5">
        <f t="shared" si="89"/>
        <v>3.0601851851851852E-2</v>
      </c>
      <c r="K458">
        <f t="shared" si="87"/>
        <v>3.0601851851851852E-2</v>
      </c>
      <c r="L458">
        <f t="shared" si="90"/>
        <v>3.1458333333333331E-2</v>
      </c>
      <c r="M458">
        <f t="shared" si="82"/>
        <v>8.564814814814789E-4</v>
      </c>
    </row>
    <row r="459" spans="1:13" x14ac:dyDescent="0.2">
      <c r="A459">
        <v>458</v>
      </c>
      <c r="B459" t="s">
        <v>390</v>
      </c>
      <c r="C459" t="s">
        <v>451</v>
      </c>
      <c r="D459" t="str">
        <f t="shared" si="83"/>
        <v>Jonathan</v>
      </c>
      <c r="E459" t="str">
        <f t="shared" si="84"/>
        <v>45:18</v>
      </c>
      <c r="F459">
        <f t="shared" si="85"/>
        <v>964</v>
      </c>
      <c r="H459" t="str">
        <f t="shared" si="86"/>
        <v>Apr 21, 2020</v>
      </c>
      <c r="I459" t="str">
        <f t="shared" si="88"/>
        <v>44:04</v>
      </c>
      <c r="J459" s="5">
        <f t="shared" si="89"/>
        <v>3.1458333333333331E-2</v>
      </c>
      <c r="K459">
        <f t="shared" si="87"/>
        <v>3.0601851851851852E-2</v>
      </c>
      <c r="L459">
        <f t="shared" si="90"/>
        <v>3.1458333333333331E-2</v>
      </c>
      <c r="M459">
        <f t="shared" si="82"/>
        <v>8.564814814814789E-4</v>
      </c>
    </row>
    <row r="460" spans="1:13" x14ac:dyDescent="0.2">
      <c r="A460">
        <v>459</v>
      </c>
      <c r="B460" t="s">
        <v>390</v>
      </c>
      <c r="C460" t="s">
        <v>452</v>
      </c>
      <c r="D460" t="str">
        <f t="shared" si="83"/>
        <v>Matt Hancock</v>
      </c>
      <c r="E460" t="str">
        <f t="shared" si="84"/>
        <v>46:31</v>
      </c>
      <c r="F460">
        <f t="shared" si="85"/>
        <v>80</v>
      </c>
      <c r="H460" t="str">
        <f t="shared" si="86"/>
        <v>Apr 21, 2020</v>
      </c>
      <c r="I460" t="str">
        <f t="shared" si="88"/>
        <v>46:31</v>
      </c>
      <c r="J460" s="5">
        <f t="shared" si="89"/>
        <v>3.2303240740740737E-2</v>
      </c>
      <c r="K460">
        <f t="shared" si="87"/>
        <v>4.5023148148148149E-3</v>
      </c>
      <c r="L460">
        <f t="shared" si="90"/>
        <v>3.7731481481481484E-2</v>
      </c>
      <c r="M460">
        <f t="shared" si="82"/>
        <v>3.3229166666666671E-2</v>
      </c>
    </row>
    <row r="461" spans="1:13" x14ac:dyDescent="0.2">
      <c r="A461">
        <v>460</v>
      </c>
      <c r="B461" t="s">
        <v>390</v>
      </c>
      <c r="C461" t="s">
        <v>453</v>
      </c>
      <c r="D461" t="str">
        <f t="shared" si="83"/>
        <v>Geraldine Scott</v>
      </c>
      <c r="E461" t="str">
        <f t="shared" si="84"/>
        <v>46:41</v>
      </c>
      <c r="F461">
        <f t="shared" si="85"/>
        <v>718</v>
      </c>
      <c r="H461" t="str">
        <f t="shared" si="86"/>
        <v>Apr 21, 2020</v>
      </c>
      <c r="I461" t="str">
        <f t="shared" si="88"/>
        <v>46:41</v>
      </c>
      <c r="J461" s="5">
        <f t="shared" si="89"/>
        <v>3.2418981481481479E-2</v>
      </c>
      <c r="K461">
        <f t="shared" si="87"/>
        <v>3.2418981481481479E-2</v>
      </c>
      <c r="L461">
        <f t="shared" si="90"/>
        <v>3.2418981481481479E-2</v>
      </c>
      <c r="M461">
        <f t="shared" si="82"/>
        <v>0</v>
      </c>
    </row>
    <row r="462" spans="1:13" x14ac:dyDescent="0.2">
      <c r="A462">
        <v>461</v>
      </c>
      <c r="B462" t="s">
        <v>390</v>
      </c>
      <c r="C462" t="s">
        <v>454</v>
      </c>
      <c r="D462" t="str">
        <f t="shared" si="83"/>
        <v>Matt Hancock</v>
      </c>
      <c r="E462" t="str">
        <f t="shared" si="84"/>
        <v>47:20</v>
      </c>
      <c r="F462">
        <f t="shared" si="85"/>
        <v>1032</v>
      </c>
      <c r="H462" t="str">
        <f t="shared" si="86"/>
        <v>Apr 21, 2020</v>
      </c>
      <c r="I462" t="str">
        <f t="shared" si="88"/>
        <v>47:20</v>
      </c>
      <c r="J462" s="5">
        <f t="shared" si="89"/>
        <v>3.2870370370370376E-2</v>
      </c>
      <c r="K462">
        <f t="shared" si="87"/>
        <v>4.5023148148148149E-3</v>
      </c>
      <c r="L462">
        <f t="shared" si="90"/>
        <v>3.7731481481481484E-2</v>
      </c>
      <c r="M462">
        <f t="shared" si="82"/>
        <v>3.3229166666666671E-2</v>
      </c>
    </row>
    <row r="463" spans="1:13" x14ac:dyDescent="0.2">
      <c r="A463">
        <v>462</v>
      </c>
      <c r="B463" t="s">
        <v>390</v>
      </c>
      <c r="C463" t="s">
        <v>455</v>
      </c>
      <c r="D463" t="str">
        <f t="shared" si="83"/>
        <v>Matt Hancock</v>
      </c>
      <c r="E463" t="str">
        <f t="shared" si="84"/>
        <v>48:37</v>
      </c>
      <c r="F463">
        <f t="shared" si="85"/>
        <v>73</v>
      </c>
      <c r="H463" t="str">
        <f t="shared" si="86"/>
        <v>Apr 21, 2020</v>
      </c>
      <c r="I463" t="str">
        <f t="shared" si="88"/>
        <v>47:20</v>
      </c>
      <c r="J463" s="5">
        <f t="shared" si="89"/>
        <v>3.3761574074074076E-2</v>
      </c>
      <c r="K463">
        <f t="shared" si="87"/>
        <v>4.5023148148148149E-3</v>
      </c>
      <c r="L463">
        <f t="shared" si="90"/>
        <v>3.7731481481481484E-2</v>
      </c>
      <c r="M463">
        <f t="shared" si="82"/>
        <v>3.3229166666666671E-2</v>
      </c>
    </row>
    <row r="464" spans="1:13" x14ac:dyDescent="0.2">
      <c r="A464">
        <v>463</v>
      </c>
      <c r="B464" t="s">
        <v>390</v>
      </c>
      <c r="C464" t="s">
        <v>456</v>
      </c>
      <c r="D464" t="str">
        <f t="shared" si="83"/>
        <v>Speaker 3</v>
      </c>
      <c r="E464" t="str">
        <f t="shared" si="84"/>
        <v>48:43</v>
      </c>
      <c r="F464">
        <f t="shared" si="85"/>
        <v>567</v>
      </c>
      <c r="H464" t="str">
        <f t="shared" si="86"/>
        <v>Apr 21, 2020</v>
      </c>
      <c r="I464" t="str">
        <f t="shared" si="88"/>
        <v>48:43</v>
      </c>
      <c r="J464" s="5">
        <f t="shared" si="89"/>
        <v>3.3831018518518517E-2</v>
      </c>
      <c r="K464">
        <f t="shared" si="87"/>
        <v>3.3831018518518517E-2</v>
      </c>
      <c r="L464">
        <f t="shared" si="90"/>
        <v>3.7002314814814814E-2</v>
      </c>
      <c r="M464">
        <f t="shared" si="82"/>
        <v>3.1712962962962971E-3</v>
      </c>
    </row>
    <row r="465" spans="1:13" x14ac:dyDescent="0.2">
      <c r="A465">
        <v>464</v>
      </c>
      <c r="B465" t="s">
        <v>390</v>
      </c>
      <c r="C465" t="s">
        <v>457</v>
      </c>
      <c r="D465" t="str">
        <f t="shared" ref="D465:D471" si="91">LEFT(C465,FIND("(",C465)-3)</f>
        <v>Matt Hancock</v>
      </c>
      <c r="E465" t="str">
        <f t="shared" ref="E465:E471" si="92">MID(C465,FIND("(",C465)+1,5)</f>
        <v>49:18</v>
      </c>
      <c r="F465">
        <f t="shared" si="85"/>
        <v>1185</v>
      </c>
      <c r="H465" t="str">
        <f t="shared" si="86"/>
        <v>Apr 21, 2020</v>
      </c>
      <c r="I465" t="str">
        <f t="shared" si="88"/>
        <v>49:18</v>
      </c>
      <c r="J465" s="5">
        <f t="shared" si="89"/>
        <v>3.4236111111111113E-2</v>
      </c>
      <c r="K465">
        <f t="shared" si="87"/>
        <v>4.5023148148148149E-3</v>
      </c>
      <c r="L465">
        <f t="shared" si="90"/>
        <v>3.7731481481481484E-2</v>
      </c>
      <c r="M465">
        <f t="shared" si="82"/>
        <v>3.3229166666666671E-2</v>
      </c>
    </row>
    <row r="466" spans="1:13" x14ac:dyDescent="0.2">
      <c r="A466">
        <v>465</v>
      </c>
      <c r="B466" t="s">
        <v>390</v>
      </c>
      <c r="C466" t="s">
        <v>458</v>
      </c>
      <c r="D466" t="str">
        <f t="shared" si="91"/>
        <v>Matt Hancock</v>
      </c>
      <c r="E466" t="str">
        <f t="shared" si="92"/>
        <v>50:50</v>
      </c>
      <c r="F466">
        <f t="shared" si="85"/>
        <v>521</v>
      </c>
      <c r="H466" t="str">
        <f t="shared" si="86"/>
        <v>Apr 21, 2020</v>
      </c>
      <c r="I466" t="str">
        <f t="shared" si="88"/>
        <v>49:18</v>
      </c>
      <c r="J466" s="5">
        <f t="shared" si="89"/>
        <v>3.5300925925925923E-2</v>
      </c>
      <c r="K466">
        <f t="shared" si="87"/>
        <v>4.5023148148148149E-3</v>
      </c>
      <c r="L466">
        <f t="shared" si="90"/>
        <v>3.7731481481481484E-2</v>
      </c>
      <c r="M466">
        <f t="shared" si="82"/>
        <v>3.3229166666666671E-2</v>
      </c>
    </row>
    <row r="467" spans="1:13" x14ac:dyDescent="0.2">
      <c r="A467">
        <v>466</v>
      </c>
      <c r="B467" t="s">
        <v>390</v>
      </c>
      <c r="C467" t="s">
        <v>459</v>
      </c>
      <c r="D467" t="str">
        <f t="shared" si="91"/>
        <v>Matt Hancock</v>
      </c>
      <c r="E467" t="str">
        <f t="shared" si="92"/>
        <v>51:29</v>
      </c>
      <c r="F467">
        <f t="shared" si="85"/>
        <v>648</v>
      </c>
      <c r="H467" t="str">
        <f t="shared" si="86"/>
        <v>Apr 21, 2020</v>
      </c>
      <c r="I467" t="str">
        <f t="shared" si="88"/>
        <v>49:18</v>
      </c>
      <c r="J467" s="5">
        <f t="shared" si="89"/>
        <v>3.5752314814814813E-2</v>
      </c>
      <c r="K467">
        <f t="shared" si="87"/>
        <v>4.5023148148148149E-3</v>
      </c>
      <c r="L467">
        <f t="shared" si="90"/>
        <v>3.7731481481481484E-2</v>
      </c>
      <c r="M467">
        <f t="shared" si="82"/>
        <v>3.3229166666666671E-2</v>
      </c>
    </row>
    <row r="468" spans="1:13" x14ac:dyDescent="0.2">
      <c r="A468">
        <v>467</v>
      </c>
      <c r="B468" t="s">
        <v>390</v>
      </c>
      <c r="C468" t="s">
        <v>460</v>
      </c>
      <c r="D468" t="str">
        <f t="shared" si="91"/>
        <v>Matt Hancock</v>
      </c>
      <c r="E468" t="str">
        <f t="shared" si="92"/>
        <v>52:11</v>
      </c>
      <c r="F468">
        <f t="shared" si="85"/>
        <v>828</v>
      </c>
      <c r="H468" t="str">
        <f t="shared" si="86"/>
        <v>Apr 21, 2020</v>
      </c>
      <c r="I468" t="str">
        <f t="shared" si="88"/>
        <v>49:18</v>
      </c>
      <c r="J468" s="5">
        <f t="shared" si="89"/>
        <v>3.6238425925925924E-2</v>
      </c>
      <c r="K468">
        <f t="shared" si="87"/>
        <v>4.5023148148148149E-3</v>
      </c>
      <c r="L468">
        <f t="shared" si="90"/>
        <v>3.7731481481481484E-2</v>
      </c>
      <c r="M468">
        <f t="shared" si="82"/>
        <v>3.3229166666666671E-2</v>
      </c>
    </row>
    <row r="469" spans="1:13" x14ac:dyDescent="0.2">
      <c r="A469">
        <v>468</v>
      </c>
      <c r="B469" t="s">
        <v>390</v>
      </c>
      <c r="C469" t="s">
        <v>461</v>
      </c>
      <c r="D469" t="str">
        <f t="shared" si="91"/>
        <v>Speaker 3</v>
      </c>
      <c r="E469" t="str">
        <f t="shared" si="92"/>
        <v>53:17</v>
      </c>
      <c r="F469">
        <f t="shared" si="85"/>
        <v>186</v>
      </c>
      <c r="H469" t="str">
        <f t="shared" si="86"/>
        <v>Apr 21, 2020</v>
      </c>
      <c r="I469" t="str">
        <f t="shared" si="88"/>
        <v>53:17</v>
      </c>
      <c r="J469" s="5">
        <f t="shared" si="89"/>
        <v>3.7002314814814814E-2</v>
      </c>
      <c r="K469">
        <f t="shared" si="87"/>
        <v>3.3831018518518517E-2</v>
      </c>
      <c r="L469">
        <f t="shared" si="90"/>
        <v>3.7002314814814814E-2</v>
      </c>
      <c r="M469">
        <f t="shared" si="82"/>
        <v>3.1712962962962971E-3</v>
      </c>
    </row>
    <row r="470" spans="1:13" x14ac:dyDescent="0.2">
      <c r="A470">
        <v>469</v>
      </c>
      <c r="B470" t="s">
        <v>390</v>
      </c>
      <c r="C470" t="s">
        <v>462</v>
      </c>
      <c r="D470" t="str">
        <f t="shared" si="91"/>
        <v>Matt Hancock</v>
      </c>
      <c r="E470" t="str">
        <f t="shared" si="92"/>
        <v>53:29</v>
      </c>
      <c r="F470">
        <f t="shared" si="85"/>
        <v>757</v>
      </c>
      <c r="H470" t="str">
        <f t="shared" si="86"/>
        <v>Apr 21, 2020</v>
      </c>
      <c r="I470" t="str">
        <f t="shared" si="88"/>
        <v>53:29</v>
      </c>
      <c r="J470" s="5">
        <f t="shared" si="89"/>
        <v>3.7141203703703704E-2</v>
      </c>
      <c r="K470">
        <f t="shared" si="87"/>
        <v>4.5023148148148149E-3</v>
      </c>
      <c r="L470">
        <f t="shared" si="90"/>
        <v>3.7731481481481484E-2</v>
      </c>
      <c r="M470">
        <f t="shared" si="82"/>
        <v>3.3229166666666671E-2</v>
      </c>
    </row>
    <row r="471" spans="1:13" x14ac:dyDescent="0.2">
      <c r="A471">
        <v>470</v>
      </c>
      <c r="B471" t="s">
        <v>390</v>
      </c>
      <c r="C471" t="s">
        <v>463</v>
      </c>
      <c r="D471" t="str">
        <f t="shared" si="91"/>
        <v>Matt Hancock</v>
      </c>
      <c r="E471" t="str">
        <f t="shared" si="92"/>
        <v>54:20</v>
      </c>
      <c r="F471">
        <f t="shared" si="85"/>
        <v>220</v>
      </c>
      <c r="H471" t="str">
        <f t="shared" si="86"/>
        <v>Apr 21, 2020</v>
      </c>
      <c r="I471" t="str">
        <f t="shared" si="88"/>
        <v>53:29</v>
      </c>
      <c r="J471" s="5">
        <f t="shared" si="89"/>
        <v>3.7731481481481484E-2</v>
      </c>
      <c r="K471">
        <f t="shared" si="87"/>
        <v>4.5023148148148149E-3</v>
      </c>
      <c r="L471">
        <f t="shared" si="90"/>
        <v>3.7731481481481484E-2</v>
      </c>
      <c r="M471">
        <f t="shared" si="82"/>
        <v>3.3229166666666671E-2</v>
      </c>
    </row>
    <row r="472" spans="1:13" x14ac:dyDescent="0.2">
      <c r="A472">
        <v>471</v>
      </c>
      <c r="B472" t="s">
        <v>390</v>
      </c>
      <c r="C472" t="s">
        <v>16</v>
      </c>
      <c r="F472">
        <f t="shared" si="85"/>
        <v>295</v>
      </c>
      <c r="H472" t="str">
        <f t="shared" si="86"/>
        <v>Apr 21, 2020</v>
      </c>
      <c r="I472">
        <f t="shared" si="88"/>
        <v>0</v>
      </c>
      <c r="J472" s="5" t="e">
        <f t="shared" si="89"/>
        <v>#VALUE!</v>
      </c>
      <c r="K472">
        <f t="shared" si="87"/>
        <v>0</v>
      </c>
      <c r="L472">
        <f t="shared" si="90"/>
        <v>0</v>
      </c>
      <c r="M472">
        <f t="shared" si="82"/>
        <v>0</v>
      </c>
    </row>
    <row r="473" spans="1:13" x14ac:dyDescent="0.2">
      <c r="A473">
        <v>472</v>
      </c>
      <c r="B473" t="s">
        <v>390</v>
      </c>
      <c r="C473" t="s">
        <v>17</v>
      </c>
      <c r="F473">
        <f t="shared" si="85"/>
        <v>173</v>
      </c>
      <c r="H473" t="str">
        <f t="shared" si="86"/>
        <v>Apr 21, 2020</v>
      </c>
      <c r="I473">
        <f t="shared" si="88"/>
        <v>0</v>
      </c>
      <c r="J473" s="5" t="e">
        <f t="shared" si="89"/>
        <v>#VALUE!</v>
      </c>
      <c r="K473">
        <f t="shared" si="87"/>
        <v>0</v>
      </c>
      <c r="L473">
        <f t="shared" si="90"/>
        <v>0</v>
      </c>
      <c r="M473">
        <f t="shared" si="82"/>
        <v>0</v>
      </c>
    </row>
    <row r="474" spans="1:13" x14ac:dyDescent="0.2">
      <c r="A474">
        <v>473</v>
      </c>
      <c r="B474" t="s">
        <v>464</v>
      </c>
      <c r="C474" t="s">
        <v>465</v>
      </c>
      <c r="F474">
        <f t="shared" si="85"/>
        <v>12</v>
      </c>
      <c r="G474" t="b">
        <v>1</v>
      </c>
      <c r="H474" t="str">
        <f t="shared" si="86"/>
        <v>Apr 22, 2020</v>
      </c>
      <c r="I474">
        <f t="shared" si="88"/>
        <v>0</v>
      </c>
      <c r="J474" s="5" t="e">
        <f t="shared" si="89"/>
        <v>#VALUE!</v>
      </c>
      <c r="K474">
        <f t="shared" si="87"/>
        <v>0</v>
      </c>
      <c r="L474">
        <f t="shared" si="90"/>
        <v>0</v>
      </c>
      <c r="M474">
        <f t="shared" si="82"/>
        <v>0</v>
      </c>
    </row>
    <row r="475" spans="1:13" x14ac:dyDescent="0.2">
      <c r="A475">
        <v>474</v>
      </c>
      <c r="B475" t="s">
        <v>464</v>
      </c>
      <c r="C475" t="s">
        <v>466</v>
      </c>
      <c r="F475">
        <f t="shared" si="85"/>
        <v>200</v>
      </c>
      <c r="H475" t="str">
        <f t="shared" si="86"/>
        <v>Apr 22, 2020</v>
      </c>
      <c r="I475">
        <f t="shared" si="88"/>
        <v>0</v>
      </c>
      <c r="J475" s="5" t="e">
        <f t="shared" si="89"/>
        <v>#VALUE!</v>
      </c>
      <c r="K475">
        <f t="shared" si="87"/>
        <v>0</v>
      </c>
      <c r="L475">
        <f t="shared" si="90"/>
        <v>0</v>
      </c>
      <c r="M475">
        <f t="shared" si="82"/>
        <v>0</v>
      </c>
    </row>
    <row r="476" spans="1:13" x14ac:dyDescent="0.2">
      <c r="A476">
        <v>475</v>
      </c>
      <c r="B476" t="s">
        <v>464</v>
      </c>
      <c r="C476" t="s">
        <v>5</v>
      </c>
      <c r="F476">
        <f t="shared" si="85"/>
        <v>22</v>
      </c>
      <c r="H476" t="str">
        <f t="shared" si="86"/>
        <v>Apr 22, 2020</v>
      </c>
      <c r="I476">
        <f t="shared" si="88"/>
        <v>0</v>
      </c>
      <c r="J476" s="5" t="e">
        <f t="shared" si="89"/>
        <v>#VALUE!</v>
      </c>
      <c r="K476">
        <f t="shared" si="87"/>
        <v>0</v>
      </c>
      <c r="L476">
        <f t="shared" si="90"/>
        <v>0</v>
      </c>
      <c r="M476">
        <f t="shared" si="82"/>
        <v>0</v>
      </c>
    </row>
    <row r="477" spans="1:13" x14ac:dyDescent="0.2">
      <c r="A477">
        <v>476</v>
      </c>
      <c r="B477" t="s">
        <v>464</v>
      </c>
      <c r="C477" t="s">
        <v>467</v>
      </c>
      <c r="D477" t="str">
        <f t="shared" ref="D477:D508" si="93">LEFT(C477,FIND("(",C477)-3)</f>
        <v>Dominic Raab</v>
      </c>
      <c r="E477" t="str">
        <f t="shared" ref="E477:E508" si="94">MID(C477,FIND("(",C477)+1,5)</f>
        <v>00:00</v>
      </c>
      <c r="F477">
        <f t="shared" si="85"/>
        <v>667</v>
      </c>
      <c r="H477" t="str">
        <f t="shared" si="86"/>
        <v>Apr 22, 2020</v>
      </c>
      <c r="I477" t="str">
        <f t="shared" si="88"/>
        <v>00:00</v>
      </c>
      <c r="J477" s="5">
        <f t="shared" si="89"/>
        <v>0</v>
      </c>
      <c r="K477">
        <f t="shared" si="87"/>
        <v>0</v>
      </c>
      <c r="L477">
        <f t="shared" si="90"/>
        <v>3.6435185185185189E-2</v>
      </c>
      <c r="M477">
        <f t="shared" si="82"/>
        <v>3.6435185185185189E-2</v>
      </c>
    </row>
    <row r="478" spans="1:13" x14ac:dyDescent="0.2">
      <c r="A478">
        <v>477</v>
      </c>
      <c r="B478" t="s">
        <v>464</v>
      </c>
      <c r="C478" t="s">
        <v>468</v>
      </c>
      <c r="D478" t="str">
        <f t="shared" si="93"/>
        <v>Dominic Raab</v>
      </c>
      <c r="E478" t="str">
        <f t="shared" si="94"/>
        <v>00:42</v>
      </c>
      <c r="F478">
        <f t="shared" si="85"/>
        <v>1188</v>
      </c>
      <c r="H478" t="str">
        <f t="shared" si="86"/>
        <v>Apr 22, 2020</v>
      </c>
      <c r="I478" t="str">
        <f t="shared" si="88"/>
        <v>00:00</v>
      </c>
      <c r="J478" s="5">
        <f t="shared" si="89"/>
        <v>4.8611111111111104E-4</v>
      </c>
      <c r="K478">
        <f t="shared" si="87"/>
        <v>0</v>
      </c>
      <c r="L478">
        <f t="shared" si="90"/>
        <v>3.6435185185185189E-2</v>
      </c>
      <c r="M478">
        <f t="shared" si="82"/>
        <v>3.6435185185185189E-2</v>
      </c>
    </row>
    <row r="479" spans="1:13" x14ac:dyDescent="0.2">
      <c r="A479">
        <v>478</v>
      </c>
      <c r="B479" t="s">
        <v>464</v>
      </c>
      <c r="C479" t="s">
        <v>469</v>
      </c>
      <c r="D479" t="str">
        <f t="shared" si="93"/>
        <v>Dominic Raab</v>
      </c>
      <c r="E479" t="str">
        <f t="shared" si="94"/>
        <v>01:58</v>
      </c>
      <c r="F479">
        <f t="shared" si="85"/>
        <v>735</v>
      </c>
      <c r="H479" t="str">
        <f t="shared" si="86"/>
        <v>Apr 22, 2020</v>
      </c>
      <c r="I479" t="str">
        <f t="shared" si="88"/>
        <v>00:00</v>
      </c>
      <c r="J479" s="5">
        <f t="shared" si="89"/>
        <v>1.3657407407407409E-3</v>
      </c>
      <c r="K479">
        <f t="shared" si="87"/>
        <v>0</v>
      </c>
      <c r="L479">
        <f t="shared" si="90"/>
        <v>3.6435185185185189E-2</v>
      </c>
      <c r="M479">
        <f t="shared" ref="M479:M542" si="95">L479-K479</f>
        <v>3.6435185185185189E-2</v>
      </c>
    </row>
    <row r="480" spans="1:13" x14ac:dyDescent="0.2">
      <c r="A480">
        <v>479</v>
      </c>
      <c r="B480" t="s">
        <v>464</v>
      </c>
      <c r="C480" t="s">
        <v>470</v>
      </c>
      <c r="D480" t="str">
        <f t="shared" si="93"/>
        <v>Dominic Raab</v>
      </c>
      <c r="E480" t="str">
        <f t="shared" si="94"/>
        <v>02:40</v>
      </c>
      <c r="F480">
        <f t="shared" si="85"/>
        <v>1101</v>
      </c>
      <c r="H480" t="str">
        <f t="shared" si="86"/>
        <v>Apr 22, 2020</v>
      </c>
      <c r="I480" t="str">
        <f t="shared" si="88"/>
        <v>00:00</v>
      </c>
      <c r="J480" s="5">
        <f t="shared" si="89"/>
        <v>1.8518518518518517E-3</v>
      </c>
      <c r="K480">
        <f t="shared" si="87"/>
        <v>0</v>
      </c>
      <c r="L480">
        <f t="shared" si="90"/>
        <v>3.6435185185185189E-2</v>
      </c>
      <c r="M480">
        <f t="shared" si="95"/>
        <v>3.6435185185185189E-2</v>
      </c>
    </row>
    <row r="481" spans="1:13" x14ac:dyDescent="0.2">
      <c r="A481">
        <v>480</v>
      </c>
      <c r="B481" t="s">
        <v>464</v>
      </c>
      <c r="C481" t="s">
        <v>471</v>
      </c>
      <c r="D481" t="str">
        <f t="shared" si="93"/>
        <v>Dominic Raab</v>
      </c>
      <c r="E481" t="str">
        <f t="shared" si="94"/>
        <v>03:47</v>
      </c>
      <c r="F481">
        <f t="shared" si="85"/>
        <v>126</v>
      </c>
      <c r="H481" t="str">
        <f t="shared" si="86"/>
        <v>Apr 22, 2020</v>
      </c>
      <c r="I481" t="str">
        <f t="shared" si="88"/>
        <v>00:00</v>
      </c>
      <c r="J481" s="5">
        <f t="shared" si="89"/>
        <v>2.627314814814815E-3</v>
      </c>
      <c r="K481">
        <f t="shared" si="87"/>
        <v>0</v>
      </c>
      <c r="L481">
        <f t="shared" si="90"/>
        <v>3.6435185185185189E-2</v>
      </c>
      <c r="M481">
        <f t="shared" si="95"/>
        <v>3.6435185185185189E-2</v>
      </c>
    </row>
    <row r="482" spans="1:13" x14ac:dyDescent="0.2">
      <c r="A482">
        <v>481</v>
      </c>
      <c r="B482" t="s">
        <v>464</v>
      </c>
      <c r="C482" t="s">
        <v>472</v>
      </c>
      <c r="D482" t="str">
        <f t="shared" si="93"/>
        <v>Nick Carter</v>
      </c>
      <c r="E482" t="str">
        <f t="shared" si="94"/>
        <v>03:53</v>
      </c>
      <c r="F482">
        <f t="shared" si="85"/>
        <v>788</v>
      </c>
      <c r="H482" t="str">
        <f t="shared" si="86"/>
        <v>Apr 22, 2020</v>
      </c>
      <c r="I482" t="str">
        <f t="shared" si="88"/>
        <v>03:53</v>
      </c>
      <c r="J482" s="5">
        <f t="shared" si="89"/>
        <v>2.6967592592592594E-3</v>
      </c>
      <c r="K482">
        <f t="shared" si="87"/>
        <v>2.6967592592592594E-3</v>
      </c>
      <c r="L482">
        <f t="shared" si="90"/>
        <v>3.6319444444444439E-2</v>
      </c>
      <c r="M482">
        <f t="shared" si="95"/>
        <v>3.3622685185185179E-2</v>
      </c>
    </row>
    <row r="483" spans="1:13" x14ac:dyDescent="0.2">
      <c r="A483">
        <v>482</v>
      </c>
      <c r="B483" t="s">
        <v>464</v>
      </c>
      <c r="C483" t="s">
        <v>473</v>
      </c>
      <c r="D483" t="str">
        <f t="shared" si="93"/>
        <v>Nick Carter</v>
      </c>
      <c r="E483" t="str">
        <f t="shared" si="94"/>
        <v>04:35</v>
      </c>
      <c r="F483">
        <f t="shared" si="85"/>
        <v>959</v>
      </c>
      <c r="H483" t="str">
        <f t="shared" si="86"/>
        <v>Apr 22, 2020</v>
      </c>
      <c r="I483" t="str">
        <f t="shared" si="88"/>
        <v>03:53</v>
      </c>
      <c r="J483" s="5">
        <f t="shared" si="89"/>
        <v>3.1828703703703702E-3</v>
      </c>
      <c r="K483">
        <f t="shared" si="87"/>
        <v>2.6967592592592594E-3</v>
      </c>
      <c r="L483">
        <f t="shared" si="90"/>
        <v>3.6319444444444439E-2</v>
      </c>
      <c r="M483">
        <f t="shared" si="95"/>
        <v>3.3622685185185179E-2</v>
      </c>
    </row>
    <row r="484" spans="1:13" x14ac:dyDescent="0.2">
      <c r="A484">
        <v>483</v>
      </c>
      <c r="B484" t="s">
        <v>464</v>
      </c>
      <c r="C484" t="s">
        <v>474</v>
      </c>
      <c r="D484" t="str">
        <f t="shared" si="93"/>
        <v>Nick Carter</v>
      </c>
      <c r="E484" t="str">
        <f t="shared" si="94"/>
        <v>05:25</v>
      </c>
      <c r="F484">
        <f t="shared" si="85"/>
        <v>671</v>
      </c>
      <c r="H484" t="str">
        <f t="shared" si="86"/>
        <v>Apr 22, 2020</v>
      </c>
      <c r="I484" t="str">
        <f t="shared" si="88"/>
        <v>03:53</v>
      </c>
      <c r="J484" s="5">
        <f t="shared" si="89"/>
        <v>3.7615740740740739E-3</v>
      </c>
      <c r="K484">
        <f t="shared" si="87"/>
        <v>2.6967592592592594E-3</v>
      </c>
      <c r="L484">
        <f t="shared" si="90"/>
        <v>3.6319444444444439E-2</v>
      </c>
      <c r="M484">
        <f t="shared" si="95"/>
        <v>3.3622685185185179E-2</v>
      </c>
    </row>
    <row r="485" spans="1:13" x14ac:dyDescent="0.2">
      <c r="A485">
        <v>484</v>
      </c>
      <c r="B485" t="s">
        <v>464</v>
      </c>
      <c r="C485" t="s">
        <v>475</v>
      </c>
      <c r="D485" t="str">
        <f t="shared" si="93"/>
        <v>Nick Carter</v>
      </c>
      <c r="E485" t="str">
        <f t="shared" si="94"/>
        <v>06:07</v>
      </c>
      <c r="F485">
        <f t="shared" si="85"/>
        <v>666</v>
      </c>
      <c r="H485" t="str">
        <f t="shared" si="86"/>
        <v>Apr 22, 2020</v>
      </c>
      <c r="I485" t="str">
        <f t="shared" si="88"/>
        <v>03:53</v>
      </c>
      <c r="J485" s="5">
        <f t="shared" si="89"/>
        <v>4.2476851851851851E-3</v>
      </c>
      <c r="K485">
        <f t="shared" si="87"/>
        <v>2.6967592592592594E-3</v>
      </c>
      <c r="L485">
        <f t="shared" si="90"/>
        <v>3.6319444444444439E-2</v>
      </c>
      <c r="M485">
        <f t="shared" si="95"/>
        <v>3.3622685185185179E-2</v>
      </c>
    </row>
    <row r="486" spans="1:13" x14ac:dyDescent="0.2">
      <c r="A486">
        <v>485</v>
      </c>
      <c r="B486" t="s">
        <v>464</v>
      </c>
      <c r="C486" t="s">
        <v>476</v>
      </c>
      <c r="D486" t="str">
        <f t="shared" si="93"/>
        <v>Nick Carter</v>
      </c>
      <c r="E486" t="str">
        <f t="shared" si="94"/>
        <v>06:44</v>
      </c>
      <c r="F486">
        <f t="shared" si="85"/>
        <v>798</v>
      </c>
      <c r="H486" t="str">
        <f t="shared" si="86"/>
        <v>Apr 22, 2020</v>
      </c>
      <c r="I486" t="str">
        <f t="shared" si="88"/>
        <v>03:53</v>
      </c>
      <c r="J486" s="5">
        <f t="shared" si="89"/>
        <v>4.6759259259259263E-3</v>
      </c>
      <c r="K486">
        <f t="shared" si="87"/>
        <v>2.6967592592592594E-3</v>
      </c>
      <c r="L486">
        <f t="shared" si="90"/>
        <v>3.6319444444444439E-2</v>
      </c>
      <c r="M486">
        <f t="shared" si="95"/>
        <v>3.3622685185185179E-2</v>
      </c>
    </row>
    <row r="487" spans="1:13" x14ac:dyDescent="0.2">
      <c r="A487">
        <v>486</v>
      </c>
      <c r="B487" t="s">
        <v>464</v>
      </c>
      <c r="C487" t="s">
        <v>477</v>
      </c>
      <c r="D487" t="str">
        <f t="shared" si="93"/>
        <v>Nick Carter</v>
      </c>
      <c r="E487" t="str">
        <f t="shared" si="94"/>
        <v>07:27</v>
      </c>
      <c r="F487">
        <f t="shared" si="85"/>
        <v>787</v>
      </c>
      <c r="H487" t="str">
        <f t="shared" si="86"/>
        <v>Apr 22, 2020</v>
      </c>
      <c r="I487" t="str">
        <f t="shared" si="88"/>
        <v>03:53</v>
      </c>
      <c r="J487" s="5">
        <f t="shared" si="89"/>
        <v>5.1736111111111115E-3</v>
      </c>
      <c r="K487">
        <f t="shared" si="87"/>
        <v>2.6967592592592594E-3</v>
      </c>
      <c r="L487">
        <f t="shared" si="90"/>
        <v>3.6319444444444439E-2</v>
      </c>
      <c r="M487">
        <f t="shared" si="95"/>
        <v>3.3622685185185179E-2</v>
      </c>
    </row>
    <row r="488" spans="1:13" x14ac:dyDescent="0.2">
      <c r="A488">
        <v>487</v>
      </c>
      <c r="B488" t="s">
        <v>464</v>
      </c>
      <c r="C488" t="s">
        <v>478</v>
      </c>
      <c r="D488" t="str">
        <f t="shared" si="93"/>
        <v>Nick Carter</v>
      </c>
      <c r="E488" t="str">
        <f t="shared" si="94"/>
        <v>08:14</v>
      </c>
      <c r="F488">
        <f t="shared" si="85"/>
        <v>837</v>
      </c>
      <c r="H488" t="str">
        <f t="shared" si="86"/>
        <v>Apr 22, 2020</v>
      </c>
      <c r="I488" t="str">
        <f t="shared" si="88"/>
        <v>03:53</v>
      </c>
      <c r="J488" s="5">
        <f t="shared" si="89"/>
        <v>5.7175925925925927E-3</v>
      </c>
      <c r="K488">
        <f t="shared" si="87"/>
        <v>2.6967592592592594E-3</v>
      </c>
      <c r="L488">
        <f t="shared" si="90"/>
        <v>3.6319444444444439E-2</v>
      </c>
      <c r="M488">
        <f t="shared" si="95"/>
        <v>3.3622685185185179E-2</v>
      </c>
    </row>
    <row r="489" spans="1:13" x14ac:dyDescent="0.2">
      <c r="A489">
        <v>488</v>
      </c>
      <c r="B489" t="s">
        <v>464</v>
      </c>
      <c r="C489" t="s">
        <v>479</v>
      </c>
      <c r="D489" t="str">
        <f t="shared" si="93"/>
        <v>Nick Carter</v>
      </c>
      <c r="E489" t="str">
        <f t="shared" si="94"/>
        <v>09:05</v>
      </c>
      <c r="F489">
        <f t="shared" si="85"/>
        <v>521</v>
      </c>
      <c r="H489" t="str">
        <f t="shared" si="86"/>
        <v>Apr 22, 2020</v>
      </c>
      <c r="I489" t="str">
        <f t="shared" si="88"/>
        <v>03:53</v>
      </c>
      <c r="J489" s="5">
        <f t="shared" si="89"/>
        <v>6.3078703703703708E-3</v>
      </c>
      <c r="K489">
        <f t="shared" si="87"/>
        <v>2.6967592592592594E-3</v>
      </c>
      <c r="L489">
        <f t="shared" si="90"/>
        <v>3.6319444444444439E-2</v>
      </c>
      <c r="M489">
        <f t="shared" si="95"/>
        <v>3.3622685185185179E-2</v>
      </c>
    </row>
    <row r="490" spans="1:13" x14ac:dyDescent="0.2">
      <c r="A490">
        <v>489</v>
      </c>
      <c r="B490" t="s">
        <v>464</v>
      </c>
      <c r="C490" t="s">
        <v>480</v>
      </c>
      <c r="D490" t="str">
        <f t="shared" si="93"/>
        <v>Nick Carter</v>
      </c>
      <c r="E490" t="str">
        <f t="shared" si="94"/>
        <v>09:34</v>
      </c>
      <c r="F490">
        <f t="shared" si="85"/>
        <v>678</v>
      </c>
      <c r="H490" t="str">
        <f t="shared" si="86"/>
        <v>Apr 22, 2020</v>
      </c>
      <c r="I490" t="str">
        <f t="shared" si="88"/>
        <v>03:53</v>
      </c>
      <c r="J490" s="5">
        <f t="shared" si="89"/>
        <v>6.6435185185185182E-3</v>
      </c>
      <c r="K490">
        <f t="shared" si="87"/>
        <v>2.6967592592592594E-3</v>
      </c>
      <c r="L490">
        <f t="shared" si="90"/>
        <v>3.6319444444444439E-2</v>
      </c>
      <c r="M490">
        <f t="shared" si="95"/>
        <v>3.3622685185185179E-2</v>
      </c>
    </row>
    <row r="491" spans="1:13" x14ac:dyDescent="0.2">
      <c r="A491">
        <v>490</v>
      </c>
      <c r="B491" t="s">
        <v>464</v>
      </c>
      <c r="C491" t="s">
        <v>481</v>
      </c>
      <c r="D491" t="str">
        <f t="shared" si="93"/>
        <v>Dominic Raab</v>
      </c>
      <c r="E491" t="str">
        <f t="shared" si="94"/>
        <v>10:20</v>
      </c>
      <c r="F491">
        <f t="shared" si="85"/>
        <v>128</v>
      </c>
      <c r="H491" t="str">
        <f t="shared" si="86"/>
        <v>Apr 22, 2020</v>
      </c>
      <c r="I491" t="str">
        <f t="shared" si="88"/>
        <v>10:20</v>
      </c>
      <c r="J491" s="5">
        <f t="shared" si="89"/>
        <v>7.1759259259259259E-3</v>
      </c>
      <c r="K491">
        <f t="shared" si="87"/>
        <v>0</v>
      </c>
      <c r="L491">
        <f t="shared" si="90"/>
        <v>3.6435185185185189E-2</v>
      </c>
      <c r="M491">
        <f t="shared" si="95"/>
        <v>3.6435185185185189E-2</v>
      </c>
    </row>
    <row r="492" spans="1:13" x14ac:dyDescent="0.2">
      <c r="A492">
        <v>491</v>
      </c>
      <c r="B492" t="s">
        <v>464</v>
      </c>
      <c r="C492" t="s">
        <v>482</v>
      </c>
      <c r="D492" t="str">
        <f t="shared" si="93"/>
        <v>Chris Whitty</v>
      </c>
      <c r="E492" t="str">
        <f t="shared" si="94"/>
        <v>10:24</v>
      </c>
      <c r="F492">
        <f t="shared" si="85"/>
        <v>764</v>
      </c>
      <c r="H492" t="str">
        <f t="shared" si="86"/>
        <v>Apr 22, 2020</v>
      </c>
      <c r="I492" t="str">
        <f t="shared" si="88"/>
        <v>10:24</v>
      </c>
      <c r="J492" s="5">
        <f t="shared" si="89"/>
        <v>7.2222222222222228E-3</v>
      </c>
      <c r="K492">
        <f t="shared" si="87"/>
        <v>7.2222222222222228E-3</v>
      </c>
      <c r="L492">
        <f t="shared" si="90"/>
        <v>3.4618055555555555E-2</v>
      </c>
      <c r="M492">
        <f t="shared" si="95"/>
        <v>2.7395833333333331E-2</v>
      </c>
    </row>
    <row r="493" spans="1:13" x14ac:dyDescent="0.2">
      <c r="A493">
        <v>492</v>
      </c>
      <c r="B493" t="s">
        <v>464</v>
      </c>
      <c r="C493" t="s">
        <v>483</v>
      </c>
      <c r="D493" t="str">
        <f t="shared" si="93"/>
        <v>Chris Whitty</v>
      </c>
      <c r="E493" t="str">
        <f t="shared" si="94"/>
        <v>11:13</v>
      </c>
      <c r="F493">
        <f t="shared" si="85"/>
        <v>319</v>
      </c>
      <c r="H493" t="str">
        <f t="shared" si="86"/>
        <v>Apr 22, 2020</v>
      </c>
      <c r="I493" t="str">
        <f t="shared" si="88"/>
        <v>10:24</v>
      </c>
      <c r="J493" s="5">
        <f t="shared" si="89"/>
        <v>7.789351851851852E-3</v>
      </c>
      <c r="K493">
        <f t="shared" si="87"/>
        <v>7.2222222222222228E-3</v>
      </c>
      <c r="L493">
        <f t="shared" si="90"/>
        <v>3.4618055555555555E-2</v>
      </c>
      <c r="M493">
        <f t="shared" si="95"/>
        <v>2.7395833333333331E-2</v>
      </c>
    </row>
    <row r="494" spans="1:13" x14ac:dyDescent="0.2">
      <c r="A494">
        <v>493</v>
      </c>
      <c r="B494" t="s">
        <v>464</v>
      </c>
      <c r="C494" t="s">
        <v>484</v>
      </c>
      <c r="D494" t="str">
        <f t="shared" si="93"/>
        <v>Chris Whitty</v>
      </c>
      <c r="E494" t="str">
        <f t="shared" si="94"/>
        <v>11:35</v>
      </c>
      <c r="F494">
        <f t="shared" si="85"/>
        <v>262</v>
      </c>
      <c r="H494" t="str">
        <f t="shared" si="86"/>
        <v>Apr 22, 2020</v>
      </c>
      <c r="I494" t="str">
        <f t="shared" si="88"/>
        <v>10:24</v>
      </c>
      <c r="J494" s="5">
        <f t="shared" si="89"/>
        <v>8.0439814814814818E-3</v>
      </c>
      <c r="K494">
        <f t="shared" si="87"/>
        <v>7.2222222222222228E-3</v>
      </c>
      <c r="L494">
        <f t="shared" si="90"/>
        <v>3.4618055555555555E-2</v>
      </c>
      <c r="M494">
        <f t="shared" si="95"/>
        <v>2.7395833333333331E-2</v>
      </c>
    </row>
    <row r="495" spans="1:13" x14ac:dyDescent="0.2">
      <c r="A495">
        <v>494</v>
      </c>
      <c r="B495" t="s">
        <v>464</v>
      </c>
      <c r="C495" t="s">
        <v>485</v>
      </c>
      <c r="D495" t="str">
        <f t="shared" si="93"/>
        <v>Chris Whitty</v>
      </c>
      <c r="E495" t="str">
        <f t="shared" si="94"/>
        <v>11:53</v>
      </c>
      <c r="F495">
        <f t="shared" si="85"/>
        <v>358</v>
      </c>
      <c r="H495" t="str">
        <f t="shared" si="86"/>
        <v>Apr 22, 2020</v>
      </c>
      <c r="I495" t="str">
        <f t="shared" si="88"/>
        <v>10:24</v>
      </c>
      <c r="J495" s="5">
        <f t="shared" si="89"/>
        <v>8.2523148148148148E-3</v>
      </c>
      <c r="K495">
        <f t="shared" si="87"/>
        <v>7.2222222222222228E-3</v>
      </c>
      <c r="L495">
        <f t="shared" si="90"/>
        <v>3.4618055555555555E-2</v>
      </c>
      <c r="M495">
        <f t="shared" si="95"/>
        <v>2.7395833333333331E-2</v>
      </c>
    </row>
    <row r="496" spans="1:13" x14ac:dyDescent="0.2">
      <c r="A496">
        <v>495</v>
      </c>
      <c r="B496" t="s">
        <v>464</v>
      </c>
      <c r="C496" t="s">
        <v>486</v>
      </c>
      <c r="D496" t="str">
        <f t="shared" si="93"/>
        <v>Chris Whitty</v>
      </c>
      <c r="E496" t="str">
        <f t="shared" si="94"/>
        <v>12:19</v>
      </c>
      <c r="F496">
        <f t="shared" si="85"/>
        <v>399</v>
      </c>
      <c r="H496" t="str">
        <f t="shared" si="86"/>
        <v>Apr 22, 2020</v>
      </c>
      <c r="I496" t="str">
        <f t="shared" si="88"/>
        <v>10:24</v>
      </c>
      <c r="J496" s="5">
        <f t="shared" si="89"/>
        <v>8.5532407407407415E-3</v>
      </c>
      <c r="K496">
        <f t="shared" si="87"/>
        <v>7.2222222222222228E-3</v>
      </c>
      <c r="L496">
        <f t="shared" si="90"/>
        <v>3.4618055555555555E-2</v>
      </c>
      <c r="M496">
        <f t="shared" si="95"/>
        <v>2.7395833333333331E-2</v>
      </c>
    </row>
    <row r="497" spans="1:13" x14ac:dyDescent="0.2">
      <c r="A497">
        <v>496</v>
      </c>
      <c r="B497" t="s">
        <v>464</v>
      </c>
      <c r="C497" t="s">
        <v>487</v>
      </c>
      <c r="D497" t="str">
        <f t="shared" si="93"/>
        <v>Chris Whitty</v>
      </c>
      <c r="E497" t="str">
        <f t="shared" si="94"/>
        <v>12:45</v>
      </c>
      <c r="F497">
        <f t="shared" si="85"/>
        <v>702</v>
      </c>
      <c r="H497" t="str">
        <f t="shared" si="86"/>
        <v>Apr 22, 2020</v>
      </c>
      <c r="I497" t="str">
        <f t="shared" si="88"/>
        <v>10:24</v>
      </c>
      <c r="J497" s="5">
        <f t="shared" si="89"/>
        <v>8.8541666666666664E-3</v>
      </c>
      <c r="K497">
        <f t="shared" si="87"/>
        <v>7.2222222222222228E-3</v>
      </c>
      <c r="L497">
        <f t="shared" si="90"/>
        <v>3.4618055555555555E-2</v>
      </c>
      <c r="M497">
        <f t="shared" si="95"/>
        <v>2.7395833333333331E-2</v>
      </c>
    </row>
    <row r="498" spans="1:13" x14ac:dyDescent="0.2">
      <c r="A498">
        <v>497</v>
      </c>
      <c r="B498" t="s">
        <v>464</v>
      </c>
      <c r="C498" t="s">
        <v>488</v>
      </c>
      <c r="D498" t="str">
        <f t="shared" si="93"/>
        <v>Dominic Raab</v>
      </c>
      <c r="E498" t="str">
        <f t="shared" si="94"/>
        <v>13:32</v>
      </c>
      <c r="F498">
        <f t="shared" si="85"/>
        <v>118</v>
      </c>
      <c r="H498" t="str">
        <f t="shared" si="86"/>
        <v>Apr 22, 2020</v>
      </c>
      <c r="I498" t="str">
        <f t="shared" si="88"/>
        <v>13:32</v>
      </c>
      <c r="J498" s="5">
        <f t="shared" si="89"/>
        <v>9.3981481481481485E-3</v>
      </c>
      <c r="K498">
        <f t="shared" si="87"/>
        <v>0</v>
      </c>
      <c r="L498">
        <f t="shared" si="90"/>
        <v>3.6435185185185189E-2</v>
      </c>
      <c r="M498">
        <f t="shared" si="95"/>
        <v>3.6435185185185189E-2</v>
      </c>
    </row>
    <row r="499" spans="1:13" x14ac:dyDescent="0.2">
      <c r="A499">
        <v>498</v>
      </c>
      <c r="B499" t="s">
        <v>464</v>
      </c>
      <c r="C499" t="s">
        <v>489</v>
      </c>
      <c r="D499" t="str">
        <f t="shared" si="93"/>
        <v>Alison Holt</v>
      </c>
      <c r="E499" t="str">
        <f t="shared" si="94"/>
        <v>13:38</v>
      </c>
      <c r="F499">
        <f t="shared" si="85"/>
        <v>203</v>
      </c>
      <c r="H499" t="str">
        <f t="shared" si="86"/>
        <v>Apr 22, 2020</v>
      </c>
      <c r="I499" t="str">
        <f t="shared" si="88"/>
        <v>13:38</v>
      </c>
      <c r="J499" s="5">
        <f t="shared" si="89"/>
        <v>9.4675925925925917E-3</v>
      </c>
      <c r="K499">
        <f t="shared" si="87"/>
        <v>9.4675925925925917E-3</v>
      </c>
      <c r="L499">
        <f t="shared" si="90"/>
        <v>1.2129629629629629E-2</v>
      </c>
      <c r="M499">
        <f t="shared" si="95"/>
        <v>2.6620370370370374E-3</v>
      </c>
    </row>
    <row r="500" spans="1:13" x14ac:dyDescent="0.2">
      <c r="A500">
        <v>499</v>
      </c>
      <c r="B500" t="s">
        <v>464</v>
      </c>
      <c r="C500" t="s">
        <v>490</v>
      </c>
      <c r="D500" t="str">
        <f t="shared" si="93"/>
        <v>Dominic Raab</v>
      </c>
      <c r="E500" t="str">
        <f t="shared" si="94"/>
        <v>13:53</v>
      </c>
      <c r="F500">
        <f t="shared" si="85"/>
        <v>108</v>
      </c>
      <c r="H500" t="str">
        <f t="shared" si="86"/>
        <v>Apr 22, 2020</v>
      </c>
      <c r="I500" t="str">
        <f t="shared" si="88"/>
        <v>13:53</v>
      </c>
      <c r="J500" s="5">
        <f t="shared" si="89"/>
        <v>9.6412037037037039E-3</v>
      </c>
      <c r="K500">
        <f t="shared" si="87"/>
        <v>0</v>
      </c>
      <c r="L500">
        <f t="shared" si="90"/>
        <v>3.6435185185185189E-2</v>
      </c>
      <c r="M500">
        <f t="shared" si="95"/>
        <v>3.6435185185185189E-2</v>
      </c>
    </row>
    <row r="501" spans="1:13" x14ac:dyDescent="0.2">
      <c r="A501">
        <v>500</v>
      </c>
      <c r="B501" t="s">
        <v>464</v>
      </c>
      <c r="C501" t="s">
        <v>491</v>
      </c>
      <c r="D501" t="str">
        <f t="shared" si="93"/>
        <v>Alison Holt</v>
      </c>
      <c r="E501" t="str">
        <f t="shared" si="94"/>
        <v>13:59</v>
      </c>
      <c r="F501">
        <f t="shared" si="85"/>
        <v>43</v>
      </c>
      <c r="H501" t="str">
        <f t="shared" si="86"/>
        <v>Apr 22, 2020</v>
      </c>
      <c r="I501" t="str">
        <f t="shared" si="88"/>
        <v>13:59</v>
      </c>
      <c r="J501" s="5">
        <f t="shared" si="89"/>
        <v>9.7106481481481471E-3</v>
      </c>
      <c r="K501">
        <f t="shared" si="87"/>
        <v>9.4675925925925917E-3</v>
      </c>
      <c r="L501">
        <f t="shared" si="90"/>
        <v>1.2129629629629629E-2</v>
      </c>
      <c r="M501">
        <f t="shared" si="95"/>
        <v>2.6620370370370374E-3</v>
      </c>
    </row>
    <row r="502" spans="1:13" x14ac:dyDescent="0.2">
      <c r="A502">
        <v>501</v>
      </c>
      <c r="B502" t="s">
        <v>464</v>
      </c>
      <c r="C502" t="s">
        <v>492</v>
      </c>
      <c r="D502" t="str">
        <f t="shared" si="93"/>
        <v>Dominic Raab</v>
      </c>
      <c r="E502" t="str">
        <f t="shared" si="94"/>
        <v>14:00</v>
      </c>
      <c r="F502">
        <f t="shared" si="85"/>
        <v>52</v>
      </c>
      <c r="H502" t="str">
        <f t="shared" si="86"/>
        <v>Apr 22, 2020</v>
      </c>
      <c r="I502" t="str">
        <f t="shared" si="88"/>
        <v>14:00</v>
      </c>
      <c r="J502" s="5">
        <f t="shared" si="89"/>
        <v>9.7222222222222224E-3</v>
      </c>
      <c r="K502">
        <f t="shared" si="87"/>
        <v>0</v>
      </c>
      <c r="L502">
        <f t="shared" si="90"/>
        <v>3.6435185185185189E-2</v>
      </c>
      <c r="M502">
        <f t="shared" si="95"/>
        <v>3.6435185185185189E-2</v>
      </c>
    </row>
    <row r="503" spans="1:13" x14ac:dyDescent="0.2">
      <c r="A503">
        <v>502</v>
      </c>
      <c r="B503" t="s">
        <v>464</v>
      </c>
      <c r="C503" t="s">
        <v>493</v>
      </c>
      <c r="D503" t="str">
        <f t="shared" si="93"/>
        <v>Alison Holt</v>
      </c>
      <c r="E503" t="str">
        <f t="shared" si="94"/>
        <v>14:03</v>
      </c>
      <c r="F503">
        <f t="shared" si="85"/>
        <v>43</v>
      </c>
      <c r="H503" t="str">
        <f t="shared" si="86"/>
        <v>Apr 22, 2020</v>
      </c>
      <c r="I503" t="str">
        <f t="shared" si="88"/>
        <v>14:03</v>
      </c>
      <c r="J503" s="5">
        <f t="shared" si="89"/>
        <v>9.7569444444444448E-3</v>
      </c>
      <c r="K503">
        <f t="shared" si="87"/>
        <v>9.4675925925925917E-3</v>
      </c>
      <c r="L503">
        <f t="shared" si="90"/>
        <v>1.2129629629629629E-2</v>
      </c>
      <c r="M503">
        <f t="shared" si="95"/>
        <v>2.6620370370370374E-3</v>
      </c>
    </row>
    <row r="504" spans="1:13" x14ac:dyDescent="0.2">
      <c r="A504">
        <v>503</v>
      </c>
      <c r="B504" t="s">
        <v>464</v>
      </c>
      <c r="C504" t="s">
        <v>494</v>
      </c>
      <c r="D504" t="str">
        <f t="shared" si="93"/>
        <v>Alison Holt</v>
      </c>
      <c r="E504" t="str">
        <f t="shared" si="94"/>
        <v>14:03</v>
      </c>
      <c r="F504">
        <f t="shared" si="85"/>
        <v>150</v>
      </c>
      <c r="H504" t="str">
        <f t="shared" si="86"/>
        <v>Apr 22, 2020</v>
      </c>
      <c r="I504" t="str">
        <f t="shared" si="88"/>
        <v>14:03</v>
      </c>
      <c r="J504" s="5">
        <f t="shared" si="89"/>
        <v>9.7569444444444448E-3</v>
      </c>
      <c r="K504">
        <f t="shared" si="87"/>
        <v>9.4675925925925917E-3</v>
      </c>
      <c r="L504">
        <f t="shared" si="90"/>
        <v>1.2129629629629629E-2</v>
      </c>
      <c r="M504">
        <f t="shared" si="95"/>
        <v>2.6620370370370374E-3</v>
      </c>
    </row>
    <row r="505" spans="1:13" x14ac:dyDescent="0.2">
      <c r="A505">
        <v>504</v>
      </c>
      <c r="B505" t="s">
        <v>464</v>
      </c>
      <c r="C505" t="s">
        <v>495</v>
      </c>
      <c r="D505" t="str">
        <f t="shared" si="93"/>
        <v>Dominic Raab</v>
      </c>
      <c r="E505" t="str">
        <f t="shared" si="94"/>
        <v>14:17</v>
      </c>
      <c r="F505">
        <f t="shared" si="85"/>
        <v>853</v>
      </c>
      <c r="H505" t="str">
        <f t="shared" si="86"/>
        <v>Apr 22, 2020</v>
      </c>
      <c r="I505" t="str">
        <f t="shared" si="88"/>
        <v>14:17</v>
      </c>
      <c r="J505" s="5">
        <f t="shared" si="89"/>
        <v>9.9189814814814817E-3</v>
      </c>
      <c r="K505">
        <f t="shared" si="87"/>
        <v>0</v>
      </c>
      <c r="L505">
        <f t="shared" si="90"/>
        <v>3.6435185185185189E-2</v>
      </c>
      <c r="M505">
        <f t="shared" si="95"/>
        <v>3.6435185185185189E-2</v>
      </c>
    </row>
    <row r="506" spans="1:13" x14ac:dyDescent="0.2">
      <c r="A506">
        <v>505</v>
      </c>
      <c r="B506" t="s">
        <v>464</v>
      </c>
      <c r="C506" t="s">
        <v>496</v>
      </c>
      <c r="D506" t="str">
        <f t="shared" si="93"/>
        <v>Chris Whitty</v>
      </c>
      <c r="E506" t="str">
        <f t="shared" si="94"/>
        <v>15:06</v>
      </c>
      <c r="F506">
        <f t="shared" si="85"/>
        <v>921</v>
      </c>
      <c r="H506" t="str">
        <f t="shared" si="86"/>
        <v>Apr 22, 2020</v>
      </c>
      <c r="I506" t="str">
        <f t="shared" si="88"/>
        <v>15:06</v>
      </c>
      <c r="J506" s="5">
        <f t="shared" si="89"/>
        <v>1.0486111111111111E-2</v>
      </c>
      <c r="K506">
        <f t="shared" si="87"/>
        <v>7.2222222222222228E-3</v>
      </c>
      <c r="L506">
        <f t="shared" si="90"/>
        <v>3.4618055555555555E-2</v>
      </c>
      <c r="M506">
        <f t="shared" si="95"/>
        <v>2.7395833333333331E-2</v>
      </c>
    </row>
    <row r="507" spans="1:13" x14ac:dyDescent="0.2">
      <c r="A507">
        <v>506</v>
      </c>
      <c r="B507" t="s">
        <v>464</v>
      </c>
      <c r="C507" t="s">
        <v>497</v>
      </c>
      <c r="D507" t="str">
        <f t="shared" si="93"/>
        <v>Chris Whitty</v>
      </c>
      <c r="E507" t="str">
        <f t="shared" si="94"/>
        <v>16:09</v>
      </c>
      <c r="F507">
        <f t="shared" si="85"/>
        <v>847</v>
      </c>
      <c r="H507" t="str">
        <f t="shared" si="86"/>
        <v>Apr 22, 2020</v>
      </c>
      <c r="I507" t="str">
        <f t="shared" si="88"/>
        <v>15:06</v>
      </c>
      <c r="J507" s="5">
        <f t="shared" si="89"/>
        <v>1.1215277777777777E-2</v>
      </c>
      <c r="K507">
        <f t="shared" si="87"/>
        <v>7.2222222222222228E-3</v>
      </c>
      <c r="L507">
        <f t="shared" si="90"/>
        <v>3.4618055555555555E-2</v>
      </c>
      <c r="M507">
        <f t="shared" si="95"/>
        <v>2.7395833333333331E-2</v>
      </c>
    </row>
    <row r="508" spans="1:13" x14ac:dyDescent="0.2">
      <c r="A508">
        <v>507</v>
      </c>
      <c r="B508" t="s">
        <v>464</v>
      </c>
      <c r="C508" t="s">
        <v>498</v>
      </c>
      <c r="D508" t="str">
        <f t="shared" si="93"/>
        <v>Chris Whitty</v>
      </c>
      <c r="E508" t="str">
        <f t="shared" si="94"/>
        <v>17:01</v>
      </c>
      <c r="F508">
        <f t="shared" si="85"/>
        <v>415</v>
      </c>
      <c r="H508" t="str">
        <f t="shared" si="86"/>
        <v>Apr 22, 2020</v>
      </c>
      <c r="I508" t="str">
        <f t="shared" si="88"/>
        <v>15:06</v>
      </c>
      <c r="J508" s="5">
        <f t="shared" si="89"/>
        <v>1.1817129629629629E-2</v>
      </c>
      <c r="K508">
        <f t="shared" si="87"/>
        <v>7.2222222222222228E-3</v>
      </c>
      <c r="L508">
        <f t="shared" si="90"/>
        <v>3.4618055555555555E-2</v>
      </c>
      <c r="M508">
        <f t="shared" si="95"/>
        <v>2.7395833333333331E-2</v>
      </c>
    </row>
    <row r="509" spans="1:13" x14ac:dyDescent="0.2">
      <c r="A509">
        <v>508</v>
      </c>
      <c r="B509" t="s">
        <v>464</v>
      </c>
      <c r="C509" t="s">
        <v>499</v>
      </c>
      <c r="D509" t="str">
        <f t="shared" ref="D509:D540" si="96">LEFT(C509,FIND("(",C509)-3)</f>
        <v>Dominic Raab</v>
      </c>
      <c r="E509" t="str">
        <f t="shared" ref="E509:E540" si="97">MID(C509,FIND("(",C509)+1,5)</f>
        <v>17:25</v>
      </c>
      <c r="F509">
        <f t="shared" si="85"/>
        <v>71</v>
      </c>
      <c r="H509" t="str">
        <f t="shared" si="86"/>
        <v>Apr 22, 2020</v>
      </c>
      <c r="I509" t="str">
        <f t="shared" si="88"/>
        <v>17:25</v>
      </c>
      <c r="J509" s="5">
        <f t="shared" si="89"/>
        <v>1.2094907407407408E-2</v>
      </c>
      <c r="K509">
        <f t="shared" si="87"/>
        <v>0</v>
      </c>
      <c r="L509">
        <f t="shared" si="90"/>
        <v>3.6435185185185189E-2</v>
      </c>
      <c r="M509">
        <f t="shared" si="95"/>
        <v>3.6435185185185189E-2</v>
      </c>
    </row>
    <row r="510" spans="1:13" x14ac:dyDescent="0.2">
      <c r="A510">
        <v>509</v>
      </c>
      <c r="B510" t="s">
        <v>464</v>
      </c>
      <c r="C510" t="s">
        <v>500</v>
      </c>
      <c r="D510" t="str">
        <f t="shared" si="96"/>
        <v>Alison Holt</v>
      </c>
      <c r="E510" t="str">
        <f t="shared" si="97"/>
        <v>17:28</v>
      </c>
      <c r="F510">
        <f t="shared" si="85"/>
        <v>317</v>
      </c>
      <c r="H510" t="str">
        <f t="shared" si="86"/>
        <v>Apr 22, 2020</v>
      </c>
      <c r="I510" t="str">
        <f t="shared" si="88"/>
        <v>17:28</v>
      </c>
      <c r="J510" s="5">
        <f t="shared" si="89"/>
        <v>1.2129629629629629E-2</v>
      </c>
      <c r="K510">
        <f t="shared" si="87"/>
        <v>9.4675925925925917E-3</v>
      </c>
      <c r="L510">
        <f t="shared" si="90"/>
        <v>1.2129629629629629E-2</v>
      </c>
      <c r="M510">
        <f t="shared" si="95"/>
        <v>2.6620370370370374E-3</v>
      </c>
    </row>
    <row r="511" spans="1:13" x14ac:dyDescent="0.2">
      <c r="A511">
        <v>510</v>
      </c>
      <c r="B511" t="s">
        <v>464</v>
      </c>
      <c r="C511" t="s">
        <v>501</v>
      </c>
      <c r="D511" t="str">
        <f t="shared" si="96"/>
        <v>Dominic Raab</v>
      </c>
      <c r="E511" t="str">
        <f t="shared" si="97"/>
        <v>17:46</v>
      </c>
      <c r="F511">
        <f t="shared" si="85"/>
        <v>823</v>
      </c>
      <c r="H511" t="str">
        <f t="shared" si="86"/>
        <v>Apr 22, 2020</v>
      </c>
      <c r="I511" t="str">
        <f t="shared" si="88"/>
        <v>17:46</v>
      </c>
      <c r="J511" s="5">
        <f t="shared" si="89"/>
        <v>1.2337962962962962E-2</v>
      </c>
      <c r="K511">
        <f t="shared" si="87"/>
        <v>0</v>
      </c>
      <c r="L511">
        <f t="shared" si="90"/>
        <v>3.6435185185185189E-2</v>
      </c>
      <c r="M511">
        <f t="shared" si="95"/>
        <v>3.6435185185185189E-2</v>
      </c>
    </row>
    <row r="512" spans="1:13" x14ac:dyDescent="0.2">
      <c r="A512">
        <v>511</v>
      </c>
      <c r="B512" t="s">
        <v>464</v>
      </c>
      <c r="C512" t="s">
        <v>502</v>
      </c>
      <c r="D512" t="str">
        <f t="shared" si="96"/>
        <v>Robert Peston</v>
      </c>
      <c r="E512" t="str">
        <f t="shared" si="97"/>
        <v>18:35</v>
      </c>
      <c r="F512">
        <f t="shared" si="85"/>
        <v>589</v>
      </c>
      <c r="H512" t="str">
        <f t="shared" si="86"/>
        <v>Apr 22, 2020</v>
      </c>
      <c r="I512" t="str">
        <f t="shared" si="88"/>
        <v>18:35</v>
      </c>
      <c r="J512" s="5">
        <f t="shared" si="89"/>
        <v>1.2905092592592591E-2</v>
      </c>
      <c r="K512">
        <f t="shared" si="87"/>
        <v>1.2905092592592591E-2</v>
      </c>
      <c r="L512">
        <f t="shared" si="90"/>
        <v>1.4027777777777778E-2</v>
      </c>
      <c r="M512">
        <f t="shared" si="95"/>
        <v>1.1226851851851866E-3</v>
      </c>
    </row>
    <row r="513" spans="1:13" x14ac:dyDescent="0.2">
      <c r="A513">
        <v>512</v>
      </c>
      <c r="B513" t="s">
        <v>464</v>
      </c>
      <c r="C513" t="s">
        <v>503</v>
      </c>
      <c r="D513" t="str">
        <f t="shared" si="96"/>
        <v>Dominic Raab</v>
      </c>
      <c r="E513" t="str">
        <f t="shared" si="97"/>
        <v>19:24</v>
      </c>
      <c r="F513">
        <f t="shared" si="85"/>
        <v>909</v>
      </c>
      <c r="H513" t="str">
        <f t="shared" si="86"/>
        <v>Apr 22, 2020</v>
      </c>
      <c r="I513" t="str">
        <f t="shared" si="88"/>
        <v>19:24</v>
      </c>
      <c r="J513" s="5">
        <f t="shared" si="89"/>
        <v>1.3472222222222221E-2</v>
      </c>
      <c r="K513">
        <f t="shared" si="87"/>
        <v>0</v>
      </c>
      <c r="L513">
        <f t="shared" si="90"/>
        <v>3.6435185185185189E-2</v>
      </c>
      <c r="M513">
        <f t="shared" si="95"/>
        <v>3.6435185185185189E-2</v>
      </c>
    </row>
    <row r="514" spans="1:13" x14ac:dyDescent="0.2">
      <c r="A514">
        <v>513</v>
      </c>
      <c r="B514" t="s">
        <v>464</v>
      </c>
      <c r="C514" t="s">
        <v>504</v>
      </c>
      <c r="D514" t="str">
        <f t="shared" si="96"/>
        <v>Robert Peston</v>
      </c>
      <c r="E514" t="str">
        <f t="shared" si="97"/>
        <v>20:12</v>
      </c>
      <c r="F514">
        <f t="shared" ref="F514:F577" si="98">LEN(C514)</f>
        <v>202</v>
      </c>
      <c r="H514" t="str">
        <f t="shared" ref="H514:H577" si="99">IF(ISBLANK(G514),H513,C514)</f>
        <v>Apr 22, 2020</v>
      </c>
      <c r="I514" t="str">
        <f t="shared" si="88"/>
        <v>20:12</v>
      </c>
      <c r="J514" s="5">
        <f t="shared" si="89"/>
        <v>1.4027777777777778E-2</v>
      </c>
      <c r="K514">
        <f t="shared" ref="K514:K577" si="100">_xlfn.MINIFS(J:J,D:D,D514,B:B,B514)</f>
        <v>1.2905092592592591E-2</v>
      </c>
      <c r="L514">
        <f t="shared" si="90"/>
        <v>1.4027777777777778E-2</v>
      </c>
      <c r="M514">
        <f t="shared" si="95"/>
        <v>1.1226851851851866E-3</v>
      </c>
    </row>
    <row r="515" spans="1:13" x14ac:dyDescent="0.2">
      <c r="A515">
        <v>514</v>
      </c>
      <c r="B515" t="s">
        <v>464</v>
      </c>
      <c r="C515" t="s">
        <v>505</v>
      </c>
      <c r="D515" t="str">
        <f t="shared" si="96"/>
        <v>Dominic Raab</v>
      </c>
      <c r="E515" t="str">
        <f t="shared" si="97"/>
        <v>20:22</v>
      </c>
      <c r="F515">
        <f t="shared" si="98"/>
        <v>655</v>
      </c>
      <c r="H515" t="str">
        <f t="shared" si="99"/>
        <v>Apr 22, 2020</v>
      </c>
      <c r="I515" t="str">
        <f t="shared" si="88"/>
        <v>20:22</v>
      </c>
      <c r="J515" s="5">
        <f t="shared" si="89"/>
        <v>1.4143518518518519E-2</v>
      </c>
      <c r="K515">
        <f t="shared" si="100"/>
        <v>0</v>
      </c>
      <c r="L515">
        <f t="shared" si="90"/>
        <v>3.6435185185185189E-2</v>
      </c>
      <c r="M515">
        <f t="shared" si="95"/>
        <v>3.6435185185185189E-2</v>
      </c>
    </row>
    <row r="516" spans="1:13" x14ac:dyDescent="0.2">
      <c r="A516">
        <v>515</v>
      </c>
      <c r="B516" t="s">
        <v>464</v>
      </c>
      <c r="C516" t="s">
        <v>506</v>
      </c>
      <c r="D516" t="str">
        <f t="shared" si="96"/>
        <v>Beth Rigby</v>
      </c>
      <c r="E516" t="str">
        <f t="shared" si="97"/>
        <v>20:59</v>
      </c>
      <c r="F516">
        <f t="shared" si="98"/>
        <v>741</v>
      </c>
      <c r="H516" t="str">
        <f t="shared" si="99"/>
        <v>Apr 22, 2020</v>
      </c>
      <c r="I516" t="str">
        <f t="shared" si="88"/>
        <v>20:59</v>
      </c>
      <c r="J516" s="5">
        <f t="shared" si="89"/>
        <v>1.4571759259259258E-2</v>
      </c>
      <c r="K516">
        <f t="shared" si="100"/>
        <v>1.4571759259259258E-2</v>
      </c>
      <c r="L516">
        <f t="shared" si="90"/>
        <v>1.7210648148148149E-2</v>
      </c>
      <c r="M516">
        <f t="shared" si="95"/>
        <v>2.6388888888888903E-3</v>
      </c>
    </row>
    <row r="517" spans="1:13" x14ac:dyDescent="0.2">
      <c r="A517">
        <v>516</v>
      </c>
      <c r="B517" t="s">
        <v>464</v>
      </c>
      <c r="C517" t="s">
        <v>507</v>
      </c>
      <c r="D517" t="str">
        <f t="shared" si="96"/>
        <v>Dominic Raab</v>
      </c>
      <c r="E517" t="str">
        <f t="shared" si="97"/>
        <v>21:48</v>
      </c>
      <c r="F517">
        <f t="shared" si="98"/>
        <v>740</v>
      </c>
      <c r="H517" t="str">
        <f t="shared" si="99"/>
        <v>Apr 22, 2020</v>
      </c>
      <c r="I517" t="str">
        <f t="shared" si="88"/>
        <v>21:48</v>
      </c>
      <c r="J517" s="5">
        <f t="shared" si="89"/>
        <v>1.5138888888888889E-2</v>
      </c>
      <c r="K517">
        <f t="shared" si="100"/>
        <v>0</v>
      </c>
      <c r="L517">
        <f t="shared" si="90"/>
        <v>3.6435185185185189E-2</v>
      </c>
      <c r="M517">
        <f t="shared" si="95"/>
        <v>3.6435185185185189E-2</v>
      </c>
    </row>
    <row r="518" spans="1:13" x14ac:dyDescent="0.2">
      <c r="A518">
        <v>517</v>
      </c>
      <c r="B518" t="s">
        <v>464</v>
      </c>
      <c r="C518" t="s">
        <v>508</v>
      </c>
      <c r="D518" t="str">
        <f t="shared" si="96"/>
        <v>Chris Whitty</v>
      </c>
      <c r="E518" t="str">
        <f t="shared" si="97"/>
        <v>22:30</v>
      </c>
      <c r="F518">
        <f t="shared" si="98"/>
        <v>828</v>
      </c>
      <c r="H518" t="str">
        <f t="shared" si="99"/>
        <v>Apr 22, 2020</v>
      </c>
      <c r="I518" t="str">
        <f t="shared" ref="I518:I581" si="101">IF(D518=D517,I517,E518)</f>
        <v>22:30</v>
      </c>
      <c r="J518" s="5">
        <f t="shared" ref="J518:J581" si="102">TIME(0,LEFT(E518,2),RIGHT(E518,2))</f>
        <v>1.5625E-2</v>
      </c>
      <c r="K518">
        <f t="shared" si="100"/>
        <v>7.2222222222222228E-3</v>
      </c>
      <c r="L518">
        <f t="shared" ref="L518:L581" si="103">_xlfn.MAXIFS(J:J,D:D,D518,B:B,B518)</f>
        <v>3.4618055555555555E-2</v>
      </c>
      <c r="M518">
        <f t="shared" si="95"/>
        <v>2.7395833333333331E-2</v>
      </c>
    </row>
    <row r="519" spans="1:13" x14ac:dyDescent="0.2">
      <c r="A519">
        <v>518</v>
      </c>
      <c r="B519" t="s">
        <v>464</v>
      </c>
      <c r="C519" t="s">
        <v>509</v>
      </c>
      <c r="D519" t="str">
        <f t="shared" si="96"/>
        <v>Chris Whitty</v>
      </c>
      <c r="E519" t="str">
        <f t="shared" si="97"/>
        <v>23:20</v>
      </c>
      <c r="F519">
        <f t="shared" si="98"/>
        <v>1088</v>
      </c>
      <c r="H519" t="str">
        <f t="shared" si="99"/>
        <v>Apr 22, 2020</v>
      </c>
      <c r="I519" t="str">
        <f t="shared" si="101"/>
        <v>22:30</v>
      </c>
      <c r="J519" s="5">
        <f t="shared" si="102"/>
        <v>1.6203703703703703E-2</v>
      </c>
      <c r="K519">
        <f t="shared" si="100"/>
        <v>7.2222222222222228E-3</v>
      </c>
      <c r="L519">
        <f t="shared" si="103"/>
        <v>3.4618055555555555E-2</v>
      </c>
      <c r="M519">
        <f t="shared" si="95"/>
        <v>2.7395833333333331E-2</v>
      </c>
    </row>
    <row r="520" spans="1:13" x14ac:dyDescent="0.2">
      <c r="A520">
        <v>519</v>
      </c>
      <c r="B520" t="s">
        <v>464</v>
      </c>
      <c r="C520" t="s">
        <v>510</v>
      </c>
      <c r="D520" t="str">
        <f t="shared" si="96"/>
        <v>Chris Whitty</v>
      </c>
      <c r="E520" t="str">
        <f t="shared" si="97"/>
        <v>24:22</v>
      </c>
      <c r="F520">
        <f t="shared" si="98"/>
        <v>449</v>
      </c>
      <c r="H520" t="str">
        <f t="shared" si="99"/>
        <v>Apr 22, 2020</v>
      </c>
      <c r="I520" t="str">
        <f t="shared" si="101"/>
        <v>22:30</v>
      </c>
      <c r="J520" s="5">
        <f t="shared" si="102"/>
        <v>1.6921296296296299E-2</v>
      </c>
      <c r="K520">
        <f t="shared" si="100"/>
        <v>7.2222222222222228E-3</v>
      </c>
      <c r="L520">
        <f t="shared" si="103"/>
        <v>3.4618055555555555E-2</v>
      </c>
      <c r="M520">
        <f t="shared" si="95"/>
        <v>2.7395833333333331E-2</v>
      </c>
    </row>
    <row r="521" spans="1:13" x14ac:dyDescent="0.2">
      <c r="A521">
        <v>520</v>
      </c>
      <c r="B521" t="s">
        <v>464</v>
      </c>
      <c r="C521" t="s">
        <v>511</v>
      </c>
      <c r="D521" t="str">
        <f t="shared" si="96"/>
        <v>Dominic Raab</v>
      </c>
      <c r="E521" t="str">
        <f t="shared" si="97"/>
        <v>24:46</v>
      </c>
      <c r="F521">
        <f t="shared" si="98"/>
        <v>53</v>
      </c>
      <c r="H521" t="str">
        <f t="shared" si="99"/>
        <v>Apr 22, 2020</v>
      </c>
      <c r="I521" t="str">
        <f t="shared" si="101"/>
        <v>24:46</v>
      </c>
      <c r="J521" s="5">
        <f t="shared" si="102"/>
        <v>1.7199074074074071E-2</v>
      </c>
      <c r="K521">
        <f t="shared" si="100"/>
        <v>0</v>
      </c>
      <c r="L521">
        <f t="shared" si="103"/>
        <v>3.6435185185185189E-2</v>
      </c>
      <c r="M521">
        <f t="shared" si="95"/>
        <v>3.6435185185185189E-2</v>
      </c>
    </row>
    <row r="522" spans="1:13" x14ac:dyDescent="0.2">
      <c r="A522">
        <v>521</v>
      </c>
      <c r="B522" t="s">
        <v>464</v>
      </c>
      <c r="C522" t="s">
        <v>512</v>
      </c>
      <c r="D522" t="str">
        <f t="shared" si="96"/>
        <v>Beth Rigby</v>
      </c>
      <c r="E522" t="str">
        <f t="shared" si="97"/>
        <v>24:47</v>
      </c>
      <c r="F522">
        <f t="shared" si="98"/>
        <v>576</v>
      </c>
      <c r="H522" t="str">
        <f t="shared" si="99"/>
        <v>Apr 22, 2020</v>
      </c>
      <c r="I522" t="str">
        <f t="shared" si="101"/>
        <v>24:47</v>
      </c>
      <c r="J522" s="5">
        <f t="shared" si="102"/>
        <v>1.7210648148148149E-2</v>
      </c>
      <c r="K522">
        <f t="shared" si="100"/>
        <v>1.4571759259259258E-2</v>
      </c>
      <c r="L522">
        <f t="shared" si="103"/>
        <v>1.7210648148148149E-2</v>
      </c>
      <c r="M522">
        <f t="shared" si="95"/>
        <v>2.6388888888888903E-3</v>
      </c>
    </row>
    <row r="523" spans="1:13" x14ac:dyDescent="0.2">
      <c r="A523">
        <v>522</v>
      </c>
      <c r="B523" t="s">
        <v>464</v>
      </c>
      <c r="C523" t="s">
        <v>513</v>
      </c>
      <c r="D523" t="str">
        <f t="shared" si="96"/>
        <v>Dominic Raab</v>
      </c>
      <c r="E523" t="str">
        <f t="shared" si="97"/>
        <v>25:24</v>
      </c>
      <c r="F523">
        <f t="shared" si="98"/>
        <v>951</v>
      </c>
      <c r="H523" t="str">
        <f t="shared" si="99"/>
        <v>Apr 22, 2020</v>
      </c>
      <c r="I523" t="str">
        <f t="shared" si="101"/>
        <v>25:24</v>
      </c>
      <c r="J523" s="5">
        <f t="shared" si="102"/>
        <v>1.7638888888888888E-2</v>
      </c>
      <c r="K523">
        <f t="shared" si="100"/>
        <v>0</v>
      </c>
      <c r="L523">
        <f t="shared" si="103"/>
        <v>3.6435185185185189E-2</v>
      </c>
      <c r="M523">
        <f t="shared" si="95"/>
        <v>3.6435185185185189E-2</v>
      </c>
    </row>
    <row r="524" spans="1:13" x14ac:dyDescent="0.2">
      <c r="A524">
        <v>523</v>
      </c>
      <c r="B524" t="s">
        <v>464</v>
      </c>
      <c r="C524" t="s">
        <v>514</v>
      </c>
      <c r="D524" t="str">
        <f t="shared" si="96"/>
        <v>Dominic Raab</v>
      </c>
      <c r="E524" t="str">
        <f t="shared" si="97"/>
        <v>26:15</v>
      </c>
      <c r="F524">
        <f t="shared" si="98"/>
        <v>264</v>
      </c>
      <c r="H524" t="str">
        <f t="shared" si="99"/>
        <v>Apr 22, 2020</v>
      </c>
      <c r="I524" t="str">
        <f t="shared" si="101"/>
        <v>25:24</v>
      </c>
      <c r="J524" s="5">
        <f t="shared" si="102"/>
        <v>1.8229166666666668E-2</v>
      </c>
      <c r="K524">
        <f t="shared" si="100"/>
        <v>0</v>
      </c>
      <c r="L524">
        <f t="shared" si="103"/>
        <v>3.6435185185185189E-2</v>
      </c>
      <c r="M524">
        <f t="shared" si="95"/>
        <v>3.6435185185185189E-2</v>
      </c>
    </row>
    <row r="525" spans="1:13" x14ac:dyDescent="0.2">
      <c r="A525">
        <v>524</v>
      </c>
      <c r="B525" t="s">
        <v>464</v>
      </c>
      <c r="C525" t="s">
        <v>515</v>
      </c>
      <c r="D525" t="str">
        <f t="shared" si="96"/>
        <v>Laura Makin-Isherwood</v>
      </c>
      <c r="E525" t="str">
        <f t="shared" si="97"/>
        <v>26:29</v>
      </c>
      <c r="F525">
        <f t="shared" si="98"/>
        <v>882</v>
      </c>
      <c r="H525" t="str">
        <f t="shared" si="99"/>
        <v>Apr 22, 2020</v>
      </c>
      <c r="I525" t="str">
        <f t="shared" si="101"/>
        <v>26:29</v>
      </c>
      <c r="J525" s="5">
        <f t="shared" si="102"/>
        <v>1.8391203703703705E-2</v>
      </c>
      <c r="K525">
        <f t="shared" si="100"/>
        <v>1.8391203703703705E-2</v>
      </c>
      <c r="L525">
        <f t="shared" si="103"/>
        <v>1.8391203703703705E-2</v>
      </c>
      <c r="M525">
        <f t="shared" si="95"/>
        <v>0</v>
      </c>
    </row>
    <row r="526" spans="1:13" x14ac:dyDescent="0.2">
      <c r="A526">
        <v>525</v>
      </c>
      <c r="B526" t="s">
        <v>464</v>
      </c>
      <c r="C526" t="s">
        <v>516</v>
      </c>
      <c r="D526" t="str">
        <f t="shared" si="96"/>
        <v>Dominic Raab</v>
      </c>
      <c r="E526" t="str">
        <f t="shared" si="97"/>
        <v>27:16</v>
      </c>
      <c r="F526">
        <f t="shared" si="98"/>
        <v>680</v>
      </c>
      <c r="H526" t="str">
        <f t="shared" si="99"/>
        <v>Apr 22, 2020</v>
      </c>
      <c r="I526" t="str">
        <f t="shared" si="101"/>
        <v>27:16</v>
      </c>
      <c r="J526" s="5">
        <f t="shared" si="102"/>
        <v>1.8935185185185183E-2</v>
      </c>
      <c r="K526">
        <f t="shared" si="100"/>
        <v>0</v>
      </c>
      <c r="L526">
        <f t="shared" si="103"/>
        <v>3.6435185185185189E-2</v>
      </c>
      <c r="M526">
        <f t="shared" si="95"/>
        <v>3.6435185185185189E-2</v>
      </c>
    </row>
    <row r="527" spans="1:13" x14ac:dyDescent="0.2">
      <c r="A527">
        <v>526</v>
      </c>
      <c r="B527" t="s">
        <v>464</v>
      </c>
      <c r="C527" t="s">
        <v>517</v>
      </c>
      <c r="D527" t="str">
        <f t="shared" si="96"/>
        <v>Nick Carter</v>
      </c>
      <c r="E527" t="str">
        <f t="shared" si="97"/>
        <v>27:47</v>
      </c>
      <c r="F527">
        <f t="shared" si="98"/>
        <v>398</v>
      </c>
      <c r="H527" t="str">
        <f t="shared" si="99"/>
        <v>Apr 22, 2020</v>
      </c>
      <c r="I527" t="str">
        <f t="shared" si="101"/>
        <v>27:47</v>
      </c>
      <c r="J527" s="5">
        <f t="shared" si="102"/>
        <v>1.9293981481481485E-2</v>
      </c>
      <c r="K527">
        <f t="shared" si="100"/>
        <v>2.6967592592592594E-3</v>
      </c>
      <c r="L527">
        <f t="shared" si="103"/>
        <v>3.6319444444444439E-2</v>
      </c>
      <c r="M527">
        <f t="shared" si="95"/>
        <v>3.3622685185185179E-2</v>
      </c>
    </row>
    <row r="528" spans="1:13" x14ac:dyDescent="0.2">
      <c r="A528">
        <v>527</v>
      </c>
      <c r="B528" t="s">
        <v>464</v>
      </c>
      <c r="C528" t="s">
        <v>518</v>
      </c>
      <c r="D528" t="str">
        <f t="shared" si="96"/>
        <v>Nick Carter</v>
      </c>
      <c r="E528" t="str">
        <f t="shared" si="97"/>
        <v>28:03</v>
      </c>
      <c r="F528">
        <f t="shared" si="98"/>
        <v>969</v>
      </c>
      <c r="H528" t="str">
        <f t="shared" si="99"/>
        <v>Apr 22, 2020</v>
      </c>
      <c r="I528" t="str">
        <f t="shared" si="101"/>
        <v>27:47</v>
      </c>
      <c r="J528" s="5">
        <f t="shared" si="102"/>
        <v>1.9479166666666669E-2</v>
      </c>
      <c r="K528">
        <f t="shared" si="100"/>
        <v>2.6967592592592594E-3</v>
      </c>
      <c r="L528">
        <f t="shared" si="103"/>
        <v>3.6319444444444439E-2</v>
      </c>
      <c r="M528">
        <f t="shared" si="95"/>
        <v>3.3622685185185179E-2</v>
      </c>
    </row>
    <row r="529" spans="1:13" x14ac:dyDescent="0.2">
      <c r="A529">
        <v>528</v>
      </c>
      <c r="B529" t="s">
        <v>464</v>
      </c>
      <c r="C529" t="s">
        <v>519</v>
      </c>
      <c r="D529" t="str">
        <f t="shared" si="96"/>
        <v>Dominic Raab</v>
      </c>
      <c r="E529" t="str">
        <f t="shared" si="97"/>
        <v>28:55</v>
      </c>
      <c r="F529">
        <f t="shared" si="98"/>
        <v>47</v>
      </c>
      <c r="H529" t="str">
        <f t="shared" si="99"/>
        <v>Apr 22, 2020</v>
      </c>
      <c r="I529" t="str">
        <f t="shared" si="101"/>
        <v>28:55</v>
      </c>
      <c r="J529" s="5">
        <f t="shared" si="102"/>
        <v>2.0081018518518519E-2</v>
      </c>
      <c r="K529">
        <f t="shared" si="100"/>
        <v>0</v>
      </c>
      <c r="L529">
        <f t="shared" si="103"/>
        <v>3.6435185185185189E-2</v>
      </c>
      <c r="M529">
        <f t="shared" si="95"/>
        <v>3.6435185185185189E-2</v>
      </c>
    </row>
    <row r="530" spans="1:13" x14ac:dyDescent="0.2">
      <c r="A530">
        <v>529</v>
      </c>
      <c r="B530" t="s">
        <v>464</v>
      </c>
      <c r="C530" t="s">
        <v>520</v>
      </c>
      <c r="D530" t="str">
        <f t="shared" si="96"/>
        <v>Chris Whitty</v>
      </c>
      <c r="E530" t="str">
        <f t="shared" si="97"/>
        <v>28:56</v>
      </c>
      <c r="F530">
        <f t="shared" si="98"/>
        <v>687</v>
      </c>
      <c r="H530" t="str">
        <f t="shared" si="99"/>
        <v>Apr 22, 2020</v>
      </c>
      <c r="I530" t="str">
        <f t="shared" si="101"/>
        <v>28:56</v>
      </c>
      <c r="J530" s="5">
        <f t="shared" si="102"/>
        <v>2.0092592592592592E-2</v>
      </c>
      <c r="K530">
        <f t="shared" si="100"/>
        <v>7.2222222222222228E-3</v>
      </c>
      <c r="L530">
        <f t="shared" si="103"/>
        <v>3.4618055555555555E-2</v>
      </c>
      <c r="M530">
        <f t="shared" si="95"/>
        <v>2.7395833333333331E-2</v>
      </c>
    </row>
    <row r="531" spans="1:13" x14ac:dyDescent="0.2">
      <c r="A531">
        <v>530</v>
      </c>
      <c r="B531" t="s">
        <v>464</v>
      </c>
      <c r="C531" t="s">
        <v>521</v>
      </c>
      <c r="D531" t="str">
        <f t="shared" si="96"/>
        <v>Chris Whitty</v>
      </c>
      <c r="E531" t="str">
        <f t="shared" si="97"/>
        <v>29:33</v>
      </c>
      <c r="F531">
        <f t="shared" si="98"/>
        <v>539</v>
      </c>
      <c r="H531" t="str">
        <f t="shared" si="99"/>
        <v>Apr 22, 2020</v>
      </c>
      <c r="I531" t="str">
        <f t="shared" si="101"/>
        <v>28:56</v>
      </c>
      <c r="J531" s="5">
        <f t="shared" si="102"/>
        <v>2.0520833333333332E-2</v>
      </c>
      <c r="K531">
        <f t="shared" si="100"/>
        <v>7.2222222222222228E-3</v>
      </c>
      <c r="L531">
        <f t="shared" si="103"/>
        <v>3.4618055555555555E-2</v>
      </c>
      <c r="M531">
        <f t="shared" si="95"/>
        <v>2.7395833333333331E-2</v>
      </c>
    </row>
    <row r="532" spans="1:13" x14ac:dyDescent="0.2">
      <c r="A532">
        <v>531</v>
      </c>
      <c r="B532" t="s">
        <v>464</v>
      </c>
      <c r="C532" t="s">
        <v>522</v>
      </c>
      <c r="D532" t="str">
        <f t="shared" si="96"/>
        <v>Dominic Raab</v>
      </c>
      <c r="E532" t="str">
        <f t="shared" si="97"/>
        <v>30:04</v>
      </c>
      <c r="F532">
        <f t="shared" si="98"/>
        <v>59</v>
      </c>
      <c r="H532" t="str">
        <f t="shared" si="99"/>
        <v>Apr 22, 2020</v>
      </c>
      <c r="I532" t="str">
        <f t="shared" si="101"/>
        <v>30:04</v>
      </c>
      <c r="J532" s="5">
        <f t="shared" si="102"/>
        <v>2.0879629629629626E-2</v>
      </c>
      <c r="K532">
        <f t="shared" si="100"/>
        <v>0</v>
      </c>
      <c r="L532">
        <f t="shared" si="103"/>
        <v>3.6435185185185189E-2</v>
      </c>
      <c r="M532">
        <f t="shared" si="95"/>
        <v>3.6435185185185189E-2</v>
      </c>
    </row>
    <row r="533" spans="1:13" x14ac:dyDescent="0.2">
      <c r="A533">
        <v>532</v>
      </c>
      <c r="B533" t="s">
        <v>464</v>
      </c>
      <c r="C533" t="s">
        <v>523</v>
      </c>
      <c r="D533" t="str">
        <f t="shared" si="96"/>
        <v>Laura</v>
      </c>
      <c r="E533" t="str">
        <f t="shared" si="97"/>
        <v>30:05</v>
      </c>
      <c r="F533">
        <f t="shared" si="98"/>
        <v>41</v>
      </c>
      <c r="H533" t="str">
        <f t="shared" si="99"/>
        <v>Apr 22, 2020</v>
      </c>
      <c r="I533" t="str">
        <f t="shared" si="101"/>
        <v>30:05</v>
      </c>
      <c r="J533" s="5">
        <f t="shared" si="102"/>
        <v>2.0891203703703703E-2</v>
      </c>
      <c r="K533">
        <f t="shared" si="100"/>
        <v>2.0891203703703703E-2</v>
      </c>
      <c r="L533">
        <f t="shared" si="103"/>
        <v>2.0914351851851851E-2</v>
      </c>
      <c r="M533">
        <f t="shared" si="95"/>
        <v>2.3148148148147141E-5</v>
      </c>
    </row>
    <row r="534" spans="1:13" x14ac:dyDescent="0.2">
      <c r="A534">
        <v>533</v>
      </c>
      <c r="B534" t="s">
        <v>464</v>
      </c>
      <c r="C534" t="s">
        <v>524</v>
      </c>
      <c r="D534" t="str">
        <f t="shared" si="96"/>
        <v>Dominic Raab</v>
      </c>
      <c r="E534" t="str">
        <f t="shared" si="97"/>
        <v>30:07</v>
      </c>
      <c r="F534">
        <f t="shared" si="98"/>
        <v>27</v>
      </c>
      <c r="H534" t="str">
        <f t="shared" si="99"/>
        <v>Apr 22, 2020</v>
      </c>
      <c r="I534" t="str">
        <f t="shared" si="101"/>
        <v>30:07</v>
      </c>
      <c r="J534" s="5">
        <f t="shared" si="102"/>
        <v>2.0914351851851851E-2</v>
      </c>
      <c r="K534">
        <f t="shared" si="100"/>
        <v>0</v>
      </c>
      <c r="L534">
        <f t="shared" si="103"/>
        <v>3.6435185185185189E-2</v>
      </c>
      <c r="M534">
        <f t="shared" si="95"/>
        <v>3.6435185185185189E-2</v>
      </c>
    </row>
    <row r="535" spans="1:13" x14ac:dyDescent="0.2">
      <c r="A535">
        <v>534</v>
      </c>
      <c r="B535" t="s">
        <v>464</v>
      </c>
      <c r="C535" t="s">
        <v>525</v>
      </c>
      <c r="D535" t="str">
        <f t="shared" si="96"/>
        <v>Laura</v>
      </c>
      <c r="E535" t="str">
        <f t="shared" si="97"/>
        <v>30:07</v>
      </c>
      <c r="F535">
        <f t="shared" si="98"/>
        <v>412</v>
      </c>
      <c r="H535" t="str">
        <f t="shared" si="99"/>
        <v>Apr 22, 2020</v>
      </c>
      <c r="I535" t="str">
        <f t="shared" si="101"/>
        <v>30:07</v>
      </c>
      <c r="J535" s="5">
        <f t="shared" si="102"/>
        <v>2.0914351851851851E-2</v>
      </c>
      <c r="K535">
        <f t="shared" si="100"/>
        <v>2.0891203703703703E-2</v>
      </c>
      <c r="L535">
        <f t="shared" si="103"/>
        <v>2.0914351851851851E-2</v>
      </c>
      <c r="M535">
        <f t="shared" si="95"/>
        <v>2.3148148148147141E-5</v>
      </c>
    </row>
    <row r="536" spans="1:13" x14ac:dyDescent="0.2">
      <c r="A536">
        <v>535</v>
      </c>
      <c r="B536" t="s">
        <v>464</v>
      </c>
      <c r="C536" t="s">
        <v>526</v>
      </c>
      <c r="D536" t="str">
        <f t="shared" si="96"/>
        <v>Dominic Raab</v>
      </c>
      <c r="E536" t="str">
        <f t="shared" si="97"/>
        <v>30:29</v>
      </c>
      <c r="F536">
        <f t="shared" si="98"/>
        <v>1137</v>
      </c>
      <c r="H536" t="str">
        <f t="shared" si="99"/>
        <v>Apr 22, 2020</v>
      </c>
      <c r="I536" t="str">
        <f t="shared" si="101"/>
        <v>30:29</v>
      </c>
      <c r="J536" s="5">
        <f t="shared" si="102"/>
        <v>2.1168981481481483E-2</v>
      </c>
      <c r="K536">
        <f t="shared" si="100"/>
        <v>0</v>
      </c>
      <c r="L536">
        <f t="shared" si="103"/>
        <v>3.6435185185185189E-2</v>
      </c>
      <c r="M536">
        <f t="shared" si="95"/>
        <v>3.6435185185185189E-2</v>
      </c>
    </row>
    <row r="537" spans="1:13" x14ac:dyDescent="0.2">
      <c r="A537">
        <v>536</v>
      </c>
      <c r="B537" t="s">
        <v>464</v>
      </c>
      <c r="C537" t="s">
        <v>527</v>
      </c>
      <c r="D537" t="str">
        <f t="shared" si="96"/>
        <v>Nick Carter</v>
      </c>
      <c r="E537" t="str">
        <f t="shared" si="97"/>
        <v>31:28</v>
      </c>
      <c r="F537">
        <f t="shared" si="98"/>
        <v>203</v>
      </c>
      <c r="H537" t="str">
        <f t="shared" si="99"/>
        <v>Apr 22, 2020</v>
      </c>
      <c r="I537" t="str">
        <f t="shared" si="101"/>
        <v>31:28</v>
      </c>
      <c r="J537" s="5">
        <f t="shared" si="102"/>
        <v>2.1851851851851848E-2</v>
      </c>
      <c r="K537">
        <f t="shared" si="100"/>
        <v>2.6967592592592594E-3</v>
      </c>
      <c r="L537">
        <f t="shared" si="103"/>
        <v>3.6319444444444439E-2</v>
      </c>
      <c r="M537">
        <f t="shared" si="95"/>
        <v>3.3622685185185179E-2</v>
      </c>
    </row>
    <row r="538" spans="1:13" x14ac:dyDescent="0.2">
      <c r="A538">
        <v>537</v>
      </c>
      <c r="B538" t="s">
        <v>464</v>
      </c>
      <c r="C538" t="s">
        <v>528</v>
      </c>
      <c r="D538" t="str">
        <f t="shared" si="96"/>
        <v>Dominic Raab</v>
      </c>
      <c r="E538" t="str">
        <f t="shared" si="97"/>
        <v>31:39</v>
      </c>
      <c r="F538">
        <f t="shared" si="98"/>
        <v>52</v>
      </c>
      <c r="H538" t="str">
        <f t="shared" si="99"/>
        <v>Apr 22, 2020</v>
      </c>
      <c r="I538" t="str">
        <f t="shared" si="101"/>
        <v>31:39</v>
      </c>
      <c r="J538" s="5">
        <f t="shared" si="102"/>
        <v>2.1979166666666664E-2</v>
      </c>
      <c r="K538">
        <f t="shared" si="100"/>
        <v>0</v>
      </c>
      <c r="L538">
        <f t="shared" si="103"/>
        <v>3.6435185185185189E-2</v>
      </c>
      <c r="M538">
        <f t="shared" si="95"/>
        <v>3.6435185185185189E-2</v>
      </c>
    </row>
    <row r="539" spans="1:13" x14ac:dyDescent="0.2">
      <c r="A539">
        <v>538</v>
      </c>
      <c r="B539" t="s">
        <v>464</v>
      </c>
      <c r="C539" t="s">
        <v>529</v>
      </c>
      <c r="D539" t="str">
        <f t="shared" si="96"/>
        <v>Tom Newton</v>
      </c>
      <c r="E539" t="str">
        <f t="shared" si="97"/>
        <v>31:43</v>
      </c>
      <c r="F539">
        <f t="shared" si="98"/>
        <v>1128</v>
      </c>
      <c r="H539" t="str">
        <f t="shared" si="99"/>
        <v>Apr 22, 2020</v>
      </c>
      <c r="I539" t="str">
        <f t="shared" si="101"/>
        <v>31:43</v>
      </c>
      <c r="J539" s="5">
        <f t="shared" si="102"/>
        <v>2.2025462962962958E-2</v>
      </c>
      <c r="K539">
        <f t="shared" si="100"/>
        <v>2.2025462962962958E-2</v>
      </c>
      <c r="L539">
        <f t="shared" si="103"/>
        <v>2.4537037037037038E-2</v>
      </c>
      <c r="M539">
        <f t="shared" si="95"/>
        <v>2.5115740740740793E-3</v>
      </c>
    </row>
    <row r="540" spans="1:13" x14ac:dyDescent="0.2">
      <c r="A540">
        <v>539</v>
      </c>
      <c r="B540" t="s">
        <v>464</v>
      </c>
      <c r="C540" t="s">
        <v>530</v>
      </c>
      <c r="D540" t="str">
        <f t="shared" si="96"/>
        <v>Dominic Raab</v>
      </c>
      <c r="E540" t="str">
        <f t="shared" si="97"/>
        <v>32:46</v>
      </c>
      <c r="F540">
        <f t="shared" si="98"/>
        <v>332</v>
      </c>
      <c r="H540" t="str">
        <f t="shared" si="99"/>
        <v>Apr 22, 2020</v>
      </c>
      <c r="I540" t="str">
        <f t="shared" si="101"/>
        <v>32:46</v>
      </c>
      <c r="J540" s="5">
        <f t="shared" si="102"/>
        <v>2.2754629629629628E-2</v>
      </c>
      <c r="K540">
        <f t="shared" si="100"/>
        <v>0</v>
      </c>
      <c r="L540">
        <f t="shared" si="103"/>
        <v>3.6435185185185189E-2</v>
      </c>
      <c r="M540">
        <f t="shared" si="95"/>
        <v>3.6435185185185189E-2</v>
      </c>
    </row>
    <row r="541" spans="1:13" x14ac:dyDescent="0.2">
      <c r="A541">
        <v>540</v>
      </c>
      <c r="B541" t="s">
        <v>464</v>
      </c>
      <c r="C541" t="s">
        <v>531</v>
      </c>
      <c r="D541" t="str">
        <f t="shared" ref="D541:D572" si="104">LEFT(C541,FIND("(",C541)-3)</f>
        <v>Chris Whitty</v>
      </c>
      <c r="E541" t="str">
        <f t="shared" ref="E541:E572" si="105">MID(C541,FIND("(",C541)+1,5)</f>
        <v>33:02</v>
      </c>
      <c r="F541">
        <f t="shared" si="98"/>
        <v>792</v>
      </c>
      <c r="H541" t="str">
        <f t="shared" si="99"/>
        <v>Apr 22, 2020</v>
      </c>
      <c r="I541" t="str">
        <f t="shared" si="101"/>
        <v>33:02</v>
      </c>
      <c r="J541" s="5">
        <f t="shared" si="102"/>
        <v>2.2939814814814816E-2</v>
      </c>
      <c r="K541">
        <f t="shared" si="100"/>
        <v>7.2222222222222228E-3</v>
      </c>
      <c r="L541">
        <f t="shared" si="103"/>
        <v>3.4618055555555555E-2</v>
      </c>
      <c r="M541">
        <f t="shared" si="95"/>
        <v>2.7395833333333331E-2</v>
      </c>
    </row>
    <row r="542" spans="1:13" x14ac:dyDescent="0.2">
      <c r="A542">
        <v>541</v>
      </c>
      <c r="B542" t="s">
        <v>464</v>
      </c>
      <c r="C542" t="s">
        <v>532</v>
      </c>
      <c r="D542" t="str">
        <f t="shared" si="104"/>
        <v>Chris Whitty</v>
      </c>
      <c r="E542" t="str">
        <f t="shared" si="105"/>
        <v>33:50</v>
      </c>
      <c r="F542">
        <f t="shared" si="98"/>
        <v>695</v>
      </c>
      <c r="H542" t="str">
        <f t="shared" si="99"/>
        <v>Apr 22, 2020</v>
      </c>
      <c r="I542" t="str">
        <f t="shared" si="101"/>
        <v>33:02</v>
      </c>
      <c r="J542" s="5">
        <f t="shared" si="102"/>
        <v>2.3495370370370371E-2</v>
      </c>
      <c r="K542">
        <f t="shared" si="100"/>
        <v>7.2222222222222228E-3</v>
      </c>
      <c r="L542">
        <f t="shared" si="103"/>
        <v>3.4618055555555555E-2</v>
      </c>
      <c r="M542">
        <f t="shared" si="95"/>
        <v>2.7395833333333331E-2</v>
      </c>
    </row>
    <row r="543" spans="1:13" x14ac:dyDescent="0.2">
      <c r="A543">
        <v>542</v>
      </c>
      <c r="B543" t="s">
        <v>464</v>
      </c>
      <c r="C543" t="s">
        <v>533</v>
      </c>
      <c r="D543" t="str">
        <f t="shared" si="104"/>
        <v>Chris Whitty</v>
      </c>
      <c r="E543" t="str">
        <f t="shared" si="105"/>
        <v>34:31</v>
      </c>
      <c r="F543">
        <f t="shared" si="98"/>
        <v>863</v>
      </c>
      <c r="H543" t="str">
        <f t="shared" si="99"/>
        <v>Apr 22, 2020</v>
      </c>
      <c r="I543" t="str">
        <f t="shared" si="101"/>
        <v>33:02</v>
      </c>
      <c r="J543" s="5">
        <f t="shared" si="102"/>
        <v>2.3969907407407409E-2</v>
      </c>
      <c r="K543">
        <f t="shared" si="100"/>
        <v>7.2222222222222228E-3</v>
      </c>
      <c r="L543">
        <f t="shared" si="103"/>
        <v>3.4618055555555555E-2</v>
      </c>
      <c r="M543">
        <f t="shared" ref="M543:M606" si="106">L543-K543</f>
        <v>2.7395833333333331E-2</v>
      </c>
    </row>
    <row r="544" spans="1:13" x14ac:dyDescent="0.2">
      <c r="A544">
        <v>543</v>
      </c>
      <c r="B544" t="s">
        <v>464</v>
      </c>
      <c r="C544" t="s">
        <v>534</v>
      </c>
      <c r="D544" t="str">
        <f t="shared" si="104"/>
        <v>Dominic Raab</v>
      </c>
      <c r="E544" t="str">
        <f t="shared" si="105"/>
        <v>35:19</v>
      </c>
      <c r="F544">
        <f t="shared" si="98"/>
        <v>70</v>
      </c>
      <c r="H544" t="str">
        <f t="shared" si="99"/>
        <v>Apr 22, 2020</v>
      </c>
      <c r="I544" t="str">
        <f t="shared" si="101"/>
        <v>35:19</v>
      </c>
      <c r="J544" s="5">
        <f t="shared" si="102"/>
        <v>2.4525462962962968E-2</v>
      </c>
      <c r="K544">
        <f t="shared" si="100"/>
        <v>0</v>
      </c>
      <c r="L544">
        <f t="shared" si="103"/>
        <v>3.6435185185185189E-2</v>
      </c>
      <c r="M544">
        <f t="shared" si="106"/>
        <v>3.6435185185185189E-2</v>
      </c>
    </row>
    <row r="545" spans="1:13" x14ac:dyDescent="0.2">
      <c r="A545">
        <v>544</v>
      </c>
      <c r="B545" t="s">
        <v>464</v>
      </c>
      <c r="C545" t="s">
        <v>535</v>
      </c>
      <c r="D545" t="str">
        <f t="shared" si="104"/>
        <v>Tom Newton</v>
      </c>
      <c r="E545" t="str">
        <f t="shared" si="105"/>
        <v>35:20</v>
      </c>
      <c r="F545">
        <f t="shared" si="98"/>
        <v>603</v>
      </c>
      <c r="H545" t="str">
        <f t="shared" si="99"/>
        <v>Apr 22, 2020</v>
      </c>
      <c r="I545" t="str">
        <f t="shared" si="101"/>
        <v>35:20</v>
      </c>
      <c r="J545" s="5">
        <f t="shared" si="102"/>
        <v>2.4537037037037038E-2</v>
      </c>
      <c r="K545">
        <f t="shared" si="100"/>
        <v>2.2025462962962958E-2</v>
      </c>
      <c r="L545">
        <f t="shared" si="103"/>
        <v>2.4537037037037038E-2</v>
      </c>
      <c r="M545">
        <f t="shared" si="106"/>
        <v>2.5115740740740793E-3</v>
      </c>
    </row>
    <row r="546" spans="1:13" x14ac:dyDescent="0.2">
      <c r="A546">
        <v>545</v>
      </c>
      <c r="B546" t="s">
        <v>464</v>
      </c>
      <c r="C546" t="s">
        <v>536</v>
      </c>
      <c r="D546" t="str">
        <f t="shared" si="104"/>
        <v>Chris Whitty</v>
      </c>
      <c r="E546" t="str">
        <f t="shared" si="105"/>
        <v>36:00</v>
      </c>
      <c r="F546">
        <f t="shared" si="98"/>
        <v>883</v>
      </c>
      <c r="H546" t="str">
        <f t="shared" si="99"/>
        <v>Apr 22, 2020</v>
      </c>
      <c r="I546" t="str">
        <f t="shared" si="101"/>
        <v>36:00</v>
      </c>
      <c r="J546" s="5">
        <f t="shared" si="102"/>
        <v>2.4999999999999998E-2</v>
      </c>
      <c r="K546">
        <f t="shared" si="100"/>
        <v>7.2222222222222228E-3</v>
      </c>
      <c r="L546">
        <f t="shared" si="103"/>
        <v>3.4618055555555555E-2</v>
      </c>
      <c r="M546">
        <f t="shared" si="106"/>
        <v>2.7395833333333331E-2</v>
      </c>
    </row>
    <row r="547" spans="1:13" x14ac:dyDescent="0.2">
      <c r="A547">
        <v>546</v>
      </c>
      <c r="B547" t="s">
        <v>464</v>
      </c>
      <c r="C547" t="s">
        <v>537</v>
      </c>
      <c r="D547" t="str">
        <f t="shared" si="104"/>
        <v>Chris Whitty</v>
      </c>
      <c r="E547" t="str">
        <f t="shared" si="105"/>
        <v>36:48</v>
      </c>
      <c r="F547">
        <f t="shared" si="98"/>
        <v>641</v>
      </c>
      <c r="H547" t="str">
        <f t="shared" si="99"/>
        <v>Apr 22, 2020</v>
      </c>
      <c r="I547" t="str">
        <f t="shared" si="101"/>
        <v>36:00</v>
      </c>
      <c r="J547" s="5">
        <f t="shared" si="102"/>
        <v>2.5555555555555554E-2</v>
      </c>
      <c r="K547">
        <f t="shared" si="100"/>
        <v>7.2222222222222228E-3</v>
      </c>
      <c r="L547">
        <f t="shared" si="103"/>
        <v>3.4618055555555555E-2</v>
      </c>
      <c r="M547">
        <f t="shared" si="106"/>
        <v>2.7395833333333331E-2</v>
      </c>
    </row>
    <row r="548" spans="1:13" x14ac:dyDescent="0.2">
      <c r="A548">
        <v>547</v>
      </c>
      <c r="B548" t="s">
        <v>464</v>
      </c>
      <c r="C548" t="s">
        <v>538</v>
      </c>
      <c r="D548" t="str">
        <f t="shared" si="104"/>
        <v>Dominic Raab</v>
      </c>
      <c r="E548" t="str">
        <f t="shared" si="105"/>
        <v>37:25</v>
      </c>
      <c r="F548">
        <f t="shared" si="98"/>
        <v>87</v>
      </c>
      <c r="H548" t="str">
        <f t="shared" si="99"/>
        <v>Apr 22, 2020</v>
      </c>
      <c r="I548" t="str">
        <f t="shared" si="101"/>
        <v>37:25</v>
      </c>
      <c r="J548" s="5">
        <f t="shared" si="102"/>
        <v>2.5983796296296297E-2</v>
      </c>
      <c r="K548">
        <f t="shared" si="100"/>
        <v>0</v>
      </c>
      <c r="L548">
        <f t="shared" si="103"/>
        <v>3.6435185185185189E-2</v>
      </c>
      <c r="M548">
        <f t="shared" si="106"/>
        <v>3.6435185185185189E-2</v>
      </c>
    </row>
    <row r="549" spans="1:13" x14ac:dyDescent="0.2">
      <c r="A549">
        <v>548</v>
      </c>
      <c r="B549" t="s">
        <v>464</v>
      </c>
      <c r="C549" t="s">
        <v>539</v>
      </c>
      <c r="D549" t="str">
        <f t="shared" si="104"/>
        <v>Gordon Rayner</v>
      </c>
      <c r="E549" t="str">
        <f t="shared" si="105"/>
        <v>37:30</v>
      </c>
      <c r="F549">
        <f t="shared" si="98"/>
        <v>949</v>
      </c>
      <c r="H549" t="str">
        <f t="shared" si="99"/>
        <v>Apr 22, 2020</v>
      </c>
      <c r="I549" t="str">
        <f t="shared" si="101"/>
        <v>37:30</v>
      </c>
      <c r="J549" s="5">
        <f t="shared" si="102"/>
        <v>2.6041666666666668E-2</v>
      </c>
      <c r="K549">
        <f t="shared" si="100"/>
        <v>2.6041666666666668E-2</v>
      </c>
      <c r="L549">
        <f t="shared" si="103"/>
        <v>2.9189814814814811E-2</v>
      </c>
      <c r="M549">
        <f t="shared" si="106"/>
        <v>3.148148148148143E-3</v>
      </c>
    </row>
    <row r="550" spans="1:13" x14ac:dyDescent="0.2">
      <c r="A550">
        <v>549</v>
      </c>
      <c r="B550" t="s">
        <v>464</v>
      </c>
      <c r="C550" t="s">
        <v>540</v>
      </c>
      <c r="D550" t="str">
        <f t="shared" si="104"/>
        <v>Dominic Raab</v>
      </c>
      <c r="E550" t="str">
        <f t="shared" si="105"/>
        <v>38:35</v>
      </c>
      <c r="F550">
        <f t="shared" si="98"/>
        <v>246</v>
      </c>
      <c r="H550" t="str">
        <f t="shared" si="99"/>
        <v>Apr 22, 2020</v>
      </c>
      <c r="I550" t="str">
        <f t="shared" si="101"/>
        <v>38:35</v>
      </c>
      <c r="J550" s="5">
        <f t="shared" si="102"/>
        <v>2.6793981481481485E-2</v>
      </c>
      <c r="K550">
        <f t="shared" si="100"/>
        <v>0</v>
      </c>
      <c r="L550">
        <f t="shared" si="103"/>
        <v>3.6435185185185189E-2</v>
      </c>
      <c r="M550">
        <f t="shared" si="106"/>
        <v>3.6435185185185189E-2</v>
      </c>
    </row>
    <row r="551" spans="1:13" x14ac:dyDescent="0.2">
      <c r="A551">
        <v>550</v>
      </c>
      <c r="B551" t="s">
        <v>464</v>
      </c>
      <c r="C551" t="s">
        <v>541</v>
      </c>
      <c r="D551" t="str">
        <f t="shared" si="104"/>
        <v>Chris Whitty</v>
      </c>
      <c r="E551" t="str">
        <f t="shared" si="105"/>
        <v>38:48</v>
      </c>
      <c r="F551">
        <f t="shared" si="98"/>
        <v>725</v>
      </c>
      <c r="H551" t="str">
        <f t="shared" si="99"/>
        <v>Apr 22, 2020</v>
      </c>
      <c r="I551" t="str">
        <f t="shared" si="101"/>
        <v>38:48</v>
      </c>
      <c r="J551" s="5">
        <f t="shared" si="102"/>
        <v>2.6944444444444441E-2</v>
      </c>
      <c r="K551">
        <f t="shared" si="100"/>
        <v>7.2222222222222228E-3</v>
      </c>
      <c r="L551">
        <f t="shared" si="103"/>
        <v>3.4618055555555555E-2</v>
      </c>
      <c r="M551">
        <f t="shared" si="106"/>
        <v>2.7395833333333331E-2</v>
      </c>
    </row>
    <row r="552" spans="1:13" x14ac:dyDescent="0.2">
      <c r="A552">
        <v>551</v>
      </c>
      <c r="B552" t="s">
        <v>464</v>
      </c>
      <c r="C552" t="s">
        <v>542</v>
      </c>
      <c r="D552" t="str">
        <f t="shared" si="104"/>
        <v>Chris Whitty</v>
      </c>
      <c r="E552" t="str">
        <f t="shared" si="105"/>
        <v>39:26</v>
      </c>
      <c r="F552">
        <f t="shared" si="98"/>
        <v>690</v>
      </c>
      <c r="H552" t="str">
        <f t="shared" si="99"/>
        <v>Apr 22, 2020</v>
      </c>
      <c r="I552" t="str">
        <f t="shared" si="101"/>
        <v>38:48</v>
      </c>
      <c r="J552" s="5">
        <f t="shared" si="102"/>
        <v>2.7384259259259257E-2</v>
      </c>
      <c r="K552">
        <f t="shared" si="100"/>
        <v>7.2222222222222228E-3</v>
      </c>
      <c r="L552">
        <f t="shared" si="103"/>
        <v>3.4618055555555555E-2</v>
      </c>
      <c r="M552">
        <f t="shared" si="106"/>
        <v>2.7395833333333331E-2</v>
      </c>
    </row>
    <row r="553" spans="1:13" x14ac:dyDescent="0.2">
      <c r="A553">
        <v>552</v>
      </c>
      <c r="B553" t="s">
        <v>464</v>
      </c>
      <c r="C553" t="s">
        <v>543</v>
      </c>
      <c r="D553" t="str">
        <f t="shared" si="104"/>
        <v>Dominic Raab</v>
      </c>
      <c r="E553" t="str">
        <f t="shared" si="105"/>
        <v>40:09</v>
      </c>
      <c r="F553">
        <f t="shared" si="98"/>
        <v>434</v>
      </c>
      <c r="H553" t="str">
        <f t="shared" si="99"/>
        <v>Apr 22, 2020</v>
      </c>
      <c r="I553" t="str">
        <f t="shared" si="101"/>
        <v>40:09</v>
      </c>
      <c r="J553" s="5">
        <f t="shared" si="102"/>
        <v>2.7881944444444445E-2</v>
      </c>
      <c r="K553">
        <f t="shared" si="100"/>
        <v>0</v>
      </c>
      <c r="L553">
        <f t="shared" si="103"/>
        <v>3.6435185185185189E-2</v>
      </c>
      <c r="M553">
        <f t="shared" si="106"/>
        <v>3.6435185185185189E-2</v>
      </c>
    </row>
    <row r="554" spans="1:13" x14ac:dyDescent="0.2">
      <c r="A554">
        <v>553</v>
      </c>
      <c r="B554" t="s">
        <v>464</v>
      </c>
      <c r="C554" t="s">
        <v>544</v>
      </c>
      <c r="D554" t="str">
        <f t="shared" si="104"/>
        <v>Chris Whitty</v>
      </c>
      <c r="E554" t="str">
        <f t="shared" si="105"/>
        <v>40:34</v>
      </c>
      <c r="F554">
        <f t="shared" si="98"/>
        <v>1002</v>
      </c>
      <c r="H554" t="str">
        <f t="shared" si="99"/>
        <v>Apr 22, 2020</v>
      </c>
      <c r="I554" t="str">
        <f t="shared" si="101"/>
        <v>40:34</v>
      </c>
      <c r="J554" s="5">
        <f t="shared" si="102"/>
        <v>2.8171296296296302E-2</v>
      </c>
      <c r="K554">
        <f t="shared" si="100"/>
        <v>7.2222222222222228E-3</v>
      </c>
      <c r="L554">
        <f t="shared" si="103"/>
        <v>3.4618055555555555E-2</v>
      </c>
      <c r="M554">
        <f t="shared" si="106"/>
        <v>2.7395833333333331E-2</v>
      </c>
    </row>
    <row r="555" spans="1:13" x14ac:dyDescent="0.2">
      <c r="A555">
        <v>554</v>
      </c>
      <c r="B555" t="s">
        <v>464</v>
      </c>
      <c r="C555" t="s">
        <v>545</v>
      </c>
      <c r="D555" t="str">
        <f t="shared" si="104"/>
        <v>Dominic Raab</v>
      </c>
      <c r="E555" t="str">
        <f t="shared" si="105"/>
        <v>41:32</v>
      </c>
      <c r="F555">
        <f t="shared" si="98"/>
        <v>70</v>
      </c>
      <c r="H555" t="str">
        <f t="shared" si="99"/>
        <v>Apr 22, 2020</v>
      </c>
      <c r="I555" t="str">
        <f t="shared" si="101"/>
        <v>41:32</v>
      </c>
      <c r="J555" s="5">
        <f t="shared" si="102"/>
        <v>2.884259259259259E-2</v>
      </c>
      <c r="K555">
        <f t="shared" si="100"/>
        <v>0</v>
      </c>
      <c r="L555">
        <f t="shared" si="103"/>
        <v>3.6435185185185189E-2</v>
      </c>
      <c r="M555">
        <f t="shared" si="106"/>
        <v>3.6435185185185189E-2</v>
      </c>
    </row>
    <row r="556" spans="1:13" x14ac:dyDescent="0.2">
      <c r="A556">
        <v>555</v>
      </c>
      <c r="B556" t="s">
        <v>464</v>
      </c>
      <c r="C556" t="s">
        <v>546</v>
      </c>
      <c r="D556" t="str">
        <f t="shared" si="104"/>
        <v>Gordon Rayner</v>
      </c>
      <c r="E556" t="str">
        <f t="shared" si="105"/>
        <v>41:36</v>
      </c>
      <c r="F556">
        <f t="shared" si="98"/>
        <v>449</v>
      </c>
      <c r="H556" t="str">
        <f t="shared" si="99"/>
        <v>Apr 22, 2020</v>
      </c>
      <c r="I556" t="str">
        <f t="shared" si="101"/>
        <v>41:36</v>
      </c>
      <c r="J556" s="5">
        <f t="shared" si="102"/>
        <v>2.8888888888888891E-2</v>
      </c>
      <c r="K556">
        <f t="shared" si="100"/>
        <v>2.6041666666666668E-2</v>
      </c>
      <c r="L556">
        <f t="shared" si="103"/>
        <v>2.9189814814814811E-2</v>
      </c>
      <c r="M556">
        <f t="shared" si="106"/>
        <v>3.148148148148143E-3</v>
      </c>
    </row>
    <row r="557" spans="1:13" x14ac:dyDescent="0.2">
      <c r="A557">
        <v>556</v>
      </c>
      <c r="B557" t="s">
        <v>464</v>
      </c>
      <c r="C557" t="s">
        <v>547</v>
      </c>
      <c r="D557" t="str">
        <f t="shared" si="104"/>
        <v>Gordon Rayner</v>
      </c>
      <c r="E557" t="str">
        <f t="shared" si="105"/>
        <v>42:02</v>
      </c>
      <c r="F557">
        <f t="shared" si="98"/>
        <v>74</v>
      </c>
      <c r="H557" t="str">
        <f t="shared" si="99"/>
        <v>Apr 22, 2020</v>
      </c>
      <c r="I557" t="str">
        <f t="shared" si="101"/>
        <v>41:36</v>
      </c>
      <c r="J557" s="5">
        <f t="shared" si="102"/>
        <v>2.9189814814814811E-2</v>
      </c>
      <c r="K557">
        <f t="shared" si="100"/>
        <v>2.6041666666666668E-2</v>
      </c>
      <c r="L557">
        <f t="shared" si="103"/>
        <v>2.9189814814814811E-2</v>
      </c>
      <c r="M557">
        <f t="shared" si="106"/>
        <v>3.148148148148143E-3</v>
      </c>
    </row>
    <row r="558" spans="1:13" x14ac:dyDescent="0.2">
      <c r="A558">
        <v>557</v>
      </c>
      <c r="B558" t="s">
        <v>464</v>
      </c>
      <c r="C558" t="s">
        <v>548</v>
      </c>
      <c r="D558" t="str">
        <f t="shared" si="104"/>
        <v>Dominic Raab</v>
      </c>
      <c r="E558" t="str">
        <f t="shared" si="105"/>
        <v>42:02</v>
      </c>
      <c r="F558">
        <f t="shared" si="98"/>
        <v>168</v>
      </c>
      <c r="H558" t="str">
        <f t="shared" si="99"/>
        <v>Apr 22, 2020</v>
      </c>
      <c r="I558" t="str">
        <f t="shared" si="101"/>
        <v>42:02</v>
      </c>
      <c r="J558" s="5">
        <f t="shared" si="102"/>
        <v>2.9189814814814811E-2</v>
      </c>
      <c r="K558">
        <f t="shared" si="100"/>
        <v>0</v>
      </c>
      <c r="L558">
        <f t="shared" si="103"/>
        <v>3.6435185185185189E-2</v>
      </c>
      <c r="M558">
        <f t="shared" si="106"/>
        <v>3.6435185185185189E-2</v>
      </c>
    </row>
    <row r="559" spans="1:13" x14ac:dyDescent="0.2">
      <c r="A559">
        <v>558</v>
      </c>
      <c r="B559" t="s">
        <v>464</v>
      </c>
      <c r="C559" t="s">
        <v>549</v>
      </c>
      <c r="D559" t="str">
        <f t="shared" si="104"/>
        <v>Chris Whitty</v>
      </c>
      <c r="E559" t="str">
        <f t="shared" si="105"/>
        <v>42:13</v>
      </c>
      <c r="F559">
        <f t="shared" si="98"/>
        <v>723</v>
      </c>
      <c r="H559" t="str">
        <f t="shared" si="99"/>
        <v>Apr 22, 2020</v>
      </c>
      <c r="I559" t="str">
        <f t="shared" si="101"/>
        <v>42:13</v>
      </c>
      <c r="J559" s="5">
        <f t="shared" si="102"/>
        <v>2.9317129629629634E-2</v>
      </c>
      <c r="K559">
        <f t="shared" si="100"/>
        <v>7.2222222222222228E-3</v>
      </c>
      <c r="L559">
        <f t="shared" si="103"/>
        <v>3.4618055555555555E-2</v>
      </c>
      <c r="M559">
        <f t="shared" si="106"/>
        <v>2.7395833333333331E-2</v>
      </c>
    </row>
    <row r="560" spans="1:13" x14ac:dyDescent="0.2">
      <c r="A560">
        <v>559</v>
      </c>
      <c r="B560" t="s">
        <v>464</v>
      </c>
      <c r="C560" t="s">
        <v>550</v>
      </c>
      <c r="D560" t="str">
        <f t="shared" si="104"/>
        <v>Dominic Raab</v>
      </c>
      <c r="E560" t="str">
        <f t="shared" si="105"/>
        <v>42:59</v>
      </c>
      <c r="F560">
        <f t="shared" si="98"/>
        <v>465</v>
      </c>
      <c r="H560" t="str">
        <f t="shared" si="99"/>
        <v>Apr 22, 2020</v>
      </c>
      <c r="I560" t="str">
        <f t="shared" si="101"/>
        <v>42:59</v>
      </c>
      <c r="J560" s="5">
        <f t="shared" si="102"/>
        <v>2.9849537037037036E-2</v>
      </c>
      <c r="K560">
        <f t="shared" si="100"/>
        <v>0</v>
      </c>
      <c r="L560">
        <f t="shared" si="103"/>
        <v>3.6435185185185189E-2</v>
      </c>
      <c r="M560">
        <f t="shared" si="106"/>
        <v>3.6435185185185189E-2</v>
      </c>
    </row>
    <row r="561" spans="1:13" x14ac:dyDescent="0.2">
      <c r="A561">
        <v>560</v>
      </c>
      <c r="B561" t="s">
        <v>464</v>
      </c>
      <c r="C561" t="s">
        <v>551</v>
      </c>
      <c r="D561" t="str">
        <f t="shared" si="104"/>
        <v>Dominic Raab</v>
      </c>
      <c r="E561" t="str">
        <f t="shared" si="105"/>
        <v>43:20</v>
      </c>
      <c r="F561">
        <f t="shared" si="98"/>
        <v>44</v>
      </c>
      <c r="H561" t="str">
        <f t="shared" si="99"/>
        <v>Apr 22, 2020</v>
      </c>
      <c r="I561" t="str">
        <f t="shared" si="101"/>
        <v>42:59</v>
      </c>
      <c r="J561" s="5">
        <f t="shared" si="102"/>
        <v>3.0092592592592591E-2</v>
      </c>
      <c r="K561">
        <f t="shared" si="100"/>
        <v>0</v>
      </c>
      <c r="L561">
        <f t="shared" si="103"/>
        <v>3.6435185185185189E-2</v>
      </c>
      <c r="M561">
        <f t="shared" si="106"/>
        <v>3.6435185185185189E-2</v>
      </c>
    </row>
    <row r="562" spans="1:13" x14ac:dyDescent="0.2">
      <c r="A562">
        <v>561</v>
      </c>
      <c r="B562" t="s">
        <v>464</v>
      </c>
      <c r="C562" t="s">
        <v>552</v>
      </c>
      <c r="D562" t="str">
        <f t="shared" si="104"/>
        <v>David Hughes</v>
      </c>
      <c r="E562" t="str">
        <f t="shared" si="105"/>
        <v>43:27</v>
      </c>
      <c r="F562">
        <f t="shared" si="98"/>
        <v>443</v>
      </c>
      <c r="H562" t="str">
        <f t="shared" si="99"/>
        <v>Apr 22, 2020</v>
      </c>
      <c r="I562" t="str">
        <f t="shared" si="101"/>
        <v>43:27</v>
      </c>
      <c r="J562" s="5">
        <f t="shared" si="102"/>
        <v>3.0173611111111113E-2</v>
      </c>
      <c r="K562">
        <f t="shared" si="100"/>
        <v>3.0173611111111113E-2</v>
      </c>
      <c r="L562">
        <f t="shared" si="103"/>
        <v>3.1944444444444449E-2</v>
      </c>
      <c r="M562">
        <f t="shared" si="106"/>
        <v>1.7708333333333361E-3</v>
      </c>
    </row>
    <row r="563" spans="1:13" x14ac:dyDescent="0.2">
      <c r="A563">
        <v>562</v>
      </c>
      <c r="B563" t="s">
        <v>464</v>
      </c>
      <c r="C563" t="s">
        <v>553</v>
      </c>
      <c r="D563" t="str">
        <f t="shared" si="104"/>
        <v>Dominic Raab</v>
      </c>
      <c r="E563" t="str">
        <f t="shared" si="105"/>
        <v>43:45</v>
      </c>
      <c r="F563">
        <f t="shared" si="98"/>
        <v>697</v>
      </c>
      <c r="H563" t="str">
        <f t="shared" si="99"/>
        <v>Apr 22, 2020</v>
      </c>
      <c r="I563" t="str">
        <f t="shared" si="101"/>
        <v>43:45</v>
      </c>
      <c r="J563" s="5">
        <f t="shared" si="102"/>
        <v>3.0381944444444444E-2</v>
      </c>
      <c r="K563">
        <f t="shared" si="100"/>
        <v>0</v>
      </c>
      <c r="L563">
        <f t="shared" si="103"/>
        <v>3.6435185185185189E-2</v>
      </c>
      <c r="M563">
        <f t="shared" si="106"/>
        <v>3.6435185185185189E-2</v>
      </c>
    </row>
    <row r="564" spans="1:13" x14ac:dyDescent="0.2">
      <c r="A564">
        <v>563</v>
      </c>
      <c r="B564" t="s">
        <v>464</v>
      </c>
      <c r="C564" t="s">
        <v>554</v>
      </c>
      <c r="D564" t="str">
        <f t="shared" si="104"/>
        <v>Dominic Raab</v>
      </c>
      <c r="E564" t="str">
        <f t="shared" si="105"/>
        <v>44:26</v>
      </c>
      <c r="F564">
        <f t="shared" si="98"/>
        <v>291</v>
      </c>
      <c r="H564" t="str">
        <f t="shared" si="99"/>
        <v>Apr 22, 2020</v>
      </c>
      <c r="I564" t="str">
        <f t="shared" si="101"/>
        <v>43:45</v>
      </c>
      <c r="J564" s="5">
        <f t="shared" si="102"/>
        <v>3.0856481481481481E-2</v>
      </c>
      <c r="K564">
        <f t="shared" si="100"/>
        <v>0</v>
      </c>
      <c r="L564">
        <f t="shared" si="103"/>
        <v>3.6435185185185189E-2</v>
      </c>
      <c r="M564">
        <f t="shared" si="106"/>
        <v>3.6435185185185189E-2</v>
      </c>
    </row>
    <row r="565" spans="1:13" x14ac:dyDescent="0.2">
      <c r="A565">
        <v>564</v>
      </c>
      <c r="B565" t="s">
        <v>464</v>
      </c>
      <c r="C565" t="s">
        <v>555</v>
      </c>
      <c r="D565" t="str">
        <f t="shared" si="104"/>
        <v>Dominic Raab</v>
      </c>
      <c r="E565" t="str">
        <f t="shared" si="105"/>
        <v>44:44</v>
      </c>
      <c r="F565">
        <f t="shared" si="98"/>
        <v>38</v>
      </c>
      <c r="H565" t="str">
        <f t="shared" si="99"/>
        <v>Apr 22, 2020</v>
      </c>
      <c r="I565" t="str">
        <f t="shared" si="101"/>
        <v>43:45</v>
      </c>
      <c r="J565" s="5">
        <f t="shared" si="102"/>
        <v>3.1064814814814812E-2</v>
      </c>
      <c r="K565">
        <f t="shared" si="100"/>
        <v>0</v>
      </c>
      <c r="L565">
        <f t="shared" si="103"/>
        <v>3.6435185185185189E-2</v>
      </c>
      <c r="M565">
        <f t="shared" si="106"/>
        <v>3.6435185185185189E-2</v>
      </c>
    </row>
    <row r="566" spans="1:13" x14ac:dyDescent="0.2">
      <c r="A566">
        <v>565</v>
      </c>
      <c r="B566" t="s">
        <v>464</v>
      </c>
      <c r="C566" t="s">
        <v>556</v>
      </c>
      <c r="D566" t="str">
        <f t="shared" si="104"/>
        <v>Chris Whitty</v>
      </c>
      <c r="E566" t="str">
        <f t="shared" si="105"/>
        <v>44:44</v>
      </c>
      <c r="F566">
        <f t="shared" si="98"/>
        <v>292</v>
      </c>
      <c r="H566" t="str">
        <f t="shared" si="99"/>
        <v>Apr 22, 2020</v>
      </c>
      <c r="I566" t="str">
        <f t="shared" si="101"/>
        <v>44:44</v>
      </c>
      <c r="J566" s="5">
        <f t="shared" si="102"/>
        <v>3.1064814814814812E-2</v>
      </c>
      <c r="K566">
        <f t="shared" si="100"/>
        <v>7.2222222222222228E-3</v>
      </c>
      <c r="L566">
        <f t="shared" si="103"/>
        <v>3.4618055555555555E-2</v>
      </c>
      <c r="M566">
        <f t="shared" si="106"/>
        <v>2.7395833333333331E-2</v>
      </c>
    </row>
    <row r="567" spans="1:13" x14ac:dyDescent="0.2">
      <c r="A567">
        <v>566</v>
      </c>
      <c r="B567" t="s">
        <v>464</v>
      </c>
      <c r="C567" t="s">
        <v>557</v>
      </c>
      <c r="D567" t="str">
        <f t="shared" si="104"/>
        <v>Chris Whitty</v>
      </c>
      <c r="E567" t="str">
        <f t="shared" si="105"/>
        <v>44:59</v>
      </c>
      <c r="F567">
        <f t="shared" si="98"/>
        <v>512</v>
      </c>
      <c r="H567" t="str">
        <f t="shared" si="99"/>
        <v>Apr 22, 2020</v>
      </c>
      <c r="I567" t="str">
        <f t="shared" si="101"/>
        <v>44:44</v>
      </c>
      <c r="J567" s="5">
        <f t="shared" si="102"/>
        <v>3.123842592592593E-2</v>
      </c>
      <c r="K567">
        <f t="shared" si="100"/>
        <v>7.2222222222222228E-3</v>
      </c>
      <c r="L567">
        <f t="shared" si="103"/>
        <v>3.4618055555555555E-2</v>
      </c>
      <c r="M567">
        <f t="shared" si="106"/>
        <v>2.7395833333333331E-2</v>
      </c>
    </row>
    <row r="568" spans="1:13" x14ac:dyDescent="0.2">
      <c r="A568">
        <v>567</v>
      </c>
      <c r="B568" t="s">
        <v>464</v>
      </c>
      <c r="C568" t="s">
        <v>558</v>
      </c>
      <c r="D568" t="str">
        <f t="shared" si="104"/>
        <v>Chris Whitty</v>
      </c>
      <c r="E568" t="str">
        <f t="shared" si="105"/>
        <v>45:25</v>
      </c>
      <c r="F568">
        <f t="shared" si="98"/>
        <v>428</v>
      </c>
      <c r="H568" t="str">
        <f t="shared" si="99"/>
        <v>Apr 22, 2020</v>
      </c>
      <c r="I568" t="str">
        <f t="shared" si="101"/>
        <v>44:44</v>
      </c>
      <c r="J568" s="5">
        <f t="shared" si="102"/>
        <v>3.1539351851851853E-2</v>
      </c>
      <c r="K568">
        <f t="shared" si="100"/>
        <v>7.2222222222222228E-3</v>
      </c>
      <c r="L568">
        <f t="shared" si="103"/>
        <v>3.4618055555555555E-2</v>
      </c>
      <c r="M568">
        <f t="shared" si="106"/>
        <v>2.7395833333333331E-2</v>
      </c>
    </row>
    <row r="569" spans="1:13" x14ac:dyDescent="0.2">
      <c r="A569">
        <v>568</v>
      </c>
      <c r="B569" t="s">
        <v>464</v>
      </c>
      <c r="C569" t="s">
        <v>559</v>
      </c>
      <c r="D569" t="str">
        <f t="shared" si="104"/>
        <v>Dominic Raab</v>
      </c>
      <c r="E569" t="str">
        <f t="shared" si="105"/>
        <v>45:49</v>
      </c>
      <c r="F569">
        <f t="shared" si="98"/>
        <v>186</v>
      </c>
      <c r="H569" t="str">
        <f t="shared" si="99"/>
        <v>Apr 22, 2020</v>
      </c>
      <c r="I569" t="str">
        <f t="shared" si="101"/>
        <v>45:49</v>
      </c>
      <c r="J569" s="5">
        <f t="shared" si="102"/>
        <v>3.1817129629629633E-2</v>
      </c>
      <c r="K569">
        <f t="shared" si="100"/>
        <v>0</v>
      </c>
      <c r="L569">
        <f t="shared" si="103"/>
        <v>3.6435185185185189E-2</v>
      </c>
      <c r="M569">
        <f t="shared" si="106"/>
        <v>3.6435185185185189E-2</v>
      </c>
    </row>
    <row r="570" spans="1:13" x14ac:dyDescent="0.2">
      <c r="A570">
        <v>569</v>
      </c>
      <c r="B570" t="s">
        <v>464</v>
      </c>
      <c r="C570" t="s">
        <v>560</v>
      </c>
      <c r="D570" t="str">
        <f t="shared" si="104"/>
        <v>Dominic Raab</v>
      </c>
      <c r="E570" t="str">
        <f t="shared" si="105"/>
        <v>45:57</v>
      </c>
      <c r="F570">
        <f t="shared" si="98"/>
        <v>63</v>
      </c>
      <c r="H570" t="str">
        <f t="shared" si="99"/>
        <v>Apr 22, 2020</v>
      </c>
      <c r="I570" t="str">
        <f t="shared" si="101"/>
        <v>45:49</v>
      </c>
      <c r="J570" s="5">
        <f t="shared" si="102"/>
        <v>3.1909722222222221E-2</v>
      </c>
      <c r="K570">
        <f t="shared" si="100"/>
        <v>0</v>
      </c>
      <c r="L570">
        <f t="shared" si="103"/>
        <v>3.6435185185185189E-2</v>
      </c>
      <c r="M570">
        <f t="shared" si="106"/>
        <v>3.6435185185185189E-2</v>
      </c>
    </row>
    <row r="571" spans="1:13" x14ac:dyDescent="0.2">
      <c r="A571">
        <v>570</v>
      </c>
      <c r="B571" t="s">
        <v>464</v>
      </c>
      <c r="C571" t="s">
        <v>561</v>
      </c>
      <c r="D571" t="str">
        <f t="shared" si="104"/>
        <v>David Hughes</v>
      </c>
      <c r="E571" t="str">
        <f t="shared" si="105"/>
        <v>46:00</v>
      </c>
      <c r="F571">
        <f t="shared" si="98"/>
        <v>310</v>
      </c>
      <c r="H571" t="str">
        <f t="shared" si="99"/>
        <v>Apr 22, 2020</v>
      </c>
      <c r="I571" t="str">
        <f t="shared" si="101"/>
        <v>46:00</v>
      </c>
      <c r="J571" s="5">
        <f t="shared" si="102"/>
        <v>3.1944444444444449E-2</v>
      </c>
      <c r="K571">
        <f t="shared" si="100"/>
        <v>3.0173611111111113E-2</v>
      </c>
      <c r="L571">
        <f t="shared" si="103"/>
        <v>3.1944444444444449E-2</v>
      </c>
      <c r="M571">
        <f t="shared" si="106"/>
        <v>1.7708333333333361E-3</v>
      </c>
    </row>
    <row r="572" spans="1:13" x14ac:dyDescent="0.2">
      <c r="A572">
        <v>571</v>
      </c>
      <c r="B572" t="s">
        <v>464</v>
      </c>
      <c r="C572" t="s">
        <v>562</v>
      </c>
      <c r="D572" t="str">
        <f t="shared" si="104"/>
        <v>Dominic Raab</v>
      </c>
      <c r="E572" t="str">
        <f t="shared" si="105"/>
        <v>46:18</v>
      </c>
      <c r="F572">
        <f t="shared" si="98"/>
        <v>641</v>
      </c>
      <c r="H572" t="str">
        <f t="shared" si="99"/>
        <v>Apr 22, 2020</v>
      </c>
      <c r="I572" t="str">
        <f t="shared" si="101"/>
        <v>46:18</v>
      </c>
      <c r="J572" s="5">
        <f t="shared" si="102"/>
        <v>3.2152777777777773E-2</v>
      </c>
      <c r="K572">
        <f t="shared" si="100"/>
        <v>0</v>
      </c>
      <c r="L572">
        <f t="shared" si="103"/>
        <v>3.6435185185185189E-2</v>
      </c>
      <c r="M572">
        <f t="shared" si="106"/>
        <v>3.6435185185185189E-2</v>
      </c>
    </row>
    <row r="573" spans="1:13" x14ac:dyDescent="0.2">
      <c r="A573">
        <v>572</v>
      </c>
      <c r="B573" t="s">
        <v>464</v>
      </c>
      <c r="C573" t="s">
        <v>563</v>
      </c>
      <c r="D573" t="str">
        <f t="shared" ref="D573:D590" si="107">LEFT(C573,FIND("(",C573)-3)</f>
        <v>Dominic Raab</v>
      </c>
      <c r="E573" t="str">
        <f t="shared" ref="E573:E590" si="108">MID(C573,FIND("(",C573)+1,5)</f>
        <v>46:50</v>
      </c>
      <c r="F573">
        <f t="shared" si="98"/>
        <v>57</v>
      </c>
      <c r="H573" t="str">
        <f t="shared" si="99"/>
        <v>Apr 22, 2020</v>
      </c>
      <c r="I573" t="str">
        <f t="shared" si="101"/>
        <v>46:18</v>
      </c>
      <c r="J573" s="5">
        <f t="shared" si="102"/>
        <v>3.2523148148148148E-2</v>
      </c>
      <c r="K573">
        <f t="shared" si="100"/>
        <v>0</v>
      </c>
      <c r="L573">
        <f t="shared" si="103"/>
        <v>3.6435185185185189E-2</v>
      </c>
      <c r="M573">
        <f t="shared" si="106"/>
        <v>3.6435185185185189E-2</v>
      </c>
    </row>
    <row r="574" spans="1:13" x14ac:dyDescent="0.2">
      <c r="A574">
        <v>573</v>
      </c>
      <c r="B574" t="s">
        <v>464</v>
      </c>
      <c r="C574" t="s">
        <v>564</v>
      </c>
      <c r="D574" t="str">
        <f t="shared" si="107"/>
        <v>Kate Wilson</v>
      </c>
      <c r="E574" t="str">
        <f t="shared" si="108"/>
        <v>46:52</v>
      </c>
      <c r="F574">
        <f t="shared" si="98"/>
        <v>511</v>
      </c>
      <c r="H574" t="str">
        <f t="shared" si="99"/>
        <v>Apr 22, 2020</v>
      </c>
      <c r="I574" t="str">
        <f t="shared" si="101"/>
        <v>46:52</v>
      </c>
      <c r="J574" s="5">
        <f t="shared" si="102"/>
        <v>3.2546296296296295E-2</v>
      </c>
      <c r="K574">
        <f t="shared" si="100"/>
        <v>3.2546296296296295E-2</v>
      </c>
      <c r="L574">
        <f t="shared" si="103"/>
        <v>3.5925925925925924E-2</v>
      </c>
      <c r="M574">
        <f t="shared" si="106"/>
        <v>3.3796296296296283E-3</v>
      </c>
    </row>
    <row r="575" spans="1:13" x14ac:dyDescent="0.2">
      <c r="A575">
        <v>574</v>
      </c>
      <c r="B575" t="s">
        <v>464</v>
      </c>
      <c r="C575" t="s">
        <v>565</v>
      </c>
      <c r="D575" t="str">
        <f t="shared" si="107"/>
        <v>Kate Wilson</v>
      </c>
      <c r="E575" t="str">
        <f t="shared" si="108"/>
        <v>47:20</v>
      </c>
      <c r="F575">
        <f t="shared" si="98"/>
        <v>289</v>
      </c>
      <c r="H575" t="str">
        <f t="shared" si="99"/>
        <v>Apr 22, 2020</v>
      </c>
      <c r="I575" t="str">
        <f t="shared" si="101"/>
        <v>46:52</v>
      </c>
      <c r="J575" s="5">
        <f t="shared" si="102"/>
        <v>3.2870370370370376E-2</v>
      </c>
      <c r="K575">
        <f t="shared" si="100"/>
        <v>3.2546296296296295E-2</v>
      </c>
      <c r="L575">
        <f t="shared" si="103"/>
        <v>3.5925925925925924E-2</v>
      </c>
      <c r="M575">
        <f t="shared" si="106"/>
        <v>3.3796296296296283E-3</v>
      </c>
    </row>
    <row r="576" spans="1:13" x14ac:dyDescent="0.2">
      <c r="A576">
        <v>575</v>
      </c>
      <c r="B576" t="s">
        <v>464</v>
      </c>
      <c r="C576" t="s">
        <v>566</v>
      </c>
      <c r="D576" t="str">
        <f t="shared" si="107"/>
        <v>Dominic Raab</v>
      </c>
      <c r="E576" t="str">
        <f t="shared" si="108"/>
        <v>47:35</v>
      </c>
      <c r="F576">
        <f t="shared" si="98"/>
        <v>100</v>
      </c>
      <c r="H576" t="str">
        <f t="shared" si="99"/>
        <v>Apr 22, 2020</v>
      </c>
      <c r="I576" t="str">
        <f t="shared" si="101"/>
        <v>47:35</v>
      </c>
      <c r="J576" s="5">
        <f t="shared" si="102"/>
        <v>3.3043981481481487E-2</v>
      </c>
      <c r="K576">
        <f t="shared" si="100"/>
        <v>0</v>
      </c>
      <c r="L576">
        <f t="shared" si="103"/>
        <v>3.6435185185185189E-2</v>
      </c>
      <c r="M576">
        <f t="shared" si="106"/>
        <v>3.6435185185185189E-2</v>
      </c>
    </row>
    <row r="577" spans="1:13" x14ac:dyDescent="0.2">
      <c r="A577">
        <v>576</v>
      </c>
      <c r="B577" t="s">
        <v>464</v>
      </c>
      <c r="C577" t="s">
        <v>567</v>
      </c>
      <c r="D577" t="str">
        <f t="shared" si="107"/>
        <v>Chris Whitty</v>
      </c>
      <c r="E577" t="str">
        <f t="shared" si="108"/>
        <v>47:39</v>
      </c>
      <c r="F577">
        <f t="shared" si="98"/>
        <v>457</v>
      </c>
      <c r="H577" t="str">
        <f t="shared" si="99"/>
        <v>Apr 22, 2020</v>
      </c>
      <c r="I577" t="str">
        <f t="shared" si="101"/>
        <v>47:39</v>
      </c>
      <c r="J577" s="5">
        <f t="shared" si="102"/>
        <v>3.3090277777777781E-2</v>
      </c>
      <c r="K577">
        <f t="shared" si="100"/>
        <v>7.2222222222222228E-3</v>
      </c>
      <c r="L577">
        <f t="shared" si="103"/>
        <v>3.4618055555555555E-2</v>
      </c>
      <c r="M577">
        <f t="shared" si="106"/>
        <v>2.7395833333333331E-2</v>
      </c>
    </row>
    <row r="578" spans="1:13" x14ac:dyDescent="0.2">
      <c r="A578">
        <v>577</v>
      </c>
      <c r="B578" t="s">
        <v>464</v>
      </c>
      <c r="C578" t="s">
        <v>568</v>
      </c>
      <c r="D578" t="str">
        <f t="shared" si="107"/>
        <v>Chris Whitty</v>
      </c>
      <c r="E578" t="str">
        <f t="shared" si="108"/>
        <v>48:14</v>
      </c>
      <c r="F578">
        <f t="shared" ref="F578:F641" si="109">LEN(C578)</f>
        <v>503</v>
      </c>
      <c r="H578" t="str">
        <f t="shared" ref="H578:H641" si="110">IF(ISBLANK(G578),H577,C578)</f>
        <v>Apr 22, 2020</v>
      </c>
      <c r="I578" t="str">
        <f t="shared" si="101"/>
        <v>47:39</v>
      </c>
      <c r="J578" s="5">
        <f t="shared" si="102"/>
        <v>3.349537037037037E-2</v>
      </c>
      <c r="K578">
        <f t="shared" ref="K578:K641" si="111">_xlfn.MINIFS(J:J,D:D,D578,B:B,B578)</f>
        <v>7.2222222222222228E-3</v>
      </c>
      <c r="L578">
        <f t="shared" si="103"/>
        <v>3.4618055555555555E-2</v>
      </c>
      <c r="M578">
        <f t="shared" si="106"/>
        <v>2.7395833333333331E-2</v>
      </c>
    </row>
    <row r="579" spans="1:13" x14ac:dyDescent="0.2">
      <c r="A579">
        <v>578</v>
      </c>
      <c r="B579" t="s">
        <v>464</v>
      </c>
      <c r="C579" t="s">
        <v>569</v>
      </c>
      <c r="D579" t="str">
        <f t="shared" si="107"/>
        <v>Chris Whitty</v>
      </c>
      <c r="E579" t="str">
        <f t="shared" si="108"/>
        <v>48:44</v>
      </c>
      <c r="F579">
        <f t="shared" si="109"/>
        <v>306</v>
      </c>
      <c r="H579" t="str">
        <f t="shared" si="110"/>
        <v>Apr 22, 2020</v>
      </c>
      <c r="I579" t="str">
        <f t="shared" si="101"/>
        <v>47:39</v>
      </c>
      <c r="J579" s="5">
        <f t="shared" si="102"/>
        <v>3.3842592592592598E-2</v>
      </c>
      <c r="K579">
        <f t="shared" si="111"/>
        <v>7.2222222222222228E-3</v>
      </c>
      <c r="L579">
        <f t="shared" si="103"/>
        <v>3.4618055555555555E-2</v>
      </c>
      <c r="M579">
        <f t="shared" si="106"/>
        <v>2.7395833333333331E-2</v>
      </c>
    </row>
    <row r="580" spans="1:13" x14ac:dyDescent="0.2">
      <c r="A580">
        <v>579</v>
      </c>
      <c r="B580" t="s">
        <v>464</v>
      </c>
      <c r="C580" t="s">
        <v>570</v>
      </c>
      <c r="D580" t="str">
        <f t="shared" si="107"/>
        <v>Chris Whitty</v>
      </c>
      <c r="E580" t="str">
        <f t="shared" si="108"/>
        <v>49:01</v>
      </c>
      <c r="F580">
        <f t="shared" si="109"/>
        <v>789</v>
      </c>
      <c r="H580" t="str">
        <f t="shared" si="110"/>
        <v>Apr 22, 2020</v>
      </c>
      <c r="I580" t="str">
        <f t="shared" si="101"/>
        <v>47:39</v>
      </c>
      <c r="J580" s="5">
        <f t="shared" si="102"/>
        <v>3.4039351851851855E-2</v>
      </c>
      <c r="K580">
        <f t="shared" si="111"/>
        <v>7.2222222222222228E-3</v>
      </c>
      <c r="L580">
        <f t="shared" si="103"/>
        <v>3.4618055555555555E-2</v>
      </c>
      <c r="M580">
        <f t="shared" si="106"/>
        <v>2.7395833333333331E-2</v>
      </c>
    </row>
    <row r="581" spans="1:13" x14ac:dyDescent="0.2">
      <c r="A581">
        <v>580</v>
      </c>
      <c r="B581" t="s">
        <v>464</v>
      </c>
      <c r="C581" t="s">
        <v>571</v>
      </c>
      <c r="D581" t="str">
        <f t="shared" si="107"/>
        <v>Chris Whitty</v>
      </c>
      <c r="E581" t="str">
        <f t="shared" si="108"/>
        <v>49:51</v>
      </c>
      <c r="F581">
        <f t="shared" si="109"/>
        <v>491</v>
      </c>
      <c r="H581" t="str">
        <f t="shared" si="110"/>
        <v>Apr 22, 2020</v>
      </c>
      <c r="I581" t="str">
        <f t="shared" si="101"/>
        <v>47:39</v>
      </c>
      <c r="J581" s="5">
        <f t="shared" si="102"/>
        <v>3.4618055555555555E-2</v>
      </c>
      <c r="K581">
        <f t="shared" si="111"/>
        <v>7.2222222222222228E-3</v>
      </c>
      <c r="L581">
        <f t="shared" si="103"/>
        <v>3.4618055555555555E-2</v>
      </c>
      <c r="M581">
        <f t="shared" si="106"/>
        <v>2.7395833333333331E-2</v>
      </c>
    </row>
    <row r="582" spans="1:13" x14ac:dyDescent="0.2">
      <c r="A582">
        <v>581</v>
      </c>
      <c r="B582" t="s">
        <v>464</v>
      </c>
      <c r="C582" t="s">
        <v>572</v>
      </c>
      <c r="D582" t="str">
        <f t="shared" si="107"/>
        <v>Dominic Raab</v>
      </c>
      <c r="E582" t="str">
        <f t="shared" si="108"/>
        <v>50:24</v>
      </c>
      <c r="F582">
        <f t="shared" si="109"/>
        <v>347</v>
      </c>
      <c r="H582" t="str">
        <f t="shared" si="110"/>
        <v>Apr 22, 2020</v>
      </c>
      <c r="I582" t="str">
        <f t="shared" ref="I582:I645" si="112">IF(D582=D581,I581,E582)</f>
        <v>50:24</v>
      </c>
      <c r="J582" s="5">
        <f t="shared" ref="J582:J645" si="113">TIME(0,LEFT(E582,2),RIGHT(E582,2))</f>
        <v>3.4999999999999996E-2</v>
      </c>
      <c r="K582">
        <f t="shared" si="111"/>
        <v>0</v>
      </c>
      <c r="L582">
        <f t="shared" ref="L582:L645" si="114">_xlfn.MAXIFS(J:J,D:D,D582,B:B,B582)</f>
        <v>3.6435185185185189E-2</v>
      </c>
      <c r="M582">
        <f t="shared" si="106"/>
        <v>3.6435185185185189E-2</v>
      </c>
    </row>
    <row r="583" spans="1:13" x14ac:dyDescent="0.2">
      <c r="A583">
        <v>582</v>
      </c>
      <c r="B583" t="s">
        <v>464</v>
      </c>
      <c r="C583" t="s">
        <v>573</v>
      </c>
      <c r="D583" t="str">
        <f t="shared" si="107"/>
        <v>Dominic Raab</v>
      </c>
      <c r="E583" t="str">
        <f t="shared" si="108"/>
        <v>50:41</v>
      </c>
      <c r="F583">
        <f t="shared" si="109"/>
        <v>366</v>
      </c>
      <c r="H583" t="str">
        <f t="shared" si="110"/>
        <v>Apr 22, 2020</v>
      </c>
      <c r="I583" t="str">
        <f t="shared" si="112"/>
        <v>50:24</v>
      </c>
      <c r="J583" s="5">
        <f t="shared" si="113"/>
        <v>3.5196759259259254E-2</v>
      </c>
      <c r="K583">
        <f t="shared" si="111"/>
        <v>0</v>
      </c>
      <c r="L583">
        <f t="shared" si="114"/>
        <v>3.6435185185185189E-2</v>
      </c>
      <c r="M583">
        <f t="shared" si="106"/>
        <v>3.6435185185185189E-2</v>
      </c>
    </row>
    <row r="584" spans="1:13" x14ac:dyDescent="0.2">
      <c r="A584">
        <v>583</v>
      </c>
      <c r="B584" t="s">
        <v>464</v>
      </c>
      <c r="C584" t="s">
        <v>574</v>
      </c>
      <c r="D584" t="str">
        <f t="shared" si="107"/>
        <v>Dominic Raab</v>
      </c>
      <c r="E584" t="str">
        <f t="shared" si="108"/>
        <v>50:59</v>
      </c>
      <c r="F584">
        <f t="shared" si="109"/>
        <v>473</v>
      </c>
      <c r="H584" t="str">
        <f t="shared" si="110"/>
        <v>Apr 22, 2020</v>
      </c>
      <c r="I584" t="str">
        <f t="shared" si="112"/>
        <v>50:24</v>
      </c>
      <c r="J584" s="5">
        <f t="shared" si="113"/>
        <v>3.5405092592592592E-2</v>
      </c>
      <c r="K584">
        <f t="shared" si="111"/>
        <v>0</v>
      </c>
      <c r="L584">
        <f t="shared" si="114"/>
        <v>3.6435185185185189E-2</v>
      </c>
      <c r="M584">
        <f t="shared" si="106"/>
        <v>3.6435185185185189E-2</v>
      </c>
    </row>
    <row r="585" spans="1:13" x14ac:dyDescent="0.2">
      <c r="A585">
        <v>584</v>
      </c>
      <c r="B585" t="s">
        <v>464</v>
      </c>
      <c r="C585" t="s">
        <v>575</v>
      </c>
      <c r="D585" t="str">
        <f t="shared" si="107"/>
        <v>Dominic Raab</v>
      </c>
      <c r="E585" t="str">
        <f t="shared" si="108"/>
        <v>51:27</v>
      </c>
      <c r="F585">
        <f t="shared" si="109"/>
        <v>274</v>
      </c>
      <c r="H585" t="str">
        <f t="shared" si="110"/>
        <v>Apr 22, 2020</v>
      </c>
      <c r="I585" t="str">
        <f t="shared" si="112"/>
        <v>50:24</v>
      </c>
      <c r="J585" s="5">
        <f t="shared" si="113"/>
        <v>3.5729166666666666E-2</v>
      </c>
      <c r="K585">
        <f t="shared" si="111"/>
        <v>0</v>
      </c>
      <c r="L585">
        <f t="shared" si="114"/>
        <v>3.6435185185185189E-2</v>
      </c>
      <c r="M585">
        <f t="shared" si="106"/>
        <v>3.6435185185185189E-2</v>
      </c>
    </row>
    <row r="586" spans="1:13" x14ac:dyDescent="0.2">
      <c r="A586">
        <v>585</v>
      </c>
      <c r="B586" t="s">
        <v>464</v>
      </c>
      <c r="C586" t="s">
        <v>576</v>
      </c>
      <c r="D586" t="str">
        <f t="shared" si="107"/>
        <v>Dominic Raab</v>
      </c>
      <c r="E586" t="str">
        <f t="shared" si="108"/>
        <v>51:40</v>
      </c>
      <c r="F586">
        <f t="shared" si="109"/>
        <v>84</v>
      </c>
      <c r="H586" t="str">
        <f t="shared" si="110"/>
        <v>Apr 22, 2020</v>
      </c>
      <c r="I586" t="str">
        <f t="shared" si="112"/>
        <v>50:24</v>
      </c>
      <c r="J586" s="5">
        <f t="shared" si="113"/>
        <v>3.5879629629629629E-2</v>
      </c>
      <c r="K586">
        <f t="shared" si="111"/>
        <v>0</v>
      </c>
      <c r="L586">
        <f t="shared" si="114"/>
        <v>3.6435185185185189E-2</v>
      </c>
      <c r="M586">
        <f t="shared" si="106"/>
        <v>3.6435185185185189E-2</v>
      </c>
    </row>
    <row r="587" spans="1:13" x14ac:dyDescent="0.2">
      <c r="A587">
        <v>586</v>
      </c>
      <c r="B587" t="s">
        <v>464</v>
      </c>
      <c r="C587" t="s">
        <v>577</v>
      </c>
      <c r="D587" t="str">
        <f t="shared" si="107"/>
        <v>Kate Wilson</v>
      </c>
      <c r="E587" t="str">
        <f t="shared" si="108"/>
        <v>51:44</v>
      </c>
      <c r="F587">
        <f t="shared" si="109"/>
        <v>291</v>
      </c>
      <c r="H587" t="str">
        <f t="shared" si="110"/>
        <v>Apr 22, 2020</v>
      </c>
      <c r="I587" t="str">
        <f t="shared" si="112"/>
        <v>51:44</v>
      </c>
      <c r="J587" s="5">
        <f t="shared" si="113"/>
        <v>3.5925925925925924E-2</v>
      </c>
      <c r="K587">
        <f t="shared" si="111"/>
        <v>3.2546296296296295E-2</v>
      </c>
      <c r="L587">
        <f t="shared" si="114"/>
        <v>3.5925925925925924E-2</v>
      </c>
      <c r="M587">
        <f t="shared" si="106"/>
        <v>3.3796296296296283E-3</v>
      </c>
    </row>
    <row r="588" spans="1:13" x14ac:dyDescent="0.2">
      <c r="A588">
        <v>587</v>
      </c>
      <c r="B588" t="s">
        <v>464</v>
      </c>
      <c r="C588" t="s">
        <v>578</v>
      </c>
      <c r="D588" t="str">
        <f t="shared" si="107"/>
        <v>Dominic Raab</v>
      </c>
      <c r="E588" t="str">
        <f t="shared" si="108"/>
        <v>51:57</v>
      </c>
      <c r="F588">
        <f t="shared" si="109"/>
        <v>372</v>
      </c>
      <c r="H588" t="str">
        <f t="shared" si="110"/>
        <v>Apr 22, 2020</v>
      </c>
      <c r="I588" t="str">
        <f t="shared" si="112"/>
        <v>51:57</v>
      </c>
      <c r="J588" s="5">
        <f t="shared" si="113"/>
        <v>3.6076388888888887E-2</v>
      </c>
      <c r="K588">
        <f t="shared" si="111"/>
        <v>0</v>
      </c>
      <c r="L588">
        <f t="shared" si="114"/>
        <v>3.6435185185185189E-2</v>
      </c>
      <c r="M588">
        <f t="shared" si="106"/>
        <v>3.6435185185185189E-2</v>
      </c>
    </row>
    <row r="589" spans="1:13" x14ac:dyDescent="0.2">
      <c r="A589">
        <v>588</v>
      </c>
      <c r="B589" t="s">
        <v>464</v>
      </c>
      <c r="C589" t="s">
        <v>579</v>
      </c>
      <c r="D589" t="str">
        <f t="shared" si="107"/>
        <v>Nick Carter</v>
      </c>
      <c r="E589" t="str">
        <f t="shared" si="108"/>
        <v>52:18</v>
      </c>
      <c r="F589">
        <f t="shared" si="109"/>
        <v>183</v>
      </c>
      <c r="H589" t="str">
        <f t="shared" si="110"/>
        <v>Apr 22, 2020</v>
      </c>
      <c r="I589" t="str">
        <f t="shared" si="112"/>
        <v>52:18</v>
      </c>
      <c r="J589" s="5">
        <f t="shared" si="113"/>
        <v>3.6319444444444439E-2</v>
      </c>
      <c r="K589">
        <f t="shared" si="111"/>
        <v>2.6967592592592594E-3</v>
      </c>
      <c r="L589">
        <f t="shared" si="114"/>
        <v>3.6319444444444439E-2</v>
      </c>
      <c r="M589">
        <f t="shared" si="106"/>
        <v>3.3622685185185179E-2</v>
      </c>
    </row>
    <row r="590" spans="1:13" x14ac:dyDescent="0.2">
      <c r="A590">
        <v>589</v>
      </c>
      <c r="B590" t="s">
        <v>464</v>
      </c>
      <c r="C590" t="s">
        <v>580</v>
      </c>
      <c r="D590" t="str">
        <f t="shared" si="107"/>
        <v>Dominic Raab</v>
      </c>
      <c r="E590" t="str">
        <f t="shared" si="108"/>
        <v>52:28</v>
      </c>
      <c r="F590">
        <f t="shared" si="109"/>
        <v>108</v>
      </c>
      <c r="H590" t="str">
        <f t="shared" si="110"/>
        <v>Apr 22, 2020</v>
      </c>
      <c r="I590" t="str">
        <f t="shared" si="112"/>
        <v>52:28</v>
      </c>
      <c r="J590" s="5">
        <f t="shared" si="113"/>
        <v>3.6435185185185189E-2</v>
      </c>
      <c r="K590">
        <f t="shared" si="111"/>
        <v>0</v>
      </c>
      <c r="L590">
        <f t="shared" si="114"/>
        <v>3.6435185185185189E-2</v>
      </c>
      <c r="M590">
        <f t="shared" si="106"/>
        <v>3.6435185185185189E-2</v>
      </c>
    </row>
    <row r="591" spans="1:13" x14ac:dyDescent="0.2">
      <c r="A591">
        <v>590</v>
      </c>
      <c r="B591" t="s">
        <v>464</v>
      </c>
      <c r="C591" t="s">
        <v>16</v>
      </c>
      <c r="F591">
        <f t="shared" si="109"/>
        <v>295</v>
      </c>
      <c r="H591" t="str">
        <f t="shared" si="110"/>
        <v>Apr 22, 2020</v>
      </c>
      <c r="I591">
        <f t="shared" si="112"/>
        <v>0</v>
      </c>
      <c r="J591" s="5" t="e">
        <f t="shared" si="113"/>
        <v>#VALUE!</v>
      </c>
      <c r="K591">
        <f t="shared" si="111"/>
        <v>0</v>
      </c>
      <c r="L591">
        <f t="shared" si="114"/>
        <v>0</v>
      </c>
      <c r="M591">
        <f t="shared" si="106"/>
        <v>0</v>
      </c>
    </row>
    <row r="592" spans="1:13" x14ac:dyDescent="0.2">
      <c r="A592">
        <v>591</v>
      </c>
      <c r="B592" t="s">
        <v>464</v>
      </c>
      <c r="C592" t="s">
        <v>17</v>
      </c>
      <c r="F592">
        <f t="shared" si="109"/>
        <v>173</v>
      </c>
      <c r="H592" t="str">
        <f t="shared" si="110"/>
        <v>Apr 22, 2020</v>
      </c>
      <c r="I592">
        <f t="shared" si="112"/>
        <v>0</v>
      </c>
      <c r="J592" s="5" t="e">
        <f t="shared" si="113"/>
        <v>#VALUE!</v>
      </c>
      <c r="K592">
        <f t="shared" si="111"/>
        <v>0</v>
      </c>
      <c r="L592">
        <f t="shared" si="114"/>
        <v>0</v>
      </c>
      <c r="M592">
        <f t="shared" si="106"/>
        <v>0</v>
      </c>
    </row>
    <row r="593" spans="1:13" x14ac:dyDescent="0.2">
      <c r="A593">
        <v>592</v>
      </c>
      <c r="B593" t="s">
        <v>581</v>
      </c>
      <c r="C593" t="s">
        <v>582</v>
      </c>
      <c r="F593">
        <f t="shared" si="109"/>
        <v>12</v>
      </c>
      <c r="G593" t="b">
        <v>1</v>
      </c>
      <c r="H593" t="str">
        <f t="shared" si="110"/>
        <v>Apr 23, 2020</v>
      </c>
      <c r="I593">
        <f t="shared" si="112"/>
        <v>0</v>
      </c>
      <c r="J593" s="5" t="e">
        <f t="shared" si="113"/>
        <v>#VALUE!</v>
      </c>
      <c r="K593">
        <f t="shared" si="111"/>
        <v>0</v>
      </c>
      <c r="L593">
        <f t="shared" si="114"/>
        <v>0</v>
      </c>
      <c r="M593">
        <f t="shared" si="106"/>
        <v>0</v>
      </c>
    </row>
    <row r="594" spans="1:13" x14ac:dyDescent="0.2">
      <c r="A594">
        <v>593</v>
      </c>
      <c r="B594" t="s">
        <v>581</v>
      </c>
      <c r="C594" t="s">
        <v>583</v>
      </c>
      <c r="F594">
        <f t="shared" si="109"/>
        <v>211</v>
      </c>
      <c r="H594" t="str">
        <f t="shared" si="110"/>
        <v>Apr 23, 2020</v>
      </c>
      <c r="I594">
        <f t="shared" si="112"/>
        <v>0</v>
      </c>
      <c r="J594" s="5" t="e">
        <f t="shared" si="113"/>
        <v>#VALUE!</v>
      </c>
      <c r="K594">
        <f t="shared" si="111"/>
        <v>0</v>
      </c>
      <c r="L594">
        <f t="shared" si="114"/>
        <v>0</v>
      </c>
      <c r="M594">
        <f t="shared" si="106"/>
        <v>0</v>
      </c>
    </row>
    <row r="595" spans="1:13" x14ac:dyDescent="0.2">
      <c r="A595">
        <v>594</v>
      </c>
      <c r="B595" t="s">
        <v>581</v>
      </c>
      <c r="C595" t="s">
        <v>5</v>
      </c>
      <c r="F595">
        <f t="shared" si="109"/>
        <v>22</v>
      </c>
      <c r="H595" t="str">
        <f t="shared" si="110"/>
        <v>Apr 23, 2020</v>
      </c>
      <c r="I595">
        <f t="shared" si="112"/>
        <v>0</v>
      </c>
      <c r="J595" s="5" t="e">
        <f t="shared" si="113"/>
        <v>#VALUE!</v>
      </c>
      <c r="K595">
        <f t="shared" si="111"/>
        <v>0</v>
      </c>
      <c r="L595">
        <f t="shared" si="114"/>
        <v>0</v>
      </c>
      <c r="M595">
        <f t="shared" si="106"/>
        <v>0</v>
      </c>
    </row>
    <row r="596" spans="1:13" x14ac:dyDescent="0.2">
      <c r="A596">
        <v>595</v>
      </c>
      <c r="B596" t="s">
        <v>581</v>
      </c>
      <c r="C596" t="s">
        <v>584</v>
      </c>
      <c r="D596" t="str">
        <f t="shared" ref="D596:D627" si="115">LEFT(C596,FIND("(",C596)-3)</f>
        <v>Matt Hancock</v>
      </c>
      <c r="E596" t="str">
        <f t="shared" ref="E596:E627" si="116">MID(C596,FIND("(",C596)+1,5)</f>
        <v>00:00</v>
      </c>
      <c r="F596">
        <f t="shared" si="109"/>
        <v>383</v>
      </c>
      <c r="H596" t="str">
        <f t="shared" si="110"/>
        <v>Apr 23, 2020</v>
      </c>
      <c r="I596" t="str">
        <f t="shared" si="112"/>
        <v>00:00</v>
      </c>
      <c r="J596" s="5">
        <f t="shared" si="113"/>
        <v>0</v>
      </c>
      <c r="K596">
        <f t="shared" si="111"/>
        <v>0</v>
      </c>
      <c r="L596">
        <f t="shared" si="114"/>
        <v>3.394675925925926E-2</v>
      </c>
      <c r="M596">
        <f t="shared" si="106"/>
        <v>3.394675925925926E-2</v>
      </c>
    </row>
    <row r="597" spans="1:13" x14ac:dyDescent="0.2">
      <c r="A597">
        <v>596</v>
      </c>
      <c r="B597" t="s">
        <v>581</v>
      </c>
      <c r="C597" t="s">
        <v>585</v>
      </c>
      <c r="D597" t="str">
        <f t="shared" si="115"/>
        <v>Matt Hancock</v>
      </c>
      <c r="E597" t="str">
        <f t="shared" si="116"/>
        <v>00:47</v>
      </c>
      <c r="F597">
        <f t="shared" si="109"/>
        <v>821</v>
      </c>
      <c r="H597" t="str">
        <f t="shared" si="110"/>
        <v>Apr 23, 2020</v>
      </c>
      <c r="I597" t="str">
        <f t="shared" si="112"/>
        <v>00:00</v>
      </c>
      <c r="J597" s="5">
        <f t="shared" si="113"/>
        <v>5.4398148148148144E-4</v>
      </c>
      <c r="K597">
        <f t="shared" si="111"/>
        <v>0</v>
      </c>
      <c r="L597">
        <f t="shared" si="114"/>
        <v>3.394675925925926E-2</v>
      </c>
      <c r="M597">
        <f t="shared" si="106"/>
        <v>3.394675925925926E-2</v>
      </c>
    </row>
    <row r="598" spans="1:13" x14ac:dyDescent="0.2">
      <c r="A598">
        <v>597</v>
      </c>
      <c r="B598" t="s">
        <v>581</v>
      </c>
      <c r="C598" t="s">
        <v>586</v>
      </c>
      <c r="D598" t="str">
        <f t="shared" si="115"/>
        <v>Matt Hancock</v>
      </c>
      <c r="E598" t="str">
        <f t="shared" si="116"/>
        <v>01:54</v>
      </c>
      <c r="F598">
        <f t="shared" si="109"/>
        <v>386</v>
      </c>
      <c r="H598" t="str">
        <f t="shared" si="110"/>
        <v>Apr 23, 2020</v>
      </c>
      <c r="I598" t="str">
        <f t="shared" si="112"/>
        <v>00:00</v>
      </c>
      <c r="J598" s="5">
        <f t="shared" si="113"/>
        <v>1.3194444444444443E-3</v>
      </c>
      <c r="K598">
        <f t="shared" si="111"/>
        <v>0</v>
      </c>
      <c r="L598">
        <f t="shared" si="114"/>
        <v>3.394675925925926E-2</v>
      </c>
      <c r="M598">
        <f t="shared" si="106"/>
        <v>3.394675925925926E-2</v>
      </c>
    </row>
    <row r="599" spans="1:13" x14ac:dyDescent="0.2">
      <c r="A599">
        <v>598</v>
      </c>
      <c r="B599" t="s">
        <v>581</v>
      </c>
      <c r="C599" t="s">
        <v>587</v>
      </c>
      <c r="D599" t="str">
        <f t="shared" si="115"/>
        <v>Matt Hancock</v>
      </c>
      <c r="E599" t="str">
        <f t="shared" si="116"/>
        <v>02:22</v>
      </c>
      <c r="F599">
        <f t="shared" si="109"/>
        <v>738</v>
      </c>
      <c r="H599" t="str">
        <f t="shared" si="110"/>
        <v>Apr 23, 2020</v>
      </c>
      <c r="I599" t="str">
        <f t="shared" si="112"/>
        <v>00:00</v>
      </c>
      <c r="J599" s="5">
        <f t="shared" si="113"/>
        <v>1.6435185185185183E-3</v>
      </c>
      <c r="K599">
        <f t="shared" si="111"/>
        <v>0</v>
      </c>
      <c r="L599">
        <f t="shared" si="114"/>
        <v>3.394675925925926E-2</v>
      </c>
      <c r="M599">
        <f t="shared" si="106"/>
        <v>3.394675925925926E-2</v>
      </c>
    </row>
    <row r="600" spans="1:13" x14ac:dyDescent="0.2">
      <c r="A600">
        <v>599</v>
      </c>
      <c r="B600" t="s">
        <v>581</v>
      </c>
      <c r="C600" t="s">
        <v>588</v>
      </c>
      <c r="D600" t="str">
        <f t="shared" si="115"/>
        <v>Matt Hancock</v>
      </c>
      <c r="E600" t="str">
        <f t="shared" si="116"/>
        <v>03:18</v>
      </c>
      <c r="F600">
        <f t="shared" si="109"/>
        <v>647</v>
      </c>
      <c r="H600" t="str">
        <f t="shared" si="110"/>
        <v>Apr 23, 2020</v>
      </c>
      <c r="I600" t="str">
        <f t="shared" si="112"/>
        <v>00:00</v>
      </c>
      <c r="J600" s="5">
        <f t="shared" si="113"/>
        <v>2.2916666666666667E-3</v>
      </c>
      <c r="K600">
        <f t="shared" si="111"/>
        <v>0</v>
      </c>
      <c r="L600">
        <f t="shared" si="114"/>
        <v>3.394675925925926E-2</v>
      </c>
      <c r="M600">
        <f t="shared" si="106"/>
        <v>3.394675925925926E-2</v>
      </c>
    </row>
    <row r="601" spans="1:13" x14ac:dyDescent="0.2">
      <c r="A601">
        <v>600</v>
      </c>
      <c r="B601" t="s">
        <v>581</v>
      </c>
      <c r="C601" t="s">
        <v>589</v>
      </c>
      <c r="D601" t="str">
        <f t="shared" si="115"/>
        <v>Matt Hancock</v>
      </c>
      <c r="E601" t="str">
        <f t="shared" si="116"/>
        <v>04:11</v>
      </c>
      <c r="F601">
        <f t="shared" si="109"/>
        <v>600</v>
      </c>
      <c r="H601" t="str">
        <f t="shared" si="110"/>
        <v>Apr 23, 2020</v>
      </c>
      <c r="I601" t="str">
        <f t="shared" si="112"/>
        <v>00:00</v>
      </c>
      <c r="J601" s="5">
        <f t="shared" si="113"/>
        <v>2.9050925925925928E-3</v>
      </c>
      <c r="K601">
        <f t="shared" si="111"/>
        <v>0</v>
      </c>
      <c r="L601">
        <f t="shared" si="114"/>
        <v>3.394675925925926E-2</v>
      </c>
      <c r="M601">
        <f t="shared" si="106"/>
        <v>3.394675925925926E-2</v>
      </c>
    </row>
    <row r="602" spans="1:13" x14ac:dyDescent="0.2">
      <c r="A602">
        <v>601</v>
      </c>
      <c r="B602" t="s">
        <v>581</v>
      </c>
      <c r="C602" t="s">
        <v>590</v>
      </c>
      <c r="D602" t="str">
        <f t="shared" si="115"/>
        <v>Matt Hancock</v>
      </c>
      <c r="E602" t="str">
        <f t="shared" si="116"/>
        <v>04:47</v>
      </c>
      <c r="F602">
        <f t="shared" si="109"/>
        <v>841</v>
      </c>
      <c r="H602" t="str">
        <f t="shared" si="110"/>
        <v>Apr 23, 2020</v>
      </c>
      <c r="I602" t="str">
        <f t="shared" si="112"/>
        <v>00:00</v>
      </c>
      <c r="J602" s="5">
        <f t="shared" si="113"/>
        <v>3.3217592592592591E-3</v>
      </c>
      <c r="K602">
        <f t="shared" si="111"/>
        <v>0</v>
      </c>
      <c r="L602">
        <f t="shared" si="114"/>
        <v>3.394675925925926E-2</v>
      </c>
      <c r="M602">
        <f t="shared" si="106"/>
        <v>3.394675925925926E-2</v>
      </c>
    </row>
    <row r="603" spans="1:13" x14ac:dyDescent="0.2">
      <c r="A603">
        <v>602</v>
      </c>
      <c r="B603" t="s">
        <v>581</v>
      </c>
      <c r="C603" t="s">
        <v>591</v>
      </c>
      <c r="D603" t="str">
        <f t="shared" si="115"/>
        <v>Matt Hancock</v>
      </c>
      <c r="E603" t="str">
        <f t="shared" si="116"/>
        <v>05:43</v>
      </c>
      <c r="F603">
        <f t="shared" si="109"/>
        <v>775</v>
      </c>
      <c r="H603" t="str">
        <f t="shared" si="110"/>
        <v>Apr 23, 2020</v>
      </c>
      <c r="I603" t="str">
        <f t="shared" si="112"/>
        <v>00:00</v>
      </c>
      <c r="J603" s="5">
        <f t="shared" si="113"/>
        <v>3.9699074074074072E-3</v>
      </c>
      <c r="K603">
        <f t="shared" si="111"/>
        <v>0</v>
      </c>
      <c r="L603">
        <f t="shared" si="114"/>
        <v>3.394675925925926E-2</v>
      </c>
      <c r="M603">
        <f t="shared" si="106"/>
        <v>3.394675925925926E-2</v>
      </c>
    </row>
    <row r="604" spans="1:13" x14ac:dyDescent="0.2">
      <c r="A604">
        <v>603</v>
      </c>
      <c r="B604" t="s">
        <v>581</v>
      </c>
      <c r="C604" t="s">
        <v>592</v>
      </c>
      <c r="D604" t="str">
        <f t="shared" si="115"/>
        <v>Matt Hancock</v>
      </c>
      <c r="E604" t="str">
        <f t="shared" si="116"/>
        <v>06:32</v>
      </c>
      <c r="F604">
        <f t="shared" si="109"/>
        <v>731</v>
      </c>
      <c r="H604" t="str">
        <f t="shared" si="110"/>
        <v>Apr 23, 2020</v>
      </c>
      <c r="I604" t="str">
        <f t="shared" si="112"/>
        <v>00:00</v>
      </c>
      <c r="J604" s="5">
        <f t="shared" si="113"/>
        <v>4.5370370370370365E-3</v>
      </c>
      <c r="K604">
        <f t="shared" si="111"/>
        <v>0</v>
      </c>
      <c r="L604">
        <f t="shared" si="114"/>
        <v>3.394675925925926E-2</v>
      </c>
      <c r="M604">
        <f t="shared" si="106"/>
        <v>3.394675925925926E-2</v>
      </c>
    </row>
    <row r="605" spans="1:13" x14ac:dyDescent="0.2">
      <c r="A605">
        <v>604</v>
      </c>
      <c r="B605" t="s">
        <v>581</v>
      </c>
      <c r="C605" t="s">
        <v>593</v>
      </c>
      <c r="D605" t="str">
        <f t="shared" si="115"/>
        <v>Matt Hancock</v>
      </c>
      <c r="E605" t="str">
        <f t="shared" si="116"/>
        <v>07:20</v>
      </c>
      <c r="F605">
        <f t="shared" si="109"/>
        <v>904</v>
      </c>
      <c r="H605" t="str">
        <f t="shared" si="110"/>
        <v>Apr 23, 2020</v>
      </c>
      <c r="I605" t="str">
        <f t="shared" si="112"/>
        <v>00:00</v>
      </c>
      <c r="J605" s="5">
        <f t="shared" si="113"/>
        <v>5.0925925925925921E-3</v>
      </c>
      <c r="K605">
        <f t="shared" si="111"/>
        <v>0</v>
      </c>
      <c r="L605">
        <f t="shared" si="114"/>
        <v>3.394675925925926E-2</v>
      </c>
      <c r="M605">
        <f t="shared" si="106"/>
        <v>3.394675925925926E-2</v>
      </c>
    </row>
    <row r="606" spans="1:13" x14ac:dyDescent="0.2">
      <c r="A606">
        <v>605</v>
      </c>
      <c r="B606" t="s">
        <v>581</v>
      </c>
      <c r="C606" t="s">
        <v>594</v>
      </c>
      <c r="D606" t="str">
        <f t="shared" si="115"/>
        <v>Matt Hancock</v>
      </c>
      <c r="E606" t="str">
        <f t="shared" si="116"/>
        <v>08:17</v>
      </c>
      <c r="F606">
        <f t="shared" si="109"/>
        <v>419</v>
      </c>
      <c r="H606" t="str">
        <f t="shared" si="110"/>
        <v>Apr 23, 2020</v>
      </c>
      <c r="I606" t="str">
        <f t="shared" si="112"/>
        <v>00:00</v>
      </c>
      <c r="J606" s="5">
        <f t="shared" si="113"/>
        <v>5.7523148148148143E-3</v>
      </c>
      <c r="K606">
        <f t="shared" si="111"/>
        <v>0</v>
      </c>
      <c r="L606">
        <f t="shared" si="114"/>
        <v>3.394675925925926E-2</v>
      </c>
      <c r="M606">
        <f t="shared" si="106"/>
        <v>3.394675925925926E-2</v>
      </c>
    </row>
    <row r="607" spans="1:13" x14ac:dyDescent="0.2">
      <c r="A607">
        <v>606</v>
      </c>
      <c r="B607" t="s">
        <v>581</v>
      </c>
      <c r="C607" t="s">
        <v>595</v>
      </c>
      <c r="D607" t="str">
        <f t="shared" si="115"/>
        <v>Matt Hancock</v>
      </c>
      <c r="E607" t="str">
        <f t="shared" si="116"/>
        <v>08:47</v>
      </c>
      <c r="F607">
        <f t="shared" si="109"/>
        <v>716</v>
      </c>
      <c r="H607" t="str">
        <f t="shared" si="110"/>
        <v>Apr 23, 2020</v>
      </c>
      <c r="I607" t="str">
        <f t="shared" si="112"/>
        <v>00:00</v>
      </c>
      <c r="J607" s="5">
        <f t="shared" si="113"/>
        <v>6.0995370370370361E-3</v>
      </c>
      <c r="K607">
        <f t="shared" si="111"/>
        <v>0</v>
      </c>
      <c r="L607">
        <f t="shared" si="114"/>
        <v>3.394675925925926E-2</v>
      </c>
      <c r="M607">
        <f t="shared" ref="M607:M670" si="117">L607-K607</f>
        <v>3.394675925925926E-2</v>
      </c>
    </row>
    <row r="608" spans="1:13" x14ac:dyDescent="0.2">
      <c r="A608">
        <v>607</v>
      </c>
      <c r="B608" t="s">
        <v>581</v>
      </c>
      <c r="C608" t="s">
        <v>596</v>
      </c>
      <c r="D608" t="str">
        <f t="shared" si="115"/>
        <v>Matt Hancock</v>
      </c>
      <c r="E608" t="str">
        <f t="shared" si="116"/>
        <v>09:38</v>
      </c>
      <c r="F608">
        <f t="shared" si="109"/>
        <v>474</v>
      </c>
      <c r="H608" t="str">
        <f t="shared" si="110"/>
        <v>Apr 23, 2020</v>
      </c>
      <c r="I608" t="str">
        <f t="shared" si="112"/>
        <v>00:00</v>
      </c>
      <c r="J608" s="5">
        <f t="shared" si="113"/>
        <v>6.6898148148148142E-3</v>
      </c>
      <c r="K608">
        <f t="shared" si="111"/>
        <v>0</v>
      </c>
      <c r="L608">
        <f t="shared" si="114"/>
        <v>3.394675925925926E-2</v>
      </c>
      <c r="M608">
        <f t="shared" si="117"/>
        <v>3.394675925925926E-2</v>
      </c>
    </row>
    <row r="609" spans="1:13" x14ac:dyDescent="0.2">
      <c r="A609">
        <v>608</v>
      </c>
      <c r="B609" t="s">
        <v>581</v>
      </c>
      <c r="C609" t="s">
        <v>597</v>
      </c>
      <c r="D609" t="str">
        <f t="shared" si="115"/>
        <v>Matt Hancock</v>
      </c>
      <c r="E609" t="str">
        <f t="shared" si="116"/>
        <v>10:15</v>
      </c>
      <c r="F609">
        <f t="shared" si="109"/>
        <v>96</v>
      </c>
      <c r="H609" t="str">
        <f t="shared" si="110"/>
        <v>Apr 23, 2020</v>
      </c>
      <c r="I609" t="str">
        <f t="shared" si="112"/>
        <v>00:00</v>
      </c>
      <c r="J609" s="5">
        <f t="shared" si="113"/>
        <v>7.1180555555555554E-3</v>
      </c>
      <c r="K609">
        <f t="shared" si="111"/>
        <v>0</v>
      </c>
      <c r="L609">
        <f t="shared" si="114"/>
        <v>3.394675925925926E-2</v>
      </c>
      <c r="M609">
        <f t="shared" si="117"/>
        <v>3.394675925925926E-2</v>
      </c>
    </row>
    <row r="610" spans="1:13" x14ac:dyDescent="0.2">
      <c r="A610">
        <v>609</v>
      </c>
      <c r="B610" t="s">
        <v>581</v>
      </c>
      <c r="C610" t="s">
        <v>598</v>
      </c>
      <c r="D610" t="str">
        <f t="shared" si="115"/>
        <v>Sir Patrick Vallance</v>
      </c>
      <c r="E610" t="str">
        <f t="shared" si="116"/>
        <v>10:20</v>
      </c>
      <c r="F610">
        <f t="shared" si="109"/>
        <v>551</v>
      </c>
      <c r="H610" t="str">
        <f t="shared" si="110"/>
        <v>Apr 23, 2020</v>
      </c>
      <c r="I610" t="str">
        <f t="shared" si="112"/>
        <v>10:20</v>
      </c>
      <c r="J610" s="5">
        <f t="shared" si="113"/>
        <v>7.1759259259259259E-3</v>
      </c>
      <c r="K610">
        <f t="shared" si="111"/>
        <v>7.1759259259259259E-3</v>
      </c>
      <c r="L610">
        <f t="shared" si="114"/>
        <v>3.3449074074074069E-2</v>
      </c>
      <c r="M610">
        <f t="shared" si="117"/>
        <v>2.6273148148148143E-2</v>
      </c>
    </row>
    <row r="611" spans="1:13" x14ac:dyDescent="0.2">
      <c r="A611">
        <v>610</v>
      </c>
      <c r="B611" t="s">
        <v>581</v>
      </c>
      <c r="C611" t="s">
        <v>599</v>
      </c>
      <c r="D611" t="str">
        <f t="shared" si="115"/>
        <v>Sir Patrick Vallance</v>
      </c>
      <c r="E611" t="str">
        <f t="shared" si="116"/>
        <v>10:58</v>
      </c>
      <c r="F611">
        <f t="shared" si="109"/>
        <v>444</v>
      </c>
      <c r="H611" t="str">
        <f t="shared" si="110"/>
        <v>Apr 23, 2020</v>
      </c>
      <c r="I611" t="str">
        <f t="shared" si="112"/>
        <v>10:20</v>
      </c>
      <c r="J611" s="5">
        <f t="shared" si="113"/>
        <v>7.6157407407407415E-3</v>
      </c>
      <c r="K611">
        <f t="shared" si="111"/>
        <v>7.1759259259259259E-3</v>
      </c>
      <c r="L611">
        <f t="shared" si="114"/>
        <v>3.3449074074074069E-2</v>
      </c>
      <c r="M611">
        <f t="shared" si="117"/>
        <v>2.6273148148148143E-2</v>
      </c>
    </row>
    <row r="612" spans="1:13" x14ac:dyDescent="0.2">
      <c r="A612">
        <v>611</v>
      </c>
      <c r="B612" t="s">
        <v>581</v>
      </c>
      <c r="C612" t="s">
        <v>600</v>
      </c>
      <c r="D612" t="str">
        <f t="shared" si="115"/>
        <v>Sir Patrick Vallance</v>
      </c>
      <c r="E612" t="str">
        <f t="shared" si="116"/>
        <v>11:24</v>
      </c>
      <c r="F612">
        <f t="shared" si="109"/>
        <v>580</v>
      </c>
      <c r="H612" t="str">
        <f t="shared" si="110"/>
        <v>Apr 23, 2020</v>
      </c>
      <c r="I612" t="str">
        <f t="shared" si="112"/>
        <v>10:20</v>
      </c>
      <c r="J612" s="5">
        <f t="shared" si="113"/>
        <v>7.9166666666666673E-3</v>
      </c>
      <c r="K612">
        <f t="shared" si="111"/>
        <v>7.1759259259259259E-3</v>
      </c>
      <c r="L612">
        <f t="shared" si="114"/>
        <v>3.3449074074074069E-2</v>
      </c>
      <c r="M612">
        <f t="shared" si="117"/>
        <v>2.6273148148148143E-2</v>
      </c>
    </row>
    <row r="613" spans="1:13" x14ac:dyDescent="0.2">
      <c r="A613">
        <v>612</v>
      </c>
      <c r="B613" t="s">
        <v>581</v>
      </c>
      <c r="C613" t="s">
        <v>601</v>
      </c>
      <c r="D613" t="str">
        <f t="shared" si="115"/>
        <v>Sir Patrick Vallance</v>
      </c>
      <c r="E613" t="str">
        <f t="shared" si="116"/>
        <v>11:57</v>
      </c>
      <c r="F613">
        <f t="shared" si="109"/>
        <v>642</v>
      </c>
      <c r="H613" t="str">
        <f t="shared" si="110"/>
        <v>Apr 23, 2020</v>
      </c>
      <c r="I613" t="str">
        <f t="shared" si="112"/>
        <v>10:20</v>
      </c>
      <c r="J613" s="5">
        <f t="shared" si="113"/>
        <v>8.2986111111111108E-3</v>
      </c>
      <c r="K613">
        <f t="shared" si="111"/>
        <v>7.1759259259259259E-3</v>
      </c>
      <c r="L613">
        <f t="shared" si="114"/>
        <v>3.3449074074074069E-2</v>
      </c>
      <c r="M613">
        <f t="shared" si="117"/>
        <v>2.6273148148148143E-2</v>
      </c>
    </row>
    <row r="614" spans="1:13" x14ac:dyDescent="0.2">
      <c r="A614">
        <v>613</v>
      </c>
      <c r="B614" t="s">
        <v>581</v>
      </c>
      <c r="C614" t="s">
        <v>602</v>
      </c>
      <c r="D614" t="str">
        <f t="shared" si="115"/>
        <v>Sir Patrick Vallance</v>
      </c>
      <c r="E614" t="str">
        <f t="shared" si="116"/>
        <v>12:39</v>
      </c>
      <c r="F614">
        <f t="shared" si="109"/>
        <v>361</v>
      </c>
      <c r="H614" t="str">
        <f t="shared" si="110"/>
        <v>Apr 23, 2020</v>
      </c>
      <c r="I614" t="str">
        <f t="shared" si="112"/>
        <v>10:20</v>
      </c>
      <c r="J614" s="5">
        <f t="shared" si="113"/>
        <v>8.7847222222222233E-3</v>
      </c>
      <c r="K614">
        <f t="shared" si="111"/>
        <v>7.1759259259259259E-3</v>
      </c>
      <c r="L614">
        <f t="shared" si="114"/>
        <v>3.3449074074074069E-2</v>
      </c>
      <c r="M614">
        <f t="shared" si="117"/>
        <v>2.6273148148148143E-2</v>
      </c>
    </row>
    <row r="615" spans="1:13" x14ac:dyDescent="0.2">
      <c r="A615">
        <v>614</v>
      </c>
      <c r="B615" t="s">
        <v>581</v>
      </c>
      <c r="C615" t="s">
        <v>603</v>
      </c>
      <c r="D615" t="str">
        <f t="shared" si="115"/>
        <v>Sir Patrick Vallance</v>
      </c>
      <c r="E615" t="str">
        <f t="shared" si="116"/>
        <v>13:03</v>
      </c>
      <c r="F615">
        <f t="shared" si="109"/>
        <v>679</v>
      </c>
      <c r="H615" t="str">
        <f t="shared" si="110"/>
        <v>Apr 23, 2020</v>
      </c>
      <c r="I615" t="str">
        <f t="shared" si="112"/>
        <v>10:20</v>
      </c>
      <c r="J615" s="5">
        <f t="shared" si="113"/>
        <v>9.0624999999999994E-3</v>
      </c>
      <c r="K615">
        <f t="shared" si="111"/>
        <v>7.1759259259259259E-3</v>
      </c>
      <c r="L615">
        <f t="shared" si="114"/>
        <v>3.3449074074074069E-2</v>
      </c>
      <c r="M615">
        <f t="shared" si="117"/>
        <v>2.6273148148148143E-2</v>
      </c>
    </row>
    <row r="616" spans="1:13" x14ac:dyDescent="0.2">
      <c r="A616">
        <v>615</v>
      </c>
      <c r="B616" t="s">
        <v>581</v>
      </c>
      <c r="C616" t="s">
        <v>604</v>
      </c>
      <c r="D616" t="str">
        <f t="shared" si="115"/>
        <v>Sir Patrick Vallance</v>
      </c>
      <c r="E616" t="str">
        <f t="shared" si="116"/>
        <v>13:50</v>
      </c>
      <c r="F616">
        <f t="shared" si="109"/>
        <v>819</v>
      </c>
      <c r="H616" t="str">
        <f t="shared" si="110"/>
        <v>Apr 23, 2020</v>
      </c>
      <c r="I616" t="str">
        <f t="shared" si="112"/>
        <v>10:20</v>
      </c>
      <c r="J616" s="5">
        <f t="shared" si="113"/>
        <v>9.6064814814814815E-3</v>
      </c>
      <c r="K616">
        <f t="shared" si="111"/>
        <v>7.1759259259259259E-3</v>
      </c>
      <c r="L616">
        <f t="shared" si="114"/>
        <v>3.3449074074074069E-2</v>
      </c>
      <c r="M616">
        <f t="shared" si="117"/>
        <v>2.6273148148148143E-2</v>
      </c>
    </row>
    <row r="617" spans="1:13" x14ac:dyDescent="0.2">
      <c r="A617">
        <v>616</v>
      </c>
      <c r="B617" t="s">
        <v>581</v>
      </c>
      <c r="C617" t="s">
        <v>605</v>
      </c>
      <c r="D617" t="str">
        <f t="shared" si="115"/>
        <v>Matt Hancock</v>
      </c>
      <c r="E617" t="str">
        <f t="shared" si="116"/>
        <v>14:42</v>
      </c>
      <c r="F617">
        <f t="shared" si="109"/>
        <v>128</v>
      </c>
      <c r="H617" t="str">
        <f t="shared" si="110"/>
        <v>Apr 23, 2020</v>
      </c>
      <c r="I617" t="str">
        <f t="shared" si="112"/>
        <v>14:42</v>
      </c>
      <c r="J617" s="5">
        <f t="shared" si="113"/>
        <v>1.0208333333333333E-2</v>
      </c>
      <c r="K617">
        <f t="shared" si="111"/>
        <v>0</v>
      </c>
      <c r="L617">
        <f t="shared" si="114"/>
        <v>3.394675925925926E-2</v>
      </c>
      <c r="M617">
        <f t="shared" si="117"/>
        <v>3.394675925925926E-2</v>
      </c>
    </row>
    <row r="618" spans="1:13" x14ac:dyDescent="0.2">
      <c r="A618">
        <v>617</v>
      </c>
      <c r="B618" t="s">
        <v>581</v>
      </c>
      <c r="C618" t="s">
        <v>606</v>
      </c>
      <c r="D618" t="str">
        <f t="shared" si="115"/>
        <v>John Newton</v>
      </c>
      <c r="E618" t="str">
        <f t="shared" si="116"/>
        <v>14:48</v>
      </c>
      <c r="F618">
        <f t="shared" si="109"/>
        <v>1013</v>
      </c>
      <c r="H618" t="str">
        <f t="shared" si="110"/>
        <v>Apr 23, 2020</v>
      </c>
      <c r="I618" t="str">
        <f t="shared" si="112"/>
        <v>14:48</v>
      </c>
      <c r="J618" s="5">
        <f t="shared" si="113"/>
        <v>1.0277777777777778E-2</v>
      </c>
      <c r="K618">
        <f t="shared" si="111"/>
        <v>1.0277777777777778E-2</v>
      </c>
      <c r="L618">
        <f t="shared" si="114"/>
        <v>2.9259259259259259E-2</v>
      </c>
      <c r="M618">
        <f t="shared" si="117"/>
        <v>1.8981481481481481E-2</v>
      </c>
    </row>
    <row r="619" spans="1:13" x14ac:dyDescent="0.2">
      <c r="A619">
        <v>618</v>
      </c>
      <c r="B619" t="s">
        <v>581</v>
      </c>
      <c r="C619" t="s">
        <v>607</v>
      </c>
      <c r="D619" t="str">
        <f t="shared" si="115"/>
        <v>John Newton</v>
      </c>
      <c r="E619" t="str">
        <f t="shared" si="116"/>
        <v>15:46</v>
      </c>
      <c r="F619">
        <f t="shared" si="109"/>
        <v>933</v>
      </c>
      <c r="H619" t="str">
        <f t="shared" si="110"/>
        <v>Apr 23, 2020</v>
      </c>
      <c r="I619" t="str">
        <f t="shared" si="112"/>
        <v>14:48</v>
      </c>
      <c r="J619" s="5">
        <f t="shared" si="113"/>
        <v>1.0949074074074075E-2</v>
      </c>
      <c r="K619">
        <f t="shared" si="111"/>
        <v>1.0277777777777778E-2</v>
      </c>
      <c r="L619">
        <f t="shared" si="114"/>
        <v>2.9259259259259259E-2</v>
      </c>
      <c r="M619">
        <f t="shared" si="117"/>
        <v>1.8981481481481481E-2</v>
      </c>
    </row>
    <row r="620" spans="1:13" x14ac:dyDescent="0.2">
      <c r="A620">
        <v>619</v>
      </c>
      <c r="B620" t="s">
        <v>581</v>
      </c>
      <c r="C620" t="s">
        <v>608</v>
      </c>
      <c r="D620" t="str">
        <f t="shared" si="115"/>
        <v>John Newton</v>
      </c>
      <c r="E620" t="str">
        <f t="shared" si="116"/>
        <v>16:44</v>
      </c>
      <c r="F620">
        <f t="shared" si="109"/>
        <v>677</v>
      </c>
      <c r="H620" t="str">
        <f t="shared" si="110"/>
        <v>Apr 23, 2020</v>
      </c>
      <c r="I620" t="str">
        <f t="shared" si="112"/>
        <v>14:48</v>
      </c>
      <c r="J620" s="5">
        <f t="shared" si="113"/>
        <v>1.1620370370370371E-2</v>
      </c>
      <c r="K620">
        <f t="shared" si="111"/>
        <v>1.0277777777777778E-2</v>
      </c>
      <c r="L620">
        <f t="shared" si="114"/>
        <v>2.9259259259259259E-2</v>
      </c>
      <c r="M620">
        <f t="shared" si="117"/>
        <v>1.8981481481481481E-2</v>
      </c>
    </row>
    <row r="621" spans="1:13" x14ac:dyDescent="0.2">
      <c r="A621">
        <v>620</v>
      </c>
      <c r="B621" t="s">
        <v>581</v>
      </c>
      <c r="C621" t="s">
        <v>609</v>
      </c>
      <c r="D621" t="str">
        <f t="shared" si="115"/>
        <v>John Newton</v>
      </c>
      <c r="E621" t="str">
        <f t="shared" si="116"/>
        <v>17:33</v>
      </c>
      <c r="F621">
        <f t="shared" si="109"/>
        <v>1031</v>
      </c>
      <c r="H621" t="str">
        <f t="shared" si="110"/>
        <v>Apr 23, 2020</v>
      </c>
      <c r="I621" t="str">
        <f t="shared" si="112"/>
        <v>14:48</v>
      </c>
      <c r="J621" s="5">
        <f t="shared" si="113"/>
        <v>1.2187500000000002E-2</v>
      </c>
      <c r="K621">
        <f t="shared" si="111"/>
        <v>1.0277777777777778E-2</v>
      </c>
      <c r="L621">
        <f t="shared" si="114"/>
        <v>2.9259259259259259E-2</v>
      </c>
      <c r="M621">
        <f t="shared" si="117"/>
        <v>1.8981481481481481E-2</v>
      </c>
    </row>
    <row r="622" spans="1:13" x14ac:dyDescent="0.2">
      <c r="A622">
        <v>621</v>
      </c>
      <c r="B622" t="s">
        <v>581</v>
      </c>
      <c r="C622" t="s">
        <v>610</v>
      </c>
      <c r="D622" t="str">
        <f t="shared" si="115"/>
        <v>John Newton</v>
      </c>
      <c r="E622" t="str">
        <f t="shared" si="116"/>
        <v>18:39</v>
      </c>
      <c r="F622">
        <f t="shared" si="109"/>
        <v>801</v>
      </c>
      <c r="H622" t="str">
        <f t="shared" si="110"/>
        <v>Apr 23, 2020</v>
      </c>
      <c r="I622" t="str">
        <f t="shared" si="112"/>
        <v>14:48</v>
      </c>
      <c r="J622" s="5">
        <f t="shared" si="113"/>
        <v>1.2951388888888887E-2</v>
      </c>
      <c r="K622">
        <f t="shared" si="111"/>
        <v>1.0277777777777778E-2</v>
      </c>
      <c r="L622">
        <f t="shared" si="114"/>
        <v>2.9259259259259259E-2</v>
      </c>
      <c r="M622">
        <f t="shared" si="117"/>
        <v>1.8981481481481481E-2</v>
      </c>
    </row>
    <row r="623" spans="1:13" x14ac:dyDescent="0.2">
      <c r="A623">
        <v>622</v>
      </c>
      <c r="B623" t="s">
        <v>581</v>
      </c>
      <c r="C623" t="s">
        <v>611</v>
      </c>
      <c r="D623" t="str">
        <f t="shared" si="115"/>
        <v>John Newton</v>
      </c>
      <c r="E623" t="str">
        <f t="shared" si="116"/>
        <v>19:28</v>
      </c>
      <c r="F623">
        <f t="shared" si="109"/>
        <v>841</v>
      </c>
      <c r="H623" t="str">
        <f t="shared" si="110"/>
        <v>Apr 23, 2020</v>
      </c>
      <c r="I623" t="str">
        <f t="shared" si="112"/>
        <v>14:48</v>
      </c>
      <c r="J623" s="5">
        <f t="shared" si="113"/>
        <v>1.3518518518518518E-2</v>
      </c>
      <c r="K623">
        <f t="shared" si="111"/>
        <v>1.0277777777777778E-2</v>
      </c>
      <c r="L623">
        <f t="shared" si="114"/>
        <v>2.9259259259259259E-2</v>
      </c>
      <c r="M623">
        <f t="shared" si="117"/>
        <v>1.8981481481481481E-2</v>
      </c>
    </row>
    <row r="624" spans="1:13" x14ac:dyDescent="0.2">
      <c r="A624">
        <v>623</v>
      </c>
      <c r="B624" t="s">
        <v>581</v>
      </c>
      <c r="C624" t="s">
        <v>612</v>
      </c>
      <c r="D624" t="str">
        <f t="shared" si="115"/>
        <v>John Newton</v>
      </c>
      <c r="E624" t="str">
        <f t="shared" si="116"/>
        <v>20:23</v>
      </c>
      <c r="F624">
        <f t="shared" si="109"/>
        <v>892</v>
      </c>
      <c r="H624" t="str">
        <f t="shared" si="110"/>
        <v>Apr 23, 2020</v>
      </c>
      <c r="I624" t="str">
        <f t="shared" si="112"/>
        <v>14:48</v>
      </c>
      <c r="J624" s="5">
        <f t="shared" si="113"/>
        <v>1.4155092592592592E-2</v>
      </c>
      <c r="K624">
        <f t="shared" si="111"/>
        <v>1.0277777777777778E-2</v>
      </c>
      <c r="L624">
        <f t="shared" si="114"/>
        <v>2.9259259259259259E-2</v>
      </c>
      <c r="M624">
        <f t="shared" si="117"/>
        <v>1.8981481481481481E-2</v>
      </c>
    </row>
    <row r="625" spans="1:13" x14ac:dyDescent="0.2">
      <c r="A625">
        <v>624</v>
      </c>
      <c r="B625" t="s">
        <v>581</v>
      </c>
      <c r="C625" t="s">
        <v>613</v>
      </c>
      <c r="D625" t="str">
        <f t="shared" si="115"/>
        <v>John Newton</v>
      </c>
      <c r="E625" t="str">
        <f t="shared" si="116"/>
        <v>21:19</v>
      </c>
      <c r="F625">
        <f t="shared" si="109"/>
        <v>943</v>
      </c>
      <c r="H625" t="str">
        <f t="shared" si="110"/>
        <v>Apr 23, 2020</v>
      </c>
      <c r="I625" t="str">
        <f t="shared" si="112"/>
        <v>14:48</v>
      </c>
      <c r="J625" s="5">
        <f t="shared" si="113"/>
        <v>1.480324074074074E-2</v>
      </c>
      <c r="K625">
        <f t="shared" si="111"/>
        <v>1.0277777777777778E-2</v>
      </c>
      <c r="L625">
        <f t="shared" si="114"/>
        <v>2.9259259259259259E-2</v>
      </c>
      <c r="M625">
        <f t="shared" si="117"/>
        <v>1.8981481481481481E-2</v>
      </c>
    </row>
    <row r="626" spans="1:13" x14ac:dyDescent="0.2">
      <c r="A626">
        <v>625</v>
      </c>
      <c r="B626" t="s">
        <v>581</v>
      </c>
      <c r="C626" t="s">
        <v>614</v>
      </c>
      <c r="D626" t="str">
        <f t="shared" si="115"/>
        <v>John Newton</v>
      </c>
      <c r="E626" t="str">
        <f t="shared" si="116"/>
        <v>22:17</v>
      </c>
      <c r="F626">
        <f t="shared" si="109"/>
        <v>868</v>
      </c>
      <c r="H626" t="str">
        <f t="shared" si="110"/>
        <v>Apr 23, 2020</v>
      </c>
      <c r="I626" t="str">
        <f t="shared" si="112"/>
        <v>14:48</v>
      </c>
      <c r="J626" s="5">
        <f t="shared" si="113"/>
        <v>1.5474537037037038E-2</v>
      </c>
      <c r="K626">
        <f t="shared" si="111"/>
        <v>1.0277777777777778E-2</v>
      </c>
      <c r="L626">
        <f t="shared" si="114"/>
        <v>2.9259259259259259E-2</v>
      </c>
      <c r="M626">
        <f t="shared" si="117"/>
        <v>1.8981481481481481E-2</v>
      </c>
    </row>
    <row r="627" spans="1:13" x14ac:dyDescent="0.2">
      <c r="A627">
        <v>626</v>
      </c>
      <c r="B627" t="s">
        <v>581</v>
      </c>
      <c r="C627" t="s">
        <v>615</v>
      </c>
      <c r="D627" t="str">
        <f t="shared" si="115"/>
        <v>Matt Hancock</v>
      </c>
      <c r="E627" t="str">
        <f t="shared" si="116"/>
        <v>23:08</v>
      </c>
      <c r="F627">
        <f t="shared" si="109"/>
        <v>128</v>
      </c>
      <c r="H627" t="str">
        <f t="shared" si="110"/>
        <v>Apr 23, 2020</v>
      </c>
      <c r="I627" t="str">
        <f t="shared" si="112"/>
        <v>23:08</v>
      </c>
      <c r="J627" s="5">
        <f t="shared" si="113"/>
        <v>1.6064814814814813E-2</v>
      </c>
      <c r="K627">
        <f t="shared" si="111"/>
        <v>0</v>
      </c>
      <c r="L627">
        <f t="shared" si="114"/>
        <v>3.394675925925926E-2</v>
      </c>
      <c r="M627">
        <f t="shared" si="117"/>
        <v>3.394675925925926E-2</v>
      </c>
    </row>
    <row r="628" spans="1:13" x14ac:dyDescent="0.2">
      <c r="A628">
        <v>627</v>
      </c>
      <c r="B628" t="s">
        <v>581</v>
      </c>
      <c r="C628" t="s">
        <v>616</v>
      </c>
      <c r="D628" t="str">
        <f t="shared" ref="D628:D659" si="118">LEFT(C628,FIND("(",C628)-3)</f>
        <v>Laura Coonsburg</v>
      </c>
      <c r="E628" t="str">
        <f t="shared" ref="E628:E659" si="119">MID(C628,FIND("(",C628)+1,5)</f>
        <v>23:16</v>
      </c>
      <c r="F628">
        <f t="shared" si="109"/>
        <v>548</v>
      </c>
      <c r="H628" t="str">
        <f t="shared" si="110"/>
        <v>Apr 23, 2020</v>
      </c>
      <c r="I628" t="str">
        <f t="shared" si="112"/>
        <v>23:16</v>
      </c>
      <c r="J628" s="5">
        <f t="shared" si="113"/>
        <v>1.6157407407407409E-2</v>
      </c>
      <c r="K628">
        <f t="shared" si="111"/>
        <v>1.6157407407407409E-2</v>
      </c>
      <c r="L628">
        <f t="shared" si="114"/>
        <v>1.6157407407407409E-2</v>
      </c>
      <c r="M628">
        <f t="shared" si="117"/>
        <v>0</v>
      </c>
    </row>
    <row r="629" spans="1:13" x14ac:dyDescent="0.2">
      <c r="A629">
        <v>628</v>
      </c>
      <c r="B629" t="s">
        <v>581</v>
      </c>
      <c r="C629" t="s">
        <v>617</v>
      </c>
      <c r="D629" t="str">
        <f t="shared" si="118"/>
        <v>Matt Hancock</v>
      </c>
      <c r="E629" t="str">
        <f t="shared" si="119"/>
        <v>23:46</v>
      </c>
      <c r="F629">
        <f t="shared" si="109"/>
        <v>1030</v>
      </c>
      <c r="H629" t="str">
        <f t="shared" si="110"/>
        <v>Apr 23, 2020</v>
      </c>
      <c r="I629" t="str">
        <f t="shared" si="112"/>
        <v>23:46</v>
      </c>
      <c r="J629" s="5">
        <f t="shared" si="113"/>
        <v>1.650462962962963E-2</v>
      </c>
      <c r="K629">
        <f t="shared" si="111"/>
        <v>0</v>
      </c>
      <c r="L629">
        <f t="shared" si="114"/>
        <v>3.394675925925926E-2</v>
      </c>
      <c r="M629">
        <f t="shared" si="117"/>
        <v>3.394675925925926E-2</v>
      </c>
    </row>
    <row r="630" spans="1:13" x14ac:dyDescent="0.2">
      <c r="A630">
        <v>629</v>
      </c>
      <c r="B630" t="s">
        <v>581</v>
      </c>
      <c r="C630" t="s">
        <v>618</v>
      </c>
      <c r="D630" t="str">
        <f t="shared" si="118"/>
        <v>Sir Patrick Vallance</v>
      </c>
      <c r="E630" t="str">
        <f t="shared" si="119"/>
        <v>24:59</v>
      </c>
      <c r="F630">
        <f t="shared" si="109"/>
        <v>511</v>
      </c>
      <c r="H630" t="str">
        <f t="shared" si="110"/>
        <v>Apr 23, 2020</v>
      </c>
      <c r="I630" t="str">
        <f t="shared" si="112"/>
        <v>24:59</v>
      </c>
      <c r="J630" s="5">
        <f t="shared" si="113"/>
        <v>1.7349537037037038E-2</v>
      </c>
      <c r="K630">
        <f t="shared" si="111"/>
        <v>7.1759259259259259E-3</v>
      </c>
      <c r="L630">
        <f t="shared" si="114"/>
        <v>3.3449074074074069E-2</v>
      </c>
      <c r="M630">
        <f t="shared" si="117"/>
        <v>2.6273148148148143E-2</v>
      </c>
    </row>
    <row r="631" spans="1:13" x14ac:dyDescent="0.2">
      <c r="A631">
        <v>630</v>
      </c>
      <c r="B631" t="s">
        <v>581</v>
      </c>
      <c r="C631" t="s">
        <v>619</v>
      </c>
      <c r="D631" t="str">
        <f t="shared" si="118"/>
        <v>Matt Hancock</v>
      </c>
      <c r="E631" t="str">
        <f t="shared" si="119"/>
        <v>25:26</v>
      </c>
      <c r="F631">
        <f t="shared" si="109"/>
        <v>59</v>
      </c>
      <c r="H631" t="str">
        <f t="shared" si="110"/>
        <v>Apr 23, 2020</v>
      </c>
      <c r="I631" t="str">
        <f t="shared" si="112"/>
        <v>25:26</v>
      </c>
      <c r="J631" s="5">
        <f t="shared" si="113"/>
        <v>1.7662037037037035E-2</v>
      </c>
      <c r="K631">
        <f t="shared" si="111"/>
        <v>0</v>
      </c>
      <c r="L631">
        <f t="shared" si="114"/>
        <v>3.394675925925926E-2</v>
      </c>
      <c r="M631">
        <f t="shared" si="117"/>
        <v>3.394675925925926E-2</v>
      </c>
    </row>
    <row r="632" spans="1:13" x14ac:dyDescent="0.2">
      <c r="A632">
        <v>631</v>
      </c>
      <c r="B632" t="s">
        <v>581</v>
      </c>
      <c r="C632" t="s">
        <v>620</v>
      </c>
      <c r="D632" t="str">
        <f t="shared" si="118"/>
        <v>Speaker 3</v>
      </c>
      <c r="E632" t="str">
        <f t="shared" si="119"/>
        <v>25:30</v>
      </c>
      <c r="F632">
        <f t="shared" si="109"/>
        <v>41</v>
      </c>
      <c r="H632" t="str">
        <f t="shared" si="110"/>
        <v>Apr 23, 2020</v>
      </c>
      <c r="I632" t="str">
        <f t="shared" si="112"/>
        <v>25:30</v>
      </c>
      <c r="J632" s="5">
        <f t="shared" si="113"/>
        <v>1.7708333333333333E-2</v>
      </c>
      <c r="K632">
        <f t="shared" si="111"/>
        <v>1.7708333333333333E-2</v>
      </c>
      <c r="L632">
        <f t="shared" si="114"/>
        <v>1.7708333333333333E-2</v>
      </c>
      <c r="M632">
        <f t="shared" si="117"/>
        <v>0</v>
      </c>
    </row>
    <row r="633" spans="1:13" x14ac:dyDescent="0.2">
      <c r="A633">
        <v>632</v>
      </c>
      <c r="B633" t="s">
        <v>581</v>
      </c>
      <c r="C633" t="s">
        <v>621</v>
      </c>
      <c r="D633" t="str">
        <f t="shared" si="118"/>
        <v>Matt Hancock</v>
      </c>
      <c r="E633" t="str">
        <f t="shared" si="119"/>
        <v>25:32</v>
      </c>
      <c r="F633">
        <f t="shared" si="109"/>
        <v>36</v>
      </c>
      <c r="H633" t="str">
        <f t="shared" si="110"/>
        <v>Apr 23, 2020</v>
      </c>
      <c r="I633" t="str">
        <f t="shared" si="112"/>
        <v>25:32</v>
      </c>
      <c r="J633" s="5">
        <f t="shared" si="113"/>
        <v>1.7731481481481483E-2</v>
      </c>
      <c r="K633">
        <f t="shared" si="111"/>
        <v>0</v>
      </c>
      <c r="L633">
        <f t="shared" si="114"/>
        <v>3.394675925925926E-2</v>
      </c>
      <c r="M633">
        <f t="shared" si="117"/>
        <v>3.394675925925926E-2</v>
      </c>
    </row>
    <row r="634" spans="1:13" x14ac:dyDescent="0.2">
      <c r="A634">
        <v>633</v>
      </c>
      <c r="B634" t="s">
        <v>581</v>
      </c>
      <c r="C634" t="s">
        <v>622</v>
      </c>
      <c r="D634" t="str">
        <f t="shared" si="118"/>
        <v>Robert Peston</v>
      </c>
      <c r="E634" t="str">
        <f t="shared" si="119"/>
        <v>25:34</v>
      </c>
      <c r="F634">
        <f t="shared" si="109"/>
        <v>425</v>
      </c>
      <c r="H634" t="str">
        <f t="shared" si="110"/>
        <v>Apr 23, 2020</v>
      </c>
      <c r="I634" t="str">
        <f t="shared" si="112"/>
        <v>25:34</v>
      </c>
      <c r="J634" s="5">
        <f t="shared" si="113"/>
        <v>1.7754629629629631E-2</v>
      </c>
      <c r="K634">
        <f t="shared" si="111"/>
        <v>1.7754629629629631E-2</v>
      </c>
      <c r="L634">
        <f t="shared" si="114"/>
        <v>1.8078703703703704E-2</v>
      </c>
      <c r="M634">
        <f t="shared" si="117"/>
        <v>3.2407407407407385E-4</v>
      </c>
    </row>
    <row r="635" spans="1:13" x14ac:dyDescent="0.2">
      <c r="A635">
        <v>634</v>
      </c>
      <c r="B635" t="s">
        <v>581</v>
      </c>
      <c r="C635" t="s">
        <v>623</v>
      </c>
      <c r="D635" t="str">
        <f t="shared" si="118"/>
        <v>Robert Peston</v>
      </c>
      <c r="E635" t="str">
        <f t="shared" si="119"/>
        <v>26:02</v>
      </c>
      <c r="F635">
        <f t="shared" si="109"/>
        <v>362</v>
      </c>
      <c r="H635" t="str">
        <f t="shared" si="110"/>
        <v>Apr 23, 2020</v>
      </c>
      <c r="I635" t="str">
        <f t="shared" si="112"/>
        <v>25:34</v>
      </c>
      <c r="J635" s="5">
        <f t="shared" si="113"/>
        <v>1.8078703703703704E-2</v>
      </c>
      <c r="K635">
        <f t="shared" si="111"/>
        <v>1.7754629629629631E-2</v>
      </c>
      <c r="L635">
        <f t="shared" si="114"/>
        <v>1.8078703703703704E-2</v>
      </c>
      <c r="M635">
        <f t="shared" si="117"/>
        <v>3.2407407407407385E-4</v>
      </c>
    </row>
    <row r="636" spans="1:13" x14ac:dyDescent="0.2">
      <c r="A636">
        <v>635</v>
      </c>
      <c r="B636" t="s">
        <v>581</v>
      </c>
      <c r="C636" t="s">
        <v>624</v>
      </c>
      <c r="D636" t="str">
        <f t="shared" si="118"/>
        <v>Matt Hancock</v>
      </c>
      <c r="E636" t="str">
        <f t="shared" si="119"/>
        <v>26:27</v>
      </c>
      <c r="F636">
        <f t="shared" si="109"/>
        <v>104</v>
      </c>
      <c r="H636" t="str">
        <f t="shared" si="110"/>
        <v>Apr 23, 2020</v>
      </c>
      <c r="I636" t="str">
        <f t="shared" si="112"/>
        <v>26:27</v>
      </c>
      <c r="J636" s="5">
        <f t="shared" si="113"/>
        <v>1.8368055555555554E-2</v>
      </c>
      <c r="K636">
        <f t="shared" si="111"/>
        <v>0</v>
      </c>
      <c r="L636">
        <f t="shared" si="114"/>
        <v>3.394675925925926E-2</v>
      </c>
      <c r="M636">
        <f t="shared" si="117"/>
        <v>3.394675925925926E-2</v>
      </c>
    </row>
    <row r="637" spans="1:13" x14ac:dyDescent="0.2">
      <c r="A637">
        <v>636</v>
      </c>
      <c r="B637" t="s">
        <v>581</v>
      </c>
      <c r="C637" t="s">
        <v>625</v>
      </c>
      <c r="D637" t="str">
        <f t="shared" si="118"/>
        <v>John Newton</v>
      </c>
      <c r="E637" t="str">
        <f t="shared" si="119"/>
        <v>26:32</v>
      </c>
      <c r="F637">
        <f t="shared" si="109"/>
        <v>558</v>
      </c>
      <c r="H637" t="str">
        <f t="shared" si="110"/>
        <v>Apr 23, 2020</v>
      </c>
      <c r="I637" t="str">
        <f t="shared" si="112"/>
        <v>26:32</v>
      </c>
      <c r="J637" s="5">
        <f t="shared" si="113"/>
        <v>1.8425925925925925E-2</v>
      </c>
      <c r="K637">
        <f t="shared" si="111"/>
        <v>1.0277777777777778E-2</v>
      </c>
      <c r="L637">
        <f t="shared" si="114"/>
        <v>2.9259259259259259E-2</v>
      </c>
      <c r="M637">
        <f t="shared" si="117"/>
        <v>1.8981481481481481E-2</v>
      </c>
    </row>
    <row r="638" spans="1:13" x14ac:dyDescent="0.2">
      <c r="A638">
        <v>637</v>
      </c>
      <c r="B638" t="s">
        <v>581</v>
      </c>
      <c r="C638" t="s">
        <v>626</v>
      </c>
      <c r="D638" t="str">
        <f t="shared" si="118"/>
        <v>John Newton</v>
      </c>
      <c r="E638" t="str">
        <f t="shared" si="119"/>
        <v>27:04</v>
      </c>
      <c r="F638">
        <f t="shared" si="109"/>
        <v>328</v>
      </c>
      <c r="H638" t="str">
        <f t="shared" si="110"/>
        <v>Apr 23, 2020</v>
      </c>
      <c r="I638" t="str">
        <f t="shared" si="112"/>
        <v>26:32</v>
      </c>
      <c r="J638" s="5">
        <f t="shared" si="113"/>
        <v>1.8796296296296297E-2</v>
      </c>
      <c r="K638">
        <f t="shared" si="111"/>
        <v>1.0277777777777778E-2</v>
      </c>
      <c r="L638">
        <f t="shared" si="114"/>
        <v>2.9259259259259259E-2</v>
      </c>
      <c r="M638">
        <f t="shared" si="117"/>
        <v>1.8981481481481481E-2</v>
      </c>
    </row>
    <row r="639" spans="1:13" x14ac:dyDescent="0.2">
      <c r="A639">
        <v>638</v>
      </c>
      <c r="B639" t="s">
        <v>581</v>
      </c>
      <c r="C639" t="s">
        <v>627</v>
      </c>
      <c r="D639" t="str">
        <f t="shared" si="118"/>
        <v>Matt Hancock</v>
      </c>
      <c r="E639" t="str">
        <f t="shared" si="119"/>
        <v>27:26</v>
      </c>
      <c r="F639">
        <f t="shared" si="109"/>
        <v>48</v>
      </c>
      <c r="H639" t="str">
        <f t="shared" si="110"/>
        <v>Apr 23, 2020</v>
      </c>
      <c r="I639" t="str">
        <f t="shared" si="112"/>
        <v>27:26</v>
      </c>
      <c r="J639" s="5">
        <f t="shared" si="113"/>
        <v>1.9050925925925926E-2</v>
      </c>
      <c r="K639">
        <f t="shared" si="111"/>
        <v>0</v>
      </c>
      <c r="L639">
        <f t="shared" si="114"/>
        <v>3.394675925925926E-2</v>
      </c>
      <c r="M639">
        <f t="shared" si="117"/>
        <v>3.394675925925926E-2</v>
      </c>
    </row>
    <row r="640" spans="1:13" x14ac:dyDescent="0.2">
      <c r="A640">
        <v>639</v>
      </c>
      <c r="B640" t="s">
        <v>581</v>
      </c>
      <c r="C640" t="s">
        <v>628</v>
      </c>
      <c r="D640" t="str">
        <f t="shared" si="118"/>
        <v>Sir Patrick Vallance</v>
      </c>
      <c r="E640" t="str">
        <f t="shared" si="119"/>
        <v>27:28</v>
      </c>
      <c r="F640">
        <f t="shared" si="109"/>
        <v>454</v>
      </c>
      <c r="H640" t="str">
        <f t="shared" si="110"/>
        <v>Apr 23, 2020</v>
      </c>
      <c r="I640" t="str">
        <f t="shared" si="112"/>
        <v>27:28</v>
      </c>
      <c r="J640" s="5">
        <f t="shared" si="113"/>
        <v>1.9074074074074073E-2</v>
      </c>
      <c r="K640">
        <f t="shared" si="111"/>
        <v>7.1759259259259259E-3</v>
      </c>
      <c r="L640">
        <f t="shared" si="114"/>
        <v>3.3449074074074069E-2</v>
      </c>
      <c r="M640">
        <f t="shared" si="117"/>
        <v>2.6273148148148143E-2</v>
      </c>
    </row>
    <row r="641" spans="1:13" x14ac:dyDescent="0.2">
      <c r="A641">
        <v>640</v>
      </c>
      <c r="B641" t="s">
        <v>581</v>
      </c>
      <c r="C641" t="s">
        <v>629</v>
      </c>
      <c r="D641" t="str">
        <f t="shared" si="118"/>
        <v>Sir Patrick Vallance</v>
      </c>
      <c r="E641" t="str">
        <f t="shared" si="119"/>
        <v>27:49</v>
      </c>
      <c r="F641">
        <f t="shared" si="109"/>
        <v>625</v>
      </c>
      <c r="H641" t="str">
        <f t="shared" si="110"/>
        <v>Apr 23, 2020</v>
      </c>
      <c r="I641" t="str">
        <f t="shared" si="112"/>
        <v>27:28</v>
      </c>
      <c r="J641" s="5">
        <f t="shared" si="113"/>
        <v>1.9317129629629629E-2</v>
      </c>
      <c r="K641">
        <f t="shared" si="111"/>
        <v>7.1759259259259259E-3</v>
      </c>
      <c r="L641">
        <f t="shared" si="114"/>
        <v>3.3449074074074069E-2</v>
      </c>
      <c r="M641">
        <f t="shared" si="117"/>
        <v>2.6273148148148143E-2</v>
      </c>
    </row>
    <row r="642" spans="1:13" x14ac:dyDescent="0.2">
      <c r="A642">
        <v>641</v>
      </c>
      <c r="B642" t="s">
        <v>581</v>
      </c>
      <c r="C642" t="s">
        <v>630</v>
      </c>
      <c r="D642" t="str">
        <f t="shared" si="118"/>
        <v>Matt Hancock</v>
      </c>
      <c r="E642" t="str">
        <f t="shared" si="119"/>
        <v>28:27</v>
      </c>
      <c r="F642">
        <f t="shared" ref="F642:F705" si="120">LEN(C642)</f>
        <v>58</v>
      </c>
      <c r="H642" t="str">
        <f t="shared" ref="H642:H705" si="121">IF(ISBLANK(G642),H641,C642)</f>
        <v>Apr 23, 2020</v>
      </c>
      <c r="I642" t="str">
        <f t="shared" si="112"/>
        <v>28:27</v>
      </c>
      <c r="J642" s="5">
        <f t="shared" si="113"/>
        <v>1.9756944444444445E-2</v>
      </c>
      <c r="K642">
        <f t="shared" ref="K642:K705" si="122">_xlfn.MINIFS(J:J,D:D,D642,B:B,B642)</f>
        <v>0</v>
      </c>
      <c r="L642">
        <f t="shared" si="114"/>
        <v>3.394675925925926E-2</v>
      </c>
      <c r="M642">
        <f t="shared" si="117"/>
        <v>3.394675925925926E-2</v>
      </c>
    </row>
    <row r="643" spans="1:13" x14ac:dyDescent="0.2">
      <c r="A643">
        <v>642</v>
      </c>
      <c r="B643" t="s">
        <v>581</v>
      </c>
      <c r="C643" t="s">
        <v>631</v>
      </c>
      <c r="D643" t="str">
        <f t="shared" si="118"/>
        <v>Beth Rigby</v>
      </c>
      <c r="E643" t="str">
        <f t="shared" si="119"/>
        <v>28:31</v>
      </c>
      <c r="F643">
        <f t="shared" si="120"/>
        <v>565</v>
      </c>
      <c r="H643" t="str">
        <f t="shared" si="121"/>
        <v>Apr 23, 2020</v>
      </c>
      <c r="I643" t="str">
        <f t="shared" si="112"/>
        <v>28:31</v>
      </c>
      <c r="J643" s="5">
        <f t="shared" si="113"/>
        <v>1.9803240740740739E-2</v>
      </c>
      <c r="K643">
        <f t="shared" si="122"/>
        <v>1.9803240740740739E-2</v>
      </c>
      <c r="L643">
        <f t="shared" si="114"/>
        <v>1.9803240740740739E-2</v>
      </c>
      <c r="M643">
        <f t="shared" si="117"/>
        <v>0</v>
      </c>
    </row>
    <row r="644" spans="1:13" x14ac:dyDescent="0.2">
      <c r="A644">
        <v>643</v>
      </c>
      <c r="B644" t="s">
        <v>581</v>
      </c>
      <c r="C644" t="s">
        <v>632</v>
      </c>
      <c r="D644" t="str">
        <f t="shared" si="118"/>
        <v>Matt Hancock</v>
      </c>
      <c r="E644" t="str">
        <f t="shared" si="119"/>
        <v>29:13</v>
      </c>
      <c r="F644">
        <f t="shared" si="120"/>
        <v>271</v>
      </c>
      <c r="H644" t="str">
        <f t="shared" si="121"/>
        <v>Apr 23, 2020</v>
      </c>
      <c r="I644" t="str">
        <f t="shared" si="112"/>
        <v>29:13</v>
      </c>
      <c r="J644" s="5">
        <f t="shared" si="113"/>
        <v>2.028935185185185E-2</v>
      </c>
      <c r="K644">
        <f t="shared" si="122"/>
        <v>0</v>
      </c>
      <c r="L644">
        <f t="shared" si="114"/>
        <v>3.394675925925926E-2</v>
      </c>
      <c r="M644">
        <f t="shared" si="117"/>
        <v>3.394675925925926E-2</v>
      </c>
    </row>
    <row r="645" spans="1:13" x14ac:dyDescent="0.2">
      <c r="A645">
        <v>644</v>
      </c>
      <c r="B645" t="s">
        <v>581</v>
      </c>
      <c r="C645" t="s">
        <v>633</v>
      </c>
      <c r="D645" t="str">
        <f t="shared" si="118"/>
        <v>Matt Hancock</v>
      </c>
      <c r="E645" t="str">
        <f t="shared" si="119"/>
        <v>29:34</v>
      </c>
      <c r="F645">
        <f t="shared" si="120"/>
        <v>700</v>
      </c>
      <c r="H645" t="str">
        <f t="shared" si="121"/>
        <v>Apr 23, 2020</v>
      </c>
      <c r="I645" t="str">
        <f t="shared" si="112"/>
        <v>29:13</v>
      </c>
      <c r="J645" s="5">
        <f t="shared" si="113"/>
        <v>2.0532407407407405E-2</v>
      </c>
      <c r="K645">
        <f t="shared" si="122"/>
        <v>0</v>
      </c>
      <c r="L645">
        <f t="shared" si="114"/>
        <v>3.394675925925926E-2</v>
      </c>
      <c r="M645">
        <f t="shared" si="117"/>
        <v>3.394675925925926E-2</v>
      </c>
    </row>
    <row r="646" spans="1:13" x14ac:dyDescent="0.2">
      <c r="A646">
        <v>645</v>
      </c>
      <c r="B646" t="s">
        <v>581</v>
      </c>
      <c r="C646" t="s">
        <v>634</v>
      </c>
      <c r="D646" t="str">
        <f t="shared" si="118"/>
        <v>Matt Hancock</v>
      </c>
      <c r="E646" t="str">
        <f t="shared" si="119"/>
        <v>30:32</v>
      </c>
      <c r="F646">
        <f t="shared" si="120"/>
        <v>354</v>
      </c>
      <c r="H646" t="str">
        <f t="shared" si="121"/>
        <v>Apr 23, 2020</v>
      </c>
      <c r="I646" t="str">
        <f t="shared" ref="I646:I709" si="123">IF(D646=D645,I645,E646)</f>
        <v>29:13</v>
      </c>
      <c r="J646" s="5">
        <f t="shared" ref="J646:J709" si="124">TIME(0,LEFT(E646,2),RIGHT(E646,2))</f>
        <v>2.1203703703703707E-2</v>
      </c>
      <c r="K646">
        <f t="shared" si="122"/>
        <v>0</v>
      </c>
      <c r="L646">
        <f t="shared" ref="L646:L709" si="125">_xlfn.MAXIFS(J:J,D:D,D646,B:B,B646)</f>
        <v>3.394675925925926E-2</v>
      </c>
      <c r="M646">
        <f t="shared" si="117"/>
        <v>3.394675925925926E-2</v>
      </c>
    </row>
    <row r="647" spans="1:13" x14ac:dyDescent="0.2">
      <c r="A647">
        <v>646</v>
      </c>
      <c r="B647" t="s">
        <v>581</v>
      </c>
      <c r="C647" t="s">
        <v>635</v>
      </c>
      <c r="D647" t="str">
        <f t="shared" si="118"/>
        <v>Matt Hancock</v>
      </c>
      <c r="E647" t="str">
        <f t="shared" si="119"/>
        <v>30:58</v>
      </c>
      <c r="F647">
        <f t="shared" si="120"/>
        <v>636</v>
      </c>
      <c r="H647" t="str">
        <f t="shared" si="121"/>
        <v>Apr 23, 2020</v>
      </c>
      <c r="I647" t="str">
        <f t="shared" si="123"/>
        <v>29:13</v>
      </c>
      <c r="J647" s="5">
        <f t="shared" si="124"/>
        <v>2.1504629629629627E-2</v>
      </c>
      <c r="K647">
        <f t="shared" si="122"/>
        <v>0</v>
      </c>
      <c r="L647">
        <f t="shared" si="125"/>
        <v>3.394675925925926E-2</v>
      </c>
      <c r="M647">
        <f t="shared" si="117"/>
        <v>3.394675925925926E-2</v>
      </c>
    </row>
    <row r="648" spans="1:13" x14ac:dyDescent="0.2">
      <c r="A648">
        <v>647</v>
      </c>
      <c r="B648" t="s">
        <v>581</v>
      </c>
      <c r="C648" t="s">
        <v>636</v>
      </c>
      <c r="D648" t="str">
        <f t="shared" si="118"/>
        <v>Matt Hancock</v>
      </c>
      <c r="E648" t="str">
        <f t="shared" si="119"/>
        <v>31:41</v>
      </c>
      <c r="F648">
        <f t="shared" si="120"/>
        <v>322</v>
      </c>
      <c r="H648" t="str">
        <f t="shared" si="121"/>
        <v>Apr 23, 2020</v>
      </c>
      <c r="I648" t="str">
        <f t="shared" si="123"/>
        <v>29:13</v>
      </c>
      <c r="J648" s="5">
        <f t="shared" si="124"/>
        <v>2.2002314814814818E-2</v>
      </c>
      <c r="K648">
        <f t="shared" si="122"/>
        <v>0</v>
      </c>
      <c r="L648">
        <f t="shared" si="125"/>
        <v>3.394675925925926E-2</v>
      </c>
      <c r="M648">
        <f t="shared" si="117"/>
        <v>3.394675925925926E-2</v>
      </c>
    </row>
    <row r="649" spans="1:13" x14ac:dyDescent="0.2">
      <c r="A649">
        <v>648</v>
      </c>
      <c r="B649" t="s">
        <v>581</v>
      </c>
      <c r="C649" t="s">
        <v>637</v>
      </c>
      <c r="D649" t="str">
        <f t="shared" si="118"/>
        <v>Sir Patrick Vallance</v>
      </c>
      <c r="E649" t="str">
        <f t="shared" si="119"/>
        <v>31:59</v>
      </c>
      <c r="F649">
        <f t="shared" si="120"/>
        <v>627</v>
      </c>
      <c r="H649" t="str">
        <f t="shared" si="121"/>
        <v>Apr 23, 2020</v>
      </c>
      <c r="I649" t="str">
        <f t="shared" si="123"/>
        <v>31:59</v>
      </c>
      <c r="J649" s="5">
        <f t="shared" si="124"/>
        <v>2.2210648148148149E-2</v>
      </c>
      <c r="K649">
        <f t="shared" si="122"/>
        <v>7.1759259259259259E-3</v>
      </c>
      <c r="L649">
        <f t="shared" si="125"/>
        <v>3.3449074074074069E-2</v>
      </c>
      <c r="M649">
        <f t="shared" si="117"/>
        <v>2.6273148148148143E-2</v>
      </c>
    </row>
    <row r="650" spans="1:13" x14ac:dyDescent="0.2">
      <c r="A650">
        <v>649</v>
      </c>
      <c r="B650" t="s">
        <v>581</v>
      </c>
      <c r="C650" t="s">
        <v>638</v>
      </c>
      <c r="D650" t="str">
        <f t="shared" si="118"/>
        <v>Matt Hancock</v>
      </c>
      <c r="E650" t="str">
        <f t="shared" si="119"/>
        <v>32:41</v>
      </c>
      <c r="F650">
        <f t="shared" si="120"/>
        <v>66</v>
      </c>
      <c r="H650" t="str">
        <f t="shared" si="121"/>
        <v>Apr 23, 2020</v>
      </c>
      <c r="I650" t="str">
        <f t="shared" si="123"/>
        <v>32:41</v>
      </c>
      <c r="J650" s="5">
        <f t="shared" si="124"/>
        <v>2.269675925925926E-2</v>
      </c>
      <c r="K650">
        <f t="shared" si="122"/>
        <v>0</v>
      </c>
      <c r="L650">
        <f t="shared" si="125"/>
        <v>3.394675925925926E-2</v>
      </c>
      <c r="M650">
        <f t="shared" si="117"/>
        <v>3.394675925925926E-2</v>
      </c>
    </row>
    <row r="651" spans="1:13" x14ac:dyDescent="0.2">
      <c r="A651">
        <v>650</v>
      </c>
      <c r="B651" t="s">
        <v>581</v>
      </c>
      <c r="C651" t="s">
        <v>639</v>
      </c>
      <c r="D651" t="str">
        <f t="shared" si="118"/>
        <v>Ben Kentish</v>
      </c>
      <c r="E651" t="str">
        <f t="shared" si="119"/>
        <v>32:46</v>
      </c>
      <c r="F651">
        <f t="shared" si="120"/>
        <v>456</v>
      </c>
      <c r="H651" t="str">
        <f t="shared" si="121"/>
        <v>Apr 23, 2020</v>
      </c>
      <c r="I651" t="str">
        <f t="shared" si="123"/>
        <v>32:46</v>
      </c>
      <c r="J651" s="5">
        <f t="shared" si="124"/>
        <v>2.2754629629629628E-2</v>
      </c>
      <c r="K651">
        <f t="shared" si="122"/>
        <v>2.2754629629629628E-2</v>
      </c>
      <c r="L651">
        <f t="shared" si="125"/>
        <v>2.3055555555555555E-2</v>
      </c>
      <c r="M651">
        <f t="shared" si="117"/>
        <v>3.0092592592592671E-4</v>
      </c>
    </row>
    <row r="652" spans="1:13" x14ac:dyDescent="0.2">
      <c r="A652">
        <v>651</v>
      </c>
      <c r="B652" t="s">
        <v>581</v>
      </c>
      <c r="C652" t="s">
        <v>640</v>
      </c>
      <c r="D652" t="str">
        <f t="shared" si="118"/>
        <v>Ben Kentish</v>
      </c>
      <c r="E652" t="str">
        <f t="shared" si="119"/>
        <v>33:12</v>
      </c>
      <c r="F652">
        <f t="shared" si="120"/>
        <v>770</v>
      </c>
      <c r="H652" t="str">
        <f t="shared" si="121"/>
        <v>Apr 23, 2020</v>
      </c>
      <c r="I652" t="str">
        <f t="shared" si="123"/>
        <v>32:46</v>
      </c>
      <c r="J652" s="5">
        <f t="shared" si="124"/>
        <v>2.3055555555555555E-2</v>
      </c>
      <c r="K652">
        <f t="shared" si="122"/>
        <v>2.2754629629629628E-2</v>
      </c>
      <c r="L652">
        <f t="shared" si="125"/>
        <v>2.3055555555555555E-2</v>
      </c>
      <c r="M652">
        <f t="shared" si="117"/>
        <v>3.0092592592592671E-4</v>
      </c>
    </row>
    <row r="653" spans="1:13" x14ac:dyDescent="0.2">
      <c r="A653">
        <v>652</v>
      </c>
      <c r="B653" t="s">
        <v>581</v>
      </c>
      <c r="C653" t="s">
        <v>641</v>
      </c>
      <c r="D653" t="str">
        <f t="shared" si="118"/>
        <v>Matt Hancock</v>
      </c>
      <c r="E653" t="str">
        <f t="shared" si="119"/>
        <v>33:58</v>
      </c>
      <c r="F653">
        <f t="shared" si="120"/>
        <v>416</v>
      </c>
      <c r="H653" t="str">
        <f t="shared" si="121"/>
        <v>Apr 23, 2020</v>
      </c>
      <c r="I653" t="str">
        <f t="shared" si="123"/>
        <v>33:58</v>
      </c>
      <c r="J653" s="5">
        <f t="shared" si="124"/>
        <v>2.3587962962962963E-2</v>
      </c>
      <c r="K653">
        <f t="shared" si="122"/>
        <v>0</v>
      </c>
      <c r="L653">
        <f t="shared" si="125"/>
        <v>3.394675925925926E-2</v>
      </c>
      <c r="M653">
        <f t="shared" si="117"/>
        <v>3.394675925925926E-2</v>
      </c>
    </row>
    <row r="654" spans="1:13" x14ac:dyDescent="0.2">
      <c r="A654">
        <v>653</v>
      </c>
      <c r="B654" t="s">
        <v>581</v>
      </c>
      <c r="C654" t="s">
        <v>642</v>
      </c>
      <c r="D654" t="str">
        <f t="shared" si="118"/>
        <v>Matt Hancock</v>
      </c>
      <c r="E654" t="str">
        <f t="shared" si="119"/>
        <v>34:31</v>
      </c>
      <c r="F654">
        <f t="shared" si="120"/>
        <v>269</v>
      </c>
      <c r="H654" t="str">
        <f t="shared" si="121"/>
        <v>Apr 23, 2020</v>
      </c>
      <c r="I654" t="str">
        <f t="shared" si="123"/>
        <v>33:58</v>
      </c>
      <c r="J654" s="5">
        <f t="shared" si="124"/>
        <v>2.3969907407407409E-2</v>
      </c>
      <c r="K654">
        <f t="shared" si="122"/>
        <v>0</v>
      </c>
      <c r="L654">
        <f t="shared" si="125"/>
        <v>3.394675925925926E-2</v>
      </c>
      <c r="M654">
        <f t="shared" si="117"/>
        <v>3.394675925925926E-2</v>
      </c>
    </row>
    <row r="655" spans="1:13" x14ac:dyDescent="0.2">
      <c r="A655">
        <v>654</v>
      </c>
      <c r="B655" t="s">
        <v>581</v>
      </c>
      <c r="C655" t="s">
        <v>643</v>
      </c>
      <c r="D655" t="str">
        <f t="shared" si="118"/>
        <v>Matt Hancock</v>
      </c>
      <c r="E655" t="str">
        <f t="shared" si="119"/>
        <v>34:51</v>
      </c>
      <c r="F655">
        <f t="shared" si="120"/>
        <v>660</v>
      </c>
      <c r="H655" t="str">
        <f t="shared" si="121"/>
        <v>Apr 23, 2020</v>
      </c>
      <c r="I655" t="str">
        <f t="shared" si="123"/>
        <v>33:58</v>
      </c>
      <c r="J655" s="5">
        <f t="shared" si="124"/>
        <v>2.4201388888888887E-2</v>
      </c>
      <c r="K655">
        <f t="shared" si="122"/>
        <v>0</v>
      </c>
      <c r="L655">
        <f t="shared" si="125"/>
        <v>3.394675925925926E-2</v>
      </c>
      <c r="M655">
        <f t="shared" si="117"/>
        <v>3.394675925925926E-2</v>
      </c>
    </row>
    <row r="656" spans="1:13" x14ac:dyDescent="0.2">
      <c r="A656">
        <v>655</v>
      </c>
      <c r="B656" t="s">
        <v>581</v>
      </c>
      <c r="C656" t="s">
        <v>644</v>
      </c>
      <c r="D656" t="str">
        <f t="shared" si="118"/>
        <v>Matt Hancock</v>
      </c>
      <c r="E656" t="str">
        <f t="shared" si="119"/>
        <v>35:35</v>
      </c>
      <c r="F656">
        <f t="shared" si="120"/>
        <v>55</v>
      </c>
      <c r="H656" t="str">
        <f t="shared" si="121"/>
        <v>Apr 23, 2020</v>
      </c>
      <c r="I656" t="str">
        <f t="shared" si="123"/>
        <v>33:58</v>
      </c>
      <c r="J656" s="5">
        <f t="shared" si="124"/>
        <v>2.4710648148148148E-2</v>
      </c>
      <c r="K656">
        <f t="shared" si="122"/>
        <v>0</v>
      </c>
      <c r="L656">
        <f t="shared" si="125"/>
        <v>3.394675925925926E-2</v>
      </c>
      <c r="M656">
        <f t="shared" si="117"/>
        <v>3.394675925925926E-2</v>
      </c>
    </row>
    <row r="657" spans="1:13" x14ac:dyDescent="0.2">
      <c r="A657">
        <v>656</v>
      </c>
      <c r="B657" t="s">
        <v>581</v>
      </c>
      <c r="C657" t="s">
        <v>645</v>
      </c>
      <c r="D657" t="str">
        <f t="shared" si="118"/>
        <v>Sir Patrick Vallance</v>
      </c>
      <c r="E657" t="str">
        <f t="shared" si="119"/>
        <v>35:36</v>
      </c>
      <c r="F657">
        <f t="shared" si="120"/>
        <v>316</v>
      </c>
      <c r="H657" t="str">
        <f t="shared" si="121"/>
        <v>Apr 23, 2020</v>
      </c>
      <c r="I657" t="str">
        <f t="shared" si="123"/>
        <v>35:36</v>
      </c>
      <c r="J657" s="5">
        <f t="shared" si="124"/>
        <v>2.4722222222222225E-2</v>
      </c>
      <c r="K657">
        <f t="shared" si="122"/>
        <v>7.1759259259259259E-3</v>
      </c>
      <c r="L657">
        <f t="shared" si="125"/>
        <v>3.3449074074074069E-2</v>
      </c>
      <c r="M657">
        <f t="shared" si="117"/>
        <v>2.6273148148148143E-2</v>
      </c>
    </row>
    <row r="658" spans="1:13" x14ac:dyDescent="0.2">
      <c r="A658">
        <v>657</v>
      </c>
      <c r="B658" t="s">
        <v>581</v>
      </c>
      <c r="C658" t="s">
        <v>646</v>
      </c>
      <c r="D658" t="str">
        <f t="shared" si="118"/>
        <v>Matt Hancock</v>
      </c>
      <c r="E658" t="str">
        <f t="shared" si="119"/>
        <v>35:52</v>
      </c>
      <c r="F658">
        <f t="shared" si="120"/>
        <v>68</v>
      </c>
      <c r="H658" t="str">
        <f t="shared" si="121"/>
        <v>Apr 23, 2020</v>
      </c>
      <c r="I658" t="str">
        <f t="shared" si="123"/>
        <v>35:52</v>
      </c>
      <c r="J658" s="5">
        <f t="shared" si="124"/>
        <v>2.4907407407407406E-2</v>
      </c>
      <c r="K658">
        <f t="shared" si="122"/>
        <v>0</v>
      </c>
      <c r="L658">
        <f t="shared" si="125"/>
        <v>3.394675925925926E-2</v>
      </c>
      <c r="M658">
        <f t="shared" si="117"/>
        <v>3.394675925925926E-2</v>
      </c>
    </row>
    <row r="659" spans="1:13" x14ac:dyDescent="0.2">
      <c r="A659">
        <v>658</v>
      </c>
      <c r="B659" t="s">
        <v>581</v>
      </c>
      <c r="C659" t="s">
        <v>647</v>
      </c>
      <c r="D659" t="str">
        <f t="shared" si="118"/>
        <v>Macer Hall</v>
      </c>
      <c r="E659" t="str">
        <f t="shared" si="119"/>
        <v>35:56</v>
      </c>
      <c r="F659">
        <f t="shared" si="120"/>
        <v>527</v>
      </c>
      <c r="H659" t="str">
        <f t="shared" si="121"/>
        <v>Apr 23, 2020</v>
      </c>
      <c r="I659" t="str">
        <f t="shared" si="123"/>
        <v>35:56</v>
      </c>
      <c r="J659" s="5">
        <f t="shared" si="124"/>
        <v>2.49537037037037E-2</v>
      </c>
      <c r="K659">
        <f t="shared" si="122"/>
        <v>2.49537037037037E-2</v>
      </c>
      <c r="L659">
        <f t="shared" si="125"/>
        <v>2.5277777777777777E-2</v>
      </c>
      <c r="M659">
        <f t="shared" si="117"/>
        <v>3.2407407407407732E-4</v>
      </c>
    </row>
    <row r="660" spans="1:13" x14ac:dyDescent="0.2">
      <c r="A660">
        <v>659</v>
      </c>
      <c r="B660" t="s">
        <v>581</v>
      </c>
      <c r="C660" t="s">
        <v>648</v>
      </c>
      <c r="D660" t="str">
        <f t="shared" ref="D660:D686" si="126">LEFT(C660,FIND("(",C660)-3)</f>
        <v>Macer Hall</v>
      </c>
      <c r="E660" t="str">
        <f t="shared" ref="E660:E686" si="127">MID(C660,FIND("(",C660)+1,5)</f>
        <v>36:24</v>
      </c>
      <c r="F660">
        <f t="shared" si="120"/>
        <v>445</v>
      </c>
      <c r="H660" t="str">
        <f t="shared" si="121"/>
        <v>Apr 23, 2020</v>
      </c>
      <c r="I660" t="str">
        <f t="shared" si="123"/>
        <v>35:56</v>
      </c>
      <c r="J660" s="5">
        <f t="shared" si="124"/>
        <v>2.5277777777777777E-2</v>
      </c>
      <c r="K660">
        <f t="shared" si="122"/>
        <v>2.49537037037037E-2</v>
      </c>
      <c r="L660">
        <f t="shared" si="125"/>
        <v>2.5277777777777777E-2</v>
      </c>
      <c r="M660">
        <f t="shared" si="117"/>
        <v>3.2407407407407732E-4</v>
      </c>
    </row>
    <row r="661" spans="1:13" x14ac:dyDescent="0.2">
      <c r="A661">
        <v>660</v>
      </c>
      <c r="B661" t="s">
        <v>581</v>
      </c>
      <c r="C661" t="s">
        <v>649</v>
      </c>
      <c r="D661" t="str">
        <f t="shared" si="126"/>
        <v>Matt Hancock</v>
      </c>
      <c r="E661" t="str">
        <f t="shared" si="127"/>
        <v>36:48</v>
      </c>
      <c r="F661">
        <f t="shared" si="120"/>
        <v>406</v>
      </c>
      <c r="H661" t="str">
        <f t="shared" si="121"/>
        <v>Apr 23, 2020</v>
      </c>
      <c r="I661" t="str">
        <f t="shared" si="123"/>
        <v>36:48</v>
      </c>
      <c r="J661" s="5">
        <f t="shared" si="124"/>
        <v>2.5555555555555554E-2</v>
      </c>
      <c r="K661">
        <f t="shared" si="122"/>
        <v>0</v>
      </c>
      <c r="L661">
        <f t="shared" si="125"/>
        <v>3.394675925925926E-2</v>
      </c>
      <c r="M661">
        <f t="shared" si="117"/>
        <v>3.394675925925926E-2</v>
      </c>
    </row>
    <row r="662" spans="1:13" x14ac:dyDescent="0.2">
      <c r="A662">
        <v>661</v>
      </c>
      <c r="B662" t="s">
        <v>581</v>
      </c>
      <c r="C662" t="s">
        <v>650</v>
      </c>
      <c r="D662" t="str">
        <f t="shared" si="126"/>
        <v>Matt Hancock</v>
      </c>
      <c r="E662" t="str">
        <f t="shared" si="127"/>
        <v>37:20</v>
      </c>
      <c r="F662">
        <f t="shared" si="120"/>
        <v>348</v>
      </c>
      <c r="H662" t="str">
        <f t="shared" si="121"/>
        <v>Apr 23, 2020</v>
      </c>
      <c r="I662" t="str">
        <f t="shared" si="123"/>
        <v>36:48</v>
      </c>
      <c r="J662" s="5">
        <f t="shared" si="124"/>
        <v>2.5925925925925925E-2</v>
      </c>
      <c r="K662">
        <f t="shared" si="122"/>
        <v>0</v>
      </c>
      <c r="L662">
        <f t="shared" si="125"/>
        <v>3.394675925925926E-2</v>
      </c>
      <c r="M662">
        <f t="shared" si="117"/>
        <v>3.394675925925926E-2</v>
      </c>
    </row>
    <row r="663" spans="1:13" x14ac:dyDescent="0.2">
      <c r="A663">
        <v>662</v>
      </c>
      <c r="B663" t="s">
        <v>581</v>
      </c>
      <c r="C663" t="s">
        <v>651</v>
      </c>
      <c r="D663" t="str">
        <f t="shared" si="126"/>
        <v>Matt Hancock</v>
      </c>
      <c r="E663" t="str">
        <f t="shared" si="127"/>
        <v>37:44</v>
      </c>
      <c r="F663">
        <f t="shared" si="120"/>
        <v>244</v>
      </c>
      <c r="H663" t="str">
        <f t="shared" si="121"/>
        <v>Apr 23, 2020</v>
      </c>
      <c r="I663" t="str">
        <f t="shared" si="123"/>
        <v>36:48</v>
      </c>
      <c r="J663" s="5">
        <f t="shared" si="124"/>
        <v>2.6203703703703705E-2</v>
      </c>
      <c r="K663">
        <f t="shared" si="122"/>
        <v>0</v>
      </c>
      <c r="L663">
        <f t="shared" si="125"/>
        <v>3.394675925925926E-2</v>
      </c>
      <c r="M663">
        <f t="shared" si="117"/>
        <v>3.394675925925926E-2</v>
      </c>
    </row>
    <row r="664" spans="1:13" x14ac:dyDescent="0.2">
      <c r="A664">
        <v>663</v>
      </c>
      <c r="B664" t="s">
        <v>581</v>
      </c>
      <c r="C664" t="s">
        <v>652</v>
      </c>
      <c r="D664" t="str">
        <f t="shared" si="126"/>
        <v>Sir Patrick Vallance</v>
      </c>
      <c r="E664" t="str">
        <f t="shared" si="127"/>
        <v>37:59</v>
      </c>
      <c r="F664">
        <f t="shared" si="120"/>
        <v>760</v>
      </c>
      <c r="H664" t="str">
        <f t="shared" si="121"/>
        <v>Apr 23, 2020</v>
      </c>
      <c r="I664" t="str">
        <f t="shared" si="123"/>
        <v>37:59</v>
      </c>
      <c r="J664" s="5">
        <f t="shared" si="124"/>
        <v>2.6377314814814815E-2</v>
      </c>
      <c r="K664">
        <f t="shared" si="122"/>
        <v>7.1759259259259259E-3</v>
      </c>
      <c r="L664">
        <f t="shared" si="125"/>
        <v>3.3449074074074069E-2</v>
      </c>
      <c r="M664">
        <f t="shared" si="117"/>
        <v>2.6273148148148143E-2</v>
      </c>
    </row>
    <row r="665" spans="1:13" x14ac:dyDescent="0.2">
      <c r="A665">
        <v>664</v>
      </c>
      <c r="B665" t="s">
        <v>581</v>
      </c>
      <c r="C665" t="s">
        <v>653</v>
      </c>
      <c r="D665" t="str">
        <f t="shared" si="126"/>
        <v>Matt Hancock</v>
      </c>
      <c r="E665" t="str">
        <f t="shared" si="127"/>
        <v>38:39</v>
      </c>
      <c r="F665">
        <f t="shared" si="120"/>
        <v>288</v>
      </c>
      <c r="H665" t="str">
        <f t="shared" si="121"/>
        <v>Apr 23, 2020</v>
      </c>
      <c r="I665" t="str">
        <f t="shared" si="123"/>
        <v>38:39</v>
      </c>
      <c r="J665" s="5">
        <f t="shared" si="124"/>
        <v>2.6840277777777779E-2</v>
      </c>
      <c r="K665">
        <f t="shared" si="122"/>
        <v>0</v>
      </c>
      <c r="L665">
        <f t="shared" si="125"/>
        <v>3.394675925925926E-2</v>
      </c>
      <c r="M665">
        <f t="shared" si="117"/>
        <v>3.394675925925926E-2</v>
      </c>
    </row>
    <row r="666" spans="1:13" x14ac:dyDescent="0.2">
      <c r="A666">
        <v>665</v>
      </c>
      <c r="B666" t="s">
        <v>581</v>
      </c>
      <c r="C666" t="s">
        <v>654</v>
      </c>
      <c r="D666" t="str">
        <f t="shared" si="126"/>
        <v>Joe Murphy</v>
      </c>
      <c r="E666" t="str">
        <f t="shared" si="127"/>
        <v>39:01</v>
      </c>
      <c r="F666">
        <f t="shared" si="120"/>
        <v>39</v>
      </c>
      <c r="H666" t="str">
        <f t="shared" si="121"/>
        <v>Apr 23, 2020</v>
      </c>
      <c r="I666" t="str">
        <f t="shared" si="123"/>
        <v>39:01</v>
      </c>
      <c r="J666" s="5">
        <f t="shared" si="124"/>
        <v>2.7094907407407404E-2</v>
      </c>
      <c r="K666">
        <f t="shared" si="122"/>
        <v>2.7094907407407404E-2</v>
      </c>
      <c r="L666">
        <f t="shared" si="125"/>
        <v>2.7129629629629632E-2</v>
      </c>
      <c r="M666">
        <f t="shared" si="117"/>
        <v>3.472222222222765E-5</v>
      </c>
    </row>
    <row r="667" spans="1:13" x14ac:dyDescent="0.2">
      <c r="A667">
        <v>666</v>
      </c>
      <c r="B667" t="s">
        <v>581</v>
      </c>
      <c r="C667" t="s">
        <v>655</v>
      </c>
      <c r="D667" t="str">
        <f t="shared" si="126"/>
        <v>Joe Murphy</v>
      </c>
      <c r="E667" t="str">
        <f t="shared" si="127"/>
        <v>39:04</v>
      </c>
      <c r="F667">
        <f t="shared" si="120"/>
        <v>876</v>
      </c>
      <c r="H667" t="str">
        <f t="shared" si="121"/>
        <v>Apr 23, 2020</v>
      </c>
      <c r="I667" t="str">
        <f t="shared" si="123"/>
        <v>39:01</v>
      </c>
      <c r="J667" s="5">
        <f t="shared" si="124"/>
        <v>2.7129629629629632E-2</v>
      </c>
      <c r="K667">
        <f t="shared" si="122"/>
        <v>2.7094907407407404E-2</v>
      </c>
      <c r="L667">
        <f t="shared" si="125"/>
        <v>2.7129629629629632E-2</v>
      </c>
      <c r="M667">
        <f t="shared" si="117"/>
        <v>3.472222222222765E-5</v>
      </c>
    </row>
    <row r="668" spans="1:13" x14ac:dyDescent="0.2">
      <c r="A668">
        <v>667</v>
      </c>
      <c r="B668" t="s">
        <v>581</v>
      </c>
      <c r="C668" t="s">
        <v>656</v>
      </c>
      <c r="D668" t="str">
        <f t="shared" si="126"/>
        <v>Matt Hancock</v>
      </c>
      <c r="E668" t="str">
        <f t="shared" si="127"/>
        <v>40:01</v>
      </c>
      <c r="F668">
        <f t="shared" si="120"/>
        <v>447</v>
      </c>
      <c r="H668" t="str">
        <f t="shared" si="121"/>
        <v>Apr 23, 2020</v>
      </c>
      <c r="I668" t="str">
        <f t="shared" si="123"/>
        <v>40:01</v>
      </c>
      <c r="J668" s="5">
        <f t="shared" si="124"/>
        <v>2.7789351851851853E-2</v>
      </c>
      <c r="K668">
        <f t="shared" si="122"/>
        <v>0</v>
      </c>
      <c r="L668">
        <f t="shared" si="125"/>
        <v>3.394675925925926E-2</v>
      </c>
      <c r="M668">
        <f t="shared" si="117"/>
        <v>3.394675925925926E-2</v>
      </c>
    </row>
    <row r="669" spans="1:13" x14ac:dyDescent="0.2">
      <c r="A669">
        <v>668</v>
      </c>
      <c r="B669" t="s">
        <v>581</v>
      </c>
      <c r="C669" t="s">
        <v>657</v>
      </c>
      <c r="D669" t="str">
        <f t="shared" si="126"/>
        <v>Sir Patrick Vallance</v>
      </c>
      <c r="E669" t="str">
        <f t="shared" si="127"/>
        <v>40:38</v>
      </c>
      <c r="F669">
        <f t="shared" si="120"/>
        <v>521</v>
      </c>
      <c r="H669" t="str">
        <f t="shared" si="121"/>
        <v>Apr 23, 2020</v>
      </c>
      <c r="I669" t="str">
        <f t="shared" si="123"/>
        <v>40:38</v>
      </c>
      <c r="J669" s="5">
        <f t="shared" si="124"/>
        <v>2.8217592592592589E-2</v>
      </c>
      <c r="K669">
        <f t="shared" si="122"/>
        <v>7.1759259259259259E-3</v>
      </c>
      <c r="L669">
        <f t="shared" si="125"/>
        <v>3.3449074074074069E-2</v>
      </c>
      <c r="M669">
        <f t="shared" si="117"/>
        <v>2.6273148148148143E-2</v>
      </c>
    </row>
    <row r="670" spans="1:13" x14ac:dyDescent="0.2">
      <c r="A670">
        <v>669</v>
      </c>
      <c r="B670" t="s">
        <v>581</v>
      </c>
      <c r="C670" t="s">
        <v>658</v>
      </c>
      <c r="D670" t="str">
        <f t="shared" si="126"/>
        <v>Sir Patrick Vallance</v>
      </c>
      <c r="E670" t="str">
        <f t="shared" si="127"/>
        <v>41:04</v>
      </c>
      <c r="F670">
        <f t="shared" si="120"/>
        <v>684</v>
      </c>
      <c r="H670" t="str">
        <f t="shared" si="121"/>
        <v>Apr 23, 2020</v>
      </c>
      <c r="I670" t="str">
        <f t="shared" si="123"/>
        <v>40:38</v>
      </c>
      <c r="J670" s="5">
        <f t="shared" si="124"/>
        <v>2.8518518518518523E-2</v>
      </c>
      <c r="K670">
        <f t="shared" si="122"/>
        <v>7.1759259259259259E-3</v>
      </c>
      <c r="L670">
        <f t="shared" si="125"/>
        <v>3.3449074074074069E-2</v>
      </c>
      <c r="M670">
        <f t="shared" si="117"/>
        <v>2.6273148148148143E-2</v>
      </c>
    </row>
    <row r="671" spans="1:13" x14ac:dyDescent="0.2">
      <c r="A671">
        <v>670</v>
      </c>
      <c r="B671" t="s">
        <v>581</v>
      </c>
      <c r="C671" t="s">
        <v>659</v>
      </c>
      <c r="D671" t="str">
        <f t="shared" si="126"/>
        <v>Matt Hancock</v>
      </c>
      <c r="E671" t="str">
        <f t="shared" si="127"/>
        <v>41:40</v>
      </c>
      <c r="F671">
        <f t="shared" si="120"/>
        <v>73</v>
      </c>
      <c r="H671" t="str">
        <f t="shared" si="121"/>
        <v>Apr 23, 2020</v>
      </c>
      <c r="I671" t="str">
        <f t="shared" si="123"/>
        <v>41:40</v>
      </c>
      <c r="J671" s="5">
        <f t="shared" si="124"/>
        <v>2.8935185185185185E-2</v>
      </c>
      <c r="K671">
        <f t="shared" si="122"/>
        <v>0</v>
      </c>
      <c r="L671">
        <f t="shared" si="125"/>
        <v>3.394675925925926E-2</v>
      </c>
      <c r="M671">
        <f t="shared" ref="M671:M734" si="128">L671-K671</f>
        <v>3.394675925925926E-2</v>
      </c>
    </row>
    <row r="672" spans="1:13" x14ac:dyDescent="0.2">
      <c r="A672">
        <v>671</v>
      </c>
      <c r="B672" t="s">
        <v>581</v>
      </c>
      <c r="C672" t="s">
        <v>660</v>
      </c>
      <c r="D672" t="str">
        <f t="shared" si="126"/>
        <v>John Newton</v>
      </c>
      <c r="E672" t="str">
        <f t="shared" si="127"/>
        <v>41:44</v>
      </c>
      <c r="F672">
        <f t="shared" si="120"/>
        <v>505</v>
      </c>
      <c r="H672" t="str">
        <f t="shared" si="121"/>
        <v>Apr 23, 2020</v>
      </c>
      <c r="I672" t="str">
        <f t="shared" si="123"/>
        <v>41:44</v>
      </c>
      <c r="J672" s="5">
        <f t="shared" si="124"/>
        <v>2.8981481481481483E-2</v>
      </c>
      <c r="K672">
        <f t="shared" si="122"/>
        <v>1.0277777777777778E-2</v>
      </c>
      <c r="L672">
        <f t="shared" si="125"/>
        <v>2.9259259259259259E-2</v>
      </c>
      <c r="M672">
        <f t="shared" si="128"/>
        <v>1.8981481481481481E-2</v>
      </c>
    </row>
    <row r="673" spans="1:13" x14ac:dyDescent="0.2">
      <c r="A673">
        <v>672</v>
      </c>
      <c r="B673" t="s">
        <v>581</v>
      </c>
      <c r="C673" t="s">
        <v>661</v>
      </c>
      <c r="D673" t="str">
        <f t="shared" si="126"/>
        <v>John Newton</v>
      </c>
      <c r="E673" t="str">
        <f t="shared" si="127"/>
        <v>42:08</v>
      </c>
      <c r="F673">
        <f t="shared" si="120"/>
        <v>597</v>
      </c>
      <c r="H673" t="str">
        <f t="shared" si="121"/>
        <v>Apr 23, 2020</v>
      </c>
      <c r="I673" t="str">
        <f t="shared" si="123"/>
        <v>41:44</v>
      </c>
      <c r="J673" s="5">
        <f t="shared" si="124"/>
        <v>2.9259259259259259E-2</v>
      </c>
      <c r="K673">
        <f t="shared" si="122"/>
        <v>1.0277777777777778E-2</v>
      </c>
      <c r="L673">
        <f t="shared" si="125"/>
        <v>2.9259259259259259E-2</v>
      </c>
      <c r="M673">
        <f t="shared" si="128"/>
        <v>1.8981481481481481E-2</v>
      </c>
    </row>
    <row r="674" spans="1:13" x14ac:dyDescent="0.2">
      <c r="A674">
        <v>673</v>
      </c>
      <c r="B674" t="s">
        <v>581</v>
      </c>
      <c r="C674" t="s">
        <v>662</v>
      </c>
      <c r="D674" t="str">
        <f t="shared" si="126"/>
        <v>Matt Hancock</v>
      </c>
      <c r="E674" t="str">
        <f t="shared" si="127"/>
        <v>42:46</v>
      </c>
      <c r="F674">
        <f t="shared" si="120"/>
        <v>82</v>
      </c>
      <c r="H674" t="str">
        <f t="shared" si="121"/>
        <v>Apr 23, 2020</v>
      </c>
      <c r="I674" t="str">
        <f t="shared" si="123"/>
        <v>42:46</v>
      </c>
      <c r="J674" s="5">
        <f t="shared" si="124"/>
        <v>2.9699074074074072E-2</v>
      </c>
      <c r="K674">
        <f t="shared" si="122"/>
        <v>0</v>
      </c>
      <c r="L674">
        <f t="shared" si="125"/>
        <v>3.394675925925926E-2</v>
      </c>
      <c r="M674">
        <f t="shared" si="128"/>
        <v>3.394675925925926E-2</v>
      </c>
    </row>
    <row r="675" spans="1:13" x14ac:dyDescent="0.2">
      <c r="A675">
        <v>674</v>
      </c>
      <c r="B675" t="s">
        <v>581</v>
      </c>
      <c r="C675" t="s">
        <v>663</v>
      </c>
      <c r="D675" t="str">
        <f t="shared" si="126"/>
        <v>Dr. Cove</v>
      </c>
      <c r="E675" t="str">
        <f t="shared" si="127"/>
        <v>42:55</v>
      </c>
      <c r="F675">
        <f t="shared" si="120"/>
        <v>657</v>
      </c>
      <c r="H675" t="str">
        <f t="shared" si="121"/>
        <v>Apr 23, 2020</v>
      </c>
      <c r="I675" t="str">
        <f t="shared" si="123"/>
        <v>42:55</v>
      </c>
      <c r="J675" s="5">
        <f t="shared" si="124"/>
        <v>2.9803240740740741E-2</v>
      </c>
      <c r="K675">
        <f t="shared" si="122"/>
        <v>2.9803240740740741E-2</v>
      </c>
      <c r="L675">
        <f t="shared" si="125"/>
        <v>2.9803240740740741E-2</v>
      </c>
      <c r="M675">
        <f t="shared" si="128"/>
        <v>0</v>
      </c>
    </row>
    <row r="676" spans="1:13" x14ac:dyDescent="0.2">
      <c r="A676">
        <v>675</v>
      </c>
      <c r="B676" t="s">
        <v>581</v>
      </c>
      <c r="C676" t="s">
        <v>664</v>
      </c>
      <c r="D676" t="str">
        <f t="shared" si="126"/>
        <v>Matt Hancock</v>
      </c>
      <c r="E676" t="str">
        <f t="shared" si="127"/>
        <v>43:30</v>
      </c>
      <c r="F676">
        <f t="shared" si="120"/>
        <v>468</v>
      </c>
      <c r="H676" t="str">
        <f t="shared" si="121"/>
        <v>Apr 23, 2020</v>
      </c>
      <c r="I676" t="str">
        <f t="shared" si="123"/>
        <v>43:30</v>
      </c>
      <c r="J676" s="5">
        <f t="shared" si="124"/>
        <v>3.0208333333333334E-2</v>
      </c>
      <c r="K676">
        <f t="shared" si="122"/>
        <v>0</v>
      </c>
      <c r="L676">
        <f t="shared" si="125"/>
        <v>3.394675925925926E-2</v>
      </c>
      <c r="M676">
        <f t="shared" si="128"/>
        <v>3.394675925925926E-2</v>
      </c>
    </row>
    <row r="677" spans="1:13" x14ac:dyDescent="0.2">
      <c r="A677">
        <v>676</v>
      </c>
      <c r="B677" t="s">
        <v>581</v>
      </c>
      <c r="C677" t="s">
        <v>665</v>
      </c>
      <c r="D677" t="str">
        <f t="shared" si="126"/>
        <v>Matt Hancock</v>
      </c>
      <c r="E677" t="str">
        <f t="shared" si="127"/>
        <v>44:07</v>
      </c>
      <c r="F677">
        <f t="shared" si="120"/>
        <v>522</v>
      </c>
      <c r="H677" t="str">
        <f t="shared" si="121"/>
        <v>Apr 23, 2020</v>
      </c>
      <c r="I677" t="str">
        <f t="shared" si="123"/>
        <v>43:30</v>
      </c>
      <c r="J677" s="5">
        <f t="shared" si="124"/>
        <v>3.0636574074074076E-2</v>
      </c>
      <c r="K677">
        <f t="shared" si="122"/>
        <v>0</v>
      </c>
      <c r="L677">
        <f t="shared" si="125"/>
        <v>3.394675925925926E-2</v>
      </c>
      <c r="M677">
        <f t="shared" si="128"/>
        <v>3.394675925925926E-2</v>
      </c>
    </row>
    <row r="678" spans="1:13" x14ac:dyDescent="0.2">
      <c r="A678">
        <v>677</v>
      </c>
      <c r="B678" t="s">
        <v>581</v>
      </c>
      <c r="C678" t="s">
        <v>666</v>
      </c>
      <c r="D678" t="str">
        <f t="shared" si="126"/>
        <v>Matt Hancock</v>
      </c>
      <c r="E678" t="str">
        <f t="shared" si="127"/>
        <v>44:49</v>
      </c>
      <c r="F678">
        <f t="shared" si="120"/>
        <v>721</v>
      </c>
      <c r="H678" t="str">
        <f t="shared" si="121"/>
        <v>Apr 23, 2020</v>
      </c>
      <c r="I678" t="str">
        <f t="shared" si="123"/>
        <v>43:30</v>
      </c>
      <c r="J678" s="5">
        <f t="shared" si="124"/>
        <v>3.1122685185185187E-2</v>
      </c>
      <c r="K678">
        <f t="shared" si="122"/>
        <v>0</v>
      </c>
      <c r="L678">
        <f t="shared" si="125"/>
        <v>3.394675925925926E-2</v>
      </c>
      <c r="M678">
        <f t="shared" si="128"/>
        <v>3.394675925925926E-2</v>
      </c>
    </row>
    <row r="679" spans="1:13" x14ac:dyDescent="0.2">
      <c r="A679">
        <v>678</v>
      </c>
      <c r="B679" t="s">
        <v>581</v>
      </c>
      <c r="C679" t="s">
        <v>667</v>
      </c>
      <c r="D679" t="str">
        <f t="shared" si="126"/>
        <v>Matt Hancock</v>
      </c>
      <c r="E679" t="str">
        <f t="shared" si="127"/>
        <v>45:37</v>
      </c>
      <c r="F679">
        <f t="shared" si="120"/>
        <v>61</v>
      </c>
      <c r="H679" t="str">
        <f t="shared" si="121"/>
        <v>Apr 23, 2020</v>
      </c>
      <c r="I679" t="str">
        <f t="shared" si="123"/>
        <v>43:30</v>
      </c>
      <c r="J679" s="5">
        <f t="shared" si="124"/>
        <v>3.1678240740740743E-2</v>
      </c>
      <c r="K679">
        <f t="shared" si="122"/>
        <v>0</v>
      </c>
      <c r="L679">
        <f t="shared" si="125"/>
        <v>3.394675925925926E-2</v>
      </c>
      <c r="M679">
        <f t="shared" si="128"/>
        <v>3.394675925925926E-2</v>
      </c>
    </row>
    <row r="680" spans="1:13" x14ac:dyDescent="0.2">
      <c r="A680">
        <v>679</v>
      </c>
      <c r="B680" t="s">
        <v>581</v>
      </c>
      <c r="C680" t="s">
        <v>668</v>
      </c>
      <c r="D680" t="str">
        <f t="shared" si="126"/>
        <v>Hannah Rodger</v>
      </c>
      <c r="E680" t="str">
        <f t="shared" si="127"/>
        <v>45:46</v>
      </c>
      <c r="F680">
        <f t="shared" si="120"/>
        <v>29</v>
      </c>
      <c r="H680" t="str">
        <f t="shared" si="121"/>
        <v>Apr 23, 2020</v>
      </c>
      <c r="I680" t="str">
        <f t="shared" si="123"/>
        <v>45:46</v>
      </c>
      <c r="J680" s="5">
        <f t="shared" si="124"/>
        <v>3.1782407407407405E-2</v>
      </c>
      <c r="K680">
        <f t="shared" si="122"/>
        <v>3.1782407407407405E-2</v>
      </c>
      <c r="L680">
        <f t="shared" si="125"/>
        <v>3.2268518518518523E-2</v>
      </c>
      <c r="M680">
        <f t="shared" si="128"/>
        <v>4.8611111111111771E-4</v>
      </c>
    </row>
    <row r="681" spans="1:13" x14ac:dyDescent="0.2">
      <c r="A681">
        <v>680</v>
      </c>
      <c r="B681" t="s">
        <v>581</v>
      </c>
      <c r="C681" t="s">
        <v>669</v>
      </c>
      <c r="D681" t="str">
        <f t="shared" si="126"/>
        <v>Matt Hancock</v>
      </c>
      <c r="E681" t="str">
        <f t="shared" si="127"/>
        <v>45:47</v>
      </c>
      <c r="F681">
        <f t="shared" si="120"/>
        <v>28</v>
      </c>
      <c r="H681" t="str">
        <f t="shared" si="121"/>
        <v>Apr 23, 2020</v>
      </c>
      <c r="I681" t="str">
        <f t="shared" si="123"/>
        <v>45:47</v>
      </c>
      <c r="J681" s="5">
        <f t="shared" si="124"/>
        <v>3.1793981481481479E-2</v>
      </c>
      <c r="K681">
        <f t="shared" si="122"/>
        <v>0</v>
      </c>
      <c r="L681">
        <f t="shared" si="125"/>
        <v>3.394675925925926E-2</v>
      </c>
      <c r="M681">
        <f t="shared" si="128"/>
        <v>3.394675925925926E-2</v>
      </c>
    </row>
    <row r="682" spans="1:13" x14ac:dyDescent="0.2">
      <c r="A682">
        <v>681</v>
      </c>
      <c r="B682" t="s">
        <v>581</v>
      </c>
      <c r="C682" t="s">
        <v>670</v>
      </c>
      <c r="D682" t="str">
        <f t="shared" si="126"/>
        <v>Hannah Rodger</v>
      </c>
      <c r="E682" t="str">
        <f t="shared" si="127"/>
        <v>45:48</v>
      </c>
      <c r="F682">
        <f t="shared" si="120"/>
        <v>596</v>
      </c>
      <c r="H682" t="str">
        <f t="shared" si="121"/>
        <v>Apr 23, 2020</v>
      </c>
      <c r="I682" t="str">
        <f t="shared" si="123"/>
        <v>45:48</v>
      </c>
      <c r="J682" s="5">
        <f t="shared" si="124"/>
        <v>3.1805555555555552E-2</v>
      </c>
      <c r="K682">
        <f t="shared" si="122"/>
        <v>3.1782407407407405E-2</v>
      </c>
      <c r="L682">
        <f t="shared" si="125"/>
        <v>3.2268518518518523E-2</v>
      </c>
      <c r="M682">
        <f t="shared" si="128"/>
        <v>4.8611111111111771E-4</v>
      </c>
    </row>
    <row r="683" spans="1:13" x14ac:dyDescent="0.2">
      <c r="A683">
        <v>682</v>
      </c>
      <c r="B683" t="s">
        <v>581</v>
      </c>
      <c r="C683" t="s">
        <v>671</v>
      </c>
      <c r="D683" t="str">
        <f t="shared" si="126"/>
        <v>Hannah Rodger</v>
      </c>
      <c r="E683" t="str">
        <f t="shared" si="127"/>
        <v>46:28</v>
      </c>
      <c r="F683">
        <f t="shared" si="120"/>
        <v>449</v>
      </c>
      <c r="H683" t="str">
        <f t="shared" si="121"/>
        <v>Apr 23, 2020</v>
      </c>
      <c r="I683" t="str">
        <f t="shared" si="123"/>
        <v>45:48</v>
      </c>
      <c r="J683" s="5">
        <f t="shared" si="124"/>
        <v>3.2268518518518523E-2</v>
      </c>
      <c r="K683">
        <f t="shared" si="122"/>
        <v>3.1782407407407405E-2</v>
      </c>
      <c r="L683">
        <f t="shared" si="125"/>
        <v>3.2268518518518523E-2</v>
      </c>
      <c r="M683">
        <f t="shared" si="128"/>
        <v>4.8611111111111771E-4</v>
      </c>
    </row>
    <row r="684" spans="1:13" x14ac:dyDescent="0.2">
      <c r="A684">
        <v>683</v>
      </c>
      <c r="B684" t="s">
        <v>581</v>
      </c>
      <c r="C684" t="s">
        <v>672</v>
      </c>
      <c r="D684" t="str">
        <f t="shared" si="126"/>
        <v>Matt Hancock</v>
      </c>
      <c r="E684" t="str">
        <f t="shared" si="127"/>
        <v>46:59</v>
      </c>
      <c r="F684">
        <f t="shared" si="120"/>
        <v>817</v>
      </c>
      <c r="H684" t="str">
        <f t="shared" si="121"/>
        <v>Apr 23, 2020</v>
      </c>
      <c r="I684" t="str">
        <f t="shared" si="123"/>
        <v>46:59</v>
      </c>
      <c r="J684" s="5">
        <f t="shared" si="124"/>
        <v>3.2627314814814817E-2</v>
      </c>
      <c r="K684">
        <f t="shared" si="122"/>
        <v>0</v>
      </c>
      <c r="L684">
        <f t="shared" si="125"/>
        <v>3.394675925925926E-2</v>
      </c>
      <c r="M684">
        <f t="shared" si="128"/>
        <v>3.394675925925926E-2</v>
      </c>
    </row>
    <row r="685" spans="1:13" x14ac:dyDescent="0.2">
      <c r="A685">
        <v>684</v>
      </c>
      <c r="B685" t="s">
        <v>581</v>
      </c>
      <c r="C685" t="s">
        <v>673</v>
      </c>
      <c r="D685" t="str">
        <f t="shared" si="126"/>
        <v>Sir Patrick Vallance</v>
      </c>
      <c r="E685" t="str">
        <f t="shared" si="127"/>
        <v>48:10</v>
      </c>
      <c r="F685">
        <f t="shared" si="120"/>
        <v>689</v>
      </c>
      <c r="H685" t="str">
        <f t="shared" si="121"/>
        <v>Apr 23, 2020</v>
      </c>
      <c r="I685" t="str">
        <f t="shared" si="123"/>
        <v>48:10</v>
      </c>
      <c r="J685" s="5">
        <f t="shared" si="124"/>
        <v>3.3449074074074069E-2</v>
      </c>
      <c r="K685">
        <f t="shared" si="122"/>
        <v>7.1759259259259259E-3</v>
      </c>
      <c r="L685">
        <f t="shared" si="125"/>
        <v>3.3449074074074069E-2</v>
      </c>
      <c r="M685">
        <f t="shared" si="128"/>
        <v>2.6273148148148143E-2</v>
      </c>
    </row>
    <row r="686" spans="1:13" x14ac:dyDescent="0.2">
      <c r="A686">
        <v>685</v>
      </c>
      <c r="B686" t="s">
        <v>581</v>
      </c>
      <c r="C686" t="s">
        <v>674</v>
      </c>
      <c r="D686" t="str">
        <f t="shared" si="126"/>
        <v>Matt Hancock</v>
      </c>
      <c r="E686" t="str">
        <f t="shared" si="127"/>
        <v>48:53</v>
      </c>
      <c r="F686">
        <f t="shared" si="120"/>
        <v>161</v>
      </c>
      <c r="H686" t="str">
        <f t="shared" si="121"/>
        <v>Apr 23, 2020</v>
      </c>
      <c r="I686" t="str">
        <f t="shared" si="123"/>
        <v>48:53</v>
      </c>
      <c r="J686" s="5">
        <f t="shared" si="124"/>
        <v>3.394675925925926E-2</v>
      </c>
      <c r="K686">
        <f t="shared" si="122"/>
        <v>0</v>
      </c>
      <c r="L686">
        <f t="shared" si="125"/>
        <v>3.394675925925926E-2</v>
      </c>
      <c r="M686">
        <f t="shared" si="128"/>
        <v>3.394675925925926E-2</v>
      </c>
    </row>
    <row r="687" spans="1:13" x14ac:dyDescent="0.2">
      <c r="A687">
        <v>686</v>
      </c>
      <c r="B687" t="s">
        <v>581</v>
      </c>
      <c r="C687" t="s">
        <v>16</v>
      </c>
      <c r="F687">
        <f t="shared" si="120"/>
        <v>295</v>
      </c>
      <c r="H687" t="str">
        <f t="shared" si="121"/>
        <v>Apr 23, 2020</v>
      </c>
      <c r="I687">
        <f t="shared" si="123"/>
        <v>0</v>
      </c>
      <c r="J687" s="5" t="e">
        <f t="shared" si="124"/>
        <v>#VALUE!</v>
      </c>
      <c r="K687">
        <f t="shared" si="122"/>
        <v>0</v>
      </c>
      <c r="L687">
        <f t="shared" si="125"/>
        <v>0</v>
      </c>
      <c r="M687">
        <f t="shared" si="128"/>
        <v>0</v>
      </c>
    </row>
    <row r="688" spans="1:13" x14ac:dyDescent="0.2">
      <c r="A688">
        <v>687</v>
      </c>
      <c r="B688" t="s">
        <v>581</v>
      </c>
      <c r="C688" t="s">
        <v>17</v>
      </c>
      <c r="F688">
        <f t="shared" si="120"/>
        <v>173</v>
      </c>
      <c r="H688" t="str">
        <f t="shared" si="121"/>
        <v>Apr 23, 2020</v>
      </c>
      <c r="I688">
        <f t="shared" si="123"/>
        <v>0</v>
      </c>
      <c r="J688" s="5" t="e">
        <f t="shared" si="124"/>
        <v>#VALUE!</v>
      </c>
      <c r="K688">
        <f t="shared" si="122"/>
        <v>0</v>
      </c>
      <c r="L688">
        <f t="shared" si="125"/>
        <v>0</v>
      </c>
      <c r="M688">
        <f t="shared" si="128"/>
        <v>0</v>
      </c>
    </row>
    <row r="689" spans="1:13" x14ac:dyDescent="0.2">
      <c r="A689">
        <v>688</v>
      </c>
      <c r="B689" t="s">
        <v>675</v>
      </c>
      <c r="C689" t="s">
        <v>676</v>
      </c>
      <c r="F689">
        <f t="shared" si="120"/>
        <v>12</v>
      </c>
      <c r="G689" t="b">
        <v>1</v>
      </c>
      <c r="H689" t="str">
        <f t="shared" si="121"/>
        <v>Apr 27, 2020</v>
      </c>
      <c r="I689">
        <f t="shared" si="123"/>
        <v>0</v>
      </c>
      <c r="J689" s="5" t="e">
        <f t="shared" si="124"/>
        <v>#VALUE!</v>
      </c>
      <c r="K689">
        <f t="shared" si="122"/>
        <v>0</v>
      </c>
      <c r="L689">
        <f t="shared" si="125"/>
        <v>0</v>
      </c>
      <c r="M689">
        <f t="shared" si="128"/>
        <v>0</v>
      </c>
    </row>
    <row r="690" spans="1:13" x14ac:dyDescent="0.2">
      <c r="A690">
        <v>689</v>
      </c>
      <c r="B690" t="s">
        <v>675</v>
      </c>
      <c r="C690" t="s">
        <v>677</v>
      </c>
      <c r="F690">
        <f t="shared" si="120"/>
        <v>176</v>
      </c>
      <c r="H690" t="str">
        <f t="shared" si="121"/>
        <v>Apr 27, 2020</v>
      </c>
      <c r="I690">
        <f t="shared" si="123"/>
        <v>0</v>
      </c>
      <c r="J690" s="5" t="e">
        <f t="shared" si="124"/>
        <v>#VALUE!</v>
      </c>
      <c r="K690">
        <f t="shared" si="122"/>
        <v>0</v>
      </c>
      <c r="L690">
        <f t="shared" si="125"/>
        <v>0</v>
      </c>
      <c r="M690">
        <f t="shared" si="128"/>
        <v>0</v>
      </c>
    </row>
    <row r="691" spans="1:13" x14ac:dyDescent="0.2">
      <c r="A691">
        <v>690</v>
      </c>
      <c r="B691" t="s">
        <v>675</v>
      </c>
      <c r="C691" t="s">
        <v>5</v>
      </c>
      <c r="F691">
        <f t="shared" si="120"/>
        <v>22</v>
      </c>
      <c r="H691" t="str">
        <f t="shared" si="121"/>
        <v>Apr 27, 2020</v>
      </c>
      <c r="I691">
        <f t="shared" si="123"/>
        <v>0</v>
      </c>
      <c r="J691" s="5" t="e">
        <f t="shared" si="124"/>
        <v>#VALUE!</v>
      </c>
      <c r="K691">
        <f t="shared" si="122"/>
        <v>0</v>
      </c>
      <c r="L691">
        <f t="shared" si="125"/>
        <v>0</v>
      </c>
      <c r="M691">
        <f t="shared" si="128"/>
        <v>0</v>
      </c>
    </row>
    <row r="692" spans="1:13" x14ac:dyDescent="0.2">
      <c r="A692">
        <v>691</v>
      </c>
      <c r="B692" t="s">
        <v>675</v>
      </c>
      <c r="C692" t="s">
        <v>678</v>
      </c>
      <c r="D692" t="str">
        <f t="shared" ref="D692:D723" si="129">LEFT(C692,FIND("(",C692)-3)</f>
        <v>Matt Hancock</v>
      </c>
      <c r="E692" t="str">
        <f t="shared" ref="E692:E723" si="130">MID(C692,FIND("(",C692)+1,5)</f>
        <v>00:00</v>
      </c>
      <c r="F692">
        <f t="shared" si="120"/>
        <v>1038</v>
      </c>
      <c r="H692" t="str">
        <f t="shared" si="121"/>
        <v>Apr 27, 2020</v>
      </c>
      <c r="I692" t="str">
        <f t="shared" si="123"/>
        <v>00:00</v>
      </c>
      <c r="J692" s="5">
        <f t="shared" si="124"/>
        <v>0</v>
      </c>
      <c r="K692">
        <f t="shared" si="122"/>
        <v>0</v>
      </c>
      <c r="L692">
        <f t="shared" si="125"/>
        <v>4.071759259259259E-2</v>
      </c>
      <c r="M692">
        <f t="shared" si="128"/>
        <v>4.071759259259259E-2</v>
      </c>
    </row>
    <row r="693" spans="1:13" x14ac:dyDescent="0.2">
      <c r="A693">
        <v>692</v>
      </c>
      <c r="B693" t="s">
        <v>675</v>
      </c>
      <c r="C693" t="s">
        <v>679</v>
      </c>
      <c r="D693" t="str">
        <f t="shared" si="129"/>
        <v>Matt Hancock</v>
      </c>
      <c r="E693" t="str">
        <f t="shared" si="130"/>
        <v>01:18</v>
      </c>
      <c r="F693">
        <f t="shared" si="120"/>
        <v>971</v>
      </c>
      <c r="H693" t="str">
        <f t="shared" si="121"/>
        <v>Apr 27, 2020</v>
      </c>
      <c r="I693" t="str">
        <f t="shared" si="123"/>
        <v>00:00</v>
      </c>
      <c r="J693" s="5">
        <f t="shared" si="124"/>
        <v>9.0277777777777784E-4</v>
      </c>
      <c r="K693">
        <f t="shared" si="122"/>
        <v>0</v>
      </c>
      <c r="L693">
        <f t="shared" si="125"/>
        <v>4.071759259259259E-2</v>
      </c>
      <c r="M693">
        <f t="shared" si="128"/>
        <v>4.071759259259259E-2</v>
      </c>
    </row>
    <row r="694" spans="1:13" x14ac:dyDescent="0.2">
      <c r="A694">
        <v>693</v>
      </c>
      <c r="B694" t="s">
        <v>675</v>
      </c>
      <c r="C694" t="s">
        <v>680</v>
      </c>
      <c r="D694" t="str">
        <f t="shared" si="129"/>
        <v>Matt Hancock</v>
      </c>
      <c r="E694" t="str">
        <f t="shared" si="130"/>
        <v>02:54</v>
      </c>
      <c r="F694">
        <f t="shared" si="120"/>
        <v>907</v>
      </c>
      <c r="H694" t="str">
        <f t="shared" si="121"/>
        <v>Apr 27, 2020</v>
      </c>
      <c r="I694" t="str">
        <f t="shared" si="123"/>
        <v>00:00</v>
      </c>
      <c r="J694" s="5">
        <f t="shared" si="124"/>
        <v>2.0138888888888888E-3</v>
      </c>
      <c r="K694">
        <f t="shared" si="122"/>
        <v>0</v>
      </c>
      <c r="L694">
        <f t="shared" si="125"/>
        <v>4.071759259259259E-2</v>
      </c>
      <c r="M694">
        <f t="shared" si="128"/>
        <v>4.071759259259259E-2</v>
      </c>
    </row>
    <row r="695" spans="1:13" x14ac:dyDescent="0.2">
      <c r="A695">
        <v>694</v>
      </c>
      <c r="B695" t="s">
        <v>675</v>
      </c>
      <c r="C695" t="s">
        <v>681</v>
      </c>
      <c r="D695" t="str">
        <f t="shared" si="129"/>
        <v>Matt Hancock</v>
      </c>
      <c r="E695" t="str">
        <f t="shared" si="130"/>
        <v>04:09</v>
      </c>
      <c r="F695">
        <f t="shared" si="120"/>
        <v>871</v>
      </c>
      <c r="H695" t="str">
        <f t="shared" si="121"/>
        <v>Apr 27, 2020</v>
      </c>
      <c r="I695" t="str">
        <f t="shared" si="123"/>
        <v>00:00</v>
      </c>
      <c r="J695" s="5">
        <f t="shared" si="124"/>
        <v>2.8819444444444444E-3</v>
      </c>
      <c r="K695">
        <f t="shared" si="122"/>
        <v>0</v>
      </c>
      <c r="L695">
        <f t="shared" si="125"/>
        <v>4.071759259259259E-2</v>
      </c>
      <c r="M695">
        <f t="shared" si="128"/>
        <v>4.071759259259259E-2</v>
      </c>
    </row>
    <row r="696" spans="1:13" x14ac:dyDescent="0.2">
      <c r="A696">
        <v>695</v>
      </c>
      <c r="B696" t="s">
        <v>675</v>
      </c>
      <c r="C696" t="s">
        <v>682</v>
      </c>
      <c r="D696" t="str">
        <f t="shared" si="129"/>
        <v>Matt Hancock</v>
      </c>
      <c r="E696" t="str">
        <f t="shared" si="130"/>
        <v>05:12</v>
      </c>
      <c r="F696">
        <f t="shared" si="120"/>
        <v>931</v>
      </c>
      <c r="H696" t="str">
        <f t="shared" si="121"/>
        <v>Apr 27, 2020</v>
      </c>
      <c r="I696" t="str">
        <f t="shared" si="123"/>
        <v>00:00</v>
      </c>
      <c r="J696" s="5">
        <f t="shared" si="124"/>
        <v>3.6111111111111114E-3</v>
      </c>
      <c r="K696">
        <f t="shared" si="122"/>
        <v>0</v>
      </c>
      <c r="L696">
        <f t="shared" si="125"/>
        <v>4.071759259259259E-2</v>
      </c>
      <c r="M696">
        <f t="shared" si="128"/>
        <v>4.071759259259259E-2</v>
      </c>
    </row>
    <row r="697" spans="1:13" x14ac:dyDescent="0.2">
      <c r="A697">
        <v>696</v>
      </c>
      <c r="B697" t="s">
        <v>675</v>
      </c>
      <c r="C697" t="s">
        <v>683</v>
      </c>
      <c r="D697" t="str">
        <f t="shared" si="129"/>
        <v>Matt Hancock</v>
      </c>
      <c r="E697" t="str">
        <f t="shared" si="130"/>
        <v>06:20</v>
      </c>
      <c r="F697">
        <f t="shared" si="120"/>
        <v>937</v>
      </c>
      <c r="H697" t="str">
        <f t="shared" si="121"/>
        <v>Apr 27, 2020</v>
      </c>
      <c r="I697" t="str">
        <f t="shared" si="123"/>
        <v>00:00</v>
      </c>
      <c r="J697" s="5">
        <f t="shared" si="124"/>
        <v>4.3981481481481484E-3</v>
      </c>
      <c r="K697">
        <f t="shared" si="122"/>
        <v>0</v>
      </c>
      <c r="L697">
        <f t="shared" si="125"/>
        <v>4.071759259259259E-2</v>
      </c>
      <c r="M697">
        <f t="shared" si="128"/>
        <v>4.071759259259259E-2</v>
      </c>
    </row>
    <row r="698" spans="1:13" x14ac:dyDescent="0.2">
      <c r="A698">
        <v>697</v>
      </c>
      <c r="B698" t="s">
        <v>675</v>
      </c>
      <c r="C698" t="s">
        <v>684</v>
      </c>
      <c r="D698" t="str">
        <f t="shared" si="129"/>
        <v>Matt Hancock</v>
      </c>
      <c r="E698" t="str">
        <f t="shared" si="130"/>
        <v>07:27</v>
      </c>
      <c r="F698">
        <f t="shared" si="120"/>
        <v>1204</v>
      </c>
      <c r="H698" t="str">
        <f t="shared" si="121"/>
        <v>Apr 27, 2020</v>
      </c>
      <c r="I698" t="str">
        <f t="shared" si="123"/>
        <v>00:00</v>
      </c>
      <c r="J698" s="5">
        <f t="shared" si="124"/>
        <v>5.1736111111111115E-3</v>
      </c>
      <c r="K698">
        <f t="shared" si="122"/>
        <v>0</v>
      </c>
      <c r="L698">
        <f t="shared" si="125"/>
        <v>4.071759259259259E-2</v>
      </c>
      <c r="M698">
        <f t="shared" si="128"/>
        <v>4.071759259259259E-2</v>
      </c>
    </row>
    <row r="699" spans="1:13" x14ac:dyDescent="0.2">
      <c r="A699">
        <v>698</v>
      </c>
      <c r="B699" t="s">
        <v>675</v>
      </c>
      <c r="C699" t="s">
        <v>685</v>
      </c>
      <c r="D699" t="str">
        <f t="shared" si="129"/>
        <v>Professor Chris Whitty</v>
      </c>
      <c r="E699" t="str">
        <f t="shared" si="130"/>
        <v>08:56</v>
      </c>
      <c r="F699">
        <f t="shared" si="120"/>
        <v>722</v>
      </c>
      <c r="H699" t="str">
        <f t="shared" si="121"/>
        <v>Apr 27, 2020</v>
      </c>
      <c r="I699" t="str">
        <f t="shared" si="123"/>
        <v>08:56</v>
      </c>
      <c r="J699" s="5">
        <f t="shared" si="124"/>
        <v>6.2037037037037043E-3</v>
      </c>
      <c r="K699">
        <f t="shared" si="122"/>
        <v>6.2037037037037043E-3</v>
      </c>
      <c r="L699">
        <f t="shared" si="125"/>
        <v>9.7106481481481471E-3</v>
      </c>
      <c r="M699">
        <f t="shared" si="128"/>
        <v>3.5069444444444427E-3</v>
      </c>
    </row>
    <row r="700" spans="1:13" x14ac:dyDescent="0.2">
      <c r="A700">
        <v>699</v>
      </c>
      <c r="B700" t="s">
        <v>675</v>
      </c>
      <c r="C700" t="s">
        <v>686</v>
      </c>
      <c r="D700" t="str">
        <f t="shared" si="129"/>
        <v>Professor Chris Whitty</v>
      </c>
      <c r="E700" t="str">
        <f t="shared" si="130"/>
        <v>09:44</v>
      </c>
      <c r="F700">
        <f t="shared" si="120"/>
        <v>520</v>
      </c>
      <c r="H700" t="str">
        <f t="shared" si="121"/>
        <v>Apr 27, 2020</v>
      </c>
      <c r="I700" t="str">
        <f t="shared" si="123"/>
        <v>08:56</v>
      </c>
      <c r="J700" s="5">
        <f t="shared" si="124"/>
        <v>6.7592592592592591E-3</v>
      </c>
      <c r="K700">
        <f t="shared" si="122"/>
        <v>6.2037037037037043E-3</v>
      </c>
      <c r="L700">
        <f t="shared" si="125"/>
        <v>9.7106481481481471E-3</v>
      </c>
      <c r="M700">
        <f t="shared" si="128"/>
        <v>3.5069444444444427E-3</v>
      </c>
    </row>
    <row r="701" spans="1:13" x14ac:dyDescent="0.2">
      <c r="A701">
        <v>700</v>
      </c>
      <c r="B701" t="s">
        <v>675</v>
      </c>
      <c r="C701" t="s">
        <v>687</v>
      </c>
      <c r="D701" t="str">
        <f t="shared" si="129"/>
        <v>Professor Chris Whitty</v>
      </c>
      <c r="E701" t="str">
        <f t="shared" si="130"/>
        <v>10:18</v>
      </c>
      <c r="F701">
        <f t="shared" si="120"/>
        <v>404</v>
      </c>
      <c r="H701" t="str">
        <f t="shared" si="121"/>
        <v>Apr 27, 2020</v>
      </c>
      <c r="I701" t="str">
        <f t="shared" si="123"/>
        <v>08:56</v>
      </c>
      <c r="J701" s="5">
        <f t="shared" si="124"/>
        <v>7.1527777777777787E-3</v>
      </c>
      <c r="K701">
        <f t="shared" si="122"/>
        <v>6.2037037037037043E-3</v>
      </c>
      <c r="L701">
        <f t="shared" si="125"/>
        <v>9.7106481481481471E-3</v>
      </c>
      <c r="M701">
        <f t="shared" si="128"/>
        <v>3.5069444444444427E-3</v>
      </c>
    </row>
    <row r="702" spans="1:13" x14ac:dyDescent="0.2">
      <c r="A702">
        <v>701</v>
      </c>
      <c r="B702" t="s">
        <v>675</v>
      </c>
      <c r="C702" t="s">
        <v>688</v>
      </c>
      <c r="D702" t="str">
        <f t="shared" si="129"/>
        <v>Professor Chris Whitty</v>
      </c>
      <c r="E702" t="str">
        <f t="shared" si="130"/>
        <v>10:44</v>
      </c>
      <c r="F702">
        <f t="shared" si="120"/>
        <v>1046</v>
      </c>
      <c r="H702" t="str">
        <f t="shared" si="121"/>
        <v>Apr 27, 2020</v>
      </c>
      <c r="I702" t="str">
        <f t="shared" si="123"/>
        <v>08:56</v>
      </c>
      <c r="J702" s="5">
        <f t="shared" si="124"/>
        <v>7.4537037037037028E-3</v>
      </c>
      <c r="K702">
        <f t="shared" si="122"/>
        <v>6.2037037037037043E-3</v>
      </c>
      <c r="L702">
        <f t="shared" si="125"/>
        <v>9.7106481481481471E-3</v>
      </c>
      <c r="M702">
        <f t="shared" si="128"/>
        <v>3.5069444444444427E-3</v>
      </c>
    </row>
    <row r="703" spans="1:13" x14ac:dyDescent="0.2">
      <c r="A703">
        <v>702</v>
      </c>
      <c r="B703" t="s">
        <v>675</v>
      </c>
      <c r="C703" t="s">
        <v>689</v>
      </c>
      <c r="D703" t="str">
        <f t="shared" si="129"/>
        <v>Professor Chris Whitty</v>
      </c>
      <c r="E703" t="str">
        <f t="shared" si="130"/>
        <v>11:55</v>
      </c>
      <c r="F703">
        <f t="shared" si="120"/>
        <v>1155</v>
      </c>
      <c r="H703" t="str">
        <f t="shared" si="121"/>
        <v>Apr 27, 2020</v>
      </c>
      <c r="I703" t="str">
        <f t="shared" si="123"/>
        <v>08:56</v>
      </c>
      <c r="J703" s="5">
        <f t="shared" si="124"/>
        <v>8.2754629629629619E-3</v>
      </c>
      <c r="K703">
        <f t="shared" si="122"/>
        <v>6.2037037037037043E-3</v>
      </c>
      <c r="L703">
        <f t="shared" si="125"/>
        <v>9.7106481481481471E-3</v>
      </c>
      <c r="M703">
        <f t="shared" si="128"/>
        <v>3.5069444444444427E-3</v>
      </c>
    </row>
    <row r="704" spans="1:13" x14ac:dyDescent="0.2">
      <c r="A704">
        <v>703</v>
      </c>
      <c r="B704" t="s">
        <v>675</v>
      </c>
      <c r="C704" t="s">
        <v>690</v>
      </c>
      <c r="D704" t="str">
        <f t="shared" si="129"/>
        <v>Matt Hancock</v>
      </c>
      <c r="E704" t="str">
        <f t="shared" si="130"/>
        <v>13:14</v>
      </c>
      <c r="F704">
        <f t="shared" si="120"/>
        <v>641</v>
      </c>
      <c r="H704" t="str">
        <f t="shared" si="121"/>
        <v>Apr 27, 2020</v>
      </c>
      <c r="I704" t="str">
        <f t="shared" si="123"/>
        <v>13:14</v>
      </c>
      <c r="J704" s="5">
        <f t="shared" si="124"/>
        <v>9.1898148148148139E-3</v>
      </c>
      <c r="K704">
        <f t="shared" si="122"/>
        <v>0</v>
      </c>
      <c r="L704">
        <f t="shared" si="125"/>
        <v>4.071759259259259E-2</v>
      </c>
      <c r="M704">
        <f t="shared" si="128"/>
        <v>4.071759259259259E-2</v>
      </c>
    </row>
    <row r="705" spans="1:13" x14ac:dyDescent="0.2">
      <c r="A705">
        <v>704</v>
      </c>
      <c r="B705" t="s">
        <v>675</v>
      </c>
      <c r="C705" t="s">
        <v>691</v>
      </c>
      <c r="D705" t="str">
        <f t="shared" si="129"/>
        <v>Professor Chris Whitty</v>
      </c>
      <c r="E705" t="str">
        <f t="shared" si="130"/>
        <v>13:59</v>
      </c>
      <c r="F705">
        <f t="shared" si="120"/>
        <v>1162</v>
      </c>
      <c r="H705" t="str">
        <f t="shared" si="121"/>
        <v>Apr 27, 2020</v>
      </c>
      <c r="I705" t="str">
        <f t="shared" si="123"/>
        <v>13:59</v>
      </c>
      <c r="J705" s="5">
        <f t="shared" si="124"/>
        <v>9.7106481481481471E-3</v>
      </c>
      <c r="K705">
        <f t="shared" si="122"/>
        <v>6.2037037037037043E-3</v>
      </c>
      <c r="L705">
        <f t="shared" si="125"/>
        <v>9.7106481481481471E-3</v>
      </c>
      <c r="M705">
        <f t="shared" si="128"/>
        <v>3.5069444444444427E-3</v>
      </c>
    </row>
    <row r="706" spans="1:13" x14ac:dyDescent="0.2">
      <c r="A706">
        <v>705</v>
      </c>
      <c r="B706" t="s">
        <v>675</v>
      </c>
      <c r="C706" t="s">
        <v>692</v>
      </c>
      <c r="D706" t="str">
        <f t="shared" si="129"/>
        <v>Matt Hancock</v>
      </c>
      <c r="E706" t="str">
        <f t="shared" si="130"/>
        <v>15:16</v>
      </c>
      <c r="F706">
        <f t="shared" ref="F706:F769" si="131">LEN(C706)</f>
        <v>663</v>
      </c>
      <c r="H706" t="str">
        <f t="shared" ref="H706:H769" si="132">IF(ISBLANK(G706),H705,C706)</f>
        <v>Apr 27, 2020</v>
      </c>
      <c r="I706" t="str">
        <f t="shared" si="123"/>
        <v>15:16</v>
      </c>
      <c r="J706" s="5">
        <f t="shared" si="124"/>
        <v>1.0601851851851854E-2</v>
      </c>
      <c r="K706">
        <f t="shared" ref="K706:K769" si="133">_xlfn.MINIFS(J:J,D:D,D706,B:B,B706)</f>
        <v>0</v>
      </c>
      <c r="L706">
        <f t="shared" si="125"/>
        <v>4.071759259259259E-2</v>
      </c>
      <c r="M706">
        <f t="shared" si="128"/>
        <v>4.071759259259259E-2</v>
      </c>
    </row>
    <row r="707" spans="1:13" x14ac:dyDescent="0.2">
      <c r="A707">
        <v>706</v>
      </c>
      <c r="B707" t="s">
        <v>675</v>
      </c>
      <c r="C707" t="s">
        <v>693</v>
      </c>
      <c r="D707" t="str">
        <f t="shared" si="129"/>
        <v>Matt Hancock</v>
      </c>
      <c r="E707" t="str">
        <f t="shared" si="130"/>
        <v>16:03</v>
      </c>
      <c r="F707">
        <f t="shared" si="131"/>
        <v>160</v>
      </c>
      <c r="H707" t="str">
        <f t="shared" si="132"/>
        <v>Apr 27, 2020</v>
      </c>
      <c r="I707" t="str">
        <f t="shared" si="123"/>
        <v>15:16</v>
      </c>
      <c r="J707" s="5">
        <f t="shared" si="124"/>
        <v>1.1145833333333334E-2</v>
      </c>
      <c r="K707">
        <f t="shared" si="133"/>
        <v>0</v>
      </c>
      <c r="L707">
        <f t="shared" si="125"/>
        <v>4.071759259259259E-2</v>
      </c>
      <c r="M707">
        <f t="shared" si="128"/>
        <v>4.071759259259259E-2</v>
      </c>
    </row>
    <row r="708" spans="1:13" x14ac:dyDescent="0.2">
      <c r="A708">
        <v>707</v>
      </c>
      <c r="B708" t="s">
        <v>675</v>
      </c>
      <c r="C708" t="s">
        <v>694</v>
      </c>
      <c r="D708" t="str">
        <f t="shared" si="129"/>
        <v>Speaker 2</v>
      </c>
      <c r="E708" t="str">
        <f t="shared" si="130"/>
        <v>16:07</v>
      </c>
      <c r="F708">
        <f t="shared" si="131"/>
        <v>640</v>
      </c>
      <c r="H708" t="str">
        <f t="shared" si="132"/>
        <v>Apr 27, 2020</v>
      </c>
      <c r="I708" t="str">
        <f t="shared" si="123"/>
        <v>16:07</v>
      </c>
      <c r="J708" s="5">
        <f t="shared" si="124"/>
        <v>1.119212962962963E-2</v>
      </c>
      <c r="K708">
        <f t="shared" si="133"/>
        <v>1.119212962962963E-2</v>
      </c>
      <c r="L708">
        <f t="shared" si="125"/>
        <v>1.119212962962963E-2</v>
      </c>
      <c r="M708">
        <f t="shared" si="128"/>
        <v>0</v>
      </c>
    </row>
    <row r="709" spans="1:13" x14ac:dyDescent="0.2">
      <c r="A709">
        <v>708</v>
      </c>
      <c r="B709" t="s">
        <v>675</v>
      </c>
      <c r="C709" t="s">
        <v>695</v>
      </c>
      <c r="D709" t="str">
        <f t="shared" si="129"/>
        <v>Matt Hancock</v>
      </c>
      <c r="E709" t="str">
        <f t="shared" si="130"/>
        <v>16:43</v>
      </c>
      <c r="F709">
        <f t="shared" si="131"/>
        <v>342</v>
      </c>
      <c r="H709" t="str">
        <f t="shared" si="132"/>
        <v>Apr 27, 2020</v>
      </c>
      <c r="I709" t="str">
        <f t="shared" si="123"/>
        <v>16:43</v>
      </c>
      <c r="J709" s="5">
        <f t="shared" si="124"/>
        <v>1.1608796296296296E-2</v>
      </c>
      <c r="K709">
        <f t="shared" si="133"/>
        <v>0</v>
      </c>
      <c r="L709">
        <f t="shared" si="125"/>
        <v>4.071759259259259E-2</v>
      </c>
      <c r="M709">
        <f t="shared" si="128"/>
        <v>4.071759259259259E-2</v>
      </c>
    </row>
    <row r="710" spans="1:13" x14ac:dyDescent="0.2">
      <c r="A710">
        <v>709</v>
      </c>
      <c r="B710" t="s">
        <v>675</v>
      </c>
      <c r="C710" t="s">
        <v>696</v>
      </c>
      <c r="D710" t="str">
        <f t="shared" si="129"/>
        <v>Hugh Pym</v>
      </c>
      <c r="E710" t="str">
        <f t="shared" si="130"/>
        <v>17:11</v>
      </c>
      <c r="F710">
        <f t="shared" si="131"/>
        <v>431</v>
      </c>
      <c r="H710" t="str">
        <f t="shared" si="132"/>
        <v>Apr 27, 2020</v>
      </c>
      <c r="I710" t="str">
        <f t="shared" ref="I710:I773" si="134">IF(D710=D709,I709,E710)</f>
        <v>17:11</v>
      </c>
      <c r="J710" s="5">
        <f t="shared" ref="J710:J773" si="135">TIME(0,LEFT(E710,2),RIGHT(E710,2))</f>
        <v>1.1932870370370371E-2</v>
      </c>
      <c r="K710">
        <f t="shared" si="133"/>
        <v>1.1932870370370371E-2</v>
      </c>
      <c r="L710">
        <f t="shared" ref="L710:L773" si="136">_xlfn.MAXIFS(J:J,D:D,D710,B:B,B710)</f>
        <v>1.3020833333333334E-2</v>
      </c>
      <c r="M710">
        <f t="shared" si="128"/>
        <v>1.0879629629629625E-3</v>
      </c>
    </row>
    <row r="711" spans="1:13" x14ac:dyDescent="0.2">
      <c r="A711">
        <v>710</v>
      </c>
      <c r="B711" t="s">
        <v>675</v>
      </c>
      <c r="C711" t="s">
        <v>697</v>
      </c>
      <c r="D711" t="str">
        <f t="shared" si="129"/>
        <v>Matt Hancock</v>
      </c>
      <c r="E711" t="str">
        <f t="shared" si="130"/>
        <v>17:35</v>
      </c>
      <c r="F711">
        <f t="shared" si="131"/>
        <v>849</v>
      </c>
      <c r="H711" t="str">
        <f t="shared" si="132"/>
        <v>Apr 27, 2020</v>
      </c>
      <c r="I711" t="str">
        <f t="shared" si="134"/>
        <v>17:35</v>
      </c>
      <c r="J711" s="5">
        <f t="shared" si="135"/>
        <v>1.2210648148148146E-2</v>
      </c>
      <c r="K711">
        <f t="shared" si="133"/>
        <v>0</v>
      </c>
      <c r="L711">
        <f t="shared" si="136"/>
        <v>4.071759259259259E-2</v>
      </c>
      <c r="M711">
        <f t="shared" si="128"/>
        <v>4.071759259259259E-2</v>
      </c>
    </row>
    <row r="712" spans="1:13" x14ac:dyDescent="0.2">
      <c r="A712">
        <v>711</v>
      </c>
      <c r="B712" t="s">
        <v>675</v>
      </c>
      <c r="C712" t="s">
        <v>698</v>
      </c>
      <c r="D712" t="str">
        <f t="shared" si="129"/>
        <v>Hugh Pym</v>
      </c>
      <c r="E712" t="str">
        <f t="shared" si="130"/>
        <v>18:43</v>
      </c>
      <c r="F712">
        <f t="shared" si="131"/>
        <v>40</v>
      </c>
      <c r="H712" t="str">
        <f t="shared" si="132"/>
        <v>Apr 27, 2020</v>
      </c>
      <c r="I712" t="str">
        <f t="shared" si="134"/>
        <v>18:43</v>
      </c>
      <c r="J712" s="5">
        <f t="shared" si="135"/>
        <v>1.2997685185185183E-2</v>
      </c>
      <c r="K712">
        <f t="shared" si="133"/>
        <v>1.1932870370370371E-2</v>
      </c>
      <c r="L712">
        <f t="shared" si="136"/>
        <v>1.3020833333333334E-2</v>
      </c>
      <c r="M712">
        <f t="shared" si="128"/>
        <v>1.0879629629629625E-3</v>
      </c>
    </row>
    <row r="713" spans="1:13" x14ac:dyDescent="0.2">
      <c r="A713">
        <v>712</v>
      </c>
      <c r="B713" t="s">
        <v>675</v>
      </c>
      <c r="C713" t="s">
        <v>699</v>
      </c>
      <c r="D713" t="str">
        <f t="shared" si="129"/>
        <v>Matt Hancock</v>
      </c>
      <c r="E713" t="str">
        <f t="shared" si="130"/>
        <v>18:44</v>
      </c>
      <c r="F713">
        <f t="shared" si="131"/>
        <v>37</v>
      </c>
      <c r="H713" t="str">
        <f t="shared" si="132"/>
        <v>Apr 27, 2020</v>
      </c>
      <c r="I713" t="str">
        <f t="shared" si="134"/>
        <v>18:44</v>
      </c>
      <c r="J713" s="5">
        <f t="shared" si="135"/>
        <v>1.300925925925926E-2</v>
      </c>
      <c r="K713">
        <f t="shared" si="133"/>
        <v>0</v>
      </c>
      <c r="L713">
        <f t="shared" si="136"/>
        <v>4.071759259259259E-2</v>
      </c>
      <c r="M713">
        <f t="shared" si="128"/>
        <v>4.071759259259259E-2</v>
      </c>
    </row>
    <row r="714" spans="1:13" x14ac:dyDescent="0.2">
      <c r="A714">
        <v>713</v>
      </c>
      <c r="B714" t="s">
        <v>675</v>
      </c>
      <c r="C714" t="s">
        <v>700</v>
      </c>
      <c r="D714" t="str">
        <f t="shared" si="129"/>
        <v>Hugh Pym</v>
      </c>
      <c r="E714" t="str">
        <f t="shared" si="130"/>
        <v>18:45</v>
      </c>
      <c r="F714">
        <f t="shared" si="131"/>
        <v>252</v>
      </c>
      <c r="H714" t="str">
        <f t="shared" si="132"/>
        <v>Apr 27, 2020</v>
      </c>
      <c r="I714" t="str">
        <f t="shared" si="134"/>
        <v>18:45</v>
      </c>
      <c r="J714" s="5">
        <f t="shared" si="135"/>
        <v>1.3020833333333334E-2</v>
      </c>
      <c r="K714">
        <f t="shared" si="133"/>
        <v>1.1932870370370371E-2</v>
      </c>
      <c r="L714">
        <f t="shared" si="136"/>
        <v>1.3020833333333334E-2</v>
      </c>
      <c r="M714">
        <f t="shared" si="128"/>
        <v>1.0879629629629625E-3</v>
      </c>
    </row>
    <row r="715" spans="1:13" x14ac:dyDescent="0.2">
      <c r="A715">
        <v>714</v>
      </c>
      <c r="B715" t="s">
        <v>675</v>
      </c>
      <c r="C715" t="s">
        <v>701</v>
      </c>
      <c r="D715" t="str">
        <f t="shared" si="129"/>
        <v>Matt Hancock</v>
      </c>
      <c r="E715" t="str">
        <f t="shared" si="130"/>
        <v>19:01</v>
      </c>
      <c r="F715">
        <f t="shared" si="131"/>
        <v>812</v>
      </c>
      <c r="H715" t="str">
        <f t="shared" si="132"/>
        <v>Apr 27, 2020</v>
      </c>
      <c r="I715" t="str">
        <f t="shared" si="134"/>
        <v>19:01</v>
      </c>
      <c r="J715" s="5">
        <f t="shared" si="135"/>
        <v>1.3206018518518518E-2</v>
      </c>
      <c r="K715">
        <f t="shared" si="133"/>
        <v>0</v>
      </c>
      <c r="L715">
        <f t="shared" si="136"/>
        <v>4.071759259259259E-2</v>
      </c>
      <c r="M715">
        <f t="shared" si="128"/>
        <v>4.071759259259259E-2</v>
      </c>
    </row>
    <row r="716" spans="1:13" x14ac:dyDescent="0.2">
      <c r="A716">
        <v>715</v>
      </c>
      <c r="B716" t="s">
        <v>675</v>
      </c>
      <c r="C716" t="s">
        <v>702</v>
      </c>
      <c r="D716" t="str">
        <f t="shared" si="129"/>
        <v>Matt Hancock</v>
      </c>
      <c r="E716" t="str">
        <f t="shared" si="130"/>
        <v>20:06</v>
      </c>
      <c r="F716">
        <f t="shared" si="131"/>
        <v>849</v>
      </c>
      <c r="H716" t="str">
        <f t="shared" si="132"/>
        <v>Apr 27, 2020</v>
      </c>
      <c r="I716" t="str">
        <f t="shared" si="134"/>
        <v>19:01</v>
      </c>
      <c r="J716" s="5">
        <f t="shared" si="135"/>
        <v>1.3958333333333335E-2</v>
      </c>
      <c r="K716">
        <f t="shared" si="133"/>
        <v>0</v>
      </c>
      <c r="L716">
        <f t="shared" si="136"/>
        <v>4.071759259259259E-2</v>
      </c>
      <c r="M716">
        <f t="shared" si="128"/>
        <v>4.071759259259259E-2</v>
      </c>
    </row>
    <row r="717" spans="1:13" x14ac:dyDescent="0.2">
      <c r="A717">
        <v>716</v>
      </c>
      <c r="B717" t="s">
        <v>675</v>
      </c>
      <c r="C717" t="s">
        <v>703</v>
      </c>
      <c r="D717" t="str">
        <f t="shared" si="129"/>
        <v>Chris Whitty</v>
      </c>
      <c r="E717" t="str">
        <f t="shared" si="130"/>
        <v>21:07</v>
      </c>
      <c r="F717">
        <f t="shared" si="131"/>
        <v>244</v>
      </c>
      <c r="H717" t="str">
        <f t="shared" si="132"/>
        <v>Apr 27, 2020</v>
      </c>
      <c r="I717" t="str">
        <f t="shared" si="134"/>
        <v>21:07</v>
      </c>
      <c r="J717" s="5">
        <f t="shared" si="135"/>
        <v>1.4664351851851852E-2</v>
      </c>
      <c r="K717">
        <f t="shared" si="133"/>
        <v>1.4664351851851852E-2</v>
      </c>
      <c r="L717">
        <f t="shared" si="136"/>
        <v>3.7465277777777778E-2</v>
      </c>
      <c r="M717">
        <f t="shared" si="128"/>
        <v>2.2800925925925926E-2</v>
      </c>
    </row>
    <row r="718" spans="1:13" x14ac:dyDescent="0.2">
      <c r="A718">
        <v>717</v>
      </c>
      <c r="B718" t="s">
        <v>675</v>
      </c>
      <c r="C718" t="s">
        <v>704</v>
      </c>
      <c r="D718" t="str">
        <f t="shared" si="129"/>
        <v>Matt Hancock</v>
      </c>
      <c r="E718" t="str">
        <f t="shared" si="130"/>
        <v>21:19</v>
      </c>
      <c r="F718">
        <f t="shared" si="131"/>
        <v>54</v>
      </c>
      <c r="H718" t="str">
        <f t="shared" si="132"/>
        <v>Apr 27, 2020</v>
      </c>
      <c r="I718" t="str">
        <f t="shared" si="134"/>
        <v>21:19</v>
      </c>
      <c r="J718" s="5">
        <f t="shared" si="135"/>
        <v>1.480324074074074E-2</v>
      </c>
      <c r="K718">
        <f t="shared" si="133"/>
        <v>0</v>
      </c>
      <c r="L718">
        <f t="shared" si="136"/>
        <v>4.071759259259259E-2</v>
      </c>
      <c r="M718">
        <f t="shared" si="128"/>
        <v>4.071759259259259E-2</v>
      </c>
    </row>
    <row r="719" spans="1:13" x14ac:dyDescent="0.2">
      <c r="A719">
        <v>718</v>
      </c>
      <c r="B719" t="s">
        <v>675</v>
      </c>
      <c r="C719" t="s">
        <v>705</v>
      </c>
      <c r="D719" t="str">
        <f t="shared" si="129"/>
        <v>Robert Peston</v>
      </c>
      <c r="E719" t="str">
        <f t="shared" si="130"/>
        <v>21:23</v>
      </c>
      <c r="F719">
        <f t="shared" si="131"/>
        <v>930</v>
      </c>
      <c r="H719" t="str">
        <f t="shared" si="132"/>
        <v>Apr 27, 2020</v>
      </c>
      <c r="I719" t="str">
        <f t="shared" si="134"/>
        <v>21:23</v>
      </c>
      <c r="J719" s="5">
        <f t="shared" si="135"/>
        <v>1.4849537037037036E-2</v>
      </c>
      <c r="K719">
        <f t="shared" si="133"/>
        <v>1.4849537037037036E-2</v>
      </c>
      <c r="L719">
        <f t="shared" si="136"/>
        <v>1.6655092592592593E-2</v>
      </c>
      <c r="M719">
        <f t="shared" si="128"/>
        <v>1.8055555555555568E-3</v>
      </c>
    </row>
    <row r="720" spans="1:13" x14ac:dyDescent="0.2">
      <c r="A720">
        <v>719</v>
      </c>
      <c r="B720" t="s">
        <v>675</v>
      </c>
      <c r="C720" t="s">
        <v>706</v>
      </c>
      <c r="D720" t="str">
        <f t="shared" si="129"/>
        <v>Matt Hancock</v>
      </c>
      <c r="E720" t="str">
        <f t="shared" si="130"/>
        <v>22:24</v>
      </c>
      <c r="F720">
        <f t="shared" si="131"/>
        <v>338</v>
      </c>
      <c r="H720" t="str">
        <f t="shared" si="132"/>
        <v>Apr 27, 2020</v>
      </c>
      <c r="I720" t="str">
        <f t="shared" si="134"/>
        <v>22:24</v>
      </c>
      <c r="J720" s="5">
        <f t="shared" si="135"/>
        <v>1.5555555555555553E-2</v>
      </c>
      <c r="K720">
        <f t="shared" si="133"/>
        <v>0</v>
      </c>
      <c r="L720">
        <f t="shared" si="136"/>
        <v>4.071759259259259E-2</v>
      </c>
      <c r="M720">
        <f t="shared" si="128"/>
        <v>4.071759259259259E-2</v>
      </c>
    </row>
    <row r="721" spans="1:13" x14ac:dyDescent="0.2">
      <c r="A721">
        <v>720</v>
      </c>
      <c r="B721" t="s">
        <v>675</v>
      </c>
      <c r="C721" t="s">
        <v>707</v>
      </c>
      <c r="D721" t="str">
        <f t="shared" si="129"/>
        <v>Chris Whitty</v>
      </c>
      <c r="E721" t="str">
        <f t="shared" si="130"/>
        <v>22:52</v>
      </c>
      <c r="F721">
        <f t="shared" si="131"/>
        <v>758</v>
      </c>
      <c r="H721" t="str">
        <f t="shared" si="132"/>
        <v>Apr 27, 2020</v>
      </c>
      <c r="I721" t="str">
        <f t="shared" si="134"/>
        <v>22:52</v>
      </c>
      <c r="J721" s="5">
        <f t="shared" si="135"/>
        <v>1.5879629629629629E-2</v>
      </c>
      <c r="K721">
        <f t="shared" si="133"/>
        <v>1.4664351851851852E-2</v>
      </c>
      <c r="L721">
        <f t="shared" si="136"/>
        <v>3.7465277777777778E-2</v>
      </c>
      <c r="M721">
        <f t="shared" si="128"/>
        <v>2.2800925925925926E-2</v>
      </c>
    </row>
    <row r="722" spans="1:13" x14ac:dyDescent="0.2">
      <c r="A722">
        <v>721</v>
      </c>
      <c r="B722" t="s">
        <v>675</v>
      </c>
      <c r="C722" t="s">
        <v>708</v>
      </c>
      <c r="D722" t="str">
        <f t="shared" si="129"/>
        <v>Chris Whitty</v>
      </c>
      <c r="E722" t="str">
        <f t="shared" si="130"/>
        <v>23:33</v>
      </c>
      <c r="F722">
        <f t="shared" si="131"/>
        <v>392</v>
      </c>
      <c r="H722" t="str">
        <f t="shared" si="132"/>
        <v>Apr 27, 2020</v>
      </c>
      <c r="I722" t="str">
        <f t="shared" si="134"/>
        <v>22:52</v>
      </c>
      <c r="J722" s="5">
        <f t="shared" si="135"/>
        <v>1.6354166666666666E-2</v>
      </c>
      <c r="K722">
        <f t="shared" si="133"/>
        <v>1.4664351851851852E-2</v>
      </c>
      <c r="L722">
        <f t="shared" si="136"/>
        <v>3.7465277777777778E-2</v>
      </c>
      <c r="M722">
        <f t="shared" si="128"/>
        <v>2.2800925925925926E-2</v>
      </c>
    </row>
    <row r="723" spans="1:13" x14ac:dyDescent="0.2">
      <c r="A723">
        <v>722</v>
      </c>
      <c r="B723" t="s">
        <v>675</v>
      </c>
      <c r="C723" t="s">
        <v>709</v>
      </c>
      <c r="D723" t="str">
        <f t="shared" si="129"/>
        <v>Matt Hancock</v>
      </c>
      <c r="E723" t="str">
        <f t="shared" si="130"/>
        <v>23:56</v>
      </c>
      <c r="F723">
        <f t="shared" si="131"/>
        <v>56</v>
      </c>
      <c r="H723" t="str">
        <f t="shared" si="132"/>
        <v>Apr 27, 2020</v>
      </c>
      <c r="I723" t="str">
        <f t="shared" si="134"/>
        <v>23:56</v>
      </c>
      <c r="J723" s="5">
        <f t="shared" si="135"/>
        <v>1.6620370370370372E-2</v>
      </c>
      <c r="K723">
        <f t="shared" si="133"/>
        <v>0</v>
      </c>
      <c r="L723">
        <f t="shared" si="136"/>
        <v>4.071759259259259E-2</v>
      </c>
      <c r="M723">
        <f t="shared" si="128"/>
        <v>4.071759259259259E-2</v>
      </c>
    </row>
    <row r="724" spans="1:13" x14ac:dyDescent="0.2">
      <c r="A724">
        <v>723</v>
      </c>
      <c r="B724" t="s">
        <v>675</v>
      </c>
      <c r="C724" t="s">
        <v>710</v>
      </c>
      <c r="D724" t="str">
        <f t="shared" ref="D724:D755" si="137">LEFT(C724,FIND("(",C724)-3)</f>
        <v>Robert Peston</v>
      </c>
      <c r="E724" t="str">
        <f t="shared" ref="E724:E755" si="138">MID(C724,FIND("(",C724)+1,5)</f>
        <v>23:59</v>
      </c>
      <c r="F724">
        <f t="shared" si="131"/>
        <v>501</v>
      </c>
      <c r="H724" t="str">
        <f t="shared" si="132"/>
        <v>Apr 27, 2020</v>
      </c>
      <c r="I724" t="str">
        <f t="shared" si="134"/>
        <v>23:59</v>
      </c>
      <c r="J724" s="5">
        <f t="shared" si="135"/>
        <v>1.6655092592592593E-2</v>
      </c>
      <c r="K724">
        <f t="shared" si="133"/>
        <v>1.4849537037037036E-2</v>
      </c>
      <c r="L724">
        <f t="shared" si="136"/>
        <v>1.6655092592592593E-2</v>
      </c>
      <c r="M724">
        <f t="shared" si="128"/>
        <v>1.8055555555555568E-3</v>
      </c>
    </row>
    <row r="725" spans="1:13" x14ac:dyDescent="0.2">
      <c r="A725">
        <v>724</v>
      </c>
      <c r="B725" t="s">
        <v>675</v>
      </c>
      <c r="C725" t="s">
        <v>711</v>
      </c>
      <c r="D725" t="str">
        <f t="shared" si="137"/>
        <v>Matt Hancock</v>
      </c>
      <c r="E725" t="str">
        <f t="shared" si="138"/>
        <v>24:31</v>
      </c>
      <c r="F725">
        <f t="shared" si="131"/>
        <v>46</v>
      </c>
      <c r="H725" t="str">
        <f t="shared" si="132"/>
        <v>Apr 27, 2020</v>
      </c>
      <c r="I725" t="str">
        <f t="shared" si="134"/>
        <v>24:31</v>
      </c>
      <c r="J725" s="5">
        <f t="shared" si="135"/>
        <v>1.7025462962962961E-2</v>
      </c>
      <c r="K725">
        <f t="shared" si="133"/>
        <v>0</v>
      </c>
      <c r="L725">
        <f t="shared" si="136"/>
        <v>4.071759259259259E-2</v>
      </c>
      <c r="M725">
        <f t="shared" si="128"/>
        <v>4.071759259259259E-2</v>
      </c>
    </row>
    <row r="726" spans="1:13" x14ac:dyDescent="0.2">
      <c r="A726">
        <v>725</v>
      </c>
      <c r="B726" t="s">
        <v>675</v>
      </c>
      <c r="C726" t="s">
        <v>712</v>
      </c>
      <c r="D726" t="str">
        <f t="shared" si="137"/>
        <v>Beth Rigby</v>
      </c>
      <c r="E726" t="str">
        <f t="shared" si="138"/>
        <v>24:36</v>
      </c>
      <c r="F726">
        <f t="shared" si="131"/>
        <v>698</v>
      </c>
      <c r="H726" t="str">
        <f t="shared" si="132"/>
        <v>Apr 27, 2020</v>
      </c>
      <c r="I726" t="str">
        <f t="shared" si="134"/>
        <v>24:36</v>
      </c>
      <c r="J726" s="5">
        <f t="shared" si="135"/>
        <v>1.7083333333333336E-2</v>
      </c>
      <c r="K726">
        <f t="shared" si="133"/>
        <v>1.7083333333333336E-2</v>
      </c>
      <c r="L726">
        <f t="shared" si="136"/>
        <v>1.9733796296296298E-2</v>
      </c>
      <c r="M726">
        <f t="shared" si="128"/>
        <v>2.6504629629629621E-3</v>
      </c>
    </row>
    <row r="727" spans="1:13" x14ac:dyDescent="0.2">
      <c r="A727">
        <v>726</v>
      </c>
      <c r="B727" t="s">
        <v>675</v>
      </c>
      <c r="C727" t="s">
        <v>713</v>
      </c>
      <c r="D727" t="str">
        <f t="shared" si="137"/>
        <v>Matt Hancock</v>
      </c>
      <c r="E727" t="str">
        <f t="shared" si="138"/>
        <v>25:24</v>
      </c>
      <c r="F727">
        <f t="shared" si="131"/>
        <v>37</v>
      </c>
      <c r="H727" t="str">
        <f t="shared" si="132"/>
        <v>Apr 27, 2020</v>
      </c>
      <c r="I727" t="str">
        <f t="shared" si="134"/>
        <v>25:24</v>
      </c>
      <c r="J727" s="5">
        <f t="shared" si="135"/>
        <v>1.7638888888888888E-2</v>
      </c>
      <c r="K727">
        <f t="shared" si="133"/>
        <v>0</v>
      </c>
      <c r="L727">
        <f t="shared" si="136"/>
        <v>4.071759259259259E-2</v>
      </c>
      <c r="M727">
        <f t="shared" si="128"/>
        <v>4.071759259259259E-2</v>
      </c>
    </row>
    <row r="728" spans="1:13" x14ac:dyDescent="0.2">
      <c r="A728">
        <v>727</v>
      </c>
      <c r="B728" t="s">
        <v>675</v>
      </c>
      <c r="C728" t="s">
        <v>714</v>
      </c>
      <c r="D728" t="str">
        <f t="shared" si="137"/>
        <v>Chris Whitty</v>
      </c>
      <c r="E728" t="str">
        <f t="shared" si="138"/>
        <v>25:27</v>
      </c>
      <c r="F728">
        <f t="shared" si="131"/>
        <v>345</v>
      </c>
      <c r="H728" t="str">
        <f t="shared" si="132"/>
        <v>Apr 27, 2020</v>
      </c>
      <c r="I728" t="str">
        <f t="shared" si="134"/>
        <v>25:27</v>
      </c>
      <c r="J728" s="5">
        <f t="shared" si="135"/>
        <v>1.7673611111111109E-2</v>
      </c>
      <c r="K728">
        <f t="shared" si="133"/>
        <v>1.4664351851851852E-2</v>
      </c>
      <c r="L728">
        <f t="shared" si="136"/>
        <v>3.7465277777777778E-2</v>
      </c>
      <c r="M728">
        <f t="shared" si="128"/>
        <v>2.2800925925925926E-2</v>
      </c>
    </row>
    <row r="729" spans="1:13" x14ac:dyDescent="0.2">
      <c r="A729">
        <v>728</v>
      </c>
      <c r="B729" t="s">
        <v>675</v>
      </c>
      <c r="C729" t="s">
        <v>715</v>
      </c>
      <c r="D729" t="str">
        <f t="shared" si="137"/>
        <v>Chris Whitty</v>
      </c>
      <c r="E729" t="str">
        <f t="shared" si="138"/>
        <v>25:51</v>
      </c>
      <c r="F729">
        <f t="shared" si="131"/>
        <v>798</v>
      </c>
      <c r="H729" t="str">
        <f t="shared" si="132"/>
        <v>Apr 27, 2020</v>
      </c>
      <c r="I729" t="str">
        <f t="shared" si="134"/>
        <v>25:27</v>
      </c>
      <c r="J729" s="5">
        <f t="shared" si="135"/>
        <v>1.7951388888888888E-2</v>
      </c>
      <c r="K729">
        <f t="shared" si="133"/>
        <v>1.4664351851851852E-2</v>
      </c>
      <c r="L729">
        <f t="shared" si="136"/>
        <v>3.7465277777777778E-2</v>
      </c>
      <c r="M729">
        <f t="shared" si="128"/>
        <v>2.2800925925925926E-2</v>
      </c>
    </row>
    <row r="730" spans="1:13" x14ac:dyDescent="0.2">
      <c r="A730">
        <v>729</v>
      </c>
      <c r="B730" t="s">
        <v>675</v>
      </c>
      <c r="C730" t="s">
        <v>716</v>
      </c>
      <c r="D730" t="str">
        <f t="shared" si="137"/>
        <v>Matt Hancock</v>
      </c>
      <c r="E730" t="str">
        <f t="shared" si="138"/>
        <v>26:39</v>
      </c>
      <c r="F730">
        <f t="shared" si="131"/>
        <v>711</v>
      </c>
      <c r="H730" t="str">
        <f t="shared" si="132"/>
        <v>Apr 27, 2020</v>
      </c>
      <c r="I730" t="str">
        <f t="shared" si="134"/>
        <v>26:39</v>
      </c>
      <c r="J730" s="5">
        <f t="shared" si="135"/>
        <v>1.8506944444444444E-2</v>
      </c>
      <c r="K730">
        <f t="shared" si="133"/>
        <v>0</v>
      </c>
      <c r="L730">
        <f t="shared" si="136"/>
        <v>4.071759259259259E-2</v>
      </c>
      <c r="M730">
        <f t="shared" si="128"/>
        <v>4.071759259259259E-2</v>
      </c>
    </row>
    <row r="731" spans="1:13" x14ac:dyDescent="0.2">
      <c r="A731">
        <v>730</v>
      </c>
      <c r="B731" t="s">
        <v>675</v>
      </c>
      <c r="C731" t="s">
        <v>717</v>
      </c>
      <c r="D731" t="str">
        <f t="shared" si="137"/>
        <v>Matt Hancock</v>
      </c>
      <c r="E731" t="str">
        <f t="shared" si="138"/>
        <v>27:31</v>
      </c>
      <c r="F731">
        <f t="shared" si="131"/>
        <v>500</v>
      </c>
      <c r="H731" t="str">
        <f t="shared" si="132"/>
        <v>Apr 27, 2020</v>
      </c>
      <c r="I731" t="str">
        <f t="shared" si="134"/>
        <v>26:39</v>
      </c>
      <c r="J731" s="5">
        <f t="shared" si="135"/>
        <v>1.9108796296296294E-2</v>
      </c>
      <c r="K731">
        <f t="shared" si="133"/>
        <v>0</v>
      </c>
      <c r="L731">
        <f t="shared" si="136"/>
        <v>4.071759259259259E-2</v>
      </c>
      <c r="M731">
        <f t="shared" si="128"/>
        <v>4.071759259259259E-2</v>
      </c>
    </row>
    <row r="732" spans="1:13" x14ac:dyDescent="0.2">
      <c r="A732">
        <v>731</v>
      </c>
      <c r="B732" t="s">
        <v>675</v>
      </c>
      <c r="C732" t="s">
        <v>718</v>
      </c>
      <c r="D732" t="str">
        <f t="shared" si="137"/>
        <v>Matt Hancock</v>
      </c>
      <c r="E732" t="str">
        <f t="shared" si="138"/>
        <v>28:12</v>
      </c>
      <c r="F732">
        <f t="shared" si="131"/>
        <v>160</v>
      </c>
      <c r="H732" t="str">
        <f t="shared" si="132"/>
        <v>Apr 27, 2020</v>
      </c>
      <c r="I732" t="str">
        <f t="shared" si="134"/>
        <v>26:39</v>
      </c>
      <c r="J732" s="5">
        <f t="shared" si="135"/>
        <v>1.9583333333333331E-2</v>
      </c>
      <c r="K732">
        <f t="shared" si="133"/>
        <v>0</v>
      </c>
      <c r="L732">
        <f t="shared" si="136"/>
        <v>4.071759259259259E-2</v>
      </c>
      <c r="M732">
        <f t="shared" si="128"/>
        <v>4.071759259259259E-2</v>
      </c>
    </row>
    <row r="733" spans="1:13" x14ac:dyDescent="0.2">
      <c r="A733">
        <v>732</v>
      </c>
      <c r="B733" t="s">
        <v>675</v>
      </c>
      <c r="C733" t="s">
        <v>719</v>
      </c>
      <c r="D733" t="str">
        <f t="shared" si="137"/>
        <v>Beth Rigby</v>
      </c>
      <c r="E733" t="str">
        <f t="shared" si="138"/>
        <v>28:25</v>
      </c>
      <c r="F733">
        <f t="shared" si="131"/>
        <v>278</v>
      </c>
      <c r="H733" t="str">
        <f t="shared" si="132"/>
        <v>Apr 27, 2020</v>
      </c>
      <c r="I733" t="str">
        <f t="shared" si="134"/>
        <v>28:25</v>
      </c>
      <c r="J733" s="5">
        <f t="shared" si="135"/>
        <v>1.9733796296296298E-2</v>
      </c>
      <c r="K733">
        <f t="shared" si="133"/>
        <v>1.7083333333333336E-2</v>
      </c>
      <c r="L733">
        <f t="shared" si="136"/>
        <v>1.9733796296296298E-2</v>
      </c>
      <c r="M733">
        <f t="shared" si="128"/>
        <v>2.6504629629629621E-3</v>
      </c>
    </row>
    <row r="734" spans="1:13" x14ac:dyDescent="0.2">
      <c r="A734">
        <v>733</v>
      </c>
      <c r="B734" t="s">
        <v>675</v>
      </c>
      <c r="C734" t="s">
        <v>720</v>
      </c>
      <c r="D734" t="str">
        <f t="shared" si="137"/>
        <v>Chris Whitty</v>
      </c>
      <c r="E734" t="str">
        <f t="shared" si="138"/>
        <v>28:43</v>
      </c>
      <c r="F734">
        <f t="shared" si="131"/>
        <v>648</v>
      </c>
      <c r="H734" t="str">
        <f t="shared" si="132"/>
        <v>Apr 27, 2020</v>
      </c>
      <c r="I734" t="str">
        <f t="shared" si="134"/>
        <v>28:43</v>
      </c>
      <c r="J734" s="5">
        <f t="shared" si="135"/>
        <v>1.9942129629629629E-2</v>
      </c>
      <c r="K734">
        <f t="shared" si="133"/>
        <v>1.4664351851851852E-2</v>
      </c>
      <c r="L734">
        <f t="shared" si="136"/>
        <v>3.7465277777777778E-2</v>
      </c>
      <c r="M734">
        <f t="shared" si="128"/>
        <v>2.2800925925925926E-2</v>
      </c>
    </row>
    <row r="735" spans="1:13" x14ac:dyDescent="0.2">
      <c r="A735">
        <v>734</v>
      </c>
      <c r="B735" t="s">
        <v>675</v>
      </c>
      <c r="C735" t="s">
        <v>721</v>
      </c>
      <c r="D735" t="str">
        <f t="shared" si="137"/>
        <v>Matt Hancock</v>
      </c>
      <c r="E735" t="str">
        <f t="shared" si="138"/>
        <v>29:18</v>
      </c>
      <c r="F735">
        <f t="shared" si="131"/>
        <v>73</v>
      </c>
      <c r="H735" t="str">
        <f t="shared" si="132"/>
        <v>Apr 27, 2020</v>
      </c>
      <c r="I735" t="str">
        <f t="shared" si="134"/>
        <v>29:18</v>
      </c>
      <c r="J735" s="5">
        <f t="shared" si="135"/>
        <v>2.0347222222222221E-2</v>
      </c>
      <c r="K735">
        <f t="shared" si="133"/>
        <v>0</v>
      </c>
      <c r="L735">
        <f t="shared" si="136"/>
        <v>4.071759259259259E-2</v>
      </c>
      <c r="M735">
        <f t="shared" ref="M735:M798" si="139">L735-K735</f>
        <v>4.071759259259259E-2</v>
      </c>
    </row>
    <row r="736" spans="1:13" x14ac:dyDescent="0.2">
      <c r="A736">
        <v>735</v>
      </c>
      <c r="B736" t="s">
        <v>675</v>
      </c>
      <c r="C736" t="s">
        <v>722</v>
      </c>
      <c r="D736" t="str">
        <f t="shared" si="137"/>
        <v>Gary Gibbon</v>
      </c>
      <c r="E736" t="str">
        <f t="shared" si="138"/>
        <v>29:23</v>
      </c>
      <c r="F736">
        <f t="shared" si="131"/>
        <v>330</v>
      </c>
      <c r="H736" t="str">
        <f t="shared" si="132"/>
        <v>Apr 27, 2020</v>
      </c>
      <c r="I736" t="str">
        <f t="shared" si="134"/>
        <v>29:23</v>
      </c>
      <c r="J736" s="5">
        <f t="shared" si="135"/>
        <v>2.0405092592592593E-2</v>
      </c>
      <c r="K736">
        <f t="shared" si="133"/>
        <v>2.0405092592592593E-2</v>
      </c>
      <c r="L736">
        <f t="shared" si="136"/>
        <v>2.1909722222222223E-2</v>
      </c>
      <c r="M736">
        <f t="shared" si="139"/>
        <v>1.5046296296296301E-3</v>
      </c>
    </row>
    <row r="737" spans="1:13" x14ac:dyDescent="0.2">
      <c r="A737">
        <v>736</v>
      </c>
      <c r="B737" t="s">
        <v>675</v>
      </c>
      <c r="C737" t="s">
        <v>723</v>
      </c>
      <c r="D737" t="str">
        <f t="shared" si="137"/>
        <v>Chris Whitty</v>
      </c>
      <c r="E737" t="str">
        <f t="shared" si="138"/>
        <v>29:49</v>
      </c>
      <c r="F737">
        <f t="shared" si="131"/>
        <v>671</v>
      </c>
      <c r="H737" t="str">
        <f t="shared" si="132"/>
        <v>Apr 27, 2020</v>
      </c>
      <c r="I737" t="str">
        <f t="shared" si="134"/>
        <v>29:49</v>
      </c>
      <c r="J737" s="5">
        <f t="shared" si="135"/>
        <v>2.0706018518518519E-2</v>
      </c>
      <c r="K737">
        <f t="shared" si="133"/>
        <v>1.4664351851851852E-2</v>
      </c>
      <c r="L737">
        <f t="shared" si="136"/>
        <v>3.7465277777777778E-2</v>
      </c>
      <c r="M737">
        <f t="shared" si="139"/>
        <v>2.2800925925925926E-2</v>
      </c>
    </row>
    <row r="738" spans="1:13" x14ac:dyDescent="0.2">
      <c r="A738">
        <v>737</v>
      </c>
      <c r="B738" t="s">
        <v>675</v>
      </c>
      <c r="C738" t="s">
        <v>724</v>
      </c>
      <c r="D738" t="str">
        <f t="shared" si="137"/>
        <v>Chris Whitty</v>
      </c>
      <c r="E738" t="str">
        <f t="shared" si="138"/>
        <v>30:33</v>
      </c>
      <c r="F738">
        <f t="shared" si="131"/>
        <v>392</v>
      </c>
      <c r="H738" t="str">
        <f t="shared" si="132"/>
        <v>Apr 27, 2020</v>
      </c>
      <c r="I738" t="str">
        <f t="shared" si="134"/>
        <v>29:49</v>
      </c>
      <c r="J738" s="5">
        <f t="shared" si="135"/>
        <v>2.1215277777777777E-2</v>
      </c>
      <c r="K738">
        <f t="shared" si="133"/>
        <v>1.4664351851851852E-2</v>
      </c>
      <c r="L738">
        <f t="shared" si="136"/>
        <v>3.7465277777777778E-2</v>
      </c>
      <c r="M738">
        <f t="shared" si="139"/>
        <v>2.2800925925925926E-2</v>
      </c>
    </row>
    <row r="739" spans="1:13" x14ac:dyDescent="0.2">
      <c r="A739">
        <v>738</v>
      </c>
      <c r="B739" t="s">
        <v>675</v>
      </c>
      <c r="C739" t="s">
        <v>725</v>
      </c>
      <c r="D739" t="str">
        <f t="shared" si="137"/>
        <v>Chris Whitty</v>
      </c>
      <c r="E739" t="str">
        <f t="shared" si="138"/>
        <v>30:55</v>
      </c>
      <c r="F739">
        <f t="shared" si="131"/>
        <v>754</v>
      </c>
      <c r="H739" t="str">
        <f t="shared" si="132"/>
        <v>Apr 27, 2020</v>
      </c>
      <c r="I739" t="str">
        <f t="shared" si="134"/>
        <v>29:49</v>
      </c>
      <c r="J739" s="5">
        <f t="shared" si="135"/>
        <v>2.146990740740741E-2</v>
      </c>
      <c r="K739">
        <f t="shared" si="133"/>
        <v>1.4664351851851852E-2</v>
      </c>
      <c r="L739">
        <f t="shared" si="136"/>
        <v>3.7465277777777778E-2</v>
      </c>
      <c r="M739">
        <f t="shared" si="139"/>
        <v>2.2800925925925926E-2</v>
      </c>
    </row>
    <row r="740" spans="1:13" x14ac:dyDescent="0.2">
      <c r="A740">
        <v>739</v>
      </c>
      <c r="B740" t="s">
        <v>675</v>
      </c>
      <c r="C740" t="s">
        <v>726</v>
      </c>
      <c r="D740" t="str">
        <f t="shared" si="137"/>
        <v>Gary Gibbon</v>
      </c>
      <c r="E740" t="str">
        <f t="shared" si="138"/>
        <v>31:33</v>
      </c>
      <c r="F740">
        <f t="shared" si="131"/>
        <v>134</v>
      </c>
      <c r="H740" t="str">
        <f t="shared" si="132"/>
        <v>Apr 27, 2020</v>
      </c>
      <c r="I740" t="str">
        <f t="shared" si="134"/>
        <v>31:33</v>
      </c>
      <c r="J740" s="5">
        <f t="shared" si="135"/>
        <v>2.1909722222222223E-2</v>
      </c>
      <c r="K740">
        <f t="shared" si="133"/>
        <v>2.0405092592592593E-2</v>
      </c>
      <c r="L740">
        <f t="shared" si="136"/>
        <v>2.1909722222222223E-2</v>
      </c>
      <c r="M740">
        <f t="shared" si="139"/>
        <v>1.5046296296296301E-3</v>
      </c>
    </row>
    <row r="741" spans="1:13" x14ac:dyDescent="0.2">
      <c r="A741">
        <v>740</v>
      </c>
      <c r="B741" t="s">
        <v>675</v>
      </c>
      <c r="C741" t="s">
        <v>727</v>
      </c>
      <c r="D741" t="str">
        <f t="shared" si="137"/>
        <v>Chris Whitty</v>
      </c>
      <c r="E741" t="str">
        <f t="shared" si="138"/>
        <v>31:42</v>
      </c>
      <c r="F741">
        <f t="shared" si="131"/>
        <v>339</v>
      </c>
      <c r="H741" t="str">
        <f t="shared" si="132"/>
        <v>Apr 27, 2020</v>
      </c>
      <c r="I741" t="str">
        <f t="shared" si="134"/>
        <v>31:42</v>
      </c>
      <c r="J741" s="5">
        <f t="shared" si="135"/>
        <v>2.2013888888888888E-2</v>
      </c>
      <c r="K741">
        <f t="shared" si="133"/>
        <v>1.4664351851851852E-2</v>
      </c>
      <c r="L741">
        <f t="shared" si="136"/>
        <v>3.7465277777777778E-2</v>
      </c>
      <c r="M741">
        <f t="shared" si="139"/>
        <v>2.2800925925925926E-2</v>
      </c>
    </row>
    <row r="742" spans="1:13" x14ac:dyDescent="0.2">
      <c r="A742">
        <v>741</v>
      </c>
      <c r="B742" t="s">
        <v>675</v>
      </c>
      <c r="C742" t="s">
        <v>728</v>
      </c>
      <c r="D742" t="str">
        <f t="shared" si="137"/>
        <v>Chris Whitty</v>
      </c>
      <c r="E742" t="str">
        <f t="shared" si="138"/>
        <v>32:03</v>
      </c>
      <c r="F742">
        <f t="shared" si="131"/>
        <v>409</v>
      </c>
      <c r="H742" t="str">
        <f t="shared" si="132"/>
        <v>Apr 27, 2020</v>
      </c>
      <c r="I742" t="str">
        <f t="shared" si="134"/>
        <v>31:42</v>
      </c>
      <c r="J742" s="5">
        <f t="shared" si="135"/>
        <v>2.225694444444444E-2</v>
      </c>
      <c r="K742">
        <f t="shared" si="133"/>
        <v>1.4664351851851852E-2</v>
      </c>
      <c r="L742">
        <f t="shared" si="136"/>
        <v>3.7465277777777778E-2</v>
      </c>
      <c r="M742">
        <f t="shared" si="139"/>
        <v>2.2800925925925926E-2</v>
      </c>
    </row>
    <row r="743" spans="1:13" x14ac:dyDescent="0.2">
      <c r="A743">
        <v>742</v>
      </c>
      <c r="B743" t="s">
        <v>675</v>
      </c>
      <c r="C743" t="s">
        <v>729</v>
      </c>
      <c r="D743" t="str">
        <f t="shared" si="137"/>
        <v>Matt Hancock</v>
      </c>
      <c r="E743" t="str">
        <f t="shared" si="138"/>
        <v>32:22</v>
      </c>
      <c r="F743">
        <f t="shared" si="131"/>
        <v>68</v>
      </c>
      <c r="H743" t="str">
        <f t="shared" si="132"/>
        <v>Apr 27, 2020</v>
      </c>
      <c r="I743" t="str">
        <f t="shared" si="134"/>
        <v>32:22</v>
      </c>
      <c r="J743" s="5">
        <f t="shared" si="135"/>
        <v>2.2476851851851855E-2</v>
      </c>
      <c r="K743">
        <f t="shared" si="133"/>
        <v>0</v>
      </c>
      <c r="L743">
        <f t="shared" si="136"/>
        <v>4.071759259259259E-2</v>
      </c>
      <c r="M743">
        <f t="shared" si="139"/>
        <v>4.071759259259259E-2</v>
      </c>
    </row>
    <row r="744" spans="1:13" x14ac:dyDescent="0.2">
      <c r="A744">
        <v>743</v>
      </c>
      <c r="B744" t="s">
        <v>675</v>
      </c>
      <c r="C744" t="s">
        <v>730</v>
      </c>
      <c r="D744" t="str">
        <f t="shared" si="137"/>
        <v>Speaker 4</v>
      </c>
      <c r="E744" t="str">
        <f t="shared" si="138"/>
        <v>32:24</v>
      </c>
      <c r="F744">
        <f t="shared" si="131"/>
        <v>535</v>
      </c>
      <c r="H744" t="str">
        <f t="shared" si="132"/>
        <v>Apr 27, 2020</v>
      </c>
      <c r="I744" t="str">
        <f t="shared" si="134"/>
        <v>32:24</v>
      </c>
      <c r="J744" s="5">
        <f t="shared" si="135"/>
        <v>2.2499999999999996E-2</v>
      </c>
      <c r="K744">
        <f t="shared" si="133"/>
        <v>2.2499999999999996E-2</v>
      </c>
      <c r="L744">
        <f t="shared" si="136"/>
        <v>3.0659722222222224E-2</v>
      </c>
      <c r="M744">
        <f t="shared" si="139"/>
        <v>8.1597222222222279E-3</v>
      </c>
    </row>
    <row r="745" spans="1:13" x14ac:dyDescent="0.2">
      <c r="A745">
        <v>744</v>
      </c>
      <c r="B745" t="s">
        <v>675</v>
      </c>
      <c r="C745" t="s">
        <v>731</v>
      </c>
      <c r="D745" t="str">
        <f t="shared" si="137"/>
        <v>Matt Hancock</v>
      </c>
      <c r="E745" t="str">
        <f t="shared" si="138"/>
        <v>32:55</v>
      </c>
      <c r="F745">
        <f t="shared" si="131"/>
        <v>72</v>
      </c>
      <c r="H745" t="str">
        <f t="shared" si="132"/>
        <v>Apr 27, 2020</v>
      </c>
      <c r="I745" t="str">
        <f t="shared" si="134"/>
        <v>32:55</v>
      </c>
      <c r="J745" s="5">
        <f t="shared" si="135"/>
        <v>2.2858796296296294E-2</v>
      </c>
      <c r="K745">
        <f t="shared" si="133"/>
        <v>0</v>
      </c>
      <c r="L745">
        <f t="shared" si="136"/>
        <v>4.071759259259259E-2</v>
      </c>
      <c r="M745">
        <f t="shared" si="139"/>
        <v>4.071759259259259E-2</v>
      </c>
    </row>
    <row r="746" spans="1:13" x14ac:dyDescent="0.2">
      <c r="A746">
        <v>745</v>
      </c>
      <c r="B746" t="s">
        <v>675</v>
      </c>
      <c r="C746" t="s">
        <v>732</v>
      </c>
      <c r="D746" t="str">
        <f t="shared" si="137"/>
        <v>Sebastian Payne</v>
      </c>
      <c r="E746" t="str">
        <f t="shared" si="138"/>
        <v>33:00</v>
      </c>
      <c r="F746">
        <f t="shared" si="131"/>
        <v>589</v>
      </c>
      <c r="H746" t="str">
        <f t="shared" si="132"/>
        <v>Apr 27, 2020</v>
      </c>
      <c r="I746" t="str">
        <f t="shared" si="134"/>
        <v>33:00</v>
      </c>
      <c r="J746" s="5">
        <f t="shared" si="135"/>
        <v>2.2916666666666669E-2</v>
      </c>
      <c r="K746">
        <f t="shared" si="133"/>
        <v>2.2916666666666669E-2</v>
      </c>
      <c r="L746">
        <f t="shared" si="136"/>
        <v>2.4988425925925928E-2</v>
      </c>
      <c r="M746">
        <f t="shared" si="139"/>
        <v>2.0717592592592593E-3</v>
      </c>
    </row>
    <row r="747" spans="1:13" x14ac:dyDescent="0.2">
      <c r="A747">
        <v>746</v>
      </c>
      <c r="B747" t="s">
        <v>675</v>
      </c>
      <c r="C747" t="s">
        <v>733</v>
      </c>
      <c r="D747" t="str">
        <f t="shared" si="137"/>
        <v>Matt Hancock</v>
      </c>
      <c r="E747" t="str">
        <f t="shared" si="138"/>
        <v>33:30</v>
      </c>
      <c r="F747">
        <f t="shared" si="131"/>
        <v>717</v>
      </c>
      <c r="H747" t="str">
        <f t="shared" si="132"/>
        <v>Apr 27, 2020</v>
      </c>
      <c r="I747" t="str">
        <f t="shared" si="134"/>
        <v>33:30</v>
      </c>
      <c r="J747" s="5">
        <f t="shared" si="135"/>
        <v>2.326388888888889E-2</v>
      </c>
      <c r="K747">
        <f t="shared" si="133"/>
        <v>0</v>
      </c>
      <c r="L747">
        <f t="shared" si="136"/>
        <v>4.071759259259259E-2</v>
      </c>
      <c r="M747">
        <f t="shared" si="139"/>
        <v>4.071759259259259E-2</v>
      </c>
    </row>
    <row r="748" spans="1:13" x14ac:dyDescent="0.2">
      <c r="A748">
        <v>747</v>
      </c>
      <c r="B748" t="s">
        <v>675</v>
      </c>
      <c r="C748" t="s">
        <v>734</v>
      </c>
      <c r="D748" t="str">
        <f t="shared" si="137"/>
        <v>Matt Hancock</v>
      </c>
      <c r="E748" t="str">
        <f t="shared" si="138"/>
        <v>34:26</v>
      </c>
      <c r="F748">
        <f t="shared" si="131"/>
        <v>546</v>
      </c>
      <c r="H748" t="str">
        <f t="shared" si="132"/>
        <v>Apr 27, 2020</v>
      </c>
      <c r="I748" t="str">
        <f t="shared" si="134"/>
        <v>33:30</v>
      </c>
      <c r="J748" s="5">
        <f t="shared" si="135"/>
        <v>2.3912037037037034E-2</v>
      </c>
      <c r="K748">
        <f t="shared" si="133"/>
        <v>0</v>
      </c>
      <c r="L748">
        <f t="shared" si="136"/>
        <v>4.071759259259259E-2</v>
      </c>
      <c r="M748">
        <f t="shared" si="139"/>
        <v>4.071759259259259E-2</v>
      </c>
    </row>
    <row r="749" spans="1:13" x14ac:dyDescent="0.2">
      <c r="A749">
        <v>748</v>
      </c>
      <c r="B749" t="s">
        <v>675</v>
      </c>
      <c r="C749" t="s">
        <v>735</v>
      </c>
      <c r="D749" t="str">
        <f t="shared" si="137"/>
        <v>Chris Whitty</v>
      </c>
      <c r="E749" t="str">
        <f t="shared" si="138"/>
        <v>35:06</v>
      </c>
      <c r="F749">
        <f t="shared" si="131"/>
        <v>927</v>
      </c>
      <c r="H749" t="str">
        <f t="shared" si="132"/>
        <v>Apr 27, 2020</v>
      </c>
      <c r="I749" t="str">
        <f t="shared" si="134"/>
        <v>35:06</v>
      </c>
      <c r="J749" s="5">
        <f t="shared" si="135"/>
        <v>2.4375000000000004E-2</v>
      </c>
      <c r="K749">
        <f t="shared" si="133"/>
        <v>1.4664351851851852E-2</v>
      </c>
      <c r="L749">
        <f t="shared" si="136"/>
        <v>3.7465277777777778E-2</v>
      </c>
      <c r="M749">
        <f t="shared" si="139"/>
        <v>2.2800925925925926E-2</v>
      </c>
    </row>
    <row r="750" spans="1:13" x14ac:dyDescent="0.2">
      <c r="A750">
        <v>749</v>
      </c>
      <c r="B750" t="s">
        <v>675</v>
      </c>
      <c r="C750" t="s">
        <v>736</v>
      </c>
      <c r="D750" t="str">
        <f t="shared" si="137"/>
        <v>Sebastian Payne</v>
      </c>
      <c r="E750" t="str">
        <f t="shared" si="138"/>
        <v>35:56</v>
      </c>
      <c r="F750">
        <f t="shared" si="131"/>
        <v>85</v>
      </c>
      <c r="H750" t="str">
        <f t="shared" si="132"/>
        <v>Apr 27, 2020</v>
      </c>
      <c r="I750" t="str">
        <f t="shared" si="134"/>
        <v>35:56</v>
      </c>
      <c r="J750" s="5">
        <f t="shared" si="135"/>
        <v>2.49537037037037E-2</v>
      </c>
      <c r="K750">
        <f t="shared" si="133"/>
        <v>2.2916666666666669E-2</v>
      </c>
      <c r="L750">
        <f t="shared" si="136"/>
        <v>2.4988425925925928E-2</v>
      </c>
      <c r="M750">
        <f t="shared" si="139"/>
        <v>2.0717592592592593E-3</v>
      </c>
    </row>
    <row r="751" spans="1:13" x14ac:dyDescent="0.2">
      <c r="A751">
        <v>750</v>
      </c>
      <c r="B751" t="s">
        <v>675</v>
      </c>
      <c r="C751" t="s">
        <v>737</v>
      </c>
      <c r="D751" t="str">
        <f t="shared" si="137"/>
        <v>Matt Hancock</v>
      </c>
      <c r="E751" t="str">
        <f t="shared" si="138"/>
        <v>35:58</v>
      </c>
      <c r="F751">
        <f t="shared" si="131"/>
        <v>27</v>
      </c>
      <c r="H751" t="str">
        <f t="shared" si="132"/>
        <v>Apr 27, 2020</v>
      </c>
      <c r="I751" t="str">
        <f t="shared" si="134"/>
        <v>35:58</v>
      </c>
      <c r="J751" s="5">
        <f t="shared" si="135"/>
        <v>2.4976851851851851E-2</v>
      </c>
      <c r="K751">
        <f t="shared" si="133"/>
        <v>0</v>
      </c>
      <c r="L751">
        <f t="shared" si="136"/>
        <v>4.071759259259259E-2</v>
      </c>
      <c r="M751">
        <f t="shared" si="139"/>
        <v>4.071759259259259E-2</v>
      </c>
    </row>
    <row r="752" spans="1:13" x14ac:dyDescent="0.2">
      <c r="A752">
        <v>751</v>
      </c>
      <c r="B752" t="s">
        <v>675</v>
      </c>
      <c r="C752" t="s">
        <v>738</v>
      </c>
      <c r="D752" t="str">
        <f t="shared" si="137"/>
        <v>Sebastian Payne</v>
      </c>
      <c r="E752" t="str">
        <f t="shared" si="138"/>
        <v>35:59</v>
      </c>
      <c r="F752">
        <f t="shared" si="131"/>
        <v>402</v>
      </c>
      <c r="H752" t="str">
        <f t="shared" si="132"/>
        <v>Apr 27, 2020</v>
      </c>
      <c r="I752" t="str">
        <f t="shared" si="134"/>
        <v>35:59</v>
      </c>
      <c r="J752" s="5">
        <f t="shared" si="135"/>
        <v>2.4988425925925928E-2</v>
      </c>
      <c r="K752">
        <f t="shared" si="133"/>
        <v>2.2916666666666669E-2</v>
      </c>
      <c r="L752">
        <f t="shared" si="136"/>
        <v>2.4988425925925928E-2</v>
      </c>
      <c r="M752">
        <f t="shared" si="139"/>
        <v>2.0717592592592593E-3</v>
      </c>
    </row>
    <row r="753" spans="1:13" x14ac:dyDescent="0.2">
      <c r="A753">
        <v>752</v>
      </c>
      <c r="B753" t="s">
        <v>675</v>
      </c>
      <c r="C753" t="s">
        <v>739</v>
      </c>
      <c r="D753" t="str">
        <f t="shared" si="137"/>
        <v>Matt Hancock</v>
      </c>
      <c r="E753" t="str">
        <f t="shared" si="138"/>
        <v>36:20</v>
      </c>
      <c r="F753">
        <f t="shared" si="131"/>
        <v>327</v>
      </c>
      <c r="H753" t="str">
        <f t="shared" si="132"/>
        <v>Apr 27, 2020</v>
      </c>
      <c r="I753" t="str">
        <f t="shared" si="134"/>
        <v>36:20</v>
      </c>
      <c r="J753" s="5">
        <f t="shared" si="135"/>
        <v>2.5231481481481483E-2</v>
      </c>
      <c r="K753">
        <f t="shared" si="133"/>
        <v>0</v>
      </c>
      <c r="L753">
        <f t="shared" si="136"/>
        <v>4.071759259259259E-2</v>
      </c>
      <c r="M753">
        <f t="shared" si="139"/>
        <v>4.071759259259259E-2</v>
      </c>
    </row>
    <row r="754" spans="1:13" x14ac:dyDescent="0.2">
      <c r="A754">
        <v>753</v>
      </c>
      <c r="B754" t="s">
        <v>675</v>
      </c>
      <c r="C754" t="s">
        <v>740</v>
      </c>
      <c r="D754" t="str">
        <f t="shared" si="137"/>
        <v>Speaker 4</v>
      </c>
      <c r="E754" t="str">
        <f t="shared" si="138"/>
        <v>36:46</v>
      </c>
      <c r="F754">
        <f t="shared" si="131"/>
        <v>980</v>
      </c>
      <c r="H754" t="str">
        <f t="shared" si="132"/>
        <v>Apr 27, 2020</v>
      </c>
      <c r="I754" t="str">
        <f t="shared" si="134"/>
        <v>36:46</v>
      </c>
      <c r="J754" s="5">
        <f t="shared" si="135"/>
        <v>2.5532407407407406E-2</v>
      </c>
      <c r="K754">
        <f t="shared" si="133"/>
        <v>2.2499999999999996E-2</v>
      </c>
      <c r="L754">
        <f t="shared" si="136"/>
        <v>3.0659722222222224E-2</v>
      </c>
      <c r="M754">
        <f t="shared" si="139"/>
        <v>8.1597222222222279E-3</v>
      </c>
    </row>
    <row r="755" spans="1:13" x14ac:dyDescent="0.2">
      <c r="A755">
        <v>754</v>
      </c>
      <c r="B755" t="s">
        <v>675</v>
      </c>
      <c r="C755" t="s">
        <v>741</v>
      </c>
      <c r="D755" t="str">
        <f t="shared" si="137"/>
        <v>Speaker 4</v>
      </c>
      <c r="E755" t="str">
        <f t="shared" si="138"/>
        <v>37:47</v>
      </c>
      <c r="F755">
        <f t="shared" si="131"/>
        <v>664</v>
      </c>
      <c r="H755" t="str">
        <f t="shared" si="132"/>
        <v>Apr 27, 2020</v>
      </c>
      <c r="I755" t="str">
        <f t="shared" si="134"/>
        <v>36:46</v>
      </c>
      <c r="J755" s="5">
        <f t="shared" si="135"/>
        <v>2.6238425925925925E-2</v>
      </c>
      <c r="K755">
        <f t="shared" si="133"/>
        <v>2.2499999999999996E-2</v>
      </c>
      <c r="L755">
        <f t="shared" si="136"/>
        <v>3.0659722222222224E-2</v>
      </c>
      <c r="M755">
        <f t="shared" si="139"/>
        <v>8.1597222222222279E-3</v>
      </c>
    </row>
    <row r="756" spans="1:13" x14ac:dyDescent="0.2">
      <c r="A756">
        <v>755</v>
      </c>
      <c r="B756" t="s">
        <v>675</v>
      </c>
      <c r="C756" t="s">
        <v>742</v>
      </c>
      <c r="D756" t="str">
        <f t="shared" ref="D756:D787" si="140">LEFT(C756,FIND("(",C756)-3)</f>
        <v>Matt Hancock</v>
      </c>
      <c r="E756" t="str">
        <f t="shared" ref="E756:E787" si="141">MID(C756,FIND("(",C756)+1,5)</f>
        <v>38:26</v>
      </c>
      <c r="F756">
        <f t="shared" si="131"/>
        <v>76</v>
      </c>
      <c r="H756" t="str">
        <f t="shared" si="132"/>
        <v>Apr 27, 2020</v>
      </c>
      <c r="I756" t="str">
        <f t="shared" si="134"/>
        <v>38:26</v>
      </c>
      <c r="J756" s="5">
        <f t="shared" si="135"/>
        <v>2.6689814814814816E-2</v>
      </c>
      <c r="K756">
        <f t="shared" si="133"/>
        <v>0</v>
      </c>
      <c r="L756">
        <f t="shared" si="136"/>
        <v>4.071759259259259E-2</v>
      </c>
      <c r="M756">
        <f t="shared" si="139"/>
        <v>4.071759259259259E-2</v>
      </c>
    </row>
    <row r="757" spans="1:13" x14ac:dyDescent="0.2">
      <c r="A757">
        <v>756</v>
      </c>
      <c r="B757" t="s">
        <v>675</v>
      </c>
      <c r="C757" t="s">
        <v>743</v>
      </c>
      <c r="D757" t="str">
        <f t="shared" si="140"/>
        <v>Gordon Rayner</v>
      </c>
      <c r="E757" t="str">
        <f t="shared" si="141"/>
        <v>38:31</v>
      </c>
      <c r="F757">
        <f t="shared" si="131"/>
        <v>1025</v>
      </c>
      <c r="H757" t="str">
        <f t="shared" si="132"/>
        <v>Apr 27, 2020</v>
      </c>
      <c r="I757" t="str">
        <f t="shared" si="134"/>
        <v>38:31</v>
      </c>
      <c r="J757" s="5">
        <f t="shared" si="135"/>
        <v>2.6747685185185183E-2</v>
      </c>
      <c r="K757">
        <f t="shared" si="133"/>
        <v>2.6747685185185183E-2</v>
      </c>
      <c r="L757">
        <f t="shared" si="136"/>
        <v>3.2835648148148149E-2</v>
      </c>
      <c r="M757">
        <f t="shared" si="139"/>
        <v>6.0879629629629652E-3</v>
      </c>
    </row>
    <row r="758" spans="1:13" x14ac:dyDescent="0.2">
      <c r="A758">
        <v>757</v>
      </c>
      <c r="B758" t="s">
        <v>675</v>
      </c>
      <c r="C758" t="s">
        <v>744</v>
      </c>
      <c r="D758" t="str">
        <f t="shared" si="140"/>
        <v>Matt Hancock</v>
      </c>
      <c r="E758" t="str">
        <f t="shared" si="141"/>
        <v>39:27</v>
      </c>
      <c r="F758">
        <f t="shared" si="131"/>
        <v>104</v>
      </c>
      <c r="H758" t="str">
        <f t="shared" si="132"/>
        <v>Apr 27, 2020</v>
      </c>
      <c r="I758" t="str">
        <f t="shared" si="134"/>
        <v>39:27</v>
      </c>
      <c r="J758" s="5">
        <f t="shared" si="135"/>
        <v>2.7395833333333338E-2</v>
      </c>
      <c r="K758">
        <f t="shared" si="133"/>
        <v>0</v>
      </c>
      <c r="L758">
        <f t="shared" si="136"/>
        <v>4.071759259259259E-2</v>
      </c>
      <c r="M758">
        <f t="shared" si="139"/>
        <v>4.071759259259259E-2</v>
      </c>
    </row>
    <row r="759" spans="1:13" x14ac:dyDescent="0.2">
      <c r="A759">
        <v>758</v>
      </c>
      <c r="B759" t="s">
        <v>675</v>
      </c>
      <c r="C759" t="s">
        <v>745</v>
      </c>
      <c r="D759" t="str">
        <f t="shared" si="140"/>
        <v>Chris Whitty</v>
      </c>
      <c r="E759" t="str">
        <f t="shared" si="141"/>
        <v>39:32</v>
      </c>
      <c r="F759">
        <f t="shared" si="131"/>
        <v>828</v>
      </c>
      <c r="H759" t="str">
        <f t="shared" si="132"/>
        <v>Apr 27, 2020</v>
      </c>
      <c r="I759" t="str">
        <f t="shared" si="134"/>
        <v>39:32</v>
      </c>
      <c r="J759" s="5">
        <f t="shared" si="135"/>
        <v>2.7453703703703702E-2</v>
      </c>
      <c r="K759">
        <f t="shared" si="133"/>
        <v>1.4664351851851852E-2</v>
      </c>
      <c r="L759">
        <f t="shared" si="136"/>
        <v>3.7465277777777778E-2</v>
      </c>
      <c r="M759">
        <f t="shared" si="139"/>
        <v>2.2800925925925926E-2</v>
      </c>
    </row>
    <row r="760" spans="1:13" x14ac:dyDescent="0.2">
      <c r="A760">
        <v>759</v>
      </c>
      <c r="B760" t="s">
        <v>675</v>
      </c>
      <c r="C760" t="s">
        <v>746</v>
      </c>
      <c r="D760" t="str">
        <f t="shared" si="140"/>
        <v>Chris Whitty</v>
      </c>
      <c r="E760" t="str">
        <f t="shared" si="141"/>
        <v>40:28</v>
      </c>
      <c r="F760">
        <f t="shared" si="131"/>
        <v>935</v>
      </c>
      <c r="H760" t="str">
        <f t="shared" si="132"/>
        <v>Apr 27, 2020</v>
      </c>
      <c r="I760" t="str">
        <f t="shared" si="134"/>
        <v>39:32</v>
      </c>
      <c r="J760" s="5">
        <f t="shared" si="135"/>
        <v>2.8101851851851854E-2</v>
      </c>
      <c r="K760">
        <f t="shared" si="133"/>
        <v>1.4664351851851852E-2</v>
      </c>
      <c r="L760">
        <f t="shared" si="136"/>
        <v>3.7465277777777778E-2</v>
      </c>
      <c r="M760">
        <f t="shared" si="139"/>
        <v>2.2800925925925926E-2</v>
      </c>
    </row>
    <row r="761" spans="1:13" x14ac:dyDescent="0.2">
      <c r="A761">
        <v>760</v>
      </c>
      <c r="B761" t="s">
        <v>675</v>
      </c>
      <c r="C761" t="s">
        <v>747</v>
      </c>
      <c r="D761" t="str">
        <f t="shared" si="140"/>
        <v>Chris Whitty</v>
      </c>
      <c r="E761" t="str">
        <f t="shared" si="141"/>
        <v>41:25</v>
      </c>
      <c r="F761">
        <f t="shared" si="131"/>
        <v>514</v>
      </c>
      <c r="H761" t="str">
        <f t="shared" si="132"/>
        <v>Apr 27, 2020</v>
      </c>
      <c r="I761" t="str">
        <f t="shared" si="134"/>
        <v>39:32</v>
      </c>
      <c r="J761" s="5">
        <f t="shared" si="135"/>
        <v>2.8761574074074075E-2</v>
      </c>
      <c r="K761">
        <f t="shared" si="133"/>
        <v>1.4664351851851852E-2</v>
      </c>
      <c r="L761">
        <f t="shared" si="136"/>
        <v>3.7465277777777778E-2</v>
      </c>
      <c r="M761">
        <f t="shared" si="139"/>
        <v>2.2800925925925926E-2</v>
      </c>
    </row>
    <row r="762" spans="1:13" x14ac:dyDescent="0.2">
      <c r="A762">
        <v>761</v>
      </c>
      <c r="B762" t="s">
        <v>675</v>
      </c>
      <c r="C762" t="s">
        <v>748</v>
      </c>
      <c r="D762" t="str">
        <f t="shared" si="140"/>
        <v>Matt Hancock</v>
      </c>
      <c r="E762" t="str">
        <f t="shared" si="141"/>
        <v>41:55</v>
      </c>
      <c r="F762">
        <f t="shared" si="131"/>
        <v>929</v>
      </c>
      <c r="H762" t="str">
        <f t="shared" si="132"/>
        <v>Apr 27, 2020</v>
      </c>
      <c r="I762" t="str">
        <f t="shared" si="134"/>
        <v>41:55</v>
      </c>
      <c r="J762" s="5">
        <f t="shared" si="135"/>
        <v>2.9108796296296296E-2</v>
      </c>
      <c r="K762">
        <f t="shared" si="133"/>
        <v>0</v>
      </c>
      <c r="L762">
        <f t="shared" si="136"/>
        <v>4.071759259259259E-2</v>
      </c>
      <c r="M762">
        <f t="shared" si="139"/>
        <v>4.071759259259259E-2</v>
      </c>
    </row>
    <row r="763" spans="1:13" x14ac:dyDescent="0.2">
      <c r="A763">
        <v>762</v>
      </c>
      <c r="B763" t="s">
        <v>675</v>
      </c>
      <c r="C763" t="s">
        <v>749</v>
      </c>
      <c r="D763" t="str">
        <f t="shared" si="140"/>
        <v>Speaker 4</v>
      </c>
      <c r="E763" t="str">
        <f t="shared" si="141"/>
        <v>43:02</v>
      </c>
      <c r="F763">
        <f t="shared" si="131"/>
        <v>1047</v>
      </c>
      <c r="H763" t="str">
        <f t="shared" si="132"/>
        <v>Apr 27, 2020</v>
      </c>
      <c r="I763" t="str">
        <f t="shared" si="134"/>
        <v>43:02</v>
      </c>
      <c r="J763" s="5">
        <f t="shared" si="135"/>
        <v>2.988425925925926E-2</v>
      </c>
      <c r="K763">
        <f t="shared" si="133"/>
        <v>2.2499999999999996E-2</v>
      </c>
      <c r="L763">
        <f t="shared" si="136"/>
        <v>3.0659722222222224E-2</v>
      </c>
      <c r="M763">
        <f t="shared" si="139"/>
        <v>8.1597222222222279E-3</v>
      </c>
    </row>
    <row r="764" spans="1:13" x14ac:dyDescent="0.2">
      <c r="A764">
        <v>763</v>
      </c>
      <c r="B764" t="s">
        <v>675</v>
      </c>
      <c r="C764" t="s">
        <v>750</v>
      </c>
      <c r="D764" t="str">
        <f t="shared" si="140"/>
        <v>Speaker 4</v>
      </c>
      <c r="E764" t="str">
        <f t="shared" si="141"/>
        <v>44:09</v>
      </c>
      <c r="F764">
        <f t="shared" si="131"/>
        <v>389</v>
      </c>
      <c r="H764" t="str">
        <f t="shared" si="132"/>
        <v>Apr 27, 2020</v>
      </c>
      <c r="I764" t="str">
        <f t="shared" si="134"/>
        <v>43:02</v>
      </c>
      <c r="J764" s="5">
        <f t="shared" si="135"/>
        <v>3.0659722222222224E-2</v>
      </c>
      <c r="K764">
        <f t="shared" si="133"/>
        <v>2.2499999999999996E-2</v>
      </c>
      <c r="L764">
        <f t="shared" si="136"/>
        <v>3.0659722222222224E-2</v>
      </c>
      <c r="M764">
        <f t="shared" si="139"/>
        <v>8.1597222222222279E-3</v>
      </c>
    </row>
    <row r="765" spans="1:13" x14ac:dyDescent="0.2">
      <c r="A765">
        <v>764</v>
      </c>
      <c r="B765" t="s">
        <v>675</v>
      </c>
      <c r="C765" t="s">
        <v>751</v>
      </c>
      <c r="D765" t="str">
        <f t="shared" si="140"/>
        <v>Gordon Rayner</v>
      </c>
      <c r="E765" t="str">
        <f t="shared" si="141"/>
        <v>44:33</v>
      </c>
      <c r="F765">
        <f t="shared" si="131"/>
        <v>64</v>
      </c>
      <c r="H765" t="str">
        <f t="shared" si="132"/>
        <v>Apr 27, 2020</v>
      </c>
      <c r="I765" t="str">
        <f t="shared" si="134"/>
        <v>44:33</v>
      </c>
      <c r="J765" s="5">
        <f t="shared" si="135"/>
        <v>3.0937499999999996E-2</v>
      </c>
      <c r="K765">
        <f t="shared" si="133"/>
        <v>2.6747685185185183E-2</v>
      </c>
      <c r="L765">
        <f t="shared" si="136"/>
        <v>3.2835648148148149E-2</v>
      </c>
      <c r="M765">
        <f t="shared" si="139"/>
        <v>6.0879629629629652E-3</v>
      </c>
    </row>
    <row r="766" spans="1:13" x14ac:dyDescent="0.2">
      <c r="A766">
        <v>765</v>
      </c>
      <c r="B766" t="s">
        <v>675</v>
      </c>
      <c r="C766" t="s">
        <v>752</v>
      </c>
      <c r="D766" t="str">
        <f t="shared" si="140"/>
        <v>Matt Hancock</v>
      </c>
      <c r="E766" t="str">
        <f t="shared" si="141"/>
        <v>44:34</v>
      </c>
      <c r="F766">
        <f t="shared" si="131"/>
        <v>37</v>
      </c>
      <c r="H766" t="str">
        <f t="shared" si="132"/>
        <v>Apr 27, 2020</v>
      </c>
      <c r="I766" t="str">
        <f t="shared" si="134"/>
        <v>44:34</v>
      </c>
      <c r="J766" s="5">
        <f t="shared" si="135"/>
        <v>3.0949074074074077E-2</v>
      </c>
      <c r="K766">
        <f t="shared" si="133"/>
        <v>0</v>
      </c>
      <c r="L766">
        <f t="shared" si="136"/>
        <v>4.071759259259259E-2</v>
      </c>
      <c r="M766">
        <f t="shared" si="139"/>
        <v>4.071759259259259E-2</v>
      </c>
    </row>
    <row r="767" spans="1:13" x14ac:dyDescent="0.2">
      <c r="A767">
        <v>766</v>
      </c>
      <c r="B767" t="s">
        <v>675</v>
      </c>
      <c r="C767" t="s">
        <v>753</v>
      </c>
      <c r="D767" t="str">
        <f t="shared" si="140"/>
        <v>Gordon Rayner</v>
      </c>
      <c r="E767" t="str">
        <f t="shared" si="141"/>
        <v>44:36</v>
      </c>
      <c r="F767">
        <f t="shared" si="131"/>
        <v>327</v>
      </c>
      <c r="H767" t="str">
        <f t="shared" si="132"/>
        <v>Apr 27, 2020</v>
      </c>
      <c r="I767" t="str">
        <f t="shared" si="134"/>
        <v>44:36</v>
      </c>
      <c r="J767" s="5">
        <f t="shared" si="135"/>
        <v>3.0972222222222224E-2</v>
      </c>
      <c r="K767">
        <f t="shared" si="133"/>
        <v>2.6747685185185183E-2</v>
      </c>
      <c r="L767">
        <f t="shared" si="136"/>
        <v>3.2835648148148149E-2</v>
      </c>
      <c r="M767">
        <f t="shared" si="139"/>
        <v>6.0879629629629652E-3</v>
      </c>
    </row>
    <row r="768" spans="1:13" x14ac:dyDescent="0.2">
      <c r="A768">
        <v>767</v>
      </c>
      <c r="B768" t="s">
        <v>675</v>
      </c>
      <c r="C768" t="s">
        <v>754</v>
      </c>
      <c r="D768" t="str">
        <f t="shared" si="140"/>
        <v>Matt Hancock</v>
      </c>
      <c r="E768" t="str">
        <f t="shared" si="141"/>
        <v>44:55</v>
      </c>
      <c r="F768">
        <f t="shared" si="131"/>
        <v>722</v>
      </c>
      <c r="H768" t="str">
        <f t="shared" si="132"/>
        <v>Apr 27, 2020</v>
      </c>
      <c r="I768" t="str">
        <f t="shared" si="134"/>
        <v>44:55</v>
      </c>
      <c r="J768" s="5">
        <f t="shared" si="135"/>
        <v>3.1192129629629629E-2</v>
      </c>
      <c r="K768">
        <f t="shared" si="133"/>
        <v>0</v>
      </c>
      <c r="L768">
        <f t="shared" si="136"/>
        <v>4.071759259259259E-2</v>
      </c>
      <c r="M768">
        <f t="shared" si="139"/>
        <v>4.071759259259259E-2</v>
      </c>
    </row>
    <row r="769" spans="1:13" x14ac:dyDescent="0.2">
      <c r="A769">
        <v>768</v>
      </c>
      <c r="B769" t="s">
        <v>675</v>
      </c>
      <c r="C769" t="s">
        <v>755</v>
      </c>
      <c r="D769" t="str">
        <f t="shared" si="140"/>
        <v>Chris Whitty</v>
      </c>
      <c r="E769" t="str">
        <f t="shared" si="141"/>
        <v>45:47</v>
      </c>
      <c r="F769">
        <f t="shared" si="131"/>
        <v>790</v>
      </c>
      <c r="H769" t="str">
        <f t="shared" si="132"/>
        <v>Apr 27, 2020</v>
      </c>
      <c r="I769" t="str">
        <f t="shared" si="134"/>
        <v>45:47</v>
      </c>
      <c r="J769" s="5">
        <f t="shared" si="135"/>
        <v>3.1793981481481479E-2</v>
      </c>
      <c r="K769">
        <f t="shared" si="133"/>
        <v>1.4664351851851852E-2</v>
      </c>
      <c r="L769">
        <f t="shared" si="136"/>
        <v>3.7465277777777778E-2</v>
      </c>
      <c r="M769">
        <f t="shared" si="139"/>
        <v>2.2800925925925926E-2</v>
      </c>
    </row>
    <row r="770" spans="1:13" x14ac:dyDescent="0.2">
      <c r="A770">
        <v>769</v>
      </c>
      <c r="B770" t="s">
        <v>675</v>
      </c>
      <c r="C770" t="s">
        <v>756</v>
      </c>
      <c r="D770" t="str">
        <f t="shared" si="140"/>
        <v>Chris Whitty</v>
      </c>
      <c r="E770" t="str">
        <f t="shared" si="141"/>
        <v>46:35</v>
      </c>
      <c r="F770">
        <f t="shared" ref="F770:F833" si="142">LEN(C770)</f>
        <v>777</v>
      </c>
      <c r="H770" t="str">
        <f t="shared" ref="H770:H833" si="143">IF(ISBLANK(G770),H769,C770)</f>
        <v>Apr 27, 2020</v>
      </c>
      <c r="I770" t="str">
        <f t="shared" si="134"/>
        <v>45:47</v>
      </c>
      <c r="J770" s="5">
        <f t="shared" si="135"/>
        <v>3.2349537037037038E-2</v>
      </c>
      <c r="K770">
        <f t="shared" ref="K770:K833" si="144">_xlfn.MINIFS(J:J,D:D,D770,B:B,B770)</f>
        <v>1.4664351851851852E-2</v>
      </c>
      <c r="L770">
        <f t="shared" si="136"/>
        <v>3.7465277777777778E-2</v>
      </c>
      <c r="M770">
        <f t="shared" si="139"/>
        <v>2.2800925925925926E-2</v>
      </c>
    </row>
    <row r="771" spans="1:13" x14ac:dyDescent="0.2">
      <c r="A771">
        <v>770</v>
      </c>
      <c r="B771" t="s">
        <v>675</v>
      </c>
      <c r="C771" t="s">
        <v>757</v>
      </c>
      <c r="D771" t="str">
        <f t="shared" si="140"/>
        <v>Matt Hancock</v>
      </c>
      <c r="E771" t="str">
        <f t="shared" si="141"/>
        <v>47:15</v>
      </c>
      <c r="F771">
        <f t="shared" si="142"/>
        <v>43</v>
      </c>
      <c r="H771" t="str">
        <f t="shared" si="143"/>
        <v>Apr 27, 2020</v>
      </c>
      <c r="I771" t="str">
        <f t="shared" si="134"/>
        <v>47:15</v>
      </c>
      <c r="J771" s="5">
        <f t="shared" si="135"/>
        <v>3.2812500000000001E-2</v>
      </c>
      <c r="K771">
        <f t="shared" si="144"/>
        <v>0</v>
      </c>
      <c r="L771">
        <f t="shared" si="136"/>
        <v>4.071759259259259E-2</v>
      </c>
      <c r="M771">
        <f t="shared" si="139"/>
        <v>4.071759259259259E-2</v>
      </c>
    </row>
    <row r="772" spans="1:13" x14ac:dyDescent="0.2">
      <c r="A772">
        <v>771</v>
      </c>
      <c r="B772" t="s">
        <v>675</v>
      </c>
      <c r="C772" t="s">
        <v>758</v>
      </c>
      <c r="D772" t="str">
        <f t="shared" si="140"/>
        <v>Gordon Rayner</v>
      </c>
      <c r="E772" t="str">
        <f t="shared" si="141"/>
        <v>47:17</v>
      </c>
      <c r="F772">
        <f t="shared" si="142"/>
        <v>37</v>
      </c>
      <c r="H772" t="str">
        <f t="shared" si="143"/>
        <v>Apr 27, 2020</v>
      </c>
      <c r="I772" t="str">
        <f t="shared" si="134"/>
        <v>47:17</v>
      </c>
      <c r="J772" s="5">
        <f t="shared" si="135"/>
        <v>3.2835648148148149E-2</v>
      </c>
      <c r="K772">
        <f t="shared" si="144"/>
        <v>2.6747685185185183E-2</v>
      </c>
      <c r="L772">
        <f t="shared" si="136"/>
        <v>3.2835648148148149E-2</v>
      </c>
      <c r="M772">
        <f t="shared" si="139"/>
        <v>6.0879629629629652E-3</v>
      </c>
    </row>
    <row r="773" spans="1:13" x14ac:dyDescent="0.2">
      <c r="A773">
        <v>772</v>
      </c>
      <c r="B773" t="s">
        <v>675</v>
      </c>
      <c r="C773" t="s">
        <v>759</v>
      </c>
      <c r="D773" t="str">
        <f t="shared" si="140"/>
        <v>Matt Hancock</v>
      </c>
      <c r="E773" t="str">
        <f t="shared" si="141"/>
        <v>47:19</v>
      </c>
      <c r="F773">
        <f t="shared" si="142"/>
        <v>74</v>
      </c>
      <c r="H773" t="str">
        <f t="shared" si="143"/>
        <v>Apr 27, 2020</v>
      </c>
      <c r="I773" t="str">
        <f t="shared" si="134"/>
        <v>47:19</v>
      </c>
      <c r="J773" s="5">
        <f t="shared" si="135"/>
        <v>3.2858796296296296E-2</v>
      </c>
      <c r="K773">
        <f t="shared" si="144"/>
        <v>0</v>
      </c>
      <c r="L773">
        <f t="shared" si="136"/>
        <v>4.071759259259259E-2</v>
      </c>
      <c r="M773">
        <f t="shared" si="139"/>
        <v>4.071759259259259E-2</v>
      </c>
    </row>
    <row r="774" spans="1:13" x14ac:dyDescent="0.2">
      <c r="A774">
        <v>773</v>
      </c>
      <c r="B774" t="s">
        <v>675</v>
      </c>
      <c r="C774" t="s">
        <v>760</v>
      </c>
      <c r="D774" t="str">
        <f t="shared" si="140"/>
        <v>David Walsh</v>
      </c>
      <c r="E774" t="str">
        <f t="shared" si="141"/>
        <v>47:23</v>
      </c>
      <c r="F774">
        <f t="shared" si="142"/>
        <v>503</v>
      </c>
      <c r="H774" t="str">
        <f t="shared" si="143"/>
        <v>Apr 27, 2020</v>
      </c>
      <c r="I774" t="str">
        <f t="shared" ref="I774:I837" si="145">IF(D774=D773,I773,E774)</f>
        <v>47:23</v>
      </c>
      <c r="J774" s="5">
        <f t="shared" ref="J774:J837" si="146">TIME(0,LEFT(E774,2),RIGHT(E774,2))</f>
        <v>3.290509259259259E-2</v>
      </c>
      <c r="K774">
        <f t="shared" si="144"/>
        <v>3.290509259259259E-2</v>
      </c>
      <c r="L774">
        <f t="shared" ref="L774:L837" si="147">_xlfn.MAXIFS(J:J,D:D,D774,B:B,B774)</f>
        <v>3.290509259259259E-2</v>
      </c>
      <c r="M774">
        <f t="shared" si="139"/>
        <v>0</v>
      </c>
    </row>
    <row r="775" spans="1:13" x14ac:dyDescent="0.2">
      <c r="A775">
        <v>774</v>
      </c>
      <c r="B775" t="s">
        <v>675</v>
      </c>
      <c r="C775" t="s">
        <v>761</v>
      </c>
      <c r="D775" t="str">
        <f t="shared" si="140"/>
        <v>David</v>
      </c>
      <c r="E775" t="str">
        <f t="shared" si="141"/>
        <v>48:02</v>
      </c>
      <c r="F775">
        <f t="shared" si="142"/>
        <v>436</v>
      </c>
      <c r="H775" t="str">
        <f t="shared" si="143"/>
        <v>Apr 27, 2020</v>
      </c>
      <c r="I775" t="str">
        <f t="shared" si="145"/>
        <v>48:02</v>
      </c>
      <c r="J775" s="5">
        <f t="shared" si="146"/>
        <v>3.335648148148148E-2</v>
      </c>
      <c r="K775">
        <f t="shared" si="144"/>
        <v>3.335648148148148E-2</v>
      </c>
      <c r="L775">
        <f t="shared" si="147"/>
        <v>3.335648148148148E-2</v>
      </c>
      <c r="M775">
        <f t="shared" si="139"/>
        <v>0</v>
      </c>
    </row>
    <row r="776" spans="1:13" x14ac:dyDescent="0.2">
      <c r="A776">
        <v>775</v>
      </c>
      <c r="B776" t="s">
        <v>675</v>
      </c>
      <c r="C776" t="s">
        <v>762</v>
      </c>
      <c r="D776" t="str">
        <f t="shared" si="140"/>
        <v>Matt Hancock</v>
      </c>
      <c r="E776" t="str">
        <f t="shared" si="141"/>
        <v>48:28</v>
      </c>
      <c r="F776">
        <f t="shared" si="142"/>
        <v>1150</v>
      </c>
      <c r="H776" t="str">
        <f t="shared" si="143"/>
        <v>Apr 27, 2020</v>
      </c>
      <c r="I776" t="str">
        <f t="shared" si="145"/>
        <v>48:28</v>
      </c>
      <c r="J776" s="5">
        <f t="shared" si="146"/>
        <v>3.3657407407407407E-2</v>
      </c>
      <c r="K776">
        <f t="shared" si="144"/>
        <v>0</v>
      </c>
      <c r="L776">
        <f t="shared" si="147"/>
        <v>4.071759259259259E-2</v>
      </c>
      <c r="M776">
        <f t="shared" si="139"/>
        <v>4.071759259259259E-2</v>
      </c>
    </row>
    <row r="777" spans="1:13" x14ac:dyDescent="0.2">
      <c r="A777">
        <v>776</v>
      </c>
      <c r="B777" t="s">
        <v>675</v>
      </c>
      <c r="C777" t="s">
        <v>763</v>
      </c>
      <c r="D777" t="str">
        <f t="shared" si="140"/>
        <v>Matt Hancock</v>
      </c>
      <c r="E777" t="str">
        <f t="shared" si="141"/>
        <v>49:56</v>
      </c>
      <c r="F777">
        <f t="shared" si="142"/>
        <v>295</v>
      </c>
      <c r="H777" t="str">
        <f t="shared" si="143"/>
        <v>Apr 27, 2020</v>
      </c>
      <c r="I777" t="str">
        <f t="shared" si="145"/>
        <v>48:28</v>
      </c>
      <c r="J777" s="5">
        <f t="shared" si="146"/>
        <v>3.4675925925925923E-2</v>
      </c>
      <c r="K777">
        <f t="shared" si="144"/>
        <v>0</v>
      </c>
      <c r="L777">
        <f t="shared" si="147"/>
        <v>4.071759259259259E-2</v>
      </c>
      <c r="M777">
        <f t="shared" si="139"/>
        <v>4.071759259259259E-2</v>
      </c>
    </row>
    <row r="778" spans="1:13" x14ac:dyDescent="0.2">
      <c r="A778">
        <v>777</v>
      </c>
      <c r="B778" t="s">
        <v>675</v>
      </c>
      <c r="C778" t="s">
        <v>764</v>
      </c>
      <c r="D778" t="str">
        <f t="shared" si="140"/>
        <v>Dave West</v>
      </c>
      <c r="E778" t="str">
        <f t="shared" si="141"/>
        <v>50:17</v>
      </c>
      <c r="F778">
        <f t="shared" si="142"/>
        <v>976</v>
      </c>
      <c r="H778" t="str">
        <f t="shared" si="143"/>
        <v>Apr 27, 2020</v>
      </c>
      <c r="I778" t="str">
        <f t="shared" si="145"/>
        <v>50:17</v>
      </c>
      <c r="J778" s="5">
        <f t="shared" si="146"/>
        <v>3.4918981481481481E-2</v>
      </c>
      <c r="K778">
        <f t="shared" si="144"/>
        <v>3.4918981481481481E-2</v>
      </c>
      <c r="L778">
        <f t="shared" si="147"/>
        <v>3.4918981481481481E-2</v>
      </c>
      <c r="M778">
        <f t="shared" si="139"/>
        <v>0</v>
      </c>
    </row>
    <row r="779" spans="1:13" x14ac:dyDescent="0.2">
      <c r="A779">
        <v>778</v>
      </c>
      <c r="B779" t="s">
        <v>675</v>
      </c>
      <c r="C779" t="s">
        <v>765</v>
      </c>
      <c r="D779" t="str">
        <f t="shared" si="140"/>
        <v>Matt Hancock</v>
      </c>
      <c r="E779" t="str">
        <f t="shared" si="141"/>
        <v>51:20</v>
      </c>
      <c r="F779">
        <f t="shared" si="142"/>
        <v>676</v>
      </c>
      <c r="H779" t="str">
        <f t="shared" si="143"/>
        <v>Apr 27, 2020</v>
      </c>
      <c r="I779" t="str">
        <f t="shared" si="145"/>
        <v>51:20</v>
      </c>
      <c r="J779" s="5">
        <f t="shared" si="146"/>
        <v>3.5648148148148151E-2</v>
      </c>
      <c r="K779">
        <f t="shared" si="144"/>
        <v>0</v>
      </c>
      <c r="L779">
        <f t="shared" si="147"/>
        <v>4.071759259259259E-2</v>
      </c>
      <c r="M779">
        <f t="shared" si="139"/>
        <v>4.071759259259259E-2</v>
      </c>
    </row>
    <row r="780" spans="1:13" x14ac:dyDescent="0.2">
      <c r="A780">
        <v>779</v>
      </c>
      <c r="B780" t="s">
        <v>675</v>
      </c>
      <c r="C780" t="s">
        <v>766</v>
      </c>
      <c r="D780" t="str">
        <f t="shared" si="140"/>
        <v>Steve</v>
      </c>
      <c r="E780" t="str">
        <f t="shared" si="141"/>
        <v>52:10</v>
      </c>
      <c r="F780">
        <f t="shared" si="142"/>
        <v>780</v>
      </c>
      <c r="H780" t="str">
        <f t="shared" si="143"/>
        <v>Apr 27, 2020</v>
      </c>
      <c r="I780" t="str">
        <f t="shared" si="145"/>
        <v>52:10</v>
      </c>
      <c r="J780" s="5">
        <f t="shared" si="146"/>
        <v>3.622685185185185E-2</v>
      </c>
      <c r="K780">
        <f t="shared" si="144"/>
        <v>3.622685185185185E-2</v>
      </c>
      <c r="L780">
        <f t="shared" si="147"/>
        <v>4.0219907407407406E-2</v>
      </c>
      <c r="M780">
        <f t="shared" si="139"/>
        <v>3.9930555555555552E-3</v>
      </c>
    </row>
    <row r="781" spans="1:13" x14ac:dyDescent="0.2">
      <c r="A781">
        <v>780</v>
      </c>
      <c r="B781" t="s">
        <v>675</v>
      </c>
      <c r="C781" t="s">
        <v>767</v>
      </c>
      <c r="D781" t="str">
        <f t="shared" si="140"/>
        <v>Steve</v>
      </c>
      <c r="E781" t="str">
        <f t="shared" si="141"/>
        <v>52:55</v>
      </c>
      <c r="F781">
        <f t="shared" si="142"/>
        <v>338</v>
      </c>
      <c r="H781" t="str">
        <f t="shared" si="143"/>
        <v>Apr 27, 2020</v>
      </c>
      <c r="I781" t="str">
        <f t="shared" si="145"/>
        <v>52:10</v>
      </c>
      <c r="J781" s="5">
        <f t="shared" si="146"/>
        <v>3.6747685185185182E-2</v>
      </c>
      <c r="K781">
        <f t="shared" si="144"/>
        <v>3.622685185185185E-2</v>
      </c>
      <c r="L781">
        <f t="shared" si="147"/>
        <v>4.0219907407407406E-2</v>
      </c>
      <c r="M781">
        <f t="shared" si="139"/>
        <v>3.9930555555555552E-3</v>
      </c>
    </row>
    <row r="782" spans="1:13" x14ac:dyDescent="0.2">
      <c r="A782">
        <v>781</v>
      </c>
      <c r="B782" t="s">
        <v>675</v>
      </c>
      <c r="C782" t="s">
        <v>768</v>
      </c>
      <c r="D782" t="str">
        <f t="shared" si="140"/>
        <v>Steve</v>
      </c>
      <c r="E782" t="str">
        <f t="shared" si="141"/>
        <v>53:16</v>
      </c>
      <c r="F782">
        <f t="shared" si="142"/>
        <v>623</v>
      </c>
      <c r="H782" t="str">
        <f t="shared" si="143"/>
        <v>Apr 27, 2020</v>
      </c>
      <c r="I782" t="str">
        <f t="shared" si="145"/>
        <v>52:10</v>
      </c>
      <c r="J782" s="5">
        <f t="shared" si="146"/>
        <v>3.6990740740740741E-2</v>
      </c>
      <c r="K782">
        <f t="shared" si="144"/>
        <v>3.622685185185185E-2</v>
      </c>
      <c r="L782">
        <f t="shared" si="147"/>
        <v>4.0219907407407406E-2</v>
      </c>
      <c r="M782">
        <f t="shared" si="139"/>
        <v>3.9930555555555552E-3</v>
      </c>
    </row>
    <row r="783" spans="1:13" x14ac:dyDescent="0.2">
      <c r="A783">
        <v>782</v>
      </c>
      <c r="B783" t="s">
        <v>675</v>
      </c>
      <c r="C783" t="s">
        <v>769</v>
      </c>
      <c r="D783" t="str">
        <f t="shared" si="140"/>
        <v>Matt Hancock</v>
      </c>
      <c r="E783" t="str">
        <f t="shared" si="141"/>
        <v>53:55</v>
      </c>
      <c r="F783">
        <f t="shared" si="142"/>
        <v>49</v>
      </c>
      <c r="H783" t="str">
        <f t="shared" si="143"/>
        <v>Apr 27, 2020</v>
      </c>
      <c r="I783" t="str">
        <f t="shared" si="145"/>
        <v>53:55</v>
      </c>
      <c r="J783" s="5">
        <f t="shared" si="146"/>
        <v>3.7442129629629624E-2</v>
      </c>
      <c r="K783">
        <f t="shared" si="144"/>
        <v>0</v>
      </c>
      <c r="L783">
        <f t="shared" si="147"/>
        <v>4.071759259259259E-2</v>
      </c>
      <c r="M783">
        <f t="shared" si="139"/>
        <v>4.071759259259259E-2</v>
      </c>
    </row>
    <row r="784" spans="1:13" x14ac:dyDescent="0.2">
      <c r="A784">
        <v>783</v>
      </c>
      <c r="B784" t="s">
        <v>675</v>
      </c>
      <c r="C784" t="s">
        <v>770</v>
      </c>
      <c r="D784" t="str">
        <f t="shared" si="140"/>
        <v>Chris Whitty</v>
      </c>
      <c r="E784" t="str">
        <f t="shared" si="141"/>
        <v>53:57</v>
      </c>
      <c r="F784">
        <f t="shared" si="142"/>
        <v>778</v>
      </c>
      <c r="H784" t="str">
        <f t="shared" si="143"/>
        <v>Apr 27, 2020</v>
      </c>
      <c r="I784" t="str">
        <f t="shared" si="145"/>
        <v>53:57</v>
      </c>
      <c r="J784" s="5">
        <f t="shared" si="146"/>
        <v>3.7465277777777778E-2</v>
      </c>
      <c r="K784">
        <f t="shared" si="144"/>
        <v>1.4664351851851852E-2</v>
      </c>
      <c r="L784">
        <f t="shared" si="147"/>
        <v>3.7465277777777778E-2</v>
      </c>
      <c r="M784">
        <f t="shared" si="139"/>
        <v>2.2800925925925926E-2</v>
      </c>
    </row>
    <row r="785" spans="1:13" x14ac:dyDescent="0.2">
      <c r="A785">
        <v>784</v>
      </c>
      <c r="B785" t="s">
        <v>675</v>
      </c>
      <c r="C785" t="s">
        <v>771</v>
      </c>
      <c r="D785" t="str">
        <f t="shared" si="140"/>
        <v>Speaker 6</v>
      </c>
      <c r="E785" t="str">
        <f t="shared" si="141"/>
        <v>54:40</v>
      </c>
      <c r="F785">
        <f t="shared" si="142"/>
        <v>65</v>
      </c>
      <c r="H785" t="str">
        <f t="shared" si="143"/>
        <v>Apr 27, 2020</v>
      </c>
      <c r="I785" t="str">
        <f t="shared" si="145"/>
        <v>54:40</v>
      </c>
      <c r="J785" s="5">
        <f t="shared" si="146"/>
        <v>3.7962962962962962E-2</v>
      </c>
      <c r="K785">
        <f t="shared" si="144"/>
        <v>3.7962962962962962E-2</v>
      </c>
      <c r="L785">
        <f t="shared" si="147"/>
        <v>3.9421296296296295E-2</v>
      </c>
      <c r="M785">
        <f t="shared" si="139"/>
        <v>1.4583333333333323E-3</v>
      </c>
    </row>
    <row r="786" spans="1:13" x14ac:dyDescent="0.2">
      <c r="A786">
        <v>785</v>
      </c>
      <c r="B786" t="s">
        <v>675</v>
      </c>
      <c r="C786" t="s">
        <v>772</v>
      </c>
      <c r="D786" t="str">
        <f t="shared" si="140"/>
        <v>Matt Hancock</v>
      </c>
      <c r="E786" t="str">
        <f t="shared" si="141"/>
        <v>54:42</v>
      </c>
      <c r="F786">
        <f t="shared" si="142"/>
        <v>26</v>
      </c>
      <c r="H786" t="str">
        <f t="shared" si="143"/>
        <v>Apr 27, 2020</v>
      </c>
      <c r="I786" t="str">
        <f t="shared" si="145"/>
        <v>54:42</v>
      </c>
      <c r="J786" s="5">
        <f t="shared" si="146"/>
        <v>3.7986111111111116E-2</v>
      </c>
      <c r="K786">
        <f t="shared" si="144"/>
        <v>0</v>
      </c>
      <c r="L786">
        <f t="shared" si="147"/>
        <v>4.071759259259259E-2</v>
      </c>
      <c r="M786">
        <f t="shared" si="139"/>
        <v>4.071759259259259E-2</v>
      </c>
    </row>
    <row r="787" spans="1:13" x14ac:dyDescent="0.2">
      <c r="A787">
        <v>786</v>
      </c>
      <c r="B787" t="s">
        <v>675</v>
      </c>
      <c r="C787" t="s">
        <v>773</v>
      </c>
      <c r="D787" t="str">
        <f t="shared" si="140"/>
        <v>Speaker 6</v>
      </c>
      <c r="E787" t="str">
        <f t="shared" si="141"/>
        <v>54:44</v>
      </c>
      <c r="F787">
        <f t="shared" si="142"/>
        <v>454</v>
      </c>
      <c r="H787" t="str">
        <f t="shared" si="143"/>
        <v>Apr 27, 2020</v>
      </c>
      <c r="I787" t="str">
        <f t="shared" si="145"/>
        <v>54:44</v>
      </c>
      <c r="J787" s="5">
        <f t="shared" si="146"/>
        <v>3.8009259259259263E-2</v>
      </c>
      <c r="K787">
        <f t="shared" si="144"/>
        <v>3.7962962962962962E-2</v>
      </c>
      <c r="L787">
        <f t="shared" si="147"/>
        <v>3.9421296296296295E-2</v>
      </c>
      <c r="M787">
        <f t="shared" si="139"/>
        <v>1.4583333333333323E-3</v>
      </c>
    </row>
    <row r="788" spans="1:13" x14ac:dyDescent="0.2">
      <c r="A788">
        <v>787</v>
      </c>
      <c r="B788" t="s">
        <v>675</v>
      </c>
      <c r="C788" t="s">
        <v>774</v>
      </c>
      <c r="D788" t="str">
        <f t="shared" ref="D788:D794" si="148">LEFT(C788,FIND("(",C788)-3)</f>
        <v>Matt Hancock</v>
      </c>
      <c r="E788" t="str">
        <f t="shared" ref="E788:E794" si="149">MID(C788,FIND("(",C788)+1,5)</f>
        <v>55:09</v>
      </c>
      <c r="F788">
        <f t="shared" si="142"/>
        <v>757</v>
      </c>
      <c r="H788" t="str">
        <f t="shared" si="143"/>
        <v>Apr 27, 2020</v>
      </c>
      <c r="I788" t="str">
        <f t="shared" si="145"/>
        <v>55:09</v>
      </c>
      <c r="J788" s="5">
        <f t="shared" si="146"/>
        <v>3.829861111111111E-2</v>
      </c>
      <c r="K788">
        <f t="shared" si="144"/>
        <v>0</v>
      </c>
      <c r="L788">
        <f t="shared" si="147"/>
        <v>4.071759259259259E-2</v>
      </c>
      <c r="M788">
        <f t="shared" si="139"/>
        <v>4.071759259259259E-2</v>
      </c>
    </row>
    <row r="789" spans="1:13" x14ac:dyDescent="0.2">
      <c r="A789">
        <v>788</v>
      </c>
      <c r="B789" t="s">
        <v>675</v>
      </c>
      <c r="C789" t="s">
        <v>775</v>
      </c>
      <c r="D789" t="str">
        <f t="shared" si="148"/>
        <v>Matt Hancock</v>
      </c>
      <c r="E789" t="str">
        <f t="shared" si="149"/>
        <v>56:08</v>
      </c>
      <c r="F789">
        <f t="shared" si="142"/>
        <v>462</v>
      </c>
      <c r="H789" t="str">
        <f t="shared" si="143"/>
        <v>Apr 27, 2020</v>
      </c>
      <c r="I789" t="str">
        <f t="shared" si="145"/>
        <v>55:09</v>
      </c>
      <c r="J789" s="5">
        <f t="shared" si="146"/>
        <v>3.8981481481481485E-2</v>
      </c>
      <c r="K789">
        <f t="shared" si="144"/>
        <v>0</v>
      </c>
      <c r="L789">
        <f t="shared" si="147"/>
        <v>4.071759259259259E-2</v>
      </c>
      <c r="M789">
        <f t="shared" si="139"/>
        <v>4.071759259259259E-2</v>
      </c>
    </row>
    <row r="790" spans="1:13" x14ac:dyDescent="0.2">
      <c r="A790">
        <v>789</v>
      </c>
      <c r="B790" t="s">
        <v>675</v>
      </c>
      <c r="C790" t="s">
        <v>776</v>
      </c>
      <c r="D790" t="str">
        <f t="shared" si="148"/>
        <v>Speaker 6</v>
      </c>
      <c r="E790" t="str">
        <f t="shared" si="149"/>
        <v>56:46</v>
      </c>
      <c r="F790">
        <f t="shared" si="142"/>
        <v>174</v>
      </c>
      <c r="H790" t="str">
        <f t="shared" si="143"/>
        <v>Apr 27, 2020</v>
      </c>
      <c r="I790" t="str">
        <f t="shared" si="145"/>
        <v>56:46</v>
      </c>
      <c r="J790" s="5">
        <f t="shared" si="146"/>
        <v>3.9421296296296295E-2</v>
      </c>
      <c r="K790">
        <f t="shared" si="144"/>
        <v>3.7962962962962962E-2</v>
      </c>
      <c r="L790">
        <f t="shared" si="147"/>
        <v>3.9421296296296295E-2</v>
      </c>
      <c r="M790">
        <f t="shared" si="139"/>
        <v>1.4583333333333323E-3</v>
      </c>
    </row>
    <row r="791" spans="1:13" x14ac:dyDescent="0.2">
      <c r="A791">
        <v>790</v>
      </c>
      <c r="B791" t="s">
        <v>675</v>
      </c>
      <c r="C791" t="s">
        <v>777</v>
      </c>
      <c r="D791" t="str">
        <f t="shared" si="148"/>
        <v>Matt Hancock</v>
      </c>
      <c r="E791" t="str">
        <f t="shared" si="149"/>
        <v>56:55</v>
      </c>
      <c r="F791">
        <f t="shared" si="142"/>
        <v>208</v>
      </c>
      <c r="H791" t="str">
        <f t="shared" si="143"/>
        <v>Apr 27, 2020</v>
      </c>
      <c r="I791" t="str">
        <f t="shared" si="145"/>
        <v>56:55</v>
      </c>
      <c r="J791" s="5">
        <f t="shared" si="146"/>
        <v>3.9525462962962964E-2</v>
      </c>
      <c r="K791">
        <f t="shared" si="144"/>
        <v>0</v>
      </c>
      <c r="L791">
        <f t="shared" si="147"/>
        <v>4.071759259259259E-2</v>
      </c>
      <c r="M791">
        <f t="shared" si="139"/>
        <v>4.071759259259259E-2</v>
      </c>
    </row>
    <row r="792" spans="1:13" x14ac:dyDescent="0.2">
      <c r="A792">
        <v>791</v>
      </c>
      <c r="B792" t="s">
        <v>675</v>
      </c>
      <c r="C792" t="s">
        <v>778</v>
      </c>
      <c r="D792" t="str">
        <f t="shared" si="148"/>
        <v>Steve</v>
      </c>
      <c r="E792" t="str">
        <f t="shared" si="149"/>
        <v>57:08</v>
      </c>
      <c r="F792">
        <f t="shared" si="142"/>
        <v>783</v>
      </c>
      <c r="H792" t="str">
        <f t="shared" si="143"/>
        <v>Apr 27, 2020</v>
      </c>
      <c r="I792" t="str">
        <f t="shared" si="145"/>
        <v>57:08</v>
      </c>
      <c r="J792" s="5">
        <f t="shared" si="146"/>
        <v>3.9675925925925927E-2</v>
      </c>
      <c r="K792">
        <f t="shared" si="144"/>
        <v>3.622685185185185E-2</v>
      </c>
      <c r="L792">
        <f t="shared" si="147"/>
        <v>4.0219907407407406E-2</v>
      </c>
      <c r="M792">
        <f t="shared" si="139"/>
        <v>3.9930555555555552E-3</v>
      </c>
    </row>
    <row r="793" spans="1:13" x14ac:dyDescent="0.2">
      <c r="A793">
        <v>792</v>
      </c>
      <c r="B793" t="s">
        <v>675</v>
      </c>
      <c r="C793" t="s">
        <v>779</v>
      </c>
      <c r="D793" t="str">
        <f t="shared" si="148"/>
        <v>Steve</v>
      </c>
      <c r="E793" t="str">
        <f t="shared" si="149"/>
        <v>57:55</v>
      </c>
      <c r="F793">
        <f t="shared" si="142"/>
        <v>747</v>
      </c>
      <c r="H793" t="str">
        <f t="shared" si="143"/>
        <v>Apr 27, 2020</v>
      </c>
      <c r="I793" t="str">
        <f t="shared" si="145"/>
        <v>57:08</v>
      </c>
      <c r="J793" s="5">
        <f t="shared" si="146"/>
        <v>4.0219907407407406E-2</v>
      </c>
      <c r="K793">
        <f t="shared" si="144"/>
        <v>3.622685185185185E-2</v>
      </c>
      <c r="L793">
        <f t="shared" si="147"/>
        <v>4.0219907407407406E-2</v>
      </c>
      <c r="M793">
        <f t="shared" si="139"/>
        <v>3.9930555555555552E-3</v>
      </c>
    </row>
    <row r="794" spans="1:13" x14ac:dyDescent="0.2">
      <c r="A794">
        <v>793</v>
      </c>
      <c r="B794" t="s">
        <v>675</v>
      </c>
      <c r="C794" t="s">
        <v>780</v>
      </c>
      <c r="D794" t="str">
        <f t="shared" si="148"/>
        <v>Matt Hancock</v>
      </c>
      <c r="E794" t="str">
        <f t="shared" si="149"/>
        <v>58:38</v>
      </c>
      <c r="F794">
        <f t="shared" si="142"/>
        <v>856</v>
      </c>
      <c r="H794" t="str">
        <f t="shared" si="143"/>
        <v>Apr 27, 2020</v>
      </c>
      <c r="I794" t="str">
        <f t="shared" si="145"/>
        <v>58:38</v>
      </c>
      <c r="J794" s="5">
        <f t="shared" si="146"/>
        <v>4.071759259259259E-2</v>
      </c>
      <c r="K794">
        <f t="shared" si="144"/>
        <v>0</v>
      </c>
      <c r="L794">
        <f t="shared" si="147"/>
        <v>4.071759259259259E-2</v>
      </c>
      <c r="M794">
        <f t="shared" si="139"/>
        <v>4.071759259259259E-2</v>
      </c>
    </row>
    <row r="795" spans="1:13" x14ac:dyDescent="0.2">
      <c r="A795">
        <v>794</v>
      </c>
      <c r="B795" t="s">
        <v>675</v>
      </c>
      <c r="C795" t="s">
        <v>16</v>
      </c>
      <c r="F795">
        <f t="shared" si="142"/>
        <v>295</v>
      </c>
      <c r="H795" t="str">
        <f t="shared" si="143"/>
        <v>Apr 27, 2020</v>
      </c>
      <c r="I795">
        <f t="shared" si="145"/>
        <v>0</v>
      </c>
      <c r="J795" s="5" t="e">
        <f t="shared" si="146"/>
        <v>#VALUE!</v>
      </c>
      <c r="K795">
        <f t="shared" si="144"/>
        <v>0</v>
      </c>
      <c r="L795">
        <f t="shared" si="147"/>
        <v>0</v>
      </c>
      <c r="M795">
        <f t="shared" si="139"/>
        <v>0</v>
      </c>
    </row>
    <row r="796" spans="1:13" x14ac:dyDescent="0.2">
      <c r="A796">
        <v>795</v>
      </c>
      <c r="B796" t="s">
        <v>675</v>
      </c>
      <c r="C796" t="s">
        <v>17</v>
      </c>
      <c r="F796">
        <f t="shared" si="142"/>
        <v>173</v>
      </c>
      <c r="H796" t="str">
        <f t="shared" si="143"/>
        <v>Apr 27, 2020</v>
      </c>
      <c r="I796">
        <f t="shared" si="145"/>
        <v>0</v>
      </c>
      <c r="J796" s="5" t="e">
        <f t="shared" si="146"/>
        <v>#VALUE!</v>
      </c>
      <c r="K796">
        <f t="shared" si="144"/>
        <v>0</v>
      </c>
      <c r="L796">
        <f t="shared" si="147"/>
        <v>0</v>
      </c>
      <c r="M796">
        <f t="shared" si="139"/>
        <v>0</v>
      </c>
    </row>
    <row r="797" spans="1:13" x14ac:dyDescent="0.2">
      <c r="A797">
        <v>796</v>
      </c>
      <c r="B797" t="s">
        <v>781</v>
      </c>
      <c r="C797" t="s">
        <v>782</v>
      </c>
      <c r="F797">
        <f t="shared" si="142"/>
        <v>12</v>
      </c>
      <c r="G797" t="b">
        <v>1</v>
      </c>
      <c r="H797" t="str">
        <f t="shared" si="143"/>
        <v>Apr 10, 2020</v>
      </c>
      <c r="I797">
        <f t="shared" si="145"/>
        <v>0</v>
      </c>
      <c r="J797" s="5" t="e">
        <f t="shared" si="146"/>
        <v>#VALUE!</v>
      </c>
      <c r="K797">
        <f t="shared" si="144"/>
        <v>0</v>
      </c>
      <c r="L797">
        <f t="shared" si="147"/>
        <v>0</v>
      </c>
      <c r="M797">
        <f t="shared" si="139"/>
        <v>0</v>
      </c>
    </row>
    <row r="798" spans="1:13" x14ac:dyDescent="0.2">
      <c r="A798">
        <v>797</v>
      </c>
      <c r="B798" t="s">
        <v>781</v>
      </c>
      <c r="C798" t="s">
        <v>783</v>
      </c>
      <c r="F798">
        <f t="shared" si="142"/>
        <v>240</v>
      </c>
      <c r="H798" t="str">
        <f t="shared" si="143"/>
        <v>Apr 10, 2020</v>
      </c>
      <c r="I798">
        <f t="shared" si="145"/>
        <v>0</v>
      </c>
      <c r="J798" s="5" t="e">
        <f t="shared" si="146"/>
        <v>#VALUE!</v>
      </c>
      <c r="K798">
        <f t="shared" si="144"/>
        <v>0</v>
      </c>
      <c r="L798">
        <f t="shared" si="147"/>
        <v>0</v>
      </c>
      <c r="M798">
        <f t="shared" si="139"/>
        <v>0</v>
      </c>
    </row>
    <row r="799" spans="1:13" x14ac:dyDescent="0.2">
      <c r="A799">
        <v>798</v>
      </c>
      <c r="B799" t="s">
        <v>781</v>
      </c>
      <c r="C799" t="s">
        <v>5</v>
      </c>
      <c r="F799">
        <f t="shared" si="142"/>
        <v>22</v>
      </c>
      <c r="H799" t="str">
        <f t="shared" si="143"/>
        <v>Apr 10, 2020</v>
      </c>
      <c r="I799">
        <f t="shared" si="145"/>
        <v>0</v>
      </c>
      <c r="J799" s="5" t="e">
        <f t="shared" si="146"/>
        <v>#VALUE!</v>
      </c>
      <c r="K799">
        <f t="shared" si="144"/>
        <v>0</v>
      </c>
      <c r="L799">
        <f t="shared" si="147"/>
        <v>0</v>
      </c>
      <c r="M799">
        <f t="shared" ref="M799:M862" si="150">L799-K799</f>
        <v>0</v>
      </c>
    </row>
    <row r="800" spans="1:13" x14ac:dyDescent="0.2">
      <c r="A800">
        <v>799</v>
      </c>
      <c r="B800" t="s">
        <v>781</v>
      </c>
      <c r="C800" t="s">
        <v>784</v>
      </c>
      <c r="D800" t="str">
        <f t="shared" ref="D800:D831" si="151">LEFT(C800,FIND("(",C800)-3)</f>
        <v>Ruth May</v>
      </c>
      <c r="E800" t="str">
        <f t="shared" ref="E800:E831" si="152">MID(C800,FIND("(",C800)+1,5)</f>
        <v>00:00</v>
      </c>
      <c r="F800">
        <f t="shared" si="142"/>
        <v>767</v>
      </c>
      <c r="H800" t="str">
        <f t="shared" si="143"/>
        <v>Apr 10, 2020</v>
      </c>
      <c r="I800" t="str">
        <f t="shared" si="145"/>
        <v>00:00</v>
      </c>
      <c r="J800" s="5">
        <f t="shared" si="146"/>
        <v>0</v>
      </c>
      <c r="K800">
        <f t="shared" si="144"/>
        <v>0</v>
      </c>
      <c r="L800">
        <f t="shared" si="147"/>
        <v>3.2245370370370369E-2</v>
      </c>
      <c r="M800">
        <f t="shared" si="150"/>
        <v>3.2245370370370369E-2</v>
      </c>
    </row>
    <row r="801" spans="1:13" x14ac:dyDescent="0.2">
      <c r="A801">
        <v>800</v>
      </c>
      <c r="B801" t="s">
        <v>781</v>
      </c>
      <c r="C801" t="s">
        <v>785</v>
      </c>
      <c r="D801" t="str">
        <f t="shared" si="151"/>
        <v>Ruth May</v>
      </c>
      <c r="E801" t="str">
        <f t="shared" si="152"/>
        <v>00:58</v>
      </c>
      <c r="F801">
        <f t="shared" si="142"/>
        <v>335</v>
      </c>
      <c r="H801" t="str">
        <f t="shared" si="143"/>
        <v>Apr 10, 2020</v>
      </c>
      <c r="I801" t="str">
        <f t="shared" si="145"/>
        <v>00:00</v>
      </c>
      <c r="J801" s="5">
        <f t="shared" si="146"/>
        <v>6.7129629629629625E-4</v>
      </c>
      <c r="K801">
        <f t="shared" si="144"/>
        <v>0</v>
      </c>
      <c r="L801">
        <f t="shared" si="147"/>
        <v>3.2245370370370369E-2</v>
      </c>
      <c r="M801">
        <f t="shared" si="150"/>
        <v>3.2245370370370369E-2</v>
      </c>
    </row>
    <row r="802" spans="1:13" x14ac:dyDescent="0.2">
      <c r="A802">
        <v>801</v>
      </c>
      <c r="B802" t="s">
        <v>781</v>
      </c>
      <c r="C802" t="s">
        <v>786</v>
      </c>
      <c r="D802" t="str">
        <f t="shared" si="151"/>
        <v>Ruth May</v>
      </c>
      <c r="E802" t="str">
        <f t="shared" si="152"/>
        <v>01:24</v>
      </c>
      <c r="F802">
        <f t="shared" si="142"/>
        <v>697</v>
      </c>
      <c r="H802" t="str">
        <f t="shared" si="143"/>
        <v>Apr 10, 2020</v>
      </c>
      <c r="I802" t="str">
        <f t="shared" si="145"/>
        <v>00:00</v>
      </c>
      <c r="J802" s="5">
        <f t="shared" si="146"/>
        <v>9.7222222222222209E-4</v>
      </c>
      <c r="K802">
        <f t="shared" si="144"/>
        <v>0</v>
      </c>
      <c r="L802">
        <f t="shared" si="147"/>
        <v>3.2245370370370369E-2</v>
      </c>
      <c r="M802">
        <f t="shared" si="150"/>
        <v>3.2245370370370369E-2</v>
      </c>
    </row>
    <row r="803" spans="1:13" x14ac:dyDescent="0.2">
      <c r="A803">
        <v>802</v>
      </c>
      <c r="B803" t="s">
        <v>781</v>
      </c>
      <c r="C803" t="s">
        <v>787</v>
      </c>
      <c r="D803" t="str">
        <f t="shared" si="151"/>
        <v>Matt Hancock</v>
      </c>
      <c r="E803" t="str">
        <f t="shared" si="152"/>
        <v>02:21</v>
      </c>
      <c r="F803">
        <f t="shared" si="142"/>
        <v>124</v>
      </c>
      <c r="H803" t="str">
        <f t="shared" si="143"/>
        <v>Apr 10, 2020</v>
      </c>
      <c r="I803" t="str">
        <f t="shared" si="145"/>
        <v>02:21</v>
      </c>
      <c r="J803" s="5">
        <f t="shared" si="146"/>
        <v>1.6319444444444445E-3</v>
      </c>
      <c r="K803">
        <f t="shared" si="144"/>
        <v>1.6319444444444445E-3</v>
      </c>
      <c r="L803">
        <f t="shared" si="147"/>
        <v>3.2743055555555553E-2</v>
      </c>
      <c r="M803">
        <f t="shared" si="150"/>
        <v>3.111111111111111E-2</v>
      </c>
    </row>
    <row r="804" spans="1:13" x14ac:dyDescent="0.2">
      <c r="A804">
        <v>803</v>
      </c>
      <c r="B804" t="s">
        <v>781</v>
      </c>
      <c r="C804" t="s">
        <v>788</v>
      </c>
      <c r="D804" t="str">
        <f t="shared" si="151"/>
        <v>Jonathan Van-Tam</v>
      </c>
      <c r="E804" t="str">
        <f t="shared" si="152"/>
        <v>02:29</v>
      </c>
      <c r="F804">
        <f t="shared" si="142"/>
        <v>808</v>
      </c>
      <c r="H804" t="str">
        <f t="shared" si="143"/>
        <v>Apr 10, 2020</v>
      </c>
      <c r="I804" t="str">
        <f t="shared" si="145"/>
        <v>02:29</v>
      </c>
      <c r="J804" s="5">
        <f t="shared" si="146"/>
        <v>1.7245370370370372E-3</v>
      </c>
      <c r="K804">
        <f t="shared" si="144"/>
        <v>1.7245370370370372E-3</v>
      </c>
      <c r="L804">
        <f t="shared" si="147"/>
        <v>3.0578703703703702E-2</v>
      </c>
      <c r="M804">
        <f t="shared" si="150"/>
        <v>2.8854166666666663E-2</v>
      </c>
    </row>
    <row r="805" spans="1:13" x14ac:dyDescent="0.2">
      <c r="A805">
        <v>804</v>
      </c>
      <c r="B805" t="s">
        <v>781</v>
      </c>
      <c r="C805" t="s">
        <v>789</v>
      </c>
      <c r="D805" t="str">
        <f t="shared" si="151"/>
        <v>Jonathan Van-Tam</v>
      </c>
      <c r="E805" t="str">
        <f t="shared" si="152"/>
        <v>03:35</v>
      </c>
      <c r="F805">
        <f t="shared" si="142"/>
        <v>668</v>
      </c>
      <c r="H805" t="str">
        <f t="shared" si="143"/>
        <v>Apr 10, 2020</v>
      </c>
      <c r="I805" t="str">
        <f t="shared" si="145"/>
        <v>02:29</v>
      </c>
      <c r="J805" s="5">
        <f t="shared" si="146"/>
        <v>2.488425925925926E-3</v>
      </c>
      <c r="K805">
        <f t="shared" si="144"/>
        <v>1.7245370370370372E-3</v>
      </c>
      <c r="L805">
        <f t="shared" si="147"/>
        <v>3.0578703703703702E-2</v>
      </c>
      <c r="M805">
        <f t="shared" si="150"/>
        <v>2.8854166666666663E-2</v>
      </c>
    </row>
    <row r="806" spans="1:13" x14ac:dyDescent="0.2">
      <c r="A806">
        <v>805</v>
      </c>
      <c r="B806" t="s">
        <v>781</v>
      </c>
      <c r="C806" t="s">
        <v>790</v>
      </c>
      <c r="D806" t="str">
        <f t="shared" si="151"/>
        <v>Jonathan Van-Tam</v>
      </c>
      <c r="E806" t="str">
        <f t="shared" si="152"/>
        <v>04:28</v>
      </c>
      <c r="F806">
        <f t="shared" si="142"/>
        <v>633</v>
      </c>
      <c r="H806" t="str">
        <f t="shared" si="143"/>
        <v>Apr 10, 2020</v>
      </c>
      <c r="I806" t="str">
        <f t="shared" si="145"/>
        <v>02:29</v>
      </c>
      <c r="J806" s="5">
        <f t="shared" si="146"/>
        <v>3.1018518518518522E-3</v>
      </c>
      <c r="K806">
        <f t="shared" si="144"/>
        <v>1.7245370370370372E-3</v>
      </c>
      <c r="L806">
        <f t="shared" si="147"/>
        <v>3.0578703703703702E-2</v>
      </c>
      <c r="M806">
        <f t="shared" si="150"/>
        <v>2.8854166666666663E-2</v>
      </c>
    </row>
    <row r="807" spans="1:13" x14ac:dyDescent="0.2">
      <c r="A807">
        <v>806</v>
      </c>
      <c r="B807" t="s">
        <v>781</v>
      </c>
      <c r="C807" t="s">
        <v>791</v>
      </c>
      <c r="D807" t="str">
        <f t="shared" si="151"/>
        <v>Jonathan Van-Tam</v>
      </c>
      <c r="E807" t="str">
        <f t="shared" si="152"/>
        <v>05:18</v>
      </c>
      <c r="F807">
        <f t="shared" si="142"/>
        <v>511</v>
      </c>
      <c r="H807" t="str">
        <f t="shared" si="143"/>
        <v>Apr 10, 2020</v>
      </c>
      <c r="I807" t="str">
        <f t="shared" si="145"/>
        <v>02:29</v>
      </c>
      <c r="J807" s="5">
        <f t="shared" si="146"/>
        <v>3.6805555555555554E-3</v>
      </c>
      <c r="K807">
        <f t="shared" si="144"/>
        <v>1.7245370370370372E-3</v>
      </c>
      <c r="L807">
        <f t="shared" si="147"/>
        <v>3.0578703703703702E-2</v>
      </c>
      <c r="M807">
        <f t="shared" si="150"/>
        <v>2.8854166666666663E-2</v>
      </c>
    </row>
    <row r="808" spans="1:13" x14ac:dyDescent="0.2">
      <c r="A808">
        <v>807</v>
      </c>
      <c r="B808" t="s">
        <v>781</v>
      </c>
      <c r="C808" t="s">
        <v>792</v>
      </c>
      <c r="D808" t="str">
        <f t="shared" si="151"/>
        <v>Jonathan Van-Tam</v>
      </c>
      <c r="E808" t="str">
        <f t="shared" si="152"/>
        <v>05:57</v>
      </c>
      <c r="F808">
        <f t="shared" si="142"/>
        <v>363</v>
      </c>
      <c r="H808" t="str">
        <f t="shared" si="143"/>
        <v>Apr 10, 2020</v>
      </c>
      <c r="I808" t="str">
        <f t="shared" si="145"/>
        <v>02:29</v>
      </c>
      <c r="J808" s="5">
        <f t="shared" si="146"/>
        <v>4.1319444444444442E-3</v>
      </c>
      <c r="K808">
        <f t="shared" si="144"/>
        <v>1.7245370370370372E-3</v>
      </c>
      <c r="L808">
        <f t="shared" si="147"/>
        <v>3.0578703703703702E-2</v>
      </c>
      <c r="M808">
        <f t="shared" si="150"/>
        <v>2.8854166666666663E-2</v>
      </c>
    </row>
    <row r="809" spans="1:13" x14ac:dyDescent="0.2">
      <c r="A809">
        <v>808</v>
      </c>
      <c r="B809" t="s">
        <v>781</v>
      </c>
      <c r="C809" t="s">
        <v>793</v>
      </c>
      <c r="D809" t="str">
        <f t="shared" si="151"/>
        <v>Jonathan Van-Tam</v>
      </c>
      <c r="E809" t="str">
        <f t="shared" si="152"/>
        <v>06:28</v>
      </c>
      <c r="F809">
        <f t="shared" si="142"/>
        <v>538</v>
      </c>
      <c r="H809" t="str">
        <f t="shared" si="143"/>
        <v>Apr 10, 2020</v>
      </c>
      <c r="I809" t="str">
        <f t="shared" si="145"/>
        <v>02:29</v>
      </c>
      <c r="J809" s="5">
        <f t="shared" si="146"/>
        <v>4.4907407407407405E-3</v>
      </c>
      <c r="K809">
        <f t="shared" si="144"/>
        <v>1.7245370370370372E-3</v>
      </c>
      <c r="L809">
        <f t="shared" si="147"/>
        <v>3.0578703703703702E-2</v>
      </c>
      <c r="M809">
        <f t="shared" si="150"/>
        <v>2.8854166666666663E-2</v>
      </c>
    </row>
    <row r="810" spans="1:13" x14ac:dyDescent="0.2">
      <c r="A810">
        <v>809</v>
      </c>
      <c r="B810" t="s">
        <v>781</v>
      </c>
      <c r="C810" t="s">
        <v>794</v>
      </c>
      <c r="D810" t="str">
        <f t="shared" si="151"/>
        <v>Matt Hancock</v>
      </c>
      <c r="E810" t="str">
        <f t="shared" si="152"/>
        <v>07:07</v>
      </c>
      <c r="F810">
        <f t="shared" si="142"/>
        <v>130</v>
      </c>
      <c r="H810" t="str">
        <f t="shared" si="143"/>
        <v>Apr 10, 2020</v>
      </c>
      <c r="I810" t="str">
        <f t="shared" si="145"/>
        <v>07:07</v>
      </c>
      <c r="J810" s="5">
        <f t="shared" si="146"/>
        <v>4.9421296296296288E-3</v>
      </c>
      <c r="K810">
        <f t="shared" si="144"/>
        <v>1.6319444444444445E-3</v>
      </c>
      <c r="L810">
        <f t="shared" si="147"/>
        <v>3.2743055555555553E-2</v>
      </c>
      <c r="M810">
        <f t="shared" si="150"/>
        <v>3.111111111111111E-2</v>
      </c>
    </row>
    <row r="811" spans="1:13" x14ac:dyDescent="0.2">
      <c r="A811">
        <v>810</v>
      </c>
      <c r="B811" t="s">
        <v>781</v>
      </c>
      <c r="C811" t="s">
        <v>795</v>
      </c>
      <c r="D811" t="str">
        <f t="shared" si="151"/>
        <v>Hugh Pym</v>
      </c>
      <c r="E811" t="str">
        <f t="shared" si="152"/>
        <v>07:16</v>
      </c>
      <c r="F811">
        <f t="shared" si="142"/>
        <v>409</v>
      </c>
      <c r="H811" t="str">
        <f t="shared" si="143"/>
        <v>Apr 10, 2020</v>
      </c>
      <c r="I811" t="str">
        <f t="shared" si="145"/>
        <v>07:16</v>
      </c>
      <c r="J811" s="5">
        <f t="shared" si="146"/>
        <v>5.0462962962962961E-3</v>
      </c>
      <c r="K811">
        <f t="shared" si="144"/>
        <v>5.0462962962962961E-3</v>
      </c>
      <c r="L811">
        <f t="shared" si="147"/>
        <v>7.1180555555555554E-3</v>
      </c>
      <c r="M811">
        <f t="shared" si="150"/>
        <v>2.0717592592592593E-3</v>
      </c>
    </row>
    <row r="812" spans="1:13" x14ac:dyDescent="0.2">
      <c r="A812">
        <v>811</v>
      </c>
      <c r="B812" t="s">
        <v>781</v>
      </c>
      <c r="C812" t="s">
        <v>796</v>
      </c>
      <c r="D812" t="str">
        <f t="shared" si="151"/>
        <v>Matt Hancock</v>
      </c>
      <c r="E812" t="str">
        <f t="shared" si="152"/>
        <v>07:39</v>
      </c>
      <c r="F812">
        <f t="shared" si="142"/>
        <v>621</v>
      </c>
      <c r="H812" t="str">
        <f t="shared" si="143"/>
        <v>Apr 10, 2020</v>
      </c>
      <c r="I812" t="str">
        <f t="shared" si="145"/>
        <v>07:39</v>
      </c>
      <c r="J812" s="5">
        <f t="shared" si="146"/>
        <v>5.3125000000000004E-3</v>
      </c>
      <c r="K812">
        <f t="shared" si="144"/>
        <v>1.6319444444444445E-3</v>
      </c>
      <c r="L812">
        <f t="shared" si="147"/>
        <v>3.2743055555555553E-2</v>
      </c>
      <c r="M812">
        <f t="shared" si="150"/>
        <v>3.111111111111111E-2</v>
      </c>
    </row>
    <row r="813" spans="1:13" x14ac:dyDescent="0.2">
      <c r="A813">
        <v>812</v>
      </c>
      <c r="B813" t="s">
        <v>781</v>
      </c>
      <c r="C813" t="s">
        <v>797</v>
      </c>
      <c r="D813" t="str">
        <f t="shared" si="151"/>
        <v>Matt Hancock</v>
      </c>
      <c r="E813" t="str">
        <f t="shared" si="152"/>
        <v>08:29</v>
      </c>
      <c r="F813">
        <f t="shared" si="142"/>
        <v>444</v>
      </c>
      <c r="H813" t="str">
        <f t="shared" si="143"/>
        <v>Apr 10, 2020</v>
      </c>
      <c r="I813" t="str">
        <f t="shared" si="145"/>
        <v>07:39</v>
      </c>
      <c r="J813" s="5">
        <f t="shared" si="146"/>
        <v>5.8912037037037032E-3</v>
      </c>
      <c r="K813">
        <f t="shared" si="144"/>
        <v>1.6319444444444445E-3</v>
      </c>
      <c r="L813">
        <f t="shared" si="147"/>
        <v>3.2743055555555553E-2</v>
      </c>
      <c r="M813">
        <f t="shared" si="150"/>
        <v>3.111111111111111E-2</v>
      </c>
    </row>
    <row r="814" spans="1:13" x14ac:dyDescent="0.2">
      <c r="A814">
        <v>813</v>
      </c>
      <c r="B814" t="s">
        <v>781</v>
      </c>
      <c r="C814" t="s">
        <v>798</v>
      </c>
      <c r="D814" t="str">
        <f t="shared" si="151"/>
        <v>Ruth May</v>
      </c>
      <c r="E814" t="str">
        <f t="shared" si="152"/>
        <v>09:07</v>
      </c>
      <c r="F814">
        <f t="shared" si="142"/>
        <v>673</v>
      </c>
      <c r="H814" t="str">
        <f t="shared" si="143"/>
        <v>Apr 10, 2020</v>
      </c>
      <c r="I814" t="str">
        <f t="shared" si="145"/>
        <v>09:07</v>
      </c>
      <c r="J814" s="5">
        <f t="shared" si="146"/>
        <v>6.3310185185185197E-3</v>
      </c>
      <c r="K814">
        <f t="shared" si="144"/>
        <v>0</v>
      </c>
      <c r="L814">
        <f t="shared" si="147"/>
        <v>3.2245370370370369E-2</v>
      </c>
      <c r="M814">
        <f t="shared" si="150"/>
        <v>3.2245370370370369E-2</v>
      </c>
    </row>
    <row r="815" spans="1:13" x14ac:dyDescent="0.2">
      <c r="A815">
        <v>814</v>
      </c>
      <c r="B815" t="s">
        <v>781</v>
      </c>
      <c r="C815" t="s">
        <v>799</v>
      </c>
      <c r="D815" t="str">
        <f t="shared" si="151"/>
        <v>Ruth May</v>
      </c>
      <c r="E815" t="str">
        <f t="shared" si="152"/>
        <v>09:47</v>
      </c>
      <c r="F815">
        <f t="shared" si="142"/>
        <v>262</v>
      </c>
      <c r="H815" t="str">
        <f t="shared" si="143"/>
        <v>Apr 10, 2020</v>
      </c>
      <c r="I815" t="str">
        <f t="shared" si="145"/>
        <v>09:07</v>
      </c>
      <c r="J815" s="5">
        <f t="shared" si="146"/>
        <v>6.7939814814814816E-3</v>
      </c>
      <c r="K815">
        <f t="shared" si="144"/>
        <v>0</v>
      </c>
      <c r="L815">
        <f t="shared" si="147"/>
        <v>3.2245370370370369E-2</v>
      </c>
      <c r="M815">
        <f t="shared" si="150"/>
        <v>3.2245370370370369E-2</v>
      </c>
    </row>
    <row r="816" spans="1:13" x14ac:dyDescent="0.2">
      <c r="A816">
        <v>815</v>
      </c>
      <c r="B816" t="s">
        <v>781</v>
      </c>
      <c r="C816" t="s">
        <v>800</v>
      </c>
      <c r="D816" t="str">
        <f t="shared" si="151"/>
        <v>Matt Hancock</v>
      </c>
      <c r="E816" t="str">
        <f t="shared" si="152"/>
        <v>10:06</v>
      </c>
      <c r="F816">
        <f t="shared" si="142"/>
        <v>72</v>
      </c>
      <c r="H816" t="str">
        <f t="shared" si="143"/>
        <v>Apr 10, 2020</v>
      </c>
      <c r="I816" t="str">
        <f t="shared" si="145"/>
        <v>10:06</v>
      </c>
      <c r="J816" s="5">
        <f t="shared" si="146"/>
        <v>7.013888888888889E-3</v>
      </c>
      <c r="K816">
        <f t="shared" si="144"/>
        <v>1.6319444444444445E-3</v>
      </c>
      <c r="L816">
        <f t="shared" si="147"/>
        <v>3.2743055555555553E-2</v>
      </c>
      <c r="M816">
        <f t="shared" si="150"/>
        <v>3.111111111111111E-2</v>
      </c>
    </row>
    <row r="817" spans="1:13" x14ac:dyDescent="0.2">
      <c r="A817">
        <v>816</v>
      </c>
      <c r="B817" t="s">
        <v>781</v>
      </c>
      <c r="C817" t="s">
        <v>801</v>
      </c>
      <c r="D817" t="str">
        <f t="shared" si="151"/>
        <v>Hugh Pym</v>
      </c>
      <c r="E817" t="str">
        <f t="shared" si="152"/>
        <v>10:10</v>
      </c>
      <c r="F817">
        <f t="shared" si="142"/>
        <v>34</v>
      </c>
      <c r="H817" t="str">
        <f t="shared" si="143"/>
        <v>Apr 10, 2020</v>
      </c>
      <c r="I817" t="str">
        <f t="shared" si="145"/>
        <v>10:10</v>
      </c>
      <c r="J817" s="5">
        <f t="shared" si="146"/>
        <v>7.0601851851851841E-3</v>
      </c>
      <c r="K817">
        <f t="shared" si="144"/>
        <v>5.0462962962962961E-3</v>
      </c>
      <c r="L817">
        <f t="shared" si="147"/>
        <v>7.1180555555555554E-3</v>
      </c>
      <c r="M817">
        <f t="shared" si="150"/>
        <v>2.0717592592592593E-3</v>
      </c>
    </row>
    <row r="818" spans="1:13" x14ac:dyDescent="0.2">
      <c r="A818">
        <v>817</v>
      </c>
      <c r="B818" t="s">
        <v>781</v>
      </c>
      <c r="C818" t="s">
        <v>802</v>
      </c>
      <c r="D818" t="str">
        <f t="shared" si="151"/>
        <v>Matt Hancock</v>
      </c>
      <c r="E818" t="str">
        <f t="shared" si="152"/>
        <v>10:11</v>
      </c>
      <c r="F818">
        <f t="shared" si="142"/>
        <v>95</v>
      </c>
      <c r="H818" t="str">
        <f t="shared" si="143"/>
        <v>Apr 10, 2020</v>
      </c>
      <c r="I818" t="str">
        <f t="shared" si="145"/>
        <v>10:11</v>
      </c>
      <c r="J818" s="5">
        <f t="shared" si="146"/>
        <v>7.0717592592592594E-3</v>
      </c>
      <c r="K818">
        <f t="shared" si="144"/>
        <v>1.6319444444444445E-3</v>
      </c>
      <c r="L818">
        <f t="shared" si="147"/>
        <v>3.2743055555555553E-2</v>
      </c>
      <c r="M818">
        <f t="shared" si="150"/>
        <v>3.111111111111111E-2</v>
      </c>
    </row>
    <row r="819" spans="1:13" x14ac:dyDescent="0.2">
      <c r="A819">
        <v>818</v>
      </c>
      <c r="B819" t="s">
        <v>781</v>
      </c>
      <c r="C819" t="s">
        <v>803</v>
      </c>
      <c r="D819" t="str">
        <f t="shared" si="151"/>
        <v>Hugh Pym</v>
      </c>
      <c r="E819" t="str">
        <f t="shared" si="152"/>
        <v>10:15</v>
      </c>
      <c r="F819">
        <f t="shared" si="142"/>
        <v>318</v>
      </c>
      <c r="H819" t="str">
        <f t="shared" si="143"/>
        <v>Apr 10, 2020</v>
      </c>
      <c r="I819" t="str">
        <f t="shared" si="145"/>
        <v>10:15</v>
      </c>
      <c r="J819" s="5">
        <f t="shared" si="146"/>
        <v>7.1180555555555554E-3</v>
      </c>
      <c r="K819">
        <f t="shared" si="144"/>
        <v>5.0462962962962961E-3</v>
      </c>
      <c r="L819">
        <f t="shared" si="147"/>
        <v>7.1180555555555554E-3</v>
      </c>
      <c r="M819">
        <f t="shared" si="150"/>
        <v>2.0717592592592593E-3</v>
      </c>
    </row>
    <row r="820" spans="1:13" x14ac:dyDescent="0.2">
      <c r="A820">
        <v>819</v>
      </c>
      <c r="B820" t="s">
        <v>781</v>
      </c>
      <c r="C820" t="s">
        <v>804</v>
      </c>
      <c r="D820" t="str">
        <f t="shared" si="151"/>
        <v>Matt Hancock</v>
      </c>
      <c r="E820" t="str">
        <f t="shared" si="152"/>
        <v>10:33</v>
      </c>
      <c r="F820">
        <f t="shared" si="142"/>
        <v>686</v>
      </c>
      <c r="H820" t="str">
        <f t="shared" si="143"/>
        <v>Apr 10, 2020</v>
      </c>
      <c r="I820" t="str">
        <f t="shared" si="145"/>
        <v>10:33</v>
      </c>
      <c r="J820" s="5">
        <f t="shared" si="146"/>
        <v>7.3263888888888892E-3</v>
      </c>
      <c r="K820">
        <f t="shared" si="144"/>
        <v>1.6319444444444445E-3</v>
      </c>
      <c r="L820">
        <f t="shared" si="147"/>
        <v>3.2743055555555553E-2</v>
      </c>
      <c r="M820">
        <f t="shared" si="150"/>
        <v>3.111111111111111E-2</v>
      </c>
    </row>
    <row r="821" spans="1:13" x14ac:dyDescent="0.2">
      <c r="A821">
        <v>820</v>
      </c>
      <c r="B821" t="s">
        <v>781</v>
      </c>
      <c r="C821" t="s">
        <v>805</v>
      </c>
      <c r="D821" t="str">
        <f t="shared" si="151"/>
        <v>Matt Hancock</v>
      </c>
      <c r="E821" t="str">
        <f t="shared" si="152"/>
        <v>11:19</v>
      </c>
      <c r="F821">
        <f t="shared" si="142"/>
        <v>570</v>
      </c>
      <c r="H821" t="str">
        <f t="shared" si="143"/>
        <v>Apr 10, 2020</v>
      </c>
      <c r="I821" t="str">
        <f t="shared" si="145"/>
        <v>10:33</v>
      </c>
      <c r="J821" s="5">
        <f t="shared" si="146"/>
        <v>7.858796296296296E-3</v>
      </c>
      <c r="K821">
        <f t="shared" si="144"/>
        <v>1.6319444444444445E-3</v>
      </c>
      <c r="L821">
        <f t="shared" si="147"/>
        <v>3.2743055555555553E-2</v>
      </c>
      <c r="M821">
        <f t="shared" si="150"/>
        <v>3.111111111111111E-2</v>
      </c>
    </row>
    <row r="822" spans="1:13" x14ac:dyDescent="0.2">
      <c r="A822">
        <v>821</v>
      </c>
      <c r="B822" t="s">
        <v>781</v>
      </c>
      <c r="C822" t="s">
        <v>806</v>
      </c>
      <c r="D822" t="str">
        <f t="shared" si="151"/>
        <v>Sejal Maria</v>
      </c>
      <c r="E822" t="str">
        <f t="shared" si="152"/>
        <v>12:02</v>
      </c>
      <c r="F822">
        <f t="shared" si="142"/>
        <v>502</v>
      </c>
      <c r="H822" t="str">
        <f t="shared" si="143"/>
        <v>Apr 10, 2020</v>
      </c>
      <c r="I822" t="str">
        <f t="shared" si="145"/>
        <v>12:02</v>
      </c>
      <c r="J822" s="5">
        <f t="shared" si="146"/>
        <v>8.3564814814814804E-3</v>
      </c>
      <c r="K822">
        <f t="shared" si="144"/>
        <v>8.3564814814814804E-3</v>
      </c>
      <c r="L822">
        <f t="shared" si="147"/>
        <v>8.3564814814814804E-3</v>
      </c>
      <c r="M822">
        <f t="shared" si="150"/>
        <v>0</v>
      </c>
    </row>
    <row r="823" spans="1:13" x14ac:dyDescent="0.2">
      <c r="A823">
        <v>822</v>
      </c>
      <c r="B823" t="s">
        <v>781</v>
      </c>
      <c r="C823" t="s">
        <v>807</v>
      </c>
      <c r="D823" t="str">
        <f t="shared" si="151"/>
        <v>Matt Hancock</v>
      </c>
      <c r="E823" t="str">
        <f t="shared" si="152"/>
        <v>12:35</v>
      </c>
      <c r="F823">
        <f t="shared" si="142"/>
        <v>354</v>
      </c>
      <c r="H823" t="str">
        <f t="shared" si="143"/>
        <v>Apr 10, 2020</v>
      </c>
      <c r="I823" t="str">
        <f t="shared" si="145"/>
        <v>12:35</v>
      </c>
      <c r="J823" s="5">
        <f t="shared" si="146"/>
        <v>8.7384259259259255E-3</v>
      </c>
      <c r="K823">
        <f t="shared" si="144"/>
        <v>1.6319444444444445E-3</v>
      </c>
      <c r="L823">
        <f t="shared" si="147"/>
        <v>3.2743055555555553E-2</v>
      </c>
      <c r="M823">
        <f t="shared" si="150"/>
        <v>3.111111111111111E-2</v>
      </c>
    </row>
    <row r="824" spans="1:13" x14ac:dyDescent="0.2">
      <c r="A824">
        <v>823</v>
      </c>
      <c r="B824" t="s">
        <v>781</v>
      </c>
      <c r="C824" t="s">
        <v>808</v>
      </c>
      <c r="D824" t="str">
        <f t="shared" si="151"/>
        <v>Matt Hancock</v>
      </c>
      <c r="E824" t="str">
        <f t="shared" si="152"/>
        <v>13:03</v>
      </c>
      <c r="F824">
        <f t="shared" si="142"/>
        <v>826</v>
      </c>
      <c r="H824" t="str">
        <f t="shared" si="143"/>
        <v>Apr 10, 2020</v>
      </c>
      <c r="I824" t="str">
        <f t="shared" si="145"/>
        <v>12:35</v>
      </c>
      <c r="J824" s="5">
        <f t="shared" si="146"/>
        <v>9.0624999999999994E-3</v>
      </c>
      <c r="K824">
        <f t="shared" si="144"/>
        <v>1.6319444444444445E-3</v>
      </c>
      <c r="L824">
        <f t="shared" si="147"/>
        <v>3.2743055555555553E-2</v>
      </c>
      <c r="M824">
        <f t="shared" si="150"/>
        <v>3.111111111111111E-2</v>
      </c>
    </row>
    <row r="825" spans="1:13" x14ac:dyDescent="0.2">
      <c r="A825">
        <v>824</v>
      </c>
      <c r="B825" t="s">
        <v>781</v>
      </c>
      <c r="C825" t="s">
        <v>809</v>
      </c>
      <c r="D825" t="str">
        <f t="shared" si="151"/>
        <v>Ben Kentish</v>
      </c>
      <c r="E825" t="str">
        <f t="shared" si="152"/>
        <v>14:05</v>
      </c>
      <c r="F825">
        <f t="shared" si="142"/>
        <v>960</v>
      </c>
      <c r="H825" t="str">
        <f t="shared" si="143"/>
        <v>Apr 10, 2020</v>
      </c>
      <c r="I825" t="str">
        <f t="shared" si="145"/>
        <v>14:05</v>
      </c>
      <c r="J825" s="5">
        <f t="shared" si="146"/>
        <v>9.780092592592592E-3</v>
      </c>
      <c r="K825">
        <f t="shared" si="144"/>
        <v>9.780092592592592E-3</v>
      </c>
      <c r="L825">
        <f t="shared" si="147"/>
        <v>1.037037037037037E-2</v>
      </c>
      <c r="M825">
        <f t="shared" si="150"/>
        <v>5.9027777777777811E-4</v>
      </c>
    </row>
    <row r="826" spans="1:13" x14ac:dyDescent="0.2">
      <c r="A826">
        <v>825</v>
      </c>
      <c r="B826" t="s">
        <v>781</v>
      </c>
      <c r="C826" t="s">
        <v>810</v>
      </c>
      <c r="D826" t="str">
        <f t="shared" si="151"/>
        <v>Ben Kentish</v>
      </c>
      <c r="E826" t="str">
        <f t="shared" si="152"/>
        <v>14:56</v>
      </c>
      <c r="F826">
        <f t="shared" si="142"/>
        <v>355</v>
      </c>
      <c r="H826" t="str">
        <f t="shared" si="143"/>
        <v>Apr 10, 2020</v>
      </c>
      <c r="I826" t="str">
        <f t="shared" si="145"/>
        <v>14:05</v>
      </c>
      <c r="J826" s="5">
        <f t="shared" si="146"/>
        <v>1.037037037037037E-2</v>
      </c>
      <c r="K826">
        <f t="shared" si="144"/>
        <v>9.780092592592592E-3</v>
      </c>
      <c r="L826">
        <f t="shared" si="147"/>
        <v>1.037037037037037E-2</v>
      </c>
      <c r="M826">
        <f t="shared" si="150"/>
        <v>5.9027777777777811E-4</v>
      </c>
    </row>
    <row r="827" spans="1:13" x14ac:dyDescent="0.2">
      <c r="A827">
        <v>826</v>
      </c>
      <c r="B827" t="s">
        <v>781</v>
      </c>
      <c r="C827" t="s">
        <v>811</v>
      </c>
      <c r="D827" t="str">
        <f t="shared" si="151"/>
        <v>Matt Hancock</v>
      </c>
      <c r="E827" t="str">
        <f t="shared" si="152"/>
        <v>15:14</v>
      </c>
      <c r="F827">
        <f t="shared" si="142"/>
        <v>534</v>
      </c>
      <c r="H827" t="str">
        <f t="shared" si="143"/>
        <v>Apr 10, 2020</v>
      </c>
      <c r="I827" t="str">
        <f t="shared" si="145"/>
        <v>15:14</v>
      </c>
      <c r="J827" s="5">
        <f t="shared" si="146"/>
        <v>1.0578703703703703E-2</v>
      </c>
      <c r="K827">
        <f t="shared" si="144"/>
        <v>1.6319444444444445E-3</v>
      </c>
      <c r="L827">
        <f t="shared" si="147"/>
        <v>3.2743055555555553E-2</v>
      </c>
      <c r="M827">
        <f t="shared" si="150"/>
        <v>3.111111111111111E-2</v>
      </c>
    </row>
    <row r="828" spans="1:13" x14ac:dyDescent="0.2">
      <c r="A828">
        <v>827</v>
      </c>
      <c r="B828" t="s">
        <v>781</v>
      </c>
      <c r="C828" t="s">
        <v>812</v>
      </c>
      <c r="D828" t="str">
        <f t="shared" si="151"/>
        <v>Matt Hancock</v>
      </c>
      <c r="E828" t="str">
        <f t="shared" si="152"/>
        <v>15:52</v>
      </c>
      <c r="F828">
        <f t="shared" si="142"/>
        <v>787</v>
      </c>
      <c r="H828" t="str">
        <f t="shared" si="143"/>
        <v>Apr 10, 2020</v>
      </c>
      <c r="I828" t="str">
        <f t="shared" si="145"/>
        <v>15:14</v>
      </c>
      <c r="J828" s="5">
        <f t="shared" si="146"/>
        <v>1.1018518518518518E-2</v>
      </c>
      <c r="K828">
        <f t="shared" si="144"/>
        <v>1.6319444444444445E-3</v>
      </c>
      <c r="L828">
        <f t="shared" si="147"/>
        <v>3.2743055555555553E-2</v>
      </c>
      <c r="M828">
        <f t="shared" si="150"/>
        <v>3.111111111111111E-2</v>
      </c>
    </row>
    <row r="829" spans="1:13" x14ac:dyDescent="0.2">
      <c r="A829">
        <v>828</v>
      </c>
      <c r="B829" t="s">
        <v>781</v>
      </c>
      <c r="C829" t="s">
        <v>813</v>
      </c>
      <c r="D829" t="str">
        <f t="shared" si="151"/>
        <v>Jonathan Van-Tam</v>
      </c>
      <c r="E829" t="str">
        <f t="shared" si="152"/>
        <v>16:47</v>
      </c>
      <c r="F829">
        <f t="shared" si="142"/>
        <v>866</v>
      </c>
      <c r="H829" t="str">
        <f t="shared" si="143"/>
        <v>Apr 10, 2020</v>
      </c>
      <c r="I829" t="str">
        <f t="shared" si="145"/>
        <v>16:47</v>
      </c>
      <c r="J829" s="5">
        <f t="shared" si="146"/>
        <v>1.1655092592592594E-2</v>
      </c>
      <c r="K829">
        <f t="shared" si="144"/>
        <v>1.7245370370370372E-3</v>
      </c>
      <c r="L829">
        <f t="shared" si="147"/>
        <v>3.0578703703703702E-2</v>
      </c>
      <c r="M829">
        <f t="shared" si="150"/>
        <v>2.8854166666666663E-2</v>
      </c>
    </row>
    <row r="830" spans="1:13" x14ac:dyDescent="0.2">
      <c r="A830">
        <v>829</v>
      </c>
      <c r="B830" t="s">
        <v>781</v>
      </c>
      <c r="C830" t="s">
        <v>814</v>
      </c>
      <c r="D830" t="str">
        <f t="shared" si="151"/>
        <v>Jonathan Van-Tam</v>
      </c>
      <c r="E830" t="str">
        <f t="shared" si="152"/>
        <v>17:55</v>
      </c>
      <c r="F830">
        <f t="shared" si="142"/>
        <v>770</v>
      </c>
      <c r="H830" t="str">
        <f t="shared" si="143"/>
        <v>Apr 10, 2020</v>
      </c>
      <c r="I830" t="str">
        <f t="shared" si="145"/>
        <v>16:47</v>
      </c>
      <c r="J830" s="5">
        <f t="shared" si="146"/>
        <v>1.2442129629629629E-2</v>
      </c>
      <c r="K830">
        <f t="shared" si="144"/>
        <v>1.7245370370370372E-3</v>
      </c>
      <c r="L830">
        <f t="shared" si="147"/>
        <v>3.0578703703703702E-2</v>
      </c>
      <c r="M830">
        <f t="shared" si="150"/>
        <v>2.8854166666666663E-2</v>
      </c>
    </row>
    <row r="831" spans="1:13" x14ac:dyDescent="0.2">
      <c r="A831">
        <v>830</v>
      </c>
      <c r="B831" t="s">
        <v>781</v>
      </c>
      <c r="C831" t="s">
        <v>815</v>
      </c>
      <c r="D831" t="str">
        <f t="shared" si="151"/>
        <v>Jonathan Van-Tam</v>
      </c>
      <c r="E831" t="str">
        <f t="shared" si="152"/>
        <v>19:03</v>
      </c>
      <c r="F831">
        <f t="shared" si="142"/>
        <v>434</v>
      </c>
      <c r="H831" t="str">
        <f t="shared" si="143"/>
        <v>Apr 10, 2020</v>
      </c>
      <c r="I831" t="str">
        <f t="shared" si="145"/>
        <v>16:47</v>
      </c>
      <c r="J831" s="5">
        <f t="shared" si="146"/>
        <v>1.3229166666666667E-2</v>
      </c>
      <c r="K831">
        <f t="shared" si="144"/>
        <v>1.7245370370370372E-3</v>
      </c>
      <c r="L831">
        <f t="shared" si="147"/>
        <v>3.0578703703703702E-2</v>
      </c>
      <c r="M831">
        <f t="shared" si="150"/>
        <v>2.8854166666666663E-2</v>
      </c>
    </row>
    <row r="832" spans="1:13" x14ac:dyDescent="0.2">
      <c r="A832">
        <v>831</v>
      </c>
      <c r="B832" t="s">
        <v>781</v>
      </c>
      <c r="C832" t="s">
        <v>816</v>
      </c>
      <c r="D832" t="str">
        <f t="shared" ref="D832:D863" si="153">LEFT(C832,FIND("(",C832)-3)</f>
        <v>Matt Hancock</v>
      </c>
      <c r="E832" t="str">
        <f t="shared" ref="E832:E863" si="154">MID(C832,FIND("(",C832)+1,5)</f>
        <v>19:34</v>
      </c>
      <c r="F832">
        <f t="shared" si="142"/>
        <v>64</v>
      </c>
      <c r="H832" t="str">
        <f t="shared" si="143"/>
        <v>Apr 10, 2020</v>
      </c>
      <c r="I832" t="str">
        <f t="shared" si="145"/>
        <v>19:34</v>
      </c>
      <c r="J832" s="5">
        <f t="shared" si="146"/>
        <v>1.3587962962962963E-2</v>
      </c>
      <c r="K832">
        <f t="shared" si="144"/>
        <v>1.6319444444444445E-3</v>
      </c>
      <c r="L832">
        <f t="shared" si="147"/>
        <v>3.2743055555555553E-2</v>
      </c>
      <c r="M832">
        <f t="shared" si="150"/>
        <v>3.111111111111111E-2</v>
      </c>
    </row>
    <row r="833" spans="1:13" x14ac:dyDescent="0.2">
      <c r="A833">
        <v>832</v>
      </c>
      <c r="B833" t="s">
        <v>781</v>
      </c>
      <c r="C833" t="s">
        <v>817</v>
      </c>
      <c r="D833" t="str">
        <f t="shared" si="153"/>
        <v>Charlotte</v>
      </c>
      <c r="E833" t="str">
        <f t="shared" si="154"/>
        <v>19:39</v>
      </c>
      <c r="F833">
        <f t="shared" si="142"/>
        <v>361</v>
      </c>
      <c r="H833" t="str">
        <f t="shared" si="143"/>
        <v>Apr 10, 2020</v>
      </c>
      <c r="I833" t="str">
        <f t="shared" si="145"/>
        <v>19:39</v>
      </c>
      <c r="J833" s="5">
        <f t="shared" si="146"/>
        <v>1.3645833333333331E-2</v>
      </c>
      <c r="K833">
        <f t="shared" si="144"/>
        <v>1.3645833333333331E-2</v>
      </c>
      <c r="L833">
        <f t="shared" si="147"/>
        <v>1.7233796296296296E-2</v>
      </c>
      <c r="M833">
        <f t="shared" si="150"/>
        <v>3.5879629629629647E-3</v>
      </c>
    </row>
    <row r="834" spans="1:13" x14ac:dyDescent="0.2">
      <c r="A834">
        <v>833</v>
      </c>
      <c r="B834" t="s">
        <v>781</v>
      </c>
      <c r="C834" t="s">
        <v>818</v>
      </c>
      <c r="D834" t="str">
        <f t="shared" si="153"/>
        <v>Matt Hancock</v>
      </c>
      <c r="E834" t="str">
        <f t="shared" si="154"/>
        <v>20:01</v>
      </c>
      <c r="F834">
        <f t="shared" ref="F834:F897" si="155">LEN(C834)</f>
        <v>67</v>
      </c>
      <c r="H834" t="str">
        <f t="shared" ref="H834:H897" si="156">IF(ISBLANK(G834),H833,C834)</f>
        <v>Apr 10, 2020</v>
      </c>
      <c r="I834" t="str">
        <f t="shared" si="145"/>
        <v>20:01</v>
      </c>
      <c r="J834" s="5">
        <f t="shared" si="146"/>
        <v>1.3900462962962962E-2</v>
      </c>
      <c r="K834">
        <f t="shared" ref="K834:K897" si="157">_xlfn.MINIFS(J:J,D:D,D834,B:B,B834)</f>
        <v>1.6319444444444445E-3</v>
      </c>
      <c r="L834">
        <f t="shared" si="147"/>
        <v>3.2743055555555553E-2</v>
      </c>
      <c r="M834">
        <f t="shared" si="150"/>
        <v>3.111111111111111E-2</v>
      </c>
    </row>
    <row r="835" spans="1:13" x14ac:dyDescent="0.2">
      <c r="A835">
        <v>834</v>
      </c>
      <c r="B835" t="s">
        <v>781</v>
      </c>
      <c r="C835" t="s">
        <v>819</v>
      </c>
      <c r="D835" t="str">
        <f t="shared" si="153"/>
        <v>Ruth May</v>
      </c>
      <c r="E835" t="str">
        <f t="shared" si="154"/>
        <v>20:05</v>
      </c>
      <c r="F835">
        <f t="shared" si="155"/>
        <v>788</v>
      </c>
      <c r="H835" t="str">
        <f t="shared" si="156"/>
        <v>Apr 10, 2020</v>
      </c>
      <c r="I835" t="str">
        <f t="shared" si="145"/>
        <v>20:05</v>
      </c>
      <c r="J835" s="5">
        <f t="shared" si="146"/>
        <v>1.3946759259259258E-2</v>
      </c>
      <c r="K835">
        <f t="shared" si="157"/>
        <v>0</v>
      </c>
      <c r="L835">
        <f t="shared" si="147"/>
        <v>3.2245370370370369E-2</v>
      </c>
      <c r="M835">
        <f t="shared" si="150"/>
        <v>3.2245370370370369E-2</v>
      </c>
    </row>
    <row r="836" spans="1:13" x14ac:dyDescent="0.2">
      <c r="A836">
        <v>835</v>
      </c>
      <c r="B836" t="s">
        <v>781</v>
      </c>
      <c r="C836" t="s">
        <v>820</v>
      </c>
      <c r="D836" t="str">
        <f t="shared" si="153"/>
        <v>Matt Hancock</v>
      </c>
      <c r="E836" t="str">
        <f t="shared" si="154"/>
        <v>21:06</v>
      </c>
      <c r="F836">
        <f t="shared" si="155"/>
        <v>85</v>
      </c>
      <c r="H836" t="str">
        <f t="shared" si="156"/>
        <v>Apr 10, 2020</v>
      </c>
      <c r="I836" t="str">
        <f t="shared" si="145"/>
        <v>21:06</v>
      </c>
      <c r="J836" s="5">
        <f t="shared" si="146"/>
        <v>1.4652777777777778E-2</v>
      </c>
      <c r="K836">
        <f t="shared" si="157"/>
        <v>1.6319444444444445E-3</v>
      </c>
      <c r="L836">
        <f t="shared" si="147"/>
        <v>3.2743055555555553E-2</v>
      </c>
      <c r="M836">
        <f t="shared" si="150"/>
        <v>3.111111111111111E-2</v>
      </c>
    </row>
    <row r="837" spans="1:13" x14ac:dyDescent="0.2">
      <c r="A837">
        <v>836</v>
      </c>
      <c r="B837" t="s">
        <v>781</v>
      </c>
      <c r="C837" t="s">
        <v>821</v>
      </c>
      <c r="D837" t="str">
        <f t="shared" si="153"/>
        <v>Anna Mikhailova</v>
      </c>
      <c r="E837" t="str">
        <f t="shared" si="154"/>
        <v>21:14</v>
      </c>
      <c r="F837">
        <f t="shared" si="155"/>
        <v>348</v>
      </c>
      <c r="H837" t="str">
        <f t="shared" si="156"/>
        <v>Apr 10, 2020</v>
      </c>
      <c r="I837" t="str">
        <f t="shared" si="145"/>
        <v>21:14</v>
      </c>
      <c r="J837" s="5">
        <f t="shared" si="146"/>
        <v>1.4745370370370372E-2</v>
      </c>
      <c r="K837">
        <f t="shared" si="157"/>
        <v>1.4745370370370372E-2</v>
      </c>
      <c r="L837">
        <f t="shared" si="147"/>
        <v>1.4745370370370372E-2</v>
      </c>
      <c r="M837">
        <f t="shared" si="150"/>
        <v>0</v>
      </c>
    </row>
    <row r="838" spans="1:13" x14ac:dyDescent="0.2">
      <c r="A838">
        <v>837</v>
      </c>
      <c r="B838" t="s">
        <v>781</v>
      </c>
      <c r="C838" t="s">
        <v>822</v>
      </c>
      <c r="D838" t="str">
        <f t="shared" si="153"/>
        <v>Matt Hancock</v>
      </c>
      <c r="E838" t="str">
        <f t="shared" si="154"/>
        <v>21:35</v>
      </c>
      <c r="F838">
        <f t="shared" si="155"/>
        <v>1039</v>
      </c>
      <c r="H838" t="str">
        <f t="shared" si="156"/>
        <v>Apr 10, 2020</v>
      </c>
      <c r="I838" t="str">
        <f t="shared" ref="I838:I901" si="158">IF(D838=D837,I837,E838)</f>
        <v>21:35</v>
      </c>
      <c r="J838" s="5">
        <f t="shared" ref="J838:J901" si="159">TIME(0,LEFT(E838,2),RIGHT(E838,2))</f>
        <v>1.4988425925925926E-2</v>
      </c>
      <c r="K838">
        <f t="shared" si="157"/>
        <v>1.6319444444444445E-3</v>
      </c>
      <c r="L838">
        <f t="shared" ref="L838:L901" si="160">_xlfn.MAXIFS(J:J,D:D,D838,B:B,B838)</f>
        <v>3.2743055555555553E-2</v>
      </c>
      <c r="M838">
        <f t="shared" si="150"/>
        <v>3.111111111111111E-2</v>
      </c>
    </row>
    <row r="839" spans="1:13" x14ac:dyDescent="0.2">
      <c r="A839">
        <v>838</v>
      </c>
      <c r="B839" t="s">
        <v>781</v>
      </c>
      <c r="C839" t="s">
        <v>823</v>
      </c>
      <c r="D839" t="str">
        <f t="shared" si="153"/>
        <v>Matt Hancock</v>
      </c>
      <c r="E839" t="str">
        <f t="shared" si="154"/>
        <v>22:50</v>
      </c>
      <c r="F839">
        <f t="shared" si="155"/>
        <v>1042</v>
      </c>
      <c r="H839" t="str">
        <f t="shared" si="156"/>
        <v>Apr 10, 2020</v>
      </c>
      <c r="I839" t="str">
        <f t="shared" si="158"/>
        <v>21:35</v>
      </c>
      <c r="J839" s="5">
        <f t="shared" si="159"/>
        <v>1.5856481481481482E-2</v>
      </c>
      <c r="K839">
        <f t="shared" si="157"/>
        <v>1.6319444444444445E-3</v>
      </c>
      <c r="L839">
        <f t="shared" si="160"/>
        <v>3.2743055555555553E-2</v>
      </c>
      <c r="M839">
        <f t="shared" si="150"/>
        <v>3.111111111111111E-2</v>
      </c>
    </row>
    <row r="840" spans="1:13" x14ac:dyDescent="0.2">
      <c r="A840">
        <v>839</v>
      </c>
      <c r="B840" t="s">
        <v>781</v>
      </c>
      <c r="C840" t="s">
        <v>824</v>
      </c>
      <c r="D840" t="str">
        <f t="shared" si="153"/>
        <v>Matt Hancock</v>
      </c>
      <c r="E840" t="str">
        <f t="shared" si="154"/>
        <v>24:13</v>
      </c>
      <c r="F840">
        <f t="shared" si="155"/>
        <v>484</v>
      </c>
      <c r="H840" t="str">
        <f t="shared" si="156"/>
        <v>Apr 10, 2020</v>
      </c>
      <c r="I840" t="str">
        <f t="shared" si="158"/>
        <v>21:35</v>
      </c>
      <c r="J840" s="5">
        <f t="shared" si="159"/>
        <v>1.681712962962963E-2</v>
      </c>
      <c r="K840">
        <f t="shared" si="157"/>
        <v>1.6319444444444445E-3</v>
      </c>
      <c r="L840">
        <f t="shared" si="160"/>
        <v>3.2743055555555553E-2</v>
      </c>
      <c r="M840">
        <f t="shared" si="150"/>
        <v>3.111111111111111E-2</v>
      </c>
    </row>
    <row r="841" spans="1:13" x14ac:dyDescent="0.2">
      <c r="A841">
        <v>840</v>
      </c>
      <c r="B841" t="s">
        <v>781</v>
      </c>
      <c r="C841" t="s">
        <v>825</v>
      </c>
      <c r="D841" t="str">
        <f t="shared" si="153"/>
        <v>Charlotte</v>
      </c>
      <c r="E841" t="str">
        <f t="shared" si="154"/>
        <v>24:49</v>
      </c>
      <c r="F841">
        <f t="shared" si="155"/>
        <v>415</v>
      </c>
      <c r="H841" t="str">
        <f t="shared" si="156"/>
        <v>Apr 10, 2020</v>
      </c>
      <c r="I841" t="str">
        <f t="shared" si="158"/>
        <v>24:49</v>
      </c>
      <c r="J841" s="5">
        <f t="shared" si="159"/>
        <v>1.7233796296296296E-2</v>
      </c>
      <c r="K841">
        <f t="shared" si="157"/>
        <v>1.3645833333333331E-2</v>
      </c>
      <c r="L841">
        <f t="shared" si="160"/>
        <v>1.7233796296296296E-2</v>
      </c>
      <c r="M841">
        <f t="shared" si="150"/>
        <v>3.5879629629629647E-3</v>
      </c>
    </row>
    <row r="842" spans="1:13" x14ac:dyDescent="0.2">
      <c r="A842">
        <v>841</v>
      </c>
      <c r="B842" t="s">
        <v>781</v>
      </c>
      <c r="C842" t="s">
        <v>826</v>
      </c>
      <c r="D842" t="str">
        <f t="shared" si="153"/>
        <v>Matt Hancock</v>
      </c>
      <c r="E842" t="str">
        <f t="shared" si="154"/>
        <v>25:12</v>
      </c>
      <c r="F842">
        <f t="shared" si="155"/>
        <v>350</v>
      </c>
      <c r="H842" t="str">
        <f t="shared" si="156"/>
        <v>Apr 10, 2020</v>
      </c>
      <c r="I842" t="str">
        <f t="shared" si="158"/>
        <v>25:12</v>
      </c>
      <c r="J842" s="5">
        <f t="shared" si="159"/>
        <v>1.7499999999999998E-2</v>
      </c>
      <c r="K842">
        <f t="shared" si="157"/>
        <v>1.6319444444444445E-3</v>
      </c>
      <c r="L842">
        <f t="shared" si="160"/>
        <v>3.2743055555555553E-2</v>
      </c>
      <c r="M842">
        <f t="shared" si="150"/>
        <v>3.111111111111111E-2</v>
      </c>
    </row>
    <row r="843" spans="1:13" x14ac:dyDescent="0.2">
      <c r="A843">
        <v>842</v>
      </c>
      <c r="B843" t="s">
        <v>781</v>
      </c>
      <c r="C843" t="s">
        <v>827</v>
      </c>
      <c r="D843" t="str">
        <f t="shared" si="153"/>
        <v>Tom Newton</v>
      </c>
      <c r="E843" t="str">
        <f t="shared" si="154"/>
        <v>25:45</v>
      </c>
      <c r="F843">
        <f t="shared" si="155"/>
        <v>338</v>
      </c>
      <c r="H843" t="str">
        <f t="shared" si="156"/>
        <v>Apr 10, 2020</v>
      </c>
      <c r="I843" t="str">
        <f t="shared" si="158"/>
        <v>25:45</v>
      </c>
      <c r="J843" s="5">
        <f t="shared" si="159"/>
        <v>1.7881944444444443E-2</v>
      </c>
      <c r="K843">
        <f t="shared" si="157"/>
        <v>1.7881944444444443E-2</v>
      </c>
      <c r="L843">
        <f t="shared" si="160"/>
        <v>2.1134259259259259E-2</v>
      </c>
      <c r="M843">
        <f t="shared" si="150"/>
        <v>3.2523148148148155E-3</v>
      </c>
    </row>
    <row r="844" spans="1:13" x14ac:dyDescent="0.2">
      <c r="A844">
        <v>843</v>
      </c>
      <c r="B844" t="s">
        <v>781</v>
      </c>
      <c r="C844" t="s">
        <v>828</v>
      </c>
      <c r="D844" t="str">
        <f t="shared" si="153"/>
        <v>Tom Newton</v>
      </c>
      <c r="E844" t="str">
        <f t="shared" si="154"/>
        <v>26:03</v>
      </c>
      <c r="F844">
        <f t="shared" si="155"/>
        <v>861</v>
      </c>
      <c r="H844" t="str">
        <f t="shared" si="156"/>
        <v>Apr 10, 2020</v>
      </c>
      <c r="I844" t="str">
        <f t="shared" si="158"/>
        <v>25:45</v>
      </c>
      <c r="J844" s="5">
        <f t="shared" si="159"/>
        <v>1.8090277777777778E-2</v>
      </c>
      <c r="K844">
        <f t="shared" si="157"/>
        <v>1.7881944444444443E-2</v>
      </c>
      <c r="L844">
        <f t="shared" si="160"/>
        <v>2.1134259259259259E-2</v>
      </c>
      <c r="M844">
        <f t="shared" si="150"/>
        <v>3.2523148148148155E-3</v>
      </c>
    </row>
    <row r="845" spans="1:13" x14ac:dyDescent="0.2">
      <c r="A845">
        <v>844</v>
      </c>
      <c r="B845" t="s">
        <v>781</v>
      </c>
      <c r="C845" t="s">
        <v>829</v>
      </c>
      <c r="D845" t="str">
        <f t="shared" si="153"/>
        <v>Matt Hancock</v>
      </c>
      <c r="E845" t="str">
        <f t="shared" si="154"/>
        <v>26:48</v>
      </c>
      <c r="F845">
        <f t="shared" si="155"/>
        <v>680</v>
      </c>
      <c r="H845" t="str">
        <f t="shared" si="156"/>
        <v>Apr 10, 2020</v>
      </c>
      <c r="I845" t="str">
        <f t="shared" si="158"/>
        <v>26:48</v>
      </c>
      <c r="J845" s="5">
        <f t="shared" si="159"/>
        <v>1.861111111111111E-2</v>
      </c>
      <c r="K845">
        <f t="shared" si="157"/>
        <v>1.6319444444444445E-3</v>
      </c>
      <c r="L845">
        <f t="shared" si="160"/>
        <v>3.2743055555555553E-2</v>
      </c>
      <c r="M845">
        <f t="shared" si="150"/>
        <v>3.111111111111111E-2</v>
      </c>
    </row>
    <row r="846" spans="1:13" x14ac:dyDescent="0.2">
      <c r="A846">
        <v>845</v>
      </c>
      <c r="B846" t="s">
        <v>781</v>
      </c>
      <c r="C846" t="s">
        <v>830</v>
      </c>
      <c r="D846" t="str">
        <f t="shared" si="153"/>
        <v>Ruth May</v>
      </c>
      <c r="E846" t="str">
        <f t="shared" si="154"/>
        <v>27:30</v>
      </c>
      <c r="F846">
        <f t="shared" si="155"/>
        <v>775</v>
      </c>
      <c r="H846" t="str">
        <f t="shared" si="156"/>
        <v>Apr 10, 2020</v>
      </c>
      <c r="I846" t="str">
        <f t="shared" si="158"/>
        <v>27:30</v>
      </c>
      <c r="J846" s="5">
        <f t="shared" si="159"/>
        <v>1.909722222222222E-2</v>
      </c>
      <c r="K846">
        <f t="shared" si="157"/>
        <v>0</v>
      </c>
      <c r="L846">
        <f t="shared" si="160"/>
        <v>3.2245370370370369E-2</v>
      </c>
      <c r="M846">
        <f t="shared" si="150"/>
        <v>3.2245370370370369E-2</v>
      </c>
    </row>
    <row r="847" spans="1:13" x14ac:dyDescent="0.2">
      <c r="A847">
        <v>846</v>
      </c>
      <c r="B847" t="s">
        <v>781</v>
      </c>
      <c r="C847" t="s">
        <v>831</v>
      </c>
      <c r="D847" t="str">
        <f t="shared" si="153"/>
        <v>Matt Hancock</v>
      </c>
      <c r="E847" t="str">
        <f t="shared" si="154"/>
        <v>28:23</v>
      </c>
      <c r="F847">
        <f t="shared" si="155"/>
        <v>50</v>
      </c>
      <c r="H847" t="str">
        <f t="shared" si="156"/>
        <v>Apr 10, 2020</v>
      </c>
      <c r="I847" t="str">
        <f t="shared" si="158"/>
        <v>28:23</v>
      </c>
      <c r="J847" s="5">
        <f t="shared" si="159"/>
        <v>1.9710648148148147E-2</v>
      </c>
      <c r="K847">
        <f t="shared" si="157"/>
        <v>1.6319444444444445E-3</v>
      </c>
      <c r="L847">
        <f t="shared" si="160"/>
        <v>3.2743055555555553E-2</v>
      </c>
      <c r="M847">
        <f t="shared" si="150"/>
        <v>3.111111111111111E-2</v>
      </c>
    </row>
    <row r="848" spans="1:13" x14ac:dyDescent="0.2">
      <c r="A848">
        <v>847</v>
      </c>
      <c r="B848" t="s">
        <v>781</v>
      </c>
      <c r="C848" t="s">
        <v>832</v>
      </c>
      <c r="D848" t="str">
        <f t="shared" si="153"/>
        <v>Jonathan Van-Tam</v>
      </c>
      <c r="E848" t="str">
        <f t="shared" si="154"/>
        <v>28:25</v>
      </c>
      <c r="F848">
        <f t="shared" si="155"/>
        <v>738</v>
      </c>
      <c r="H848" t="str">
        <f t="shared" si="156"/>
        <v>Apr 10, 2020</v>
      </c>
      <c r="I848" t="str">
        <f t="shared" si="158"/>
        <v>28:25</v>
      </c>
      <c r="J848" s="5">
        <f t="shared" si="159"/>
        <v>1.9733796296296298E-2</v>
      </c>
      <c r="K848">
        <f t="shared" si="157"/>
        <v>1.7245370370370372E-3</v>
      </c>
      <c r="L848">
        <f t="shared" si="160"/>
        <v>3.0578703703703702E-2</v>
      </c>
      <c r="M848">
        <f t="shared" si="150"/>
        <v>2.8854166666666663E-2</v>
      </c>
    </row>
    <row r="849" spans="1:13" x14ac:dyDescent="0.2">
      <c r="A849">
        <v>848</v>
      </c>
      <c r="B849" t="s">
        <v>781</v>
      </c>
      <c r="C849" t="s">
        <v>833</v>
      </c>
      <c r="D849" t="str">
        <f t="shared" si="153"/>
        <v>Jonathan Van-Tam</v>
      </c>
      <c r="E849" t="str">
        <f t="shared" si="154"/>
        <v>29:21</v>
      </c>
      <c r="F849">
        <f t="shared" si="155"/>
        <v>732</v>
      </c>
      <c r="H849" t="str">
        <f t="shared" si="156"/>
        <v>Apr 10, 2020</v>
      </c>
      <c r="I849" t="str">
        <f t="shared" si="158"/>
        <v>28:25</v>
      </c>
      <c r="J849" s="5">
        <f t="shared" si="159"/>
        <v>2.0381944444444446E-2</v>
      </c>
      <c r="K849">
        <f t="shared" si="157"/>
        <v>1.7245370370370372E-3</v>
      </c>
      <c r="L849">
        <f t="shared" si="160"/>
        <v>3.0578703703703702E-2</v>
      </c>
      <c r="M849">
        <f t="shared" si="150"/>
        <v>2.8854166666666663E-2</v>
      </c>
    </row>
    <row r="850" spans="1:13" x14ac:dyDescent="0.2">
      <c r="A850">
        <v>849</v>
      </c>
      <c r="B850" t="s">
        <v>781</v>
      </c>
      <c r="C850" t="s">
        <v>834</v>
      </c>
      <c r="D850" t="str">
        <f t="shared" si="153"/>
        <v>Matt Hancock</v>
      </c>
      <c r="E850" t="str">
        <f t="shared" si="154"/>
        <v>30:21</v>
      </c>
      <c r="F850">
        <f t="shared" si="155"/>
        <v>69</v>
      </c>
      <c r="H850" t="str">
        <f t="shared" si="156"/>
        <v>Apr 10, 2020</v>
      </c>
      <c r="I850" t="str">
        <f t="shared" si="158"/>
        <v>30:21</v>
      </c>
      <c r="J850" s="5">
        <f t="shared" si="159"/>
        <v>2.1076388888888891E-2</v>
      </c>
      <c r="K850">
        <f t="shared" si="157"/>
        <v>1.6319444444444445E-3</v>
      </c>
      <c r="L850">
        <f t="shared" si="160"/>
        <v>3.2743055555555553E-2</v>
      </c>
      <c r="M850">
        <f t="shared" si="150"/>
        <v>3.111111111111111E-2</v>
      </c>
    </row>
    <row r="851" spans="1:13" x14ac:dyDescent="0.2">
      <c r="A851">
        <v>850</v>
      </c>
      <c r="B851" t="s">
        <v>781</v>
      </c>
      <c r="C851" t="s">
        <v>835</v>
      </c>
      <c r="D851" t="str">
        <f t="shared" si="153"/>
        <v>Tom Newton</v>
      </c>
      <c r="E851" t="str">
        <f t="shared" si="154"/>
        <v>30:26</v>
      </c>
      <c r="F851">
        <f t="shared" si="155"/>
        <v>332</v>
      </c>
      <c r="H851" t="str">
        <f t="shared" si="156"/>
        <v>Apr 10, 2020</v>
      </c>
      <c r="I851" t="str">
        <f t="shared" si="158"/>
        <v>30:26</v>
      </c>
      <c r="J851" s="5">
        <f t="shared" si="159"/>
        <v>2.1134259259259259E-2</v>
      </c>
      <c r="K851">
        <f t="shared" si="157"/>
        <v>1.7881944444444443E-2</v>
      </c>
      <c r="L851">
        <f t="shared" si="160"/>
        <v>2.1134259259259259E-2</v>
      </c>
      <c r="M851">
        <f t="shared" si="150"/>
        <v>3.2523148148148155E-3</v>
      </c>
    </row>
    <row r="852" spans="1:13" x14ac:dyDescent="0.2">
      <c r="A852">
        <v>851</v>
      </c>
      <c r="B852" t="s">
        <v>781</v>
      </c>
      <c r="C852" t="s">
        <v>836</v>
      </c>
      <c r="D852" t="str">
        <f t="shared" si="153"/>
        <v>Jonathan Van-Tam</v>
      </c>
      <c r="E852" t="str">
        <f t="shared" si="154"/>
        <v>30:43</v>
      </c>
      <c r="F852">
        <f t="shared" si="155"/>
        <v>734</v>
      </c>
      <c r="H852" t="str">
        <f t="shared" si="156"/>
        <v>Apr 10, 2020</v>
      </c>
      <c r="I852" t="str">
        <f t="shared" si="158"/>
        <v>30:43</v>
      </c>
      <c r="J852" s="5">
        <f t="shared" si="159"/>
        <v>2.1331018518518517E-2</v>
      </c>
      <c r="K852">
        <f t="shared" si="157"/>
        <v>1.7245370370370372E-3</v>
      </c>
      <c r="L852">
        <f t="shared" si="160"/>
        <v>3.0578703703703702E-2</v>
      </c>
      <c r="M852">
        <f t="shared" si="150"/>
        <v>2.8854166666666663E-2</v>
      </c>
    </row>
    <row r="853" spans="1:13" x14ac:dyDescent="0.2">
      <c r="A853">
        <v>852</v>
      </c>
      <c r="B853" t="s">
        <v>781</v>
      </c>
      <c r="C853" t="s">
        <v>837</v>
      </c>
      <c r="D853" t="str">
        <f t="shared" si="153"/>
        <v>Jonathan Van-Tam</v>
      </c>
      <c r="E853" t="str">
        <f t="shared" si="154"/>
        <v>31:37</v>
      </c>
      <c r="F853">
        <f t="shared" si="155"/>
        <v>691</v>
      </c>
      <c r="H853" t="str">
        <f t="shared" si="156"/>
        <v>Apr 10, 2020</v>
      </c>
      <c r="I853" t="str">
        <f t="shared" si="158"/>
        <v>30:43</v>
      </c>
      <c r="J853" s="5">
        <f t="shared" si="159"/>
        <v>2.1956018518518517E-2</v>
      </c>
      <c r="K853">
        <f t="shared" si="157"/>
        <v>1.7245370370370372E-3</v>
      </c>
      <c r="L853">
        <f t="shared" si="160"/>
        <v>3.0578703703703702E-2</v>
      </c>
      <c r="M853">
        <f t="shared" si="150"/>
        <v>2.8854166666666663E-2</v>
      </c>
    </row>
    <row r="854" spans="1:13" x14ac:dyDescent="0.2">
      <c r="A854">
        <v>853</v>
      </c>
      <c r="B854" t="s">
        <v>781</v>
      </c>
      <c r="C854" t="s">
        <v>838</v>
      </c>
      <c r="D854" t="str">
        <f t="shared" si="153"/>
        <v>Matt Hancock</v>
      </c>
      <c r="E854" t="str">
        <f t="shared" si="154"/>
        <v>32:32</v>
      </c>
      <c r="F854">
        <f t="shared" si="155"/>
        <v>78</v>
      </c>
      <c r="H854" t="str">
        <f t="shared" si="156"/>
        <v>Apr 10, 2020</v>
      </c>
      <c r="I854" t="str">
        <f t="shared" si="158"/>
        <v>32:32</v>
      </c>
      <c r="J854" s="5">
        <f t="shared" si="159"/>
        <v>2.2592592592592591E-2</v>
      </c>
      <c r="K854">
        <f t="shared" si="157"/>
        <v>1.6319444444444445E-3</v>
      </c>
      <c r="L854">
        <f t="shared" si="160"/>
        <v>3.2743055555555553E-2</v>
      </c>
      <c r="M854">
        <f t="shared" si="150"/>
        <v>3.111111111111111E-2</v>
      </c>
    </row>
    <row r="855" spans="1:13" x14ac:dyDescent="0.2">
      <c r="A855">
        <v>854</v>
      </c>
      <c r="B855" t="s">
        <v>781</v>
      </c>
      <c r="C855" t="s">
        <v>839</v>
      </c>
      <c r="D855" t="str">
        <f t="shared" si="153"/>
        <v>Hannah Al-Othman</v>
      </c>
      <c r="E855" t="str">
        <f t="shared" si="154"/>
        <v>32:38</v>
      </c>
      <c r="F855">
        <f t="shared" si="155"/>
        <v>547</v>
      </c>
      <c r="H855" t="str">
        <f t="shared" si="156"/>
        <v>Apr 10, 2020</v>
      </c>
      <c r="I855" t="str">
        <f t="shared" si="158"/>
        <v>32:38</v>
      </c>
      <c r="J855" s="5">
        <f t="shared" si="159"/>
        <v>2.2662037037037036E-2</v>
      </c>
      <c r="K855">
        <f t="shared" si="157"/>
        <v>2.2662037037037036E-2</v>
      </c>
      <c r="L855">
        <f t="shared" si="160"/>
        <v>2.5983796296296297E-2</v>
      </c>
      <c r="M855">
        <f t="shared" si="150"/>
        <v>3.3217592592592604E-3</v>
      </c>
    </row>
    <row r="856" spans="1:13" x14ac:dyDescent="0.2">
      <c r="A856">
        <v>855</v>
      </c>
      <c r="B856" t="s">
        <v>781</v>
      </c>
      <c r="C856" t="s">
        <v>840</v>
      </c>
      <c r="D856" t="str">
        <f t="shared" si="153"/>
        <v>Matt Hancock</v>
      </c>
      <c r="E856" t="str">
        <f t="shared" si="154"/>
        <v>33:14</v>
      </c>
      <c r="F856">
        <f t="shared" si="155"/>
        <v>1017</v>
      </c>
      <c r="H856" t="str">
        <f t="shared" si="156"/>
        <v>Apr 10, 2020</v>
      </c>
      <c r="I856" t="str">
        <f t="shared" si="158"/>
        <v>33:14</v>
      </c>
      <c r="J856" s="5">
        <f t="shared" si="159"/>
        <v>2.3078703703703702E-2</v>
      </c>
      <c r="K856">
        <f t="shared" si="157"/>
        <v>1.6319444444444445E-3</v>
      </c>
      <c r="L856">
        <f t="shared" si="160"/>
        <v>3.2743055555555553E-2</v>
      </c>
      <c r="M856">
        <f t="shared" si="150"/>
        <v>3.111111111111111E-2</v>
      </c>
    </row>
    <row r="857" spans="1:13" x14ac:dyDescent="0.2">
      <c r="A857">
        <v>856</v>
      </c>
      <c r="B857" t="s">
        <v>781</v>
      </c>
      <c r="C857" t="s">
        <v>841</v>
      </c>
      <c r="D857" t="str">
        <f t="shared" si="153"/>
        <v>Matt Hancock</v>
      </c>
      <c r="E857" t="str">
        <f t="shared" si="154"/>
        <v>34:25</v>
      </c>
      <c r="F857">
        <f t="shared" si="155"/>
        <v>709</v>
      </c>
      <c r="H857" t="str">
        <f t="shared" si="156"/>
        <v>Apr 10, 2020</v>
      </c>
      <c r="I857" t="str">
        <f t="shared" si="158"/>
        <v>33:14</v>
      </c>
      <c r="J857" s="5">
        <f t="shared" si="159"/>
        <v>2.390046296296296E-2</v>
      </c>
      <c r="K857">
        <f t="shared" si="157"/>
        <v>1.6319444444444445E-3</v>
      </c>
      <c r="L857">
        <f t="shared" si="160"/>
        <v>3.2743055555555553E-2</v>
      </c>
      <c r="M857">
        <f t="shared" si="150"/>
        <v>3.111111111111111E-2</v>
      </c>
    </row>
    <row r="858" spans="1:13" x14ac:dyDescent="0.2">
      <c r="A858">
        <v>857</v>
      </c>
      <c r="B858" t="s">
        <v>781</v>
      </c>
      <c r="C858" t="s">
        <v>842</v>
      </c>
      <c r="D858" t="str">
        <f t="shared" si="153"/>
        <v>Jonathan Van-Tam</v>
      </c>
      <c r="E858" t="str">
        <f t="shared" si="154"/>
        <v>35:22</v>
      </c>
      <c r="F858">
        <f t="shared" si="155"/>
        <v>637</v>
      </c>
      <c r="H858" t="str">
        <f t="shared" si="156"/>
        <v>Apr 10, 2020</v>
      </c>
      <c r="I858" t="str">
        <f t="shared" si="158"/>
        <v>35:22</v>
      </c>
      <c r="J858" s="5">
        <f t="shared" si="159"/>
        <v>2.4560185185185185E-2</v>
      </c>
      <c r="K858">
        <f t="shared" si="157"/>
        <v>1.7245370370370372E-3</v>
      </c>
      <c r="L858">
        <f t="shared" si="160"/>
        <v>3.0578703703703702E-2</v>
      </c>
      <c r="M858">
        <f t="shared" si="150"/>
        <v>2.8854166666666663E-2</v>
      </c>
    </row>
    <row r="859" spans="1:13" x14ac:dyDescent="0.2">
      <c r="A859">
        <v>858</v>
      </c>
      <c r="B859" t="s">
        <v>781</v>
      </c>
      <c r="C859" t="s">
        <v>843</v>
      </c>
      <c r="D859" t="str">
        <f t="shared" si="153"/>
        <v>Jonathan Van-Tam</v>
      </c>
      <c r="E859" t="str">
        <f t="shared" si="154"/>
        <v>36:21</v>
      </c>
      <c r="F859">
        <f t="shared" si="155"/>
        <v>677</v>
      </c>
      <c r="H859" t="str">
        <f t="shared" si="156"/>
        <v>Apr 10, 2020</v>
      </c>
      <c r="I859" t="str">
        <f t="shared" si="158"/>
        <v>35:22</v>
      </c>
      <c r="J859" s="5">
        <f t="shared" si="159"/>
        <v>2.5243055555555557E-2</v>
      </c>
      <c r="K859">
        <f t="shared" si="157"/>
        <v>1.7245370370370372E-3</v>
      </c>
      <c r="L859">
        <f t="shared" si="160"/>
        <v>3.0578703703703702E-2</v>
      </c>
      <c r="M859">
        <f t="shared" si="150"/>
        <v>2.8854166666666663E-2</v>
      </c>
    </row>
    <row r="860" spans="1:13" x14ac:dyDescent="0.2">
      <c r="A860">
        <v>859</v>
      </c>
      <c r="B860" t="s">
        <v>781</v>
      </c>
      <c r="C860" t="s">
        <v>844</v>
      </c>
      <c r="D860" t="str">
        <f t="shared" si="153"/>
        <v>Matt Hancock</v>
      </c>
      <c r="E860" t="str">
        <f t="shared" si="154"/>
        <v>37:18</v>
      </c>
      <c r="F860">
        <f t="shared" si="155"/>
        <v>184</v>
      </c>
      <c r="H860" t="str">
        <f t="shared" si="156"/>
        <v>Apr 10, 2020</v>
      </c>
      <c r="I860" t="str">
        <f t="shared" si="158"/>
        <v>37:18</v>
      </c>
      <c r="J860" s="5">
        <f t="shared" si="159"/>
        <v>2.5902777777777775E-2</v>
      </c>
      <c r="K860">
        <f t="shared" si="157"/>
        <v>1.6319444444444445E-3</v>
      </c>
      <c r="L860">
        <f t="shared" si="160"/>
        <v>3.2743055555555553E-2</v>
      </c>
      <c r="M860">
        <f t="shared" si="150"/>
        <v>3.111111111111111E-2</v>
      </c>
    </row>
    <row r="861" spans="1:13" x14ac:dyDescent="0.2">
      <c r="A861">
        <v>860</v>
      </c>
      <c r="B861" t="s">
        <v>781</v>
      </c>
      <c r="C861" t="s">
        <v>845</v>
      </c>
      <c r="D861" t="str">
        <f t="shared" si="153"/>
        <v>Hannah Al-Othman</v>
      </c>
      <c r="E861" t="str">
        <f t="shared" si="154"/>
        <v>37:25</v>
      </c>
      <c r="F861">
        <f t="shared" si="155"/>
        <v>391</v>
      </c>
      <c r="H861" t="str">
        <f t="shared" si="156"/>
        <v>Apr 10, 2020</v>
      </c>
      <c r="I861" t="str">
        <f t="shared" si="158"/>
        <v>37:25</v>
      </c>
      <c r="J861" s="5">
        <f t="shared" si="159"/>
        <v>2.5983796296296297E-2</v>
      </c>
      <c r="K861">
        <f t="shared" si="157"/>
        <v>2.2662037037037036E-2</v>
      </c>
      <c r="L861">
        <f t="shared" si="160"/>
        <v>2.5983796296296297E-2</v>
      </c>
      <c r="M861">
        <f t="shared" si="150"/>
        <v>3.3217592592592604E-3</v>
      </c>
    </row>
    <row r="862" spans="1:13" x14ac:dyDescent="0.2">
      <c r="A862">
        <v>861</v>
      </c>
      <c r="B862" t="s">
        <v>781</v>
      </c>
      <c r="C862" t="s">
        <v>846</v>
      </c>
      <c r="D862" t="str">
        <f t="shared" si="153"/>
        <v>Matt Hancock</v>
      </c>
      <c r="E862" t="str">
        <f t="shared" si="154"/>
        <v>37:48</v>
      </c>
      <c r="F862">
        <f t="shared" si="155"/>
        <v>478</v>
      </c>
      <c r="H862" t="str">
        <f t="shared" si="156"/>
        <v>Apr 10, 2020</v>
      </c>
      <c r="I862" t="str">
        <f t="shared" si="158"/>
        <v>37:48</v>
      </c>
      <c r="J862" s="5">
        <f t="shared" si="159"/>
        <v>2.6249999999999999E-2</v>
      </c>
      <c r="K862">
        <f t="shared" si="157"/>
        <v>1.6319444444444445E-3</v>
      </c>
      <c r="L862">
        <f t="shared" si="160"/>
        <v>3.2743055555555553E-2</v>
      </c>
      <c r="M862">
        <f t="shared" si="150"/>
        <v>3.111111111111111E-2</v>
      </c>
    </row>
    <row r="863" spans="1:13" x14ac:dyDescent="0.2">
      <c r="A863">
        <v>862</v>
      </c>
      <c r="B863" t="s">
        <v>781</v>
      </c>
      <c r="C863" t="s">
        <v>847</v>
      </c>
      <c r="D863" t="str">
        <f t="shared" si="153"/>
        <v>Matt Hancock</v>
      </c>
      <c r="E863" t="str">
        <f t="shared" si="154"/>
        <v>38:27</v>
      </c>
      <c r="F863">
        <f t="shared" si="155"/>
        <v>379</v>
      </c>
      <c r="H863" t="str">
        <f t="shared" si="156"/>
        <v>Apr 10, 2020</v>
      </c>
      <c r="I863" t="str">
        <f t="shared" si="158"/>
        <v>37:48</v>
      </c>
      <c r="J863" s="5">
        <f t="shared" si="159"/>
        <v>2.6701388888888889E-2</v>
      </c>
      <c r="K863">
        <f t="shared" si="157"/>
        <v>1.6319444444444445E-3</v>
      </c>
      <c r="L863">
        <f t="shared" si="160"/>
        <v>3.2743055555555553E-2</v>
      </c>
      <c r="M863">
        <f t="shared" ref="M863:M926" si="161">L863-K863</f>
        <v>3.111111111111111E-2</v>
      </c>
    </row>
    <row r="864" spans="1:13" x14ac:dyDescent="0.2">
      <c r="A864">
        <v>863</v>
      </c>
      <c r="B864" t="s">
        <v>781</v>
      </c>
      <c r="C864" t="s">
        <v>848</v>
      </c>
      <c r="D864" t="str">
        <f t="shared" ref="D864:D879" si="162">LEFT(C864,FIND("(",C864)-3)</f>
        <v>Matt Hancock</v>
      </c>
      <c r="E864" t="str">
        <f t="shared" ref="E864:E879" si="163">MID(C864,FIND("(",C864)+1,5)</f>
        <v>38:52</v>
      </c>
      <c r="F864">
        <f t="shared" si="155"/>
        <v>183</v>
      </c>
      <c r="H864" t="str">
        <f t="shared" si="156"/>
        <v>Apr 10, 2020</v>
      </c>
      <c r="I864" t="str">
        <f t="shared" si="158"/>
        <v>37:48</v>
      </c>
      <c r="J864" s="5">
        <f t="shared" si="159"/>
        <v>2.6990740740740742E-2</v>
      </c>
      <c r="K864">
        <f t="shared" si="157"/>
        <v>1.6319444444444445E-3</v>
      </c>
      <c r="L864">
        <f t="shared" si="160"/>
        <v>3.2743055555555553E-2</v>
      </c>
      <c r="M864">
        <f t="shared" si="161"/>
        <v>3.111111111111111E-2</v>
      </c>
    </row>
    <row r="865" spans="1:13" x14ac:dyDescent="0.2">
      <c r="A865">
        <v>864</v>
      </c>
      <c r="B865" t="s">
        <v>781</v>
      </c>
      <c r="C865" t="s">
        <v>849</v>
      </c>
      <c r="D865" t="str">
        <f t="shared" si="162"/>
        <v>Matt Hancock</v>
      </c>
      <c r="E865" t="str">
        <f t="shared" si="163"/>
        <v>39:03</v>
      </c>
      <c r="F865">
        <f t="shared" si="155"/>
        <v>676</v>
      </c>
      <c r="H865" t="str">
        <f t="shared" si="156"/>
        <v>Apr 10, 2020</v>
      </c>
      <c r="I865" t="str">
        <f t="shared" si="158"/>
        <v>37:48</v>
      </c>
      <c r="J865" s="5">
        <f t="shared" si="159"/>
        <v>2.7118055555555552E-2</v>
      </c>
      <c r="K865">
        <f t="shared" si="157"/>
        <v>1.6319444444444445E-3</v>
      </c>
      <c r="L865">
        <f t="shared" si="160"/>
        <v>3.2743055555555553E-2</v>
      </c>
      <c r="M865">
        <f t="shared" si="161"/>
        <v>3.111111111111111E-2</v>
      </c>
    </row>
    <row r="866" spans="1:13" x14ac:dyDescent="0.2">
      <c r="A866">
        <v>865</v>
      </c>
      <c r="B866" t="s">
        <v>781</v>
      </c>
      <c r="C866" t="s">
        <v>850</v>
      </c>
      <c r="D866" t="str">
        <f t="shared" si="162"/>
        <v>Matt Hancock</v>
      </c>
      <c r="E866" t="str">
        <f t="shared" si="163"/>
        <v>39:56</v>
      </c>
      <c r="F866">
        <f t="shared" si="155"/>
        <v>508</v>
      </c>
      <c r="H866" t="str">
        <f t="shared" si="156"/>
        <v>Apr 10, 2020</v>
      </c>
      <c r="I866" t="str">
        <f t="shared" si="158"/>
        <v>37:48</v>
      </c>
      <c r="J866" s="5">
        <f t="shared" si="159"/>
        <v>2.7731481481481478E-2</v>
      </c>
      <c r="K866">
        <f t="shared" si="157"/>
        <v>1.6319444444444445E-3</v>
      </c>
      <c r="L866">
        <f t="shared" si="160"/>
        <v>3.2743055555555553E-2</v>
      </c>
      <c r="M866">
        <f t="shared" si="161"/>
        <v>3.111111111111111E-2</v>
      </c>
    </row>
    <row r="867" spans="1:13" x14ac:dyDescent="0.2">
      <c r="A867">
        <v>866</v>
      </c>
      <c r="B867" t="s">
        <v>781</v>
      </c>
      <c r="C867" t="s">
        <v>851</v>
      </c>
      <c r="D867" t="str">
        <f t="shared" si="162"/>
        <v>Ruth May</v>
      </c>
      <c r="E867" t="str">
        <f t="shared" si="163"/>
        <v>40:27</v>
      </c>
      <c r="F867">
        <f t="shared" si="155"/>
        <v>430</v>
      </c>
      <c r="H867" t="str">
        <f t="shared" si="156"/>
        <v>Apr 10, 2020</v>
      </c>
      <c r="I867" t="str">
        <f t="shared" si="158"/>
        <v>40:27</v>
      </c>
      <c r="J867" s="5">
        <f t="shared" si="159"/>
        <v>2.809027777777778E-2</v>
      </c>
      <c r="K867">
        <f t="shared" si="157"/>
        <v>0</v>
      </c>
      <c r="L867">
        <f t="shared" si="160"/>
        <v>3.2245370370370369E-2</v>
      </c>
      <c r="M867">
        <f t="shared" si="161"/>
        <v>3.2245370370370369E-2</v>
      </c>
    </row>
    <row r="868" spans="1:13" x14ac:dyDescent="0.2">
      <c r="A868">
        <v>867</v>
      </c>
      <c r="B868" t="s">
        <v>781</v>
      </c>
      <c r="C868" t="s">
        <v>852</v>
      </c>
      <c r="D868" t="str">
        <f t="shared" si="162"/>
        <v>Matt Hancock</v>
      </c>
      <c r="E868" t="str">
        <f t="shared" si="163"/>
        <v>40:51</v>
      </c>
      <c r="F868">
        <f t="shared" si="155"/>
        <v>82</v>
      </c>
      <c r="H868" t="str">
        <f t="shared" si="156"/>
        <v>Apr 10, 2020</v>
      </c>
      <c r="I868" t="str">
        <f t="shared" si="158"/>
        <v>40:51</v>
      </c>
      <c r="J868" s="5">
        <f t="shared" si="159"/>
        <v>2.836805555555556E-2</v>
      </c>
      <c r="K868">
        <f t="shared" si="157"/>
        <v>1.6319444444444445E-3</v>
      </c>
      <c r="L868">
        <f t="shared" si="160"/>
        <v>3.2743055555555553E-2</v>
      </c>
      <c r="M868">
        <f t="shared" si="161"/>
        <v>3.111111111111111E-2</v>
      </c>
    </row>
    <row r="869" spans="1:13" x14ac:dyDescent="0.2">
      <c r="A869">
        <v>868</v>
      </c>
      <c r="B869" t="s">
        <v>781</v>
      </c>
      <c r="C869" t="s">
        <v>853</v>
      </c>
      <c r="D869" t="str">
        <f t="shared" si="162"/>
        <v>Dave West</v>
      </c>
      <c r="E869" t="str">
        <f t="shared" si="163"/>
        <v>40:55</v>
      </c>
      <c r="F869">
        <f t="shared" si="155"/>
        <v>567</v>
      </c>
      <c r="H869" t="str">
        <f t="shared" si="156"/>
        <v>Apr 10, 2020</v>
      </c>
      <c r="I869" t="str">
        <f t="shared" si="158"/>
        <v>40:55</v>
      </c>
      <c r="J869" s="5">
        <f t="shared" si="159"/>
        <v>2.8414351851851847E-2</v>
      </c>
      <c r="K869">
        <f t="shared" si="157"/>
        <v>2.8414351851851847E-2</v>
      </c>
      <c r="L869">
        <f t="shared" si="160"/>
        <v>2.9363425925925921E-2</v>
      </c>
      <c r="M869">
        <f t="shared" si="161"/>
        <v>9.490740740740744E-4</v>
      </c>
    </row>
    <row r="870" spans="1:13" x14ac:dyDescent="0.2">
      <c r="A870">
        <v>869</v>
      </c>
      <c r="B870" t="s">
        <v>781</v>
      </c>
      <c r="C870" t="s">
        <v>854</v>
      </c>
      <c r="D870" t="str">
        <f t="shared" si="162"/>
        <v>Dave West</v>
      </c>
      <c r="E870" t="str">
        <f t="shared" si="163"/>
        <v>41:31</v>
      </c>
      <c r="F870">
        <f t="shared" si="155"/>
        <v>677</v>
      </c>
      <c r="H870" t="str">
        <f t="shared" si="156"/>
        <v>Apr 10, 2020</v>
      </c>
      <c r="I870" t="str">
        <f t="shared" si="158"/>
        <v>40:55</v>
      </c>
      <c r="J870" s="5">
        <f t="shared" si="159"/>
        <v>2.883101851851852E-2</v>
      </c>
      <c r="K870">
        <f t="shared" si="157"/>
        <v>2.8414351851851847E-2</v>
      </c>
      <c r="L870">
        <f t="shared" si="160"/>
        <v>2.9363425925925921E-2</v>
      </c>
      <c r="M870">
        <f t="shared" si="161"/>
        <v>9.490740740740744E-4</v>
      </c>
    </row>
    <row r="871" spans="1:13" x14ac:dyDescent="0.2">
      <c r="A871">
        <v>870</v>
      </c>
      <c r="B871" t="s">
        <v>781</v>
      </c>
      <c r="C871" t="s">
        <v>855</v>
      </c>
      <c r="D871" t="str">
        <f t="shared" si="162"/>
        <v>Dave West</v>
      </c>
      <c r="E871" t="str">
        <f t="shared" si="163"/>
        <v>42:17</v>
      </c>
      <c r="F871">
        <f t="shared" si="155"/>
        <v>867</v>
      </c>
      <c r="H871" t="str">
        <f t="shared" si="156"/>
        <v>Apr 10, 2020</v>
      </c>
      <c r="I871" t="str">
        <f t="shared" si="158"/>
        <v>40:55</v>
      </c>
      <c r="J871" s="5">
        <f t="shared" si="159"/>
        <v>2.9363425925925921E-2</v>
      </c>
      <c r="K871">
        <f t="shared" si="157"/>
        <v>2.8414351851851847E-2</v>
      </c>
      <c r="L871">
        <f t="shared" si="160"/>
        <v>2.9363425925925921E-2</v>
      </c>
      <c r="M871">
        <f t="shared" si="161"/>
        <v>9.490740740740744E-4</v>
      </c>
    </row>
    <row r="872" spans="1:13" x14ac:dyDescent="0.2">
      <c r="A872">
        <v>871</v>
      </c>
      <c r="B872" t="s">
        <v>781</v>
      </c>
      <c r="C872" t="s">
        <v>856</v>
      </c>
      <c r="D872" t="str">
        <f t="shared" si="162"/>
        <v>Matt Hancock</v>
      </c>
      <c r="E872" t="str">
        <f t="shared" si="163"/>
        <v>43:12</v>
      </c>
      <c r="F872">
        <f t="shared" si="155"/>
        <v>678</v>
      </c>
      <c r="H872" t="str">
        <f t="shared" si="156"/>
        <v>Apr 10, 2020</v>
      </c>
      <c r="I872" t="str">
        <f t="shared" si="158"/>
        <v>43:12</v>
      </c>
      <c r="J872" s="5">
        <f t="shared" si="159"/>
        <v>3.0000000000000002E-2</v>
      </c>
      <c r="K872">
        <f t="shared" si="157"/>
        <v>1.6319444444444445E-3</v>
      </c>
      <c r="L872">
        <f t="shared" si="160"/>
        <v>3.2743055555555553E-2</v>
      </c>
      <c r="M872">
        <f t="shared" si="161"/>
        <v>3.111111111111111E-2</v>
      </c>
    </row>
    <row r="873" spans="1:13" x14ac:dyDescent="0.2">
      <c r="A873">
        <v>872</v>
      </c>
      <c r="B873" t="s">
        <v>781</v>
      </c>
      <c r="C873" t="s">
        <v>857</v>
      </c>
      <c r="D873" t="str">
        <f t="shared" si="162"/>
        <v>Jonathan Van-Tam</v>
      </c>
      <c r="E873" t="str">
        <f t="shared" si="163"/>
        <v>44:02</v>
      </c>
      <c r="F873">
        <f t="shared" si="155"/>
        <v>900</v>
      </c>
      <c r="H873" t="str">
        <f t="shared" si="156"/>
        <v>Apr 10, 2020</v>
      </c>
      <c r="I873" t="str">
        <f t="shared" si="158"/>
        <v>44:02</v>
      </c>
      <c r="J873" s="5">
        <f t="shared" si="159"/>
        <v>3.0578703703703702E-2</v>
      </c>
      <c r="K873">
        <f t="shared" si="157"/>
        <v>1.7245370370370372E-3</v>
      </c>
      <c r="L873">
        <f t="shared" si="160"/>
        <v>3.0578703703703702E-2</v>
      </c>
      <c r="M873">
        <f t="shared" si="161"/>
        <v>2.8854166666666663E-2</v>
      </c>
    </row>
    <row r="874" spans="1:13" x14ac:dyDescent="0.2">
      <c r="A874">
        <v>873</v>
      </c>
      <c r="B874" t="s">
        <v>781</v>
      </c>
      <c r="C874" t="s">
        <v>858</v>
      </c>
      <c r="D874" t="str">
        <f t="shared" si="162"/>
        <v>Matt Hancock</v>
      </c>
      <c r="E874" t="str">
        <f t="shared" si="163"/>
        <v>45:07</v>
      </c>
      <c r="F874">
        <f t="shared" si="155"/>
        <v>563</v>
      </c>
      <c r="H874" t="str">
        <f t="shared" si="156"/>
        <v>Apr 10, 2020</v>
      </c>
      <c r="I874" t="str">
        <f t="shared" si="158"/>
        <v>45:07</v>
      </c>
      <c r="J874" s="5">
        <f t="shared" si="159"/>
        <v>3.1331018518518515E-2</v>
      </c>
      <c r="K874">
        <f t="shared" si="157"/>
        <v>1.6319444444444445E-3</v>
      </c>
      <c r="L874">
        <f t="shared" si="160"/>
        <v>3.2743055555555553E-2</v>
      </c>
      <c r="M874">
        <f t="shared" si="161"/>
        <v>3.111111111111111E-2</v>
      </c>
    </row>
    <row r="875" spans="1:13" x14ac:dyDescent="0.2">
      <c r="A875">
        <v>874</v>
      </c>
      <c r="B875" t="s">
        <v>781</v>
      </c>
      <c r="C875" t="s">
        <v>859</v>
      </c>
      <c r="D875" t="str">
        <f t="shared" si="162"/>
        <v>Matt Hancock</v>
      </c>
      <c r="E875" t="str">
        <f t="shared" si="163"/>
        <v>45:54</v>
      </c>
      <c r="F875">
        <f t="shared" si="155"/>
        <v>384</v>
      </c>
      <c r="H875" t="str">
        <f t="shared" si="156"/>
        <v>Apr 10, 2020</v>
      </c>
      <c r="I875" t="str">
        <f t="shared" si="158"/>
        <v>45:07</v>
      </c>
      <c r="J875" s="5">
        <f t="shared" si="159"/>
        <v>3.1875000000000001E-2</v>
      </c>
      <c r="K875">
        <f t="shared" si="157"/>
        <v>1.6319444444444445E-3</v>
      </c>
      <c r="L875">
        <f t="shared" si="160"/>
        <v>3.2743055555555553E-2</v>
      </c>
      <c r="M875">
        <f t="shared" si="161"/>
        <v>3.111111111111111E-2</v>
      </c>
    </row>
    <row r="876" spans="1:13" x14ac:dyDescent="0.2">
      <c r="A876">
        <v>875</v>
      </c>
      <c r="B876" t="s">
        <v>781</v>
      </c>
      <c r="C876" t="s">
        <v>860</v>
      </c>
      <c r="D876" t="str">
        <f t="shared" si="162"/>
        <v>Ruth May</v>
      </c>
      <c r="E876" t="str">
        <f t="shared" si="163"/>
        <v>46:25</v>
      </c>
      <c r="F876">
        <f t="shared" si="155"/>
        <v>42</v>
      </c>
      <c r="H876" t="str">
        <f t="shared" si="156"/>
        <v>Apr 10, 2020</v>
      </c>
      <c r="I876" t="str">
        <f t="shared" si="158"/>
        <v>46:25</v>
      </c>
      <c r="J876" s="5">
        <f t="shared" si="159"/>
        <v>3.2233796296296295E-2</v>
      </c>
      <c r="K876">
        <f t="shared" si="157"/>
        <v>0</v>
      </c>
      <c r="L876">
        <f t="shared" si="160"/>
        <v>3.2245370370370369E-2</v>
      </c>
      <c r="M876">
        <f t="shared" si="161"/>
        <v>3.2245370370370369E-2</v>
      </c>
    </row>
    <row r="877" spans="1:13" x14ac:dyDescent="0.2">
      <c r="A877">
        <v>876</v>
      </c>
      <c r="B877" t="s">
        <v>781</v>
      </c>
      <c r="C877" t="s">
        <v>861</v>
      </c>
      <c r="D877" t="str">
        <f t="shared" si="162"/>
        <v>Matt Hancock</v>
      </c>
      <c r="E877" t="str">
        <f t="shared" si="163"/>
        <v>46:25</v>
      </c>
      <c r="F877">
        <f t="shared" si="155"/>
        <v>37</v>
      </c>
      <c r="H877" t="str">
        <f t="shared" si="156"/>
        <v>Apr 10, 2020</v>
      </c>
      <c r="I877" t="str">
        <f t="shared" si="158"/>
        <v>46:25</v>
      </c>
      <c r="J877" s="5">
        <f t="shared" si="159"/>
        <v>3.2233796296296295E-2</v>
      </c>
      <c r="K877">
        <f t="shared" si="157"/>
        <v>1.6319444444444445E-3</v>
      </c>
      <c r="L877">
        <f t="shared" si="160"/>
        <v>3.2743055555555553E-2</v>
      </c>
      <c r="M877">
        <f t="shared" si="161"/>
        <v>3.111111111111111E-2</v>
      </c>
    </row>
    <row r="878" spans="1:13" x14ac:dyDescent="0.2">
      <c r="A878">
        <v>877</v>
      </c>
      <c r="B878" t="s">
        <v>781</v>
      </c>
      <c r="C878" t="s">
        <v>862</v>
      </c>
      <c r="D878" t="str">
        <f t="shared" si="162"/>
        <v>Ruth May</v>
      </c>
      <c r="E878" t="str">
        <f t="shared" si="163"/>
        <v>46:26</v>
      </c>
      <c r="F878">
        <f t="shared" si="155"/>
        <v>649</v>
      </c>
      <c r="H878" t="str">
        <f t="shared" si="156"/>
        <v>Apr 10, 2020</v>
      </c>
      <c r="I878" t="str">
        <f t="shared" si="158"/>
        <v>46:26</v>
      </c>
      <c r="J878" s="5">
        <f t="shared" si="159"/>
        <v>3.2245370370370369E-2</v>
      </c>
      <c r="K878">
        <f t="shared" si="157"/>
        <v>0</v>
      </c>
      <c r="L878">
        <f t="shared" si="160"/>
        <v>3.2245370370370369E-2</v>
      </c>
      <c r="M878">
        <f t="shared" si="161"/>
        <v>3.2245370370370369E-2</v>
      </c>
    </row>
    <row r="879" spans="1:13" x14ac:dyDescent="0.2">
      <c r="A879">
        <v>878</v>
      </c>
      <c r="B879" t="s">
        <v>781</v>
      </c>
      <c r="C879" t="s">
        <v>863</v>
      </c>
      <c r="D879" t="str">
        <f t="shared" si="162"/>
        <v>Matt Hancock</v>
      </c>
      <c r="E879" t="str">
        <f t="shared" si="163"/>
        <v>47:09</v>
      </c>
      <c r="F879">
        <f t="shared" si="155"/>
        <v>248</v>
      </c>
      <c r="H879" t="str">
        <f t="shared" si="156"/>
        <v>Apr 10, 2020</v>
      </c>
      <c r="I879" t="str">
        <f t="shared" si="158"/>
        <v>47:09</v>
      </c>
      <c r="J879" s="5">
        <f t="shared" si="159"/>
        <v>3.2743055555555553E-2</v>
      </c>
      <c r="K879">
        <f t="shared" si="157"/>
        <v>1.6319444444444445E-3</v>
      </c>
      <c r="L879">
        <f t="shared" si="160"/>
        <v>3.2743055555555553E-2</v>
      </c>
      <c r="M879">
        <f t="shared" si="161"/>
        <v>3.111111111111111E-2</v>
      </c>
    </row>
    <row r="880" spans="1:13" x14ac:dyDescent="0.2">
      <c r="A880">
        <v>879</v>
      </c>
      <c r="B880" t="s">
        <v>781</v>
      </c>
      <c r="C880" t="s">
        <v>16</v>
      </c>
      <c r="F880">
        <f t="shared" si="155"/>
        <v>295</v>
      </c>
      <c r="H880" t="str">
        <f t="shared" si="156"/>
        <v>Apr 10, 2020</v>
      </c>
      <c r="I880">
        <f t="shared" si="158"/>
        <v>0</v>
      </c>
      <c r="J880" s="5" t="e">
        <f t="shared" si="159"/>
        <v>#VALUE!</v>
      </c>
      <c r="K880">
        <f t="shared" si="157"/>
        <v>0</v>
      </c>
      <c r="L880">
        <f t="shared" si="160"/>
        <v>0</v>
      </c>
      <c r="M880">
        <f t="shared" si="161"/>
        <v>0</v>
      </c>
    </row>
    <row r="881" spans="1:13" x14ac:dyDescent="0.2">
      <c r="A881">
        <v>880</v>
      </c>
      <c r="B881" t="s">
        <v>781</v>
      </c>
      <c r="C881" t="s">
        <v>17</v>
      </c>
      <c r="F881">
        <f t="shared" si="155"/>
        <v>173</v>
      </c>
      <c r="H881" t="str">
        <f t="shared" si="156"/>
        <v>Apr 10, 2020</v>
      </c>
      <c r="I881">
        <f t="shared" si="158"/>
        <v>0</v>
      </c>
      <c r="J881" s="5" t="e">
        <f t="shared" si="159"/>
        <v>#VALUE!</v>
      </c>
      <c r="K881">
        <f t="shared" si="157"/>
        <v>0</v>
      </c>
      <c r="L881">
        <f t="shared" si="160"/>
        <v>0</v>
      </c>
      <c r="M881">
        <f t="shared" si="161"/>
        <v>0</v>
      </c>
    </row>
    <row r="882" spans="1:13" x14ac:dyDescent="0.2">
      <c r="A882">
        <v>881</v>
      </c>
      <c r="B882" t="s">
        <v>864</v>
      </c>
      <c r="C882" t="s">
        <v>865</v>
      </c>
      <c r="F882">
        <f t="shared" si="155"/>
        <v>11</v>
      </c>
      <c r="G882" t="b">
        <v>1</v>
      </c>
      <c r="H882" t="str">
        <f t="shared" si="156"/>
        <v>Apr 9, 2020</v>
      </c>
      <c r="I882">
        <f t="shared" si="158"/>
        <v>0</v>
      </c>
      <c r="J882" s="5" t="e">
        <f t="shared" si="159"/>
        <v>#VALUE!</v>
      </c>
      <c r="K882">
        <f t="shared" si="157"/>
        <v>0</v>
      </c>
      <c r="L882">
        <f t="shared" si="160"/>
        <v>0</v>
      </c>
      <c r="M882">
        <f t="shared" si="161"/>
        <v>0</v>
      </c>
    </row>
    <row r="883" spans="1:13" x14ac:dyDescent="0.2">
      <c r="A883">
        <v>882</v>
      </c>
      <c r="B883" t="s">
        <v>864</v>
      </c>
      <c r="C883" t="s">
        <v>866</v>
      </c>
      <c r="F883">
        <f t="shared" si="155"/>
        <v>138</v>
      </c>
      <c r="H883" t="str">
        <f t="shared" si="156"/>
        <v>Apr 9, 2020</v>
      </c>
      <c r="I883">
        <f t="shared" si="158"/>
        <v>0</v>
      </c>
      <c r="J883" s="5" t="e">
        <f t="shared" si="159"/>
        <v>#VALUE!</v>
      </c>
      <c r="K883">
        <f t="shared" si="157"/>
        <v>0</v>
      </c>
      <c r="L883">
        <f t="shared" si="160"/>
        <v>0</v>
      </c>
      <c r="M883">
        <f t="shared" si="161"/>
        <v>0</v>
      </c>
    </row>
    <row r="884" spans="1:13" x14ac:dyDescent="0.2">
      <c r="A884">
        <v>883</v>
      </c>
      <c r="B884" t="s">
        <v>864</v>
      </c>
      <c r="C884" t="s">
        <v>5</v>
      </c>
      <c r="F884">
        <f t="shared" si="155"/>
        <v>22</v>
      </c>
      <c r="H884" t="str">
        <f t="shared" si="156"/>
        <v>Apr 9, 2020</v>
      </c>
      <c r="I884">
        <f t="shared" si="158"/>
        <v>0</v>
      </c>
      <c r="J884" s="5" t="e">
        <f t="shared" si="159"/>
        <v>#VALUE!</v>
      </c>
      <c r="K884">
        <f t="shared" si="157"/>
        <v>0</v>
      </c>
      <c r="L884">
        <f t="shared" si="160"/>
        <v>0</v>
      </c>
      <c r="M884">
        <f t="shared" si="161"/>
        <v>0</v>
      </c>
    </row>
    <row r="885" spans="1:13" x14ac:dyDescent="0.2">
      <c r="A885">
        <v>884</v>
      </c>
      <c r="B885" t="s">
        <v>864</v>
      </c>
      <c r="C885" t="s">
        <v>867</v>
      </c>
      <c r="D885" t="str">
        <f t="shared" ref="D885:D916" si="164">LEFT(C885,FIND("(",C885)-3)</f>
        <v>Dominic Raab</v>
      </c>
      <c r="E885" t="str">
        <f t="shared" ref="E885:E916" si="165">MID(C885,FIND("(",C885)+1,5)</f>
        <v>00:02</v>
      </c>
      <c r="F885">
        <f t="shared" si="155"/>
        <v>241</v>
      </c>
      <c r="H885" t="str">
        <f t="shared" si="156"/>
        <v>Apr 9, 2020</v>
      </c>
      <c r="I885" t="str">
        <f t="shared" si="158"/>
        <v>00:02</v>
      </c>
      <c r="J885" s="5">
        <f t="shared" si="159"/>
        <v>2.3148148148148147E-5</v>
      </c>
      <c r="K885">
        <f t="shared" si="157"/>
        <v>2.3148148148148147E-5</v>
      </c>
      <c r="L885">
        <f t="shared" si="160"/>
        <v>2.2789351851851852E-2</v>
      </c>
      <c r="M885">
        <f t="shared" si="161"/>
        <v>2.2766203703703705E-2</v>
      </c>
    </row>
    <row r="886" spans="1:13" x14ac:dyDescent="0.2">
      <c r="A886">
        <v>885</v>
      </c>
      <c r="B886" t="s">
        <v>864</v>
      </c>
      <c r="C886" t="s">
        <v>868</v>
      </c>
      <c r="D886" t="str">
        <f t="shared" si="164"/>
        <v>Dominic Raab</v>
      </c>
      <c r="E886" t="str">
        <f t="shared" si="165"/>
        <v>00:17</v>
      </c>
      <c r="F886">
        <f t="shared" si="155"/>
        <v>364</v>
      </c>
      <c r="H886" t="str">
        <f t="shared" si="156"/>
        <v>Apr 9, 2020</v>
      </c>
      <c r="I886" t="str">
        <f t="shared" si="158"/>
        <v>00:02</v>
      </c>
      <c r="J886" s="5">
        <f t="shared" si="159"/>
        <v>1.9675925925925926E-4</v>
      </c>
      <c r="K886">
        <f t="shared" si="157"/>
        <v>2.3148148148148147E-5</v>
      </c>
      <c r="L886">
        <f t="shared" si="160"/>
        <v>2.2789351851851852E-2</v>
      </c>
      <c r="M886">
        <f t="shared" si="161"/>
        <v>2.2766203703703705E-2</v>
      </c>
    </row>
    <row r="887" spans="1:13" x14ac:dyDescent="0.2">
      <c r="A887">
        <v>886</v>
      </c>
      <c r="B887" t="s">
        <v>864</v>
      </c>
      <c r="C887" t="s">
        <v>869</v>
      </c>
      <c r="D887" t="str">
        <f t="shared" si="164"/>
        <v>Dominic Raab</v>
      </c>
      <c r="E887" t="str">
        <f t="shared" si="165"/>
        <v>00:39</v>
      </c>
      <c r="F887">
        <f t="shared" si="155"/>
        <v>182</v>
      </c>
      <c r="H887" t="str">
        <f t="shared" si="156"/>
        <v>Apr 9, 2020</v>
      </c>
      <c r="I887" t="str">
        <f t="shared" si="158"/>
        <v>00:02</v>
      </c>
      <c r="J887" s="5">
        <f t="shared" si="159"/>
        <v>4.5138888888888892E-4</v>
      </c>
      <c r="K887">
        <f t="shared" si="157"/>
        <v>2.3148148148148147E-5</v>
      </c>
      <c r="L887">
        <f t="shared" si="160"/>
        <v>2.2789351851851852E-2</v>
      </c>
      <c r="M887">
        <f t="shared" si="161"/>
        <v>2.2766203703703705E-2</v>
      </c>
    </row>
    <row r="888" spans="1:13" x14ac:dyDescent="0.2">
      <c r="A888">
        <v>887</v>
      </c>
      <c r="B888" t="s">
        <v>864</v>
      </c>
      <c r="C888" t="s">
        <v>870</v>
      </c>
      <c r="D888" t="str">
        <f t="shared" si="164"/>
        <v>Dominic Raab</v>
      </c>
      <c r="E888" t="str">
        <f t="shared" si="165"/>
        <v>00:51</v>
      </c>
      <c r="F888">
        <f t="shared" si="155"/>
        <v>187</v>
      </c>
      <c r="H888" t="str">
        <f t="shared" si="156"/>
        <v>Apr 9, 2020</v>
      </c>
      <c r="I888" t="str">
        <f t="shared" si="158"/>
        <v>00:02</v>
      </c>
      <c r="J888" s="5">
        <f t="shared" si="159"/>
        <v>5.9027777777777778E-4</v>
      </c>
      <c r="K888">
        <f t="shared" si="157"/>
        <v>2.3148148148148147E-5</v>
      </c>
      <c r="L888">
        <f t="shared" si="160"/>
        <v>2.2789351851851852E-2</v>
      </c>
      <c r="M888">
        <f t="shared" si="161"/>
        <v>2.2766203703703705E-2</v>
      </c>
    </row>
    <row r="889" spans="1:13" x14ac:dyDescent="0.2">
      <c r="A889">
        <v>888</v>
      </c>
      <c r="B889" t="s">
        <v>864</v>
      </c>
      <c r="C889" t="s">
        <v>871</v>
      </c>
      <c r="D889" t="str">
        <f t="shared" si="164"/>
        <v>Dominic Raab</v>
      </c>
      <c r="E889" t="str">
        <f t="shared" si="165"/>
        <v>01:04</v>
      </c>
      <c r="F889">
        <f t="shared" si="155"/>
        <v>329</v>
      </c>
      <c r="H889" t="str">
        <f t="shared" si="156"/>
        <v>Apr 9, 2020</v>
      </c>
      <c r="I889" t="str">
        <f t="shared" si="158"/>
        <v>00:02</v>
      </c>
      <c r="J889" s="5">
        <f t="shared" si="159"/>
        <v>7.407407407407407E-4</v>
      </c>
      <c r="K889">
        <f t="shared" si="157"/>
        <v>2.3148148148148147E-5</v>
      </c>
      <c r="L889">
        <f t="shared" si="160"/>
        <v>2.2789351851851852E-2</v>
      </c>
      <c r="M889">
        <f t="shared" si="161"/>
        <v>2.2766203703703705E-2</v>
      </c>
    </row>
    <row r="890" spans="1:13" x14ac:dyDescent="0.2">
      <c r="A890">
        <v>889</v>
      </c>
      <c r="B890" t="s">
        <v>864</v>
      </c>
      <c r="C890" t="s">
        <v>872</v>
      </c>
      <c r="D890" t="str">
        <f t="shared" si="164"/>
        <v>Dominic Raab</v>
      </c>
      <c r="E890" t="str">
        <f t="shared" si="165"/>
        <v>01:25</v>
      </c>
      <c r="F890">
        <f t="shared" si="155"/>
        <v>455</v>
      </c>
      <c r="H890" t="str">
        <f t="shared" si="156"/>
        <v>Apr 9, 2020</v>
      </c>
      <c r="I890" t="str">
        <f t="shared" si="158"/>
        <v>00:02</v>
      </c>
      <c r="J890" s="5">
        <f t="shared" si="159"/>
        <v>9.8379629629629642E-4</v>
      </c>
      <c r="K890">
        <f t="shared" si="157"/>
        <v>2.3148148148148147E-5</v>
      </c>
      <c r="L890">
        <f t="shared" si="160"/>
        <v>2.2789351851851852E-2</v>
      </c>
      <c r="M890">
        <f t="shared" si="161"/>
        <v>2.2766203703703705E-2</v>
      </c>
    </row>
    <row r="891" spans="1:13" x14ac:dyDescent="0.2">
      <c r="A891">
        <v>890</v>
      </c>
      <c r="B891" t="s">
        <v>864</v>
      </c>
      <c r="C891" t="s">
        <v>873</v>
      </c>
      <c r="D891" t="str">
        <f t="shared" si="164"/>
        <v>Dominic Raab</v>
      </c>
      <c r="E891" t="str">
        <f t="shared" si="165"/>
        <v>01:51</v>
      </c>
      <c r="F891">
        <f t="shared" si="155"/>
        <v>593</v>
      </c>
      <c r="H891" t="str">
        <f t="shared" si="156"/>
        <v>Apr 9, 2020</v>
      </c>
      <c r="I891" t="str">
        <f t="shared" si="158"/>
        <v>00:02</v>
      </c>
      <c r="J891" s="5">
        <f t="shared" si="159"/>
        <v>1.2847222222222223E-3</v>
      </c>
      <c r="K891">
        <f t="shared" si="157"/>
        <v>2.3148148148148147E-5</v>
      </c>
      <c r="L891">
        <f t="shared" si="160"/>
        <v>2.2789351851851852E-2</v>
      </c>
      <c r="M891">
        <f t="shared" si="161"/>
        <v>2.2766203703703705E-2</v>
      </c>
    </row>
    <row r="892" spans="1:13" x14ac:dyDescent="0.2">
      <c r="A892">
        <v>891</v>
      </c>
      <c r="B892" t="s">
        <v>864</v>
      </c>
      <c r="C892" t="s">
        <v>874</v>
      </c>
      <c r="D892" t="str">
        <f t="shared" si="164"/>
        <v>Dominic Raab</v>
      </c>
      <c r="E892" t="str">
        <f t="shared" si="165"/>
        <v>02:28</v>
      </c>
      <c r="F892">
        <f t="shared" si="155"/>
        <v>830</v>
      </c>
      <c r="H892" t="str">
        <f t="shared" si="156"/>
        <v>Apr 9, 2020</v>
      </c>
      <c r="I892" t="str">
        <f t="shared" si="158"/>
        <v>00:02</v>
      </c>
      <c r="J892" s="5">
        <f t="shared" si="159"/>
        <v>1.712962962962963E-3</v>
      </c>
      <c r="K892">
        <f t="shared" si="157"/>
        <v>2.3148148148148147E-5</v>
      </c>
      <c r="L892">
        <f t="shared" si="160"/>
        <v>2.2789351851851852E-2</v>
      </c>
      <c r="M892">
        <f t="shared" si="161"/>
        <v>2.2766203703703705E-2</v>
      </c>
    </row>
    <row r="893" spans="1:13" x14ac:dyDescent="0.2">
      <c r="A893">
        <v>892</v>
      </c>
      <c r="B893" t="s">
        <v>864</v>
      </c>
      <c r="C893" t="s">
        <v>875</v>
      </c>
      <c r="D893" t="str">
        <f t="shared" si="164"/>
        <v>Dominic Raab</v>
      </c>
      <c r="E893" t="str">
        <f t="shared" si="165"/>
        <v>03:19</v>
      </c>
      <c r="F893">
        <f t="shared" si="155"/>
        <v>346</v>
      </c>
      <c r="H893" t="str">
        <f t="shared" si="156"/>
        <v>Apr 9, 2020</v>
      </c>
      <c r="I893" t="str">
        <f t="shared" si="158"/>
        <v>00:02</v>
      </c>
      <c r="J893" s="5">
        <f t="shared" si="159"/>
        <v>2.3032407407407407E-3</v>
      </c>
      <c r="K893">
        <f t="shared" si="157"/>
        <v>2.3148148148148147E-5</v>
      </c>
      <c r="L893">
        <f t="shared" si="160"/>
        <v>2.2789351851851852E-2</v>
      </c>
      <c r="M893">
        <f t="shared" si="161"/>
        <v>2.2766203703703705E-2</v>
      </c>
    </row>
    <row r="894" spans="1:13" x14ac:dyDescent="0.2">
      <c r="A894">
        <v>893</v>
      </c>
      <c r="B894" t="s">
        <v>864</v>
      </c>
      <c r="C894" t="s">
        <v>876</v>
      </c>
      <c r="D894" t="str">
        <f t="shared" si="164"/>
        <v>Dominic Raab</v>
      </c>
      <c r="E894" t="str">
        <f t="shared" si="165"/>
        <v>03:42</v>
      </c>
      <c r="F894">
        <f t="shared" si="155"/>
        <v>1060</v>
      </c>
      <c r="H894" t="str">
        <f t="shared" si="156"/>
        <v>Apr 9, 2020</v>
      </c>
      <c r="I894" t="str">
        <f t="shared" si="158"/>
        <v>00:02</v>
      </c>
      <c r="J894" s="5">
        <f t="shared" si="159"/>
        <v>2.5694444444444445E-3</v>
      </c>
      <c r="K894">
        <f t="shared" si="157"/>
        <v>2.3148148148148147E-5</v>
      </c>
      <c r="L894">
        <f t="shared" si="160"/>
        <v>2.2789351851851852E-2</v>
      </c>
      <c r="M894">
        <f t="shared" si="161"/>
        <v>2.2766203703703705E-2</v>
      </c>
    </row>
    <row r="895" spans="1:13" x14ac:dyDescent="0.2">
      <c r="A895">
        <v>894</v>
      </c>
      <c r="B895" t="s">
        <v>864</v>
      </c>
      <c r="C895" t="s">
        <v>877</v>
      </c>
      <c r="D895" t="str">
        <f t="shared" si="164"/>
        <v>Dominic Raab</v>
      </c>
      <c r="E895" t="str">
        <f t="shared" si="165"/>
        <v>04:52</v>
      </c>
      <c r="F895">
        <f t="shared" si="155"/>
        <v>120</v>
      </c>
      <c r="H895" t="str">
        <f t="shared" si="156"/>
        <v>Apr 9, 2020</v>
      </c>
      <c r="I895" t="str">
        <f t="shared" si="158"/>
        <v>00:02</v>
      </c>
      <c r="J895" s="5">
        <f t="shared" si="159"/>
        <v>3.37962962962963E-3</v>
      </c>
      <c r="K895">
        <f t="shared" si="157"/>
        <v>2.3148148148148147E-5</v>
      </c>
      <c r="L895">
        <f t="shared" si="160"/>
        <v>2.2789351851851852E-2</v>
      </c>
      <c r="M895">
        <f t="shared" si="161"/>
        <v>2.2766203703703705E-2</v>
      </c>
    </row>
    <row r="896" spans="1:13" x14ac:dyDescent="0.2">
      <c r="A896">
        <v>895</v>
      </c>
      <c r="B896" t="s">
        <v>864</v>
      </c>
      <c r="C896" t="s">
        <v>878</v>
      </c>
      <c r="D896" t="str">
        <f t="shared" si="164"/>
        <v>Sir Patrick Vallance</v>
      </c>
      <c r="E896" t="str">
        <f t="shared" si="165"/>
        <v>04:57</v>
      </c>
      <c r="F896">
        <f t="shared" si="155"/>
        <v>50</v>
      </c>
      <c r="H896" t="str">
        <f t="shared" si="156"/>
        <v>Apr 9, 2020</v>
      </c>
      <c r="I896" t="str">
        <f t="shared" si="158"/>
        <v>04:57</v>
      </c>
      <c r="J896" s="5">
        <f t="shared" si="159"/>
        <v>3.4375E-3</v>
      </c>
      <c r="K896">
        <f t="shared" si="157"/>
        <v>3.4375E-3</v>
      </c>
      <c r="L896">
        <f t="shared" si="160"/>
        <v>1.6342592592592593E-2</v>
      </c>
      <c r="M896">
        <f t="shared" si="161"/>
        <v>1.2905092592592593E-2</v>
      </c>
    </row>
    <row r="897" spans="1:13" x14ac:dyDescent="0.2">
      <c r="A897">
        <v>896</v>
      </c>
      <c r="B897" t="s">
        <v>864</v>
      </c>
      <c r="C897" t="s">
        <v>879</v>
      </c>
      <c r="D897" t="str">
        <f t="shared" si="164"/>
        <v>Sir Patrick Vallance</v>
      </c>
      <c r="E897" t="str">
        <f t="shared" si="165"/>
        <v>04:58</v>
      </c>
      <c r="F897">
        <f t="shared" si="155"/>
        <v>973</v>
      </c>
      <c r="H897" t="str">
        <f t="shared" si="156"/>
        <v>Apr 9, 2020</v>
      </c>
      <c r="I897" t="str">
        <f t="shared" si="158"/>
        <v>04:57</v>
      </c>
      <c r="J897" s="5">
        <f t="shared" si="159"/>
        <v>3.4490740740740745E-3</v>
      </c>
      <c r="K897">
        <f t="shared" si="157"/>
        <v>3.4375E-3</v>
      </c>
      <c r="L897">
        <f t="shared" si="160"/>
        <v>1.6342592592592593E-2</v>
      </c>
      <c r="M897">
        <f t="shared" si="161"/>
        <v>1.2905092592592593E-2</v>
      </c>
    </row>
    <row r="898" spans="1:13" x14ac:dyDescent="0.2">
      <c r="A898">
        <v>897</v>
      </c>
      <c r="B898" t="s">
        <v>864</v>
      </c>
      <c r="C898" t="s">
        <v>880</v>
      </c>
      <c r="D898" t="str">
        <f t="shared" si="164"/>
        <v>Sir Patrick Vallance</v>
      </c>
      <c r="E898" t="str">
        <f t="shared" si="165"/>
        <v>06:04</v>
      </c>
      <c r="F898">
        <f t="shared" ref="F898:F961" si="166">LEN(C898)</f>
        <v>723</v>
      </c>
      <c r="H898" t="str">
        <f t="shared" ref="H898:H961" si="167">IF(ISBLANK(G898),H897,C898)</f>
        <v>Apr 9, 2020</v>
      </c>
      <c r="I898" t="str">
        <f t="shared" si="158"/>
        <v>04:57</v>
      </c>
      <c r="J898" s="5">
        <f t="shared" si="159"/>
        <v>4.2129629629629626E-3</v>
      </c>
      <c r="K898">
        <f t="shared" ref="K898:K961" si="168">_xlfn.MINIFS(J:J,D:D,D898,B:B,B898)</f>
        <v>3.4375E-3</v>
      </c>
      <c r="L898">
        <f t="shared" si="160"/>
        <v>1.6342592592592593E-2</v>
      </c>
      <c r="M898">
        <f t="shared" si="161"/>
        <v>1.2905092592592593E-2</v>
      </c>
    </row>
    <row r="899" spans="1:13" x14ac:dyDescent="0.2">
      <c r="A899">
        <v>898</v>
      </c>
      <c r="B899" t="s">
        <v>864</v>
      </c>
      <c r="C899" t="s">
        <v>881</v>
      </c>
      <c r="D899" t="str">
        <f t="shared" si="164"/>
        <v>Sir Patrick Vallance</v>
      </c>
      <c r="E899" t="str">
        <f t="shared" si="165"/>
        <v>06:53</v>
      </c>
      <c r="F899">
        <f t="shared" si="166"/>
        <v>782</v>
      </c>
      <c r="H899" t="str">
        <f t="shared" si="167"/>
        <v>Apr 9, 2020</v>
      </c>
      <c r="I899" t="str">
        <f t="shared" si="158"/>
        <v>04:57</v>
      </c>
      <c r="J899" s="5">
        <f t="shared" si="159"/>
        <v>4.7800925925925919E-3</v>
      </c>
      <c r="K899">
        <f t="shared" si="168"/>
        <v>3.4375E-3</v>
      </c>
      <c r="L899">
        <f t="shared" si="160"/>
        <v>1.6342592592592593E-2</v>
      </c>
      <c r="M899">
        <f t="shared" si="161"/>
        <v>1.2905092592592593E-2</v>
      </c>
    </row>
    <row r="900" spans="1:13" x14ac:dyDescent="0.2">
      <c r="A900">
        <v>899</v>
      </c>
      <c r="B900" t="s">
        <v>864</v>
      </c>
      <c r="C900" t="s">
        <v>882</v>
      </c>
      <c r="D900" t="str">
        <f t="shared" si="164"/>
        <v>Sir Patrick Vallance</v>
      </c>
      <c r="E900" t="str">
        <f t="shared" si="165"/>
        <v>07:42</v>
      </c>
      <c r="F900">
        <f t="shared" si="166"/>
        <v>486</v>
      </c>
      <c r="H900" t="str">
        <f t="shared" si="167"/>
        <v>Apr 9, 2020</v>
      </c>
      <c r="I900" t="str">
        <f t="shared" si="158"/>
        <v>04:57</v>
      </c>
      <c r="J900" s="5">
        <f t="shared" si="159"/>
        <v>5.347222222222222E-3</v>
      </c>
      <c r="K900">
        <f t="shared" si="168"/>
        <v>3.4375E-3</v>
      </c>
      <c r="L900">
        <f t="shared" si="160"/>
        <v>1.6342592592592593E-2</v>
      </c>
      <c r="M900">
        <f t="shared" si="161"/>
        <v>1.2905092592592593E-2</v>
      </c>
    </row>
    <row r="901" spans="1:13" x14ac:dyDescent="0.2">
      <c r="A901">
        <v>900</v>
      </c>
      <c r="B901" t="s">
        <v>864</v>
      </c>
      <c r="C901" t="s">
        <v>883</v>
      </c>
      <c r="D901" t="str">
        <f t="shared" si="164"/>
        <v>Sir Patrick Vallance</v>
      </c>
      <c r="E901" t="str">
        <f t="shared" si="165"/>
        <v>08:15</v>
      </c>
      <c r="F901">
        <f t="shared" si="166"/>
        <v>414</v>
      </c>
      <c r="H901" t="str">
        <f t="shared" si="167"/>
        <v>Apr 9, 2020</v>
      </c>
      <c r="I901" t="str">
        <f t="shared" si="158"/>
        <v>04:57</v>
      </c>
      <c r="J901" s="5">
        <f t="shared" si="159"/>
        <v>5.7291666666666671E-3</v>
      </c>
      <c r="K901">
        <f t="shared" si="168"/>
        <v>3.4375E-3</v>
      </c>
      <c r="L901">
        <f t="shared" si="160"/>
        <v>1.6342592592592593E-2</v>
      </c>
      <c r="M901">
        <f t="shared" si="161"/>
        <v>1.2905092592592593E-2</v>
      </c>
    </row>
    <row r="902" spans="1:13" x14ac:dyDescent="0.2">
      <c r="A902">
        <v>901</v>
      </c>
      <c r="B902" t="s">
        <v>864</v>
      </c>
      <c r="C902" t="s">
        <v>884</v>
      </c>
      <c r="D902" t="str">
        <f t="shared" si="164"/>
        <v>Dominic Raab</v>
      </c>
      <c r="E902" t="str">
        <f t="shared" si="165"/>
        <v>08:39</v>
      </c>
      <c r="F902">
        <f t="shared" si="166"/>
        <v>136</v>
      </c>
      <c r="H902" t="str">
        <f t="shared" si="167"/>
        <v>Apr 9, 2020</v>
      </c>
      <c r="I902" t="str">
        <f t="shared" ref="I902:I965" si="169">IF(D902=D901,I901,E902)</f>
        <v>08:39</v>
      </c>
      <c r="J902" s="5">
        <f t="shared" ref="J902:J965" si="170">TIME(0,LEFT(E902,2),RIGHT(E902,2))</f>
        <v>6.0069444444444441E-3</v>
      </c>
      <c r="K902">
        <f t="shared" si="168"/>
        <v>2.3148148148148147E-5</v>
      </c>
      <c r="L902">
        <f t="shared" ref="L902:L965" si="171">_xlfn.MAXIFS(J:J,D:D,D902,B:B,B902)</f>
        <v>2.2789351851851852E-2</v>
      </c>
      <c r="M902">
        <f t="shared" si="161"/>
        <v>2.2766203703703705E-2</v>
      </c>
    </row>
    <row r="903" spans="1:13" x14ac:dyDescent="0.2">
      <c r="A903">
        <v>902</v>
      </c>
      <c r="B903" t="s">
        <v>864</v>
      </c>
      <c r="C903" t="s">
        <v>885</v>
      </c>
      <c r="D903" t="str">
        <f t="shared" si="164"/>
        <v>Hugh Pym</v>
      </c>
      <c r="E903" t="str">
        <f t="shared" si="165"/>
        <v>08:49</v>
      </c>
      <c r="F903">
        <f t="shared" si="166"/>
        <v>234</v>
      </c>
      <c r="H903" t="str">
        <f t="shared" si="167"/>
        <v>Apr 9, 2020</v>
      </c>
      <c r="I903" t="str">
        <f t="shared" si="169"/>
        <v>08:49</v>
      </c>
      <c r="J903" s="5">
        <f t="shared" si="170"/>
        <v>6.122685185185185E-3</v>
      </c>
      <c r="K903">
        <f t="shared" si="168"/>
        <v>6.122685185185185E-3</v>
      </c>
      <c r="L903">
        <f t="shared" si="171"/>
        <v>7.013888888888889E-3</v>
      </c>
      <c r="M903">
        <f t="shared" si="161"/>
        <v>8.9120370370370395E-4</v>
      </c>
    </row>
    <row r="904" spans="1:13" x14ac:dyDescent="0.2">
      <c r="A904">
        <v>903</v>
      </c>
      <c r="B904" t="s">
        <v>864</v>
      </c>
      <c r="C904" t="s">
        <v>886</v>
      </c>
      <c r="D904" t="str">
        <f t="shared" si="164"/>
        <v>Hugh Pym</v>
      </c>
      <c r="E904" t="str">
        <f t="shared" si="165"/>
        <v>09:03</v>
      </c>
      <c r="F904">
        <f t="shared" si="166"/>
        <v>38</v>
      </c>
      <c r="H904" t="str">
        <f t="shared" si="167"/>
        <v>Apr 9, 2020</v>
      </c>
      <c r="I904" t="str">
        <f t="shared" si="169"/>
        <v>08:49</v>
      </c>
      <c r="J904" s="5">
        <f t="shared" si="170"/>
        <v>6.2847222222222228E-3</v>
      </c>
      <c r="K904">
        <f t="shared" si="168"/>
        <v>6.122685185185185E-3</v>
      </c>
      <c r="L904">
        <f t="shared" si="171"/>
        <v>7.013888888888889E-3</v>
      </c>
      <c r="M904">
        <f t="shared" si="161"/>
        <v>8.9120370370370395E-4</v>
      </c>
    </row>
    <row r="905" spans="1:13" x14ac:dyDescent="0.2">
      <c r="A905">
        <v>904</v>
      </c>
      <c r="B905" t="s">
        <v>864</v>
      </c>
      <c r="C905" t="s">
        <v>887</v>
      </c>
      <c r="D905" t="str">
        <f t="shared" si="164"/>
        <v>Dominic Raab</v>
      </c>
      <c r="E905" t="str">
        <f t="shared" si="165"/>
        <v>09:04</v>
      </c>
      <c r="F905">
        <f t="shared" si="166"/>
        <v>272</v>
      </c>
      <c r="H905" t="str">
        <f t="shared" si="167"/>
        <v>Apr 9, 2020</v>
      </c>
      <c r="I905" t="str">
        <f t="shared" si="169"/>
        <v>09:04</v>
      </c>
      <c r="J905" s="5">
        <f t="shared" si="170"/>
        <v>6.2962962962962964E-3</v>
      </c>
      <c r="K905">
        <f t="shared" si="168"/>
        <v>2.3148148148148147E-5</v>
      </c>
      <c r="L905">
        <f t="shared" si="171"/>
        <v>2.2789351851851852E-2</v>
      </c>
      <c r="M905">
        <f t="shared" si="161"/>
        <v>2.2766203703703705E-2</v>
      </c>
    </row>
    <row r="906" spans="1:13" x14ac:dyDescent="0.2">
      <c r="A906">
        <v>905</v>
      </c>
      <c r="B906" t="s">
        <v>864</v>
      </c>
      <c r="C906" t="s">
        <v>888</v>
      </c>
      <c r="D906" t="str">
        <f t="shared" si="164"/>
        <v>Dominic Raab</v>
      </c>
      <c r="E906" t="str">
        <f t="shared" si="165"/>
        <v>09:19</v>
      </c>
      <c r="F906">
        <f t="shared" si="166"/>
        <v>583</v>
      </c>
      <c r="H906" t="str">
        <f t="shared" si="167"/>
        <v>Apr 9, 2020</v>
      </c>
      <c r="I906" t="str">
        <f t="shared" si="169"/>
        <v>09:04</v>
      </c>
      <c r="J906" s="5">
        <f t="shared" si="170"/>
        <v>6.4699074074074069E-3</v>
      </c>
      <c r="K906">
        <f t="shared" si="168"/>
        <v>2.3148148148148147E-5</v>
      </c>
      <c r="L906">
        <f t="shared" si="171"/>
        <v>2.2789351851851852E-2</v>
      </c>
      <c r="M906">
        <f t="shared" si="161"/>
        <v>2.2766203703703705E-2</v>
      </c>
    </row>
    <row r="907" spans="1:13" x14ac:dyDescent="0.2">
      <c r="A907">
        <v>906</v>
      </c>
      <c r="B907" t="s">
        <v>864</v>
      </c>
      <c r="C907" t="s">
        <v>889</v>
      </c>
      <c r="D907" t="str">
        <f t="shared" si="164"/>
        <v>Dominic Raab</v>
      </c>
      <c r="E907" t="str">
        <f t="shared" si="165"/>
        <v>09:52</v>
      </c>
      <c r="F907">
        <f t="shared" si="166"/>
        <v>174</v>
      </c>
      <c r="H907" t="str">
        <f t="shared" si="167"/>
        <v>Apr 9, 2020</v>
      </c>
      <c r="I907" t="str">
        <f t="shared" si="169"/>
        <v>09:04</v>
      </c>
      <c r="J907" s="5">
        <f t="shared" si="170"/>
        <v>6.851851851851852E-3</v>
      </c>
      <c r="K907">
        <f t="shared" si="168"/>
        <v>2.3148148148148147E-5</v>
      </c>
      <c r="L907">
        <f t="shared" si="171"/>
        <v>2.2789351851851852E-2</v>
      </c>
      <c r="M907">
        <f t="shared" si="161"/>
        <v>2.2766203703703705E-2</v>
      </c>
    </row>
    <row r="908" spans="1:13" x14ac:dyDescent="0.2">
      <c r="A908">
        <v>907</v>
      </c>
      <c r="B908" t="s">
        <v>864</v>
      </c>
      <c r="C908" t="s">
        <v>890</v>
      </c>
      <c r="D908" t="str">
        <f t="shared" si="164"/>
        <v>Dominic Raab</v>
      </c>
      <c r="E908" t="str">
        <f t="shared" si="165"/>
        <v>10:02</v>
      </c>
      <c r="F908">
        <f t="shared" si="166"/>
        <v>75</v>
      </c>
      <c r="H908" t="str">
        <f t="shared" si="167"/>
        <v>Apr 9, 2020</v>
      </c>
      <c r="I908" t="str">
        <f t="shared" si="169"/>
        <v>09:04</v>
      </c>
      <c r="J908" s="5">
        <f t="shared" si="170"/>
        <v>6.9675925925925921E-3</v>
      </c>
      <c r="K908">
        <f t="shared" si="168"/>
        <v>2.3148148148148147E-5</v>
      </c>
      <c r="L908">
        <f t="shared" si="171"/>
        <v>2.2789351851851852E-2</v>
      </c>
      <c r="M908">
        <f t="shared" si="161"/>
        <v>2.2766203703703705E-2</v>
      </c>
    </row>
    <row r="909" spans="1:13" x14ac:dyDescent="0.2">
      <c r="A909">
        <v>908</v>
      </c>
      <c r="B909" t="s">
        <v>864</v>
      </c>
      <c r="C909" t="s">
        <v>891</v>
      </c>
      <c r="D909" t="str">
        <f t="shared" si="164"/>
        <v>Hugh Pym</v>
      </c>
      <c r="E909" t="str">
        <f t="shared" si="165"/>
        <v>10:06</v>
      </c>
      <c r="F909">
        <f t="shared" si="166"/>
        <v>200</v>
      </c>
      <c r="H909" t="str">
        <f t="shared" si="167"/>
        <v>Apr 9, 2020</v>
      </c>
      <c r="I909" t="str">
        <f t="shared" si="169"/>
        <v>10:06</v>
      </c>
      <c r="J909" s="5">
        <f t="shared" si="170"/>
        <v>7.013888888888889E-3</v>
      </c>
      <c r="K909">
        <f t="shared" si="168"/>
        <v>6.122685185185185E-3</v>
      </c>
      <c r="L909">
        <f t="shared" si="171"/>
        <v>7.013888888888889E-3</v>
      </c>
      <c r="M909">
        <f t="shared" si="161"/>
        <v>8.9120370370370395E-4</v>
      </c>
    </row>
    <row r="910" spans="1:13" x14ac:dyDescent="0.2">
      <c r="A910">
        <v>909</v>
      </c>
      <c r="B910" t="s">
        <v>864</v>
      </c>
      <c r="C910" t="s">
        <v>892</v>
      </c>
      <c r="D910" t="str">
        <f t="shared" si="164"/>
        <v>Patrick Vallance</v>
      </c>
      <c r="E910" t="str">
        <f t="shared" si="165"/>
        <v>10:20</v>
      </c>
      <c r="F910">
        <f t="shared" si="166"/>
        <v>263</v>
      </c>
      <c r="H910" t="str">
        <f t="shared" si="167"/>
        <v>Apr 9, 2020</v>
      </c>
      <c r="I910" t="str">
        <f t="shared" si="169"/>
        <v>10:20</v>
      </c>
      <c r="J910" s="5">
        <f t="shared" si="170"/>
        <v>7.1759259259259259E-3</v>
      </c>
      <c r="K910">
        <f t="shared" si="168"/>
        <v>7.1759259259259259E-3</v>
      </c>
      <c r="L910">
        <f t="shared" si="171"/>
        <v>1.2395833333333335E-2</v>
      </c>
      <c r="M910">
        <f t="shared" si="161"/>
        <v>5.2199074074074092E-3</v>
      </c>
    </row>
    <row r="911" spans="1:13" x14ac:dyDescent="0.2">
      <c r="A911">
        <v>910</v>
      </c>
      <c r="B911" t="s">
        <v>864</v>
      </c>
      <c r="C911" t="s">
        <v>893</v>
      </c>
      <c r="D911" t="str">
        <f t="shared" si="164"/>
        <v>Dominic Raab</v>
      </c>
      <c r="E911" t="str">
        <f t="shared" si="165"/>
        <v>10:35</v>
      </c>
      <c r="F911">
        <f t="shared" si="166"/>
        <v>42</v>
      </c>
      <c r="H911" t="str">
        <f t="shared" si="167"/>
        <v>Apr 9, 2020</v>
      </c>
      <c r="I911" t="str">
        <f t="shared" si="169"/>
        <v>10:35</v>
      </c>
      <c r="J911" s="5">
        <f t="shared" si="170"/>
        <v>7.3495370370370372E-3</v>
      </c>
      <c r="K911">
        <f t="shared" si="168"/>
        <v>2.3148148148148147E-5</v>
      </c>
      <c r="L911">
        <f t="shared" si="171"/>
        <v>2.2789351851851852E-2</v>
      </c>
      <c r="M911">
        <f t="shared" si="161"/>
        <v>2.2766203703703705E-2</v>
      </c>
    </row>
    <row r="912" spans="1:13" x14ac:dyDescent="0.2">
      <c r="A912">
        <v>911</v>
      </c>
      <c r="B912" t="s">
        <v>864</v>
      </c>
      <c r="C912" t="s">
        <v>894</v>
      </c>
      <c r="D912" t="str">
        <f t="shared" si="164"/>
        <v>Sam Coates</v>
      </c>
      <c r="E912" t="str">
        <f t="shared" si="165"/>
        <v>10:39</v>
      </c>
      <c r="F912">
        <f t="shared" si="166"/>
        <v>380</v>
      </c>
      <c r="H912" t="str">
        <f t="shared" si="167"/>
        <v>Apr 9, 2020</v>
      </c>
      <c r="I912" t="str">
        <f t="shared" si="169"/>
        <v>10:39</v>
      </c>
      <c r="J912" s="5">
        <f t="shared" si="170"/>
        <v>7.3958333333333341E-3</v>
      </c>
      <c r="K912">
        <f t="shared" si="168"/>
        <v>7.3958333333333341E-3</v>
      </c>
      <c r="L912">
        <f t="shared" si="171"/>
        <v>1.0046296296296296E-2</v>
      </c>
      <c r="M912">
        <f t="shared" si="161"/>
        <v>2.6504629629629621E-3</v>
      </c>
    </row>
    <row r="913" spans="1:13" x14ac:dyDescent="0.2">
      <c r="A913">
        <v>912</v>
      </c>
      <c r="B913" t="s">
        <v>864</v>
      </c>
      <c r="C913" t="s">
        <v>895</v>
      </c>
      <c r="D913" t="str">
        <f t="shared" si="164"/>
        <v>Sam Coates</v>
      </c>
      <c r="E913" t="str">
        <f t="shared" si="165"/>
        <v>11:02</v>
      </c>
      <c r="F913">
        <f t="shared" si="166"/>
        <v>311</v>
      </c>
      <c r="H913" t="str">
        <f t="shared" si="167"/>
        <v>Apr 9, 2020</v>
      </c>
      <c r="I913" t="str">
        <f t="shared" si="169"/>
        <v>10:39</v>
      </c>
      <c r="J913" s="5">
        <f t="shared" si="170"/>
        <v>7.6620370370370366E-3</v>
      </c>
      <c r="K913">
        <f t="shared" si="168"/>
        <v>7.3958333333333341E-3</v>
      </c>
      <c r="L913">
        <f t="shared" si="171"/>
        <v>1.0046296296296296E-2</v>
      </c>
      <c r="M913">
        <f t="shared" si="161"/>
        <v>2.6504629629629621E-3</v>
      </c>
    </row>
    <row r="914" spans="1:13" x14ac:dyDescent="0.2">
      <c r="A914">
        <v>913</v>
      </c>
      <c r="B914" t="s">
        <v>864</v>
      </c>
      <c r="C914" t="s">
        <v>896</v>
      </c>
      <c r="D914" t="str">
        <f t="shared" si="164"/>
        <v>Dominic Raab</v>
      </c>
      <c r="E914" t="str">
        <f t="shared" si="165"/>
        <v>11:23</v>
      </c>
      <c r="F914">
        <f t="shared" si="166"/>
        <v>298</v>
      </c>
      <c r="H914" t="str">
        <f t="shared" si="167"/>
        <v>Apr 9, 2020</v>
      </c>
      <c r="I914" t="str">
        <f t="shared" si="169"/>
        <v>11:23</v>
      </c>
      <c r="J914" s="5">
        <f t="shared" si="170"/>
        <v>7.905092592592592E-3</v>
      </c>
      <c r="K914">
        <f t="shared" si="168"/>
        <v>2.3148148148148147E-5</v>
      </c>
      <c r="L914">
        <f t="shared" si="171"/>
        <v>2.2789351851851852E-2</v>
      </c>
      <c r="M914">
        <f t="shared" si="161"/>
        <v>2.2766203703703705E-2</v>
      </c>
    </row>
    <row r="915" spans="1:13" x14ac:dyDescent="0.2">
      <c r="A915">
        <v>914</v>
      </c>
      <c r="B915" t="s">
        <v>864</v>
      </c>
      <c r="C915" t="s">
        <v>897</v>
      </c>
      <c r="D915" t="str">
        <f t="shared" si="164"/>
        <v>Dominic Raab</v>
      </c>
      <c r="E915" t="str">
        <f t="shared" si="165"/>
        <v>11:38</v>
      </c>
      <c r="F915">
        <f t="shared" si="166"/>
        <v>323</v>
      </c>
      <c r="H915" t="str">
        <f t="shared" si="167"/>
        <v>Apr 9, 2020</v>
      </c>
      <c r="I915" t="str">
        <f t="shared" si="169"/>
        <v>11:23</v>
      </c>
      <c r="J915" s="5">
        <f t="shared" si="170"/>
        <v>8.0787037037037043E-3</v>
      </c>
      <c r="K915">
        <f t="shared" si="168"/>
        <v>2.3148148148148147E-5</v>
      </c>
      <c r="L915">
        <f t="shared" si="171"/>
        <v>2.2789351851851852E-2</v>
      </c>
      <c r="M915">
        <f t="shared" si="161"/>
        <v>2.2766203703703705E-2</v>
      </c>
    </row>
    <row r="916" spans="1:13" x14ac:dyDescent="0.2">
      <c r="A916">
        <v>915</v>
      </c>
      <c r="B916" t="s">
        <v>864</v>
      </c>
      <c r="C916" t="s">
        <v>898</v>
      </c>
      <c r="D916" t="str">
        <f t="shared" si="164"/>
        <v>Dominic Raab</v>
      </c>
      <c r="E916" t="str">
        <f t="shared" si="165"/>
        <v>11:56</v>
      </c>
      <c r="F916">
        <f t="shared" si="166"/>
        <v>51</v>
      </c>
      <c r="H916" t="str">
        <f t="shared" si="167"/>
        <v>Apr 9, 2020</v>
      </c>
      <c r="I916" t="str">
        <f t="shared" si="169"/>
        <v>11:23</v>
      </c>
      <c r="J916" s="5">
        <f t="shared" si="170"/>
        <v>8.2870370370370372E-3</v>
      </c>
      <c r="K916">
        <f t="shared" si="168"/>
        <v>2.3148148148148147E-5</v>
      </c>
      <c r="L916">
        <f t="shared" si="171"/>
        <v>2.2789351851851852E-2</v>
      </c>
      <c r="M916">
        <f t="shared" si="161"/>
        <v>2.2766203703703705E-2</v>
      </c>
    </row>
    <row r="917" spans="1:13" x14ac:dyDescent="0.2">
      <c r="A917">
        <v>916</v>
      </c>
      <c r="B917" t="s">
        <v>864</v>
      </c>
      <c r="C917" t="s">
        <v>899</v>
      </c>
      <c r="D917" t="str">
        <f t="shared" ref="D917:D948" si="172">LEFT(C917,FIND("(",C917)-3)</f>
        <v>Chris Whitty</v>
      </c>
      <c r="E917" t="str">
        <f t="shared" ref="E917:E948" si="173">MID(C917,FIND("(",C917)+1,5)</f>
        <v>11:56</v>
      </c>
      <c r="F917">
        <f t="shared" si="166"/>
        <v>553</v>
      </c>
      <c r="H917" t="str">
        <f t="shared" si="167"/>
        <v>Apr 9, 2020</v>
      </c>
      <c r="I917" t="str">
        <f t="shared" si="169"/>
        <v>11:56</v>
      </c>
      <c r="J917" s="5">
        <f t="shared" si="170"/>
        <v>8.2870370370370372E-3</v>
      </c>
      <c r="K917">
        <f t="shared" si="168"/>
        <v>8.2870370370370372E-3</v>
      </c>
      <c r="L917">
        <f t="shared" si="171"/>
        <v>2.210648148148148E-2</v>
      </c>
      <c r="M917">
        <f t="shared" si="161"/>
        <v>1.3819444444444443E-2</v>
      </c>
    </row>
    <row r="918" spans="1:13" x14ac:dyDescent="0.2">
      <c r="A918">
        <v>917</v>
      </c>
      <c r="B918" t="s">
        <v>864</v>
      </c>
      <c r="C918" t="s">
        <v>900</v>
      </c>
      <c r="D918" t="str">
        <f t="shared" si="172"/>
        <v>Chris Whitty</v>
      </c>
      <c r="E918" t="str">
        <f t="shared" si="173"/>
        <v>12:31</v>
      </c>
      <c r="F918">
        <f t="shared" si="166"/>
        <v>206</v>
      </c>
      <c r="H918" t="str">
        <f t="shared" si="167"/>
        <v>Apr 9, 2020</v>
      </c>
      <c r="I918" t="str">
        <f t="shared" si="169"/>
        <v>11:56</v>
      </c>
      <c r="J918" s="5">
        <f t="shared" si="170"/>
        <v>8.6921296296296312E-3</v>
      </c>
      <c r="K918">
        <f t="shared" si="168"/>
        <v>8.2870370370370372E-3</v>
      </c>
      <c r="L918">
        <f t="shared" si="171"/>
        <v>2.210648148148148E-2</v>
      </c>
      <c r="M918">
        <f t="shared" si="161"/>
        <v>1.3819444444444443E-2</v>
      </c>
    </row>
    <row r="919" spans="1:13" x14ac:dyDescent="0.2">
      <c r="A919">
        <v>918</v>
      </c>
      <c r="B919" t="s">
        <v>864</v>
      </c>
      <c r="C919" t="s">
        <v>901</v>
      </c>
      <c r="D919" t="str">
        <f t="shared" si="172"/>
        <v>Chris Whitty</v>
      </c>
      <c r="E919" t="str">
        <f t="shared" si="173"/>
        <v>12:44</v>
      </c>
      <c r="F919">
        <f t="shared" si="166"/>
        <v>675</v>
      </c>
      <c r="H919" t="str">
        <f t="shared" si="167"/>
        <v>Apr 9, 2020</v>
      </c>
      <c r="I919" t="str">
        <f t="shared" si="169"/>
        <v>11:56</v>
      </c>
      <c r="J919" s="5">
        <f t="shared" si="170"/>
        <v>8.8425925925925911E-3</v>
      </c>
      <c r="K919">
        <f t="shared" si="168"/>
        <v>8.2870370370370372E-3</v>
      </c>
      <c r="L919">
        <f t="shared" si="171"/>
        <v>2.210648148148148E-2</v>
      </c>
      <c r="M919">
        <f t="shared" si="161"/>
        <v>1.3819444444444443E-2</v>
      </c>
    </row>
    <row r="920" spans="1:13" x14ac:dyDescent="0.2">
      <c r="A920">
        <v>919</v>
      </c>
      <c r="B920" t="s">
        <v>864</v>
      </c>
      <c r="C920" t="s">
        <v>902</v>
      </c>
      <c r="D920" t="str">
        <f t="shared" si="172"/>
        <v>Chris Whitty</v>
      </c>
      <c r="E920" t="str">
        <f t="shared" si="173"/>
        <v>13:24</v>
      </c>
      <c r="F920">
        <f t="shared" si="166"/>
        <v>512</v>
      </c>
      <c r="H920" t="str">
        <f t="shared" si="167"/>
        <v>Apr 9, 2020</v>
      </c>
      <c r="I920" t="str">
        <f t="shared" si="169"/>
        <v>11:56</v>
      </c>
      <c r="J920" s="5">
        <f t="shared" si="170"/>
        <v>9.3055555555555548E-3</v>
      </c>
      <c r="K920">
        <f t="shared" si="168"/>
        <v>8.2870370370370372E-3</v>
      </c>
      <c r="L920">
        <f t="shared" si="171"/>
        <v>2.210648148148148E-2</v>
      </c>
      <c r="M920">
        <f t="shared" si="161"/>
        <v>1.3819444444444443E-2</v>
      </c>
    </row>
    <row r="921" spans="1:13" x14ac:dyDescent="0.2">
      <c r="A921">
        <v>920</v>
      </c>
      <c r="B921" t="s">
        <v>864</v>
      </c>
      <c r="C921" t="s">
        <v>903</v>
      </c>
      <c r="D921" t="str">
        <f t="shared" si="172"/>
        <v>Patrick Vallance</v>
      </c>
      <c r="E921" t="str">
        <f t="shared" si="173"/>
        <v>13:52</v>
      </c>
      <c r="F921">
        <f t="shared" si="166"/>
        <v>58</v>
      </c>
      <c r="H921" t="str">
        <f t="shared" si="167"/>
        <v>Apr 9, 2020</v>
      </c>
      <c r="I921" t="str">
        <f t="shared" si="169"/>
        <v>13:52</v>
      </c>
      <c r="J921" s="5">
        <f t="shared" si="170"/>
        <v>9.6296296296296303E-3</v>
      </c>
      <c r="K921">
        <f t="shared" si="168"/>
        <v>7.1759259259259259E-3</v>
      </c>
      <c r="L921">
        <f t="shared" si="171"/>
        <v>1.2395833333333335E-2</v>
      </c>
      <c r="M921">
        <f t="shared" si="161"/>
        <v>5.2199074074074092E-3</v>
      </c>
    </row>
    <row r="922" spans="1:13" x14ac:dyDescent="0.2">
      <c r="A922">
        <v>921</v>
      </c>
      <c r="B922" t="s">
        <v>864</v>
      </c>
      <c r="C922" t="s">
        <v>904</v>
      </c>
      <c r="D922" t="str">
        <f t="shared" si="172"/>
        <v>Sam Coates</v>
      </c>
      <c r="E922" t="str">
        <f t="shared" si="173"/>
        <v>13:54</v>
      </c>
      <c r="F922">
        <f t="shared" si="166"/>
        <v>27</v>
      </c>
      <c r="H922" t="str">
        <f t="shared" si="167"/>
        <v>Apr 9, 2020</v>
      </c>
      <c r="I922" t="str">
        <f t="shared" si="169"/>
        <v>13:54</v>
      </c>
      <c r="J922" s="5">
        <f t="shared" si="170"/>
        <v>9.6527777777777775E-3</v>
      </c>
      <c r="K922">
        <f t="shared" si="168"/>
        <v>7.3958333333333341E-3</v>
      </c>
      <c r="L922">
        <f t="shared" si="171"/>
        <v>1.0046296296296296E-2</v>
      </c>
      <c r="M922">
        <f t="shared" si="161"/>
        <v>2.6504629629629621E-3</v>
      </c>
    </row>
    <row r="923" spans="1:13" x14ac:dyDescent="0.2">
      <c r="A923">
        <v>922</v>
      </c>
      <c r="B923" t="s">
        <v>864</v>
      </c>
      <c r="C923" t="s">
        <v>905</v>
      </c>
      <c r="D923" t="str">
        <f t="shared" si="172"/>
        <v>Patrick Vallance</v>
      </c>
      <c r="E923" t="str">
        <f t="shared" si="173"/>
        <v>13:54</v>
      </c>
      <c r="F923">
        <f t="shared" si="166"/>
        <v>588</v>
      </c>
      <c r="H923" t="str">
        <f t="shared" si="167"/>
        <v>Apr 9, 2020</v>
      </c>
      <c r="I923" t="str">
        <f t="shared" si="169"/>
        <v>13:54</v>
      </c>
      <c r="J923" s="5">
        <f t="shared" si="170"/>
        <v>9.6527777777777775E-3</v>
      </c>
      <c r="K923">
        <f t="shared" si="168"/>
        <v>7.1759259259259259E-3</v>
      </c>
      <c r="L923">
        <f t="shared" si="171"/>
        <v>1.2395833333333335E-2</v>
      </c>
      <c r="M923">
        <f t="shared" si="161"/>
        <v>5.2199074074074092E-3</v>
      </c>
    </row>
    <row r="924" spans="1:13" x14ac:dyDescent="0.2">
      <c r="A924">
        <v>923</v>
      </c>
      <c r="B924" t="s">
        <v>864</v>
      </c>
      <c r="C924" t="s">
        <v>906</v>
      </c>
      <c r="D924" t="str">
        <f t="shared" si="172"/>
        <v>Dominic Raab</v>
      </c>
      <c r="E924" t="str">
        <f t="shared" si="173"/>
        <v>14:25</v>
      </c>
      <c r="F924">
        <f t="shared" si="166"/>
        <v>52</v>
      </c>
      <c r="H924" t="str">
        <f t="shared" si="167"/>
        <v>Apr 9, 2020</v>
      </c>
      <c r="I924" t="str">
        <f t="shared" si="169"/>
        <v>14:25</v>
      </c>
      <c r="J924" s="5">
        <f t="shared" si="170"/>
        <v>1.0011574074074074E-2</v>
      </c>
      <c r="K924">
        <f t="shared" si="168"/>
        <v>2.3148148148148147E-5</v>
      </c>
      <c r="L924">
        <f t="shared" si="171"/>
        <v>2.2789351851851852E-2</v>
      </c>
      <c r="M924">
        <f t="shared" si="161"/>
        <v>2.2766203703703705E-2</v>
      </c>
    </row>
    <row r="925" spans="1:13" x14ac:dyDescent="0.2">
      <c r="A925">
        <v>924</v>
      </c>
      <c r="B925" t="s">
        <v>864</v>
      </c>
      <c r="C925" t="s">
        <v>907</v>
      </c>
      <c r="D925" t="str">
        <f t="shared" si="172"/>
        <v>Sam Coates</v>
      </c>
      <c r="E925" t="str">
        <f t="shared" si="173"/>
        <v>14:28</v>
      </c>
      <c r="F925">
        <f t="shared" si="166"/>
        <v>347</v>
      </c>
      <c r="H925" t="str">
        <f t="shared" si="167"/>
        <v>Apr 9, 2020</v>
      </c>
      <c r="I925" t="str">
        <f t="shared" si="169"/>
        <v>14:28</v>
      </c>
      <c r="J925" s="5">
        <f t="shared" si="170"/>
        <v>1.0046296296296296E-2</v>
      </c>
      <c r="K925">
        <f t="shared" si="168"/>
        <v>7.3958333333333341E-3</v>
      </c>
      <c r="L925">
        <f t="shared" si="171"/>
        <v>1.0046296296296296E-2</v>
      </c>
      <c r="M925">
        <f t="shared" si="161"/>
        <v>2.6504629629629621E-3</v>
      </c>
    </row>
    <row r="926" spans="1:13" x14ac:dyDescent="0.2">
      <c r="A926">
        <v>925</v>
      </c>
      <c r="B926" t="s">
        <v>864</v>
      </c>
      <c r="C926" t="s">
        <v>908</v>
      </c>
      <c r="D926" t="str">
        <f t="shared" si="172"/>
        <v>Dominic Raab</v>
      </c>
      <c r="E926" t="str">
        <f t="shared" si="173"/>
        <v>14:47</v>
      </c>
      <c r="F926">
        <f t="shared" si="166"/>
        <v>658</v>
      </c>
      <c r="H926" t="str">
        <f t="shared" si="167"/>
        <v>Apr 9, 2020</v>
      </c>
      <c r="I926" t="str">
        <f t="shared" si="169"/>
        <v>14:47</v>
      </c>
      <c r="J926" s="5">
        <f t="shared" si="170"/>
        <v>1.0266203703703703E-2</v>
      </c>
      <c r="K926">
        <f t="shared" si="168"/>
        <v>2.3148148148148147E-5</v>
      </c>
      <c r="L926">
        <f t="shared" si="171"/>
        <v>2.2789351851851852E-2</v>
      </c>
      <c r="M926">
        <f t="shared" si="161"/>
        <v>2.2766203703703705E-2</v>
      </c>
    </row>
    <row r="927" spans="1:13" x14ac:dyDescent="0.2">
      <c r="A927">
        <v>926</v>
      </c>
      <c r="B927" t="s">
        <v>864</v>
      </c>
      <c r="C927" t="s">
        <v>909</v>
      </c>
      <c r="D927" t="str">
        <f t="shared" si="172"/>
        <v>Dominic Raab</v>
      </c>
      <c r="E927" t="str">
        <f t="shared" si="173"/>
        <v>15:23</v>
      </c>
      <c r="F927">
        <f t="shared" si="166"/>
        <v>72</v>
      </c>
      <c r="H927" t="str">
        <f t="shared" si="167"/>
        <v>Apr 9, 2020</v>
      </c>
      <c r="I927" t="str">
        <f t="shared" si="169"/>
        <v>14:47</v>
      </c>
      <c r="J927" s="5">
        <f t="shared" si="170"/>
        <v>1.068287037037037E-2</v>
      </c>
      <c r="K927">
        <f t="shared" si="168"/>
        <v>2.3148148148148147E-5</v>
      </c>
      <c r="L927">
        <f t="shared" si="171"/>
        <v>2.2789351851851852E-2</v>
      </c>
      <c r="M927">
        <f t="shared" ref="M927:M990" si="174">L927-K927</f>
        <v>2.2766203703703705E-2</v>
      </c>
    </row>
    <row r="928" spans="1:13" x14ac:dyDescent="0.2">
      <c r="A928">
        <v>927</v>
      </c>
      <c r="B928" t="s">
        <v>864</v>
      </c>
      <c r="C928" t="s">
        <v>910</v>
      </c>
      <c r="D928" t="str">
        <f t="shared" si="172"/>
        <v>Dominic Raab</v>
      </c>
      <c r="E928" t="str">
        <f t="shared" si="173"/>
        <v>15:26</v>
      </c>
      <c r="F928">
        <f t="shared" si="166"/>
        <v>53</v>
      </c>
      <c r="H928" t="str">
        <f t="shared" si="167"/>
        <v>Apr 9, 2020</v>
      </c>
      <c r="I928" t="str">
        <f t="shared" si="169"/>
        <v>14:47</v>
      </c>
      <c r="J928" s="5">
        <f t="shared" si="170"/>
        <v>1.0717592592592593E-2</v>
      </c>
      <c r="K928">
        <f t="shared" si="168"/>
        <v>2.3148148148148147E-5</v>
      </c>
      <c r="L928">
        <f t="shared" si="171"/>
        <v>2.2789351851851852E-2</v>
      </c>
      <c r="M928">
        <f t="shared" si="174"/>
        <v>2.2766203703703705E-2</v>
      </c>
    </row>
    <row r="929" spans="1:13" x14ac:dyDescent="0.2">
      <c r="A929">
        <v>928</v>
      </c>
      <c r="B929" t="s">
        <v>864</v>
      </c>
      <c r="C929" t="s">
        <v>911</v>
      </c>
      <c r="D929" t="str">
        <f t="shared" si="172"/>
        <v>Hannah Miller</v>
      </c>
      <c r="E929" t="str">
        <f t="shared" si="173"/>
        <v>15:30</v>
      </c>
      <c r="F929">
        <f t="shared" si="166"/>
        <v>294</v>
      </c>
      <c r="H929" t="str">
        <f t="shared" si="167"/>
        <v>Apr 9, 2020</v>
      </c>
      <c r="I929" t="str">
        <f t="shared" si="169"/>
        <v>15:30</v>
      </c>
      <c r="J929" s="5">
        <f t="shared" si="170"/>
        <v>1.0763888888888891E-2</v>
      </c>
      <c r="K929">
        <f t="shared" si="168"/>
        <v>1.0763888888888891E-2</v>
      </c>
      <c r="L929">
        <f t="shared" si="171"/>
        <v>1.2002314814814815E-2</v>
      </c>
      <c r="M929">
        <f t="shared" si="174"/>
        <v>1.2384259259259241E-3</v>
      </c>
    </row>
    <row r="930" spans="1:13" x14ac:dyDescent="0.2">
      <c r="A930">
        <v>929</v>
      </c>
      <c r="B930" t="s">
        <v>864</v>
      </c>
      <c r="C930" t="s">
        <v>912</v>
      </c>
      <c r="D930" t="str">
        <f t="shared" si="172"/>
        <v>Hannah Miller</v>
      </c>
      <c r="E930" t="str">
        <f t="shared" si="173"/>
        <v>15:44</v>
      </c>
      <c r="F930">
        <f t="shared" si="166"/>
        <v>372</v>
      </c>
      <c r="H930" t="str">
        <f t="shared" si="167"/>
        <v>Apr 9, 2020</v>
      </c>
      <c r="I930" t="str">
        <f t="shared" si="169"/>
        <v>15:30</v>
      </c>
      <c r="J930" s="5">
        <f t="shared" si="170"/>
        <v>1.0925925925925924E-2</v>
      </c>
      <c r="K930">
        <f t="shared" si="168"/>
        <v>1.0763888888888891E-2</v>
      </c>
      <c r="L930">
        <f t="shared" si="171"/>
        <v>1.2002314814814815E-2</v>
      </c>
      <c r="M930">
        <f t="shared" si="174"/>
        <v>1.2384259259259241E-3</v>
      </c>
    </row>
    <row r="931" spans="1:13" x14ac:dyDescent="0.2">
      <c r="A931">
        <v>930</v>
      </c>
      <c r="B931" t="s">
        <v>864</v>
      </c>
      <c r="C931" t="s">
        <v>913</v>
      </c>
      <c r="D931" t="str">
        <f t="shared" si="172"/>
        <v>Dominic Raab</v>
      </c>
      <c r="E931" t="str">
        <f t="shared" si="173"/>
        <v>16:06</v>
      </c>
      <c r="F931">
        <f t="shared" si="166"/>
        <v>515</v>
      </c>
      <c r="H931" t="str">
        <f t="shared" si="167"/>
        <v>Apr 9, 2020</v>
      </c>
      <c r="I931" t="str">
        <f t="shared" si="169"/>
        <v>16:06</v>
      </c>
      <c r="J931" s="5">
        <f t="shared" si="170"/>
        <v>1.1180555555555556E-2</v>
      </c>
      <c r="K931">
        <f t="shared" si="168"/>
        <v>2.3148148148148147E-5</v>
      </c>
      <c r="L931">
        <f t="shared" si="171"/>
        <v>2.2789351851851852E-2</v>
      </c>
      <c r="M931">
        <f t="shared" si="174"/>
        <v>2.2766203703703705E-2</v>
      </c>
    </row>
    <row r="932" spans="1:13" x14ac:dyDescent="0.2">
      <c r="A932">
        <v>931</v>
      </c>
      <c r="B932" t="s">
        <v>864</v>
      </c>
      <c r="C932" t="s">
        <v>914</v>
      </c>
      <c r="D932" t="str">
        <f t="shared" si="172"/>
        <v>Dominic Raab</v>
      </c>
      <c r="E932" t="str">
        <f t="shared" si="173"/>
        <v>16:32</v>
      </c>
      <c r="F932">
        <f t="shared" si="166"/>
        <v>716</v>
      </c>
      <c r="H932" t="str">
        <f t="shared" si="167"/>
        <v>Apr 9, 2020</v>
      </c>
      <c r="I932" t="str">
        <f t="shared" si="169"/>
        <v>16:06</v>
      </c>
      <c r="J932" s="5">
        <f t="shared" si="170"/>
        <v>1.1481481481481483E-2</v>
      </c>
      <c r="K932">
        <f t="shared" si="168"/>
        <v>2.3148148148148147E-5</v>
      </c>
      <c r="L932">
        <f t="shared" si="171"/>
        <v>2.2789351851851852E-2</v>
      </c>
      <c r="M932">
        <f t="shared" si="174"/>
        <v>2.2766203703703705E-2</v>
      </c>
    </row>
    <row r="933" spans="1:13" x14ac:dyDescent="0.2">
      <c r="A933">
        <v>932</v>
      </c>
      <c r="B933" t="s">
        <v>864</v>
      </c>
      <c r="C933" t="s">
        <v>915</v>
      </c>
      <c r="D933" t="str">
        <f t="shared" si="172"/>
        <v>Dominic Raab</v>
      </c>
      <c r="E933" t="str">
        <f t="shared" si="173"/>
        <v>17:15</v>
      </c>
      <c r="F933">
        <f t="shared" si="166"/>
        <v>54</v>
      </c>
      <c r="H933" t="str">
        <f t="shared" si="167"/>
        <v>Apr 9, 2020</v>
      </c>
      <c r="I933" t="str">
        <f t="shared" si="169"/>
        <v>16:06</v>
      </c>
      <c r="J933" s="5">
        <f t="shared" si="170"/>
        <v>1.1979166666666666E-2</v>
      </c>
      <c r="K933">
        <f t="shared" si="168"/>
        <v>2.3148148148148147E-5</v>
      </c>
      <c r="L933">
        <f t="shared" si="171"/>
        <v>2.2789351851851852E-2</v>
      </c>
      <c r="M933">
        <f t="shared" si="174"/>
        <v>2.2766203703703705E-2</v>
      </c>
    </row>
    <row r="934" spans="1:13" x14ac:dyDescent="0.2">
      <c r="A934">
        <v>933</v>
      </c>
      <c r="B934" t="s">
        <v>864</v>
      </c>
      <c r="C934" t="s">
        <v>916</v>
      </c>
      <c r="D934" t="str">
        <f t="shared" si="172"/>
        <v>Hannah Miller</v>
      </c>
      <c r="E934" t="str">
        <f t="shared" si="173"/>
        <v>17:17</v>
      </c>
      <c r="F934">
        <f t="shared" si="166"/>
        <v>255</v>
      </c>
      <c r="H934" t="str">
        <f t="shared" si="167"/>
        <v>Apr 9, 2020</v>
      </c>
      <c r="I934" t="str">
        <f t="shared" si="169"/>
        <v>17:17</v>
      </c>
      <c r="J934" s="5">
        <f t="shared" si="170"/>
        <v>1.2002314814814815E-2</v>
      </c>
      <c r="K934">
        <f t="shared" si="168"/>
        <v>1.0763888888888891E-2</v>
      </c>
      <c r="L934">
        <f t="shared" si="171"/>
        <v>1.2002314814814815E-2</v>
      </c>
      <c r="M934">
        <f t="shared" si="174"/>
        <v>1.2384259259259241E-3</v>
      </c>
    </row>
    <row r="935" spans="1:13" x14ac:dyDescent="0.2">
      <c r="A935">
        <v>934</v>
      </c>
      <c r="B935" t="s">
        <v>864</v>
      </c>
      <c r="C935" t="s">
        <v>917</v>
      </c>
      <c r="D935" t="str">
        <f t="shared" si="172"/>
        <v>Patrick Vallance</v>
      </c>
      <c r="E935" t="str">
        <f t="shared" si="173"/>
        <v>17:31</v>
      </c>
      <c r="F935">
        <f t="shared" si="166"/>
        <v>423</v>
      </c>
      <c r="H935" t="str">
        <f t="shared" si="167"/>
        <v>Apr 9, 2020</v>
      </c>
      <c r="I935" t="str">
        <f t="shared" si="169"/>
        <v>17:31</v>
      </c>
      <c r="J935" s="5">
        <f t="shared" si="170"/>
        <v>1.2164351851851852E-2</v>
      </c>
      <c r="K935">
        <f t="shared" si="168"/>
        <v>7.1759259259259259E-3</v>
      </c>
      <c r="L935">
        <f t="shared" si="171"/>
        <v>1.2395833333333335E-2</v>
      </c>
      <c r="M935">
        <f t="shared" si="174"/>
        <v>5.2199074074074092E-3</v>
      </c>
    </row>
    <row r="936" spans="1:13" x14ac:dyDescent="0.2">
      <c r="A936">
        <v>935</v>
      </c>
      <c r="B936" t="s">
        <v>864</v>
      </c>
      <c r="C936" t="s">
        <v>918</v>
      </c>
      <c r="D936" t="str">
        <f t="shared" si="172"/>
        <v>Patrick Vallance</v>
      </c>
      <c r="E936" t="str">
        <f t="shared" si="173"/>
        <v>17:51</v>
      </c>
      <c r="F936">
        <f t="shared" si="166"/>
        <v>47</v>
      </c>
      <c r="H936" t="str">
        <f t="shared" si="167"/>
        <v>Apr 9, 2020</v>
      </c>
      <c r="I936" t="str">
        <f t="shared" si="169"/>
        <v>17:31</v>
      </c>
      <c r="J936" s="5">
        <f t="shared" si="170"/>
        <v>1.2395833333333335E-2</v>
      </c>
      <c r="K936">
        <f t="shared" si="168"/>
        <v>7.1759259259259259E-3</v>
      </c>
      <c r="L936">
        <f t="shared" si="171"/>
        <v>1.2395833333333335E-2</v>
      </c>
      <c r="M936">
        <f t="shared" si="174"/>
        <v>5.2199074074074092E-3</v>
      </c>
    </row>
    <row r="937" spans="1:13" x14ac:dyDescent="0.2">
      <c r="A937">
        <v>936</v>
      </c>
      <c r="B937" t="s">
        <v>864</v>
      </c>
      <c r="C937" t="s">
        <v>919</v>
      </c>
      <c r="D937" t="str">
        <f t="shared" si="172"/>
        <v>Ben Kentish</v>
      </c>
      <c r="E937" t="str">
        <f t="shared" si="173"/>
        <v>17:55</v>
      </c>
      <c r="F937">
        <f t="shared" si="166"/>
        <v>184</v>
      </c>
      <c r="H937" t="str">
        <f t="shared" si="167"/>
        <v>Apr 9, 2020</v>
      </c>
      <c r="I937" t="str">
        <f t="shared" si="169"/>
        <v>17:55</v>
      </c>
      <c r="J937" s="5">
        <f t="shared" si="170"/>
        <v>1.2442129629629629E-2</v>
      </c>
      <c r="K937">
        <f t="shared" si="168"/>
        <v>1.2442129629629629E-2</v>
      </c>
      <c r="L937">
        <f t="shared" si="171"/>
        <v>1.4247685185185184E-2</v>
      </c>
      <c r="M937">
        <f t="shared" si="174"/>
        <v>1.805555555555555E-3</v>
      </c>
    </row>
    <row r="938" spans="1:13" x14ac:dyDescent="0.2">
      <c r="A938">
        <v>937</v>
      </c>
      <c r="B938" t="s">
        <v>864</v>
      </c>
      <c r="C938" t="s">
        <v>920</v>
      </c>
      <c r="D938" t="str">
        <f t="shared" si="172"/>
        <v>Ben Kentish</v>
      </c>
      <c r="E938" t="str">
        <f t="shared" si="173"/>
        <v>18:03</v>
      </c>
      <c r="F938">
        <f t="shared" si="166"/>
        <v>422</v>
      </c>
      <c r="H938" t="str">
        <f t="shared" si="167"/>
        <v>Apr 9, 2020</v>
      </c>
      <c r="I938" t="str">
        <f t="shared" si="169"/>
        <v>17:55</v>
      </c>
      <c r="J938" s="5">
        <f t="shared" si="170"/>
        <v>1.2534722222222223E-2</v>
      </c>
      <c r="K938">
        <f t="shared" si="168"/>
        <v>1.2442129629629629E-2</v>
      </c>
      <c r="L938">
        <f t="shared" si="171"/>
        <v>1.4247685185185184E-2</v>
      </c>
      <c r="M938">
        <f t="shared" si="174"/>
        <v>1.805555555555555E-3</v>
      </c>
    </row>
    <row r="939" spans="1:13" x14ac:dyDescent="0.2">
      <c r="A939">
        <v>938</v>
      </c>
      <c r="B939" t="s">
        <v>864</v>
      </c>
      <c r="C939" t="s">
        <v>921</v>
      </c>
      <c r="D939" t="str">
        <f t="shared" si="172"/>
        <v>Ben Kentish</v>
      </c>
      <c r="E939" t="str">
        <f t="shared" si="173"/>
        <v>18:27</v>
      </c>
      <c r="F939">
        <f t="shared" si="166"/>
        <v>471</v>
      </c>
      <c r="H939" t="str">
        <f t="shared" si="167"/>
        <v>Apr 9, 2020</v>
      </c>
      <c r="I939" t="str">
        <f t="shared" si="169"/>
        <v>17:55</v>
      </c>
      <c r="J939" s="5">
        <f t="shared" si="170"/>
        <v>1.2812499999999999E-2</v>
      </c>
      <c r="K939">
        <f t="shared" si="168"/>
        <v>1.2442129629629629E-2</v>
      </c>
      <c r="L939">
        <f t="shared" si="171"/>
        <v>1.4247685185185184E-2</v>
      </c>
      <c r="M939">
        <f t="shared" si="174"/>
        <v>1.805555555555555E-3</v>
      </c>
    </row>
    <row r="940" spans="1:13" x14ac:dyDescent="0.2">
      <c r="A940">
        <v>939</v>
      </c>
      <c r="B940" t="s">
        <v>864</v>
      </c>
      <c r="C940" t="s">
        <v>922</v>
      </c>
      <c r="D940" t="str">
        <f t="shared" si="172"/>
        <v>Dominic Raab</v>
      </c>
      <c r="E940" t="str">
        <f t="shared" si="173"/>
        <v>18:55</v>
      </c>
      <c r="F940">
        <f t="shared" si="166"/>
        <v>517</v>
      </c>
      <c r="H940" t="str">
        <f t="shared" si="167"/>
        <v>Apr 9, 2020</v>
      </c>
      <c r="I940" t="str">
        <f t="shared" si="169"/>
        <v>18:55</v>
      </c>
      <c r="J940" s="5">
        <f t="shared" si="170"/>
        <v>1.3136574074074077E-2</v>
      </c>
      <c r="K940">
        <f t="shared" si="168"/>
        <v>2.3148148148148147E-5</v>
      </c>
      <c r="L940">
        <f t="shared" si="171"/>
        <v>2.2789351851851852E-2</v>
      </c>
      <c r="M940">
        <f t="shared" si="174"/>
        <v>2.2766203703703705E-2</v>
      </c>
    </row>
    <row r="941" spans="1:13" x14ac:dyDescent="0.2">
      <c r="A941">
        <v>940</v>
      </c>
      <c r="B941" t="s">
        <v>864</v>
      </c>
      <c r="C941" t="s">
        <v>923</v>
      </c>
      <c r="D941" t="str">
        <f t="shared" si="172"/>
        <v>Dominic Raab</v>
      </c>
      <c r="E941" t="str">
        <f t="shared" si="173"/>
        <v>19:22</v>
      </c>
      <c r="F941">
        <f t="shared" si="166"/>
        <v>274</v>
      </c>
      <c r="H941" t="str">
        <f t="shared" si="167"/>
        <v>Apr 9, 2020</v>
      </c>
      <c r="I941" t="str">
        <f t="shared" si="169"/>
        <v>18:55</v>
      </c>
      <c r="J941" s="5">
        <f t="shared" si="170"/>
        <v>1.3449074074074073E-2</v>
      </c>
      <c r="K941">
        <f t="shared" si="168"/>
        <v>2.3148148148148147E-5</v>
      </c>
      <c r="L941">
        <f t="shared" si="171"/>
        <v>2.2789351851851852E-2</v>
      </c>
      <c r="M941">
        <f t="shared" si="174"/>
        <v>2.2766203703703705E-2</v>
      </c>
    </row>
    <row r="942" spans="1:13" x14ac:dyDescent="0.2">
      <c r="A942">
        <v>941</v>
      </c>
      <c r="B942" t="s">
        <v>864</v>
      </c>
      <c r="C942" t="s">
        <v>924</v>
      </c>
      <c r="D942" t="str">
        <f t="shared" si="172"/>
        <v>Sir Patrick Vallance</v>
      </c>
      <c r="E942" t="str">
        <f t="shared" si="173"/>
        <v>19:36</v>
      </c>
      <c r="F942">
        <f t="shared" si="166"/>
        <v>317</v>
      </c>
      <c r="H942" t="str">
        <f t="shared" si="167"/>
        <v>Apr 9, 2020</v>
      </c>
      <c r="I942" t="str">
        <f t="shared" si="169"/>
        <v>19:36</v>
      </c>
      <c r="J942" s="5">
        <f t="shared" si="170"/>
        <v>1.3611111111111114E-2</v>
      </c>
      <c r="K942">
        <f t="shared" si="168"/>
        <v>3.4375E-3</v>
      </c>
      <c r="L942">
        <f t="shared" si="171"/>
        <v>1.6342592592592593E-2</v>
      </c>
      <c r="M942">
        <f t="shared" si="174"/>
        <v>1.2905092592592593E-2</v>
      </c>
    </row>
    <row r="943" spans="1:13" x14ac:dyDescent="0.2">
      <c r="A943">
        <v>942</v>
      </c>
      <c r="B943" t="s">
        <v>864</v>
      </c>
      <c r="C943" t="s">
        <v>925</v>
      </c>
      <c r="D943" t="str">
        <f t="shared" si="172"/>
        <v>Sir Patrick Vallance</v>
      </c>
      <c r="E943" t="str">
        <f t="shared" si="173"/>
        <v>19:50</v>
      </c>
      <c r="F943">
        <f t="shared" si="166"/>
        <v>501</v>
      </c>
      <c r="H943" t="str">
        <f t="shared" si="167"/>
        <v>Apr 9, 2020</v>
      </c>
      <c r="I943" t="str">
        <f t="shared" si="169"/>
        <v>19:36</v>
      </c>
      <c r="J943" s="5">
        <f t="shared" si="170"/>
        <v>1.3773148148148147E-2</v>
      </c>
      <c r="K943">
        <f t="shared" si="168"/>
        <v>3.4375E-3</v>
      </c>
      <c r="L943">
        <f t="shared" si="171"/>
        <v>1.6342592592592593E-2</v>
      </c>
      <c r="M943">
        <f t="shared" si="174"/>
        <v>1.2905092592592593E-2</v>
      </c>
    </row>
    <row r="944" spans="1:13" x14ac:dyDescent="0.2">
      <c r="A944">
        <v>943</v>
      </c>
      <c r="B944" t="s">
        <v>864</v>
      </c>
      <c r="C944" t="s">
        <v>926</v>
      </c>
      <c r="D944" t="str">
        <f t="shared" si="172"/>
        <v>Sir Patrick Vallance</v>
      </c>
      <c r="E944" t="str">
        <f t="shared" si="173"/>
        <v>20:15</v>
      </c>
      <c r="F944">
        <f t="shared" si="166"/>
        <v>270</v>
      </c>
      <c r="H944" t="str">
        <f t="shared" si="167"/>
        <v>Apr 9, 2020</v>
      </c>
      <c r="I944" t="str">
        <f t="shared" si="169"/>
        <v>19:36</v>
      </c>
      <c r="J944" s="5">
        <f t="shared" si="170"/>
        <v>1.40625E-2</v>
      </c>
      <c r="K944">
        <f t="shared" si="168"/>
        <v>3.4375E-3</v>
      </c>
      <c r="L944">
        <f t="shared" si="171"/>
        <v>1.6342592592592593E-2</v>
      </c>
      <c r="M944">
        <f t="shared" si="174"/>
        <v>1.2905092592592593E-2</v>
      </c>
    </row>
    <row r="945" spans="1:13" x14ac:dyDescent="0.2">
      <c r="A945">
        <v>944</v>
      </c>
      <c r="B945" t="s">
        <v>864</v>
      </c>
      <c r="C945" t="s">
        <v>927</v>
      </c>
      <c r="D945" t="str">
        <f t="shared" si="172"/>
        <v>Dominic Raab</v>
      </c>
      <c r="E945" t="str">
        <f t="shared" si="173"/>
        <v>20:28</v>
      </c>
      <c r="F945">
        <f t="shared" si="166"/>
        <v>68</v>
      </c>
      <c r="H945" t="str">
        <f t="shared" si="167"/>
        <v>Apr 9, 2020</v>
      </c>
      <c r="I945" t="str">
        <f t="shared" si="169"/>
        <v>20:28</v>
      </c>
      <c r="J945" s="5">
        <f t="shared" si="170"/>
        <v>1.4212962962962962E-2</v>
      </c>
      <c r="K945">
        <f t="shared" si="168"/>
        <v>2.3148148148148147E-5</v>
      </c>
      <c r="L945">
        <f t="shared" si="171"/>
        <v>2.2789351851851852E-2</v>
      </c>
      <c r="M945">
        <f t="shared" si="174"/>
        <v>2.2766203703703705E-2</v>
      </c>
    </row>
    <row r="946" spans="1:13" x14ac:dyDescent="0.2">
      <c r="A946">
        <v>945</v>
      </c>
      <c r="B946" t="s">
        <v>864</v>
      </c>
      <c r="C946" t="s">
        <v>928</v>
      </c>
      <c r="D946" t="str">
        <f t="shared" si="172"/>
        <v>Ben Kentish</v>
      </c>
      <c r="E946" t="str">
        <f t="shared" si="173"/>
        <v>20:31</v>
      </c>
      <c r="F946">
        <f t="shared" si="166"/>
        <v>210</v>
      </c>
      <c r="H946" t="str">
        <f t="shared" si="167"/>
        <v>Apr 9, 2020</v>
      </c>
      <c r="I946" t="str">
        <f t="shared" si="169"/>
        <v>20:31</v>
      </c>
      <c r="J946" s="5">
        <f t="shared" si="170"/>
        <v>1.4247685185185184E-2</v>
      </c>
      <c r="K946">
        <f t="shared" si="168"/>
        <v>1.2442129629629629E-2</v>
      </c>
      <c r="L946">
        <f t="shared" si="171"/>
        <v>1.4247685185185184E-2</v>
      </c>
      <c r="M946">
        <f t="shared" si="174"/>
        <v>1.805555555555555E-3</v>
      </c>
    </row>
    <row r="947" spans="1:13" x14ac:dyDescent="0.2">
      <c r="A947">
        <v>946</v>
      </c>
      <c r="B947" t="s">
        <v>864</v>
      </c>
      <c r="C947" t="s">
        <v>929</v>
      </c>
      <c r="D947" t="str">
        <f t="shared" si="172"/>
        <v>Dominic Raab</v>
      </c>
      <c r="E947" t="str">
        <f t="shared" si="173"/>
        <v>20:40</v>
      </c>
      <c r="F947">
        <f t="shared" si="166"/>
        <v>636</v>
      </c>
      <c r="H947" t="str">
        <f t="shared" si="167"/>
        <v>Apr 9, 2020</v>
      </c>
      <c r="I947" t="str">
        <f t="shared" si="169"/>
        <v>20:40</v>
      </c>
      <c r="J947" s="5">
        <f t="shared" si="170"/>
        <v>1.4351851851851852E-2</v>
      </c>
      <c r="K947">
        <f t="shared" si="168"/>
        <v>2.3148148148148147E-5</v>
      </c>
      <c r="L947">
        <f t="shared" si="171"/>
        <v>2.2789351851851852E-2</v>
      </c>
      <c r="M947">
        <f t="shared" si="174"/>
        <v>2.2766203703703705E-2</v>
      </c>
    </row>
    <row r="948" spans="1:13" x14ac:dyDescent="0.2">
      <c r="A948">
        <v>947</v>
      </c>
      <c r="B948" t="s">
        <v>864</v>
      </c>
      <c r="C948" t="s">
        <v>930</v>
      </c>
      <c r="D948" t="str">
        <f t="shared" si="172"/>
        <v>Dominic Raab</v>
      </c>
      <c r="E948" t="str">
        <f t="shared" si="173"/>
        <v>21:15</v>
      </c>
      <c r="F948">
        <f t="shared" si="166"/>
        <v>52</v>
      </c>
      <c r="H948" t="str">
        <f t="shared" si="167"/>
        <v>Apr 9, 2020</v>
      </c>
      <c r="I948" t="str">
        <f t="shared" si="169"/>
        <v>20:40</v>
      </c>
      <c r="J948" s="5">
        <f t="shared" si="170"/>
        <v>1.4756944444444446E-2</v>
      </c>
      <c r="K948">
        <f t="shared" si="168"/>
        <v>2.3148148148148147E-5</v>
      </c>
      <c r="L948">
        <f t="shared" si="171"/>
        <v>2.2789351851851852E-2</v>
      </c>
      <c r="M948">
        <f t="shared" si="174"/>
        <v>2.2766203703703705E-2</v>
      </c>
    </row>
    <row r="949" spans="1:13" x14ac:dyDescent="0.2">
      <c r="A949">
        <v>948</v>
      </c>
      <c r="B949" t="s">
        <v>864</v>
      </c>
      <c r="C949" t="s">
        <v>931</v>
      </c>
      <c r="D949" t="str">
        <f t="shared" ref="D949:D980" si="175">LEFT(C949,FIND("(",C949)-3)</f>
        <v>Oliver Wright</v>
      </c>
      <c r="E949" t="str">
        <f t="shared" ref="E949:E985" si="176">MID(C949,FIND("(",C949)+1,5)</f>
        <v>21:17</v>
      </c>
      <c r="F949">
        <f t="shared" si="166"/>
        <v>404</v>
      </c>
      <c r="H949" t="str">
        <f t="shared" si="167"/>
        <v>Apr 9, 2020</v>
      </c>
      <c r="I949" t="str">
        <f t="shared" si="169"/>
        <v>21:17</v>
      </c>
      <c r="J949" s="5">
        <f t="shared" si="170"/>
        <v>1.4780092592592595E-2</v>
      </c>
      <c r="K949">
        <f t="shared" si="168"/>
        <v>1.4780092592592595E-2</v>
      </c>
      <c r="L949">
        <f t="shared" si="171"/>
        <v>1.6689814814814817E-2</v>
      </c>
      <c r="M949">
        <f t="shared" si="174"/>
        <v>1.9097222222222224E-3</v>
      </c>
    </row>
    <row r="950" spans="1:13" x14ac:dyDescent="0.2">
      <c r="A950">
        <v>949</v>
      </c>
      <c r="B950" t="s">
        <v>864</v>
      </c>
      <c r="C950" t="s">
        <v>932</v>
      </c>
      <c r="D950" t="str">
        <f t="shared" si="175"/>
        <v>Oliver Wright</v>
      </c>
      <c r="E950" t="str">
        <f t="shared" si="176"/>
        <v>21:42</v>
      </c>
      <c r="F950">
        <f t="shared" si="166"/>
        <v>419</v>
      </c>
      <c r="H950" t="str">
        <f t="shared" si="167"/>
        <v>Apr 9, 2020</v>
      </c>
      <c r="I950" t="str">
        <f t="shared" si="169"/>
        <v>21:17</v>
      </c>
      <c r="J950" s="5">
        <f t="shared" si="170"/>
        <v>1.5069444444444443E-2</v>
      </c>
      <c r="K950">
        <f t="shared" si="168"/>
        <v>1.4780092592592595E-2</v>
      </c>
      <c r="L950">
        <f t="shared" si="171"/>
        <v>1.6689814814814817E-2</v>
      </c>
      <c r="M950">
        <f t="shared" si="174"/>
        <v>1.9097222222222224E-3</v>
      </c>
    </row>
    <row r="951" spans="1:13" x14ac:dyDescent="0.2">
      <c r="A951">
        <v>950</v>
      </c>
      <c r="B951" t="s">
        <v>864</v>
      </c>
      <c r="C951" t="s">
        <v>933</v>
      </c>
      <c r="D951" t="str">
        <f t="shared" si="175"/>
        <v>Dominic Raab</v>
      </c>
      <c r="E951" t="str">
        <f t="shared" si="176"/>
        <v>22:10</v>
      </c>
      <c r="F951">
        <f t="shared" si="166"/>
        <v>46</v>
      </c>
      <c r="H951" t="str">
        <f t="shared" si="167"/>
        <v>Apr 9, 2020</v>
      </c>
      <c r="I951" t="str">
        <f t="shared" si="169"/>
        <v>22:10</v>
      </c>
      <c r="J951" s="5">
        <f t="shared" si="170"/>
        <v>1.539351851851852E-2</v>
      </c>
      <c r="K951">
        <f t="shared" si="168"/>
        <v>2.3148148148148147E-5</v>
      </c>
      <c r="L951">
        <f t="shared" si="171"/>
        <v>2.2789351851851852E-2</v>
      </c>
      <c r="M951">
        <f t="shared" si="174"/>
        <v>2.2766203703703705E-2</v>
      </c>
    </row>
    <row r="952" spans="1:13" x14ac:dyDescent="0.2">
      <c r="A952">
        <v>951</v>
      </c>
      <c r="B952" t="s">
        <v>864</v>
      </c>
      <c r="C952" t="s">
        <v>934</v>
      </c>
      <c r="D952" t="str">
        <f t="shared" si="175"/>
        <v>Chris Whitty</v>
      </c>
      <c r="E952" t="str">
        <f t="shared" si="176"/>
        <v>22:10</v>
      </c>
      <c r="F952">
        <f t="shared" si="166"/>
        <v>655</v>
      </c>
      <c r="H952" t="str">
        <f t="shared" si="167"/>
        <v>Apr 9, 2020</v>
      </c>
      <c r="I952" t="str">
        <f t="shared" si="169"/>
        <v>22:10</v>
      </c>
      <c r="J952" s="5">
        <f t="shared" si="170"/>
        <v>1.539351851851852E-2</v>
      </c>
      <c r="K952">
        <f t="shared" si="168"/>
        <v>8.2870370370370372E-3</v>
      </c>
      <c r="L952">
        <f t="shared" si="171"/>
        <v>2.210648148148148E-2</v>
      </c>
      <c r="M952">
        <f t="shared" si="174"/>
        <v>1.3819444444444443E-2</v>
      </c>
    </row>
    <row r="953" spans="1:13" x14ac:dyDescent="0.2">
      <c r="A953">
        <v>952</v>
      </c>
      <c r="B953" t="s">
        <v>864</v>
      </c>
      <c r="C953" t="s">
        <v>935</v>
      </c>
      <c r="D953" t="str">
        <f t="shared" si="175"/>
        <v>Chris Whitty</v>
      </c>
      <c r="E953" t="str">
        <f t="shared" si="176"/>
        <v>22:50</v>
      </c>
      <c r="F953">
        <f t="shared" si="166"/>
        <v>707</v>
      </c>
      <c r="H953" t="str">
        <f t="shared" si="167"/>
        <v>Apr 9, 2020</v>
      </c>
      <c r="I953" t="str">
        <f t="shared" si="169"/>
        <v>22:10</v>
      </c>
      <c r="J953" s="5">
        <f t="shared" si="170"/>
        <v>1.5856481481481482E-2</v>
      </c>
      <c r="K953">
        <f t="shared" si="168"/>
        <v>8.2870370370370372E-3</v>
      </c>
      <c r="L953">
        <f t="shared" si="171"/>
        <v>2.210648148148148E-2</v>
      </c>
      <c r="M953">
        <f t="shared" si="174"/>
        <v>1.3819444444444443E-2</v>
      </c>
    </row>
    <row r="954" spans="1:13" x14ac:dyDescent="0.2">
      <c r="A954">
        <v>953</v>
      </c>
      <c r="B954" t="s">
        <v>864</v>
      </c>
      <c r="C954" t="s">
        <v>936</v>
      </c>
      <c r="D954" t="str">
        <f t="shared" si="175"/>
        <v>Sir Patrick Vallance</v>
      </c>
      <c r="E954" t="str">
        <f t="shared" si="176"/>
        <v>23:32</v>
      </c>
      <c r="F954">
        <f t="shared" si="166"/>
        <v>614</v>
      </c>
      <c r="H954" t="str">
        <f t="shared" si="167"/>
        <v>Apr 9, 2020</v>
      </c>
      <c r="I954" t="str">
        <f t="shared" si="169"/>
        <v>23:32</v>
      </c>
      <c r="J954" s="5">
        <f t="shared" si="170"/>
        <v>1.6342592592592593E-2</v>
      </c>
      <c r="K954">
        <f t="shared" si="168"/>
        <v>3.4375E-3</v>
      </c>
      <c r="L954">
        <f t="shared" si="171"/>
        <v>1.6342592592592593E-2</v>
      </c>
      <c r="M954">
        <f t="shared" si="174"/>
        <v>1.2905092592592593E-2</v>
      </c>
    </row>
    <row r="955" spans="1:13" x14ac:dyDescent="0.2">
      <c r="A955">
        <v>954</v>
      </c>
      <c r="B955" t="s">
        <v>864</v>
      </c>
      <c r="C955" t="s">
        <v>937</v>
      </c>
      <c r="D955" t="str">
        <f t="shared" si="175"/>
        <v>Dominic Raab</v>
      </c>
      <c r="E955" t="str">
        <f t="shared" si="176"/>
        <v>24:00</v>
      </c>
      <c r="F955">
        <f t="shared" si="166"/>
        <v>66</v>
      </c>
      <c r="H955" t="str">
        <f t="shared" si="167"/>
        <v>Apr 9, 2020</v>
      </c>
      <c r="I955" t="str">
        <f t="shared" si="169"/>
        <v>24:00</v>
      </c>
      <c r="J955" s="5">
        <f t="shared" si="170"/>
        <v>1.6666666666666666E-2</v>
      </c>
      <c r="K955">
        <f t="shared" si="168"/>
        <v>2.3148148148148147E-5</v>
      </c>
      <c r="L955">
        <f t="shared" si="171"/>
        <v>2.2789351851851852E-2</v>
      </c>
      <c r="M955">
        <f t="shared" si="174"/>
        <v>2.2766203703703705E-2</v>
      </c>
    </row>
    <row r="956" spans="1:13" x14ac:dyDescent="0.2">
      <c r="A956">
        <v>955</v>
      </c>
      <c r="B956" t="s">
        <v>864</v>
      </c>
      <c r="C956" t="s">
        <v>938</v>
      </c>
      <c r="D956" t="str">
        <f t="shared" si="175"/>
        <v>Oliver Wright</v>
      </c>
      <c r="E956" t="str">
        <f t="shared" si="176"/>
        <v>24:02</v>
      </c>
      <c r="F956">
        <f t="shared" si="166"/>
        <v>189</v>
      </c>
      <c r="H956" t="str">
        <f t="shared" si="167"/>
        <v>Apr 9, 2020</v>
      </c>
      <c r="I956" t="str">
        <f t="shared" si="169"/>
        <v>24:02</v>
      </c>
      <c r="J956" s="5">
        <f t="shared" si="170"/>
        <v>1.6689814814814817E-2</v>
      </c>
      <c r="K956">
        <f t="shared" si="168"/>
        <v>1.4780092592592595E-2</v>
      </c>
      <c r="L956">
        <f t="shared" si="171"/>
        <v>1.6689814814814817E-2</v>
      </c>
      <c r="M956">
        <f t="shared" si="174"/>
        <v>1.9097222222222224E-3</v>
      </c>
    </row>
    <row r="957" spans="1:13" x14ac:dyDescent="0.2">
      <c r="A957">
        <v>956</v>
      </c>
      <c r="B957" t="s">
        <v>864</v>
      </c>
      <c r="C957" t="s">
        <v>939</v>
      </c>
      <c r="D957" t="str">
        <f t="shared" si="175"/>
        <v>Dominic Raab</v>
      </c>
      <c r="E957" t="str">
        <f t="shared" si="176"/>
        <v>24:10</v>
      </c>
      <c r="F957">
        <f t="shared" si="166"/>
        <v>356</v>
      </c>
      <c r="H957" t="str">
        <f t="shared" si="167"/>
        <v>Apr 9, 2020</v>
      </c>
      <c r="I957" t="str">
        <f t="shared" si="169"/>
        <v>24:10</v>
      </c>
      <c r="J957" s="5">
        <f t="shared" si="170"/>
        <v>1.6782407407407409E-2</v>
      </c>
      <c r="K957">
        <f t="shared" si="168"/>
        <v>2.3148148148148147E-5</v>
      </c>
      <c r="L957">
        <f t="shared" si="171"/>
        <v>2.2789351851851852E-2</v>
      </c>
      <c r="M957">
        <f t="shared" si="174"/>
        <v>2.2766203703703705E-2</v>
      </c>
    </row>
    <row r="958" spans="1:13" x14ac:dyDescent="0.2">
      <c r="A958">
        <v>957</v>
      </c>
      <c r="B958" t="s">
        <v>864</v>
      </c>
      <c r="C958" t="s">
        <v>940</v>
      </c>
      <c r="D958" t="str">
        <f t="shared" si="175"/>
        <v>Dominic Raab</v>
      </c>
      <c r="E958" t="str">
        <f t="shared" si="176"/>
        <v>24:32</v>
      </c>
      <c r="F958">
        <f t="shared" si="166"/>
        <v>48</v>
      </c>
      <c r="H958" t="str">
        <f t="shared" si="167"/>
        <v>Apr 9, 2020</v>
      </c>
      <c r="I958" t="str">
        <f t="shared" si="169"/>
        <v>24:10</v>
      </c>
      <c r="J958" s="5">
        <f t="shared" si="170"/>
        <v>1.7037037037037038E-2</v>
      </c>
      <c r="K958">
        <f t="shared" si="168"/>
        <v>2.3148148148148147E-5</v>
      </c>
      <c r="L958">
        <f t="shared" si="171"/>
        <v>2.2789351851851852E-2</v>
      </c>
      <c r="M958">
        <f t="shared" si="174"/>
        <v>2.2766203703703705E-2</v>
      </c>
    </row>
    <row r="959" spans="1:13" x14ac:dyDescent="0.2">
      <c r="A959">
        <v>958</v>
      </c>
      <c r="B959" t="s">
        <v>864</v>
      </c>
      <c r="C959" t="s">
        <v>941</v>
      </c>
      <c r="D959" t="str">
        <f t="shared" si="175"/>
        <v>George Parker</v>
      </c>
      <c r="E959" t="str">
        <f t="shared" si="176"/>
        <v>24:33</v>
      </c>
      <c r="F959">
        <f t="shared" si="166"/>
        <v>757</v>
      </c>
      <c r="H959" t="str">
        <f t="shared" si="167"/>
        <v>Apr 9, 2020</v>
      </c>
      <c r="I959" t="str">
        <f t="shared" si="169"/>
        <v>24:33</v>
      </c>
      <c r="J959" s="5">
        <f t="shared" si="170"/>
        <v>1.7048611111111112E-2</v>
      </c>
      <c r="K959">
        <f t="shared" si="168"/>
        <v>1.7048611111111112E-2</v>
      </c>
      <c r="L959">
        <f t="shared" si="171"/>
        <v>1.8506944444444444E-2</v>
      </c>
      <c r="M959">
        <f t="shared" si="174"/>
        <v>1.4583333333333323E-3</v>
      </c>
    </row>
    <row r="960" spans="1:13" x14ac:dyDescent="0.2">
      <c r="A960">
        <v>959</v>
      </c>
      <c r="B960" t="s">
        <v>864</v>
      </c>
      <c r="C960" t="s">
        <v>942</v>
      </c>
      <c r="D960" t="str">
        <f t="shared" si="175"/>
        <v>Dominic Raab</v>
      </c>
      <c r="E960" t="str">
        <f t="shared" si="176"/>
        <v>25:19</v>
      </c>
      <c r="F960">
        <f t="shared" si="166"/>
        <v>603</v>
      </c>
      <c r="H960" t="str">
        <f t="shared" si="167"/>
        <v>Apr 9, 2020</v>
      </c>
      <c r="I960" t="str">
        <f t="shared" si="169"/>
        <v>25:19</v>
      </c>
      <c r="J960" s="5">
        <f t="shared" si="170"/>
        <v>1.758101851851852E-2</v>
      </c>
      <c r="K960">
        <f t="shared" si="168"/>
        <v>2.3148148148148147E-5</v>
      </c>
      <c r="L960">
        <f t="shared" si="171"/>
        <v>2.2789351851851852E-2</v>
      </c>
      <c r="M960">
        <f t="shared" si="174"/>
        <v>2.2766203703703705E-2</v>
      </c>
    </row>
    <row r="961" spans="1:13" x14ac:dyDescent="0.2">
      <c r="A961">
        <v>960</v>
      </c>
      <c r="B961" t="s">
        <v>864</v>
      </c>
      <c r="C961" t="s">
        <v>943</v>
      </c>
      <c r="D961" t="str">
        <f t="shared" si="175"/>
        <v>Chris Whitty</v>
      </c>
      <c r="E961" t="str">
        <f t="shared" si="176"/>
        <v>25:50</v>
      </c>
      <c r="F961">
        <f t="shared" si="166"/>
        <v>376</v>
      </c>
      <c r="H961" t="str">
        <f t="shared" si="167"/>
        <v>Apr 9, 2020</v>
      </c>
      <c r="I961" t="str">
        <f t="shared" si="169"/>
        <v>25:50</v>
      </c>
      <c r="J961" s="5">
        <f t="shared" si="170"/>
        <v>1.7939814814814815E-2</v>
      </c>
      <c r="K961">
        <f t="shared" si="168"/>
        <v>8.2870370370370372E-3</v>
      </c>
      <c r="L961">
        <f t="shared" si="171"/>
        <v>2.210648148148148E-2</v>
      </c>
      <c r="M961">
        <f t="shared" si="174"/>
        <v>1.3819444444444443E-2</v>
      </c>
    </row>
    <row r="962" spans="1:13" x14ac:dyDescent="0.2">
      <c r="A962">
        <v>961</v>
      </c>
      <c r="B962" t="s">
        <v>864</v>
      </c>
      <c r="C962" t="s">
        <v>944</v>
      </c>
      <c r="D962" t="str">
        <f t="shared" si="175"/>
        <v>Chris Whitty</v>
      </c>
      <c r="E962" t="str">
        <f t="shared" si="176"/>
        <v>26:09</v>
      </c>
      <c r="F962">
        <f t="shared" ref="F962:F1025" si="177">LEN(C962)</f>
        <v>299</v>
      </c>
      <c r="H962" t="str">
        <f t="shared" ref="H962:H1025" si="178">IF(ISBLANK(G962),H961,C962)</f>
        <v>Apr 9, 2020</v>
      </c>
      <c r="I962" t="str">
        <f t="shared" si="169"/>
        <v>25:50</v>
      </c>
      <c r="J962" s="5">
        <f t="shared" si="170"/>
        <v>1.8159722222222219E-2</v>
      </c>
      <c r="K962">
        <f t="shared" ref="K962:K1025" si="179">_xlfn.MINIFS(J:J,D:D,D962,B:B,B962)</f>
        <v>8.2870370370370372E-3</v>
      </c>
      <c r="L962">
        <f t="shared" si="171"/>
        <v>2.210648148148148E-2</v>
      </c>
      <c r="M962">
        <f t="shared" si="174"/>
        <v>1.3819444444444443E-2</v>
      </c>
    </row>
    <row r="963" spans="1:13" x14ac:dyDescent="0.2">
      <c r="A963">
        <v>962</v>
      </c>
      <c r="B963" t="s">
        <v>864</v>
      </c>
      <c r="C963" t="s">
        <v>945</v>
      </c>
      <c r="D963" t="str">
        <f t="shared" si="175"/>
        <v>Dominic Raab</v>
      </c>
      <c r="E963" t="str">
        <f t="shared" si="176"/>
        <v>26:24</v>
      </c>
      <c r="F963">
        <f t="shared" si="177"/>
        <v>62</v>
      </c>
      <c r="H963" t="str">
        <f t="shared" si="178"/>
        <v>Apr 9, 2020</v>
      </c>
      <c r="I963" t="str">
        <f t="shared" si="169"/>
        <v>26:24</v>
      </c>
      <c r="J963" s="5">
        <f t="shared" si="170"/>
        <v>1.8333333333333333E-2</v>
      </c>
      <c r="K963">
        <f t="shared" si="179"/>
        <v>2.3148148148148147E-5</v>
      </c>
      <c r="L963">
        <f t="shared" si="171"/>
        <v>2.2789351851851852E-2</v>
      </c>
      <c r="M963">
        <f t="shared" si="174"/>
        <v>2.2766203703703705E-2</v>
      </c>
    </row>
    <row r="964" spans="1:13" x14ac:dyDescent="0.2">
      <c r="A964">
        <v>963</v>
      </c>
      <c r="B964" t="s">
        <v>864</v>
      </c>
      <c r="C964" t="s">
        <v>946</v>
      </c>
      <c r="D964" t="str">
        <f t="shared" si="175"/>
        <v>George Parker</v>
      </c>
      <c r="E964" t="str">
        <f t="shared" si="176"/>
        <v>26:26</v>
      </c>
      <c r="F964">
        <f t="shared" si="177"/>
        <v>269</v>
      </c>
      <c r="H964" t="str">
        <f t="shared" si="178"/>
        <v>Apr 9, 2020</v>
      </c>
      <c r="I964" t="str">
        <f t="shared" si="169"/>
        <v>26:26</v>
      </c>
      <c r="J964" s="5">
        <f t="shared" si="170"/>
        <v>1.8356481481481481E-2</v>
      </c>
      <c r="K964">
        <f t="shared" si="179"/>
        <v>1.7048611111111112E-2</v>
      </c>
      <c r="L964">
        <f t="shared" si="171"/>
        <v>1.8506944444444444E-2</v>
      </c>
      <c r="M964">
        <f t="shared" si="174"/>
        <v>1.4583333333333323E-3</v>
      </c>
    </row>
    <row r="965" spans="1:13" x14ac:dyDescent="0.2">
      <c r="A965">
        <v>964</v>
      </c>
      <c r="B965" t="s">
        <v>864</v>
      </c>
      <c r="C965" t="s">
        <v>947</v>
      </c>
      <c r="D965" t="str">
        <f t="shared" si="175"/>
        <v>George Parker</v>
      </c>
      <c r="E965" t="str">
        <f t="shared" si="176"/>
        <v>26:39</v>
      </c>
      <c r="F965">
        <f t="shared" si="177"/>
        <v>378</v>
      </c>
      <c r="H965" t="str">
        <f t="shared" si="178"/>
        <v>Apr 9, 2020</v>
      </c>
      <c r="I965" t="str">
        <f t="shared" si="169"/>
        <v>26:26</v>
      </c>
      <c r="J965" s="5">
        <f t="shared" si="170"/>
        <v>1.8506944444444444E-2</v>
      </c>
      <c r="K965">
        <f t="shared" si="179"/>
        <v>1.7048611111111112E-2</v>
      </c>
      <c r="L965">
        <f t="shared" si="171"/>
        <v>1.8506944444444444E-2</v>
      </c>
      <c r="M965">
        <f t="shared" si="174"/>
        <v>1.4583333333333323E-3</v>
      </c>
    </row>
    <row r="966" spans="1:13" x14ac:dyDescent="0.2">
      <c r="A966">
        <v>965</v>
      </c>
      <c r="B966" t="s">
        <v>864</v>
      </c>
      <c r="C966" t="s">
        <v>948</v>
      </c>
      <c r="D966" t="str">
        <f t="shared" si="175"/>
        <v>Dominic Raab</v>
      </c>
      <c r="E966" t="str">
        <f t="shared" si="176"/>
        <v>26:57</v>
      </c>
      <c r="F966">
        <f t="shared" si="177"/>
        <v>169</v>
      </c>
      <c r="H966" t="str">
        <f t="shared" si="178"/>
        <v>Apr 9, 2020</v>
      </c>
      <c r="I966" t="str">
        <f t="shared" ref="I966:I1029" si="180">IF(D966=D965,I965,E966)</f>
        <v>26:57</v>
      </c>
      <c r="J966" s="5">
        <f t="shared" ref="J966:J1029" si="181">TIME(0,LEFT(E966,2),RIGHT(E966,2))</f>
        <v>1.8715277777777779E-2</v>
      </c>
      <c r="K966">
        <f t="shared" si="179"/>
        <v>2.3148148148148147E-5</v>
      </c>
      <c r="L966">
        <f t="shared" ref="L966:L1029" si="182">_xlfn.MAXIFS(J:J,D:D,D966,B:B,B966)</f>
        <v>2.2789351851851852E-2</v>
      </c>
      <c r="M966">
        <f t="shared" si="174"/>
        <v>2.2766203703703705E-2</v>
      </c>
    </row>
    <row r="967" spans="1:13" x14ac:dyDescent="0.2">
      <c r="A967">
        <v>966</v>
      </c>
      <c r="B967" t="s">
        <v>864</v>
      </c>
      <c r="C967" t="s">
        <v>949</v>
      </c>
      <c r="D967" t="str">
        <f t="shared" si="175"/>
        <v>Dominic Raab</v>
      </c>
      <c r="E967" t="str">
        <f t="shared" si="176"/>
        <v>27:03</v>
      </c>
      <c r="F967">
        <f t="shared" si="177"/>
        <v>42</v>
      </c>
      <c r="H967" t="str">
        <f t="shared" si="178"/>
        <v>Apr 9, 2020</v>
      </c>
      <c r="I967" t="str">
        <f t="shared" si="180"/>
        <v>26:57</v>
      </c>
      <c r="J967" s="5">
        <f t="shared" si="181"/>
        <v>1.8784722222222223E-2</v>
      </c>
      <c r="K967">
        <f t="shared" si="179"/>
        <v>2.3148148148148147E-5</v>
      </c>
      <c r="L967">
        <f t="shared" si="182"/>
        <v>2.2789351851851852E-2</v>
      </c>
      <c r="M967">
        <f t="shared" si="174"/>
        <v>2.2766203703703705E-2</v>
      </c>
    </row>
    <row r="968" spans="1:13" x14ac:dyDescent="0.2">
      <c r="A968">
        <v>967</v>
      </c>
      <c r="B968" t="s">
        <v>864</v>
      </c>
      <c r="C968" t="s">
        <v>950</v>
      </c>
      <c r="D968" t="str">
        <f t="shared" si="175"/>
        <v>Chris Whitty</v>
      </c>
      <c r="E968" t="str">
        <f t="shared" si="176"/>
        <v>27:03</v>
      </c>
      <c r="F968">
        <f t="shared" si="177"/>
        <v>436</v>
      </c>
      <c r="H968" t="str">
        <f t="shared" si="178"/>
        <v>Apr 9, 2020</v>
      </c>
      <c r="I968" t="str">
        <f t="shared" si="180"/>
        <v>27:03</v>
      </c>
      <c r="J968" s="5">
        <f t="shared" si="181"/>
        <v>1.8784722222222223E-2</v>
      </c>
      <c r="K968">
        <f t="shared" si="179"/>
        <v>8.2870370370370372E-3</v>
      </c>
      <c r="L968">
        <f t="shared" si="182"/>
        <v>2.210648148148148E-2</v>
      </c>
      <c r="M968">
        <f t="shared" si="174"/>
        <v>1.3819444444444443E-2</v>
      </c>
    </row>
    <row r="969" spans="1:13" x14ac:dyDescent="0.2">
      <c r="A969">
        <v>968</v>
      </c>
      <c r="B969" t="s">
        <v>864</v>
      </c>
      <c r="C969" t="s">
        <v>951</v>
      </c>
      <c r="D969" t="str">
        <f t="shared" si="175"/>
        <v>Dominic Raab</v>
      </c>
      <c r="E969" t="str">
        <f t="shared" si="176"/>
        <v>27:29</v>
      </c>
      <c r="F969">
        <f t="shared" si="177"/>
        <v>60</v>
      </c>
      <c r="H969" t="str">
        <f t="shared" si="178"/>
        <v>Apr 9, 2020</v>
      </c>
      <c r="I969" t="str">
        <f t="shared" si="180"/>
        <v>27:29</v>
      </c>
      <c r="J969" s="5">
        <f t="shared" si="181"/>
        <v>1.9085648148148147E-2</v>
      </c>
      <c r="K969">
        <f t="shared" si="179"/>
        <v>2.3148148148148147E-5</v>
      </c>
      <c r="L969">
        <f t="shared" si="182"/>
        <v>2.2789351851851852E-2</v>
      </c>
      <c r="M969">
        <f t="shared" si="174"/>
        <v>2.2766203703703705E-2</v>
      </c>
    </row>
    <row r="970" spans="1:13" x14ac:dyDescent="0.2">
      <c r="A970">
        <v>969</v>
      </c>
      <c r="B970" t="s">
        <v>864</v>
      </c>
      <c r="C970" t="s">
        <v>952</v>
      </c>
      <c r="D970" t="str">
        <f t="shared" si="175"/>
        <v>Hugo Guy</v>
      </c>
      <c r="E970" t="str">
        <f t="shared" si="176"/>
        <v>27:34</v>
      </c>
      <c r="F970">
        <f t="shared" si="177"/>
        <v>464</v>
      </c>
      <c r="H970" t="str">
        <f t="shared" si="178"/>
        <v>Apr 9, 2020</v>
      </c>
      <c r="I970" t="str">
        <f t="shared" si="180"/>
        <v>27:34</v>
      </c>
      <c r="J970" s="5">
        <f t="shared" si="181"/>
        <v>1.9143518518518518E-2</v>
      </c>
      <c r="K970">
        <f t="shared" si="179"/>
        <v>1.9143518518518518E-2</v>
      </c>
      <c r="L970">
        <f t="shared" si="182"/>
        <v>2.074074074074074E-2</v>
      </c>
      <c r="M970">
        <f t="shared" si="174"/>
        <v>1.5972222222222221E-3</v>
      </c>
    </row>
    <row r="971" spans="1:13" x14ac:dyDescent="0.2">
      <c r="A971">
        <v>970</v>
      </c>
      <c r="B971" t="s">
        <v>864</v>
      </c>
      <c r="C971" t="s">
        <v>953</v>
      </c>
      <c r="D971" t="str">
        <f t="shared" si="175"/>
        <v>Hugo Guy</v>
      </c>
      <c r="E971" t="str">
        <f t="shared" si="176"/>
        <v>28:04</v>
      </c>
      <c r="F971">
        <f t="shared" si="177"/>
        <v>286</v>
      </c>
      <c r="H971" t="str">
        <f t="shared" si="178"/>
        <v>Apr 9, 2020</v>
      </c>
      <c r="I971" t="str">
        <f t="shared" si="180"/>
        <v>27:34</v>
      </c>
      <c r="J971" s="5">
        <f t="shared" si="181"/>
        <v>1.9490740740740743E-2</v>
      </c>
      <c r="K971">
        <f t="shared" si="179"/>
        <v>1.9143518518518518E-2</v>
      </c>
      <c r="L971">
        <f t="shared" si="182"/>
        <v>2.074074074074074E-2</v>
      </c>
      <c r="M971">
        <f t="shared" si="174"/>
        <v>1.5972222222222221E-3</v>
      </c>
    </row>
    <row r="972" spans="1:13" x14ac:dyDescent="0.2">
      <c r="A972">
        <v>971</v>
      </c>
      <c r="B972" t="s">
        <v>864</v>
      </c>
      <c r="C972" t="s">
        <v>954</v>
      </c>
      <c r="D972" t="str">
        <f t="shared" si="175"/>
        <v>Dominic Raab</v>
      </c>
      <c r="E972" t="str">
        <f t="shared" si="176"/>
        <v>28:30</v>
      </c>
      <c r="F972">
        <f t="shared" si="177"/>
        <v>505</v>
      </c>
      <c r="H972" t="str">
        <f t="shared" si="178"/>
        <v>Apr 9, 2020</v>
      </c>
      <c r="I972" t="str">
        <f t="shared" si="180"/>
        <v>28:30</v>
      </c>
      <c r="J972" s="5">
        <f t="shared" si="181"/>
        <v>1.9791666666666666E-2</v>
      </c>
      <c r="K972">
        <f t="shared" si="179"/>
        <v>2.3148148148148147E-5</v>
      </c>
      <c r="L972">
        <f t="shared" si="182"/>
        <v>2.2789351851851852E-2</v>
      </c>
      <c r="M972">
        <f t="shared" si="174"/>
        <v>2.2766203703703705E-2</v>
      </c>
    </row>
    <row r="973" spans="1:13" x14ac:dyDescent="0.2">
      <c r="A973">
        <v>972</v>
      </c>
      <c r="B973" t="s">
        <v>864</v>
      </c>
      <c r="C973" t="s">
        <v>955</v>
      </c>
      <c r="D973" t="str">
        <f t="shared" si="175"/>
        <v>Sir Patrick</v>
      </c>
      <c r="E973" t="str">
        <f t="shared" si="176"/>
        <v>28:57</v>
      </c>
      <c r="F973">
        <f t="shared" si="177"/>
        <v>439</v>
      </c>
      <c r="H973" t="str">
        <f t="shared" si="178"/>
        <v>Apr 9, 2020</v>
      </c>
      <c r="I973" t="str">
        <f t="shared" si="180"/>
        <v>28:57</v>
      </c>
      <c r="J973" s="5">
        <f t="shared" si="181"/>
        <v>2.0104166666666666E-2</v>
      </c>
      <c r="K973">
        <f t="shared" si="179"/>
        <v>2.0104166666666666E-2</v>
      </c>
      <c r="L973">
        <f t="shared" si="182"/>
        <v>2.2673611111111113E-2</v>
      </c>
      <c r="M973">
        <f t="shared" si="174"/>
        <v>2.5694444444444471E-3</v>
      </c>
    </row>
    <row r="974" spans="1:13" x14ac:dyDescent="0.2">
      <c r="A974">
        <v>973</v>
      </c>
      <c r="B974" t="s">
        <v>864</v>
      </c>
      <c r="C974" t="s">
        <v>956</v>
      </c>
      <c r="D974" t="str">
        <f t="shared" si="175"/>
        <v>Sir Patrick</v>
      </c>
      <c r="E974" t="str">
        <f t="shared" si="176"/>
        <v>29:22</v>
      </c>
      <c r="F974">
        <f t="shared" si="177"/>
        <v>523</v>
      </c>
      <c r="H974" t="str">
        <f t="shared" si="178"/>
        <v>Apr 9, 2020</v>
      </c>
      <c r="I974" t="str">
        <f t="shared" si="180"/>
        <v>28:57</v>
      </c>
      <c r="J974" s="5">
        <f t="shared" si="181"/>
        <v>2.0393518518518519E-2</v>
      </c>
      <c r="K974">
        <f t="shared" si="179"/>
        <v>2.0104166666666666E-2</v>
      </c>
      <c r="L974">
        <f t="shared" si="182"/>
        <v>2.2673611111111113E-2</v>
      </c>
      <c r="M974">
        <f t="shared" si="174"/>
        <v>2.5694444444444471E-3</v>
      </c>
    </row>
    <row r="975" spans="1:13" x14ac:dyDescent="0.2">
      <c r="A975">
        <v>974</v>
      </c>
      <c r="B975" t="s">
        <v>864</v>
      </c>
      <c r="C975" t="s">
        <v>957</v>
      </c>
      <c r="D975" t="str">
        <f t="shared" si="175"/>
        <v>Dominic Raab</v>
      </c>
      <c r="E975" t="str">
        <f t="shared" si="176"/>
        <v>29:49</v>
      </c>
      <c r="F975">
        <f t="shared" si="177"/>
        <v>65</v>
      </c>
      <c r="H975" t="str">
        <f t="shared" si="178"/>
        <v>Apr 9, 2020</v>
      </c>
      <c r="I975" t="str">
        <f t="shared" si="180"/>
        <v>29:49</v>
      </c>
      <c r="J975" s="5">
        <f t="shared" si="181"/>
        <v>2.0706018518518519E-2</v>
      </c>
      <c r="K975">
        <f t="shared" si="179"/>
        <v>2.3148148148148147E-5</v>
      </c>
      <c r="L975">
        <f t="shared" si="182"/>
        <v>2.2789351851851852E-2</v>
      </c>
      <c r="M975">
        <f t="shared" si="174"/>
        <v>2.2766203703703705E-2</v>
      </c>
    </row>
    <row r="976" spans="1:13" x14ac:dyDescent="0.2">
      <c r="A976">
        <v>975</v>
      </c>
      <c r="B976" t="s">
        <v>864</v>
      </c>
      <c r="C976" t="s">
        <v>958</v>
      </c>
      <c r="D976" t="str">
        <f t="shared" si="175"/>
        <v>Hugo Guy</v>
      </c>
      <c r="E976" t="str">
        <f t="shared" si="176"/>
        <v>29:52</v>
      </c>
      <c r="F976">
        <f t="shared" si="177"/>
        <v>285</v>
      </c>
      <c r="H976" t="str">
        <f t="shared" si="178"/>
        <v>Apr 9, 2020</v>
      </c>
      <c r="I976" t="str">
        <f t="shared" si="180"/>
        <v>29:52</v>
      </c>
      <c r="J976" s="5">
        <f t="shared" si="181"/>
        <v>2.074074074074074E-2</v>
      </c>
      <c r="K976">
        <f t="shared" si="179"/>
        <v>1.9143518518518518E-2</v>
      </c>
      <c r="L976">
        <f t="shared" si="182"/>
        <v>2.074074074074074E-2</v>
      </c>
      <c r="M976">
        <f t="shared" si="174"/>
        <v>1.5972222222222221E-3</v>
      </c>
    </row>
    <row r="977" spans="1:13" x14ac:dyDescent="0.2">
      <c r="A977">
        <v>976</v>
      </c>
      <c r="B977" t="s">
        <v>864</v>
      </c>
      <c r="C977" t="s">
        <v>959</v>
      </c>
      <c r="D977" t="str">
        <f t="shared" si="175"/>
        <v>Sir Patrick</v>
      </c>
      <c r="E977" t="str">
        <f t="shared" si="176"/>
        <v>30:09</v>
      </c>
      <c r="F977">
        <f t="shared" si="177"/>
        <v>241</v>
      </c>
      <c r="H977" t="str">
        <f t="shared" si="178"/>
        <v>Apr 9, 2020</v>
      </c>
      <c r="I977" t="str">
        <f t="shared" si="180"/>
        <v>30:09</v>
      </c>
      <c r="J977" s="5">
        <f t="shared" si="181"/>
        <v>2.0937499999999998E-2</v>
      </c>
      <c r="K977">
        <f t="shared" si="179"/>
        <v>2.0104166666666666E-2</v>
      </c>
      <c r="L977">
        <f t="shared" si="182"/>
        <v>2.2673611111111113E-2</v>
      </c>
      <c r="M977">
        <f t="shared" si="174"/>
        <v>2.5694444444444471E-3</v>
      </c>
    </row>
    <row r="978" spans="1:13" x14ac:dyDescent="0.2">
      <c r="A978">
        <v>977</v>
      </c>
      <c r="B978" t="s">
        <v>864</v>
      </c>
      <c r="C978" t="s">
        <v>960</v>
      </c>
      <c r="D978" t="str">
        <f t="shared" si="175"/>
        <v>Dominic Raab</v>
      </c>
      <c r="E978" t="str">
        <f t="shared" si="176"/>
        <v>30:20</v>
      </c>
      <c r="F978">
        <f t="shared" si="177"/>
        <v>52</v>
      </c>
      <c r="H978" t="str">
        <f t="shared" si="178"/>
        <v>Apr 9, 2020</v>
      </c>
      <c r="I978" t="str">
        <f t="shared" si="180"/>
        <v>30:20</v>
      </c>
      <c r="J978" s="5">
        <f t="shared" si="181"/>
        <v>2.1064814814814814E-2</v>
      </c>
      <c r="K978">
        <f t="shared" si="179"/>
        <v>2.3148148148148147E-5</v>
      </c>
      <c r="L978">
        <f t="shared" si="182"/>
        <v>2.2789351851851852E-2</v>
      </c>
      <c r="M978">
        <f t="shared" si="174"/>
        <v>2.2766203703703705E-2</v>
      </c>
    </row>
    <row r="979" spans="1:13" x14ac:dyDescent="0.2">
      <c r="A979">
        <v>978</v>
      </c>
      <c r="B979" t="s">
        <v>864</v>
      </c>
      <c r="C979" t="s">
        <v>961</v>
      </c>
      <c r="D979" t="str">
        <f t="shared" si="175"/>
        <v>Andrew MacAskill</v>
      </c>
      <c r="E979" t="str">
        <f t="shared" si="176"/>
        <v>30:24</v>
      </c>
      <c r="F979">
        <f t="shared" si="177"/>
        <v>488</v>
      </c>
      <c r="H979" t="str">
        <f t="shared" si="178"/>
        <v>Apr 9, 2020</v>
      </c>
      <c r="I979" t="str">
        <f t="shared" si="180"/>
        <v>30:24</v>
      </c>
      <c r="J979" s="5">
        <f t="shared" si="181"/>
        <v>2.1111111111111108E-2</v>
      </c>
      <c r="K979">
        <f t="shared" si="179"/>
        <v>2.1111111111111108E-2</v>
      </c>
      <c r="L979">
        <f t="shared" si="182"/>
        <v>2.2511574074074073E-2</v>
      </c>
      <c r="M979">
        <f t="shared" si="174"/>
        <v>1.4004629629629645E-3</v>
      </c>
    </row>
    <row r="980" spans="1:13" x14ac:dyDescent="0.2">
      <c r="A980">
        <v>979</v>
      </c>
      <c r="B980" t="s">
        <v>864</v>
      </c>
      <c r="C980" t="s">
        <v>962</v>
      </c>
      <c r="D980" t="str">
        <f t="shared" si="175"/>
        <v>Sir Patrick</v>
      </c>
      <c r="E980" t="str">
        <f t="shared" si="176"/>
        <v>30:52</v>
      </c>
      <c r="F980">
        <f t="shared" si="177"/>
        <v>991</v>
      </c>
      <c r="H980" t="str">
        <f t="shared" si="178"/>
        <v>Apr 9, 2020</v>
      </c>
      <c r="I980" t="str">
        <f t="shared" si="180"/>
        <v>30:52</v>
      </c>
      <c r="J980" s="5">
        <f t="shared" si="181"/>
        <v>2.1435185185185186E-2</v>
      </c>
      <c r="K980">
        <f t="shared" si="179"/>
        <v>2.0104166666666666E-2</v>
      </c>
      <c r="L980">
        <f t="shared" si="182"/>
        <v>2.2673611111111113E-2</v>
      </c>
      <c r="M980">
        <f t="shared" si="174"/>
        <v>2.5694444444444471E-3</v>
      </c>
    </row>
    <row r="981" spans="1:13" x14ac:dyDescent="0.2">
      <c r="A981">
        <v>980</v>
      </c>
      <c r="B981" t="s">
        <v>864</v>
      </c>
      <c r="C981" t="s">
        <v>963</v>
      </c>
      <c r="D981" t="str">
        <f t="shared" ref="D981:D985" si="183">LEFT(C981,FIND("(",C981)-3)</f>
        <v>Chris Whitty</v>
      </c>
      <c r="E981" t="str">
        <f t="shared" si="176"/>
        <v>31:50</v>
      </c>
      <c r="F981">
        <f t="shared" si="177"/>
        <v>630</v>
      </c>
      <c r="H981" t="str">
        <f t="shared" si="178"/>
        <v>Apr 9, 2020</v>
      </c>
      <c r="I981" t="str">
        <f t="shared" si="180"/>
        <v>31:50</v>
      </c>
      <c r="J981" s="5">
        <f t="shared" si="181"/>
        <v>2.210648148148148E-2</v>
      </c>
      <c r="K981">
        <f t="shared" si="179"/>
        <v>8.2870370370370372E-3</v>
      </c>
      <c r="L981">
        <f t="shared" si="182"/>
        <v>2.210648148148148E-2</v>
      </c>
      <c r="M981">
        <f t="shared" si="174"/>
        <v>1.3819444444444443E-2</v>
      </c>
    </row>
    <row r="982" spans="1:13" x14ac:dyDescent="0.2">
      <c r="A982">
        <v>981</v>
      </c>
      <c r="B982" t="s">
        <v>864</v>
      </c>
      <c r="C982" t="s">
        <v>964</v>
      </c>
      <c r="D982" t="str">
        <f t="shared" si="183"/>
        <v>Dominic Raab</v>
      </c>
      <c r="E982" t="str">
        <f t="shared" si="176"/>
        <v>32:22</v>
      </c>
      <c r="F982">
        <f t="shared" si="177"/>
        <v>62</v>
      </c>
      <c r="H982" t="str">
        <f t="shared" si="178"/>
        <v>Apr 9, 2020</v>
      </c>
      <c r="I982" t="str">
        <f t="shared" si="180"/>
        <v>32:22</v>
      </c>
      <c r="J982" s="5">
        <f t="shared" si="181"/>
        <v>2.2476851851851855E-2</v>
      </c>
      <c r="K982">
        <f t="shared" si="179"/>
        <v>2.3148148148148147E-5</v>
      </c>
      <c r="L982">
        <f t="shared" si="182"/>
        <v>2.2789351851851852E-2</v>
      </c>
      <c r="M982">
        <f t="shared" si="174"/>
        <v>2.2766203703703705E-2</v>
      </c>
    </row>
    <row r="983" spans="1:13" x14ac:dyDescent="0.2">
      <c r="A983">
        <v>982</v>
      </c>
      <c r="B983" t="s">
        <v>864</v>
      </c>
      <c r="C983" t="s">
        <v>965</v>
      </c>
      <c r="D983" t="str">
        <f t="shared" si="183"/>
        <v>Andrew MacAskill</v>
      </c>
      <c r="E983" t="str">
        <f t="shared" si="176"/>
        <v>32:25</v>
      </c>
      <c r="F983">
        <f t="shared" si="177"/>
        <v>271</v>
      </c>
      <c r="H983" t="str">
        <f t="shared" si="178"/>
        <v>Apr 9, 2020</v>
      </c>
      <c r="I983" t="str">
        <f t="shared" si="180"/>
        <v>32:25</v>
      </c>
      <c r="J983" s="5">
        <f t="shared" si="181"/>
        <v>2.2511574074074073E-2</v>
      </c>
      <c r="K983">
        <f t="shared" si="179"/>
        <v>2.1111111111111108E-2</v>
      </c>
      <c r="L983">
        <f t="shared" si="182"/>
        <v>2.2511574074074073E-2</v>
      </c>
      <c r="M983">
        <f t="shared" si="174"/>
        <v>1.4004629629629645E-3</v>
      </c>
    </row>
    <row r="984" spans="1:13" x14ac:dyDescent="0.2">
      <c r="A984">
        <v>983</v>
      </c>
      <c r="B984" t="s">
        <v>864</v>
      </c>
      <c r="C984" t="s">
        <v>966</v>
      </c>
      <c r="D984" t="str">
        <f t="shared" si="183"/>
        <v>Sir Patrick</v>
      </c>
      <c r="E984" t="str">
        <f t="shared" si="176"/>
        <v>32:39</v>
      </c>
      <c r="F984">
        <f t="shared" si="177"/>
        <v>208</v>
      </c>
      <c r="H984" t="str">
        <f t="shared" si="178"/>
        <v>Apr 9, 2020</v>
      </c>
      <c r="I984" t="str">
        <f t="shared" si="180"/>
        <v>32:39</v>
      </c>
      <c r="J984" s="5">
        <f t="shared" si="181"/>
        <v>2.2673611111111113E-2</v>
      </c>
      <c r="K984">
        <f t="shared" si="179"/>
        <v>2.0104166666666666E-2</v>
      </c>
      <c r="L984">
        <f t="shared" si="182"/>
        <v>2.2673611111111113E-2</v>
      </c>
      <c r="M984">
        <f t="shared" si="174"/>
        <v>2.5694444444444471E-3</v>
      </c>
    </row>
    <row r="985" spans="1:13" x14ac:dyDescent="0.2">
      <c r="A985">
        <v>984</v>
      </c>
      <c r="B985" t="s">
        <v>864</v>
      </c>
      <c r="C985" t="s">
        <v>967</v>
      </c>
      <c r="D985" t="str">
        <f t="shared" si="183"/>
        <v>Dominic Raab</v>
      </c>
      <c r="E985" t="str">
        <f t="shared" si="176"/>
        <v>32:49</v>
      </c>
      <c r="F985">
        <f t="shared" si="177"/>
        <v>62</v>
      </c>
      <c r="H985" t="str">
        <f t="shared" si="178"/>
        <v>Apr 9, 2020</v>
      </c>
      <c r="I985" t="str">
        <f t="shared" si="180"/>
        <v>32:49</v>
      </c>
      <c r="J985" s="5">
        <f t="shared" si="181"/>
        <v>2.2789351851851852E-2</v>
      </c>
      <c r="K985">
        <f t="shared" si="179"/>
        <v>2.3148148148148147E-5</v>
      </c>
      <c r="L985">
        <f t="shared" si="182"/>
        <v>2.2789351851851852E-2</v>
      </c>
      <c r="M985">
        <f t="shared" si="174"/>
        <v>2.2766203703703705E-2</v>
      </c>
    </row>
    <row r="986" spans="1:13" x14ac:dyDescent="0.2">
      <c r="A986">
        <v>985</v>
      </c>
      <c r="B986" t="s">
        <v>864</v>
      </c>
      <c r="C986" t="s">
        <v>16</v>
      </c>
      <c r="F986">
        <f t="shared" si="177"/>
        <v>295</v>
      </c>
      <c r="H986" t="str">
        <f t="shared" si="178"/>
        <v>Apr 9, 2020</v>
      </c>
      <c r="I986">
        <f t="shared" si="180"/>
        <v>0</v>
      </c>
      <c r="J986" s="5" t="e">
        <f t="shared" si="181"/>
        <v>#VALUE!</v>
      </c>
      <c r="K986">
        <f t="shared" si="179"/>
        <v>0</v>
      </c>
      <c r="L986">
        <f t="shared" si="182"/>
        <v>0</v>
      </c>
      <c r="M986">
        <f t="shared" si="174"/>
        <v>0</v>
      </c>
    </row>
    <row r="987" spans="1:13" x14ac:dyDescent="0.2">
      <c r="A987">
        <v>986</v>
      </c>
      <c r="B987" t="s">
        <v>864</v>
      </c>
      <c r="C987" t="s">
        <v>17</v>
      </c>
      <c r="F987">
        <f t="shared" si="177"/>
        <v>173</v>
      </c>
      <c r="H987" t="str">
        <f t="shared" si="178"/>
        <v>Apr 9, 2020</v>
      </c>
      <c r="I987">
        <f t="shared" si="180"/>
        <v>0</v>
      </c>
      <c r="J987" s="5" t="e">
        <f t="shared" si="181"/>
        <v>#VALUE!</v>
      </c>
      <c r="K987">
        <f t="shared" si="179"/>
        <v>0</v>
      </c>
      <c r="L987">
        <f t="shared" si="182"/>
        <v>0</v>
      </c>
      <c r="M987">
        <f t="shared" si="174"/>
        <v>0</v>
      </c>
    </row>
    <row r="988" spans="1:13" x14ac:dyDescent="0.2">
      <c r="A988">
        <v>987</v>
      </c>
      <c r="B988" t="s">
        <v>968</v>
      </c>
      <c r="C988" t="s">
        <v>969</v>
      </c>
      <c r="F988">
        <f t="shared" si="177"/>
        <v>12</v>
      </c>
      <c r="G988" t="b">
        <v>1</v>
      </c>
      <c r="H988" t="str">
        <f t="shared" si="178"/>
        <v>Mar 23, 2020</v>
      </c>
      <c r="I988">
        <f t="shared" si="180"/>
        <v>0</v>
      </c>
      <c r="J988" s="5" t="e">
        <f t="shared" si="181"/>
        <v>#VALUE!</v>
      </c>
      <c r="K988">
        <f t="shared" si="179"/>
        <v>0</v>
      </c>
      <c r="L988">
        <f t="shared" si="182"/>
        <v>0</v>
      </c>
      <c r="M988">
        <f t="shared" si="174"/>
        <v>0</v>
      </c>
    </row>
    <row r="989" spans="1:13" x14ac:dyDescent="0.2">
      <c r="A989">
        <v>988</v>
      </c>
      <c r="B989" t="s">
        <v>968</v>
      </c>
      <c r="C989" t="s">
        <v>970</v>
      </c>
      <c r="F989">
        <f t="shared" si="177"/>
        <v>298</v>
      </c>
      <c r="H989" t="str">
        <f t="shared" si="178"/>
        <v>Mar 23, 2020</v>
      </c>
      <c r="I989">
        <f t="shared" si="180"/>
        <v>0</v>
      </c>
      <c r="J989" s="5" t="e">
        <f t="shared" si="181"/>
        <v>#VALUE!</v>
      </c>
      <c r="K989">
        <f t="shared" si="179"/>
        <v>0</v>
      </c>
      <c r="L989">
        <f t="shared" si="182"/>
        <v>0</v>
      </c>
      <c r="M989">
        <f t="shared" si="174"/>
        <v>0</v>
      </c>
    </row>
    <row r="990" spans="1:13" x14ac:dyDescent="0.2">
      <c r="A990">
        <v>989</v>
      </c>
      <c r="B990" t="s">
        <v>968</v>
      </c>
      <c r="C990" t="s">
        <v>971</v>
      </c>
      <c r="D990" t="str">
        <f t="shared" ref="D990:D996" si="184">LEFT(C990,FIND("(",C990)-3)</f>
        <v>Boris Johnson</v>
      </c>
      <c r="E990" t="str">
        <f t="shared" ref="E990:E996" si="185">MID(C990,FIND("(",C990)+1,5)</f>
        <v>00:16</v>
      </c>
      <c r="F990">
        <f t="shared" si="177"/>
        <v>423</v>
      </c>
      <c r="H990" t="str">
        <f t="shared" si="178"/>
        <v>Mar 23, 2020</v>
      </c>
      <c r="I990" t="str">
        <f t="shared" si="180"/>
        <v>00:16</v>
      </c>
      <c r="J990" s="5">
        <f t="shared" si="181"/>
        <v>1.8518518518518518E-4</v>
      </c>
      <c r="K990">
        <f t="shared" si="179"/>
        <v>1.8518518518518518E-4</v>
      </c>
      <c r="L990">
        <f t="shared" si="182"/>
        <v>3.7615740740740739E-3</v>
      </c>
      <c r="M990">
        <f t="shared" si="174"/>
        <v>3.5763888888888885E-3</v>
      </c>
    </row>
    <row r="991" spans="1:13" x14ac:dyDescent="0.2">
      <c r="A991">
        <v>990</v>
      </c>
      <c r="B991" t="s">
        <v>968</v>
      </c>
      <c r="C991" t="s">
        <v>972</v>
      </c>
      <c r="D991" t="str">
        <f t="shared" si="184"/>
        <v>Boris Johnson</v>
      </c>
      <c r="E991" t="str">
        <f t="shared" si="185"/>
        <v>00:43</v>
      </c>
      <c r="F991">
        <f t="shared" si="177"/>
        <v>988</v>
      </c>
      <c r="H991" t="str">
        <f t="shared" si="178"/>
        <v>Mar 23, 2020</v>
      </c>
      <c r="I991" t="str">
        <f t="shared" si="180"/>
        <v>00:16</v>
      </c>
      <c r="J991" s="5">
        <f t="shared" si="181"/>
        <v>4.9768518518518521E-4</v>
      </c>
      <c r="K991">
        <f t="shared" si="179"/>
        <v>1.8518518518518518E-4</v>
      </c>
      <c r="L991">
        <f t="shared" si="182"/>
        <v>3.7615740740740739E-3</v>
      </c>
      <c r="M991">
        <f t="shared" ref="M991:M1054" si="186">L991-K991</f>
        <v>3.5763888888888885E-3</v>
      </c>
    </row>
    <row r="992" spans="1:13" x14ac:dyDescent="0.2">
      <c r="A992">
        <v>991</v>
      </c>
      <c r="B992" t="s">
        <v>968</v>
      </c>
      <c r="C992" t="s">
        <v>973</v>
      </c>
      <c r="D992" t="str">
        <f t="shared" si="184"/>
        <v>Boris Johnson</v>
      </c>
      <c r="E992" t="str">
        <f t="shared" si="185"/>
        <v>01:56</v>
      </c>
      <c r="F992">
        <f t="shared" si="177"/>
        <v>1040</v>
      </c>
      <c r="H992" t="str">
        <f t="shared" si="178"/>
        <v>Mar 23, 2020</v>
      </c>
      <c r="I992" t="str">
        <f t="shared" si="180"/>
        <v>00:16</v>
      </c>
      <c r="J992" s="5">
        <f t="shared" si="181"/>
        <v>1.3425925925925925E-3</v>
      </c>
      <c r="K992">
        <f t="shared" si="179"/>
        <v>1.8518518518518518E-4</v>
      </c>
      <c r="L992">
        <f t="shared" si="182"/>
        <v>3.7615740740740739E-3</v>
      </c>
      <c r="M992">
        <f t="shared" si="186"/>
        <v>3.5763888888888885E-3</v>
      </c>
    </row>
    <row r="993" spans="1:13" x14ac:dyDescent="0.2">
      <c r="A993">
        <v>992</v>
      </c>
      <c r="B993" t="s">
        <v>968</v>
      </c>
      <c r="C993" t="s">
        <v>974</v>
      </c>
      <c r="D993" t="str">
        <f t="shared" si="184"/>
        <v>Boris Johnson</v>
      </c>
      <c r="E993" t="str">
        <f t="shared" si="185"/>
        <v>03:12</v>
      </c>
      <c r="F993">
        <f t="shared" si="177"/>
        <v>699</v>
      </c>
      <c r="H993" t="str">
        <f t="shared" si="178"/>
        <v>Mar 23, 2020</v>
      </c>
      <c r="I993" t="str">
        <f t="shared" si="180"/>
        <v>00:16</v>
      </c>
      <c r="J993" s="5">
        <f t="shared" si="181"/>
        <v>2.2222222222222222E-3</v>
      </c>
      <c r="K993">
        <f t="shared" si="179"/>
        <v>1.8518518518518518E-4</v>
      </c>
      <c r="L993">
        <f t="shared" si="182"/>
        <v>3.7615740740740739E-3</v>
      </c>
      <c r="M993">
        <f t="shared" si="186"/>
        <v>3.5763888888888885E-3</v>
      </c>
    </row>
    <row r="994" spans="1:13" x14ac:dyDescent="0.2">
      <c r="A994">
        <v>993</v>
      </c>
      <c r="B994" t="s">
        <v>968</v>
      </c>
      <c r="C994" t="s">
        <v>975</v>
      </c>
      <c r="D994" t="str">
        <f t="shared" si="184"/>
        <v>Boris Johnson</v>
      </c>
      <c r="E994" t="str">
        <f t="shared" si="185"/>
        <v>04:05</v>
      </c>
      <c r="F994">
        <f t="shared" si="177"/>
        <v>592</v>
      </c>
      <c r="H994" t="str">
        <f t="shared" si="178"/>
        <v>Mar 23, 2020</v>
      </c>
      <c r="I994" t="str">
        <f t="shared" si="180"/>
        <v>00:16</v>
      </c>
      <c r="J994" s="5">
        <f t="shared" si="181"/>
        <v>2.8356481481481479E-3</v>
      </c>
      <c r="K994">
        <f t="shared" si="179"/>
        <v>1.8518518518518518E-4</v>
      </c>
      <c r="L994">
        <f t="shared" si="182"/>
        <v>3.7615740740740739E-3</v>
      </c>
      <c r="M994">
        <f t="shared" si="186"/>
        <v>3.5763888888888885E-3</v>
      </c>
    </row>
    <row r="995" spans="1:13" x14ac:dyDescent="0.2">
      <c r="A995">
        <v>994</v>
      </c>
      <c r="B995" t="s">
        <v>968</v>
      </c>
      <c r="C995" t="s">
        <v>976</v>
      </c>
      <c r="D995" t="str">
        <f t="shared" si="184"/>
        <v>Boris Johnson</v>
      </c>
      <c r="E995" t="str">
        <f t="shared" si="185"/>
        <v>04:52</v>
      </c>
      <c r="F995">
        <f t="shared" si="177"/>
        <v>472</v>
      </c>
      <c r="H995" t="str">
        <f t="shared" si="178"/>
        <v>Mar 23, 2020</v>
      </c>
      <c r="I995" t="str">
        <f t="shared" si="180"/>
        <v>00:16</v>
      </c>
      <c r="J995" s="5">
        <f t="shared" si="181"/>
        <v>3.37962962962963E-3</v>
      </c>
      <c r="K995">
        <f t="shared" si="179"/>
        <v>1.8518518518518518E-4</v>
      </c>
      <c r="L995">
        <f t="shared" si="182"/>
        <v>3.7615740740740739E-3</v>
      </c>
      <c r="M995">
        <f t="shared" si="186"/>
        <v>3.5763888888888885E-3</v>
      </c>
    </row>
    <row r="996" spans="1:13" x14ac:dyDescent="0.2">
      <c r="A996">
        <v>995</v>
      </c>
      <c r="B996" t="s">
        <v>968</v>
      </c>
      <c r="C996" t="s">
        <v>977</v>
      </c>
      <c r="D996" t="str">
        <f t="shared" si="184"/>
        <v>Boris Johnson</v>
      </c>
      <c r="E996" t="str">
        <f t="shared" si="185"/>
        <v>05:25</v>
      </c>
      <c r="F996">
        <f t="shared" si="177"/>
        <v>797</v>
      </c>
      <c r="H996" t="str">
        <f t="shared" si="178"/>
        <v>Mar 23, 2020</v>
      </c>
      <c r="I996" t="str">
        <f t="shared" si="180"/>
        <v>00:16</v>
      </c>
      <c r="J996" s="5">
        <f t="shared" si="181"/>
        <v>3.7615740740740739E-3</v>
      </c>
      <c r="K996">
        <f t="shared" si="179"/>
        <v>1.8518518518518518E-4</v>
      </c>
      <c r="L996">
        <f t="shared" si="182"/>
        <v>3.7615740740740739E-3</v>
      </c>
      <c r="M996">
        <f t="shared" si="186"/>
        <v>3.5763888888888885E-3</v>
      </c>
    </row>
    <row r="997" spans="1:13" x14ac:dyDescent="0.2">
      <c r="A997">
        <v>996</v>
      </c>
      <c r="B997" t="s">
        <v>968</v>
      </c>
      <c r="C997" t="s">
        <v>16</v>
      </c>
      <c r="F997">
        <f t="shared" si="177"/>
        <v>295</v>
      </c>
      <c r="H997" t="str">
        <f t="shared" si="178"/>
        <v>Mar 23, 2020</v>
      </c>
      <c r="I997">
        <f t="shared" si="180"/>
        <v>0</v>
      </c>
      <c r="J997" s="5" t="e">
        <f t="shared" si="181"/>
        <v>#VALUE!</v>
      </c>
      <c r="K997">
        <f t="shared" si="179"/>
        <v>0</v>
      </c>
      <c r="L997">
        <f t="shared" si="182"/>
        <v>0</v>
      </c>
      <c r="M997">
        <f t="shared" si="186"/>
        <v>0</v>
      </c>
    </row>
    <row r="998" spans="1:13" x14ac:dyDescent="0.2">
      <c r="A998">
        <v>997</v>
      </c>
      <c r="B998" t="s">
        <v>968</v>
      </c>
      <c r="C998" t="s">
        <v>17</v>
      </c>
      <c r="F998">
        <f t="shared" si="177"/>
        <v>173</v>
      </c>
      <c r="H998" t="str">
        <f t="shared" si="178"/>
        <v>Mar 23, 2020</v>
      </c>
      <c r="I998">
        <f t="shared" si="180"/>
        <v>0</v>
      </c>
      <c r="J998" s="5" t="e">
        <f t="shared" si="181"/>
        <v>#VALUE!</v>
      </c>
      <c r="K998">
        <f t="shared" si="179"/>
        <v>0</v>
      </c>
      <c r="L998">
        <f t="shared" si="182"/>
        <v>0</v>
      </c>
      <c r="M998">
        <f t="shared" si="186"/>
        <v>0</v>
      </c>
    </row>
    <row r="999" spans="1:13" x14ac:dyDescent="0.2">
      <c r="A999">
        <v>998</v>
      </c>
      <c r="B999" t="s">
        <v>978</v>
      </c>
      <c r="C999" t="s">
        <v>979</v>
      </c>
      <c r="F999">
        <f t="shared" si="177"/>
        <v>12</v>
      </c>
      <c r="G999" t="b">
        <v>1</v>
      </c>
      <c r="H999" t="str">
        <f t="shared" si="178"/>
        <v>Mar 22, 2020</v>
      </c>
      <c r="I999">
        <f t="shared" si="180"/>
        <v>0</v>
      </c>
      <c r="J999" s="5" t="e">
        <f t="shared" si="181"/>
        <v>#VALUE!</v>
      </c>
      <c r="K999">
        <f t="shared" si="179"/>
        <v>0</v>
      </c>
      <c r="L999">
        <f t="shared" si="182"/>
        <v>0</v>
      </c>
      <c r="M999">
        <f t="shared" si="186"/>
        <v>0</v>
      </c>
    </row>
    <row r="1000" spans="1:13" x14ac:dyDescent="0.2">
      <c r="A1000">
        <v>999</v>
      </c>
      <c r="B1000" t="s">
        <v>978</v>
      </c>
      <c r="C1000" t="s">
        <v>980</v>
      </c>
      <c r="F1000">
        <f t="shared" si="177"/>
        <v>193</v>
      </c>
      <c r="H1000" t="str">
        <f t="shared" si="178"/>
        <v>Mar 22, 2020</v>
      </c>
      <c r="I1000">
        <f t="shared" si="180"/>
        <v>0</v>
      </c>
      <c r="J1000" s="5" t="e">
        <f t="shared" si="181"/>
        <v>#VALUE!</v>
      </c>
      <c r="K1000">
        <f t="shared" si="179"/>
        <v>0</v>
      </c>
      <c r="L1000">
        <f t="shared" si="182"/>
        <v>0</v>
      </c>
      <c r="M1000">
        <f t="shared" si="186"/>
        <v>0</v>
      </c>
    </row>
    <row r="1001" spans="1:13" x14ac:dyDescent="0.2">
      <c r="A1001">
        <v>1000</v>
      </c>
      <c r="B1001" t="s">
        <v>978</v>
      </c>
      <c r="C1001" t="s">
        <v>981</v>
      </c>
      <c r="D1001" t="str">
        <f t="shared" ref="D1001:D1032" si="187">LEFT(C1001,FIND("(",C1001)-3)</f>
        <v>Boris Johnson</v>
      </c>
      <c r="E1001" t="str">
        <f t="shared" ref="E1001:E1032" si="188">MID(C1001,FIND("(",C1001)+1,5)</f>
        <v>01:54</v>
      </c>
      <c r="F1001">
        <f t="shared" si="177"/>
        <v>908</v>
      </c>
      <c r="H1001" t="str">
        <f t="shared" si="178"/>
        <v>Mar 22, 2020</v>
      </c>
      <c r="I1001" t="str">
        <f t="shared" si="180"/>
        <v>01:54</v>
      </c>
      <c r="J1001" s="5">
        <f t="shared" si="181"/>
        <v>1.3194444444444443E-3</v>
      </c>
      <c r="K1001">
        <f t="shared" si="179"/>
        <v>1.3194444444444443E-3</v>
      </c>
      <c r="L1001">
        <f t="shared" si="182"/>
        <v>3.1331018518518515E-2</v>
      </c>
      <c r="M1001">
        <f t="shared" si="186"/>
        <v>3.0011574074074072E-2</v>
      </c>
    </row>
    <row r="1002" spans="1:13" x14ac:dyDescent="0.2">
      <c r="A1002">
        <v>1001</v>
      </c>
      <c r="B1002" t="s">
        <v>978</v>
      </c>
      <c r="C1002" t="s">
        <v>982</v>
      </c>
      <c r="D1002" t="str">
        <f t="shared" si="187"/>
        <v>Boris Johnson</v>
      </c>
      <c r="E1002" t="str">
        <f t="shared" si="188"/>
        <v>02:58</v>
      </c>
      <c r="F1002">
        <f t="shared" si="177"/>
        <v>944</v>
      </c>
      <c r="H1002" t="str">
        <f t="shared" si="178"/>
        <v>Mar 22, 2020</v>
      </c>
      <c r="I1002" t="str">
        <f t="shared" si="180"/>
        <v>01:54</v>
      </c>
      <c r="J1002" s="5">
        <f t="shared" si="181"/>
        <v>2.0601851851851853E-3</v>
      </c>
      <c r="K1002">
        <f t="shared" si="179"/>
        <v>1.3194444444444443E-3</v>
      </c>
      <c r="L1002">
        <f t="shared" si="182"/>
        <v>3.1331018518518515E-2</v>
      </c>
      <c r="M1002">
        <f t="shared" si="186"/>
        <v>3.0011574074074072E-2</v>
      </c>
    </row>
    <row r="1003" spans="1:13" x14ac:dyDescent="0.2">
      <c r="A1003">
        <v>1002</v>
      </c>
      <c r="B1003" t="s">
        <v>978</v>
      </c>
      <c r="C1003" t="s">
        <v>983</v>
      </c>
      <c r="D1003" t="str">
        <f t="shared" si="187"/>
        <v>Boris Johnson</v>
      </c>
      <c r="E1003" t="str">
        <f t="shared" si="188"/>
        <v>04:06</v>
      </c>
      <c r="F1003">
        <f t="shared" si="177"/>
        <v>941</v>
      </c>
      <c r="H1003" t="str">
        <f t="shared" si="178"/>
        <v>Mar 22, 2020</v>
      </c>
      <c r="I1003" t="str">
        <f t="shared" si="180"/>
        <v>01:54</v>
      </c>
      <c r="J1003" s="5">
        <f t="shared" si="181"/>
        <v>2.8472222222222219E-3</v>
      </c>
      <c r="K1003">
        <f t="shared" si="179"/>
        <v>1.3194444444444443E-3</v>
      </c>
      <c r="L1003">
        <f t="shared" si="182"/>
        <v>3.1331018518518515E-2</v>
      </c>
      <c r="M1003">
        <f t="shared" si="186"/>
        <v>3.0011574074074072E-2</v>
      </c>
    </row>
    <row r="1004" spans="1:13" x14ac:dyDescent="0.2">
      <c r="A1004">
        <v>1003</v>
      </c>
      <c r="B1004" t="s">
        <v>978</v>
      </c>
      <c r="C1004" t="s">
        <v>984</v>
      </c>
      <c r="D1004" t="str">
        <f t="shared" si="187"/>
        <v>Boris Johnson</v>
      </c>
      <c r="E1004" t="str">
        <f t="shared" si="188"/>
        <v>05:20</v>
      </c>
      <c r="F1004">
        <f t="shared" si="177"/>
        <v>669</v>
      </c>
      <c r="H1004" t="str">
        <f t="shared" si="178"/>
        <v>Mar 22, 2020</v>
      </c>
      <c r="I1004" t="str">
        <f t="shared" si="180"/>
        <v>01:54</v>
      </c>
      <c r="J1004" s="5">
        <f t="shared" si="181"/>
        <v>3.7037037037037034E-3</v>
      </c>
      <c r="K1004">
        <f t="shared" si="179"/>
        <v>1.3194444444444443E-3</v>
      </c>
      <c r="L1004">
        <f t="shared" si="182"/>
        <v>3.1331018518518515E-2</v>
      </c>
      <c r="M1004">
        <f t="shared" si="186"/>
        <v>3.0011574074074072E-2</v>
      </c>
    </row>
    <row r="1005" spans="1:13" x14ac:dyDescent="0.2">
      <c r="A1005">
        <v>1004</v>
      </c>
      <c r="B1005" t="s">
        <v>978</v>
      </c>
      <c r="C1005" t="s">
        <v>985</v>
      </c>
      <c r="D1005" t="str">
        <f t="shared" si="187"/>
        <v>Boris Johnson</v>
      </c>
      <c r="E1005" t="str">
        <f t="shared" si="188"/>
        <v>06:15</v>
      </c>
      <c r="F1005">
        <f t="shared" si="177"/>
        <v>482</v>
      </c>
      <c r="H1005" t="str">
        <f t="shared" si="178"/>
        <v>Mar 22, 2020</v>
      </c>
      <c r="I1005" t="str">
        <f t="shared" si="180"/>
        <v>01:54</v>
      </c>
      <c r="J1005" s="5">
        <f t="shared" si="181"/>
        <v>4.340277777777778E-3</v>
      </c>
      <c r="K1005">
        <f t="shared" si="179"/>
        <v>1.3194444444444443E-3</v>
      </c>
      <c r="L1005">
        <f t="shared" si="182"/>
        <v>3.1331018518518515E-2</v>
      </c>
      <c r="M1005">
        <f t="shared" si="186"/>
        <v>3.0011574074074072E-2</v>
      </c>
    </row>
    <row r="1006" spans="1:13" x14ac:dyDescent="0.2">
      <c r="A1006">
        <v>1005</v>
      </c>
      <c r="B1006" t="s">
        <v>978</v>
      </c>
      <c r="C1006" t="s">
        <v>986</v>
      </c>
      <c r="D1006" t="str">
        <f t="shared" si="187"/>
        <v>Boris Johnson</v>
      </c>
      <c r="E1006" t="str">
        <f t="shared" si="188"/>
        <v>06:50</v>
      </c>
      <c r="F1006">
        <f t="shared" si="177"/>
        <v>150</v>
      </c>
      <c r="H1006" t="str">
        <f t="shared" si="178"/>
        <v>Mar 22, 2020</v>
      </c>
      <c r="I1006" t="str">
        <f t="shared" si="180"/>
        <v>01:54</v>
      </c>
      <c r="J1006" s="5">
        <f t="shared" si="181"/>
        <v>4.7453703703703703E-3</v>
      </c>
      <c r="K1006">
        <f t="shared" si="179"/>
        <v>1.3194444444444443E-3</v>
      </c>
      <c r="L1006">
        <f t="shared" si="182"/>
        <v>3.1331018518518515E-2</v>
      </c>
      <c r="M1006">
        <f t="shared" si="186"/>
        <v>3.0011574074074072E-2</v>
      </c>
    </row>
    <row r="1007" spans="1:13" x14ac:dyDescent="0.2">
      <c r="A1007">
        <v>1006</v>
      </c>
      <c r="B1007" t="s">
        <v>978</v>
      </c>
      <c r="C1007" t="s">
        <v>987</v>
      </c>
      <c r="D1007" t="str">
        <f t="shared" si="187"/>
        <v>Robert Jenrick</v>
      </c>
      <c r="E1007" t="str">
        <f t="shared" si="188"/>
        <v>07:00</v>
      </c>
      <c r="F1007">
        <f t="shared" si="177"/>
        <v>1653</v>
      </c>
      <c r="H1007" t="str">
        <f t="shared" si="178"/>
        <v>Mar 22, 2020</v>
      </c>
      <c r="I1007" t="str">
        <f t="shared" si="180"/>
        <v>07:00</v>
      </c>
      <c r="J1007" s="5">
        <f t="shared" si="181"/>
        <v>4.8611111111111112E-3</v>
      </c>
      <c r="K1007">
        <f t="shared" si="179"/>
        <v>4.8611111111111112E-3</v>
      </c>
      <c r="L1007">
        <f t="shared" si="182"/>
        <v>2.991898148148148E-2</v>
      </c>
      <c r="M1007">
        <f t="shared" si="186"/>
        <v>2.5057870370370369E-2</v>
      </c>
    </row>
    <row r="1008" spans="1:13" x14ac:dyDescent="0.2">
      <c r="A1008">
        <v>1007</v>
      </c>
      <c r="B1008" t="s">
        <v>978</v>
      </c>
      <c r="C1008" t="s">
        <v>988</v>
      </c>
      <c r="D1008" t="str">
        <f t="shared" si="187"/>
        <v>Robert Jenrick</v>
      </c>
      <c r="E1008" t="str">
        <f t="shared" si="188"/>
        <v>09:07</v>
      </c>
      <c r="F1008">
        <f t="shared" si="177"/>
        <v>1006</v>
      </c>
      <c r="H1008" t="str">
        <f t="shared" si="178"/>
        <v>Mar 22, 2020</v>
      </c>
      <c r="I1008" t="str">
        <f t="shared" si="180"/>
        <v>07:00</v>
      </c>
      <c r="J1008" s="5">
        <f t="shared" si="181"/>
        <v>6.3310185185185197E-3</v>
      </c>
      <c r="K1008">
        <f t="shared" si="179"/>
        <v>4.8611111111111112E-3</v>
      </c>
      <c r="L1008">
        <f t="shared" si="182"/>
        <v>2.991898148148148E-2</v>
      </c>
      <c r="M1008">
        <f t="shared" si="186"/>
        <v>2.5057870370370369E-2</v>
      </c>
    </row>
    <row r="1009" spans="1:13" x14ac:dyDescent="0.2">
      <c r="A1009">
        <v>1008</v>
      </c>
      <c r="B1009" t="s">
        <v>978</v>
      </c>
      <c r="C1009" t="s">
        <v>989</v>
      </c>
      <c r="D1009" t="str">
        <f t="shared" si="187"/>
        <v>Robert Jenrick</v>
      </c>
      <c r="E1009" t="str">
        <f t="shared" si="188"/>
        <v>10:22</v>
      </c>
      <c r="F1009">
        <f t="shared" si="177"/>
        <v>936</v>
      </c>
      <c r="H1009" t="str">
        <f t="shared" si="178"/>
        <v>Mar 22, 2020</v>
      </c>
      <c r="I1009" t="str">
        <f t="shared" si="180"/>
        <v>07:00</v>
      </c>
      <c r="J1009" s="5">
        <f t="shared" si="181"/>
        <v>7.1990740740740739E-3</v>
      </c>
      <c r="K1009">
        <f t="shared" si="179"/>
        <v>4.8611111111111112E-3</v>
      </c>
      <c r="L1009">
        <f t="shared" si="182"/>
        <v>2.991898148148148E-2</v>
      </c>
      <c r="M1009">
        <f t="shared" si="186"/>
        <v>2.5057870370370369E-2</v>
      </c>
    </row>
    <row r="1010" spans="1:13" x14ac:dyDescent="0.2">
      <c r="A1010">
        <v>1009</v>
      </c>
      <c r="B1010" t="s">
        <v>978</v>
      </c>
      <c r="C1010" t="s">
        <v>990</v>
      </c>
      <c r="D1010" t="str">
        <f t="shared" si="187"/>
        <v>Robert Jenrick</v>
      </c>
      <c r="E1010" t="str">
        <f t="shared" si="188"/>
        <v>11:32</v>
      </c>
      <c r="F1010">
        <f t="shared" si="177"/>
        <v>508</v>
      </c>
      <c r="H1010" t="str">
        <f t="shared" si="178"/>
        <v>Mar 22, 2020</v>
      </c>
      <c r="I1010" t="str">
        <f t="shared" si="180"/>
        <v>07:00</v>
      </c>
      <c r="J1010" s="5">
        <f t="shared" si="181"/>
        <v>8.0092592592592594E-3</v>
      </c>
      <c r="K1010">
        <f t="shared" si="179"/>
        <v>4.8611111111111112E-3</v>
      </c>
      <c r="L1010">
        <f t="shared" si="182"/>
        <v>2.991898148148148E-2</v>
      </c>
      <c r="M1010">
        <f t="shared" si="186"/>
        <v>2.5057870370370369E-2</v>
      </c>
    </row>
    <row r="1011" spans="1:13" x14ac:dyDescent="0.2">
      <c r="A1011">
        <v>1010</v>
      </c>
      <c r="B1011" t="s">
        <v>978</v>
      </c>
      <c r="C1011" t="s">
        <v>991</v>
      </c>
      <c r="D1011" t="str">
        <f t="shared" si="187"/>
        <v>Robert Jenrick</v>
      </c>
      <c r="E1011" t="str">
        <f t="shared" si="188"/>
        <v>12:03</v>
      </c>
      <c r="F1011">
        <f t="shared" si="177"/>
        <v>509</v>
      </c>
      <c r="H1011" t="str">
        <f t="shared" si="178"/>
        <v>Mar 22, 2020</v>
      </c>
      <c r="I1011" t="str">
        <f t="shared" si="180"/>
        <v>07:00</v>
      </c>
      <c r="J1011" s="5">
        <f t="shared" si="181"/>
        <v>8.3680555555555557E-3</v>
      </c>
      <c r="K1011">
        <f t="shared" si="179"/>
        <v>4.8611111111111112E-3</v>
      </c>
      <c r="L1011">
        <f t="shared" si="182"/>
        <v>2.991898148148148E-2</v>
      </c>
      <c r="M1011">
        <f t="shared" si="186"/>
        <v>2.5057870370370369E-2</v>
      </c>
    </row>
    <row r="1012" spans="1:13" x14ac:dyDescent="0.2">
      <c r="A1012">
        <v>1011</v>
      </c>
      <c r="B1012" t="s">
        <v>978</v>
      </c>
      <c r="C1012" t="s">
        <v>992</v>
      </c>
      <c r="D1012" t="str">
        <f t="shared" si="187"/>
        <v>Robert Jenrick</v>
      </c>
      <c r="E1012" t="str">
        <f t="shared" si="188"/>
        <v>12:37</v>
      </c>
      <c r="F1012">
        <f t="shared" si="177"/>
        <v>415</v>
      </c>
      <c r="H1012" t="str">
        <f t="shared" si="178"/>
        <v>Mar 22, 2020</v>
      </c>
      <c r="I1012" t="str">
        <f t="shared" si="180"/>
        <v>07:00</v>
      </c>
      <c r="J1012" s="5">
        <f t="shared" si="181"/>
        <v>8.7615740740740744E-3</v>
      </c>
      <c r="K1012">
        <f t="shared" si="179"/>
        <v>4.8611111111111112E-3</v>
      </c>
      <c r="L1012">
        <f t="shared" si="182"/>
        <v>2.991898148148148E-2</v>
      </c>
      <c r="M1012">
        <f t="shared" si="186"/>
        <v>2.5057870370370369E-2</v>
      </c>
    </row>
    <row r="1013" spans="1:13" x14ac:dyDescent="0.2">
      <c r="A1013">
        <v>1012</v>
      </c>
      <c r="B1013" t="s">
        <v>978</v>
      </c>
      <c r="C1013" t="s">
        <v>993</v>
      </c>
      <c r="D1013" t="str">
        <f t="shared" si="187"/>
        <v>Boris Johnson</v>
      </c>
      <c r="E1013" t="str">
        <f t="shared" si="188"/>
        <v>13:09</v>
      </c>
      <c r="F1013">
        <f t="shared" si="177"/>
        <v>79</v>
      </c>
      <c r="H1013" t="str">
        <f t="shared" si="178"/>
        <v>Mar 22, 2020</v>
      </c>
      <c r="I1013" t="str">
        <f t="shared" si="180"/>
        <v>13:09</v>
      </c>
      <c r="J1013" s="5">
        <f t="shared" si="181"/>
        <v>9.1319444444444443E-3</v>
      </c>
      <c r="K1013">
        <f t="shared" si="179"/>
        <v>1.3194444444444443E-3</v>
      </c>
      <c r="L1013">
        <f t="shared" si="182"/>
        <v>3.1331018518518515E-2</v>
      </c>
      <c r="M1013">
        <f t="shared" si="186"/>
        <v>3.0011574074074072E-2</v>
      </c>
    </row>
    <row r="1014" spans="1:13" x14ac:dyDescent="0.2">
      <c r="A1014">
        <v>1013</v>
      </c>
      <c r="B1014" t="s">
        <v>978</v>
      </c>
      <c r="C1014" t="s">
        <v>994</v>
      </c>
      <c r="D1014" t="str">
        <f t="shared" si="187"/>
        <v>Jenny</v>
      </c>
      <c r="E1014" t="str">
        <f t="shared" si="188"/>
        <v>13:11</v>
      </c>
      <c r="F1014">
        <f t="shared" si="177"/>
        <v>581</v>
      </c>
      <c r="H1014" t="str">
        <f t="shared" si="178"/>
        <v>Mar 22, 2020</v>
      </c>
      <c r="I1014" t="str">
        <f t="shared" si="180"/>
        <v>13:11</v>
      </c>
      <c r="J1014" s="5">
        <f t="shared" si="181"/>
        <v>9.1550925925925931E-3</v>
      </c>
      <c r="K1014">
        <f t="shared" si="179"/>
        <v>9.1550925925925931E-3</v>
      </c>
      <c r="L1014">
        <f t="shared" si="182"/>
        <v>2.9351851851851851E-2</v>
      </c>
      <c r="M1014">
        <f t="shared" si="186"/>
        <v>2.0196759259259258E-2</v>
      </c>
    </row>
    <row r="1015" spans="1:13" x14ac:dyDescent="0.2">
      <c r="A1015">
        <v>1014</v>
      </c>
      <c r="B1015" t="s">
        <v>978</v>
      </c>
      <c r="C1015" t="s">
        <v>995</v>
      </c>
      <c r="D1015" t="str">
        <f t="shared" si="187"/>
        <v>Jenny</v>
      </c>
      <c r="E1015" t="str">
        <f t="shared" si="188"/>
        <v>13:46</v>
      </c>
      <c r="F1015">
        <f t="shared" si="177"/>
        <v>475</v>
      </c>
      <c r="H1015" t="str">
        <f t="shared" si="178"/>
        <v>Mar 22, 2020</v>
      </c>
      <c r="I1015" t="str">
        <f t="shared" si="180"/>
        <v>13:11</v>
      </c>
      <c r="J1015" s="5">
        <f t="shared" si="181"/>
        <v>9.5601851851851855E-3</v>
      </c>
      <c r="K1015">
        <f t="shared" si="179"/>
        <v>9.1550925925925931E-3</v>
      </c>
      <c r="L1015">
        <f t="shared" si="182"/>
        <v>2.9351851851851851E-2</v>
      </c>
      <c r="M1015">
        <f t="shared" si="186"/>
        <v>2.0196759259259258E-2</v>
      </c>
    </row>
    <row r="1016" spans="1:13" x14ac:dyDescent="0.2">
      <c r="A1016">
        <v>1015</v>
      </c>
      <c r="B1016" t="s">
        <v>978</v>
      </c>
      <c r="C1016" t="s">
        <v>996</v>
      </c>
      <c r="D1016" t="str">
        <f t="shared" si="187"/>
        <v>Jenny</v>
      </c>
      <c r="E1016" t="str">
        <f t="shared" si="188"/>
        <v>14:17</v>
      </c>
      <c r="F1016">
        <f t="shared" si="177"/>
        <v>506</v>
      </c>
      <c r="H1016" t="str">
        <f t="shared" si="178"/>
        <v>Mar 22, 2020</v>
      </c>
      <c r="I1016" t="str">
        <f t="shared" si="180"/>
        <v>13:11</v>
      </c>
      <c r="J1016" s="5">
        <f t="shared" si="181"/>
        <v>9.9189814814814817E-3</v>
      </c>
      <c r="K1016">
        <f t="shared" si="179"/>
        <v>9.1550925925925931E-3</v>
      </c>
      <c r="L1016">
        <f t="shared" si="182"/>
        <v>2.9351851851851851E-2</v>
      </c>
      <c r="M1016">
        <f t="shared" si="186"/>
        <v>2.0196759259259258E-2</v>
      </c>
    </row>
    <row r="1017" spans="1:13" x14ac:dyDescent="0.2">
      <c r="A1017">
        <v>1016</v>
      </c>
      <c r="B1017" t="s">
        <v>978</v>
      </c>
      <c r="C1017" t="s">
        <v>997</v>
      </c>
      <c r="D1017" t="str">
        <f t="shared" si="187"/>
        <v>Jenny</v>
      </c>
      <c r="E1017" t="str">
        <f t="shared" si="188"/>
        <v>14:47</v>
      </c>
      <c r="F1017">
        <f t="shared" si="177"/>
        <v>629</v>
      </c>
      <c r="H1017" t="str">
        <f t="shared" si="178"/>
        <v>Mar 22, 2020</v>
      </c>
      <c r="I1017" t="str">
        <f t="shared" si="180"/>
        <v>13:11</v>
      </c>
      <c r="J1017" s="5">
        <f t="shared" si="181"/>
        <v>1.0266203703703703E-2</v>
      </c>
      <c r="K1017">
        <f t="shared" si="179"/>
        <v>9.1550925925925931E-3</v>
      </c>
      <c r="L1017">
        <f t="shared" si="182"/>
        <v>2.9351851851851851E-2</v>
      </c>
      <c r="M1017">
        <f t="shared" si="186"/>
        <v>2.0196759259259258E-2</v>
      </c>
    </row>
    <row r="1018" spans="1:13" x14ac:dyDescent="0.2">
      <c r="A1018">
        <v>1017</v>
      </c>
      <c r="B1018" t="s">
        <v>978</v>
      </c>
      <c r="C1018" t="s">
        <v>998</v>
      </c>
      <c r="D1018" t="str">
        <f t="shared" si="187"/>
        <v>Boris Johnson</v>
      </c>
      <c r="E1018" t="str">
        <f t="shared" si="188"/>
        <v>15:25</v>
      </c>
      <c r="F1018">
        <f t="shared" si="177"/>
        <v>104</v>
      </c>
      <c r="H1018" t="str">
        <f t="shared" si="178"/>
        <v>Mar 22, 2020</v>
      </c>
      <c r="I1018" t="str">
        <f t="shared" si="180"/>
        <v>15:25</v>
      </c>
      <c r="J1018" s="5">
        <f t="shared" si="181"/>
        <v>1.0706018518518517E-2</v>
      </c>
      <c r="K1018">
        <f t="shared" si="179"/>
        <v>1.3194444444444443E-3</v>
      </c>
      <c r="L1018">
        <f t="shared" si="182"/>
        <v>3.1331018518518515E-2</v>
      </c>
      <c r="M1018">
        <f t="shared" si="186"/>
        <v>3.0011574074074072E-2</v>
      </c>
    </row>
    <row r="1019" spans="1:13" x14ac:dyDescent="0.2">
      <c r="A1019">
        <v>1018</v>
      </c>
      <c r="B1019" t="s">
        <v>978</v>
      </c>
      <c r="C1019" t="s">
        <v>999</v>
      </c>
      <c r="D1019" t="str">
        <f t="shared" si="187"/>
        <v>Vicki Young</v>
      </c>
      <c r="E1019" t="str">
        <f t="shared" si="188"/>
        <v>15:32</v>
      </c>
      <c r="F1019">
        <f t="shared" si="177"/>
        <v>510</v>
      </c>
      <c r="H1019" t="str">
        <f t="shared" si="178"/>
        <v>Mar 22, 2020</v>
      </c>
      <c r="I1019" t="str">
        <f t="shared" si="180"/>
        <v>15:32</v>
      </c>
      <c r="J1019" s="5">
        <f t="shared" si="181"/>
        <v>1.0787037037037038E-2</v>
      </c>
      <c r="K1019">
        <f t="shared" si="179"/>
        <v>1.0787037037037038E-2</v>
      </c>
      <c r="L1019">
        <f t="shared" si="182"/>
        <v>1.0787037037037038E-2</v>
      </c>
      <c r="M1019">
        <f t="shared" si="186"/>
        <v>0</v>
      </c>
    </row>
    <row r="1020" spans="1:13" x14ac:dyDescent="0.2">
      <c r="A1020">
        <v>1019</v>
      </c>
      <c r="B1020" t="s">
        <v>978</v>
      </c>
      <c r="C1020" t="s">
        <v>1000</v>
      </c>
      <c r="D1020" t="str">
        <f t="shared" si="187"/>
        <v>Boris Johnson</v>
      </c>
      <c r="E1020" t="str">
        <f t="shared" si="188"/>
        <v>16:00</v>
      </c>
      <c r="F1020">
        <f t="shared" si="177"/>
        <v>524</v>
      </c>
      <c r="H1020" t="str">
        <f t="shared" si="178"/>
        <v>Mar 22, 2020</v>
      </c>
      <c r="I1020" t="str">
        <f t="shared" si="180"/>
        <v>16:00</v>
      </c>
      <c r="J1020" s="5">
        <f t="shared" si="181"/>
        <v>1.1111111111111112E-2</v>
      </c>
      <c r="K1020">
        <f t="shared" si="179"/>
        <v>1.3194444444444443E-3</v>
      </c>
      <c r="L1020">
        <f t="shared" si="182"/>
        <v>3.1331018518518515E-2</v>
      </c>
      <c r="M1020">
        <f t="shared" si="186"/>
        <v>3.0011574074074072E-2</v>
      </c>
    </row>
    <row r="1021" spans="1:13" x14ac:dyDescent="0.2">
      <c r="A1021">
        <v>1020</v>
      </c>
      <c r="B1021" t="s">
        <v>978</v>
      </c>
      <c r="C1021" t="s">
        <v>1001</v>
      </c>
      <c r="D1021" t="str">
        <f t="shared" si="187"/>
        <v>Boris Johnson</v>
      </c>
      <c r="E1021" t="str">
        <f t="shared" si="188"/>
        <v>16:37</v>
      </c>
      <c r="F1021">
        <f t="shared" si="177"/>
        <v>480</v>
      </c>
      <c r="H1021" t="str">
        <f t="shared" si="178"/>
        <v>Mar 22, 2020</v>
      </c>
      <c r="I1021" t="str">
        <f t="shared" si="180"/>
        <v>16:00</v>
      </c>
      <c r="J1021" s="5">
        <f t="shared" si="181"/>
        <v>1.1539351851851851E-2</v>
      </c>
      <c r="K1021">
        <f t="shared" si="179"/>
        <v>1.3194444444444443E-3</v>
      </c>
      <c r="L1021">
        <f t="shared" si="182"/>
        <v>3.1331018518518515E-2</v>
      </c>
      <c r="M1021">
        <f t="shared" si="186"/>
        <v>3.0011574074074072E-2</v>
      </c>
    </row>
    <row r="1022" spans="1:13" x14ac:dyDescent="0.2">
      <c r="A1022">
        <v>1021</v>
      </c>
      <c r="B1022" t="s">
        <v>978</v>
      </c>
      <c r="C1022" t="s">
        <v>1002</v>
      </c>
      <c r="D1022" t="str">
        <f t="shared" si="187"/>
        <v>Boris Johnson</v>
      </c>
      <c r="E1022" t="str">
        <f t="shared" si="188"/>
        <v>17:11</v>
      </c>
      <c r="F1022">
        <f t="shared" si="177"/>
        <v>614</v>
      </c>
      <c r="H1022" t="str">
        <f t="shared" si="178"/>
        <v>Mar 22, 2020</v>
      </c>
      <c r="I1022" t="str">
        <f t="shared" si="180"/>
        <v>16:00</v>
      </c>
      <c r="J1022" s="5">
        <f t="shared" si="181"/>
        <v>1.1932870370370371E-2</v>
      </c>
      <c r="K1022">
        <f t="shared" si="179"/>
        <v>1.3194444444444443E-3</v>
      </c>
      <c r="L1022">
        <f t="shared" si="182"/>
        <v>3.1331018518518515E-2</v>
      </c>
      <c r="M1022">
        <f t="shared" si="186"/>
        <v>3.0011574074074072E-2</v>
      </c>
    </row>
    <row r="1023" spans="1:13" x14ac:dyDescent="0.2">
      <c r="A1023">
        <v>1022</v>
      </c>
      <c r="B1023" t="s">
        <v>978</v>
      </c>
      <c r="C1023" t="s">
        <v>1003</v>
      </c>
      <c r="D1023" t="str">
        <f t="shared" si="187"/>
        <v>Sam Coates</v>
      </c>
      <c r="E1023" t="str">
        <f t="shared" si="188"/>
        <v>17:51</v>
      </c>
      <c r="F1023">
        <f t="shared" si="177"/>
        <v>431</v>
      </c>
      <c r="H1023" t="str">
        <f t="shared" si="178"/>
        <v>Mar 22, 2020</v>
      </c>
      <c r="I1023" t="str">
        <f t="shared" si="180"/>
        <v>17:51</v>
      </c>
      <c r="J1023" s="5">
        <f t="shared" si="181"/>
        <v>1.2395833333333335E-2</v>
      </c>
      <c r="K1023">
        <f t="shared" si="179"/>
        <v>1.2395833333333335E-2</v>
      </c>
      <c r="L1023">
        <f t="shared" si="182"/>
        <v>1.3275462962962963E-2</v>
      </c>
      <c r="M1023">
        <f t="shared" si="186"/>
        <v>8.7962962962962778E-4</v>
      </c>
    </row>
    <row r="1024" spans="1:13" x14ac:dyDescent="0.2">
      <c r="A1024">
        <v>1023</v>
      </c>
      <c r="B1024" t="s">
        <v>978</v>
      </c>
      <c r="C1024" t="s">
        <v>1004</v>
      </c>
      <c r="D1024" t="str">
        <f t="shared" si="187"/>
        <v>Sam Coates</v>
      </c>
      <c r="E1024" t="str">
        <f t="shared" si="188"/>
        <v>18:14</v>
      </c>
      <c r="F1024">
        <f t="shared" si="177"/>
        <v>431</v>
      </c>
      <c r="H1024" t="str">
        <f t="shared" si="178"/>
        <v>Mar 22, 2020</v>
      </c>
      <c r="I1024" t="str">
        <f t="shared" si="180"/>
        <v>17:51</v>
      </c>
      <c r="J1024" s="5">
        <f t="shared" si="181"/>
        <v>1.2662037037037039E-2</v>
      </c>
      <c r="K1024">
        <f t="shared" si="179"/>
        <v>1.2395833333333335E-2</v>
      </c>
      <c r="L1024">
        <f t="shared" si="182"/>
        <v>1.3275462962962963E-2</v>
      </c>
      <c r="M1024">
        <f t="shared" si="186"/>
        <v>8.7962962962962778E-4</v>
      </c>
    </row>
    <row r="1025" spans="1:13" x14ac:dyDescent="0.2">
      <c r="A1025">
        <v>1024</v>
      </c>
      <c r="B1025" t="s">
        <v>978</v>
      </c>
      <c r="C1025" t="s">
        <v>1005</v>
      </c>
      <c r="D1025" t="str">
        <f t="shared" si="187"/>
        <v>Sam Coates</v>
      </c>
      <c r="E1025" t="str">
        <f t="shared" si="188"/>
        <v>18:40</v>
      </c>
      <c r="F1025">
        <f t="shared" si="177"/>
        <v>427</v>
      </c>
      <c r="H1025" t="str">
        <f t="shared" si="178"/>
        <v>Mar 22, 2020</v>
      </c>
      <c r="I1025" t="str">
        <f t="shared" si="180"/>
        <v>17:51</v>
      </c>
      <c r="J1025" s="5">
        <f t="shared" si="181"/>
        <v>1.2962962962962963E-2</v>
      </c>
      <c r="K1025">
        <f t="shared" si="179"/>
        <v>1.2395833333333335E-2</v>
      </c>
      <c r="L1025">
        <f t="shared" si="182"/>
        <v>1.3275462962962963E-2</v>
      </c>
      <c r="M1025">
        <f t="shared" si="186"/>
        <v>8.7962962962962778E-4</v>
      </c>
    </row>
    <row r="1026" spans="1:13" x14ac:dyDescent="0.2">
      <c r="A1026">
        <v>1025</v>
      </c>
      <c r="B1026" t="s">
        <v>978</v>
      </c>
      <c r="C1026" t="s">
        <v>1006</v>
      </c>
      <c r="D1026" t="str">
        <f t="shared" si="187"/>
        <v>Sam Coates</v>
      </c>
      <c r="E1026" t="str">
        <f t="shared" si="188"/>
        <v>19:07</v>
      </c>
      <c r="F1026">
        <f t="shared" ref="F1026:F1089" si="189">LEN(C1026)</f>
        <v>374</v>
      </c>
      <c r="H1026" t="str">
        <f t="shared" ref="H1026:H1089" si="190">IF(ISBLANK(G1026),H1025,C1026)</f>
        <v>Mar 22, 2020</v>
      </c>
      <c r="I1026" t="str">
        <f t="shared" si="180"/>
        <v>17:51</v>
      </c>
      <c r="J1026" s="5">
        <f t="shared" si="181"/>
        <v>1.3275462962962963E-2</v>
      </c>
      <c r="K1026">
        <f t="shared" ref="K1026:K1089" si="191">_xlfn.MINIFS(J:J,D:D,D1026,B:B,B1026)</f>
        <v>1.2395833333333335E-2</v>
      </c>
      <c r="L1026">
        <f t="shared" si="182"/>
        <v>1.3275462962962963E-2</v>
      </c>
      <c r="M1026">
        <f t="shared" si="186"/>
        <v>8.7962962962962778E-4</v>
      </c>
    </row>
    <row r="1027" spans="1:13" x14ac:dyDescent="0.2">
      <c r="A1027">
        <v>1026</v>
      </c>
      <c r="B1027" t="s">
        <v>978</v>
      </c>
      <c r="C1027" t="s">
        <v>1007</v>
      </c>
      <c r="D1027" t="str">
        <f t="shared" si="187"/>
        <v>Boris Johnson</v>
      </c>
      <c r="E1027" t="str">
        <f t="shared" si="188"/>
        <v>19:34</v>
      </c>
      <c r="F1027">
        <f t="shared" si="189"/>
        <v>33</v>
      </c>
      <c r="H1027" t="str">
        <f t="shared" si="190"/>
        <v>Mar 22, 2020</v>
      </c>
      <c r="I1027" t="str">
        <f t="shared" si="180"/>
        <v>19:34</v>
      </c>
      <c r="J1027" s="5">
        <f t="shared" si="181"/>
        <v>1.3587962962962963E-2</v>
      </c>
      <c r="K1027">
        <f t="shared" si="191"/>
        <v>1.3194444444444443E-3</v>
      </c>
      <c r="L1027">
        <f t="shared" si="182"/>
        <v>3.1331018518518515E-2</v>
      </c>
      <c r="M1027">
        <f t="shared" si="186"/>
        <v>3.0011574074074072E-2</v>
      </c>
    </row>
    <row r="1028" spans="1:13" x14ac:dyDescent="0.2">
      <c r="A1028">
        <v>1027</v>
      </c>
      <c r="B1028" t="s">
        <v>978</v>
      </c>
      <c r="C1028" t="s">
        <v>1008</v>
      </c>
      <c r="D1028" t="str">
        <f t="shared" si="187"/>
        <v>Robert Jenrick</v>
      </c>
      <c r="E1028" t="str">
        <f t="shared" si="188"/>
        <v>19:34</v>
      </c>
      <c r="F1028">
        <f t="shared" si="189"/>
        <v>528</v>
      </c>
      <c r="H1028" t="str">
        <f t="shared" si="190"/>
        <v>Mar 22, 2020</v>
      </c>
      <c r="I1028" t="str">
        <f t="shared" si="180"/>
        <v>19:34</v>
      </c>
      <c r="J1028" s="5">
        <f t="shared" si="181"/>
        <v>1.3587962962962963E-2</v>
      </c>
      <c r="K1028">
        <f t="shared" si="191"/>
        <v>4.8611111111111112E-3</v>
      </c>
      <c r="L1028">
        <f t="shared" si="182"/>
        <v>2.991898148148148E-2</v>
      </c>
      <c r="M1028">
        <f t="shared" si="186"/>
        <v>2.5057870370370369E-2</v>
      </c>
    </row>
    <row r="1029" spans="1:13" x14ac:dyDescent="0.2">
      <c r="A1029">
        <v>1028</v>
      </c>
      <c r="B1029" t="s">
        <v>978</v>
      </c>
      <c r="C1029" t="s">
        <v>1009</v>
      </c>
      <c r="D1029" t="str">
        <f t="shared" si="187"/>
        <v>Robert Jenrick</v>
      </c>
      <c r="E1029" t="str">
        <f t="shared" si="188"/>
        <v>20:07</v>
      </c>
      <c r="F1029">
        <f t="shared" si="189"/>
        <v>593</v>
      </c>
      <c r="H1029" t="str">
        <f t="shared" si="190"/>
        <v>Mar 22, 2020</v>
      </c>
      <c r="I1029" t="str">
        <f t="shared" si="180"/>
        <v>19:34</v>
      </c>
      <c r="J1029" s="5">
        <f t="shared" si="181"/>
        <v>1.3969907407407408E-2</v>
      </c>
      <c r="K1029">
        <f t="shared" si="191"/>
        <v>4.8611111111111112E-3</v>
      </c>
      <c r="L1029">
        <f t="shared" si="182"/>
        <v>2.991898148148148E-2</v>
      </c>
      <c r="M1029">
        <f t="shared" si="186"/>
        <v>2.5057870370370369E-2</v>
      </c>
    </row>
    <row r="1030" spans="1:13" x14ac:dyDescent="0.2">
      <c r="A1030">
        <v>1029</v>
      </c>
      <c r="B1030" t="s">
        <v>978</v>
      </c>
      <c r="C1030" t="s">
        <v>1010</v>
      </c>
      <c r="D1030" t="str">
        <f t="shared" si="187"/>
        <v>Robert Jenrick</v>
      </c>
      <c r="E1030" t="str">
        <f t="shared" si="188"/>
        <v>20:40</v>
      </c>
      <c r="F1030">
        <f t="shared" si="189"/>
        <v>653</v>
      </c>
      <c r="H1030" t="str">
        <f t="shared" si="190"/>
        <v>Mar 22, 2020</v>
      </c>
      <c r="I1030" t="str">
        <f t="shared" ref="I1030:I1093" si="192">IF(D1030=D1029,I1029,E1030)</f>
        <v>19:34</v>
      </c>
      <c r="J1030" s="5">
        <f t="shared" ref="J1030:J1093" si="193">TIME(0,LEFT(E1030,2),RIGHT(E1030,2))</f>
        <v>1.4351851851851852E-2</v>
      </c>
      <c r="K1030">
        <f t="shared" si="191"/>
        <v>4.8611111111111112E-3</v>
      </c>
      <c r="L1030">
        <f t="shared" ref="L1030:L1093" si="194">_xlfn.MAXIFS(J:J,D:D,D1030,B:B,B1030)</f>
        <v>2.991898148148148E-2</v>
      </c>
      <c r="M1030">
        <f t="shared" si="186"/>
        <v>2.5057870370370369E-2</v>
      </c>
    </row>
    <row r="1031" spans="1:13" x14ac:dyDescent="0.2">
      <c r="A1031">
        <v>1030</v>
      </c>
      <c r="B1031" t="s">
        <v>978</v>
      </c>
      <c r="C1031" t="s">
        <v>1011</v>
      </c>
      <c r="D1031" t="str">
        <f t="shared" si="187"/>
        <v>Boris Johnson</v>
      </c>
      <c r="E1031" t="str">
        <f t="shared" si="188"/>
        <v>21:18</v>
      </c>
      <c r="F1031">
        <f t="shared" si="189"/>
        <v>497</v>
      </c>
      <c r="H1031" t="str">
        <f t="shared" si="190"/>
        <v>Mar 22, 2020</v>
      </c>
      <c r="I1031" t="str">
        <f t="shared" si="192"/>
        <v>21:18</v>
      </c>
      <c r="J1031" s="5">
        <f t="shared" si="193"/>
        <v>1.4791666666666668E-2</v>
      </c>
      <c r="K1031">
        <f t="shared" si="191"/>
        <v>1.3194444444444443E-3</v>
      </c>
      <c r="L1031">
        <f t="shared" si="194"/>
        <v>3.1331018518518515E-2</v>
      </c>
      <c r="M1031">
        <f t="shared" si="186"/>
        <v>3.0011574074074072E-2</v>
      </c>
    </row>
    <row r="1032" spans="1:13" x14ac:dyDescent="0.2">
      <c r="A1032">
        <v>1031</v>
      </c>
      <c r="B1032" t="s">
        <v>978</v>
      </c>
      <c r="C1032" t="s">
        <v>1012</v>
      </c>
      <c r="D1032" t="str">
        <f t="shared" si="187"/>
        <v>Boris Johnson</v>
      </c>
      <c r="E1032" t="str">
        <f t="shared" si="188"/>
        <v>21:55</v>
      </c>
      <c r="F1032">
        <f t="shared" si="189"/>
        <v>393</v>
      </c>
      <c r="H1032" t="str">
        <f t="shared" si="190"/>
        <v>Mar 22, 2020</v>
      </c>
      <c r="I1032" t="str">
        <f t="shared" si="192"/>
        <v>21:18</v>
      </c>
      <c r="J1032" s="5">
        <f t="shared" si="193"/>
        <v>1.5219907407407409E-2</v>
      </c>
      <c r="K1032">
        <f t="shared" si="191"/>
        <v>1.3194444444444443E-3</v>
      </c>
      <c r="L1032">
        <f t="shared" si="194"/>
        <v>3.1331018518518515E-2</v>
      </c>
      <c r="M1032">
        <f t="shared" si="186"/>
        <v>3.0011574074074072E-2</v>
      </c>
    </row>
    <row r="1033" spans="1:13" x14ac:dyDescent="0.2">
      <c r="A1033">
        <v>1032</v>
      </c>
      <c r="B1033" t="s">
        <v>978</v>
      </c>
      <c r="C1033" t="s">
        <v>1013</v>
      </c>
      <c r="D1033" t="str">
        <f t="shared" ref="D1033:D1064" si="195">LEFT(C1033,FIND("(",C1033)-3)</f>
        <v>Jenny</v>
      </c>
      <c r="E1033" t="str">
        <f t="shared" ref="E1033:E1064" si="196">MID(C1033,FIND("(",C1033)+1,5)</f>
        <v>22:27</v>
      </c>
      <c r="F1033">
        <f t="shared" si="189"/>
        <v>488</v>
      </c>
      <c r="H1033" t="str">
        <f t="shared" si="190"/>
        <v>Mar 22, 2020</v>
      </c>
      <c r="I1033" t="str">
        <f t="shared" si="192"/>
        <v>22:27</v>
      </c>
      <c r="J1033" s="5">
        <f t="shared" si="193"/>
        <v>1.5590277777777778E-2</v>
      </c>
      <c r="K1033">
        <f t="shared" si="191"/>
        <v>9.1550925925925931E-3</v>
      </c>
      <c r="L1033">
        <f t="shared" si="194"/>
        <v>2.9351851851851851E-2</v>
      </c>
      <c r="M1033">
        <f t="shared" si="186"/>
        <v>2.0196759259259258E-2</v>
      </c>
    </row>
    <row r="1034" spans="1:13" x14ac:dyDescent="0.2">
      <c r="A1034">
        <v>1033</v>
      </c>
      <c r="B1034" t="s">
        <v>978</v>
      </c>
      <c r="C1034" t="s">
        <v>1014</v>
      </c>
      <c r="D1034" t="str">
        <f t="shared" si="195"/>
        <v>Jenny</v>
      </c>
      <c r="E1034" t="str">
        <f t="shared" si="196"/>
        <v>22:58</v>
      </c>
      <c r="F1034">
        <f t="shared" si="189"/>
        <v>503</v>
      </c>
      <c r="H1034" t="str">
        <f t="shared" si="190"/>
        <v>Mar 22, 2020</v>
      </c>
      <c r="I1034" t="str">
        <f t="shared" si="192"/>
        <v>22:27</v>
      </c>
      <c r="J1034" s="5">
        <f t="shared" si="193"/>
        <v>1.5949074074074074E-2</v>
      </c>
      <c r="K1034">
        <f t="shared" si="191"/>
        <v>9.1550925925925931E-3</v>
      </c>
      <c r="L1034">
        <f t="shared" si="194"/>
        <v>2.9351851851851851E-2</v>
      </c>
      <c r="M1034">
        <f t="shared" si="186"/>
        <v>2.0196759259259258E-2</v>
      </c>
    </row>
    <row r="1035" spans="1:13" x14ac:dyDescent="0.2">
      <c r="A1035">
        <v>1034</v>
      </c>
      <c r="B1035" t="s">
        <v>978</v>
      </c>
      <c r="C1035" t="s">
        <v>1015</v>
      </c>
      <c r="D1035" t="str">
        <f t="shared" si="195"/>
        <v>Jenny</v>
      </c>
      <c r="E1035" t="str">
        <f t="shared" si="196"/>
        <v>23:27</v>
      </c>
      <c r="F1035">
        <f t="shared" si="189"/>
        <v>542</v>
      </c>
      <c r="H1035" t="str">
        <f t="shared" si="190"/>
        <v>Mar 22, 2020</v>
      </c>
      <c r="I1035" t="str">
        <f t="shared" si="192"/>
        <v>22:27</v>
      </c>
      <c r="J1035" s="5">
        <f t="shared" si="193"/>
        <v>1.6284722222222221E-2</v>
      </c>
      <c r="K1035">
        <f t="shared" si="191"/>
        <v>9.1550925925925931E-3</v>
      </c>
      <c r="L1035">
        <f t="shared" si="194"/>
        <v>2.9351851851851851E-2</v>
      </c>
      <c r="M1035">
        <f t="shared" si="186"/>
        <v>2.0196759259259258E-2</v>
      </c>
    </row>
    <row r="1036" spans="1:13" x14ac:dyDescent="0.2">
      <c r="A1036">
        <v>1035</v>
      </c>
      <c r="B1036" t="s">
        <v>978</v>
      </c>
      <c r="C1036" t="s">
        <v>1016</v>
      </c>
      <c r="D1036" t="str">
        <f t="shared" si="195"/>
        <v>Jenny</v>
      </c>
      <c r="E1036" t="str">
        <f t="shared" si="196"/>
        <v>24:03</v>
      </c>
      <c r="F1036">
        <f t="shared" si="189"/>
        <v>382</v>
      </c>
      <c r="H1036" t="str">
        <f t="shared" si="190"/>
        <v>Mar 22, 2020</v>
      </c>
      <c r="I1036" t="str">
        <f t="shared" si="192"/>
        <v>22:27</v>
      </c>
      <c r="J1036" s="5">
        <f t="shared" si="193"/>
        <v>1.6701388888888887E-2</v>
      </c>
      <c r="K1036">
        <f t="shared" si="191"/>
        <v>9.1550925925925931E-3</v>
      </c>
      <c r="L1036">
        <f t="shared" si="194"/>
        <v>2.9351851851851851E-2</v>
      </c>
      <c r="M1036">
        <f t="shared" si="186"/>
        <v>2.0196759259259258E-2</v>
      </c>
    </row>
    <row r="1037" spans="1:13" x14ac:dyDescent="0.2">
      <c r="A1037">
        <v>1036</v>
      </c>
      <c r="B1037" t="s">
        <v>978</v>
      </c>
      <c r="C1037" t="s">
        <v>1017</v>
      </c>
      <c r="D1037" t="str">
        <f t="shared" si="195"/>
        <v>Boris Johnson</v>
      </c>
      <c r="E1037" t="str">
        <f t="shared" si="196"/>
        <v>24:22</v>
      </c>
      <c r="F1037">
        <f t="shared" si="189"/>
        <v>61</v>
      </c>
      <c r="H1037" t="str">
        <f t="shared" si="190"/>
        <v>Mar 22, 2020</v>
      </c>
      <c r="I1037" t="str">
        <f t="shared" si="192"/>
        <v>24:22</v>
      </c>
      <c r="J1037" s="5">
        <f t="shared" si="193"/>
        <v>1.6921296296296299E-2</v>
      </c>
      <c r="K1037">
        <f t="shared" si="191"/>
        <v>1.3194444444444443E-3</v>
      </c>
      <c r="L1037">
        <f t="shared" si="194"/>
        <v>3.1331018518518515E-2</v>
      </c>
      <c r="M1037">
        <f t="shared" si="186"/>
        <v>3.0011574074074072E-2</v>
      </c>
    </row>
    <row r="1038" spans="1:13" x14ac:dyDescent="0.2">
      <c r="A1038">
        <v>1037</v>
      </c>
      <c r="B1038" t="s">
        <v>978</v>
      </c>
      <c r="C1038" t="s">
        <v>1018</v>
      </c>
      <c r="D1038" t="str">
        <f t="shared" si="195"/>
        <v>Jess Savage</v>
      </c>
      <c r="E1038" t="str">
        <f t="shared" si="196"/>
        <v>24:25</v>
      </c>
      <c r="F1038">
        <f t="shared" si="189"/>
        <v>466</v>
      </c>
      <c r="H1038" t="str">
        <f t="shared" si="190"/>
        <v>Mar 22, 2020</v>
      </c>
      <c r="I1038" t="str">
        <f t="shared" si="192"/>
        <v>24:25</v>
      </c>
      <c r="J1038" s="5">
        <f t="shared" si="193"/>
        <v>1.695601851851852E-2</v>
      </c>
      <c r="K1038">
        <f t="shared" si="191"/>
        <v>1.695601851851852E-2</v>
      </c>
      <c r="L1038">
        <f t="shared" si="194"/>
        <v>1.726851851851852E-2</v>
      </c>
      <c r="M1038">
        <f t="shared" si="186"/>
        <v>3.1250000000000028E-4</v>
      </c>
    </row>
    <row r="1039" spans="1:13" x14ac:dyDescent="0.2">
      <c r="A1039">
        <v>1038</v>
      </c>
      <c r="B1039" t="s">
        <v>978</v>
      </c>
      <c r="C1039" t="s">
        <v>1019</v>
      </c>
      <c r="D1039" t="str">
        <f t="shared" si="195"/>
        <v>Jess Savage</v>
      </c>
      <c r="E1039" t="str">
        <f t="shared" si="196"/>
        <v>24:52</v>
      </c>
      <c r="F1039">
        <f t="shared" si="189"/>
        <v>375</v>
      </c>
      <c r="H1039" t="str">
        <f t="shared" si="190"/>
        <v>Mar 22, 2020</v>
      </c>
      <c r="I1039" t="str">
        <f t="shared" si="192"/>
        <v>24:25</v>
      </c>
      <c r="J1039" s="5">
        <f t="shared" si="193"/>
        <v>1.726851851851852E-2</v>
      </c>
      <c r="K1039">
        <f t="shared" si="191"/>
        <v>1.695601851851852E-2</v>
      </c>
      <c r="L1039">
        <f t="shared" si="194"/>
        <v>1.726851851851852E-2</v>
      </c>
      <c r="M1039">
        <f t="shared" si="186"/>
        <v>3.1250000000000028E-4</v>
      </c>
    </row>
    <row r="1040" spans="1:13" x14ac:dyDescent="0.2">
      <c r="A1040">
        <v>1039</v>
      </c>
      <c r="B1040" t="s">
        <v>978</v>
      </c>
      <c r="C1040" t="s">
        <v>1020</v>
      </c>
      <c r="D1040" t="str">
        <f t="shared" si="195"/>
        <v>Boris Johnson</v>
      </c>
      <c r="E1040" t="str">
        <f t="shared" si="196"/>
        <v>25:15</v>
      </c>
      <c r="F1040">
        <f t="shared" si="189"/>
        <v>533</v>
      </c>
      <c r="H1040" t="str">
        <f t="shared" si="190"/>
        <v>Mar 22, 2020</v>
      </c>
      <c r="I1040" t="str">
        <f t="shared" si="192"/>
        <v>25:15</v>
      </c>
      <c r="J1040" s="5">
        <f t="shared" si="193"/>
        <v>1.7534722222222222E-2</v>
      </c>
      <c r="K1040">
        <f t="shared" si="191"/>
        <v>1.3194444444444443E-3</v>
      </c>
      <c r="L1040">
        <f t="shared" si="194"/>
        <v>3.1331018518518515E-2</v>
      </c>
      <c r="M1040">
        <f t="shared" si="186"/>
        <v>3.0011574074074072E-2</v>
      </c>
    </row>
    <row r="1041" spans="1:13" x14ac:dyDescent="0.2">
      <c r="A1041">
        <v>1040</v>
      </c>
      <c r="B1041" t="s">
        <v>978</v>
      </c>
      <c r="C1041" t="s">
        <v>1021</v>
      </c>
      <c r="D1041" t="str">
        <f t="shared" si="195"/>
        <v>Boris Johnson</v>
      </c>
      <c r="E1041" t="str">
        <f t="shared" si="196"/>
        <v>25:50</v>
      </c>
      <c r="F1041">
        <f t="shared" si="189"/>
        <v>420</v>
      </c>
      <c r="H1041" t="str">
        <f t="shared" si="190"/>
        <v>Mar 22, 2020</v>
      </c>
      <c r="I1041" t="str">
        <f t="shared" si="192"/>
        <v>25:15</v>
      </c>
      <c r="J1041" s="5">
        <f t="shared" si="193"/>
        <v>1.7939814814814815E-2</v>
      </c>
      <c r="K1041">
        <f t="shared" si="191"/>
        <v>1.3194444444444443E-3</v>
      </c>
      <c r="L1041">
        <f t="shared" si="194"/>
        <v>3.1331018518518515E-2</v>
      </c>
      <c r="M1041">
        <f t="shared" si="186"/>
        <v>3.0011574074074072E-2</v>
      </c>
    </row>
    <row r="1042" spans="1:13" x14ac:dyDescent="0.2">
      <c r="A1042">
        <v>1041</v>
      </c>
      <c r="B1042" t="s">
        <v>978</v>
      </c>
      <c r="C1042" t="s">
        <v>1022</v>
      </c>
      <c r="D1042" t="str">
        <f t="shared" si="195"/>
        <v>Boris Johnson</v>
      </c>
      <c r="E1042" t="str">
        <f t="shared" si="196"/>
        <v>26:16</v>
      </c>
      <c r="F1042">
        <f t="shared" si="189"/>
        <v>675</v>
      </c>
      <c r="H1042" t="str">
        <f t="shared" si="190"/>
        <v>Mar 22, 2020</v>
      </c>
      <c r="I1042" t="str">
        <f t="shared" si="192"/>
        <v>25:15</v>
      </c>
      <c r="J1042" s="5">
        <f t="shared" si="193"/>
        <v>1.8240740740740741E-2</v>
      </c>
      <c r="K1042">
        <f t="shared" si="191"/>
        <v>1.3194444444444443E-3</v>
      </c>
      <c r="L1042">
        <f t="shared" si="194"/>
        <v>3.1331018518518515E-2</v>
      </c>
      <c r="M1042">
        <f t="shared" si="186"/>
        <v>3.0011574074074072E-2</v>
      </c>
    </row>
    <row r="1043" spans="1:13" x14ac:dyDescent="0.2">
      <c r="A1043">
        <v>1042</v>
      </c>
      <c r="B1043" t="s">
        <v>978</v>
      </c>
      <c r="C1043" t="s">
        <v>1023</v>
      </c>
      <c r="D1043" t="str">
        <f t="shared" si="195"/>
        <v>Jenny</v>
      </c>
      <c r="E1043" t="str">
        <f t="shared" si="196"/>
        <v>27:00</v>
      </c>
      <c r="F1043">
        <f t="shared" si="189"/>
        <v>469</v>
      </c>
      <c r="H1043" t="str">
        <f t="shared" si="190"/>
        <v>Mar 22, 2020</v>
      </c>
      <c r="I1043" t="str">
        <f t="shared" si="192"/>
        <v>27:00</v>
      </c>
      <c r="J1043" s="5">
        <f t="shared" si="193"/>
        <v>1.8749999999999999E-2</v>
      </c>
      <c r="K1043">
        <f t="shared" si="191"/>
        <v>9.1550925925925931E-3</v>
      </c>
      <c r="L1043">
        <f t="shared" si="194"/>
        <v>2.9351851851851851E-2</v>
      </c>
      <c r="M1043">
        <f t="shared" si="186"/>
        <v>2.0196759259259258E-2</v>
      </c>
    </row>
    <row r="1044" spans="1:13" x14ac:dyDescent="0.2">
      <c r="A1044">
        <v>1043</v>
      </c>
      <c r="B1044" t="s">
        <v>978</v>
      </c>
      <c r="C1044" t="s">
        <v>1024</v>
      </c>
      <c r="D1044" t="str">
        <f t="shared" si="195"/>
        <v>Jenny</v>
      </c>
      <c r="E1044" t="str">
        <f t="shared" si="196"/>
        <v>27:27</v>
      </c>
      <c r="F1044">
        <f t="shared" si="189"/>
        <v>822</v>
      </c>
      <c r="H1044" t="str">
        <f t="shared" si="190"/>
        <v>Mar 22, 2020</v>
      </c>
      <c r="I1044" t="str">
        <f t="shared" si="192"/>
        <v>27:00</v>
      </c>
      <c r="J1044" s="5">
        <f t="shared" si="193"/>
        <v>1.90625E-2</v>
      </c>
      <c r="K1044">
        <f t="shared" si="191"/>
        <v>9.1550925925925931E-3</v>
      </c>
      <c r="L1044">
        <f t="shared" si="194"/>
        <v>2.9351851851851851E-2</v>
      </c>
      <c r="M1044">
        <f t="shared" si="186"/>
        <v>2.0196759259259258E-2</v>
      </c>
    </row>
    <row r="1045" spans="1:13" x14ac:dyDescent="0.2">
      <c r="A1045">
        <v>1044</v>
      </c>
      <c r="B1045" t="s">
        <v>978</v>
      </c>
      <c r="C1045" t="s">
        <v>1025</v>
      </c>
      <c r="D1045" t="str">
        <f t="shared" si="195"/>
        <v>Boris Johnson</v>
      </c>
      <c r="E1045" t="str">
        <f t="shared" si="196"/>
        <v>28:18</v>
      </c>
      <c r="F1045">
        <f t="shared" si="189"/>
        <v>153</v>
      </c>
      <c r="H1045" t="str">
        <f t="shared" si="190"/>
        <v>Mar 22, 2020</v>
      </c>
      <c r="I1045" t="str">
        <f t="shared" si="192"/>
        <v>28:18</v>
      </c>
      <c r="J1045" s="5">
        <f t="shared" si="193"/>
        <v>1.9652777777777779E-2</v>
      </c>
      <c r="K1045">
        <f t="shared" si="191"/>
        <v>1.3194444444444443E-3</v>
      </c>
      <c r="L1045">
        <f t="shared" si="194"/>
        <v>3.1331018518518515E-2</v>
      </c>
      <c r="M1045">
        <f t="shared" si="186"/>
        <v>3.0011574074074072E-2</v>
      </c>
    </row>
    <row r="1046" spans="1:13" x14ac:dyDescent="0.2">
      <c r="A1046">
        <v>1045</v>
      </c>
      <c r="B1046" t="s">
        <v>978</v>
      </c>
      <c r="C1046" t="s">
        <v>1026</v>
      </c>
      <c r="D1046" t="str">
        <f t="shared" si="195"/>
        <v>Chris Smith</v>
      </c>
      <c r="E1046" t="str">
        <f t="shared" si="196"/>
        <v>28:29</v>
      </c>
      <c r="F1046">
        <f t="shared" si="189"/>
        <v>518</v>
      </c>
      <c r="H1046" t="str">
        <f t="shared" si="190"/>
        <v>Mar 22, 2020</v>
      </c>
      <c r="I1046" t="str">
        <f t="shared" si="192"/>
        <v>28:29</v>
      </c>
      <c r="J1046" s="5">
        <f t="shared" si="193"/>
        <v>1.9780092592592592E-2</v>
      </c>
      <c r="K1046">
        <f t="shared" si="191"/>
        <v>1.9780092592592592E-2</v>
      </c>
      <c r="L1046">
        <f t="shared" si="194"/>
        <v>2.0081018518518519E-2</v>
      </c>
      <c r="M1046">
        <f t="shared" si="186"/>
        <v>3.0092592592592671E-4</v>
      </c>
    </row>
    <row r="1047" spans="1:13" x14ac:dyDescent="0.2">
      <c r="A1047">
        <v>1046</v>
      </c>
      <c r="B1047" t="s">
        <v>978</v>
      </c>
      <c r="C1047" t="s">
        <v>1027</v>
      </c>
      <c r="D1047" t="str">
        <f t="shared" si="195"/>
        <v>Chris Smith</v>
      </c>
      <c r="E1047" t="str">
        <f t="shared" si="196"/>
        <v>28:55</v>
      </c>
      <c r="F1047">
        <f t="shared" si="189"/>
        <v>250</v>
      </c>
      <c r="H1047" t="str">
        <f t="shared" si="190"/>
        <v>Mar 22, 2020</v>
      </c>
      <c r="I1047" t="str">
        <f t="shared" si="192"/>
        <v>28:29</v>
      </c>
      <c r="J1047" s="5">
        <f t="shared" si="193"/>
        <v>2.0081018518518519E-2</v>
      </c>
      <c r="K1047">
        <f t="shared" si="191"/>
        <v>1.9780092592592592E-2</v>
      </c>
      <c r="L1047">
        <f t="shared" si="194"/>
        <v>2.0081018518518519E-2</v>
      </c>
      <c r="M1047">
        <f t="shared" si="186"/>
        <v>3.0092592592592671E-4</v>
      </c>
    </row>
    <row r="1048" spans="1:13" x14ac:dyDescent="0.2">
      <c r="A1048">
        <v>1047</v>
      </c>
      <c r="B1048" t="s">
        <v>978</v>
      </c>
      <c r="C1048" t="s">
        <v>1028</v>
      </c>
      <c r="D1048" t="str">
        <f t="shared" si="195"/>
        <v>Jenny</v>
      </c>
      <c r="E1048" t="str">
        <f t="shared" si="196"/>
        <v>29:07</v>
      </c>
      <c r="F1048">
        <f t="shared" si="189"/>
        <v>51</v>
      </c>
      <c r="H1048" t="str">
        <f t="shared" si="190"/>
        <v>Mar 22, 2020</v>
      </c>
      <c r="I1048" t="str">
        <f t="shared" si="192"/>
        <v>29:07</v>
      </c>
      <c r="J1048" s="5">
        <f t="shared" si="193"/>
        <v>2.0219907407407409E-2</v>
      </c>
      <c r="K1048">
        <f t="shared" si="191"/>
        <v>9.1550925925925931E-3</v>
      </c>
      <c r="L1048">
        <f t="shared" si="194"/>
        <v>2.9351851851851851E-2</v>
      </c>
      <c r="M1048">
        <f t="shared" si="186"/>
        <v>2.0196759259259258E-2</v>
      </c>
    </row>
    <row r="1049" spans="1:13" x14ac:dyDescent="0.2">
      <c r="A1049">
        <v>1048</v>
      </c>
      <c r="B1049" t="s">
        <v>978</v>
      </c>
      <c r="C1049" t="s">
        <v>1029</v>
      </c>
      <c r="D1049" t="str">
        <f t="shared" si="195"/>
        <v>Boris Johnson</v>
      </c>
      <c r="E1049" t="str">
        <f t="shared" si="196"/>
        <v>29:12</v>
      </c>
      <c r="F1049">
        <f t="shared" si="189"/>
        <v>542</v>
      </c>
      <c r="H1049" t="str">
        <f t="shared" si="190"/>
        <v>Mar 22, 2020</v>
      </c>
      <c r="I1049" t="str">
        <f t="shared" si="192"/>
        <v>29:12</v>
      </c>
      <c r="J1049" s="5">
        <f t="shared" si="193"/>
        <v>2.0277777777777777E-2</v>
      </c>
      <c r="K1049">
        <f t="shared" si="191"/>
        <v>1.3194444444444443E-3</v>
      </c>
      <c r="L1049">
        <f t="shared" si="194"/>
        <v>3.1331018518518515E-2</v>
      </c>
      <c r="M1049">
        <f t="shared" si="186"/>
        <v>3.0011574074074072E-2</v>
      </c>
    </row>
    <row r="1050" spans="1:13" x14ac:dyDescent="0.2">
      <c r="A1050">
        <v>1049</v>
      </c>
      <c r="B1050" t="s">
        <v>978</v>
      </c>
      <c r="C1050" t="s">
        <v>1030</v>
      </c>
      <c r="D1050" t="str">
        <f t="shared" si="195"/>
        <v>Boris Johnson</v>
      </c>
      <c r="E1050" t="str">
        <f t="shared" si="196"/>
        <v>29:57</v>
      </c>
      <c r="F1050">
        <f t="shared" si="189"/>
        <v>612</v>
      </c>
      <c r="H1050" t="str">
        <f t="shared" si="190"/>
        <v>Mar 22, 2020</v>
      </c>
      <c r="I1050" t="str">
        <f t="shared" si="192"/>
        <v>29:12</v>
      </c>
      <c r="J1050" s="5">
        <f t="shared" si="193"/>
        <v>2.0798611111111111E-2</v>
      </c>
      <c r="K1050">
        <f t="shared" si="191"/>
        <v>1.3194444444444443E-3</v>
      </c>
      <c r="L1050">
        <f t="shared" si="194"/>
        <v>3.1331018518518515E-2</v>
      </c>
      <c r="M1050">
        <f t="shared" si="186"/>
        <v>3.0011574074074072E-2</v>
      </c>
    </row>
    <row r="1051" spans="1:13" x14ac:dyDescent="0.2">
      <c r="A1051">
        <v>1050</v>
      </c>
      <c r="B1051" t="s">
        <v>978</v>
      </c>
      <c r="C1051" t="s">
        <v>1031</v>
      </c>
      <c r="D1051" t="str">
        <f t="shared" si="195"/>
        <v>Boris Johnson</v>
      </c>
      <c r="E1051" t="str">
        <f t="shared" si="196"/>
        <v>30:39</v>
      </c>
      <c r="F1051">
        <f t="shared" si="189"/>
        <v>475</v>
      </c>
      <c r="H1051" t="str">
        <f t="shared" si="190"/>
        <v>Mar 22, 2020</v>
      </c>
      <c r="I1051" t="str">
        <f t="shared" si="192"/>
        <v>29:12</v>
      </c>
      <c r="J1051" s="5">
        <f t="shared" si="193"/>
        <v>2.1284722222222222E-2</v>
      </c>
      <c r="K1051">
        <f t="shared" si="191"/>
        <v>1.3194444444444443E-3</v>
      </c>
      <c r="L1051">
        <f t="shared" si="194"/>
        <v>3.1331018518518515E-2</v>
      </c>
      <c r="M1051">
        <f t="shared" si="186"/>
        <v>3.0011574074074072E-2</v>
      </c>
    </row>
    <row r="1052" spans="1:13" x14ac:dyDescent="0.2">
      <c r="A1052">
        <v>1051</v>
      </c>
      <c r="B1052" t="s">
        <v>978</v>
      </c>
      <c r="C1052" t="s">
        <v>1032</v>
      </c>
      <c r="D1052" t="str">
        <f t="shared" si="195"/>
        <v>Boris Johnson</v>
      </c>
      <c r="E1052" t="str">
        <f t="shared" si="196"/>
        <v>31:10</v>
      </c>
      <c r="F1052">
        <f t="shared" si="189"/>
        <v>443</v>
      </c>
      <c r="H1052" t="str">
        <f t="shared" si="190"/>
        <v>Mar 22, 2020</v>
      </c>
      <c r="I1052" t="str">
        <f t="shared" si="192"/>
        <v>29:12</v>
      </c>
      <c r="J1052" s="5">
        <f t="shared" si="193"/>
        <v>2.164351851851852E-2</v>
      </c>
      <c r="K1052">
        <f t="shared" si="191"/>
        <v>1.3194444444444443E-3</v>
      </c>
      <c r="L1052">
        <f t="shared" si="194"/>
        <v>3.1331018518518515E-2</v>
      </c>
      <c r="M1052">
        <f t="shared" si="186"/>
        <v>3.0011574074074072E-2</v>
      </c>
    </row>
    <row r="1053" spans="1:13" x14ac:dyDescent="0.2">
      <c r="A1053">
        <v>1052</v>
      </c>
      <c r="B1053" t="s">
        <v>978</v>
      </c>
      <c r="C1053" t="s">
        <v>1033</v>
      </c>
      <c r="D1053" t="str">
        <f t="shared" si="195"/>
        <v>Jenny</v>
      </c>
      <c r="E1053" t="str">
        <f t="shared" si="196"/>
        <v>31:43</v>
      </c>
      <c r="F1053">
        <f t="shared" si="189"/>
        <v>536</v>
      </c>
      <c r="H1053" t="str">
        <f t="shared" si="190"/>
        <v>Mar 22, 2020</v>
      </c>
      <c r="I1053" t="str">
        <f t="shared" si="192"/>
        <v>31:43</v>
      </c>
      <c r="J1053" s="5">
        <f t="shared" si="193"/>
        <v>2.2025462962962958E-2</v>
      </c>
      <c r="K1053">
        <f t="shared" si="191"/>
        <v>9.1550925925925931E-3</v>
      </c>
      <c r="L1053">
        <f t="shared" si="194"/>
        <v>2.9351851851851851E-2</v>
      </c>
      <c r="M1053">
        <f t="shared" si="186"/>
        <v>2.0196759259259258E-2</v>
      </c>
    </row>
    <row r="1054" spans="1:13" x14ac:dyDescent="0.2">
      <c r="A1054">
        <v>1053</v>
      </c>
      <c r="B1054" t="s">
        <v>978</v>
      </c>
      <c r="C1054" t="s">
        <v>1034</v>
      </c>
      <c r="D1054" t="str">
        <f t="shared" si="195"/>
        <v>Jenny</v>
      </c>
      <c r="E1054" t="str">
        <f t="shared" si="196"/>
        <v>32:12</v>
      </c>
      <c r="F1054">
        <f t="shared" si="189"/>
        <v>381</v>
      </c>
      <c r="H1054" t="str">
        <f t="shared" si="190"/>
        <v>Mar 22, 2020</v>
      </c>
      <c r="I1054" t="str">
        <f t="shared" si="192"/>
        <v>31:43</v>
      </c>
      <c r="J1054" s="5">
        <f t="shared" si="193"/>
        <v>2.2361111111111113E-2</v>
      </c>
      <c r="K1054">
        <f t="shared" si="191"/>
        <v>9.1550925925925931E-3</v>
      </c>
      <c r="L1054">
        <f t="shared" si="194"/>
        <v>2.9351851851851851E-2</v>
      </c>
      <c r="M1054">
        <f t="shared" si="186"/>
        <v>2.0196759259259258E-2</v>
      </c>
    </row>
    <row r="1055" spans="1:13" x14ac:dyDescent="0.2">
      <c r="A1055">
        <v>1054</v>
      </c>
      <c r="B1055" t="s">
        <v>978</v>
      </c>
      <c r="C1055" t="s">
        <v>1035</v>
      </c>
      <c r="D1055" t="str">
        <f t="shared" si="195"/>
        <v>Jenny</v>
      </c>
      <c r="E1055" t="str">
        <f t="shared" si="196"/>
        <v>32:34</v>
      </c>
      <c r="F1055">
        <f t="shared" si="189"/>
        <v>540</v>
      </c>
      <c r="H1055" t="str">
        <f t="shared" si="190"/>
        <v>Mar 22, 2020</v>
      </c>
      <c r="I1055" t="str">
        <f t="shared" si="192"/>
        <v>31:43</v>
      </c>
      <c r="J1055" s="5">
        <f t="shared" si="193"/>
        <v>2.2615740740740742E-2</v>
      </c>
      <c r="K1055">
        <f t="shared" si="191"/>
        <v>9.1550925925925931E-3</v>
      </c>
      <c r="L1055">
        <f t="shared" si="194"/>
        <v>2.9351851851851851E-2</v>
      </c>
      <c r="M1055">
        <f t="shared" ref="M1055:M1118" si="197">L1055-K1055</f>
        <v>2.0196759259259258E-2</v>
      </c>
    </row>
    <row r="1056" spans="1:13" x14ac:dyDescent="0.2">
      <c r="A1056">
        <v>1055</v>
      </c>
      <c r="B1056" t="s">
        <v>978</v>
      </c>
      <c r="C1056" t="s">
        <v>1036</v>
      </c>
      <c r="D1056" t="str">
        <f t="shared" si="195"/>
        <v>Jenny</v>
      </c>
      <c r="E1056" t="str">
        <f t="shared" si="196"/>
        <v>33:04</v>
      </c>
      <c r="F1056">
        <f t="shared" si="189"/>
        <v>347</v>
      </c>
      <c r="H1056" t="str">
        <f t="shared" si="190"/>
        <v>Mar 22, 2020</v>
      </c>
      <c r="I1056" t="str">
        <f t="shared" si="192"/>
        <v>31:43</v>
      </c>
      <c r="J1056" s="5">
        <f t="shared" si="193"/>
        <v>2.2962962962962966E-2</v>
      </c>
      <c r="K1056">
        <f t="shared" si="191"/>
        <v>9.1550925925925931E-3</v>
      </c>
      <c r="L1056">
        <f t="shared" si="194"/>
        <v>2.9351851851851851E-2</v>
      </c>
      <c r="M1056">
        <f t="shared" si="197"/>
        <v>2.0196759259259258E-2</v>
      </c>
    </row>
    <row r="1057" spans="1:13" x14ac:dyDescent="0.2">
      <c r="A1057">
        <v>1056</v>
      </c>
      <c r="B1057" t="s">
        <v>978</v>
      </c>
      <c r="C1057" t="s">
        <v>1037</v>
      </c>
      <c r="D1057" t="str">
        <f t="shared" si="195"/>
        <v>Jenny</v>
      </c>
      <c r="E1057" t="str">
        <f t="shared" si="196"/>
        <v>33:25</v>
      </c>
      <c r="F1057">
        <f t="shared" si="189"/>
        <v>317</v>
      </c>
      <c r="H1057" t="str">
        <f t="shared" si="190"/>
        <v>Mar 22, 2020</v>
      </c>
      <c r="I1057" t="str">
        <f t="shared" si="192"/>
        <v>31:43</v>
      </c>
      <c r="J1057" s="5">
        <f t="shared" si="193"/>
        <v>2.3206018518518515E-2</v>
      </c>
      <c r="K1057">
        <f t="shared" si="191"/>
        <v>9.1550925925925931E-3</v>
      </c>
      <c r="L1057">
        <f t="shared" si="194"/>
        <v>2.9351851851851851E-2</v>
      </c>
      <c r="M1057">
        <f t="shared" si="197"/>
        <v>2.0196759259259258E-2</v>
      </c>
    </row>
    <row r="1058" spans="1:13" x14ac:dyDescent="0.2">
      <c r="A1058">
        <v>1057</v>
      </c>
      <c r="B1058" t="s">
        <v>978</v>
      </c>
      <c r="C1058" t="s">
        <v>1038</v>
      </c>
      <c r="D1058" t="str">
        <f t="shared" si="195"/>
        <v>Jenny</v>
      </c>
      <c r="E1058" t="str">
        <f t="shared" si="196"/>
        <v>33:43</v>
      </c>
      <c r="F1058">
        <f t="shared" si="189"/>
        <v>428</v>
      </c>
      <c r="H1058" t="str">
        <f t="shared" si="190"/>
        <v>Mar 22, 2020</v>
      </c>
      <c r="I1058" t="str">
        <f t="shared" si="192"/>
        <v>31:43</v>
      </c>
      <c r="J1058" s="5">
        <f t="shared" si="193"/>
        <v>2.3414351851851853E-2</v>
      </c>
      <c r="K1058">
        <f t="shared" si="191"/>
        <v>9.1550925925925931E-3</v>
      </c>
      <c r="L1058">
        <f t="shared" si="194"/>
        <v>2.9351851851851851E-2</v>
      </c>
      <c r="M1058">
        <f t="shared" si="197"/>
        <v>2.0196759259259258E-2</v>
      </c>
    </row>
    <row r="1059" spans="1:13" x14ac:dyDescent="0.2">
      <c r="A1059">
        <v>1058</v>
      </c>
      <c r="B1059" t="s">
        <v>978</v>
      </c>
      <c r="C1059" t="s">
        <v>1039</v>
      </c>
      <c r="D1059" t="str">
        <f t="shared" si="195"/>
        <v>Jenny</v>
      </c>
      <c r="E1059" t="str">
        <f t="shared" si="196"/>
        <v>34:09</v>
      </c>
      <c r="F1059">
        <f t="shared" si="189"/>
        <v>457</v>
      </c>
      <c r="H1059" t="str">
        <f t="shared" si="190"/>
        <v>Mar 22, 2020</v>
      </c>
      <c r="I1059" t="str">
        <f t="shared" si="192"/>
        <v>31:43</v>
      </c>
      <c r="J1059" s="5">
        <f t="shared" si="193"/>
        <v>2.3715277777777776E-2</v>
      </c>
      <c r="K1059">
        <f t="shared" si="191"/>
        <v>9.1550925925925931E-3</v>
      </c>
      <c r="L1059">
        <f t="shared" si="194"/>
        <v>2.9351851851851851E-2</v>
      </c>
      <c r="M1059">
        <f t="shared" si="197"/>
        <v>2.0196759259259258E-2</v>
      </c>
    </row>
    <row r="1060" spans="1:13" x14ac:dyDescent="0.2">
      <c r="A1060">
        <v>1059</v>
      </c>
      <c r="B1060" t="s">
        <v>978</v>
      </c>
      <c r="C1060" t="s">
        <v>1040</v>
      </c>
      <c r="D1060" t="str">
        <f t="shared" si="195"/>
        <v>Jenny</v>
      </c>
      <c r="E1060" t="str">
        <f t="shared" si="196"/>
        <v>34:35</v>
      </c>
      <c r="F1060">
        <f t="shared" si="189"/>
        <v>366</v>
      </c>
      <c r="H1060" t="str">
        <f t="shared" si="190"/>
        <v>Mar 22, 2020</v>
      </c>
      <c r="I1060" t="str">
        <f t="shared" si="192"/>
        <v>31:43</v>
      </c>
      <c r="J1060" s="5">
        <f t="shared" si="193"/>
        <v>2.4016203703703706E-2</v>
      </c>
      <c r="K1060">
        <f t="shared" si="191"/>
        <v>9.1550925925925931E-3</v>
      </c>
      <c r="L1060">
        <f t="shared" si="194"/>
        <v>2.9351851851851851E-2</v>
      </c>
      <c r="M1060">
        <f t="shared" si="197"/>
        <v>2.0196759259259258E-2</v>
      </c>
    </row>
    <row r="1061" spans="1:13" x14ac:dyDescent="0.2">
      <c r="A1061">
        <v>1060</v>
      </c>
      <c r="B1061" t="s">
        <v>978</v>
      </c>
      <c r="C1061" t="s">
        <v>1041</v>
      </c>
      <c r="D1061" t="str">
        <f t="shared" si="195"/>
        <v>Boris Johnson</v>
      </c>
      <c r="E1061" t="str">
        <f t="shared" si="196"/>
        <v>34:55</v>
      </c>
      <c r="F1061">
        <f t="shared" si="189"/>
        <v>64</v>
      </c>
      <c r="H1061" t="str">
        <f t="shared" si="190"/>
        <v>Mar 22, 2020</v>
      </c>
      <c r="I1061" t="str">
        <f t="shared" si="192"/>
        <v>34:55</v>
      </c>
      <c r="J1061" s="5">
        <f t="shared" si="193"/>
        <v>2.4247685185185181E-2</v>
      </c>
      <c r="K1061">
        <f t="shared" si="191"/>
        <v>1.3194444444444443E-3</v>
      </c>
      <c r="L1061">
        <f t="shared" si="194"/>
        <v>3.1331018518518515E-2</v>
      </c>
      <c r="M1061">
        <f t="shared" si="197"/>
        <v>3.0011574074074072E-2</v>
      </c>
    </row>
    <row r="1062" spans="1:13" x14ac:dyDescent="0.2">
      <c r="A1062">
        <v>1061</v>
      </c>
      <c r="B1062" t="s">
        <v>978</v>
      </c>
      <c r="C1062" t="s">
        <v>1042</v>
      </c>
      <c r="D1062" t="str">
        <f t="shared" si="195"/>
        <v>Larissa Brown</v>
      </c>
      <c r="E1062" t="str">
        <f t="shared" si="196"/>
        <v>34:58</v>
      </c>
      <c r="F1062">
        <f t="shared" si="189"/>
        <v>153</v>
      </c>
      <c r="H1062" t="str">
        <f t="shared" si="190"/>
        <v>Mar 22, 2020</v>
      </c>
      <c r="I1062" t="str">
        <f t="shared" si="192"/>
        <v>34:58</v>
      </c>
      <c r="J1062" s="5">
        <f t="shared" si="193"/>
        <v>2.4282407407407409E-2</v>
      </c>
      <c r="K1062">
        <f t="shared" si="191"/>
        <v>2.4282407407407409E-2</v>
      </c>
      <c r="L1062">
        <f t="shared" si="194"/>
        <v>2.4398148148148145E-2</v>
      </c>
      <c r="M1062">
        <f t="shared" si="197"/>
        <v>1.157407407407357E-4</v>
      </c>
    </row>
    <row r="1063" spans="1:13" x14ac:dyDescent="0.2">
      <c r="A1063">
        <v>1062</v>
      </c>
      <c r="B1063" t="s">
        <v>978</v>
      </c>
      <c r="C1063" t="s">
        <v>1043</v>
      </c>
      <c r="D1063" t="str">
        <f t="shared" si="195"/>
        <v>Boris Johnson</v>
      </c>
      <c r="E1063" t="str">
        <f t="shared" si="196"/>
        <v>35:07</v>
      </c>
      <c r="F1063">
        <f t="shared" si="189"/>
        <v>43</v>
      </c>
      <c r="H1063" t="str">
        <f t="shared" si="190"/>
        <v>Mar 22, 2020</v>
      </c>
      <c r="I1063" t="str">
        <f t="shared" si="192"/>
        <v>35:07</v>
      </c>
      <c r="J1063" s="5">
        <f t="shared" si="193"/>
        <v>2.4386574074074074E-2</v>
      </c>
      <c r="K1063">
        <f t="shared" si="191"/>
        <v>1.3194444444444443E-3</v>
      </c>
      <c r="L1063">
        <f t="shared" si="194"/>
        <v>3.1331018518518515E-2</v>
      </c>
      <c r="M1063">
        <f t="shared" si="197"/>
        <v>3.0011574074074072E-2</v>
      </c>
    </row>
    <row r="1064" spans="1:13" x14ac:dyDescent="0.2">
      <c r="A1064">
        <v>1063</v>
      </c>
      <c r="B1064" t="s">
        <v>978</v>
      </c>
      <c r="C1064" t="s">
        <v>1044</v>
      </c>
      <c r="D1064" t="str">
        <f t="shared" si="195"/>
        <v>Larissa Brown</v>
      </c>
      <c r="E1064" t="str">
        <f t="shared" si="196"/>
        <v>35:08</v>
      </c>
      <c r="F1064">
        <f t="shared" si="189"/>
        <v>488</v>
      </c>
      <c r="H1064" t="str">
        <f t="shared" si="190"/>
        <v>Mar 22, 2020</v>
      </c>
      <c r="I1064" t="str">
        <f t="shared" si="192"/>
        <v>35:08</v>
      </c>
      <c r="J1064" s="5">
        <f t="shared" si="193"/>
        <v>2.4398148148148145E-2</v>
      </c>
      <c r="K1064">
        <f t="shared" si="191"/>
        <v>2.4282407407407409E-2</v>
      </c>
      <c r="L1064">
        <f t="shared" si="194"/>
        <v>2.4398148148148145E-2</v>
      </c>
      <c r="M1064">
        <f t="shared" si="197"/>
        <v>1.157407407407357E-4</v>
      </c>
    </row>
    <row r="1065" spans="1:13" x14ac:dyDescent="0.2">
      <c r="A1065">
        <v>1064</v>
      </c>
      <c r="B1065" t="s">
        <v>978</v>
      </c>
      <c r="C1065" t="s">
        <v>1045</v>
      </c>
      <c r="D1065" t="str">
        <f t="shared" ref="D1065:D1088" si="198">LEFT(C1065,FIND("(",C1065)-3)</f>
        <v>Boris Johnson</v>
      </c>
      <c r="E1065" t="str">
        <f t="shared" ref="E1065:E1088" si="199">MID(C1065,FIND("(",C1065)+1,5)</f>
        <v>35:33</v>
      </c>
      <c r="F1065">
        <f t="shared" si="189"/>
        <v>433</v>
      </c>
      <c r="H1065" t="str">
        <f t="shared" si="190"/>
        <v>Mar 22, 2020</v>
      </c>
      <c r="I1065" t="str">
        <f t="shared" si="192"/>
        <v>35:33</v>
      </c>
      <c r="J1065" s="5">
        <f t="shared" si="193"/>
        <v>2.4687499999999998E-2</v>
      </c>
      <c r="K1065">
        <f t="shared" si="191"/>
        <v>1.3194444444444443E-3</v>
      </c>
      <c r="L1065">
        <f t="shared" si="194"/>
        <v>3.1331018518518515E-2</v>
      </c>
      <c r="M1065">
        <f t="shared" si="197"/>
        <v>3.0011574074074072E-2</v>
      </c>
    </row>
    <row r="1066" spans="1:13" x14ac:dyDescent="0.2">
      <c r="A1066">
        <v>1065</v>
      </c>
      <c r="B1066" t="s">
        <v>978</v>
      </c>
      <c r="C1066" t="s">
        <v>1046</v>
      </c>
      <c r="D1066" t="str">
        <f t="shared" si="198"/>
        <v>Boris Johnson</v>
      </c>
      <c r="E1066" t="str">
        <f t="shared" si="199"/>
        <v>36:01</v>
      </c>
      <c r="F1066">
        <f t="shared" si="189"/>
        <v>277</v>
      </c>
      <c r="H1066" t="str">
        <f t="shared" si="190"/>
        <v>Mar 22, 2020</v>
      </c>
      <c r="I1066" t="str">
        <f t="shared" si="192"/>
        <v>35:33</v>
      </c>
      <c r="J1066" s="5">
        <f t="shared" si="193"/>
        <v>2.5011574074074075E-2</v>
      </c>
      <c r="K1066">
        <f t="shared" si="191"/>
        <v>1.3194444444444443E-3</v>
      </c>
      <c r="L1066">
        <f t="shared" si="194"/>
        <v>3.1331018518518515E-2</v>
      </c>
      <c r="M1066">
        <f t="shared" si="197"/>
        <v>3.0011574074074072E-2</v>
      </c>
    </row>
    <row r="1067" spans="1:13" x14ac:dyDescent="0.2">
      <c r="A1067">
        <v>1066</v>
      </c>
      <c r="B1067" t="s">
        <v>978</v>
      </c>
      <c r="C1067" t="s">
        <v>1047</v>
      </c>
      <c r="D1067" t="str">
        <f t="shared" si="198"/>
        <v>Robert Jenrick</v>
      </c>
      <c r="E1067" t="str">
        <f t="shared" si="199"/>
        <v>36:16</v>
      </c>
      <c r="F1067">
        <f t="shared" si="189"/>
        <v>612</v>
      </c>
      <c r="H1067" t="str">
        <f t="shared" si="190"/>
        <v>Mar 22, 2020</v>
      </c>
      <c r="I1067" t="str">
        <f t="shared" si="192"/>
        <v>36:16</v>
      </c>
      <c r="J1067" s="5">
        <f t="shared" si="193"/>
        <v>2.5185185185185185E-2</v>
      </c>
      <c r="K1067">
        <f t="shared" si="191"/>
        <v>4.8611111111111112E-3</v>
      </c>
      <c r="L1067">
        <f t="shared" si="194"/>
        <v>2.991898148148148E-2</v>
      </c>
      <c r="M1067">
        <f t="shared" si="197"/>
        <v>2.5057870370370369E-2</v>
      </c>
    </row>
    <row r="1068" spans="1:13" x14ac:dyDescent="0.2">
      <c r="A1068">
        <v>1067</v>
      </c>
      <c r="B1068" t="s">
        <v>978</v>
      </c>
      <c r="C1068" t="s">
        <v>1048</v>
      </c>
      <c r="D1068" t="str">
        <f t="shared" si="198"/>
        <v>Robert Jenrick</v>
      </c>
      <c r="E1068" t="str">
        <f t="shared" si="199"/>
        <v>36:49</v>
      </c>
      <c r="F1068">
        <f t="shared" si="189"/>
        <v>702</v>
      </c>
      <c r="H1068" t="str">
        <f t="shared" si="190"/>
        <v>Mar 22, 2020</v>
      </c>
      <c r="I1068" t="str">
        <f t="shared" si="192"/>
        <v>36:16</v>
      </c>
      <c r="J1068" s="5">
        <f t="shared" si="193"/>
        <v>2.5567129629629634E-2</v>
      </c>
      <c r="K1068">
        <f t="shared" si="191"/>
        <v>4.8611111111111112E-3</v>
      </c>
      <c r="L1068">
        <f t="shared" si="194"/>
        <v>2.991898148148148E-2</v>
      </c>
      <c r="M1068">
        <f t="shared" si="197"/>
        <v>2.5057870370370369E-2</v>
      </c>
    </row>
    <row r="1069" spans="1:13" x14ac:dyDescent="0.2">
      <c r="A1069">
        <v>1068</v>
      </c>
      <c r="B1069" t="s">
        <v>978</v>
      </c>
      <c r="C1069" t="s">
        <v>1049</v>
      </c>
      <c r="D1069" t="str">
        <f t="shared" si="198"/>
        <v>Boris Johnson</v>
      </c>
      <c r="E1069" t="str">
        <f t="shared" si="199"/>
        <v>37:29</v>
      </c>
      <c r="F1069">
        <f t="shared" si="189"/>
        <v>68</v>
      </c>
      <c r="H1069" t="str">
        <f t="shared" si="190"/>
        <v>Mar 22, 2020</v>
      </c>
      <c r="I1069" t="str">
        <f t="shared" si="192"/>
        <v>37:29</v>
      </c>
      <c r="J1069" s="5">
        <f t="shared" si="193"/>
        <v>2.6030092592592594E-2</v>
      </c>
      <c r="K1069">
        <f t="shared" si="191"/>
        <v>1.3194444444444443E-3</v>
      </c>
      <c r="L1069">
        <f t="shared" si="194"/>
        <v>3.1331018518518515E-2</v>
      </c>
      <c r="M1069">
        <f t="shared" si="197"/>
        <v>3.0011574074074072E-2</v>
      </c>
    </row>
    <row r="1070" spans="1:13" x14ac:dyDescent="0.2">
      <c r="A1070">
        <v>1069</v>
      </c>
      <c r="B1070" t="s">
        <v>978</v>
      </c>
      <c r="C1070" t="s">
        <v>1050</v>
      </c>
      <c r="D1070" t="str">
        <f t="shared" si="198"/>
        <v>Jenny</v>
      </c>
      <c r="E1070" t="str">
        <f t="shared" si="199"/>
        <v>37:34</v>
      </c>
      <c r="F1070">
        <f t="shared" si="189"/>
        <v>847</v>
      </c>
      <c r="H1070" t="str">
        <f t="shared" si="190"/>
        <v>Mar 22, 2020</v>
      </c>
      <c r="I1070" t="str">
        <f t="shared" si="192"/>
        <v>37:34</v>
      </c>
      <c r="J1070" s="5">
        <f t="shared" si="193"/>
        <v>2.6087962962962966E-2</v>
      </c>
      <c r="K1070">
        <f t="shared" si="191"/>
        <v>9.1550925925925931E-3</v>
      </c>
      <c r="L1070">
        <f t="shared" si="194"/>
        <v>2.9351851851851851E-2</v>
      </c>
      <c r="M1070">
        <f t="shared" si="197"/>
        <v>2.0196759259259258E-2</v>
      </c>
    </row>
    <row r="1071" spans="1:13" x14ac:dyDescent="0.2">
      <c r="A1071">
        <v>1070</v>
      </c>
      <c r="B1071" t="s">
        <v>978</v>
      </c>
      <c r="C1071" t="s">
        <v>1051</v>
      </c>
      <c r="D1071" t="str">
        <f t="shared" si="198"/>
        <v>Jenny</v>
      </c>
      <c r="E1071" t="str">
        <f t="shared" si="199"/>
        <v>38:21</v>
      </c>
      <c r="F1071">
        <f t="shared" si="189"/>
        <v>1562</v>
      </c>
      <c r="H1071" t="str">
        <f t="shared" si="190"/>
        <v>Mar 22, 2020</v>
      </c>
      <c r="I1071" t="str">
        <f t="shared" si="192"/>
        <v>37:34</v>
      </c>
      <c r="J1071" s="5">
        <f t="shared" si="193"/>
        <v>2.6631944444444444E-2</v>
      </c>
      <c r="K1071">
        <f t="shared" si="191"/>
        <v>9.1550925925925931E-3</v>
      </c>
      <c r="L1071">
        <f t="shared" si="194"/>
        <v>2.9351851851851851E-2</v>
      </c>
      <c r="M1071">
        <f t="shared" si="197"/>
        <v>2.0196759259259258E-2</v>
      </c>
    </row>
    <row r="1072" spans="1:13" x14ac:dyDescent="0.2">
      <c r="A1072">
        <v>1071</v>
      </c>
      <c r="B1072" t="s">
        <v>978</v>
      </c>
      <c r="C1072" t="s">
        <v>1052</v>
      </c>
      <c r="D1072" t="str">
        <f t="shared" si="198"/>
        <v>Boris Johnson</v>
      </c>
      <c r="E1072" t="str">
        <f t="shared" si="199"/>
        <v>40:00</v>
      </c>
      <c r="F1072">
        <f t="shared" si="189"/>
        <v>81</v>
      </c>
      <c r="H1072" t="str">
        <f t="shared" si="190"/>
        <v>Mar 22, 2020</v>
      </c>
      <c r="I1072" t="str">
        <f t="shared" si="192"/>
        <v>40:00</v>
      </c>
      <c r="J1072" s="5">
        <f t="shared" si="193"/>
        <v>2.7777777777777776E-2</v>
      </c>
      <c r="K1072">
        <f t="shared" si="191"/>
        <v>1.3194444444444443E-3</v>
      </c>
      <c r="L1072">
        <f t="shared" si="194"/>
        <v>3.1331018518518515E-2</v>
      </c>
      <c r="M1072">
        <f t="shared" si="197"/>
        <v>3.0011574074074072E-2</v>
      </c>
    </row>
    <row r="1073" spans="1:13" x14ac:dyDescent="0.2">
      <c r="A1073">
        <v>1072</v>
      </c>
      <c r="B1073" t="s">
        <v>978</v>
      </c>
      <c r="C1073" t="s">
        <v>1053</v>
      </c>
      <c r="D1073" t="str">
        <f t="shared" si="198"/>
        <v>Charles Haim</v>
      </c>
      <c r="E1073" t="str">
        <f t="shared" si="199"/>
        <v>40:07</v>
      </c>
      <c r="F1073">
        <f t="shared" si="189"/>
        <v>343</v>
      </c>
      <c r="H1073" t="str">
        <f t="shared" si="190"/>
        <v>Mar 22, 2020</v>
      </c>
      <c r="I1073" t="str">
        <f t="shared" si="192"/>
        <v>40:07</v>
      </c>
      <c r="J1073" s="5">
        <f t="shared" si="193"/>
        <v>2.7858796296296298E-2</v>
      </c>
      <c r="K1073">
        <f t="shared" si="191"/>
        <v>2.7858796296296298E-2</v>
      </c>
      <c r="L1073">
        <f t="shared" si="194"/>
        <v>2.8969907407407406E-2</v>
      </c>
      <c r="M1073">
        <f t="shared" si="197"/>
        <v>1.1111111111111079E-3</v>
      </c>
    </row>
    <row r="1074" spans="1:13" x14ac:dyDescent="0.2">
      <c r="A1074">
        <v>1073</v>
      </c>
      <c r="B1074" t="s">
        <v>978</v>
      </c>
      <c r="C1074" t="s">
        <v>1054</v>
      </c>
      <c r="D1074" t="str">
        <f t="shared" si="198"/>
        <v>Charles Haim</v>
      </c>
      <c r="E1074" t="str">
        <f t="shared" si="199"/>
        <v>40:25</v>
      </c>
      <c r="F1074">
        <f t="shared" si="189"/>
        <v>222</v>
      </c>
      <c r="H1074" t="str">
        <f t="shared" si="190"/>
        <v>Mar 22, 2020</v>
      </c>
      <c r="I1074" t="str">
        <f t="shared" si="192"/>
        <v>40:07</v>
      </c>
      <c r="J1074" s="5">
        <f t="shared" si="193"/>
        <v>2.8067129629629626E-2</v>
      </c>
      <c r="K1074">
        <f t="shared" si="191"/>
        <v>2.7858796296296298E-2</v>
      </c>
      <c r="L1074">
        <f t="shared" si="194"/>
        <v>2.8969907407407406E-2</v>
      </c>
      <c r="M1074">
        <f t="shared" si="197"/>
        <v>1.1111111111111079E-3</v>
      </c>
    </row>
    <row r="1075" spans="1:13" x14ac:dyDescent="0.2">
      <c r="A1075">
        <v>1074</v>
      </c>
      <c r="B1075" t="s">
        <v>978</v>
      </c>
      <c r="C1075" t="s">
        <v>1055</v>
      </c>
      <c r="D1075" t="str">
        <f t="shared" si="198"/>
        <v>Boris Johnson</v>
      </c>
      <c r="E1075" t="str">
        <f t="shared" si="199"/>
        <v>40:41</v>
      </c>
      <c r="F1075">
        <f t="shared" si="189"/>
        <v>123</v>
      </c>
      <c r="H1075" t="str">
        <f t="shared" si="190"/>
        <v>Mar 22, 2020</v>
      </c>
      <c r="I1075" t="str">
        <f t="shared" si="192"/>
        <v>40:41</v>
      </c>
      <c r="J1075" s="5">
        <f t="shared" si="193"/>
        <v>2.8252314814814813E-2</v>
      </c>
      <c r="K1075">
        <f t="shared" si="191"/>
        <v>1.3194444444444443E-3</v>
      </c>
      <c r="L1075">
        <f t="shared" si="194"/>
        <v>3.1331018518518515E-2</v>
      </c>
      <c r="M1075">
        <f t="shared" si="197"/>
        <v>3.0011574074074072E-2</v>
      </c>
    </row>
    <row r="1076" spans="1:13" x14ac:dyDescent="0.2">
      <c r="A1076">
        <v>1075</v>
      </c>
      <c r="B1076" t="s">
        <v>978</v>
      </c>
      <c r="C1076" t="s">
        <v>1056</v>
      </c>
      <c r="D1076" t="str">
        <f t="shared" si="198"/>
        <v>Jenny</v>
      </c>
      <c r="E1076" t="str">
        <f t="shared" si="199"/>
        <v>40:47</v>
      </c>
      <c r="F1076">
        <f t="shared" si="189"/>
        <v>402</v>
      </c>
      <c r="H1076" t="str">
        <f t="shared" si="190"/>
        <v>Mar 22, 2020</v>
      </c>
      <c r="I1076" t="str">
        <f t="shared" si="192"/>
        <v>40:47</v>
      </c>
      <c r="J1076" s="5">
        <f t="shared" si="193"/>
        <v>2.8321759259259258E-2</v>
      </c>
      <c r="K1076">
        <f t="shared" si="191"/>
        <v>9.1550925925925931E-3</v>
      </c>
      <c r="L1076">
        <f t="shared" si="194"/>
        <v>2.9351851851851851E-2</v>
      </c>
      <c r="M1076">
        <f t="shared" si="197"/>
        <v>2.0196759259259258E-2</v>
      </c>
    </row>
    <row r="1077" spans="1:13" x14ac:dyDescent="0.2">
      <c r="A1077">
        <v>1076</v>
      </c>
      <c r="B1077" t="s">
        <v>978</v>
      </c>
      <c r="C1077" t="s">
        <v>1057</v>
      </c>
      <c r="D1077" t="str">
        <f t="shared" si="198"/>
        <v>Jenny</v>
      </c>
      <c r="E1077" t="str">
        <f t="shared" si="199"/>
        <v>41:09</v>
      </c>
      <c r="F1077">
        <f t="shared" si="189"/>
        <v>567</v>
      </c>
      <c r="H1077" t="str">
        <f t="shared" si="190"/>
        <v>Mar 22, 2020</v>
      </c>
      <c r="I1077" t="str">
        <f t="shared" si="192"/>
        <v>40:47</v>
      </c>
      <c r="J1077" s="5">
        <f t="shared" si="193"/>
        <v>2.8576388888888887E-2</v>
      </c>
      <c r="K1077">
        <f t="shared" si="191"/>
        <v>9.1550925925925931E-3</v>
      </c>
      <c r="L1077">
        <f t="shared" si="194"/>
        <v>2.9351851851851851E-2</v>
      </c>
      <c r="M1077">
        <f t="shared" si="197"/>
        <v>2.0196759259259258E-2</v>
      </c>
    </row>
    <row r="1078" spans="1:13" x14ac:dyDescent="0.2">
      <c r="A1078">
        <v>1077</v>
      </c>
      <c r="B1078" t="s">
        <v>978</v>
      </c>
      <c r="C1078" t="s">
        <v>1058</v>
      </c>
      <c r="D1078" t="str">
        <f t="shared" si="198"/>
        <v>Charles Haim</v>
      </c>
      <c r="E1078" t="str">
        <f t="shared" si="199"/>
        <v>41:43</v>
      </c>
      <c r="F1078">
        <f t="shared" si="189"/>
        <v>40</v>
      </c>
      <c r="H1078" t="str">
        <f t="shared" si="190"/>
        <v>Mar 22, 2020</v>
      </c>
      <c r="I1078" t="str">
        <f t="shared" si="192"/>
        <v>41:43</v>
      </c>
      <c r="J1078" s="5">
        <f t="shared" si="193"/>
        <v>2.8969907407407406E-2</v>
      </c>
      <c r="K1078">
        <f t="shared" si="191"/>
        <v>2.7858796296296298E-2</v>
      </c>
      <c r="L1078">
        <f t="shared" si="194"/>
        <v>2.8969907407407406E-2</v>
      </c>
      <c r="M1078">
        <f t="shared" si="197"/>
        <v>1.1111111111111079E-3</v>
      </c>
    </row>
    <row r="1079" spans="1:13" x14ac:dyDescent="0.2">
      <c r="A1079">
        <v>1078</v>
      </c>
      <c r="B1079" t="s">
        <v>978</v>
      </c>
      <c r="C1079" t="s">
        <v>1059</v>
      </c>
      <c r="D1079" t="str">
        <f t="shared" si="198"/>
        <v>Jenny</v>
      </c>
      <c r="E1079" t="str">
        <f t="shared" si="199"/>
        <v>41:45</v>
      </c>
      <c r="F1079">
        <f t="shared" si="189"/>
        <v>536</v>
      </c>
      <c r="H1079" t="str">
        <f t="shared" si="190"/>
        <v>Mar 22, 2020</v>
      </c>
      <c r="I1079" t="str">
        <f t="shared" si="192"/>
        <v>41:45</v>
      </c>
      <c r="J1079" s="5">
        <f t="shared" si="193"/>
        <v>2.8993055555555553E-2</v>
      </c>
      <c r="K1079">
        <f t="shared" si="191"/>
        <v>9.1550925925925931E-3</v>
      </c>
      <c r="L1079">
        <f t="shared" si="194"/>
        <v>2.9351851851851851E-2</v>
      </c>
      <c r="M1079">
        <f t="shared" si="197"/>
        <v>2.0196759259259258E-2</v>
      </c>
    </row>
    <row r="1080" spans="1:13" x14ac:dyDescent="0.2">
      <c r="A1080">
        <v>1079</v>
      </c>
      <c r="B1080" t="s">
        <v>978</v>
      </c>
      <c r="C1080" t="s">
        <v>1060</v>
      </c>
      <c r="D1080" t="str">
        <f t="shared" si="198"/>
        <v>Boris Johnson</v>
      </c>
      <c r="E1080" t="str">
        <f t="shared" si="199"/>
        <v>42:16</v>
      </c>
      <c r="F1080">
        <f t="shared" si="189"/>
        <v>43</v>
      </c>
      <c r="H1080" t="str">
        <f t="shared" si="190"/>
        <v>Mar 22, 2020</v>
      </c>
      <c r="I1080" t="str">
        <f t="shared" si="192"/>
        <v>42:16</v>
      </c>
      <c r="J1080" s="5">
        <f t="shared" si="193"/>
        <v>2.9351851851851851E-2</v>
      </c>
      <c r="K1080">
        <f t="shared" si="191"/>
        <v>1.3194444444444443E-3</v>
      </c>
      <c r="L1080">
        <f t="shared" si="194"/>
        <v>3.1331018518518515E-2</v>
      </c>
      <c r="M1080">
        <f t="shared" si="197"/>
        <v>3.0011574074074072E-2</v>
      </c>
    </row>
    <row r="1081" spans="1:13" x14ac:dyDescent="0.2">
      <c r="A1081">
        <v>1080</v>
      </c>
      <c r="B1081" t="s">
        <v>978</v>
      </c>
      <c r="C1081" t="s">
        <v>1061</v>
      </c>
      <c r="D1081" t="str">
        <f t="shared" si="198"/>
        <v>Jenny</v>
      </c>
      <c r="E1081" t="str">
        <f t="shared" si="199"/>
        <v>42:16</v>
      </c>
      <c r="F1081">
        <f t="shared" si="189"/>
        <v>30</v>
      </c>
      <c r="H1081" t="str">
        <f t="shared" si="190"/>
        <v>Mar 22, 2020</v>
      </c>
      <c r="I1081" t="str">
        <f t="shared" si="192"/>
        <v>42:16</v>
      </c>
      <c r="J1081" s="5">
        <f t="shared" si="193"/>
        <v>2.9351851851851851E-2</v>
      </c>
      <c r="K1081">
        <f t="shared" si="191"/>
        <v>9.1550925925925931E-3</v>
      </c>
      <c r="L1081">
        <f t="shared" si="194"/>
        <v>2.9351851851851851E-2</v>
      </c>
      <c r="M1081">
        <f t="shared" si="197"/>
        <v>2.0196759259259258E-2</v>
      </c>
    </row>
    <row r="1082" spans="1:13" x14ac:dyDescent="0.2">
      <c r="A1082">
        <v>1081</v>
      </c>
      <c r="B1082" t="s">
        <v>978</v>
      </c>
      <c r="C1082" t="s">
        <v>1062</v>
      </c>
      <c r="D1082" t="str">
        <f t="shared" si="198"/>
        <v>Boris Johnson</v>
      </c>
      <c r="E1082" t="str">
        <f t="shared" si="199"/>
        <v>42:16</v>
      </c>
      <c r="F1082">
        <f t="shared" si="189"/>
        <v>30</v>
      </c>
      <c r="H1082" t="str">
        <f t="shared" si="190"/>
        <v>Mar 22, 2020</v>
      </c>
      <c r="I1082" t="str">
        <f t="shared" si="192"/>
        <v>42:16</v>
      </c>
      <c r="J1082" s="5">
        <f t="shared" si="193"/>
        <v>2.9351851851851851E-2</v>
      </c>
      <c r="K1082">
        <f t="shared" si="191"/>
        <v>1.3194444444444443E-3</v>
      </c>
      <c r="L1082">
        <f t="shared" si="194"/>
        <v>3.1331018518518515E-2</v>
      </c>
      <c r="M1082">
        <f t="shared" si="197"/>
        <v>3.0011574074074072E-2</v>
      </c>
    </row>
    <row r="1083" spans="1:13" x14ac:dyDescent="0.2">
      <c r="A1083">
        <v>1082</v>
      </c>
      <c r="B1083" t="s">
        <v>978</v>
      </c>
      <c r="C1083" t="s">
        <v>1063</v>
      </c>
      <c r="D1083" t="str">
        <f t="shared" si="198"/>
        <v>Robert Jenrick</v>
      </c>
      <c r="E1083" t="str">
        <f t="shared" si="199"/>
        <v>42:20</v>
      </c>
      <c r="F1083">
        <f t="shared" si="189"/>
        <v>822</v>
      </c>
      <c r="H1083" t="str">
        <f t="shared" si="190"/>
        <v>Mar 22, 2020</v>
      </c>
      <c r="I1083" t="str">
        <f t="shared" si="192"/>
        <v>42:20</v>
      </c>
      <c r="J1083" s="5">
        <f t="shared" si="193"/>
        <v>2.9398148148148149E-2</v>
      </c>
      <c r="K1083">
        <f t="shared" si="191"/>
        <v>4.8611111111111112E-3</v>
      </c>
      <c r="L1083">
        <f t="shared" si="194"/>
        <v>2.991898148148148E-2</v>
      </c>
      <c r="M1083">
        <f t="shared" si="197"/>
        <v>2.5057870370370369E-2</v>
      </c>
    </row>
    <row r="1084" spans="1:13" x14ac:dyDescent="0.2">
      <c r="A1084">
        <v>1083</v>
      </c>
      <c r="B1084" t="s">
        <v>978</v>
      </c>
      <c r="C1084" t="s">
        <v>1064</v>
      </c>
      <c r="D1084" t="str">
        <f t="shared" si="198"/>
        <v>Robert Jenrick</v>
      </c>
      <c r="E1084" t="str">
        <f t="shared" si="199"/>
        <v>43:05</v>
      </c>
      <c r="F1084">
        <f t="shared" si="189"/>
        <v>465</v>
      </c>
      <c r="H1084" t="str">
        <f t="shared" si="190"/>
        <v>Mar 22, 2020</v>
      </c>
      <c r="I1084" t="str">
        <f t="shared" si="192"/>
        <v>42:20</v>
      </c>
      <c r="J1084" s="5">
        <f t="shared" si="193"/>
        <v>2.991898148148148E-2</v>
      </c>
      <c r="K1084">
        <f t="shared" si="191"/>
        <v>4.8611111111111112E-3</v>
      </c>
      <c r="L1084">
        <f t="shared" si="194"/>
        <v>2.991898148148148E-2</v>
      </c>
      <c r="M1084">
        <f t="shared" si="197"/>
        <v>2.5057870370370369E-2</v>
      </c>
    </row>
    <row r="1085" spans="1:13" x14ac:dyDescent="0.2">
      <c r="A1085">
        <v>1084</v>
      </c>
      <c r="B1085" t="s">
        <v>978</v>
      </c>
      <c r="C1085" t="s">
        <v>1065</v>
      </c>
      <c r="D1085" t="str">
        <f t="shared" si="198"/>
        <v>Boris Johnson</v>
      </c>
      <c r="E1085" t="str">
        <f t="shared" si="199"/>
        <v>43:30</v>
      </c>
      <c r="F1085">
        <f t="shared" si="189"/>
        <v>422</v>
      </c>
      <c r="H1085" t="str">
        <f t="shared" si="190"/>
        <v>Mar 22, 2020</v>
      </c>
      <c r="I1085" t="str">
        <f t="shared" si="192"/>
        <v>43:30</v>
      </c>
      <c r="J1085" s="5">
        <f t="shared" si="193"/>
        <v>3.0208333333333334E-2</v>
      </c>
      <c r="K1085">
        <f t="shared" si="191"/>
        <v>1.3194444444444443E-3</v>
      </c>
      <c r="L1085">
        <f t="shared" si="194"/>
        <v>3.1331018518518515E-2</v>
      </c>
      <c r="M1085">
        <f t="shared" si="197"/>
        <v>3.0011574074074072E-2</v>
      </c>
    </row>
    <row r="1086" spans="1:13" x14ac:dyDescent="0.2">
      <c r="A1086">
        <v>1085</v>
      </c>
      <c r="B1086" t="s">
        <v>978</v>
      </c>
      <c r="C1086" t="s">
        <v>1066</v>
      </c>
      <c r="D1086" t="str">
        <f t="shared" si="198"/>
        <v>Boris Johnson</v>
      </c>
      <c r="E1086" t="str">
        <f t="shared" si="199"/>
        <v>43:53</v>
      </c>
      <c r="F1086">
        <f t="shared" si="189"/>
        <v>791</v>
      </c>
      <c r="H1086" t="str">
        <f t="shared" si="190"/>
        <v>Mar 22, 2020</v>
      </c>
      <c r="I1086" t="str">
        <f t="shared" si="192"/>
        <v>43:30</v>
      </c>
      <c r="J1086" s="5">
        <f t="shared" si="193"/>
        <v>3.0474537037037036E-2</v>
      </c>
      <c r="K1086">
        <f t="shared" si="191"/>
        <v>1.3194444444444443E-3</v>
      </c>
      <c r="L1086">
        <f t="shared" si="194"/>
        <v>3.1331018518518515E-2</v>
      </c>
      <c r="M1086">
        <f t="shared" si="197"/>
        <v>3.0011574074074072E-2</v>
      </c>
    </row>
    <row r="1087" spans="1:13" x14ac:dyDescent="0.2">
      <c r="A1087">
        <v>1086</v>
      </c>
      <c r="B1087" t="s">
        <v>978</v>
      </c>
      <c r="C1087" t="s">
        <v>1067</v>
      </c>
      <c r="D1087" t="str">
        <f t="shared" si="198"/>
        <v>Boris Johnson</v>
      </c>
      <c r="E1087" t="str">
        <f t="shared" si="199"/>
        <v>44:49</v>
      </c>
      <c r="F1087">
        <f t="shared" si="189"/>
        <v>243</v>
      </c>
      <c r="H1087" t="str">
        <f t="shared" si="190"/>
        <v>Mar 22, 2020</v>
      </c>
      <c r="I1087" t="str">
        <f t="shared" si="192"/>
        <v>43:30</v>
      </c>
      <c r="J1087" s="5">
        <f t="shared" si="193"/>
        <v>3.1122685185185187E-2</v>
      </c>
      <c r="K1087">
        <f t="shared" si="191"/>
        <v>1.3194444444444443E-3</v>
      </c>
      <c r="L1087">
        <f t="shared" si="194"/>
        <v>3.1331018518518515E-2</v>
      </c>
      <c r="M1087">
        <f t="shared" si="197"/>
        <v>3.0011574074074072E-2</v>
      </c>
    </row>
    <row r="1088" spans="1:13" x14ac:dyDescent="0.2">
      <c r="A1088">
        <v>1087</v>
      </c>
      <c r="B1088" t="s">
        <v>978</v>
      </c>
      <c r="C1088" t="s">
        <v>1068</v>
      </c>
      <c r="D1088" t="str">
        <f t="shared" si="198"/>
        <v>Boris Johnson</v>
      </c>
      <c r="E1088" t="str">
        <f t="shared" si="199"/>
        <v>45:07</v>
      </c>
      <c r="F1088">
        <f t="shared" si="189"/>
        <v>77</v>
      </c>
      <c r="H1088" t="str">
        <f t="shared" si="190"/>
        <v>Mar 22, 2020</v>
      </c>
      <c r="I1088" t="str">
        <f t="shared" si="192"/>
        <v>43:30</v>
      </c>
      <c r="J1088" s="5">
        <f t="shared" si="193"/>
        <v>3.1331018518518515E-2</v>
      </c>
      <c r="K1088">
        <f t="shared" si="191"/>
        <v>1.3194444444444443E-3</v>
      </c>
      <c r="L1088">
        <f t="shared" si="194"/>
        <v>3.1331018518518515E-2</v>
      </c>
      <c r="M1088">
        <f t="shared" si="197"/>
        <v>3.0011574074074072E-2</v>
      </c>
    </row>
    <row r="1089" spans="1:13" x14ac:dyDescent="0.2">
      <c r="A1089">
        <v>1088</v>
      </c>
      <c r="B1089" t="s">
        <v>978</v>
      </c>
      <c r="C1089" t="s">
        <v>16</v>
      </c>
      <c r="F1089">
        <f t="shared" si="189"/>
        <v>295</v>
      </c>
      <c r="H1089" t="str">
        <f t="shared" si="190"/>
        <v>Mar 22, 2020</v>
      </c>
      <c r="I1089">
        <f t="shared" si="192"/>
        <v>0</v>
      </c>
      <c r="J1089" s="5" t="e">
        <f t="shared" si="193"/>
        <v>#VALUE!</v>
      </c>
      <c r="K1089">
        <f t="shared" si="191"/>
        <v>0</v>
      </c>
      <c r="L1089">
        <f t="shared" si="194"/>
        <v>0</v>
      </c>
      <c r="M1089">
        <f t="shared" si="197"/>
        <v>0</v>
      </c>
    </row>
    <row r="1090" spans="1:13" x14ac:dyDescent="0.2">
      <c r="A1090">
        <v>1089</v>
      </c>
      <c r="B1090" t="s">
        <v>978</v>
      </c>
      <c r="C1090" t="s">
        <v>17</v>
      </c>
      <c r="F1090">
        <f t="shared" ref="F1090:F1153" si="200">LEN(C1090)</f>
        <v>173</v>
      </c>
      <c r="H1090" t="str">
        <f t="shared" ref="H1090:H1153" si="201">IF(ISBLANK(G1090),H1089,C1090)</f>
        <v>Mar 22, 2020</v>
      </c>
      <c r="I1090">
        <f t="shared" si="192"/>
        <v>0</v>
      </c>
      <c r="J1090" s="5" t="e">
        <f t="shared" si="193"/>
        <v>#VALUE!</v>
      </c>
      <c r="K1090">
        <f t="shared" ref="K1090:K1153" si="202">_xlfn.MINIFS(J:J,D:D,D1090,B:B,B1090)</f>
        <v>0</v>
      </c>
      <c r="L1090">
        <f t="shared" si="194"/>
        <v>0</v>
      </c>
      <c r="M1090">
        <f t="shared" si="197"/>
        <v>0</v>
      </c>
    </row>
    <row r="1091" spans="1:13" x14ac:dyDescent="0.2">
      <c r="A1091">
        <v>1090</v>
      </c>
      <c r="B1091" t="s">
        <v>1069</v>
      </c>
      <c r="C1091" t="s">
        <v>1070</v>
      </c>
      <c r="F1091">
        <f t="shared" si="200"/>
        <v>12</v>
      </c>
      <c r="G1091" t="b">
        <v>1</v>
      </c>
      <c r="H1091" t="str">
        <f t="shared" si="201"/>
        <v>Mar 25, 2020</v>
      </c>
      <c r="I1091">
        <f t="shared" si="192"/>
        <v>0</v>
      </c>
      <c r="J1091" s="5" t="e">
        <f t="shared" si="193"/>
        <v>#VALUE!</v>
      </c>
      <c r="K1091">
        <f t="shared" si="202"/>
        <v>0</v>
      </c>
      <c r="L1091">
        <f t="shared" si="194"/>
        <v>0</v>
      </c>
      <c r="M1091">
        <f t="shared" si="197"/>
        <v>0</v>
      </c>
    </row>
    <row r="1092" spans="1:13" x14ac:dyDescent="0.2">
      <c r="A1092">
        <v>1091</v>
      </c>
      <c r="B1092" t="s">
        <v>1069</v>
      </c>
      <c r="C1092" t="s">
        <v>1071</v>
      </c>
      <c r="F1092">
        <f t="shared" si="200"/>
        <v>156</v>
      </c>
      <c r="H1092" t="str">
        <f t="shared" si="201"/>
        <v>Mar 25, 2020</v>
      </c>
      <c r="I1092">
        <f t="shared" si="192"/>
        <v>0</v>
      </c>
      <c r="J1092" s="5" t="e">
        <f t="shared" si="193"/>
        <v>#VALUE!</v>
      </c>
      <c r="K1092">
        <f t="shared" si="202"/>
        <v>0</v>
      </c>
      <c r="L1092">
        <f t="shared" si="194"/>
        <v>0</v>
      </c>
      <c r="M1092">
        <f t="shared" si="197"/>
        <v>0</v>
      </c>
    </row>
    <row r="1093" spans="1:13" x14ac:dyDescent="0.2">
      <c r="A1093">
        <v>1092</v>
      </c>
      <c r="B1093" t="s">
        <v>1069</v>
      </c>
      <c r="C1093" t="s">
        <v>5</v>
      </c>
      <c r="F1093">
        <f t="shared" si="200"/>
        <v>22</v>
      </c>
      <c r="H1093" t="str">
        <f t="shared" si="201"/>
        <v>Mar 25, 2020</v>
      </c>
      <c r="I1093">
        <f t="shared" si="192"/>
        <v>0</v>
      </c>
      <c r="J1093" s="5" t="e">
        <f t="shared" si="193"/>
        <v>#VALUE!</v>
      </c>
      <c r="K1093">
        <f t="shared" si="202"/>
        <v>0</v>
      </c>
      <c r="L1093">
        <f t="shared" si="194"/>
        <v>0</v>
      </c>
      <c r="M1093">
        <f t="shared" si="197"/>
        <v>0</v>
      </c>
    </row>
    <row r="1094" spans="1:13" x14ac:dyDescent="0.2">
      <c r="A1094">
        <v>1093</v>
      </c>
      <c r="B1094" t="s">
        <v>1069</v>
      </c>
      <c r="C1094" t="s">
        <v>1072</v>
      </c>
      <c r="D1094" t="str">
        <f t="shared" ref="D1094:D1125" si="203">LEFT(C1094,FIND("(",C1094)-3)</f>
        <v>Boris Johnson</v>
      </c>
      <c r="E1094" t="str">
        <f t="shared" ref="E1094:E1125" si="204">MID(C1094,FIND("(",C1094)+1,5)</f>
        <v>09:10</v>
      </c>
      <c r="F1094">
        <f t="shared" si="200"/>
        <v>506</v>
      </c>
      <c r="H1094" t="str">
        <f t="shared" si="201"/>
        <v>Mar 25, 2020</v>
      </c>
      <c r="I1094" t="str">
        <f t="shared" ref="I1094:I1157" si="205">IF(D1094=D1093,I1093,E1094)</f>
        <v>09:10</v>
      </c>
      <c r="J1094" s="5">
        <f t="shared" ref="J1094:J1157" si="206">TIME(0,LEFT(E1094,2),RIGHT(E1094,2))</f>
        <v>6.3657407407407404E-3</v>
      </c>
      <c r="K1094">
        <f t="shared" si="202"/>
        <v>6.3657407407407404E-3</v>
      </c>
      <c r="L1094">
        <f t="shared" ref="L1094:L1157" si="207">_xlfn.MAXIFS(J:J,D:D,D1094,B:B,B1094)</f>
        <v>2.6226851851851852E-2</v>
      </c>
      <c r="M1094">
        <f t="shared" si="197"/>
        <v>1.9861111111111111E-2</v>
      </c>
    </row>
    <row r="1095" spans="1:13" x14ac:dyDescent="0.2">
      <c r="A1095">
        <v>1094</v>
      </c>
      <c r="B1095" t="s">
        <v>1069</v>
      </c>
      <c r="C1095" t="s">
        <v>1073</v>
      </c>
      <c r="D1095" t="str">
        <f t="shared" si="203"/>
        <v>Boris Johnson</v>
      </c>
      <c r="E1095" t="str">
        <f t="shared" si="204"/>
        <v>09:49</v>
      </c>
      <c r="F1095">
        <f t="shared" si="200"/>
        <v>962</v>
      </c>
      <c r="H1095" t="str">
        <f t="shared" si="201"/>
        <v>Mar 25, 2020</v>
      </c>
      <c r="I1095" t="str">
        <f t="shared" si="205"/>
        <v>09:10</v>
      </c>
      <c r="J1095" s="5">
        <f t="shared" si="206"/>
        <v>6.8171296296296287E-3</v>
      </c>
      <c r="K1095">
        <f t="shared" si="202"/>
        <v>6.3657407407407404E-3</v>
      </c>
      <c r="L1095">
        <f t="shared" si="207"/>
        <v>2.6226851851851852E-2</v>
      </c>
      <c r="M1095">
        <f t="shared" si="197"/>
        <v>1.9861111111111111E-2</v>
      </c>
    </row>
    <row r="1096" spans="1:13" x14ac:dyDescent="0.2">
      <c r="A1096">
        <v>1095</v>
      </c>
      <c r="B1096" t="s">
        <v>1069</v>
      </c>
      <c r="C1096" t="s">
        <v>1074</v>
      </c>
      <c r="D1096" t="str">
        <f t="shared" si="203"/>
        <v>Boris Johnson</v>
      </c>
      <c r="E1096" t="str">
        <f t="shared" si="204"/>
        <v>11:03</v>
      </c>
      <c r="F1096">
        <f t="shared" si="200"/>
        <v>817</v>
      </c>
      <c r="H1096" t="str">
        <f t="shared" si="201"/>
        <v>Mar 25, 2020</v>
      </c>
      <c r="I1096" t="str">
        <f t="shared" si="205"/>
        <v>09:10</v>
      </c>
      <c r="J1096" s="5">
        <f t="shared" si="206"/>
        <v>7.6736111111111111E-3</v>
      </c>
      <c r="K1096">
        <f t="shared" si="202"/>
        <v>6.3657407407407404E-3</v>
      </c>
      <c r="L1096">
        <f t="shared" si="207"/>
        <v>2.6226851851851852E-2</v>
      </c>
      <c r="M1096">
        <f t="shared" si="197"/>
        <v>1.9861111111111111E-2</v>
      </c>
    </row>
    <row r="1097" spans="1:13" x14ac:dyDescent="0.2">
      <c r="A1097">
        <v>1096</v>
      </c>
      <c r="B1097" t="s">
        <v>1069</v>
      </c>
      <c r="C1097" t="s">
        <v>1075</v>
      </c>
      <c r="D1097" t="str">
        <f t="shared" si="203"/>
        <v>Boris Johnson</v>
      </c>
      <c r="E1097" t="str">
        <f t="shared" si="204"/>
        <v>12:06</v>
      </c>
      <c r="F1097">
        <f t="shared" si="200"/>
        <v>318</v>
      </c>
      <c r="H1097" t="str">
        <f t="shared" si="201"/>
        <v>Mar 25, 2020</v>
      </c>
      <c r="I1097" t="str">
        <f t="shared" si="205"/>
        <v>09:10</v>
      </c>
      <c r="J1097" s="5">
        <f t="shared" si="206"/>
        <v>8.4027777777777781E-3</v>
      </c>
      <c r="K1097">
        <f t="shared" si="202"/>
        <v>6.3657407407407404E-3</v>
      </c>
      <c r="L1097">
        <f t="shared" si="207"/>
        <v>2.6226851851851852E-2</v>
      </c>
      <c r="M1097">
        <f t="shared" si="197"/>
        <v>1.9861111111111111E-2</v>
      </c>
    </row>
    <row r="1098" spans="1:13" x14ac:dyDescent="0.2">
      <c r="A1098">
        <v>1097</v>
      </c>
      <c r="B1098" t="s">
        <v>1069</v>
      </c>
      <c r="C1098" t="s">
        <v>1076</v>
      </c>
      <c r="D1098" t="str">
        <f t="shared" si="203"/>
        <v>Laura Kuenssberg</v>
      </c>
      <c r="E1098" t="str">
        <f t="shared" si="204"/>
        <v>12:35</v>
      </c>
      <c r="F1098">
        <f t="shared" si="200"/>
        <v>486</v>
      </c>
      <c r="H1098" t="str">
        <f t="shared" si="201"/>
        <v>Mar 25, 2020</v>
      </c>
      <c r="I1098" t="str">
        <f t="shared" si="205"/>
        <v>12:35</v>
      </c>
      <c r="J1098" s="5">
        <f t="shared" si="206"/>
        <v>8.7384259259259255E-3</v>
      </c>
      <c r="K1098">
        <f t="shared" si="202"/>
        <v>8.7384259259259255E-3</v>
      </c>
      <c r="L1098">
        <f t="shared" si="207"/>
        <v>2.1504629629629627E-2</v>
      </c>
      <c r="M1098">
        <f t="shared" si="197"/>
        <v>1.2766203703703701E-2</v>
      </c>
    </row>
    <row r="1099" spans="1:13" x14ac:dyDescent="0.2">
      <c r="A1099">
        <v>1098</v>
      </c>
      <c r="B1099" t="s">
        <v>1069</v>
      </c>
      <c r="C1099" t="s">
        <v>1077</v>
      </c>
      <c r="D1099" t="str">
        <f t="shared" si="203"/>
        <v>Boris Johnson</v>
      </c>
      <c r="E1099" t="str">
        <f t="shared" si="204"/>
        <v>13:03</v>
      </c>
      <c r="F1099">
        <f t="shared" si="200"/>
        <v>1301</v>
      </c>
      <c r="H1099" t="str">
        <f t="shared" si="201"/>
        <v>Mar 25, 2020</v>
      </c>
      <c r="I1099" t="str">
        <f t="shared" si="205"/>
        <v>13:03</v>
      </c>
      <c r="J1099" s="5">
        <f t="shared" si="206"/>
        <v>9.0624999999999994E-3</v>
      </c>
      <c r="K1099">
        <f t="shared" si="202"/>
        <v>6.3657407407407404E-3</v>
      </c>
      <c r="L1099">
        <f t="shared" si="207"/>
        <v>2.6226851851851852E-2</v>
      </c>
      <c r="M1099">
        <f t="shared" si="197"/>
        <v>1.9861111111111111E-2</v>
      </c>
    </row>
    <row r="1100" spans="1:13" x14ac:dyDescent="0.2">
      <c r="A1100">
        <v>1099</v>
      </c>
      <c r="B1100" t="s">
        <v>1069</v>
      </c>
      <c r="C1100" t="s">
        <v>1078</v>
      </c>
      <c r="D1100" t="str">
        <f t="shared" si="203"/>
        <v>Boris Johnson</v>
      </c>
      <c r="E1100" t="str">
        <f t="shared" si="204"/>
        <v>14:30</v>
      </c>
      <c r="F1100">
        <f t="shared" si="200"/>
        <v>546</v>
      </c>
      <c r="H1100" t="str">
        <f t="shared" si="201"/>
        <v>Mar 25, 2020</v>
      </c>
      <c r="I1100" t="str">
        <f t="shared" si="205"/>
        <v>13:03</v>
      </c>
      <c r="J1100" s="5">
        <f t="shared" si="206"/>
        <v>1.0069444444444445E-2</v>
      </c>
      <c r="K1100">
        <f t="shared" si="202"/>
        <v>6.3657407407407404E-3</v>
      </c>
      <c r="L1100">
        <f t="shared" si="207"/>
        <v>2.6226851851851852E-2</v>
      </c>
      <c r="M1100">
        <f t="shared" si="197"/>
        <v>1.9861111111111111E-2</v>
      </c>
    </row>
    <row r="1101" spans="1:13" x14ac:dyDescent="0.2">
      <c r="A1101">
        <v>1100</v>
      </c>
      <c r="B1101" t="s">
        <v>1069</v>
      </c>
      <c r="C1101" t="s">
        <v>1079</v>
      </c>
      <c r="D1101" t="str">
        <f t="shared" si="203"/>
        <v>Boris Johnson</v>
      </c>
      <c r="E1101" t="str">
        <f t="shared" si="204"/>
        <v>15:09</v>
      </c>
      <c r="F1101">
        <f t="shared" si="200"/>
        <v>87</v>
      </c>
      <c r="H1101" t="str">
        <f t="shared" si="201"/>
        <v>Mar 25, 2020</v>
      </c>
      <c r="I1101" t="str">
        <f t="shared" si="205"/>
        <v>13:03</v>
      </c>
      <c r="J1101" s="5">
        <f t="shared" si="206"/>
        <v>1.0520833333333333E-2</v>
      </c>
      <c r="K1101">
        <f t="shared" si="202"/>
        <v>6.3657407407407404E-3</v>
      </c>
      <c r="L1101">
        <f t="shared" si="207"/>
        <v>2.6226851851851852E-2</v>
      </c>
      <c r="M1101">
        <f t="shared" si="197"/>
        <v>1.9861111111111111E-2</v>
      </c>
    </row>
    <row r="1102" spans="1:13" x14ac:dyDescent="0.2">
      <c r="A1102">
        <v>1101</v>
      </c>
      <c r="B1102" t="s">
        <v>1069</v>
      </c>
      <c r="C1102" t="s">
        <v>1080</v>
      </c>
      <c r="D1102" t="str">
        <f t="shared" si="203"/>
        <v>Chris</v>
      </c>
      <c r="E1102" t="str">
        <f t="shared" si="204"/>
        <v>15:15</v>
      </c>
      <c r="F1102">
        <f t="shared" si="200"/>
        <v>856</v>
      </c>
      <c r="H1102" t="str">
        <f t="shared" si="201"/>
        <v>Mar 25, 2020</v>
      </c>
      <c r="I1102" t="str">
        <f t="shared" si="205"/>
        <v>15:15</v>
      </c>
      <c r="J1102" s="5">
        <f t="shared" si="206"/>
        <v>1.0590277777777777E-2</v>
      </c>
      <c r="K1102">
        <f t="shared" si="202"/>
        <v>1.0590277777777777E-2</v>
      </c>
      <c r="L1102">
        <f t="shared" si="207"/>
        <v>2.5555555555555554E-2</v>
      </c>
      <c r="M1102">
        <f t="shared" si="197"/>
        <v>1.4965277777777777E-2</v>
      </c>
    </row>
    <row r="1103" spans="1:13" x14ac:dyDescent="0.2">
      <c r="A1103">
        <v>1102</v>
      </c>
      <c r="B1103" t="s">
        <v>1069</v>
      </c>
      <c r="C1103" t="s">
        <v>1081</v>
      </c>
      <c r="D1103" t="str">
        <f t="shared" si="203"/>
        <v>Chris</v>
      </c>
      <c r="E1103" t="str">
        <f t="shared" si="204"/>
        <v>16:00</v>
      </c>
      <c r="F1103">
        <f t="shared" si="200"/>
        <v>735</v>
      </c>
      <c r="H1103" t="str">
        <f t="shared" si="201"/>
        <v>Mar 25, 2020</v>
      </c>
      <c r="I1103" t="str">
        <f t="shared" si="205"/>
        <v>15:15</v>
      </c>
      <c r="J1103" s="5">
        <f t="shared" si="206"/>
        <v>1.1111111111111112E-2</v>
      </c>
      <c r="K1103">
        <f t="shared" si="202"/>
        <v>1.0590277777777777E-2</v>
      </c>
      <c r="L1103">
        <f t="shared" si="207"/>
        <v>2.5555555555555554E-2</v>
      </c>
      <c r="M1103">
        <f t="shared" si="197"/>
        <v>1.4965277777777777E-2</v>
      </c>
    </row>
    <row r="1104" spans="1:13" x14ac:dyDescent="0.2">
      <c r="A1104">
        <v>1103</v>
      </c>
      <c r="B1104" t="s">
        <v>1069</v>
      </c>
      <c r="C1104" t="s">
        <v>1082</v>
      </c>
      <c r="D1104" t="str">
        <f t="shared" si="203"/>
        <v>Chris</v>
      </c>
      <c r="E1104" t="str">
        <f t="shared" si="204"/>
        <v>16:41</v>
      </c>
      <c r="F1104">
        <f t="shared" si="200"/>
        <v>1333</v>
      </c>
      <c r="H1104" t="str">
        <f t="shared" si="201"/>
        <v>Mar 25, 2020</v>
      </c>
      <c r="I1104" t="str">
        <f t="shared" si="205"/>
        <v>15:15</v>
      </c>
      <c r="J1104" s="5">
        <f t="shared" si="206"/>
        <v>1.1585648148148149E-2</v>
      </c>
      <c r="K1104">
        <f t="shared" si="202"/>
        <v>1.0590277777777777E-2</v>
      </c>
      <c r="L1104">
        <f t="shared" si="207"/>
        <v>2.5555555555555554E-2</v>
      </c>
      <c r="M1104">
        <f t="shared" si="197"/>
        <v>1.4965277777777777E-2</v>
      </c>
    </row>
    <row r="1105" spans="1:13" x14ac:dyDescent="0.2">
      <c r="A1105">
        <v>1104</v>
      </c>
      <c r="B1105" t="s">
        <v>1069</v>
      </c>
      <c r="C1105" t="s">
        <v>1083</v>
      </c>
      <c r="D1105" t="str">
        <f t="shared" si="203"/>
        <v>Male</v>
      </c>
      <c r="E1105" t="str">
        <f t="shared" si="204"/>
        <v>17:53</v>
      </c>
      <c r="F1105">
        <f t="shared" si="200"/>
        <v>42</v>
      </c>
      <c r="H1105" t="str">
        <f t="shared" si="201"/>
        <v>Mar 25, 2020</v>
      </c>
      <c r="I1105" t="str">
        <f t="shared" si="205"/>
        <v>17:53</v>
      </c>
      <c r="J1105" s="5">
        <f t="shared" si="206"/>
        <v>1.2418981481481482E-2</v>
      </c>
      <c r="K1105">
        <f t="shared" si="202"/>
        <v>1.2418981481481482E-2</v>
      </c>
      <c r="L1105">
        <f t="shared" si="207"/>
        <v>1.2418981481481482E-2</v>
      </c>
      <c r="M1105">
        <f t="shared" si="197"/>
        <v>0</v>
      </c>
    </row>
    <row r="1106" spans="1:13" x14ac:dyDescent="0.2">
      <c r="A1106">
        <v>1105</v>
      </c>
      <c r="B1106" t="s">
        <v>1069</v>
      </c>
      <c r="C1106" t="s">
        <v>1084</v>
      </c>
      <c r="D1106" t="str">
        <f t="shared" si="203"/>
        <v>Boris Johnson</v>
      </c>
      <c r="E1106" t="str">
        <f t="shared" si="204"/>
        <v>17:55</v>
      </c>
      <c r="F1106">
        <f t="shared" si="200"/>
        <v>437</v>
      </c>
      <c r="H1106" t="str">
        <f t="shared" si="201"/>
        <v>Mar 25, 2020</v>
      </c>
      <c r="I1106" t="str">
        <f t="shared" si="205"/>
        <v>17:55</v>
      </c>
      <c r="J1106" s="5">
        <f t="shared" si="206"/>
        <v>1.2442129629629629E-2</v>
      </c>
      <c r="K1106">
        <f t="shared" si="202"/>
        <v>6.3657407407407404E-3</v>
      </c>
      <c r="L1106">
        <f t="shared" si="207"/>
        <v>2.6226851851851852E-2</v>
      </c>
      <c r="M1106">
        <f t="shared" si="197"/>
        <v>1.9861111111111111E-2</v>
      </c>
    </row>
    <row r="1107" spans="1:13" x14ac:dyDescent="0.2">
      <c r="A1107">
        <v>1106</v>
      </c>
      <c r="B1107" t="s">
        <v>1069</v>
      </c>
      <c r="C1107" t="s">
        <v>1085</v>
      </c>
      <c r="D1107" t="str">
        <f t="shared" si="203"/>
        <v>Chris</v>
      </c>
      <c r="E1107" t="str">
        <f t="shared" si="204"/>
        <v>18:19</v>
      </c>
      <c r="F1107">
        <f t="shared" si="200"/>
        <v>311</v>
      </c>
      <c r="H1107" t="str">
        <f t="shared" si="201"/>
        <v>Mar 25, 2020</v>
      </c>
      <c r="I1107" t="str">
        <f t="shared" si="205"/>
        <v>18:19</v>
      </c>
      <c r="J1107" s="5">
        <f t="shared" si="206"/>
        <v>1.2719907407407407E-2</v>
      </c>
      <c r="K1107">
        <f t="shared" si="202"/>
        <v>1.0590277777777777E-2</v>
      </c>
      <c r="L1107">
        <f t="shared" si="207"/>
        <v>2.5555555555555554E-2</v>
      </c>
      <c r="M1107">
        <f t="shared" si="197"/>
        <v>1.4965277777777777E-2</v>
      </c>
    </row>
    <row r="1108" spans="1:13" x14ac:dyDescent="0.2">
      <c r="A1108">
        <v>1107</v>
      </c>
      <c r="B1108" t="s">
        <v>1069</v>
      </c>
      <c r="C1108" t="s">
        <v>1086</v>
      </c>
      <c r="D1108" t="str">
        <f t="shared" si="203"/>
        <v>Boris Johnson</v>
      </c>
      <c r="E1108" t="str">
        <f t="shared" si="204"/>
        <v>18:36</v>
      </c>
      <c r="F1108">
        <f t="shared" si="200"/>
        <v>420</v>
      </c>
      <c r="H1108" t="str">
        <f t="shared" si="201"/>
        <v>Mar 25, 2020</v>
      </c>
      <c r="I1108" t="str">
        <f t="shared" si="205"/>
        <v>18:36</v>
      </c>
      <c r="J1108" s="5">
        <f t="shared" si="206"/>
        <v>1.2916666666666667E-2</v>
      </c>
      <c r="K1108">
        <f t="shared" si="202"/>
        <v>6.3657407407407404E-3</v>
      </c>
      <c r="L1108">
        <f t="shared" si="207"/>
        <v>2.6226851851851852E-2</v>
      </c>
      <c r="M1108">
        <f t="shared" si="197"/>
        <v>1.9861111111111111E-2</v>
      </c>
    </row>
    <row r="1109" spans="1:13" x14ac:dyDescent="0.2">
      <c r="A1109">
        <v>1108</v>
      </c>
      <c r="B1109" t="s">
        <v>1069</v>
      </c>
      <c r="C1109" t="s">
        <v>1087</v>
      </c>
      <c r="D1109" t="str">
        <f t="shared" si="203"/>
        <v>Boris Johnson</v>
      </c>
      <c r="E1109" t="str">
        <f t="shared" si="204"/>
        <v>19:00</v>
      </c>
      <c r="F1109">
        <f t="shared" si="200"/>
        <v>321</v>
      </c>
      <c r="H1109" t="str">
        <f t="shared" si="201"/>
        <v>Mar 25, 2020</v>
      </c>
      <c r="I1109" t="str">
        <f t="shared" si="205"/>
        <v>18:36</v>
      </c>
      <c r="J1109" s="5">
        <f t="shared" si="206"/>
        <v>1.3194444444444444E-2</v>
      </c>
      <c r="K1109">
        <f t="shared" si="202"/>
        <v>6.3657407407407404E-3</v>
      </c>
      <c r="L1109">
        <f t="shared" si="207"/>
        <v>2.6226851851851852E-2</v>
      </c>
      <c r="M1109">
        <f t="shared" si="197"/>
        <v>1.9861111111111111E-2</v>
      </c>
    </row>
    <row r="1110" spans="1:13" x14ac:dyDescent="0.2">
      <c r="A1110">
        <v>1109</v>
      </c>
      <c r="B1110" t="s">
        <v>1069</v>
      </c>
      <c r="C1110" t="s">
        <v>1088</v>
      </c>
      <c r="D1110" t="str">
        <f t="shared" si="203"/>
        <v>Patrick</v>
      </c>
      <c r="E1110" t="str">
        <f t="shared" si="204"/>
        <v>19:21</v>
      </c>
      <c r="F1110">
        <f t="shared" si="200"/>
        <v>474</v>
      </c>
      <c r="H1110" t="str">
        <f t="shared" si="201"/>
        <v>Mar 25, 2020</v>
      </c>
      <c r="I1110" t="str">
        <f t="shared" si="205"/>
        <v>19:21</v>
      </c>
      <c r="J1110" s="5">
        <f t="shared" si="206"/>
        <v>1.34375E-2</v>
      </c>
      <c r="K1110">
        <f t="shared" si="202"/>
        <v>1.34375E-2</v>
      </c>
      <c r="L1110">
        <f t="shared" si="207"/>
        <v>2.2951388888888886E-2</v>
      </c>
      <c r="M1110">
        <f t="shared" si="197"/>
        <v>9.513888888888886E-3</v>
      </c>
    </row>
    <row r="1111" spans="1:13" x14ac:dyDescent="0.2">
      <c r="A1111">
        <v>1110</v>
      </c>
      <c r="B1111" t="s">
        <v>1069</v>
      </c>
      <c r="C1111" t="s">
        <v>1089</v>
      </c>
      <c r="D1111" t="str">
        <f t="shared" si="203"/>
        <v>Boris Johnson</v>
      </c>
      <c r="E1111" t="str">
        <f t="shared" si="204"/>
        <v>19:49</v>
      </c>
      <c r="F1111">
        <f t="shared" si="200"/>
        <v>55</v>
      </c>
      <c r="H1111" t="str">
        <f t="shared" si="201"/>
        <v>Mar 25, 2020</v>
      </c>
      <c r="I1111" t="str">
        <f t="shared" si="205"/>
        <v>19:49</v>
      </c>
      <c r="J1111" s="5">
        <f t="shared" si="206"/>
        <v>1.3761574074074074E-2</v>
      </c>
      <c r="K1111">
        <f t="shared" si="202"/>
        <v>6.3657407407407404E-3</v>
      </c>
      <c r="L1111">
        <f t="shared" si="207"/>
        <v>2.6226851851851852E-2</v>
      </c>
      <c r="M1111">
        <f t="shared" si="197"/>
        <v>1.9861111111111111E-2</v>
      </c>
    </row>
    <row r="1112" spans="1:13" x14ac:dyDescent="0.2">
      <c r="A1112">
        <v>1111</v>
      </c>
      <c r="B1112" t="s">
        <v>1069</v>
      </c>
      <c r="C1112" t="s">
        <v>1090</v>
      </c>
      <c r="D1112" t="str">
        <f t="shared" si="203"/>
        <v>Beth Rigby</v>
      </c>
      <c r="E1112" t="str">
        <f t="shared" si="204"/>
        <v>19:53</v>
      </c>
      <c r="F1112">
        <f t="shared" si="200"/>
        <v>709</v>
      </c>
      <c r="H1112" t="str">
        <f t="shared" si="201"/>
        <v>Mar 25, 2020</v>
      </c>
      <c r="I1112" t="str">
        <f t="shared" si="205"/>
        <v>19:53</v>
      </c>
      <c r="J1112" s="5">
        <f t="shared" si="206"/>
        <v>1.3807870370370371E-2</v>
      </c>
      <c r="K1112">
        <f t="shared" si="202"/>
        <v>1.3807870370370371E-2</v>
      </c>
      <c r="L1112">
        <f t="shared" si="207"/>
        <v>1.3807870370370371E-2</v>
      </c>
      <c r="M1112">
        <f t="shared" si="197"/>
        <v>0</v>
      </c>
    </row>
    <row r="1113" spans="1:13" x14ac:dyDescent="0.2">
      <c r="A1113">
        <v>1112</v>
      </c>
      <c r="B1113" t="s">
        <v>1069</v>
      </c>
      <c r="C1113" t="s">
        <v>1091</v>
      </c>
      <c r="D1113" t="str">
        <f t="shared" si="203"/>
        <v>Boris Johnson</v>
      </c>
      <c r="E1113" t="str">
        <f t="shared" si="204"/>
        <v>20:48</v>
      </c>
      <c r="F1113">
        <f t="shared" si="200"/>
        <v>904</v>
      </c>
      <c r="H1113" t="str">
        <f t="shared" si="201"/>
        <v>Mar 25, 2020</v>
      </c>
      <c r="I1113" t="str">
        <f t="shared" si="205"/>
        <v>20:48</v>
      </c>
      <c r="J1113" s="5">
        <f t="shared" si="206"/>
        <v>1.4444444444444446E-2</v>
      </c>
      <c r="K1113">
        <f t="shared" si="202"/>
        <v>6.3657407407407404E-3</v>
      </c>
      <c r="L1113">
        <f t="shared" si="207"/>
        <v>2.6226851851851852E-2</v>
      </c>
      <c r="M1113">
        <f t="shared" si="197"/>
        <v>1.9861111111111111E-2</v>
      </c>
    </row>
    <row r="1114" spans="1:13" x14ac:dyDescent="0.2">
      <c r="A1114">
        <v>1113</v>
      </c>
      <c r="B1114" t="s">
        <v>1069</v>
      </c>
      <c r="C1114" t="s">
        <v>1092</v>
      </c>
      <c r="D1114" t="str">
        <f t="shared" si="203"/>
        <v>Chris</v>
      </c>
      <c r="E1114" t="str">
        <f t="shared" si="204"/>
        <v>21:49</v>
      </c>
      <c r="F1114">
        <f t="shared" si="200"/>
        <v>285</v>
      </c>
      <c r="H1114" t="str">
        <f t="shared" si="201"/>
        <v>Mar 25, 2020</v>
      </c>
      <c r="I1114" t="str">
        <f t="shared" si="205"/>
        <v>21:49</v>
      </c>
      <c r="J1114" s="5">
        <f t="shared" si="206"/>
        <v>1.5150462962962963E-2</v>
      </c>
      <c r="K1114">
        <f t="shared" si="202"/>
        <v>1.0590277777777777E-2</v>
      </c>
      <c r="L1114">
        <f t="shared" si="207"/>
        <v>2.5555555555555554E-2</v>
      </c>
      <c r="M1114">
        <f t="shared" si="197"/>
        <v>1.4965277777777777E-2</v>
      </c>
    </row>
    <row r="1115" spans="1:13" x14ac:dyDescent="0.2">
      <c r="A1115">
        <v>1114</v>
      </c>
      <c r="B1115" t="s">
        <v>1069</v>
      </c>
      <c r="C1115" t="s">
        <v>1093</v>
      </c>
      <c r="D1115" t="str">
        <f t="shared" si="203"/>
        <v>Chris</v>
      </c>
      <c r="E1115" t="str">
        <f t="shared" si="204"/>
        <v>22:03</v>
      </c>
      <c r="F1115">
        <f t="shared" si="200"/>
        <v>253</v>
      </c>
      <c r="H1115" t="str">
        <f t="shared" si="201"/>
        <v>Mar 25, 2020</v>
      </c>
      <c r="I1115" t="str">
        <f t="shared" si="205"/>
        <v>21:49</v>
      </c>
      <c r="J1115" s="5">
        <f t="shared" si="206"/>
        <v>1.53125E-2</v>
      </c>
      <c r="K1115">
        <f t="shared" si="202"/>
        <v>1.0590277777777777E-2</v>
      </c>
      <c r="L1115">
        <f t="shared" si="207"/>
        <v>2.5555555555555554E-2</v>
      </c>
      <c r="M1115">
        <f t="shared" si="197"/>
        <v>1.4965277777777777E-2</v>
      </c>
    </row>
    <row r="1116" spans="1:13" x14ac:dyDescent="0.2">
      <c r="A1116">
        <v>1115</v>
      </c>
      <c r="B1116" t="s">
        <v>1069</v>
      </c>
      <c r="C1116" t="s">
        <v>1094</v>
      </c>
      <c r="D1116" t="str">
        <f t="shared" si="203"/>
        <v>Chris</v>
      </c>
      <c r="E1116" t="str">
        <f t="shared" si="204"/>
        <v>22:13</v>
      </c>
      <c r="F1116">
        <f t="shared" si="200"/>
        <v>555</v>
      </c>
      <c r="H1116" t="str">
        <f t="shared" si="201"/>
        <v>Mar 25, 2020</v>
      </c>
      <c r="I1116" t="str">
        <f t="shared" si="205"/>
        <v>21:49</v>
      </c>
      <c r="J1116" s="5">
        <f t="shared" si="206"/>
        <v>1.5428240740740741E-2</v>
      </c>
      <c r="K1116">
        <f t="shared" si="202"/>
        <v>1.0590277777777777E-2</v>
      </c>
      <c r="L1116">
        <f t="shared" si="207"/>
        <v>2.5555555555555554E-2</v>
      </c>
      <c r="M1116">
        <f t="shared" si="197"/>
        <v>1.4965277777777777E-2</v>
      </c>
    </row>
    <row r="1117" spans="1:13" x14ac:dyDescent="0.2">
      <c r="A1117">
        <v>1116</v>
      </c>
      <c r="B1117" t="s">
        <v>1069</v>
      </c>
      <c r="C1117" t="s">
        <v>1095</v>
      </c>
      <c r="D1117" t="str">
        <f t="shared" si="203"/>
        <v>Chris</v>
      </c>
      <c r="E1117" t="str">
        <f t="shared" si="204"/>
        <v>22:48</v>
      </c>
      <c r="F1117">
        <f t="shared" si="200"/>
        <v>336</v>
      </c>
      <c r="H1117" t="str">
        <f t="shared" si="201"/>
        <v>Mar 25, 2020</v>
      </c>
      <c r="I1117" t="str">
        <f t="shared" si="205"/>
        <v>21:49</v>
      </c>
      <c r="J1117" s="5">
        <f t="shared" si="206"/>
        <v>1.5833333333333335E-2</v>
      </c>
      <c r="K1117">
        <f t="shared" si="202"/>
        <v>1.0590277777777777E-2</v>
      </c>
      <c r="L1117">
        <f t="shared" si="207"/>
        <v>2.5555555555555554E-2</v>
      </c>
      <c r="M1117">
        <f t="shared" si="197"/>
        <v>1.4965277777777777E-2</v>
      </c>
    </row>
    <row r="1118" spans="1:13" x14ac:dyDescent="0.2">
      <c r="A1118">
        <v>1117</v>
      </c>
      <c r="B1118" t="s">
        <v>1069</v>
      </c>
      <c r="C1118" t="s">
        <v>1096</v>
      </c>
      <c r="D1118" t="str">
        <f t="shared" si="203"/>
        <v>Chris</v>
      </c>
      <c r="E1118" t="str">
        <f t="shared" si="204"/>
        <v>23:07</v>
      </c>
      <c r="F1118">
        <f t="shared" si="200"/>
        <v>461</v>
      </c>
      <c r="H1118" t="str">
        <f t="shared" si="201"/>
        <v>Mar 25, 2020</v>
      </c>
      <c r="I1118" t="str">
        <f t="shared" si="205"/>
        <v>21:49</v>
      </c>
      <c r="J1118" s="5">
        <f t="shared" si="206"/>
        <v>1.6053240740740739E-2</v>
      </c>
      <c r="K1118">
        <f t="shared" si="202"/>
        <v>1.0590277777777777E-2</v>
      </c>
      <c r="L1118">
        <f t="shared" si="207"/>
        <v>2.5555555555555554E-2</v>
      </c>
      <c r="M1118">
        <f t="shared" si="197"/>
        <v>1.4965277777777777E-2</v>
      </c>
    </row>
    <row r="1119" spans="1:13" x14ac:dyDescent="0.2">
      <c r="A1119">
        <v>1118</v>
      </c>
      <c r="B1119" t="s">
        <v>1069</v>
      </c>
      <c r="C1119" t="s">
        <v>1097</v>
      </c>
      <c r="D1119" t="str">
        <f t="shared" si="203"/>
        <v>Chris</v>
      </c>
      <c r="E1119" t="str">
        <f t="shared" si="204"/>
        <v>23:38</v>
      </c>
      <c r="F1119">
        <f t="shared" si="200"/>
        <v>315</v>
      </c>
      <c r="H1119" t="str">
        <f t="shared" si="201"/>
        <v>Mar 25, 2020</v>
      </c>
      <c r="I1119" t="str">
        <f t="shared" si="205"/>
        <v>21:49</v>
      </c>
      <c r="J1119" s="5">
        <f t="shared" si="206"/>
        <v>1.6412037037037037E-2</v>
      </c>
      <c r="K1119">
        <f t="shared" si="202"/>
        <v>1.0590277777777777E-2</v>
      </c>
      <c r="L1119">
        <f t="shared" si="207"/>
        <v>2.5555555555555554E-2</v>
      </c>
      <c r="M1119">
        <f t="shared" ref="M1119:M1182" si="208">L1119-K1119</f>
        <v>1.4965277777777777E-2</v>
      </c>
    </row>
    <row r="1120" spans="1:13" x14ac:dyDescent="0.2">
      <c r="A1120">
        <v>1119</v>
      </c>
      <c r="B1120" t="s">
        <v>1069</v>
      </c>
      <c r="C1120" t="s">
        <v>1098</v>
      </c>
      <c r="D1120" t="str">
        <f t="shared" si="203"/>
        <v>Chris</v>
      </c>
      <c r="E1120" t="str">
        <f t="shared" si="204"/>
        <v>23:54</v>
      </c>
      <c r="F1120">
        <f t="shared" si="200"/>
        <v>90</v>
      </c>
      <c r="H1120" t="str">
        <f t="shared" si="201"/>
        <v>Mar 25, 2020</v>
      </c>
      <c r="I1120" t="str">
        <f t="shared" si="205"/>
        <v>21:49</v>
      </c>
      <c r="J1120" s="5">
        <f t="shared" si="206"/>
        <v>1.6597222222222222E-2</v>
      </c>
      <c r="K1120">
        <f t="shared" si="202"/>
        <v>1.0590277777777777E-2</v>
      </c>
      <c r="L1120">
        <f t="shared" si="207"/>
        <v>2.5555555555555554E-2</v>
      </c>
      <c r="M1120">
        <f t="shared" si="208"/>
        <v>1.4965277777777777E-2</v>
      </c>
    </row>
    <row r="1121" spans="1:13" x14ac:dyDescent="0.2">
      <c r="A1121">
        <v>1120</v>
      </c>
      <c r="B1121" t="s">
        <v>1069</v>
      </c>
      <c r="C1121" t="s">
        <v>1099</v>
      </c>
      <c r="D1121" t="str">
        <f t="shared" si="203"/>
        <v>Patrick</v>
      </c>
      <c r="E1121" t="str">
        <f t="shared" si="204"/>
        <v>23:57</v>
      </c>
      <c r="F1121">
        <f t="shared" si="200"/>
        <v>345</v>
      </c>
      <c r="H1121" t="str">
        <f t="shared" si="201"/>
        <v>Mar 25, 2020</v>
      </c>
      <c r="I1121" t="str">
        <f t="shared" si="205"/>
        <v>23:57</v>
      </c>
      <c r="J1121" s="5">
        <f t="shared" si="206"/>
        <v>1.6631944444444446E-2</v>
      </c>
      <c r="K1121">
        <f t="shared" si="202"/>
        <v>1.34375E-2</v>
      </c>
      <c r="L1121">
        <f t="shared" si="207"/>
        <v>2.2951388888888886E-2</v>
      </c>
      <c r="M1121">
        <f t="shared" si="208"/>
        <v>9.513888888888886E-3</v>
      </c>
    </row>
    <row r="1122" spans="1:13" x14ac:dyDescent="0.2">
      <c r="A1122">
        <v>1121</v>
      </c>
      <c r="B1122" t="s">
        <v>1069</v>
      </c>
      <c r="C1122" t="s">
        <v>1100</v>
      </c>
      <c r="D1122" t="str">
        <f t="shared" si="203"/>
        <v>Patrick</v>
      </c>
      <c r="E1122" t="str">
        <f t="shared" si="204"/>
        <v>24:19</v>
      </c>
      <c r="F1122">
        <f t="shared" si="200"/>
        <v>426</v>
      </c>
      <c r="H1122" t="str">
        <f t="shared" si="201"/>
        <v>Mar 25, 2020</v>
      </c>
      <c r="I1122" t="str">
        <f t="shared" si="205"/>
        <v>23:57</v>
      </c>
      <c r="J1122" s="5">
        <f t="shared" si="206"/>
        <v>1.6886574074074075E-2</v>
      </c>
      <c r="K1122">
        <f t="shared" si="202"/>
        <v>1.34375E-2</v>
      </c>
      <c r="L1122">
        <f t="shared" si="207"/>
        <v>2.2951388888888886E-2</v>
      </c>
      <c r="M1122">
        <f t="shared" si="208"/>
        <v>9.513888888888886E-3</v>
      </c>
    </row>
    <row r="1123" spans="1:13" x14ac:dyDescent="0.2">
      <c r="A1123">
        <v>1122</v>
      </c>
      <c r="B1123" t="s">
        <v>1069</v>
      </c>
      <c r="C1123" t="s">
        <v>1101</v>
      </c>
      <c r="D1123" t="str">
        <f t="shared" si="203"/>
        <v>Chris</v>
      </c>
      <c r="E1123" t="str">
        <f t="shared" si="204"/>
        <v>24:40</v>
      </c>
      <c r="F1123">
        <f t="shared" si="200"/>
        <v>348</v>
      </c>
      <c r="H1123" t="str">
        <f t="shared" si="201"/>
        <v>Mar 25, 2020</v>
      </c>
      <c r="I1123" t="str">
        <f t="shared" si="205"/>
        <v>24:40</v>
      </c>
      <c r="J1123" s="5">
        <f t="shared" si="206"/>
        <v>1.712962962962963E-2</v>
      </c>
      <c r="K1123">
        <f t="shared" si="202"/>
        <v>1.0590277777777777E-2</v>
      </c>
      <c r="L1123">
        <f t="shared" si="207"/>
        <v>2.5555555555555554E-2</v>
      </c>
      <c r="M1123">
        <f t="shared" si="208"/>
        <v>1.4965277777777777E-2</v>
      </c>
    </row>
    <row r="1124" spans="1:13" x14ac:dyDescent="0.2">
      <c r="A1124">
        <v>1123</v>
      </c>
      <c r="B1124" t="s">
        <v>1069</v>
      </c>
      <c r="C1124" t="s">
        <v>1102</v>
      </c>
      <c r="D1124" t="str">
        <f t="shared" si="203"/>
        <v>Boris Johnson</v>
      </c>
      <c r="E1124" t="str">
        <f t="shared" si="204"/>
        <v>24:59</v>
      </c>
      <c r="F1124">
        <f t="shared" si="200"/>
        <v>488</v>
      </c>
      <c r="H1124" t="str">
        <f t="shared" si="201"/>
        <v>Mar 25, 2020</v>
      </c>
      <c r="I1124" t="str">
        <f t="shared" si="205"/>
        <v>24:59</v>
      </c>
      <c r="J1124" s="5">
        <f t="shared" si="206"/>
        <v>1.7349537037037038E-2</v>
      </c>
      <c r="K1124">
        <f t="shared" si="202"/>
        <v>6.3657407407407404E-3</v>
      </c>
      <c r="L1124">
        <f t="shared" si="207"/>
        <v>2.6226851851851852E-2</v>
      </c>
      <c r="M1124">
        <f t="shared" si="208"/>
        <v>1.9861111111111111E-2</v>
      </c>
    </row>
    <row r="1125" spans="1:13" x14ac:dyDescent="0.2">
      <c r="A1125">
        <v>1124</v>
      </c>
      <c r="B1125" t="s">
        <v>1069</v>
      </c>
      <c r="C1125" t="s">
        <v>1103</v>
      </c>
      <c r="D1125" t="str">
        <f t="shared" si="203"/>
        <v>Gary Gibbon</v>
      </c>
      <c r="E1125" t="str">
        <f t="shared" si="204"/>
        <v>25:33</v>
      </c>
      <c r="F1125">
        <f t="shared" si="200"/>
        <v>226</v>
      </c>
      <c r="H1125" t="str">
        <f t="shared" si="201"/>
        <v>Mar 25, 2020</v>
      </c>
      <c r="I1125" t="str">
        <f t="shared" si="205"/>
        <v>25:33</v>
      </c>
      <c r="J1125" s="5">
        <f t="shared" si="206"/>
        <v>1.7743055555555557E-2</v>
      </c>
      <c r="K1125">
        <f t="shared" si="202"/>
        <v>1.7743055555555557E-2</v>
      </c>
      <c r="L1125">
        <f t="shared" si="207"/>
        <v>1.7870370370370373E-2</v>
      </c>
      <c r="M1125">
        <f t="shared" si="208"/>
        <v>1.2731481481481621E-4</v>
      </c>
    </row>
    <row r="1126" spans="1:13" x14ac:dyDescent="0.2">
      <c r="A1126">
        <v>1125</v>
      </c>
      <c r="B1126" t="s">
        <v>1069</v>
      </c>
      <c r="C1126" t="s">
        <v>1104</v>
      </c>
      <c r="D1126" t="str">
        <f t="shared" ref="D1126:D1157" si="209">LEFT(C1126,FIND("(",C1126)-3)</f>
        <v>Gary Gibbon</v>
      </c>
      <c r="E1126" t="str">
        <f t="shared" ref="E1126:E1158" si="210">MID(C1126,FIND("(",C1126)+1,5)</f>
        <v>25:44</v>
      </c>
      <c r="F1126">
        <f t="shared" si="200"/>
        <v>392</v>
      </c>
      <c r="H1126" t="str">
        <f t="shared" si="201"/>
        <v>Mar 25, 2020</v>
      </c>
      <c r="I1126" t="str">
        <f t="shared" si="205"/>
        <v>25:33</v>
      </c>
      <c r="J1126" s="5">
        <f t="shared" si="206"/>
        <v>1.7870370370370373E-2</v>
      </c>
      <c r="K1126">
        <f t="shared" si="202"/>
        <v>1.7743055555555557E-2</v>
      </c>
      <c r="L1126">
        <f t="shared" si="207"/>
        <v>1.7870370370370373E-2</v>
      </c>
      <c r="M1126">
        <f t="shared" si="208"/>
        <v>1.2731481481481621E-4</v>
      </c>
    </row>
    <row r="1127" spans="1:13" x14ac:dyDescent="0.2">
      <c r="A1127">
        <v>1126</v>
      </c>
      <c r="B1127" t="s">
        <v>1069</v>
      </c>
      <c r="C1127" t="s">
        <v>1105</v>
      </c>
      <c r="D1127" t="str">
        <f t="shared" si="209"/>
        <v>Boris Johnson</v>
      </c>
      <c r="E1127" t="str">
        <f t="shared" si="210"/>
        <v>26:07</v>
      </c>
      <c r="F1127">
        <f t="shared" si="200"/>
        <v>361</v>
      </c>
      <c r="H1127" t="str">
        <f t="shared" si="201"/>
        <v>Mar 25, 2020</v>
      </c>
      <c r="I1127" t="str">
        <f t="shared" si="205"/>
        <v>26:07</v>
      </c>
      <c r="J1127" s="5">
        <f t="shared" si="206"/>
        <v>1.8136574074074072E-2</v>
      </c>
      <c r="K1127">
        <f t="shared" si="202"/>
        <v>6.3657407407407404E-3</v>
      </c>
      <c r="L1127">
        <f t="shared" si="207"/>
        <v>2.6226851851851852E-2</v>
      </c>
      <c r="M1127">
        <f t="shared" si="208"/>
        <v>1.9861111111111111E-2</v>
      </c>
    </row>
    <row r="1128" spans="1:13" x14ac:dyDescent="0.2">
      <c r="A1128">
        <v>1127</v>
      </c>
      <c r="B1128" t="s">
        <v>1069</v>
      </c>
      <c r="C1128" t="s">
        <v>1106</v>
      </c>
      <c r="D1128" t="str">
        <f t="shared" si="209"/>
        <v>Boris Johnson</v>
      </c>
      <c r="E1128" t="str">
        <f t="shared" si="210"/>
        <v>26:31</v>
      </c>
      <c r="F1128">
        <f t="shared" si="200"/>
        <v>248</v>
      </c>
      <c r="H1128" t="str">
        <f t="shared" si="201"/>
        <v>Mar 25, 2020</v>
      </c>
      <c r="I1128" t="str">
        <f t="shared" si="205"/>
        <v>26:07</v>
      </c>
      <c r="J1128" s="5">
        <f t="shared" si="206"/>
        <v>1.8414351851851852E-2</v>
      </c>
      <c r="K1128">
        <f t="shared" si="202"/>
        <v>6.3657407407407404E-3</v>
      </c>
      <c r="L1128">
        <f t="shared" si="207"/>
        <v>2.6226851851851852E-2</v>
      </c>
      <c r="M1128">
        <f t="shared" si="208"/>
        <v>1.9861111111111111E-2</v>
      </c>
    </row>
    <row r="1129" spans="1:13" x14ac:dyDescent="0.2">
      <c r="A1129">
        <v>1128</v>
      </c>
      <c r="B1129" t="s">
        <v>1069</v>
      </c>
      <c r="C1129" t="s">
        <v>1107</v>
      </c>
      <c r="D1129" t="str">
        <f t="shared" si="209"/>
        <v>Boris Johnson</v>
      </c>
      <c r="E1129" t="str">
        <f t="shared" si="210"/>
        <v>26:50</v>
      </c>
      <c r="F1129">
        <f t="shared" si="200"/>
        <v>282</v>
      </c>
      <c r="H1129" t="str">
        <f t="shared" si="201"/>
        <v>Mar 25, 2020</v>
      </c>
      <c r="I1129" t="str">
        <f t="shared" si="205"/>
        <v>26:07</v>
      </c>
      <c r="J1129" s="5">
        <f t="shared" si="206"/>
        <v>1.8634259259259257E-2</v>
      </c>
      <c r="K1129">
        <f t="shared" si="202"/>
        <v>6.3657407407407404E-3</v>
      </c>
      <c r="L1129">
        <f t="shared" si="207"/>
        <v>2.6226851851851852E-2</v>
      </c>
      <c r="M1129">
        <f t="shared" si="208"/>
        <v>1.9861111111111111E-2</v>
      </c>
    </row>
    <row r="1130" spans="1:13" x14ac:dyDescent="0.2">
      <c r="A1130">
        <v>1129</v>
      </c>
      <c r="B1130" t="s">
        <v>1069</v>
      </c>
      <c r="C1130" t="s">
        <v>1108</v>
      </c>
      <c r="D1130" t="str">
        <f t="shared" si="209"/>
        <v>Chris</v>
      </c>
      <c r="E1130" t="str">
        <f t="shared" si="210"/>
        <v>27:08</v>
      </c>
      <c r="F1130">
        <f t="shared" si="200"/>
        <v>363</v>
      </c>
      <c r="H1130" t="str">
        <f t="shared" si="201"/>
        <v>Mar 25, 2020</v>
      </c>
      <c r="I1130" t="str">
        <f t="shared" si="205"/>
        <v>27:08</v>
      </c>
      <c r="J1130" s="5">
        <f t="shared" si="206"/>
        <v>1.8842592592592591E-2</v>
      </c>
      <c r="K1130">
        <f t="shared" si="202"/>
        <v>1.0590277777777777E-2</v>
      </c>
      <c r="L1130">
        <f t="shared" si="207"/>
        <v>2.5555555555555554E-2</v>
      </c>
      <c r="M1130">
        <f t="shared" si="208"/>
        <v>1.4965277777777777E-2</v>
      </c>
    </row>
    <row r="1131" spans="1:13" x14ac:dyDescent="0.2">
      <c r="A1131">
        <v>1130</v>
      </c>
      <c r="B1131" t="s">
        <v>1069</v>
      </c>
      <c r="C1131" t="s">
        <v>1109</v>
      </c>
      <c r="D1131" t="str">
        <f t="shared" si="209"/>
        <v>Chris</v>
      </c>
      <c r="E1131" t="str">
        <f t="shared" si="210"/>
        <v>27:28</v>
      </c>
      <c r="F1131">
        <f t="shared" si="200"/>
        <v>296</v>
      </c>
      <c r="H1131" t="str">
        <f t="shared" si="201"/>
        <v>Mar 25, 2020</v>
      </c>
      <c r="I1131" t="str">
        <f t="shared" si="205"/>
        <v>27:08</v>
      </c>
      <c r="J1131" s="5">
        <f t="shared" si="206"/>
        <v>1.9074074074074073E-2</v>
      </c>
      <c r="K1131">
        <f t="shared" si="202"/>
        <v>1.0590277777777777E-2</v>
      </c>
      <c r="L1131">
        <f t="shared" si="207"/>
        <v>2.5555555555555554E-2</v>
      </c>
      <c r="M1131">
        <f t="shared" si="208"/>
        <v>1.4965277777777777E-2</v>
      </c>
    </row>
    <row r="1132" spans="1:13" x14ac:dyDescent="0.2">
      <c r="A1132">
        <v>1131</v>
      </c>
      <c r="B1132" t="s">
        <v>1069</v>
      </c>
      <c r="C1132" t="s">
        <v>1110</v>
      </c>
      <c r="D1132" t="str">
        <f t="shared" si="209"/>
        <v>Chris</v>
      </c>
      <c r="E1132" t="str">
        <f t="shared" si="210"/>
        <v>27:43</v>
      </c>
      <c r="F1132">
        <f t="shared" si="200"/>
        <v>435</v>
      </c>
      <c r="H1132" t="str">
        <f t="shared" si="201"/>
        <v>Mar 25, 2020</v>
      </c>
      <c r="I1132" t="str">
        <f t="shared" si="205"/>
        <v>27:08</v>
      </c>
      <c r="J1132" s="5">
        <f t="shared" si="206"/>
        <v>1.9247685185185184E-2</v>
      </c>
      <c r="K1132">
        <f t="shared" si="202"/>
        <v>1.0590277777777777E-2</v>
      </c>
      <c r="L1132">
        <f t="shared" si="207"/>
        <v>2.5555555555555554E-2</v>
      </c>
      <c r="M1132">
        <f t="shared" si="208"/>
        <v>1.4965277777777777E-2</v>
      </c>
    </row>
    <row r="1133" spans="1:13" x14ac:dyDescent="0.2">
      <c r="A1133">
        <v>1132</v>
      </c>
      <c r="B1133" t="s">
        <v>1069</v>
      </c>
      <c r="C1133" t="s">
        <v>1111</v>
      </c>
      <c r="D1133" t="str">
        <f t="shared" si="209"/>
        <v>Chris</v>
      </c>
      <c r="E1133" t="str">
        <f t="shared" si="210"/>
        <v>28:04</v>
      </c>
      <c r="F1133">
        <f t="shared" si="200"/>
        <v>248</v>
      </c>
      <c r="H1133" t="str">
        <f t="shared" si="201"/>
        <v>Mar 25, 2020</v>
      </c>
      <c r="I1133" t="str">
        <f t="shared" si="205"/>
        <v>27:08</v>
      </c>
      <c r="J1133" s="5">
        <f t="shared" si="206"/>
        <v>1.9490740740740743E-2</v>
      </c>
      <c r="K1133">
        <f t="shared" si="202"/>
        <v>1.0590277777777777E-2</v>
      </c>
      <c r="L1133">
        <f t="shared" si="207"/>
        <v>2.5555555555555554E-2</v>
      </c>
      <c r="M1133">
        <f t="shared" si="208"/>
        <v>1.4965277777777777E-2</v>
      </c>
    </row>
    <row r="1134" spans="1:13" x14ac:dyDescent="0.2">
      <c r="A1134">
        <v>1133</v>
      </c>
      <c r="B1134" t="s">
        <v>1069</v>
      </c>
      <c r="C1134" t="s">
        <v>1112</v>
      </c>
      <c r="D1134" t="str">
        <f t="shared" si="209"/>
        <v>Patrick</v>
      </c>
      <c r="E1134" t="str">
        <f t="shared" si="210"/>
        <v>28:18</v>
      </c>
      <c r="F1134">
        <f t="shared" si="200"/>
        <v>32</v>
      </c>
      <c r="H1134" t="str">
        <f t="shared" si="201"/>
        <v>Mar 25, 2020</v>
      </c>
      <c r="I1134" t="str">
        <f t="shared" si="205"/>
        <v>28:18</v>
      </c>
      <c r="J1134" s="5">
        <f t="shared" si="206"/>
        <v>1.9652777777777779E-2</v>
      </c>
      <c r="K1134">
        <f t="shared" si="202"/>
        <v>1.34375E-2</v>
      </c>
      <c r="L1134">
        <f t="shared" si="207"/>
        <v>2.2951388888888886E-2</v>
      </c>
      <c r="M1134">
        <f t="shared" si="208"/>
        <v>9.513888888888886E-3</v>
      </c>
    </row>
    <row r="1135" spans="1:13" x14ac:dyDescent="0.2">
      <c r="A1135">
        <v>1134</v>
      </c>
      <c r="B1135" t="s">
        <v>1069</v>
      </c>
      <c r="C1135" t="s">
        <v>1113</v>
      </c>
      <c r="D1135" t="str">
        <f t="shared" si="209"/>
        <v>Boris Johnson</v>
      </c>
      <c r="E1135" t="str">
        <f t="shared" si="210"/>
        <v>28:19</v>
      </c>
      <c r="F1135">
        <f t="shared" si="200"/>
        <v>402</v>
      </c>
      <c r="H1135" t="str">
        <f t="shared" si="201"/>
        <v>Mar 25, 2020</v>
      </c>
      <c r="I1135" t="str">
        <f t="shared" si="205"/>
        <v>28:19</v>
      </c>
      <c r="J1135" s="5">
        <f t="shared" si="206"/>
        <v>1.9664351851851853E-2</v>
      </c>
      <c r="K1135">
        <f t="shared" si="202"/>
        <v>6.3657407407407404E-3</v>
      </c>
      <c r="L1135">
        <f t="shared" si="207"/>
        <v>2.6226851851851852E-2</v>
      </c>
      <c r="M1135">
        <f t="shared" si="208"/>
        <v>1.9861111111111111E-2</v>
      </c>
    </row>
    <row r="1136" spans="1:13" x14ac:dyDescent="0.2">
      <c r="A1136">
        <v>1135</v>
      </c>
      <c r="B1136" t="s">
        <v>1069</v>
      </c>
      <c r="C1136" t="s">
        <v>1114</v>
      </c>
      <c r="D1136" t="str">
        <f t="shared" si="209"/>
        <v>Francis Elliott</v>
      </c>
      <c r="E1136" t="str">
        <f t="shared" si="210"/>
        <v>28:50</v>
      </c>
      <c r="F1136">
        <f t="shared" si="200"/>
        <v>724</v>
      </c>
      <c r="H1136" t="str">
        <f t="shared" si="201"/>
        <v>Mar 25, 2020</v>
      </c>
      <c r="I1136" t="str">
        <f t="shared" si="205"/>
        <v>28:50</v>
      </c>
      <c r="J1136" s="5">
        <f t="shared" si="206"/>
        <v>2.0023148148148148E-2</v>
      </c>
      <c r="K1136">
        <f t="shared" si="202"/>
        <v>2.0023148148148148E-2</v>
      </c>
      <c r="L1136">
        <f t="shared" si="207"/>
        <v>2.0023148148148148E-2</v>
      </c>
      <c r="M1136">
        <f t="shared" si="208"/>
        <v>0</v>
      </c>
    </row>
    <row r="1137" spans="1:13" x14ac:dyDescent="0.2">
      <c r="A1137">
        <v>1136</v>
      </c>
      <c r="B1137" t="s">
        <v>1069</v>
      </c>
      <c r="C1137" t="s">
        <v>1115</v>
      </c>
      <c r="D1137" t="str">
        <f t="shared" si="209"/>
        <v>Boris Johnson</v>
      </c>
      <c r="E1137" t="str">
        <f t="shared" si="210"/>
        <v>29:37</v>
      </c>
      <c r="F1137">
        <f t="shared" si="200"/>
        <v>29</v>
      </c>
      <c r="H1137" t="str">
        <f t="shared" si="201"/>
        <v>Mar 25, 2020</v>
      </c>
      <c r="I1137" t="str">
        <f t="shared" si="205"/>
        <v>29:37</v>
      </c>
      <c r="J1137" s="5">
        <f t="shared" si="206"/>
        <v>2.056712962962963E-2</v>
      </c>
      <c r="K1137">
        <f t="shared" si="202"/>
        <v>6.3657407407407404E-3</v>
      </c>
      <c r="L1137">
        <f t="shared" si="207"/>
        <v>2.6226851851851852E-2</v>
      </c>
      <c r="M1137">
        <f t="shared" si="208"/>
        <v>1.9861111111111111E-2</v>
      </c>
    </row>
    <row r="1138" spans="1:13" x14ac:dyDescent="0.2">
      <c r="A1138">
        <v>1137</v>
      </c>
      <c r="B1138" t="s">
        <v>1069</v>
      </c>
      <c r="C1138" t="s">
        <v>1116</v>
      </c>
      <c r="D1138" t="str">
        <f t="shared" si="209"/>
        <v>Chris</v>
      </c>
      <c r="E1138" t="str">
        <f t="shared" si="210"/>
        <v>29:38</v>
      </c>
      <c r="F1138">
        <f t="shared" si="200"/>
        <v>643</v>
      </c>
      <c r="H1138" t="str">
        <f t="shared" si="201"/>
        <v>Mar 25, 2020</v>
      </c>
      <c r="I1138" t="str">
        <f t="shared" si="205"/>
        <v>29:38</v>
      </c>
      <c r="J1138" s="5">
        <f t="shared" si="206"/>
        <v>2.0578703703703703E-2</v>
      </c>
      <c r="K1138">
        <f t="shared" si="202"/>
        <v>1.0590277777777777E-2</v>
      </c>
      <c r="L1138">
        <f t="shared" si="207"/>
        <v>2.5555555555555554E-2</v>
      </c>
      <c r="M1138">
        <f t="shared" si="208"/>
        <v>1.4965277777777777E-2</v>
      </c>
    </row>
    <row r="1139" spans="1:13" x14ac:dyDescent="0.2">
      <c r="A1139">
        <v>1138</v>
      </c>
      <c r="B1139" t="s">
        <v>1069</v>
      </c>
      <c r="C1139" t="s">
        <v>1117</v>
      </c>
      <c r="D1139" t="str">
        <f t="shared" si="209"/>
        <v>Chris</v>
      </c>
      <c r="E1139" t="str">
        <f t="shared" si="210"/>
        <v>30:16</v>
      </c>
      <c r="F1139">
        <f t="shared" si="200"/>
        <v>291</v>
      </c>
      <c r="H1139" t="str">
        <f t="shared" si="201"/>
        <v>Mar 25, 2020</v>
      </c>
      <c r="I1139" t="str">
        <f t="shared" si="205"/>
        <v>29:38</v>
      </c>
      <c r="J1139" s="5">
        <f t="shared" si="206"/>
        <v>2.101851851851852E-2</v>
      </c>
      <c r="K1139">
        <f t="shared" si="202"/>
        <v>1.0590277777777777E-2</v>
      </c>
      <c r="L1139">
        <f t="shared" si="207"/>
        <v>2.5555555555555554E-2</v>
      </c>
      <c r="M1139">
        <f t="shared" si="208"/>
        <v>1.4965277777777777E-2</v>
      </c>
    </row>
    <row r="1140" spans="1:13" x14ac:dyDescent="0.2">
      <c r="A1140">
        <v>1139</v>
      </c>
      <c r="B1140" t="s">
        <v>1069</v>
      </c>
      <c r="C1140" t="s">
        <v>1118</v>
      </c>
      <c r="D1140" t="str">
        <f t="shared" si="209"/>
        <v>Patrick</v>
      </c>
      <c r="E1140" t="str">
        <f t="shared" si="210"/>
        <v>30:30</v>
      </c>
      <c r="F1140">
        <f t="shared" si="200"/>
        <v>388</v>
      </c>
      <c r="H1140" t="str">
        <f t="shared" si="201"/>
        <v>Mar 25, 2020</v>
      </c>
      <c r="I1140" t="str">
        <f t="shared" si="205"/>
        <v>30:30</v>
      </c>
      <c r="J1140" s="5">
        <f t="shared" si="206"/>
        <v>2.1180555555555553E-2</v>
      </c>
      <c r="K1140">
        <f t="shared" si="202"/>
        <v>1.34375E-2</v>
      </c>
      <c r="L1140">
        <f t="shared" si="207"/>
        <v>2.2951388888888886E-2</v>
      </c>
      <c r="M1140">
        <f t="shared" si="208"/>
        <v>9.513888888888886E-3</v>
      </c>
    </row>
    <row r="1141" spans="1:13" x14ac:dyDescent="0.2">
      <c r="A1141">
        <v>1140</v>
      </c>
      <c r="B1141" t="s">
        <v>1069</v>
      </c>
      <c r="C1141" t="s">
        <v>1119</v>
      </c>
      <c r="D1141" t="str">
        <f t="shared" si="209"/>
        <v>Boris Johnson</v>
      </c>
      <c r="E1141" t="str">
        <f t="shared" si="210"/>
        <v>30:52</v>
      </c>
      <c r="F1141">
        <f t="shared" si="200"/>
        <v>80</v>
      </c>
      <c r="H1141" t="str">
        <f t="shared" si="201"/>
        <v>Mar 25, 2020</v>
      </c>
      <c r="I1141" t="str">
        <f t="shared" si="205"/>
        <v>30:52</v>
      </c>
      <c r="J1141" s="5">
        <f t="shared" si="206"/>
        <v>2.1435185185185186E-2</v>
      </c>
      <c r="K1141">
        <f t="shared" si="202"/>
        <v>6.3657407407407404E-3</v>
      </c>
      <c r="L1141">
        <f t="shared" si="207"/>
        <v>2.6226851851851852E-2</v>
      </c>
      <c r="M1141">
        <f t="shared" si="208"/>
        <v>1.9861111111111111E-2</v>
      </c>
    </row>
    <row r="1142" spans="1:13" x14ac:dyDescent="0.2">
      <c r="A1142">
        <v>1141</v>
      </c>
      <c r="B1142" t="s">
        <v>1069</v>
      </c>
      <c r="C1142" t="s">
        <v>1120</v>
      </c>
      <c r="D1142" t="str">
        <f t="shared" si="209"/>
        <v>Laura Kuenssberg</v>
      </c>
      <c r="E1142" t="str">
        <f t="shared" si="210"/>
        <v>30:58</v>
      </c>
      <c r="F1142">
        <f t="shared" si="200"/>
        <v>507</v>
      </c>
      <c r="H1142" t="str">
        <f t="shared" si="201"/>
        <v>Mar 25, 2020</v>
      </c>
      <c r="I1142" t="str">
        <f t="shared" si="205"/>
        <v>30:58</v>
      </c>
      <c r="J1142" s="5">
        <f t="shared" si="206"/>
        <v>2.1504629629629627E-2</v>
      </c>
      <c r="K1142">
        <f t="shared" si="202"/>
        <v>8.7384259259259255E-3</v>
      </c>
      <c r="L1142">
        <f t="shared" si="207"/>
        <v>2.1504629629629627E-2</v>
      </c>
      <c r="M1142">
        <f t="shared" si="208"/>
        <v>1.2766203703703701E-2</v>
      </c>
    </row>
    <row r="1143" spans="1:13" x14ac:dyDescent="0.2">
      <c r="A1143">
        <v>1142</v>
      </c>
      <c r="B1143" t="s">
        <v>1069</v>
      </c>
      <c r="C1143" t="s">
        <v>1121</v>
      </c>
      <c r="D1143" t="str">
        <f t="shared" si="209"/>
        <v>Boris Johnson</v>
      </c>
      <c r="E1143" t="str">
        <f t="shared" si="210"/>
        <v>31:30</v>
      </c>
      <c r="F1143">
        <f t="shared" si="200"/>
        <v>341</v>
      </c>
      <c r="H1143" t="str">
        <f t="shared" si="201"/>
        <v>Mar 25, 2020</v>
      </c>
      <c r="I1143" t="str">
        <f t="shared" si="205"/>
        <v>31:30</v>
      </c>
      <c r="J1143" s="5">
        <f t="shared" si="206"/>
        <v>2.1875000000000002E-2</v>
      </c>
      <c r="K1143">
        <f t="shared" si="202"/>
        <v>6.3657407407407404E-3</v>
      </c>
      <c r="L1143">
        <f t="shared" si="207"/>
        <v>2.6226851851851852E-2</v>
      </c>
      <c r="M1143">
        <f t="shared" si="208"/>
        <v>1.9861111111111111E-2</v>
      </c>
    </row>
    <row r="1144" spans="1:13" x14ac:dyDescent="0.2">
      <c r="A1144">
        <v>1143</v>
      </c>
      <c r="B1144" t="s">
        <v>1069</v>
      </c>
      <c r="C1144" t="s">
        <v>1122</v>
      </c>
      <c r="D1144" t="str">
        <f t="shared" si="209"/>
        <v>Boris Johnson</v>
      </c>
      <c r="E1144" t="str">
        <f t="shared" si="210"/>
        <v>31:52</v>
      </c>
      <c r="F1144">
        <f t="shared" si="200"/>
        <v>347</v>
      </c>
      <c r="H1144" t="str">
        <f t="shared" si="201"/>
        <v>Mar 25, 2020</v>
      </c>
      <c r="I1144" t="str">
        <f t="shared" si="205"/>
        <v>31:30</v>
      </c>
      <c r="J1144" s="5">
        <f t="shared" si="206"/>
        <v>2.2129629629629628E-2</v>
      </c>
      <c r="K1144">
        <f t="shared" si="202"/>
        <v>6.3657407407407404E-3</v>
      </c>
      <c r="L1144">
        <f t="shared" si="207"/>
        <v>2.6226851851851852E-2</v>
      </c>
      <c r="M1144">
        <f t="shared" si="208"/>
        <v>1.9861111111111111E-2</v>
      </c>
    </row>
    <row r="1145" spans="1:13" x14ac:dyDescent="0.2">
      <c r="A1145">
        <v>1144</v>
      </c>
      <c r="B1145" t="s">
        <v>1069</v>
      </c>
      <c r="C1145" t="s">
        <v>1123</v>
      </c>
      <c r="D1145" t="str">
        <f t="shared" si="209"/>
        <v>Boris Johnson</v>
      </c>
      <c r="E1145" t="str">
        <f t="shared" si="210"/>
        <v>32:10</v>
      </c>
      <c r="F1145">
        <f t="shared" si="200"/>
        <v>523</v>
      </c>
      <c r="H1145" t="str">
        <f t="shared" si="201"/>
        <v>Mar 25, 2020</v>
      </c>
      <c r="I1145" t="str">
        <f t="shared" si="205"/>
        <v>31:30</v>
      </c>
      <c r="J1145" s="5">
        <f t="shared" si="206"/>
        <v>2.2337962962962962E-2</v>
      </c>
      <c r="K1145">
        <f t="shared" si="202"/>
        <v>6.3657407407407404E-3</v>
      </c>
      <c r="L1145">
        <f t="shared" si="207"/>
        <v>2.6226851851851852E-2</v>
      </c>
      <c r="M1145">
        <f t="shared" si="208"/>
        <v>1.9861111111111111E-2</v>
      </c>
    </row>
    <row r="1146" spans="1:13" x14ac:dyDescent="0.2">
      <c r="A1146">
        <v>1145</v>
      </c>
      <c r="B1146" t="s">
        <v>1069</v>
      </c>
      <c r="C1146" t="s">
        <v>1124</v>
      </c>
      <c r="D1146" t="str">
        <f t="shared" si="209"/>
        <v>Boris Johnson</v>
      </c>
      <c r="E1146" t="str">
        <f t="shared" si="210"/>
        <v>32:47</v>
      </c>
      <c r="F1146">
        <f t="shared" si="200"/>
        <v>72</v>
      </c>
      <c r="H1146" t="str">
        <f t="shared" si="201"/>
        <v>Mar 25, 2020</v>
      </c>
      <c r="I1146" t="str">
        <f t="shared" si="205"/>
        <v>31:30</v>
      </c>
      <c r="J1146" s="5">
        <f t="shared" si="206"/>
        <v>2.2766203703703702E-2</v>
      </c>
      <c r="K1146">
        <f t="shared" si="202"/>
        <v>6.3657407407407404E-3</v>
      </c>
      <c r="L1146">
        <f t="shared" si="207"/>
        <v>2.6226851851851852E-2</v>
      </c>
      <c r="M1146">
        <f t="shared" si="208"/>
        <v>1.9861111111111111E-2</v>
      </c>
    </row>
    <row r="1147" spans="1:13" x14ac:dyDescent="0.2">
      <c r="A1147">
        <v>1146</v>
      </c>
      <c r="B1147" t="s">
        <v>1069</v>
      </c>
      <c r="C1147" t="s">
        <v>1125</v>
      </c>
      <c r="D1147" t="str">
        <f t="shared" si="209"/>
        <v>Patrick</v>
      </c>
      <c r="E1147" t="str">
        <f t="shared" si="210"/>
        <v>32:53</v>
      </c>
      <c r="F1147">
        <f t="shared" si="200"/>
        <v>205</v>
      </c>
      <c r="H1147" t="str">
        <f t="shared" si="201"/>
        <v>Mar 25, 2020</v>
      </c>
      <c r="I1147" t="str">
        <f t="shared" si="205"/>
        <v>32:53</v>
      </c>
      <c r="J1147" s="5">
        <f t="shared" si="206"/>
        <v>2.2835648148148147E-2</v>
      </c>
      <c r="K1147">
        <f t="shared" si="202"/>
        <v>1.34375E-2</v>
      </c>
      <c r="L1147">
        <f t="shared" si="207"/>
        <v>2.2951388888888886E-2</v>
      </c>
      <c r="M1147">
        <f t="shared" si="208"/>
        <v>9.513888888888886E-3</v>
      </c>
    </row>
    <row r="1148" spans="1:13" x14ac:dyDescent="0.2">
      <c r="A1148">
        <v>1147</v>
      </c>
      <c r="B1148" t="s">
        <v>1069</v>
      </c>
      <c r="C1148" t="s">
        <v>1126</v>
      </c>
      <c r="D1148" t="str">
        <f t="shared" si="209"/>
        <v>Patrick</v>
      </c>
      <c r="E1148" t="str">
        <f t="shared" si="210"/>
        <v>33:03</v>
      </c>
      <c r="F1148">
        <f t="shared" si="200"/>
        <v>322</v>
      </c>
      <c r="H1148" t="str">
        <f t="shared" si="201"/>
        <v>Mar 25, 2020</v>
      </c>
      <c r="I1148" t="str">
        <f t="shared" si="205"/>
        <v>32:53</v>
      </c>
      <c r="J1148" s="5">
        <f t="shared" si="206"/>
        <v>2.2951388888888886E-2</v>
      </c>
      <c r="K1148">
        <f t="shared" si="202"/>
        <v>1.34375E-2</v>
      </c>
      <c r="L1148">
        <f t="shared" si="207"/>
        <v>2.2951388888888886E-2</v>
      </c>
      <c r="M1148">
        <f t="shared" si="208"/>
        <v>9.513888888888886E-3</v>
      </c>
    </row>
    <row r="1149" spans="1:13" x14ac:dyDescent="0.2">
      <c r="A1149">
        <v>1148</v>
      </c>
      <c r="B1149" t="s">
        <v>1069</v>
      </c>
      <c r="C1149" t="s">
        <v>1127</v>
      </c>
      <c r="D1149" t="str">
        <f t="shared" si="209"/>
        <v>Boris Johnson</v>
      </c>
      <c r="E1149" t="str">
        <f t="shared" si="210"/>
        <v>33:18</v>
      </c>
      <c r="F1149">
        <f t="shared" si="200"/>
        <v>106</v>
      </c>
      <c r="H1149" t="str">
        <f t="shared" si="201"/>
        <v>Mar 25, 2020</v>
      </c>
      <c r="I1149" t="str">
        <f t="shared" si="205"/>
        <v>33:18</v>
      </c>
      <c r="J1149" s="5">
        <f t="shared" si="206"/>
        <v>2.3124999999999996E-2</v>
      </c>
      <c r="K1149">
        <f t="shared" si="202"/>
        <v>6.3657407407407404E-3</v>
      </c>
      <c r="L1149">
        <f t="shared" si="207"/>
        <v>2.6226851851851852E-2</v>
      </c>
      <c r="M1149">
        <f t="shared" si="208"/>
        <v>1.9861111111111111E-2</v>
      </c>
    </row>
    <row r="1150" spans="1:13" x14ac:dyDescent="0.2">
      <c r="A1150">
        <v>1149</v>
      </c>
      <c r="B1150" t="s">
        <v>1069</v>
      </c>
      <c r="C1150" t="s">
        <v>1128</v>
      </c>
      <c r="D1150" t="str">
        <f t="shared" si="209"/>
        <v>David Hughes</v>
      </c>
      <c r="E1150" t="str">
        <f t="shared" si="210"/>
        <v>33:25</v>
      </c>
      <c r="F1150">
        <f t="shared" si="200"/>
        <v>587</v>
      </c>
      <c r="H1150" t="str">
        <f t="shared" si="201"/>
        <v>Mar 25, 2020</v>
      </c>
      <c r="I1150" t="str">
        <f t="shared" si="205"/>
        <v>33:25</v>
      </c>
      <c r="J1150" s="5">
        <f t="shared" si="206"/>
        <v>2.3206018518518515E-2</v>
      </c>
      <c r="K1150">
        <f t="shared" si="202"/>
        <v>2.3206018518518515E-2</v>
      </c>
      <c r="L1150">
        <f t="shared" si="207"/>
        <v>2.3206018518518515E-2</v>
      </c>
      <c r="M1150">
        <f t="shared" si="208"/>
        <v>0</v>
      </c>
    </row>
    <row r="1151" spans="1:13" x14ac:dyDescent="0.2">
      <c r="A1151">
        <v>1150</v>
      </c>
      <c r="B1151" t="s">
        <v>1069</v>
      </c>
      <c r="C1151" t="s">
        <v>1129</v>
      </c>
      <c r="D1151" t="str">
        <f t="shared" si="209"/>
        <v>Boris Johnson</v>
      </c>
      <c r="E1151" t="str">
        <f t="shared" si="210"/>
        <v>33:53</v>
      </c>
      <c r="F1151">
        <f t="shared" si="200"/>
        <v>794</v>
      </c>
      <c r="H1151" t="str">
        <f t="shared" si="201"/>
        <v>Mar 25, 2020</v>
      </c>
      <c r="I1151" t="str">
        <f t="shared" si="205"/>
        <v>33:53</v>
      </c>
      <c r="J1151" s="5">
        <f t="shared" si="206"/>
        <v>2.3530092592592592E-2</v>
      </c>
      <c r="K1151">
        <f t="shared" si="202"/>
        <v>6.3657407407407404E-3</v>
      </c>
      <c r="L1151">
        <f t="shared" si="207"/>
        <v>2.6226851851851852E-2</v>
      </c>
      <c r="M1151">
        <f t="shared" si="208"/>
        <v>1.9861111111111111E-2</v>
      </c>
    </row>
    <row r="1152" spans="1:13" x14ac:dyDescent="0.2">
      <c r="A1152">
        <v>1151</v>
      </c>
      <c r="B1152" t="s">
        <v>1069</v>
      </c>
      <c r="C1152" t="s">
        <v>1130</v>
      </c>
      <c r="D1152" t="str">
        <f t="shared" si="209"/>
        <v>Boris Johnson</v>
      </c>
      <c r="E1152" t="str">
        <f t="shared" si="210"/>
        <v>34:47</v>
      </c>
      <c r="F1152">
        <f t="shared" si="200"/>
        <v>285</v>
      </c>
      <c r="H1152" t="str">
        <f t="shared" si="201"/>
        <v>Mar 25, 2020</v>
      </c>
      <c r="I1152" t="str">
        <f t="shared" si="205"/>
        <v>33:53</v>
      </c>
      <c r="J1152" s="5">
        <f t="shared" si="206"/>
        <v>2.4155092592592589E-2</v>
      </c>
      <c r="K1152">
        <f t="shared" si="202"/>
        <v>6.3657407407407404E-3</v>
      </c>
      <c r="L1152">
        <f t="shared" si="207"/>
        <v>2.6226851851851852E-2</v>
      </c>
      <c r="M1152">
        <f t="shared" si="208"/>
        <v>1.9861111111111111E-2</v>
      </c>
    </row>
    <row r="1153" spans="1:13" x14ac:dyDescent="0.2">
      <c r="A1153">
        <v>1152</v>
      </c>
      <c r="B1153" t="s">
        <v>1069</v>
      </c>
      <c r="C1153" t="s">
        <v>1131</v>
      </c>
      <c r="D1153" t="str">
        <f t="shared" si="209"/>
        <v>Chris</v>
      </c>
      <c r="E1153" t="str">
        <f t="shared" si="210"/>
        <v>35:05</v>
      </c>
      <c r="F1153">
        <f t="shared" si="200"/>
        <v>834</v>
      </c>
      <c r="H1153" t="str">
        <f t="shared" si="201"/>
        <v>Mar 25, 2020</v>
      </c>
      <c r="I1153" t="str">
        <f t="shared" si="205"/>
        <v>35:05</v>
      </c>
      <c r="J1153" s="5">
        <f t="shared" si="206"/>
        <v>2.4363425925925927E-2</v>
      </c>
      <c r="K1153">
        <f t="shared" si="202"/>
        <v>1.0590277777777777E-2</v>
      </c>
      <c r="L1153">
        <f t="shared" si="207"/>
        <v>2.5555555555555554E-2</v>
      </c>
      <c r="M1153">
        <f t="shared" si="208"/>
        <v>1.4965277777777777E-2</v>
      </c>
    </row>
    <row r="1154" spans="1:13" x14ac:dyDescent="0.2">
      <c r="A1154">
        <v>1153</v>
      </c>
      <c r="B1154" t="s">
        <v>1069</v>
      </c>
      <c r="C1154" t="s">
        <v>1132</v>
      </c>
      <c r="D1154" t="str">
        <f t="shared" si="209"/>
        <v>Chris</v>
      </c>
      <c r="E1154" t="str">
        <f t="shared" si="210"/>
        <v>35:58</v>
      </c>
      <c r="F1154">
        <f t="shared" ref="F1154:F1217" si="211">LEN(C1154)</f>
        <v>752</v>
      </c>
      <c r="H1154" t="str">
        <f t="shared" ref="H1154:H1217" si="212">IF(ISBLANK(G1154),H1153,C1154)</f>
        <v>Mar 25, 2020</v>
      </c>
      <c r="I1154" t="str">
        <f t="shared" si="205"/>
        <v>35:05</v>
      </c>
      <c r="J1154" s="5">
        <f t="shared" si="206"/>
        <v>2.4976851851851851E-2</v>
      </c>
      <c r="K1154">
        <f t="shared" ref="K1154:K1217" si="213">_xlfn.MINIFS(J:J,D:D,D1154,B:B,B1154)</f>
        <v>1.0590277777777777E-2</v>
      </c>
      <c r="L1154">
        <f t="shared" si="207"/>
        <v>2.5555555555555554E-2</v>
      </c>
      <c r="M1154">
        <f t="shared" si="208"/>
        <v>1.4965277777777777E-2</v>
      </c>
    </row>
    <row r="1155" spans="1:13" x14ac:dyDescent="0.2">
      <c r="A1155">
        <v>1154</v>
      </c>
      <c r="B1155" t="s">
        <v>1069</v>
      </c>
      <c r="C1155" t="s">
        <v>1133</v>
      </c>
      <c r="D1155" t="str">
        <f t="shared" si="209"/>
        <v>Chris</v>
      </c>
      <c r="E1155" t="str">
        <f t="shared" si="210"/>
        <v>36:48</v>
      </c>
      <c r="F1155">
        <f t="shared" si="211"/>
        <v>340</v>
      </c>
      <c r="H1155" t="str">
        <f t="shared" si="212"/>
        <v>Mar 25, 2020</v>
      </c>
      <c r="I1155" t="str">
        <f t="shared" si="205"/>
        <v>35:05</v>
      </c>
      <c r="J1155" s="5">
        <f t="shared" si="206"/>
        <v>2.5555555555555554E-2</v>
      </c>
      <c r="K1155">
        <f t="shared" si="213"/>
        <v>1.0590277777777777E-2</v>
      </c>
      <c r="L1155">
        <f t="shared" si="207"/>
        <v>2.5555555555555554E-2</v>
      </c>
      <c r="M1155">
        <f t="shared" si="208"/>
        <v>1.4965277777777777E-2</v>
      </c>
    </row>
    <row r="1156" spans="1:13" x14ac:dyDescent="0.2">
      <c r="A1156">
        <v>1155</v>
      </c>
      <c r="B1156" t="s">
        <v>1069</v>
      </c>
      <c r="C1156" t="s">
        <v>1134</v>
      </c>
      <c r="D1156" t="str">
        <f t="shared" si="209"/>
        <v>Boris Johnson</v>
      </c>
      <c r="E1156" t="str">
        <f t="shared" si="210"/>
        <v>37:10</v>
      </c>
      <c r="F1156">
        <f t="shared" si="211"/>
        <v>492</v>
      </c>
      <c r="H1156" t="str">
        <f t="shared" si="212"/>
        <v>Mar 25, 2020</v>
      </c>
      <c r="I1156" t="str">
        <f t="shared" si="205"/>
        <v>37:10</v>
      </c>
      <c r="J1156" s="5">
        <f t="shared" si="206"/>
        <v>2.5810185185185183E-2</v>
      </c>
      <c r="K1156">
        <f t="shared" si="213"/>
        <v>6.3657407407407404E-3</v>
      </c>
      <c r="L1156">
        <f t="shared" si="207"/>
        <v>2.6226851851851852E-2</v>
      </c>
      <c r="M1156">
        <f t="shared" si="208"/>
        <v>1.9861111111111111E-2</v>
      </c>
    </row>
    <row r="1157" spans="1:13" x14ac:dyDescent="0.2">
      <c r="A1157">
        <v>1156</v>
      </c>
      <c r="B1157" t="s">
        <v>1069</v>
      </c>
      <c r="C1157" t="s">
        <v>1135</v>
      </c>
      <c r="D1157" t="str">
        <f t="shared" si="209"/>
        <v>Boris Johnson</v>
      </c>
      <c r="E1157" t="str">
        <f t="shared" si="210"/>
        <v>37:46</v>
      </c>
      <c r="F1157">
        <f t="shared" si="211"/>
        <v>41</v>
      </c>
      <c r="H1157" t="str">
        <f t="shared" si="212"/>
        <v>Mar 25, 2020</v>
      </c>
      <c r="I1157" t="str">
        <f t="shared" si="205"/>
        <v>37:10</v>
      </c>
      <c r="J1157" s="5">
        <f t="shared" si="206"/>
        <v>2.6226851851851852E-2</v>
      </c>
      <c r="K1157">
        <f t="shared" si="213"/>
        <v>6.3657407407407404E-3</v>
      </c>
      <c r="L1157">
        <f t="shared" si="207"/>
        <v>2.6226851851851852E-2</v>
      </c>
      <c r="M1157">
        <f t="shared" si="208"/>
        <v>1.9861111111111111E-2</v>
      </c>
    </row>
    <row r="1158" spans="1:13" x14ac:dyDescent="0.2">
      <c r="A1158">
        <v>1157</v>
      </c>
      <c r="B1158" t="s">
        <v>1069</v>
      </c>
      <c r="C1158" t="s">
        <v>1136</v>
      </c>
      <c r="D1158" t="str">
        <f t="shared" ref="D1158" si="214">LEFT(C1158,FIND("(",C1158)-3)</f>
        <v>Boris Johnson</v>
      </c>
      <c r="E1158" t="str">
        <f t="shared" si="210"/>
        <v>37:46</v>
      </c>
      <c r="F1158">
        <f t="shared" si="211"/>
        <v>32</v>
      </c>
      <c r="H1158" t="str">
        <f t="shared" si="212"/>
        <v>Mar 25, 2020</v>
      </c>
      <c r="I1158" t="str">
        <f t="shared" ref="I1158:I1221" si="215">IF(D1158=D1157,I1157,E1158)</f>
        <v>37:10</v>
      </c>
      <c r="J1158" s="5">
        <f t="shared" ref="J1158:J1221" si="216">TIME(0,LEFT(E1158,2),RIGHT(E1158,2))</f>
        <v>2.6226851851851852E-2</v>
      </c>
      <c r="K1158">
        <f t="shared" si="213"/>
        <v>6.3657407407407404E-3</v>
      </c>
      <c r="L1158">
        <f t="shared" ref="L1158:L1221" si="217">_xlfn.MAXIFS(J:J,D:D,D1158,B:B,B1158)</f>
        <v>2.6226851851851852E-2</v>
      </c>
      <c r="M1158">
        <f t="shared" si="208"/>
        <v>1.9861111111111111E-2</v>
      </c>
    </row>
    <row r="1159" spans="1:13" x14ac:dyDescent="0.2">
      <c r="A1159">
        <v>1158</v>
      </c>
      <c r="B1159" t="s">
        <v>1069</v>
      </c>
      <c r="C1159" t="s">
        <v>16</v>
      </c>
      <c r="F1159">
        <f t="shared" si="211"/>
        <v>295</v>
      </c>
      <c r="H1159" t="str">
        <f t="shared" si="212"/>
        <v>Mar 25, 2020</v>
      </c>
      <c r="I1159">
        <f t="shared" si="215"/>
        <v>0</v>
      </c>
      <c r="J1159" s="5" t="e">
        <f t="shared" si="216"/>
        <v>#VALUE!</v>
      </c>
      <c r="K1159">
        <f t="shared" si="213"/>
        <v>0</v>
      </c>
      <c r="L1159">
        <f t="shared" si="217"/>
        <v>0</v>
      </c>
      <c r="M1159">
        <f t="shared" si="208"/>
        <v>0</v>
      </c>
    </row>
    <row r="1160" spans="1:13" x14ac:dyDescent="0.2">
      <c r="A1160">
        <v>1159</v>
      </c>
      <c r="B1160" t="s">
        <v>1069</v>
      </c>
      <c r="C1160" t="s">
        <v>17</v>
      </c>
      <c r="F1160">
        <f t="shared" si="211"/>
        <v>173</v>
      </c>
      <c r="H1160" t="str">
        <f t="shared" si="212"/>
        <v>Mar 25, 2020</v>
      </c>
      <c r="I1160">
        <f t="shared" si="215"/>
        <v>0</v>
      </c>
      <c r="J1160" s="5" t="e">
        <f t="shared" si="216"/>
        <v>#VALUE!</v>
      </c>
      <c r="K1160">
        <f t="shared" si="213"/>
        <v>0</v>
      </c>
      <c r="L1160">
        <f t="shared" si="217"/>
        <v>0</v>
      </c>
      <c r="M1160">
        <f t="shared" si="208"/>
        <v>0</v>
      </c>
    </row>
    <row r="1161" spans="1:13" x14ac:dyDescent="0.2">
      <c r="A1161">
        <v>1160</v>
      </c>
      <c r="B1161" t="s">
        <v>1137</v>
      </c>
      <c r="C1161" t="s">
        <v>1138</v>
      </c>
      <c r="F1161">
        <f t="shared" si="211"/>
        <v>12</v>
      </c>
      <c r="G1161" t="b">
        <v>1</v>
      </c>
      <c r="H1161" t="str">
        <f t="shared" si="212"/>
        <v>Mar 21, 2020</v>
      </c>
      <c r="I1161">
        <f t="shared" si="215"/>
        <v>0</v>
      </c>
      <c r="J1161" s="5" t="e">
        <f t="shared" si="216"/>
        <v>#VALUE!</v>
      </c>
      <c r="K1161">
        <f t="shared" si="213"/>
        <v>0</v>
      </c>
      <c r="L1161">
        <f t="shared" si="217"/>
        <v>0</v>
      </c>
      <c r="M1161">
        <f t="shared" si="208"/>
        <v>0</v>
      </c>
    </row>
    <row r="1162" spans="1:13" x14ac:dyDescent="0.2">
      <c r="A1162">
        <v>1161</v>
      </c>
      <c r="B1162" t="s">
        <v>1137</v>
      </c>
      <c r="C1162" t="s">
        <v>1139</v>
      </c>
      <c r="F1162">
        <f t="shared" si="211"/>
        <v>159</v>
      </c>
      <c r="H1162" t="str">
        <f t="shared" si="212"/>
        <v>Mar 21, 2020</v>
      </c>
      <c r="I1162">
        <f t="shared" si="215"/>
        <v>0</v>
      </c>
      <c r="J1162" s="5" t="e">
        <f t="shared" si="216"/>
        <v>#VALUE!</v>
      </c>
      <c r="K1162">
        <f t="shared" si="213"/>
        <v>0</v>
      </c>
      <c r="L1162">
        <f t="shared" si="217"/>
        <v>0</v>
      </c>
      <c r="M1162">
        <f t="shared" si="208"/>
        <v>0</v>
      </c>
    </row>
    <row r="1163" spans="1:13" x14ac:dyDescent="0.2">
      <c r="A1163">
        <v>1162</v>
      </c>
      <c r="B1163" t="s">
        <v>1137</v>
      </c>
      <c r="C1163" t="s">
        <v>1140</v>
      </c>
      <c r="D1163" t="str">
        <f t="shared" ref="D1163:D1194" si="218">LEFT(C1163,FIND("(",C1163)-3)</f>
        <v>Boris Johnson</v>
      </c>
      <c r="E1163" t="str">
        <f t="shared" ref="E1163:E1194" si="219">MID(C1163,FIND("(",C1163)+1,5)</f>
        <v>00:00</v>
      </c>
      <c r="F1163">
        <f t="shared" si="211"/>
        <v>295</v>
      </c>
      <c r="H1163" t="str">
        <f t="shared" si="212"/>
        <v>Mar 21, 2020</v>
      </c>
      <c r="I1163" t="str">
        <f t="shared" si="215"/>
        <v>00:00</v>
      </c>
      <c r="J1163" s="5">
        <f t="shared" si="216"/>
        <v>0</v>
      </c>
      <c r="K1163">
        <f t="shared" si="213"/>
        <v>0</v>
      </c>
      <c r="L1163">
        <f t="shared" si="217"/>
        <v>2.6562499999999999E-2</v>
      </c>
      <c r="M1163">
        <f t="shared" si="208"/>
        <v>2.6562499999999999E-2</v>
      </c>
    </row>
    <row r="1164" spans="1:13" x14ac:dyDescent="0.2">
      <c r="A1164">
        <v>1163</v>
      </c>
      <c r="B1164" t="s">
        <v>1137</v>
      </c>
      <c r="C1164" t="s">
        <v>1141</v>
      </c>
      <c r="D1164" t="str">
        <f t="shared" si="218"/>
        <v>Boris Johnson</v>
      </c>
      <c r="E1164" t="str">
        <f t="shared" si="219"/>
        <v>00:17</v>
      </c>
      <c r="F1164">
        <f t="shared" si="211"/>
        <v>374</v>
      </c>
      <c r="H1164" t="str">
        <f t="shared" si="212"/>
        <v>Mar 21, 2020</v>
      </c>
      <c r="I1164" t="str">
        <f t="shared" si="215"/>
        <v>00:00</v>
      </c>
      <c r="J1164" s="5">
        <f t="shared" si="216"/>
        <v>1.9675925925925926E-4</v>
      </c>
      <c r="K1164">
        <f t="shared" si="213"/>
        <v>0</v>
      </c>
      <c r="L1164">
        <f t="shared" si="217"/>
        <v>2.6562499999999999E-2</v>
      </c>
      <c r="M1164">
        <f t="shared" si="208"/>
        <v>2.6562499999999999E-2</v>
      </c>
    </row>
    <row r="1165" spans="1:13" x14ac:dyDescent="0.2">
      <c r="A1165">
        <v>1164</v>
      </c>
      <c r="B1165" t="s">
        <v>1137</v>
      </c>
      <c r="C1165" t="s">
        <v>1142</v>
      </c>
      <c r="D1165" t="str">
        <f t="shared" si="218"/>
        <v>Boris Johnson</v>
      </c>
      <c r="E1165" t="str">
        <f t="shared" si="219"/>
        <v>00:43</v>
      </c>
      <c r="F1165">
        <f t="shared" si="211"/>
        <v>547</v>
      </c>
      <c r="H1165" t="str">
        <f t="shared" si="212"/>
        <v>Mar 21, 2020</v>
      </c>
      <c r="I1165" t="str">
        <f t="shared" si="215"/>
        <v>00:00</v>
      </c>
      <c r="J1165" s="5">
        <f t="shared" si="216"/>
        <v>4.9768518518518521E-4</v>
      </c>
      <c r="K1165">
        <f t="shared" si="213"/>
        <v>0</v>
      </c>
      <c r="L1165">
        <f t="shared" si="217"/>
        <v>2.6562499999999999E-2</v>
      </c>
      <c r="M1165">
        <f t="shared" si="208"/>
        <v>2.6562499999999999E-2</v>
      </c>
    </row>
    <row r="1166" spans="1:13" x14ac:dyDescent="0.2">
      <c r="A1166">
        <v>1165</v>
      </c>
      <c r="B1166" t="s">
        <v>1137</v>
      </c>
      <c r="C1166" t="s">
        <v>1143</v>
      </c>
      <c r="D1166" t="str">
        <f t="shared" si="218"/>
        <v>Boris Johnson</v>
      </c>
      <c r="E1166" t="str">
        <f t="shared" si="219"/>
        <v>01:20</v>
      </c>
      <c r="F1166">
        <f t="shared" si="211"/>
        <v>334</v>
      </c>
      <c r="H1166" t="str">
        <f t="shared" si="212"/>
        <v>Mar 21, 2020</v>
      </c>
      <c r="I1166" t="str">
        <f t="shared" si="215"/>
        <v>00:00</v>
      </c>
      <c r="J1166" s="5">
        <f t="shared" si="216"/>
        <v>9.2592592592592585E-4</v>
      </c>
      <c r="K1166">
        <f t="shared" si="213"/>
        <v>0</v>
      </c>
      <c r="L1166">
        <f t="shared" si="217"/>
        <v>2.6562499999999999E-2</v>
      </c>
      <c r="M1166">
        <f t="shared" si="208"/>
        <v>2.6562499999999999E-2</v>
      </c>
    </row>
    <row r="1167" spans="1:13" x14ac:dyDescent="0.2">
      <c r="A1167">
        <v>1166</v>
      </c>
      <c r="B1167" t="s">
        <v>1137</v>
      </c>
      <c r="C1167" t="s">
        <v>1144</v>
      </c>
      <c r="D1167" t="str">
        <f t="shared" si="218"/>
        <v>Boris Johnson</v>
      </c>
      <c r="E1167" t="str">
        <f t="shared" si="219"/>
        <v>01:48</v>
      </c>
      <c r="F1167">
        <f t="shared" si="211"/>
        <v>506</v>
      </c>
      <c r="H1167" t="str">
        <f t="shared" si="212"/>
        <v>Mar 21, 2020</v>
      </c>
      <c r="I1167" t="str">
        <f t="shared" si="215"/>
        <v>00:00</v>
      </c>
      <c r="J1167" s="5">
        <f t="shared" si="216"/>
        <v>1.25E-3</v>
      </c>
      <c r="K1167">
        <f t="shared" si="213"/>
        <v>0</v>
      </c>
      <c r="L1167">
        <f t="shared" si="217"/>
        <v>2.6562499999999999E-2</v>
      </c>
      <c r="M1167">
        <f t="shared" si="208"/>
        <v>2.6562499999999999E-2</v>
      </c>
    </row>
    <row r="1168" spans="1:13" x14ac:dyDescent="0.2">
      <c r="A1168">
        <v>1167</v>
      </c>
      <c r="B1168" t="s">
        <v>1137</v>
      </c>
      <c r="C1168" t="s">
        <v>1145</v>
      </c>
      <c r="D1168" t="str">
        <f t="shared" si="218"/>
        <v>Boris Johnson</v>
      </c>
      <c r="E1168" t="str">
        <f t="shared" si="219"/>
        <v>02:25</v>
      </c>
      <c r="F1168">
        <f t="shared" si="211"/>
        <v>283</v>
      </c>
      <c r="H1168" t="str">
        <f t="shared" si="212"/>
        <v>Mar 21, 2020</v>
      </c>
      <c r="I1168" t="str">
        <f t="shared" si="215"/>
        <v>00:00</v>
      </c>
      <c r="J1168" s="5">
        <f t="shared" si="216"/>
        <v>1.6782407407407406E-3</v>
      </c>
      <c r="K1168">
        <f t="shared" si="213"/>
        <v>0</v>
      </c>
      <c r="L1168">
        <f t="shared" si="217"/>
        <v>2.6562499999999999E-2</v>
      </c>
      <c r="M1168">
        <f t="shared" si="208"/>
        <v>2.6562499999999999E-2</v>
      </c>
    </row>
    <row r="1169" spans="1:13" x14ac:dyDescent="0.2">
      <c r="A1169">
        <v>1168</v>
      </c>
      <c r="B1169" t="s">
        <v>1137</v>
      </c>
      <c r="C1169" t="s">
        <v>1146</v>
      </c>
      <c r="D1169" t="str">
        <f t="shared" si="218"/>
        <v>Boris Johnson</v>
      </c>
      <c r="E1169" t="str">
        <f t="shared" si="219"/>
        <v>02:46</v>
      </c>
      <c r="F1169">
        <f t="shared" si="211"/>
        <v>564</v>
      </c>
      <c r="H1169" t="str">
        <f t="shared" si="212"/>
        <v>Mar 21, 2020</v>
      </c>
      <c r="I1169" t="str">
        <f t="shared" si="215"/>
        <v>00:00</v>
      </c>
      <c r="J1169" s="5">
        <f t="shared" si="216"/>
        <v>1.9212962962962962E-3</v>
      </c>
      <c r="K1169">
        <f t="shared" si="213"/>
        <v>0</v>
      </c>
      <c r="L1169">
        <f t="shared" si="217"/>
        <v>2.6562499999999999E-2</v>
      </c>
      <c r="M1169">
        <f t="shared" si="208"/>
        <v>2.6562499999999999E-2</v>
      </c>
    </row>
    <row r="1170" spans="1:13" x14ac:dyDescent="0.2">
      <c r="A1170">
        <v>1169</v>
      </c>
      <c r="B1170" t="s">
        <v>1137</v>
      </c>
      <c r="C1170" t="s">
        <v>1147</v>
      </c>
      <c r="D1170" t="str">
        <f t="shared" si="218"/>
        <v>Boris Johnson</v>
      </c>
      <c r="E1170" t="str">
        <f t="shared" si="219"/>
        <v>03:27</v>
      </c>
      <c r="F1170">
        <f t="shared" si="211"/>
        <v>216</v>
      </c>
      <c r="H1170" t="str">
        <f t="shared" si="212"/>
        <v>Mar 21, 2020</v>
      </c>
      <c r="I1170" t="str">
        <f t="shared" si="215"/>
        <v>00:00</v>
      </c>
      <c r="J1170" s="5">
        <f t="shared" si="216"/>
        <v>2.3958333333333336E-3</v>
      </c>
      <c r="K1170">
        <f t="shared" si="213"/>
        <v>0</v>
      </c>
      <c r="L1170">
        <f t="shared" si="217"/>
        <v>2.6562499999999999E-2</v>
      </c>
      <c r="M1170">
        <f t="shared" si="208"/>
        <v>2.6562499999999999E-2</v>
      </c>
    </row>
    <row r="1171" spans="1:13" x14ac:dyDescent="0.2">
      <c r="A1171">
        <v>1170</v>
      </c>
      <c r="B1171" t="s">
        <v>1137</v>
      </c>
      <c r="C1171" t="s">
        <v>1148</v>
      </c>
      <c r="D1171" t="str">
        <f t="shared" si="218"/>
        <v>Boris Johnson</v>
      </c>
      <c r="E1171" t="str">
        <f t="shared" si="219"/>
        <v>03:41</v>
      </c>
      <c r="F1171">
        <f t="shared" si="211"/>
        <v>454</v>
      </c>
      <c r="H1171" t="str">
        <f t="shared" si="212"/>
        <v>Mar 21, 2020</v>
      </c>
      <c r="I1171" t="str">
        <f t="shared" si="215"/>
        <v>00:00</v>
      </c>
      <c r="J1171" s="5">
        <f t="shared" si="216"/>
        <v>2.5578703703703705E-3</v>
      </c>
      <c r="K1171">
        <f t="shared" si="213"/>
        <v>0</v>
      </c>
      <c r="L1171">
        <f t="shared" si="217"/>
        <v>2.6562499999999999E-2</v>
      </c>
      <c r="M1171">
        <f t="shared" si="208"/>
        <v>2.6562499999999999E-2</v>
      </c>
    </row>
    <row r="1172" spans="1:13" x14ac:dyDescent="0.2">
      <c r="A1172">
        <v>1171</v>
      </c>
      <c r="B1172" t="s">
        <v>1137</v>
      </c>
      <c r="C1172" t="s">
        <v>1149</v>
      </c>
      <c r="D1172" t="str">
        <f t="shared" si="218"/>
        <v>Boris Johnson</v>
      </c>
      <c r="E1172" t="str">
        <f t="shared" si="219"/>
        <v>04:23</v>
      </c>
      <c r="F1172">
        <f t="shared" si="211"/>
        <v>266</v>
      </c>
      <c r="H1172" t="str">
        <f t="shared" si="212"/>
        <v>Mar 21, 2020</v>
      </c>
      <c r="I1172" t="str">
        <f t="shared" si="215"/>
        <v>00:00</v>
      </c>
      <c r="J1172" s="5">
        <f t="shared" si="216"/>
        <v>3.0439814814814821E-3</v>
      </c>
      <c r="K1172">
        <f t="shared" si="213"/>
        <v>0</v>
      </c>
      <c r="L1172">
        <f t="shared" si="217"/>
        <v>2.6562499999999999E-2</v>
      </c>
      <c r="M1172">
        <f t="shared" si="208"/>
        <v>2.6562499999999999E-2</v>
      </c>
    </row>
    <row r="1173" spans="1:13" x14ac:dyDescent="0.2">
      <c r="A1173">
        <v>1172</v>
      </c>
      <c r="B1173" t="s">
        <v>1137</v>
      </c>
      <c r="C1173" t="s">
        <v>1150</v>
      </c>
      <c r="D1173" t="str">
        <f t="shared" si="218"/>
        <v>Boris Johnson</v>
      </c>
      <c r="E1173" t="str">
        <f t="shared" si="219"/>
        <v>04:43</v>
      </c>
      <c r="F1173">
        <f t="shared" si="211"/>
        <v>546</v>
      </c>
      <c r="H1173" t="str">
        <f t="shared" si="212"/>
        <v>Mar 21, 2020</v>
      </c>
      <c r="I1173" t="str">
        <f t="shared" si="215"/>
        <v>00:00</v>
      </c>
      <c r="J1173" s="5">
        <f t="shared" si="216"/>
        <v>3.2754629629629631E-3</v>
      </c>
      <c r="K1173">
        <f t="shared" si="213"/>
        <v>0</v>
      </c>
      <c r="L1173">
        <f t="shared" si="217"/>
        <v>2.6562499999999999E-2</v>
      </c>
      <c r="M1173">
        <f t="shared" si="208"/>
        <v>2.6562499999999999E-2</v>
      </c>
    </row>
    <row r="1174" spans="1:13" x14ac:dyDescent="0.2">
      <c r="A1174">
        <v>1173</v>
      </c>
      <c r="B1174" t="s">
        <v>1137</v>
      </c>
      <c r="C1174" t="s">
        <v>1151</v>
      </c>
      <c r="D1174" t="str">
        <f t="shared" si="218"/>
        <v>Boris Johnson</v>
      </c>
      <c r="E1174" t="str">
        <f t="shared" si="219"/>
        <v>05:27</v>
      </c>
      <c r="F1174">
        <f t="shared" si="211"/>
        <v>355</v>
      </c>
      <c r="H1174" t="str">
        <f t="shared" si="212"/>
        <v>Mar 21, 2020</v>
      </c>
      <c r="I1174" t="str">
        <f t="shared" si="215"/>
        <v>00:00</v>
      </c>
      <c r="J1174" s="5">
        <f t="shared" si="216"/>
        <v>3.7847222222222223E-3</v>
      </c>
      <c r="K1174">
        <f t="shared" si="213"/>
        <v>0</v>
      </c>
      <c r="L1174">
        <f t="shared" si="217"/>
        <v>2.6562499999999999E-2</v>
      </c>
      <c r="M1174">
        <f t="shared" si="208"/>
        <v>2.6562499999999999E-2</v>
      </c>
    </row>
    <row r="1175" spans="1:13" x14ac:dyDescent="0.2">
      <c r="A1175">
        <v>1174</v>
      </c>
      <c r="B1175" t="s">
        <v>1137</v>
      </c>
      <c r="C1175" t="s">
        <v>1152</v>
      </c>
      <c r="D1175" t="str">
        <f t="shared" si="218"/>
        <v>Boris Johnson</v>
      </c>
      <c r="E1175" t="str">
        <f t="shared" si="219"/>
        <v>05:55</v>
      </c>
      <c r="F1175">
        <f t="shared" si="211"/>
        <v>195</v>
      </c>
      <c r="H1175" t="str">
        <f t="shared" si="212"/>
        <v>Mar 21, 2020</v>
      </c>
      <c r="I1175" t="str">
        <f t="shared" si="215"/>
        <v>00:00</v>
      </c>
      <c r="J1175" s="5">
        <f t="shared" si="216"/>
        <v>4.108796296296297E-3</v>
      </c>
      <c r="K1175">
        <f t="shared" si="213"/>
        <v>0</v>
      </c>
      <c r="L1175">
        <f t="shared" si="217"/>
        <v>2.6562499999999999E-2</v>
      </c>
      <c r="M1175">
        <f t="shared" si="208"/>
        <v>2.6562499999999999E-2</v>
      </c>
    </row>
    <row r="1176" spans="1:13" x14ac:dyDescent="0.2">
      <c r="A1176">
        <v>1175</v>
      </c>
      <c r="B1176" t="s">
        <v>1137</v>
      </c>
      <c r="C1176" t="s">
        <v>1153</v>
      </c>
      <c r="D1176" t="str">
        <f t="shared" si="218"/>
        <v>Boris Johnson</v>
      </c>
      <c r="E1176" t="str">
        <f t="shared" si="219"/>
        <v>06:11</v>
      </c>
      <c r="F1176">
        <f t="shared" si="211"/>
        <v>137</v>
      </c>
      <c r="H1176" t="str">
        <f t="shared" si="212"/>
        <v>Mar 21, 2020</v>
      </c>
      <c r="I1176" t="str">
        <f t="shared" si="215"/>
        <v>00:00</v>
      </c>
      <c r="J1176" s="5">
        <f t="shared" si="216"/>
        <v>4.2939814814814811E-3</v>
      </c>
      <c r="K1176">
        <f t="shared" si="213"/>
        <v>0</v>
      </c>
      <c r="L1176">
        <f t="shared" si="217"/>
        <v>2.6562499999999999E-2</v>
      </c>
      <c r="M1176">
        <f t="shared" si="208"/>
        <v>2.6562499999999999E-2</v>
      </c>
    </row>
    <row r="1177" spans="1:13" x14ac:dyDescent="0.2">
      <c r="A1177">
        <v>1176</v>
      </c>
      <c r="B1177" t="s">
        <v>1137</v>
      </c>
      <c r="C1177" t="s">
        <v>1154</v>
      </c>
      <c r="D1177" t="str">
        <f t="shared" si="218"/>
        <v>Rishi Sunak</v>
      </c>
      <c r="E1177" t="str">
        <f t="shared" si="219"/>
        <v>06:19</v>
      </c>
      <c r="F1177">
        <f t="shared" si="211"/>
        <v>333</v>
      </c>
      <c r="H1177" t="str">
        <f t="shared" si="212"/>
        <v>Mar 21, 2020</v>
      </c>
      <c r="I1177" t="str">
        <f t="shared" si="215"/>
        <v>06:19</v>
      </c>
      <c r="J1177" s="5">
        <f t="shared" si="216"/>
        <v>4.386574074074074E-3</v>
      </c>
      <c r="K1177">
        <f t="shared" si="213"/>
        <v>4.386574074074074E-3</v>
      </c>
      <c r="L1177">
        <f t="shared" si="217"/>
        <v>2.5092592592592593E-2</v>
      </c>
      <c r="M1177">
        <f t="shared" si="208"/>
        <v>2.0706018518518519E-2</v>
      </c>
    </row>
    <row r="1178" spans="1:13" x14ac:dyDescent="0.2">
      <c r="A1178">
        <v>1177</v>
      </c>
      <c r="B1178" t="s">
        <v>1137</v>
      </c>
      <c r="C1178" t="s">
        <v>1155</v>
      </c>
      <c r="D1178" t="str">
        <f t="shared" si="218"/>
        <v>Rishi Sunak</v>
      </c>
      <c r="E1178" t="str">
        <f t="shared" si="219"/>
        <v>06:39</v>
      </c>
      <c r="F1178">
        <f t="shared" si="211"/>
        <v>591</v>
      </c>
      <c r="H1178" t="str">
        <f t="shared" si="212"/>
        <v>Mar 21, 2020</v>
      </c>
      <c r="I1178" t="str">
        <f t="shared" si="215"/>
        <v>06:19</v>
      </c>
      <c r="J1178" s="5">
        <f t="shared" si="216"/>
        <v>4.6180555555555558E-3</v>
      </c>
      <c r="K1178">
        <f t="shared" si="213"/>
        <v>4.386574074074074E-3</v>
      </c>
      <c r="L1178">
        <f t="shared" si="217"/>
        <v>2.5092592592592593E-2</v>
      </c>
      <c r="M1178">
        <f t="shared" si="208"/>
        <v>2.0706018518518519E-2</v>
      </c>
    </row>
    <row r="1179" spans="1:13" x14ac:dyDescent="0.2">
      <c r="A1179">
        <v>1178</v>
      </c>
      <c r="B1179" t="s">
        <v>1137</v>
      </c>
      <c r="C1179" t="s">
        <v>1156</v>
      </c>
      <c r="D1179" t="str">
        <f t="shared" si="218"/>
        <v>Rishi Sunak</v>
      </c>
      <c r="E1179" t="str">
        <f t="shared" si="219"/>
        <v>07:25</v>
      </c>
      <c r="F1179">
        <f t="shared" si="211"/>
        <v>345</v>
      </c>
      <c r="H1179" t="str">
        <f t="shared" si="212"/>
        <v>Mar 21, 2020</v>
      </c>
      <c r="I1179" t="str">
        <f t="shared" si="215"/>
        <v>06:19</v>
      </c>
      <c r="J1179" s="5">
        <f t="shared" si="216"/>
        <v>5.1504629629629635E-3</v>
      </c>
      <c r="K1179">
        <f t="shared" si="213"/>
        <v>4.386574074074074E-3</v>
      </c>
      <c r="L1179">
        <f t="shared" si="217"/>
        <v>2.5092592592592593E-2</v>
      </c>
      <c r="M1179">
        <f t="shared" si="208"/>
        <v>2.0706018518518519E-2</v>
      </c>
    </row>
    <row r="1180" spans="1:13" x14ac:dyDescent="0.2">
      <c r="A1180">
        <v>1179</v>
      </c>
      <c r="B1180" t="s">
        <v>1137</v>
      </c>
      <c r="C1180" t="s">
        <v>1157</v>
      </c>
      <c r="D1180" t="str">
        <f t="shared" si="218"/>
        <v>Rishi Sunak</v>
      </c>
      <c r="E1180" t="str">
        <f t="shared" si="219"/>
        <v>07:49</v>
      </c>
      <c r="F1180">
        <f t="shared" si="211"/>
        <v>535</v>
      </c>
      <c r="H1180" t="str">
        <f t="shared" si="212"/>
        <v>Mar 21, 2020</v>
      </c>
      <c r="I1180" t="str">
        <f t="shared" si="215"/>
        <v>06:19</v>
      </c>
      <c r="J1180" s="5">
        <f t="shared" si="216"/>
        <v>5.4282407407407404E-3</v>
      </c>
      <c r="K1180">
        <f t="shared" si="213"/>
        <v>4.386574074074074E-3</v>
      </c>
      <c r="L1180">
        <f t="shared" si="217"/>
        <v>2.5092592592592593E-2</v>
      </c>
      <c r="M1180">
        <f t="shared" si="208"/>
        <v>2.0706018518518519E-2</v>
      </c>
    </row>
    <row r="1181" spans="1:13" x14ac:dyDescent="0.2">
      <c r="A1181">
        <v>1180</v>
      </c>
      <c r="B1181" t="s">
        <v>1137</v>
      </c>
      <c r="C1181" t="s">
        <v>1158</v>
      </c>
      <c r="D1181" t="str">
        <f t="shared" si="218"/>
        <v>Rishi Sunak</v>
      </c>
      <c r="E1181" t="str">
        <f t="shared" si="219"/>
        <v>08:28</v>
      </c>
      <c r="F1181">
        <f t="shared" si="211"/>
        <v>310</v>
      </c>
      <c r="H1181" t="str">
        <f t="shared" si="212"/>
        <v>Mar 21, 2020</v>
      </c>
      <c r="I1181" t="str">
        <f t="shared" si="215"/>
        <v>06:19</v>
      </c>
      <c r="J1181" s="5">
        <f t="shared" si="216"/>
        <v>5.8796296296296296E-3</v>
      </c>
      <c r="K1181">
        <f t="shared" si="213"/>
        <v>4.386574074074074E-3</v>
      </c>
      <c r="L1181">
        <f t="shared" si="217"/>
        <v>2.5092592592592593E-2</v>
      </c>
      <c r="M1181">
        <f t="shared" si="208"/>
        <v>2.0706018518518519E-2</v>
      </c>
    </row>
    <row r="1182" spans="1:13" x14ac:dyDescent="0.2">
      <c r="A1182">
        <v>1181</v>
      </c>
      <c r="B1182" t="s">
        <v>1137</v>
      </c>
      <c r="C1182" t="s">
        <v>1159</v>
      </c>
      <c r="D1182" t="str">
        <f t="shared" si="218"/>
        <v>Rishi Sunak</v>
      </c>
      <c r="E1182" t="str">
        <f t="shared" si="219"/>
        <v>08:51</v>
      </c>
      <c r="F1182">
        <f t="shared" si="211"/>
        <v>563</v>
      </c>
      <c r="H1182" t="str">
        <f t="shared" si="212"/>
        <v>Mar 21, 2020</v>
      </c>
      <c r="I1182" t="str">
        <f t="shared" si="215"/>
        <v>06:19</v>
      </c>
      <c r="J1182" s="5">
        <f t="shared" si="216"/>
        <v>6.145833333333333E-3</v>
      </c>
      <c r="K1182">
        <f t="shared" si="213"/>
        <v>4.386574074074074E-3</v>
      </c>
      <c r="L1182">
        <f t="shared" si="217"/>
        <v>2.5092592592592593E-2</v>
      </c>
      <c r="M1182">
        <f t="shared" si="208"/>
        <v>2.0706018518518519E-2</v>
      </c>
    </row>
    <row r="1183" spans="1:13" x14ac:dyDescent="0.2">
      <c r="A1183">
        <v>1182</v>
      </c>
      <c r="B1183" t="s">
        <v>1137</v>
      </c>
      <c r="C1183" t="s">
        <v>1160</v>
      </c>
      <c r="D1183" t="str">
        <f t="shared" si="218"/>
        <v>Rishi Sunak</v>
      </c>
      <c r="E1183" t="str">
        <f t="shared" si="219"/>
        <v>09:34</v>
      </c>
      <c r="F1183">
        <f t="shared" si="211"/>
        <v>347</v>
      </c>
      <c r="H1183" t="str">
        <f t="shared" si="212"/>
        <v>Mar 21, 2020</v>
      </c>
      <c r="I1183" t="str">
        <f t="shared" si="215"/>
        <v>06:19</v>
      </c>
      <c r="J1183" s="5">
        <f t="shared" si="216"/>
        <v>6.6435185185185182E-3</v>
      </c>
      <c r="K1183">
        <f t="shared" si="213"/>
        <v>4.386574074074074E-3</v>
      </c>
      <c r="L1183">
        <f t="shared" si="217"/>
        <v>2.5092592592592593E-2</v>
      </c>
      <c r="M1183">
        <f t="shared" ref="M1183:M1246" si="220">L1183-K1183</f>
        <v>2.0706018518518519E-2</v>
      </c>
    </row>
    <row r="1184" spans="1:13" x14ac:dyDescent="0.2">
      <c r="A1184">
        <v>1183</v>
      </c>
      <c r="B1184" t="s">
        <v>1137</v>
      </c>
      <c r="C1184" t="s">
        <v>1161</v>
      </c>
      <c r="D1184" t="str">
        <f t="shared" si="218"/>
        <v>Rishi Sunak</v>
      </c>
      <c r="E1184" t="str">
        <f t="shared" si="219"/>
        <v>10:00</v>
      </c>
      <c r="F1184">
        <f t="shared" si="211"/>
        <v>341</v>
      </c>
      <c r="H1184" t="str">
        <f t="shared" si="212"/>
        <v>Mar 21, 2020</v>
      </c>
      <c r="I1184" t="str">
        <f t="shared" si="215"/>
        <v>06:19</v>
      </c>
      <c r="J1184" s="5">
        <f t="shared" si="216"/>
        <v>6.9444444444444441E-3</v>
      </c>
      <c r="K1184">
        <f t="shared" si="213"/>
        <v>4.386574074074074E-3</v>
      </c>
      <c r="L1184">
        <f t="shared" si="217"/>
        <v>2.5092592592592593E-2</v>
      </c>
      <c r="M1184">
        <f t="shared" si="220"/>
        <v>2.0706018518518519E-2</v>
      </c>
    </row>
    <row r="1185" spans="1:13" x14ac:dyDescent="0.2">
      <c r="A1185">
        <v>1184</v>
      </c>
      <c r="B1185" t="s">
        <v>1137</v>
      </c>
      <c r="C1185" t="s">
        <v>1162</v>
      </c>
      <c r="D1185" t="str">
        <f t="shared" si="218"/>
        <v>Rishi Sunak</v>
      </c>
      <c r="E1185" t="str">
        <f t="shared" si="219"/>
        <v>10:22</v>
      </c>
      <c r="F1185">
        <f t="shared" si="211"/>
        <v>386</v>
      </c>
      <c r="H1185" t="str">
        <f t="shared" si="212"/>
        <v>Mar 21, 2020</v>
      </c>
      <c r="I1185" t="str">
        <f t="shared" si="215"/>
        <v>06:19</v>
      </c>
      <c r="J1185" s="5">
        <f t="shared" si="216"/>
        <v>7.1990740740740739E-3</v>
      </c>
      <c r="K1185">
        <f t="shared" si="213"/>
        <v>4.386574074074074E-3</v>
      </c>
      <c r="L1185">
        <f t="shared" si="217"/>
        <v>2.5092592592592593E-2</v>
      </c>
      <c r="M1185">
        <f t="shared" si="220"/>
        <v>2.0706018518518519E-2</v>
      </c>
    </row>
    <row r="1186" spans="1:13" x14ac:dyDescent="0.2">
      <c r="A1186">
        <v>1185</v>
      </c>
      <c r="B1186" t="s">
        <v>1137</v>
      </c>
      <c r="C1186" t="s">
        <v>1163</v>
      </c>
      <c r="D1186" t="str">
        <f t="shared" si="218"/>
        <v>Rishi Sunak</v>
      </c>
      <c r="E1186" t="str">
        <f t="shared" si="219"/>
        <v>10:47</v>
      </c>
      <c r="F1186">
        <f t="shared" si="211"/>
        <v>528</v>
      </c>
      <c r="H1186" t="str">
        <f t="shared" si="212"/>
        <v>Mar 21, 2020</v>
      </c>
      <c r="I1186" t="str">
        <f t="shared" si="215"/>
        <v>06:19</v>
      </c>
      <c r="J1186" s="5">
        <f t="shared" si="216"/>
        <v>7.4884259259259262E-3</v>
      </c>
      <c r="K1186">
        <f t="shared" si="213"/>
        <v>4.386574074074074E-3</v>
      </c>
      <c r="L1186">
        <f t="shared" si="217"/>
        <v>2.5092592592592593E-2</v>
      </c>
      <c r="M1186">
        <f t="shared" si="220"/>
        <v>2.0706018518518519E-2</v>
      </c>
    </row>
    <row r="1187" spans="1:13" x14ac:dyDescent="0.2">
      <c r="A1187">
        <v>1186</v>
      </c>
      <c r="B1187" t="s">
        <v>1137</v>
      </c>
      <c r="C1187" t="s">
        <v>1164</v>
      </c>
      <c r="D1187" t="str">
        <f t="shared" si="218"/>
        <v>Rishi Sunak</v>
      </c>
      <c r="E1187" t="str">
        <f t="shared" si="219"/>
        <v>11:20</v>
      </c>
      <c r="F1187">
        <f t="shared" si="211"/>
        <v>447</v>
      </c>
      <c r="H1187" t="str">
        <f t="shared" si="212"/>
        <v>Mar 21, 2020</v>
      </c>
      <c r="I1187" t="str">
        <f t="shared" si="215"/>
        <v>06:19</v>
      </c>
      <c r="J1187" s="5">
        <f t="shared" si="216"/>
        <v>7.8703703703703713E-3</v>
      </c>
      <c r="K1187">
        <f t="shared" si="213"/>
        <v>4.386574074074074E-3</v>
      </c>
      <c r="L1187">
        <f t="shared" si="217"/>
        <v>2.5092592592592593E-2</v>
      </c>
      <c r="M1187">
        <f t="shared" si="220"/>
        <v>2.0706018518518519E-2</v>
      </c>
    </row>
    <row r="1188" spans="1:13" x14ac:dyDescent="0.2">
      <c r="A1188">
        <v>1187</v>
      </c>
      <c r="B1188" t="s">
        <v>1137</v>
      </c>
      <c r="C1188" t="s">
        <v>1165</v>
      </c>
      <c r="D1188" t="str">
        <f t="shared" si="218"/>
        <v>Rishi Sunak</v>
      </c>
      <c r="E1188" t="str">
        <f t="shared" si="219"/>
        <v>11:57</v>
      </c>
      <c r="F1188">
        <f t="shared" si="211"/>
        <v>707</v>
      </c>
      <c r="H1188" t="str">
        <f t="shared" si="212"/>
        <v>Mar 21, 2020</v>
      </c>
      <c r="I1188" t="str">
        <f t="shared" si="215"/>
        <v>06:19</v>
      </c>
      <c r="J1188" s="5">
        <f t="shared" si="216"/>
        <v>8.2986111111111108E-3</v>
      </c>
      <c r="K1188">
        <f t="shared" si="213"/>
        <v>4.386574074074074E-3</v>
      </c>
      <c r="L1188">
        <f t="shared" si="217"/>
        <v>2.5092592592592593E-2</v>
      </c>
      <c r="M1188">
        <f t="shared" si="220"/>
        <v>2.0706018518518519E-2</v>
      </c>
    </row>
    <row r="1189" spans="1:13" x14ac:dyDescent="0.2">
      <c r="A1189">
        <v>1188</v>
      </c>
      <c r="B1189" t="s">
        <v>1137</v>
      </c>
      <c r="C1189" t="s">
        <v>1166</v>
      </c>
      <c r="D1189" t="str">
        <f t="shared" si="218"/>
        <v>Rishi Sunak</v>
      </c>
      <c r="E1189" t="str">
        <f t="shared" si="219"/>
        <v>12:47</v>
      </c>
      <c r="F1189">
        <f t="shared" si="211"/>
        <v>276</v>
      </c>
      <c r="H1189" t="str">
        <f t="shared" si="212"/>
        <v>Mar 21, 2020</v>
      </c>
      <c r="I1189" t="str">
        <f t="shared" si="215"/>
        <v>06:19</v>
      </c>
      <c r="J1189" s="5">
        <f t="shared" si="216"/>
        <v>8.8773148148148153E-3</v>
      </c>
      <c r="K1189">
        <f t="shared" si="213"/>
        <v>4.386574074074074E-3</v>
      </c>
      <c r="L1189">
        <f t="shared" si="217"/>
        <v>2.5092592592592593E-2</v>
      </c>
      <c r="M1189">
        <f t="shared" si="220"/>
        <v>2.0706018518518519E-2</v>
      </c>
    </row>
    <row r="1190" spans="1:13" x14ac:dyDescent="0.2">
      <c r="A1190">
        <v>1189</v>
      </c>
      <c r="B1190" t="s">
        <v>1137</v>
      </c>
      <c r="C1190" t="s">
        <v>1167</v>
      </c>
      <c r="D1190" t="str">
        <f t="shared" si="218"/>
        <v>Rishi Sunak</v>
      </c>
      <c r="E1190" t="str">
        <f t="shared" si="219"/>
        <v>13:07</v>
      </c>
      <c r="F1190">
        <f t="shared" si="211"/>
        <v>289</v>
      </c>
      <c r="H1190" t="str">
        <f t="shared" si="212"/>
        <v>Mar 21, 2020</v>
      </c>
      <c r="I1190" t="str">
        <f t="shared" si="215"/>
        <v>06:19</v>
      </c>
      <c r="J1190" s="5">
        <f t="shared" si="216"/>
        <v>9.1087962962962971E-3</v>
      </c>
      <c r="K1190">
        <f t="shared" si="213"/>
        <v>4.386574074074074E-3</v>
      </c>
      <c r="L1190">
        <f t="shared" si="217"/>
        <v>2.5092592592592593E-2</v>
      </c>
      <c r="M1190">
        <f t="shared" si="220"/>
        <v>2.0706018518518519E-2</v>
      </c>
    </row>
    <row r="1191" spans="1:13" x14ac:dyDescent="0.2">
      <c r="A1191">
        <v>1190</v>
      </c>
      <c r="B1191" t="s">
        <v>1137</v>
      </c>
      <c r="C1191" t="s">
        <v>1168</v>
      </c>
      <c r="D1191" t="str">
        <f t="shared" si="218"/>
        <v>Rishi Sunak</v>
      </c>
      <c r="E1191" t="str">
        <f t="shared" si="219"/>
        <v>13:30</v>
      </c>
      <c r="F1191">
        <f t="shared" si="211"/>
        <v>343</v>
      </c>
      <c r="H1191" t="str">
        <f t="shared" si="212"/>
        <v>Mar 21, 2020</v>
      </c>
      <c r="I1191" t="str">
        <f t="shared" si="215"/>
        <v>06:19</v>
      </c>
      <c r="J1191" s="5">
        <f t="shared" si="216"/>
        <v>9.3749999999999997E-3</v>
      </c>
      <c r="K1191">
        <f t="shared" si="213"/>
        <v>4.386574074074074E-3</v>
      </c>
      <c r="L1191">
        <f t="shared" si="217"/>
        <v>2.5092592592592593E-2</v>
      </c>
      <c r="M1191">
        <f t="shared" si="220"/>
        <v>2.0706018518518519E-2</v>
      </c>
    </row>
    <row r="1192" spans="1:13" x14ac:dyDescent="0.2">
      <c r="A1192">
        <v>1191</v>
      </c>
      <c r="B1192" t="s">
        <v>1137</v>
      </c>
      <c r="C1192" t="s">
        <v>1169</v>
      </c>
      <c r="D1192" t="str">
        <f t="shared" si="218"/>
        <v>Rishi Sunak</v>
      </c>
      <c r="E1192" t="str">
        <f t="shared" si="219"/>
        <v>13:56</v>
      </c>
      <c r="F1192">
        <f t="shared" si="211"/>
        <v>628</v>
      </c>
      <c r="H1192" t="str">
        <f t="shared" si="212"/>
        <v>Mar 21, 2020</v>
      </c>
      <c r="I1192" t="str">
        <f t="shared" si="215"/>
        <v>06:19</v>
      </c>
      <c r="J1192" s="5">
        <f t="shared" si="216"/>
        <v>9.6759259259259264E-3</v>
      </c>
      <c r="K1192">
        <f t="shared" si="213"/>
        <v>4.386574074074074E-3</v>
      </c>
      <c r="L1192">
        <f t="shared" si="217"/>
        <v>2.5092592592592593E-2</v>
      </c>
      <c r="M1192">
        <f t="shared" si="220"/>
        <v>2.0706018518518519E-2</v>
      </c>
    </row>
    <row r="1193" spans="1:13" x14ac:dyDescent="0.2">
      <c r="A1193">
        <v>1192</v>
      </c>
      <c r="B1193" t="s">
        <v>1137</v>
      </c>
      <c r="C1193" t="s">
        <v>1170</v>
      </c>
      <c r="D1193" t="str">
        <f t="shared" si="218"/>
        <v>Rishi Sunak</v>
      </c>
      <c r="E1193" t="str">
        <f t="shared" si="219"/>
        <v>14:41</v>
      </c>
      <c r="F1193">
        <f t="shared" si="211"/>
        <v>510</v>
      </c>
      <c r="H1193" t="str">
        <f t="shared" si="212"/>
        <v>Mar 21, 2020</v>
      </c>
      <c r="I1193" t="str">
        <f t="shared" si="215"/>
        <v>06:19</v>
      </c>
      <c r="J1193" s="5">
        <f t="shared" si="216"/>
        <v>1.019675925925926E-2</v>
      </c>
      <c r="K1193">
        <f t="shared" si="213"/>
        <v>4.386574074074074E-3</v>
      </c>
      <c r="L1193">
        <f t="shared" si="217"/>
        <v>2.5092592592592593E-2</v>
      </c>
      <c r="M1193">
        <f t="shared" si="220"/>
        <v>2.0706018518518519E-2</v>
      </c>
    </row>
    <row r="1194" spans="1:13" x14ac:dyDescent="0.2">
      <c r="A1194">
        <v>1193</v>
      </c>
      <c r="B1194" t="s">
        <v>1137</v>
      </c>
      <c r="C1194" t="s">
        <v>1171</v>
      </c>
      <c r="D1194" t="str">
        <f t="shared" si="218"/>
        <v>Rishi Sunak</v>
      </c>
      <c r="E1194" t="str">
        <f t="shared" si="219"/>
        <v>15:16</v>
      </c>
      <c r="F1194">
        <f t="shared" si="211"/>
        <v>290</v>
      </c>
      <c r="H1194" t="str">
        <f t="shared" si="212"/>
        <v>Mar 21, 2020</v>
      </c>
      <c r="I1194" t="str">
        <f t="shared" si="215"/>
        <v>06:19</v>
      </c>
      <c r="J1194" s="5">
        <f t="shared" si="216"/>
        <v>1.0601851851851854E-2</v>
      </c>
      <c r="K1194">
        <f t="shared" si="213"/>
        <v>4.386574074074074E-3</v>
      </c>
      <c r="L1194">
        <f t="shared" si="217"/>
        <v>2.5092592592592593E-2</v>
      </c>
      <c r="M1194">
        <f t="shared" si="220"/>
        <v>2.0706018518518519E-2</v>
      </c>
    </row>
    <row r="1195" spans="1:13" x14ac:dyDescent="0.2">
      <c r="A1195">
        <v>1194</v>
      </c>
      <c r="B1195" t="s">
        <v>1137</v>
      </c>
      <c r="C1195" t="s">
        <v>1172</v>
      </c>
      <c r="D1195" t="str">
        <f t="shared" ref="D1195:D1226" si="221">LEFT(C1195,FIND("(",C1195)-3)</f>
        <v>Rishi Sunak</v>
      </c>
      <c r="E1195" t="str">
        <f t="shared" ref="E1195:E1226" si="222">MID(C1195,FIND("(",C1195)+1,5)</f>
        <v>15:39</v>
      </c>
      <c r="F1195">
        <f t="shared" si="211"/>
        <v>956</v>
      </c>
      <c r="H1195" t="str">
        <f t="shared" si="212"/>
        <v>Mar 21, 2020</v>
      </c>
      <c r="I1195" t="str">
        <f t="shared" si="215"/>
        <v>06:19</v>
      </c>
      <c r="J1195" s="5">
        <f t="shared" si="216"/>
        <v>1.0868055555555556E-2</v>
      </c>
      <c r="K1195">
        <f t="shared" si="213"/>
        <v>4.386574074074074E-3</v>
      </c>
      <c r="L1195">
        <f t="shared" si="217"/>
        <v>2.5092592592592593E-2</v>
      </c>
      <c r="M1195">
        <f t="shared" si="220"/>
        <v>2.0706018518518519E-2</v>
      </c>
    </row>
    <row r="1196" spans="1:13" x14ac:dyDescent="0.2">
      <c r="A1196">
        <v>1195</v>
      </c>
      <c r="B1196" t="s">
        <v>1137</v>
      </c>
      <c r="C1196" t="s">
        <v>1173</v>
      </c>
      <c r="D1196" t="str">
        <f t="shared" si="221"/>
        <v>Boris Johnson</v>
      </c>
      <c r="E1196" t="str">
        <f t="shared" si="222"/>
        <v>16:53</v>
      </c>
      <c r="F1196">
        <f t="shared" si="211"/>
        <v>106</v>
      </c>
      <c r="H1196" t="str">
        <f t="shared" si="212"/>
        <v>Mar 21, 2020</v>
      </c>
      <c r="I1196" t="str">
        <f t="shared" si="215"/>
        <v>16:53</v>
      </c>
      <c r="J1196" s="5">
        <f t="shared" si="216"/>
        <v>1.1724537037037035E-2</v>
      </c>
      <c r="K1196">
        <f t="shared" si="213"/>
        <v>0</v>
      </c>
      <c r="L1196">
        <f t="shared" si="217"/>
        <v>2.6562499999999999E-2</v>
      </c>
      <c r="M1196">
        <f t="shared" si="220"/>
        <v>2.6562499999999999E-2</v>
      </c>
    </row>
    <row r="1197" spans="1:13" x14ac:dyDescent="0.2">
      <c r="A1197">
        <v>1196</v>
      </c>
      <c r="B1197" t="s">
        <v>1137</v>
      </c>
      <c r="C1197" t="s">
        <v>1174</v>
      </c>
      <c r="D1197" t="str">
        <f t="shared" si="221"/>
        <v>Jenny Harries</v>
      </c>
      <c r="E1197" t="str">
        <f t="shared" si="222"/>
        <v>16:58</v>
      </c>
      <c r="F1197">
        <f t="shared" si="211"/>
        <v>121</v>
      </c>
      <c r="H1197" t="str">
        <f t="shared" si="212"/>
        <v>Mar 21, 2020</v>
      </c>
      <c r="I1197" t="str">
        <f t="shared" si="215"/>
        <v>16:58</v>
      </c>
      <c r="J1197" s="5">
        <f t="shared" si="216"/>
        <v>1.1782407407407406E-2</v>
      </c>
      <c r="K1197">
        <f t="shared" si="213"/>
        <v>1.1782407407407406E-2</v>
      </c>
      <c r="L1197">
        <f t="shared" si="217"/>
        <v>2.2719907407407411E-2</v>
      </c>
      <c r="M1197">
        <f t="shared" si="220"/>
        <v>1.0937500000000005E-2</v>
      </c>
    </row>
    <row r="1198" spans="1:13" x14ac:dyDescent="0.2">
      <c r="A1198">
        <v>1197</v>
      </c>
      <c r="B1198" t="s">
        <v>1137</v>
      </c>
      <c r="C1198" t="s">
        <v>1175</v>
      </c>
      <c r="D1198" t="str">
        <f t="shared" si="221"/>
        <v>Boris Johnson</v>
      </c>
      <c r="E1198" t="str">
        <f t="shared" si="222"/>
        <v>16:58</v>
      </c>
      <c r="F1198">
        <f t="shared" si="211"/>
        <v>189</v>
      </c>
      <c r="H1198" t="str">
        <f t="shared" si="212"/>
        <v>Mar 21, 2020</v>
      </c>
      <c r="I1198" t="str">
        <f t="shared" si="215"/>
        <v>16:58</v>
      </c>
      <c r="J1198" s="5">
        <f t="shared" si="216"/>
        <v>1.1782407407407406E-2</v>
      </c>
      <c r="K1198">
        <f t="shared" si="213"/>
        <v>0</v>
      </c>
      <c r="L1198">
        <f t="shared" si="217"/>
        <v>2.6562499999999999E-2</v>
      </c>
      <c r="M1198">
        <f t="shared" si="220"/>
        <v>2.6562499999999999E-2</v>
      </c>
    </row>
    <row r="1199" spans="1:13" x14ac:dyDescent="0.2">
      <c r="A1199">
        <v>1198</v>
      </c>
      <c r="B1199" t="s">
        <v>1137</v>
      </c>
      <c r="C1199" t="s">
        <v>1176</v>
      </c>
      <c r="D1199" t="str">
        <f t="shared" si="221"/>
        <v>Alex Forsyth</v>
      </c>
      <c r="E1199" t="str">
        <f t="shared" si="222"/>
        <v>17:09</v>
      </c>
      <c r="F1199">
        <f t="shared" si="211"/>
        <v>595</v>
      </c>
      <c r="H1199" t="str">
        <f t="shared" si="212"/>
        <v>Mar 21, 2020</v>
      </c>
      <c r="I1199" t="str">
        <f t="shared" si="215"/>
        <v>17:09</v>
      </c>
      <c r="J1199" s="5">
        <f t="shared" si="216"/>
        <v>1.1909722222222223E-2</v>
      </c>
      <c r="K1199">
        <f t="shared" si="213"/>
        <v>1.1909722222222223E-2</v>
      </c>
      <c r="L1199">
        <f t="shared" si="217"/>
        <v>1.1909722222222223E-2</v>
      </c>
      <c r="M1199">
        <f t="shared" si="220"/>
        <v>0</v>
      </c>
    </row>
    <row r="1200" spans="1:13" x14ac:dyDescent="0.2">
      <c r="A1200">
        <v>1199</v>
      </c>
      <c r="B1200" t="s">
        <v>1137</v>
      </c>
      <c r="C1200" t="s">
        <v>1177</v>
      </c>
      <c r="D1200" t="str">
        <f t="shared" si="221"/>
        <v>Boris Johnson</v>
      </c>
      <c r="E1200" t="str">
        <f t="shared" si="222"/>
        <v>17:39</v>
      </c>
      <c r="F1200">
        <f t="shared" si="211"/>
        <v>803</v>
      </c>
      <c r="H1200" t="str">
        <f t="shared" si="212"/>
        <v>Mar 21, 2020</v>
      </c>
      <c r="I1200" t="str">
        <f t="shared" si="215"/>
        <v>17:39</v>
      </c>
      <c r="J1200" s="5">
        <f t="shared" si="216"/>
        <v>1.2256944444444444E-2</v>
      </c>
      <c r="K1200">
        <f t="shared" si="213"/>
        <v>0</v>
      </c>
      <c r="L1200">
        <f t="shared" si="217"/>
        <v>2.6562499999999999E-2</v>
      </c>
      <c r="M1200">
        <f t="shared" si="220"/>
        <v>2.6562499999999999E-2</v>
      </c>
    </row>
    <row r="1201" spans="1:13" x14ac:dyDescent="0.2">
      <c r="A1201">
        <v>1200</v>
      </c>
      <c r="B1201" t="s">
        <v>1137</v>
      </c>
      <c r="C1201" t="s">
        <v>1178</v>
      </c>
      <c r="D1201" t="str">
        <f t="shared" si="221"/>
        <v>Boris Johnson</v>
      </c>
      <c r="E1201" t="str">
        <f t="shared" si="222"/>
        <v>18:39</v>
      </c>
      <c r="F1201">
        <f t="shared" si="211"/>
        <v>358</v>
      </c>
      <c r="H1201" t="str">
        <f t="shared" si="212"/>
        <v>Mar 21, 2020</v>
      </c>
      <c r="I1201" t="str">
        <f t="shared" si="215"/>
        <v>17:39</v>
      </c>
      <c r="J1201" s="5">
        <f t="shared" si="216"/>
        <v>1.2951388888888887E-2</v>
      </c>
      <c r="K1201">
        <f t="shared" si="213"/>
        <v>0</v>
      </c>
      <c r="L1201">
        <f t="shared" si="217"/>
        <v>2.6562499999999999E-2</v>
      </c>
      <c r="M1201">
        <f t="shared" si="220"/>
        <v>2.6562499999999999E-2</v>
      </c>
    </row>
    <row r="1202" spans="1:13" x14ac:dyDescent="0.2">
      <c r="A1202">
        <v>1201</v>
      </c>
      <c r="B1202" t="s">
        <v>1137</v>
      </c>
      <c r="C1202" t="s">
        <v>1179</v>
      </c>
      <c r="D1202" t="str">
        <f t="shared" si="221"/>
        <v>Rishi Sunak</v>
      </c>
      <c r="E1202" t="str">
        <f t="shared" si="222"/>
        <v>19:09</v>
      </c>
      <c r="F1202">
        <f t="shared" si="211"/>
        <v>758</v>
      </c>
      <c r="H1202" t="str">
        <f t="shared" si="212"/>
        <v>Mar 21, 2020</v>
      </c>
      <c r="I1202" t="str">
        <f t="shared" si="215"/>
        <v>19:09</v>
      </c>
      <c r="J1202" s="5">
        <f t="shared" si="216"/>
        <v>1.329861111111111E-2</v>
      </c>
      <c r="K1202">
        <f t="shared" si="213"/>
        <v>4.386574074074074E-3</v>
      </c>
      <c r="L1202">
        <f t="shared" si="217"/>
        <v>2.5092592592592593E-2</v>
      </c>
      <c r="M1202">
        <f t="shared" si="220"/>
        <v>2.0706018518518519E-2</v>
      </c>
    </row>
    <row r="1203" spans="1:13" x14ac:dyDescent="0.2">
      <c r="A1203">
        <v>1202</v>
      </c>
      <c r="B1203" t="s">
        <v>1137</v>
      </c>
      <c r="C1203" t="s">
        <v>1180</v>
      </c>
      <c r="D1203" t="str">
        <f t="shared" si="221"/>
        <v>Rishi Sunak</v>
      </c>
      <c r="E1203" t="str">
        <f t="shared" si="222"/>
        <v>19:50</v>
      </c>
      <c r="F1203">
        <f t="shared" si="211"/>
        <v>555</v>
      </c>
      <c r="H1203" t="str">
        <f t="shared" si="212"/>
        <v>Mar 21, 2020</v>
      </c>
      <c r="I1203" t="str">
        <f t="shared" si="215"/>
        <v>19:09</v>
      </c>
      <c r="J1203" s="5">
        <f t="shared" si="216"/>
        <v>1.3773148148148147E-2</v>
      </c>
      <c r="K1203">
        <f t="shared" si="213"/>
        <v>4.386574074074074E-3</v>
      </c>
      <c r="L1203">
        <f t="shared" si="217"/>
        <v>2.5092592592592593E-2</v>
      </c>
      <c r="M1203">
        <f t="shared" si="220"/>
        <v>2.0706018518518519E-2</v>
      </c>
    </row>
    <row r="1204" spans="1:13" x14ac:dyDescent="0.2">
      <c r="A1204">
        <v>1203</v>
      </c>
      <c r="B1204" t="s">
        <v>1137</v>
      </c>
      <c r="C1204" t="s">
        <v>1181</v>
      </c>
      <c r="D1204" t="str">
        <f t="shared" si="221"/>
        <v>Boris Johnson</v>
      </c>
      <c r="E1204" t="str">
        <f t="shared" si="222"/>
        <v>20:19</v>
      </c>
      <c r="F1204">
        <f t="shared" si="211"/>
        <v>63</v>
      </c>
      <c r="H1204" t="str">
        <f t="shared" si="212"/>
        <v>Mar 21, 2020</v>
      </c>
      <c r="I1204" t="str">
        <f t="shared" si="215"/>
        <v>20:19</v>
      </c>
      <c r="J1204" s="5">
        <f t="shared" si="216"/>
        <v>1.4108796296296295E-2</v>
      </c>
      <c r="K1204">
        <f t="shared" si="213"/>
        <v>0</v>
      </c>
      <c r="L1204">
        <f t="shared" si="217"/>
        <v>2.6562499999999999E-2</v>
      </c>
      <c r="M1204">
        <f t="shared" si="220"/>
        <v>2.6562499999999999E-2</v>
      </c>
    </row>
    <row r="1205" spans="1:13" x14ac:dyDescent="0.2">
      <c r="A1205">
        <v>1204</v>
      </c>
      <c r="B1205" t="s">
        <v>1137</v>
      </c>
      <c r="C1205" t="s">
        <v>1182</v>
      </c>
      <c r="D1205" t="str">
        <f t="shared" si="221"/>
        <v>Larisa Brown</v>
      </c>
      <c r="E1205" t="str">
        <f t="shared" si="222"/>
        <v>20:21</v>
      </c>
      <c r="F1205">
        <f t="shared" si="211"/>
        <v>313</v>
      </c>
      <c r="H1205" t="str">
        <f t="shared" si="212"/>
        <v>Mar 21, 2020</v>
      </c>
      <c r="I1205" t="str">
        <f t="shared" si="215"/>
        <v>20:21</v>
      </c>
      <c r="J1205" s="5">
        <f t="shared" si="216"/>
        <v>1.4131944444444445E-2</v>
      </c>
      <c r="K1205">
        <f t="shared" si="213"/>
        <v>1.4131944444444445E-2</v>
      </c>
      <c r="L1205">
        <f t="shared" si="217"/>
        <v>1.4131944444444445E-2</v>
      </c>
      <c r="M1205">
        <f t="shared" si="220"/>
        <v>0</v>
      </c>
    </row>
    <row r="1206" spans="1:13" x14ac:dyDescent="0.2">
      <c r="A1206">
        <v>1205</v>
      </c>
      <c r="B1206" t="s">
        <v>1137</v>
      </c>
      <c r="C1206" t="s">
        <v>1183</v>
      </c>
      <c r="D1206" t="str">
        <f t="shared" si="221"/>
        <v>Boris Johnson</v>
      </c>
      <c r="E1206" t="str">
        <f t="shared" si="222"/>
        <v>20:42</v>
      </c>
      <c r="F1206">
        <f t="shared" si="211"/>
        <v>618</v>
      </c>
      <c r="H1206" t="str">
        <f t="shared" si="212"/>
        <v>Mar 21, 2020</v>
      </c>
      <c r="I1206" t="str">
        <f t="shared" si="215"/>
        <v>20:42</v>
      </c>
      <c r="J1206" s="5">
        <f t="shared" si="216"/>
        <v>1.4374999999999999E-2</v>
      </c>
      <c r="K1206">
        <f t="shared" si="213"/>
        <v>0</v>
      </c>
      <c r="L1206">
        <f t="shared" si="217"/>
        <v>2.6562499999999999E-2</v>
      </c>
      <c r="M1206">
        <f t="shared" si="220"/>
        <v>2.6562499999999999E-2</v>
      </c>
    </row>
    <row r="1207" spans="1:13" x14ac:dyDescent="0.2">
      <c r="A1207">
        <v>1206</v>
      </c>
      <c r="B1207" t="s">
        <v>1137</v>
      </c>
      <c r="C1207" t="s">
        <v>1184</v>
      </c>
      <c r="D1207" t="str">
        <f t="shared" si="221"/>
        <v>Boris Johnson</v>
      </c>
      <c r="E1207" t="str">
        <f t="shared" si="222"/>
        <v>21:23</v>
      </c>
      <c r="F1207">
        <f t="shared" si="211"/>
        <v>721</v>
      </c>
      <c r="H1207" t="str">
        <f t="shared" si="212"/>
        <v>Mar 21, 2020</v>
      </c>
      <c r="I1207" t="str">
        <f t="shared" si="215"/>
        <v>20:42</v>
      </c>
      <c r="J1207" s="5">
        <f t="shared" si="216"/>
        <v>1.4849537037037036E-2</v>
      </c>
      <c r="K1207">
        <f t="shared" si="213"/>
        <v>0</v>
      </c>
      <c r="L1207">
        <f t="shared" si="217"/>
        <v>2.6562499999999999E-2</v>
      </c>
      <c r="M1207">
        <f t="shared" si="220"/>
        <v>2.6562499999999999E-2</v>
      </c>
    </row>
    <row r="1208" spans="1:13" x14ac:dyDescent="0.2">
      <c r="A1208">
        <v>1207</v>
      </c>
      <c r="B1208" t="s">
        <v>1137</v>
      </c>
      <c r="C1208" t="s">
        <v>1185</v>
      </c>
      <c r="D1208" t="str">
        <f t="shared" si="221"/>
        <v>Boris Johnson</v>
      </c>
      <c r="E1208" t="str">
        <f t="shared" si="222"/>
        <v>22:22</v>
      </c>
      <c r="F1208">
        <f t="shared" si="211"/>
        <v>225</v>
      </c>
      <c r="H1208" t="str">
        <f t="shared" si="212"/>
        <v>Mar 21, 2020</v>
      </c>
      <c r="I1208" t="str">
        <f t="shared" si="215"/>
        <v>20:42</v>
      </c>
      <c r="J1208" s="5">
        <f t="shared" si="216"/>
        <v>1.5532407407407406E-2</v>
      </c>
      <c r="K1208">
        <f t="shared" si="213"/>
        <v>0</v>
      </c>
      <c r="L1208">
        <f t="shared" si="217"/>
        <v>2.6562499999999999E-2</v>
      </c>
      <c r="M1208">
        <f t="shared" si="220"/>
        <v>2.6562499999999999E-2</v>
      </c>
    </row>
    <row r="1209" spans="1:13" x14ac:dyDescent="0.2">
      <c r="A1209">
        <v>1208</v>
      </c>
      <c r="B1209" t="s">
        <v>1137</v>
      </c>
      <c r="C1209" t="s">
        <v>1186</v>
      </c>
      <c r="D1209" t="str">
        <f t="shared" si="221"/>
        <v>Boris Johnson</v>
      </c>
      <c r="E1209" t="str">
        <f t="shared" si="222"/>
        <v>22:37</v>
      </c>
      <c r="F1209">
        <f t="shared" si="211"/>
        <v>40</v>
      </c>
      <c r="H1209" t="str">
        <f t="shared" si="212"/>
        <v>Mar 21, 2020</v>
      </c>
      <c r="I1209" t="str">
        <f t="shared" si="215"/>
        <v>20:42</v>
      </c>
      <c r="J1209" s="5">
        <f t="shared" si="216"/>
        <v>1.5706018518518518E-2</v>
      </c>
      <c r="K1209">
        <f t="shared" si="213"/>
        <v>0</v>
      </c>
      <c r="L1209">
        <f t="shared" si="217"/>
        <v>2.6562499999999999E-2</v>
      </c>
      <c r="M1209">
        <f t="shared" si="220"/>
        <v>2.6562499999999999E-2</v>
      </c>
    </row>
    <row r="1210" spans="1:13" x14ac:dyDescent="0.2">
      <c r="A1210">
        <v>1209</v>
      </c>
      <c r="B1210" t="s">
        <v>1137</v>
      </c>
      <c r="C1210" t="s">
        <v>1187</v>
      </c>
      <c r="D1210" t="str">
        <f t="shared" si="221"/>
        <v>Shahid Khan</v>
      </c>
      <c r="E1210" t="str">
        <f t="shared" si="222"/>
        <v>22:41</v>
      </c>
      <c r="F1210">
        <f t="shared" si="211"/>
        <v>312</v>
      </c>
      <c r="H1210" t="str">
        <f t="shared" si="212"/>
        <v>Mar 21, 2020</v>
      </c>
      <c r="I1210" t="str">
        <f t="shared" si="215"/>
        <v>22:41</v>
      </c>
      <c r="J1210" s="5">
        <f t="shared" si="216"/>
        <v>1.5752314814814813E-2</v>
      </c>
      <c r="K1210">
        <f t="shared" si="213"/>
        <v>1.5752314814814813E-2</v>
      </c>
      <c r="L1210">
        <f t="shared" si="217"/>
        <v>1.5914351851851853E-2</v>
      </c>
      <c r="M1210">
        <f t="shared" si="220"/>
        <v>1.6203703703704039E-4</v>
      </c>
    </row>
    <row r="1211" spans="1:13" x14ac:dyDescent="0.2">
      <c r="A1211">
        <v>1210</v>
      </c>
      <c r="B1211" t="s">
        <v>1137</v>
      </c>
      <c r="C1211" t="s">
        <v>1188</v>
      </c>
      <c r="D1211" t="str">
        <f t="shared" si="221"/>
        <v>Shahid Khan</v>
      </c>
      <c r="E1211" t="str">
        <f t="shared" si="222"/>
        <v>22:55</v>
      </c>
      <c r="F1211">
        <f t="shared" si="211"/>
        <v>281</v>
      </c>
      <c r="H1211" t="str">
        <f t="shared" si="212"/>
        <v>Mar 21, 2020</v>
      </c>
      <c r="I1211" t="str">
        <f t="shared" si="215"/>
        <v>22:41</v>
      </c>
      <c r="J1211" s="5">
        <f t="shared" si="216"/>
        <v>1.5914351851851853E-2</v>
      </c>
      <c r="K1211">
        <f t="shared" si="213"/>
        <v>1.5752314814814813E-2</v>
      </c>
      <c r="L1211">
        <f t="shared" si="217"/>
        <v>1.5914351851851853E-2</v>
      </c>
      <c r="M1211">
        <f t="shared" si="220"/>
        <v>1.6203703703704039E-4</v>
      </c>
    </row>
    <row r="1212" spans="1:13" x14ac:dyDescent="0.2">
      <c r="A1212">
        <v>1211</v>
      </c>
      <c r="B1212" t="s">
        <v>1137</v>
      </c>
      <c r="C1212" t="s">
        <v>1189</v>
      </c>
      <c r="D1212" t="str">
        <f t="shared" si="221"/>
        <v>Boris Johnson</v>
      </c>
      <c r="E1212" t="str">
        <f t="shared" si="222"/>
        <v>23:10</v>
      </c>
      <c r="F1212">
        <f t="shared" si="211"/>
        <v>368</v>
      </c>
      <c r="H1212" t="str">
        <f t="shared" si="212"/>
        <v>Mar 21, 2020</v>
      </c>
      <c r="I1212" t="str">
        <f t="shared" si="215"/>
        <v>23:10</v>
      </c>
      <c r="J1212" s="5">
        <f t="shared" si="216"/>
        <v>1.6087962962962964E-2</v>
      </c>
      <c r="K1212">
        <f t="shared" si="213"/>
        <v>0</v>
      </c>
      <c r="L1212">
        <f t="shared" si="217"/>
        <v>2.6562499999999999E-2</v>
      </c>
      <c r="M1212">
        <f t="shared" si="220"/>
        <v>2.6562499999999999E-2</v>
      </c>
    </row>
    <row r="1213" spans="1:13" x14ac:dyDescent="0.2">
      <c r="A1213">
        <v>1212</v>
      </c>
      <c r="B1213" t="s">
        <v>1137</v>
      </c>
      <c r="C1213" t="s">
        <v>1190</v>
      </c>
      <c r="D1213" t="str">
        <f t="shared" si="221"/>
        <v>Rishi Sunak</v>
      </c>
      <c r="E1213" t="str">
        <f t="shared" si="222"/>
        <v>23:34</v>
      </c>
      <c r="F1213">
        <f t="shared" si="211"/>
        <v>898</v>
      </c>
      <c r="H1213" t="str">
        <f t="shared" si="212"/>
        <v>Mar 21, 2020</v>
      </c>
      <c r="I1213" t="str">
        <f t="shared" si="215"/>
        <v>23:34</v>
      </c>
      <c r="J1213" s="5">
        <f t="shared" si="216"/>
        <v>1.636574074074074E-2</v>
      </c>
      <c r="K1213">
        <f t="shared" si="213"/>
        <v>4.386574074074074E-3</v>
      </c>
      <c r="L1213">
        <f t="shared" si="217"/>
        <v>2.5092592592592593E-2</v>
      </c>
      <c r="M1213">
        <f t="shared" si="220"/>
        <v>2.0706018518518519E-2</v>
      </c>
    </row>
    <row r="1214" spans="1:13" x14ac:dyDescent="0.2">
      <c r="A1214">
        <v>1213</v>
      </c>
      <c r="B1214" t="s">
        <v>1137</v>
      </c>
      <c r="C1214" t="s">
        <v>1191</v>
      </c>
      <c r="D1214" t="str">
        <f t="shared" si="221"/>
        <v>Boris Johnson</v>
      </c>
      <c r="E1214" t="str">
        <f t="shared" si="222"/>
        <v>24:21</v>
      </c>
      <c r="F1214">
        <f t="shared" si="211"/>
        <v>44</v>
      </c>
      <c r="H1214" t="str">
        <f t="shared" si="212"/>
        <v>Mar 21, 2020</v>
      </c>
      <c r="I1214" t="str">
        <f t="shared" si="215"/>
        <v>24:21</v>
      </c>
      <c r="J1214" s="5">
        <f t="shared" si="216"/>
        <v>1.6909722222222225E-2</v>
      </c>
      <c r="K1214">
        <f t="shared" si="213"/>
        <v>0</v>
      </c>
      <c r="L1214">
        <f t="shared" si="217"/>
        <v>2.6562499999999999E-2</v>
      </c>
      <c r="M1214">
        <f t="shared" si="220"/>
        <v>2.6562499999999999E-2</v>
      </c>
    </row>
    <row r="1215" spans="1:13" x14ac:dyDescent="0.2">
      <c r="A1215">
        <v>1214</v>
      </c>
      <c r="B1215" t="s">
        <v>1137</v>
      </c>
      <c r="C1215" t="s">
        <v>1192</v>
      </c>
      <c r="D1215" t="str">
        <f t="shared" si="221"/>
        <v>Sam Coates</v>
      </c>
      <c r="E1215" t="str">
        <f t="shared" si="222"/>
        <v>24:23</v>
      </c>
      <c r="F1215">
        <f t="shared" si="211"/>
        <v>399</v>
      </c>
      <c r="H1215" t="str">
        <f t="shared" si="212"/>
        <v>Mar 21, 2020</v>
      </c>
      <c r="I1215" t="str">
        <f t="shared" si="215"/>
        <v>24:23</v>
      </c>
      <c r="J1215" s="5">
        <f t="shared" si="216"/>
        <v>1.6932870370370369E-2</v>
      </c>
      <c r="K1215">
        <f t="shared" si="213"/>
        <v>1.6932870370370369E-2</v>
      </c>
      <c r="L1215">
        <f t="shared" si="217"/>
        <v>1.7453703703703704E-2</v>
      </c>
      <c r="M1215">
        <f t="shared" si="220"/>
        <v>5.2083333333333495E-4</v>
      </c>
    </row>
    <row r="1216" spans="1:13" x14ac:dyDescent="0.2">
      <c r="A1216">
        <v>1215</v>
      </c>
      <c r="B1216" t="s">
        <v>1137</v>
      </c>
      <c r="C1216" t="s">
        <v>1193</v>
      </c>
      <c r="D1216" t="str">
        <f t="shared" si="221"/>
        <v>Sam Coates</v>
      </c>
      <c r="E1216" t="str">
        <f t="shared" si="222"/>
        <v>24:49</v>
      </c>
      <c r="F1216">
        <f t="shared" si="211"/>
        <v>319</v>
      </c>
      <c r="H1216" t="str">
        <f t="shared" si="212"/>
        <v>Mar 21, 2020</v>
      </c>
      <c r="I1216" t="str">
        <f t="shared" si="215"/>
        <v>24:23</v>
      </c>
      <c r="J1216" s="5">
        <f t="shared" si="216"/>
        <v>1.7233796296296296E-2</v>
      </c>
      <c r="K1216">
        <f t="shared" si="213"/>
        <v>1.6932870370370369E-2</v>
      </c>
      <c r="L1216">
        <f t="shared" si="217"/>
        <v>1.7453703703703704E-2</v>
      </c>
      <c r="M1216">
        <f t="shared" si="220"/>
        <v>5.2083333333333495E-4</v>
      </c>
    </row>
    <row r="1217" spans="1:13" x14ac:dyDescent="0.2">
      <c r="A1217">
        <v>1216</v>
      </c>
      <c r="B1217" t="s">
        <v>1137</v>
      </c>
      <c r="C1217" t="s">
        <v>1194</v>
      </c>
      <c r="D1217" t="str">
        <f t="shared" si="221"/>
        <v>Sam Coates</v>
      </c>
      <c r="E1217" t="str">
        <f t="shared" si="222"/>
        <v>25:08</v>
      </c>
      <c r="F1217">
        <f t="shared" si="211"/>
        <v>580</v>
      </c>
      <c r="H1217" t="str">
        <f t="shared" si="212"/>
        <v>Mar 21, 2020</v>
      </c>
      <c r="I1217" t="str">
        <f t="shared" si="215"/>
        <v>24:23</v>
      </c>
      <c r="J1217" s="5">
        <f t="shared" si="216"/>
        <v>1.7453703703703704E-2</v>
      </c>
      <c r="K1217">
        <f t="shared" si="213"/>
        <v>1.6932870370370369E-2</v>
      </c>
      <c r="L1217">
        <f t="shared" si="217"/>
        <v>1.7453703703703704E-2</v>
      </c>
      <c r="M1217">
        <f t="shared" si="220"/>
        <v>5.2083333333333495E-4</v>
      </c>
    </row>
    <row r="1218" spans="1:13" x14ac:dyDescent="0.2">
      <c r="A1218">
        <v>1217</v>
      </c>
      <c r="B1218" t="s">
        <v>1137</v>
      </c>
      <c r="C1218" t="s">
        <v>1195</v>
      </c>
      <c r="D1218" t="str">
        <f t="shared" si="221"/>
        <v>Boris Johnson</v>
      </c>
      <c r="E1218" t="str">
        <f t="shared" si="222"/>
        <v>25:41</v>
      </c>
      <c r="F1218">
        <f t="shared" ref="F1218:F1281" si="223">LEN(C1218)</f>
        <v>47</v>
      </c>
      <c r="H1218" t="str">
        <f t="shared" ref="H1218:H1281" si="224">IF(ISBLANK(G1218),H1217,C1218)</f>
        <v>Mar 21, 2020</v>
      </c>
      <c r="I1218" t="str">
        <f t="shared" si="215"/>
        <v>25:41</v>
      </c>
      <c r="J1218" s="5">
        <f t="shared" si="216"/>
        <v>1.7835648148148149E-2</v>
      </c>
      <c r="K1218">
        <f t="shared" ref="K1218:K1281" si="225">_xlfn.MINIFS(J:J,D:D,D1218,B:B,B1218)</f>
        <v>0</v>
      </c>
      <c r="L1218">
        <f t="shared" si="217"/>
        <v>2.6562499999999999E-2</v>
      </c>
      <c r="M1218">
        <f t="shared" si="220"/>
        <v>2.6562499999999999E-2</v>
      </c>
    </row>
    <row r="1219" spans="1:13" x14ac:dyDescent="0.2">
      <c r="A1219">
        <v>1218</v>
      </c>
      <c r="B1219" t="s">
        <v>1137</v>
      </c>
      <c r="C1219" t="s">
        <v>1196</v>
      </c>
      <c r="D1219" t="str">
        <f t="shared" si="221"/>
        <v>Rishi Sunak</v>
      </c>
      <c r="E1219" t="str">
        <f t="shared" si="222"/>
        <v>25:41</v>
      </c>
      <c r="F1219">
        <f t="shared" si="223"/>
        <v>599</v>
      </c>
      <c r="H1219" t="str">
        <f t="shared" si="224"/>
        <v>Mar 21, 2020</v>
      </c>
      <c r="I1219" t="str">
        <f t="shared" si="215"/>
        <v>25:41</v>
      </c>
      <c r="J1219" s="5">
        <f t="shared" si="216"/>
        <v>1.7835648148148149E-2</v>
      </c>
      <c r="K1219">
        <f t="shared" si="225"/>
        <v>4.386574074074074E-3</v>
      </c>
      <c r="L1219">
        <f t="shared" si="217"/>
        <v>2.5092592592592593E-2</v>
      </c>
      <c r="M1219">
        <f t="shared" si="220"/>
        <v>2.0706018518518519E-2</v>
      </c>
    </row>
    <row r="1220" spans="1:13" x14ac:dyDescent="0.2">
      <c r="A1220">
        <v>1219</v>
      </c>
      <c r="B1220" t="s">
        <v>1137</v>
      </c>
      <c r="C1220" t="s">
        <v>1197</v>
      </c>
      <c r="D1220" t="str">
        <f t="shared" si="221"/>
        <v>Jenny Harries</v>
      </c>
      <c r="E1220" t="str">
        <f t="shared" si="222"/>
        <v>26:13</v>
      </c>
      <c r="F1220">
        <f t="shared" si="223"/>
        <v>941</v>
      </c>
      <c r="H1220" t="str">
        <f t="shared" si="224"/>
        <v>Mar 21, 2020</v>
      </c>
      <c r="I1220" t="str">
        <f t="shared" si="215"/>
        <v>26:13</v>
      </c>
      <c r="J1220" s="5">
        <f t="shared" si="216"/>
        <v>1.8206018518518517E-2</v>
      </c>
      <c r="K1220">
        <f t="shared" si="225"/>
        <v>1.1782407407407406E-2</v>
      </c>
      <c r="L1220">
        <f t="shared" si="217"/>
        <v>2.2719907407407411E-2</v>
      </c>
      <c r="M1220">
        <f t="shared" si="220"/>
        <v>1.0937500000000005E-2</v>
      </c>
    </row>
    <row r="1221" spans="1:13" x14ac:dyDescent="0.2">
      <c r="A1221">
        <v>1220</v>
      </c>
      <c r="B1221" t="s">
        <v>1137</v>
      </c>
      <c r="C1221" t="s">
        <v>1198</v>
      </c>
      <c r="D1221" t="str">
        <f t="shared" si="221"/>
        <v>Jenny Harries</v>
      </c>
      <c r="E1221" t="str">
        <f t="shared" si="222"/>
        <v>27:04</v>
      </c>
      <c r="F1221">
        <f t="shared" si="223"/>
        <v>855</v>
      </c>
      <c r="H1221" t="str">
        <f t="shared" si="224"/>
        <v>Mar 21, 2020</v>
      </c>
      <c r="I1221" t="str">
        <f t="shared" si="215"/>
        <v>26:13</v>
      </c>
      <c r="J1221" s="5">
        <f t="shared" si="216"/>
        <v>1.8796296296296297E-2</v>
      </c>
      <c r="K1221">
        <f t="shared" si="225"/>
        <v>1.1782407407407406E-2</v>
      </c>
      <c r="L1221">
        <f t="shared" si="217"/>
        <v>2.2719907407407411E-2</v>
      </c>
      <c r="M1221">
        <f t="shared" si="220"/>
        <v>1.0937500000000005E-2</v>
      </c>
    </row>
    <row r="1222" spans="1:13" x14ac:dyDescent="0.2">
      <c r="A1222">
        <v>1221</v>
      </c>
      <c r="B1222" t="s">
        <v>1137</v>
      </c>
      <c r="C1222" t="s">
        <v>1199</v>
      </c>
      <c r="D1222" t="str">
        <f t="shared" si="221"/>
        <v>Jenny Harries</v>
      </c>
      <c r="E1222" t="str">
        <f t="shared" si="222"/>
        <v>27:50</v>
      </c>
      <c r="F1222">
        <f t="shared" si="223"/>
        <v>554</v>
      </c>
      <c r="H1222" t="str">
        <f t="shared" si="224"/>
        <v>Mar 21, 2020</v>
      </c>
      <c r="I1222" t="str">
        <f t="shared" ref="I1222:I1285" si="226">IF(D1222=D1221,I1221,E1222)</f>
        <v>26:13</v>
      </c>
      <c r="J1222" s="5">
        <f t="shared" ref="J1222:J1285" si="227">TIME(0,LEFT(E1222,2),RIGHT(E1222,2))</f>
        <v>1.9328703703703702E-2</v>
      </c>
      <c r="K1222">
        <f t="shared" si="225"/>
        <v>1.1782407407407406E-2</v>
      </c>
      <c r="L1222">
        <f t="shared" ref="L1222:L1285" si="228">_xlfn.MAXIFS(J:J,D:D,D1222,B:B,B1222)</f>
        <v>2.2719907407407411E-2</v>
      </c>
      <c r="M1222">
        <f t="shared" si="220"/>
        <v>1.0937500000000005E-2</v>
      </c>
    </row>
    <row r="1223" spans="1:13" x14ac:dyDescent="0.2">
      <c r="A1223">
        <v>1222</v>
      </c>
      <c r="B1223" t="s">
        <v>1137</v>
      </c>
      <c r="C1223" t="s">
        <v>1200</v>
      </c>
      <c r="D1223" t="str">
        <f t="shared" si="221"/>
        <v>Boris Johnson</v>
      </c>
      <c r="E1223" t="str">
        <f t="shared" si="222"/>
        <v>28:21</v>
      </c>
      <c r="F1223">
        <f t="shared" si="223"/>
        <v>910</v>
      </c>
      <c r="H1223" t="str">
        <f t="shared" si="224"/>
        <v>Mar 21, 2020</v>
      </c>
      <c r="I1223" t="str">
        <f t="shared" si="226"/>
        <v>28:21</v>
      </c>
      <c r="J1223" s="5">
        <f t="shared" si="227"/>
        <v>1.96875E-2</v>
      </c>
      <c r="K1223">
        <f t="shared" si="225"/>
        <v>0</v>
      </c>
      <c r="L1223">
        <f t="shared" si="228"/>
        <v>2.6562499999999999E-2</v>
      </c>
      <c r="M1223">
        <f t="shared" si="220"/>
        <v>2.6562499999999999E-2</v>
      </c>
    </row>
    <row r="1224" spans="1:13" x14ac:dyDescent="0.2">
      <c r="A1224">
        <v>1223</v>
      </c>
      <c r="B1224" t="s">
        <v>1137</v>
      </c>
      <c r="C1224" t="s">
        <v>1201</v>
      </c>
      <c r="D1224" t="str">
        <f t="shared" si="221"/>
        <v>Boris Johnson</v>
      </c>
      <c r="E1224" t="str">
        <f t="shared" si="222"/>
        <v>29:16</v>
      </c>
      <c r="F1224">
        <f t="shared" si="223"/>
        <v>658</v>
      </c>
      <c r="H1224" t="str">
        <f t="shared" si="224"/>
        <v>Mar 21, 2020</v>
      </c>
      <c r="I1224" t="str">
        <f t="shared" si="226"/>
        <v>28:21</v>
      </c>
      <c r="J1224" s="5">
        <f t="shared" si="227"/>
        <v>2.0324074074074074E-2</v>
      </c>
      <c r="K1224">
        <f t="shared" si="225"/>
        <v>0</v>
      </c>
      <c r="L1224">
        <f t="shared" si="228"/>
        <v>2.6562499999999999E-2</v>
      </c>
      <c r="M1224">
        <f t="shared" si="220"/>
        <v>2.6562499999999999E-2</v>
      </c>
    </row>
    <row r="1225" spans="1:13" x14ac:dyDescent="0.2">
      <c r="A1225">
        <v>1224</v>
      </c>
      <c r="B1225" t="s">
        <v>1137</v>
      </c>
      <c r="C1225" t="s">
        <v>1202</v>
      </c>
      <c r="D1225" t="str">
        <f t="shared" si="221"/>
        <v>Boris Johnson</v>
      </c>
      <c r="E1225" t="str">
        <f t="shared" si="222"/>
        <v>29:57</v>
      </c>
      <c r="F1225">
        <f t="shared" si="223"/>
        <v>489</v>
      </c>
      <c r="H1225" t="str">
        <f t="shared" si="224"/>
        <v>Mar 21, 2020</v>
      </c>
      <c r="I1225" t="str">
        <f t="shared" si="226"/>
        <v>28:21</v>
      </c>
      <c r="J1225" s="5">
        <f t="shared" si="227"/>
        <v>2.0798611111111111E-2</v>
      </c>
      <c r="K1225">
        <f t="shared" si="225"/>
        <v>0</v>
      </c>
      <c r="L1225">
        <f t="shared" si="228"/>
        <v>2.6562499999999999E-2</v>
      </c>
      <c r="M1225">
        <f t="shared" si="220"/>
        <v>2.6562499999999999E-2</v>
      </c>
    </row>
    <row r="1226" spans="1:13" x14ac:dyDescent="0.2">
      <c r="A1226">
        <v>1225</v>
      </c>
      <c r="B1226" t="s">
        <v>1137</v>
      </c>
      <c r="C1226" t="s">
        <v>1203</v>
      </c>
      <c r="D1226" t="str">
        <f t="shared" si="221"/>
        <v>Boris Johnson</v>
      </c>
      <c r="E1226" t="str">
        <f t="shared" si="222"/>
        <v>30:29</v>
      </c>
      <c r="F1226">
        <f t="shared" si="223"/>
        <v>50</v>
      </c>
      <c r="H1226" t="str">
        <f t="shared" si="224"/>
        <v>Mar 21, 2020</v>
      </c>
      <c r="I1226" t="str">
        <f t="shared" si="226"/>
        <v>28:21</v>
      </c>
      <c r="J1226" s="5">
        <f t="shared" si="227"/>
        <v>2.1168981481481483E-2</v>
      </c>
      <c r="K1226">
        <f t="shared" si="225"/>
        <v>0</v>
      </c>
      <c r="L1226">
        <f t="shared" si="228"/>
        <v>2.6562499999999999E-2</v>
      </c>
      <c r="M1226">
        <f t="shared" si="220"/>
        <v>2.6562499999999999E-2</v>
      </c>
    </row>
    <row r="1227" spans="1:13" x14ac:dyDescent="0.2">
      <c r="A1227">
        <v>1226</v>
      </c>
      <c r="B1227" t="s">
        <v>1137</v>
      </c>
      <c r="C1227" t="s">
        <v>1204</v>
      </c>
      <c r="D1227" t="str">
        <f t="shared" ref="D1227:D1247" si="229">LEFT(C1227,FIND("(",C1227)-3)</f>
        <v>Francis Elliott</v>
      </c>
      <c r="E1227" t="str">
        <f t="shared" ref="E1227:E1247" si="230">MID(C1227,FIND("(",C1227)+1,5)</f>
        <v>30:34</v>
      </c>
      <c r="F1227">
        <f t="shared" si="223"/>
        <v>196</v>
      </c>
      <c r="H1227" t="str">
        <f t="shared" si="224"/>
        <v>Mar 21, 2020</v>
      </c>
      <c r="I1227" t="str">
        <f t="shared" si="226"/>
        <v>30:34</v>
      </c>
      <c r="J1227" s="5">
        <f t="shared" si="227"/>
        <v>2.1226851851851854E-2</v>
      </c>
      <c r="K1227">
        <f t="shared" si="225"/>
        <v>2.1226851851851854E-2</v>
      </c>
      <c r="L1227">
        <f t="shared" si="228"/>
        <v>2.146990740740741E-2</v>
      </c>
      <c r="M1227">
        <f t="shared" si="220"/>
        <v>2.4305555555555539E-4</v>
      </c>
    </row>
    <row r="1228" spans="1:13" x14ac:dyDescent="0.2">
      <c r="A1228">
        <v>1227</v>
      </c>
      <c r="B1228" t="s">
        <v>1137</v>
      </c>
      <c r="C1228" t="s">
        <v>1205</v>
      </c>
      <c r="D1228" t="str">
        <f t="shared" si="229"/>
        <v>Francis Elliott</v>
      </c>
      <c r="E1228" t="str">
        <f t="shared" si="230"/>
        <v>30:45</v>
      </c>
      <c r="F1228">
        <f t="shared" si="223"/>
        <v>172</v>
      </c>
      <c r="H1228" t="str">
        <f t="shared" si="224"/>
        <v>Mar 21, 2020</v>
      </c>
      <c r="I1228" t="str">
        <f t="shared" si="226"/>
        <v>30:34</v>
      </c>
      <c r="J1228" s="5">
        <f t="shared" si="227"/>
        <v>2.1354166666666664E-2</v>
      </c>
      <c r="K1228">
        <f t="shared" si="225"/>
        <v>2.1226851851851854E-2</v>
      </c>
      <c r="L1228">
        <f t="shared" si="228"/>
        <v>2.146990740740741E-2</v>
      </c>
      <c r="M1228">
        <f t="shared" si="220"/>
        <v>2.4305555555555539E-4</v>
      </c>
    </row>
    <row r="1229" spans="1:13" x14ac:dyDescent="0.2">
      <c r="A1229">
        <v>1228</v>
      </c>
      <c r="B1229" t="s">
        <v>1137</v>
      </c>
      <c r="C1229" t="s">
        <v>1206</v>
      </c>
      <c r="D1229" t="str">
        <f t="shared" si="229"/>
        <v>Francis Elliott</v>
      </c>
      <c r="E1229" t="str">
        <f t="shared" si="230"/>
        <v>30:55</v>
      </c>
      <c r="F1229">
        <f t="shared" si="223"/>
        <v>364</v>
      </c>
      <c r="H1229" t="str">
        <f t="shared" si="224"/>
        <v>Mar 21, 2020</v>
      </c>
      <c r="I1229" t="str">
        <f t="shared" si="226"/>
        <v>30:34</v>
      </c>
      <c r="J1229" s="5">
        <f t="shared" si="227"/>
        <v>2.146990740740741E-2</v>
      </c>
      <c r="K1229">
        <f t="shared" si="225"/>
        <v>2.1226851851851854E-2</v>
      </c>
      <c r="L1229">
        <f t="shared" si="228"/>
        <v>2.146990740740741E-2</v>
      </c>
      <c r="M1229">
        <f t="shared" si="220"/>
        <v>2.4305555555555539E-4</v>
      </c>
    </row>
    <row r="1230" spans="1:13" x14ac:dyDescent="0.2">
      <c r="A1230">
        <v>1229</v>
      </c>
      <c r="B1230" t="s">
        <v>1137</v>
      </c>
      <c r="C1230" t="s">
        <v>1207</v>
      </c>
      <c r="D1230" t="str">
        <f t="shared" si="229"/>
        <v>Boris Johnson</v>
      </c>
      <c r="E1230" t="str">
        <f t="shared" si="230"/>
        <v>31:16</v>
      </c>
      <c r="F1230">
        <f t="shared" si="223"/>
        <v>43</v>
      </c>
      <c r="H1230" t="str">
        <f t="shared" si="224"/>
        <v>Mar 21, 2020</v>
      </c>
      <c r="I1230" t="str">
        <f t="shared" si="226"/>
        <v>31:16</v>
      </c>
      <c r="J1230" s="5">
        <f t="shared" si="227"/>
        <v>2.1712962962962962E-2</v>
      </c>
      <c r="K1230">
        <f t="shared" si="225"/>
        <v>0</v>
      </c>
      <c r="L1230">
        <f t="shared" si="228"/>
        <v>2.6562499999999999E-2</v>
      </c>
      <c r="M1230">
        <f t="shared" si="220"/>
        <v>2.6562499999999999E-2</v>
      </c>
    </row>
    <row r="1231" spans="1:13" x14ac:dyDescent="0.2">
      <c r="A1231">
        <v>1230</v>
      </c>
      <c r="B1231" t="s">
        <v>1137</v>
      </c>
      <c r="C1231" t="s">
        <v>1208</v>
      </c>
      <c r="D1231" t="str">
        <f t="shared" si="229"/>
        <v>Rishi Sunak</v>
      </c>
      <c r="E1231" t="str">
        <f t="shared" si="230"/>
        <v>31:17</v>
      </c>
      <c r="F1231">
        <f t="shared" si="223"/>
        <v>458</v>
      </c>
      <c r="H1231" t="str">
        <f t="shared" si="224"/>
        <v>Mar 21, 2020</v>
      </c>
      <c r="I1231" t="str">
        <f t="shared" si="226"/>
        <v>31:17</v>
      </c>
      <c r="J1231" s="5">
        <f t="shared" si="227"/>
        <v>2.1724537037037039E-2</v>
      </c>
      <c r="K1231">
        <f t="shared" si="225"/>
        <v>4.386574074074074E-3</v>
      </c>
      <c r="L1231">
        <f t="shared" si="228"/>
        <v>2.5092592592592593E-2</v>
      </c>
      <c r="M1231">
        <f t="shared" si="220"/>
        <v>2.0706018518518519E-2</v>
      </c>
    </row>
    <row r="1232" spans="1:13" x14ac:dyDescent="0.2">
      <c r="A1232">
        <v>1231</v>
      </c>
      <c r="B1232" t="s">
        <v>1137</v>
      </c>
      <c r="C1232" t="s">
        <v>1209</v>
      </c>
      <c r="D1232" t="str">
        <f t="shared" si="229"/>
        <v>Jenny Harries</v>
      </c>
      <c r="E1232" t="str">
        <f t="shared" si="230"/>
        <v>31:39</v>
      </c>
      <c r="F1232">
        <f t="shared" si="223"/>
        <v>811</v>
      </c>
      <c r="H1232" t="str">
        <f t="shared" si="224"/>
        <v>Mar 21, 2020</v>
      </c>
      <c r="I1232" t="str">
        <f t="shared" si="226"/>
        <v>31:39</v>
      </c>
      <c r="J1232" s="5">
        <f t="shared" si="227"/>
        <v>2.1979166666666664E-2</v>
      </c>
      <c r="K1232">
        <f t="shared" si="225"/>
        <v>1.1782407407407406E-2</v>
      </c>
      <c r="L1232">
        <f t="shared" si="228"/>
        <v>2.2719907407407411E-2</v>
      </c>
      <c r="M1232">
        <f t="shared" si="220"/>
        <v>1.0937500000000005E-2</v>
      </c>
    </row>
    <row r="1233" spans="1:13" x14ac:dyDescent="0.2">
      <c r="A1233">
        <v>1232</v>
      </c>
      <c r="B1233" t="s">
        <v>1137</v>
      </c>
      <c r="C1233" t="s">
        <v>1210</v>
      </c>
      <c r="D1233" t="str">
        <f t="shared" si="229"/>
        <v>Boris Johnson</v>
      </c>
      <c r="E1233" t="str">
        <f t="shared" si="230"/>
        <v>32:26</v>
      </c>
      <c r="F1233">
        <f t="shared" si="223"/>
        <v>40</v>
      </c>
      <c r="H1233" t="str">
        <f t="shared" si="224"/>
        <v>Mar 21, 2020</v>
      </c>
      <c r="I1233" t="str">
        <f t="shared" si="226"/>
        <v>32:26</v>
      </c>
      <c r="J1233" s="5">
        <f t="shared" si="227"/>
        <v>2.2523148148148143E-2</v>
      </c>
      <c r="K1233">
        <f t="shared" si="225"/>
        <v>0</v>
      </c>
      <c r="L1233">
        <f t="shared" si="228"/>
        <v>2.6562499999999999E-2</v>
      </c>
      <c r="M1233">
        <f t="shared" si="220"/>
        <v>2.6562499999999999E-2</v>
      </c>
    </row>
    <row r="1234" spans="1:13" x14ac:dyDescent="0.2">
      <c r="A1234">
        <v>1233</v>
      </c>
      <c r="B1234" t="s">
        <v>1137</v>
      </c>
      <c r="C1234" t="s">
        <v>1211</v>
      </c>
      <c r="D1234" t="str">
        <f t="shared" si="229"/>
        <v>Jenny Harries</v>
      </c>
      <c r="E1234" t="str">
        <f t="shared" si="230"/>
        <v>32:29</v>
      </c>
      <c r="F1234">
        <f t="shared" si="223"/>
        <v>240</v>
      </c>
      <c r="H1234" t="str">
        <f t="shared" si="224"/>
        <v>Mar 21, 2020</v>
      </c>
      <c r="I1234" t="str">
        <f t="shared" si="226"/>
        <v>32:29</v>
      </c>
      <c r="J1234" s="5">
        <f t="shared" si="227"/>
        <v>2.255787037037037E-2</v>
      </c>
      <c r="K1234">
        <f t="shared" si="225"/>
        <v>1.1782407407407406E-2</v>
      </c>
      <c r="L1234">
        <f t="shared" si="228"/>
        <v>2.2719907407407411E-2</v>
      </c>
      <c r="M1234">
        <f t="shared" si="220"/>
        <v>1.0937500000000005E-2</v>
      </c>
    </row>
    <row r="1235" spans="1:13" x14ac:dyDescent="0.2">
      <c r="A1235">
        <v>1234</v>
      </c>
      <c r="B1235" t="s">
        <v>1137</v>
      </c>
      <c r="C1235" t="s">
        <v>1212</v>
      </c>
      <c r="D1235" t="str">
        <f t="shared" si="229"/>
        <v>Jenny Harries</v>
      </c>
      <c r="E1235" t="str">
        <f t="shared" si="230"/>
        <v>32:43</v>
      </c>
      <c r="F1235">
        <f t="shared" si="223"/>
        <v>1039</v>
      </c>
      <c r="H1235" t="str">
        <f t="shared" si="224"/>
        <v>Mar 21, 2020</v>
      </c>
      <c r="I1235" t="str">
        <f t="shared" si="226"/>
        <v>32:29</v>
      </c>
      <c r="J1235" s="5">
        <f t="shared" si="227"/>
        <v>2.2719907407407411E-2</v>
      </c>
      <c r="K1235">
        <f t="shared" si="225"/>
        <v>1.1782407407407406E-2</v>
      </c>
      <c r="L1235">
        <f t="shared" si="228"/>
        <v>2.2719907407407411E-2</v>
      </c>
      <c r="M1235">
        <f t="shared" si="220"/>
        <v>1.0937500000000005E-2</v>
      </c>
    </row>
    <row r="1236" spans="1:13" x14ac:dyDescent="0.2">
      <c r="A1236">
        <v>1235</v>
      </c>
      <c r="B1236" t="s">
        <v>1137</v>
      </c>
      <c r="C1236" t="s">
        <v>1213</v>
      </c>
      <c r="D1236" t="str">
        <f t="shared" si="229"/>
        <v>Boris Johnson</v>
      </c>
      <c r="E1236" t="str">
        <f t="shared" si="230"/>
        <v>33:47</v>
      </c>
      <c r="F1236">
        <f t="shared" si="223"/>
        <v>340</v>
      </c>
      <c r="H1236" t="str">
        <f t="shared" si="224"/>
        <v>Mar 21, 2020</v>
      </c>
      <c r="I1236" t="str">
        <f t="shared" si="226"/>
        <v>33:47</v>
      </c>
      <c r="J1236" s="5">
        <f t="shared" si="227"/>
        <v>2.3460648148148147E-2</v>
      </c>
      <c r="K1236">
        <f t="shared" si="225"/>
        <v>0</v>
      </c>
      <c r="L1236">
        <f t="shared" si="228"/>
        <v>2.6562499999999999E-2</v>
      </c>
      <c r="M1236">
        <f t="shared" si="220"/>
        <v>2.6562499999999999E-2</v>
      </c>
    </row>
    <row r="1237" spans="1:13" x14ac:dyDescent="0.2">
      <c r="A1237">
        <v>1236</v>
      </c>
      <c r="B1237" t="s">
        <v>1137</v>
      </c>
      <c r="C1237" t="s">
        <v>1214</v>
      </c>
      <c r="D1237" t="str">
        <f t="shared" si="229"/>
        <v>Boris Johnson</v>
      </c>
      <c r="E1237" t="str">
        <f t="shared" si="230"/>
        <v>34:09</v>
      </c>
      <c r="F1237">
        <f t="shared" si="223"/>
        <v>519</v>
      </c>
      <c r="H1237" t="str">
        <f t="shared" si="224"/>
        <v>Mar 21, 2020</v>
      </c>
      <c r="I1237" t="str">
        <f t="shared" si="226"/>
        <v>33:47</v>
      </c>
      <c r="J1237" s="5">
        <f t="shared" si="227"/>
        <v>2.3715277777777776E-2</v>
      </c>
      <c r="K1237">
        <f t="shared" si="225"/>
        <v>0</v>
      </c>
      <c r="L1237">
        <f t="shared" si="228"/>
        <v>2.6562499999999999E-2</v>
      </c>
      <c r="M1237">
        <f t="shared" si="220"/>
        <v>2.6562499999999999E-2</v>
      </c>
    </row>
    <row r="1238" spans="1:13" x14ac:dyDescent="0.2">
      <c r="A1238">
        <v>1237</v>
      </c>
      <c r="B1238" t="s">
        <v>1137</v>
      </c>
      <c r="C1238" t="s">
        <v>1215</v>
      </c>
      <c r="D1238" t="str">
        <f t="shared" si="229"/>
        <v>Boris Johnson</v>
      </c>
      <c r="E1238" t="str">
        <f t="shared" si="230"/>
        <v>34:40</v>
      </c>
      <c r="F1238">
        <f t="shared" si="223"/>
        <v>48</v>
      </c>
      <c r="H1238" t="str">
        <f t="shared" si="224"/>
        <v>Mar 21, 2020</v>
      </c>
      <c r="I1238" t="str">
        <f t="shared" si="226"/>
        <v>33:47</v>
      </c>
      <c r="J1238" s="5">
        <f t="shared" si="227"/>
        <v>2.4074074074074071E-2</v>
      </c>
      <c r="K1238">
        <f t="shared" si="225"/>
        <v>0</v>
      </c>
      <c r="L1238">
        <f t="shared" si="228"/>
        <v>2.6562499999999999E-2</v>
      </c>
      <c r="M1238">
        <f t="shared" si="220"/>
        <v>2.6562499999999999E-2</v>
      </c>
    </row>
    <row r="1239" spans="1:13" x14ac:dyDescent="0.2">
      <c r="A1239">
        <v>1238</v>
      </c>
      <c r="B1239" t="s">
        <v>1137</v>
      </c>
      <c r="C1239" t="s">
        <v>1216</v>
      </c>
      <c r="D1239" t="str">
        <f t="shared" si="229"/>
        <v>Tom Newton Dunn</v>
      </c>
      <c r="E1239" t="str">
        <f t="shared" si="230"/>
        <v>34:44</v>
      </c>
      <c r="F1239">
        <f t="shared" si="223"/>
        <v>428</v>
      </c>
      <c r="H1239" t="str">
        <f t="shared" si="224"/>
        <v>Mar 21, 2020</v>
      </c>
      <c r="I1239" t="str">
        <f t="shared" si="226"/>
        <v>34:44</v>
      </c>
      <c r="J1239" s="5">
        <f t="shared" si="227"/>
        <v>2.4120370370370372E-2</v>
      </c>
      <c r="K1239">
        <f t="shared" si="225"/>
        <v>2.4120370370370372E-2</v>
      </c>
      <c r="L1239">
        <f t="shared" si="228"/>
        <v>2.4386574074074074E-2</v>
      </c>
      <c r="M1239">
        <f t="shared" si="220"/>
        <v>2.6620370370370253E-4</v>
      </c>
    </row>
    <row r="1240" spans="1:13" x14ac:dyDescent="0.2">
      <c r="A1240">
        <v>1239</v>
      </c>
      <c r="B1240" t="s">
        <v>1137</v>
      </c>
      <c r="C1240" t="s">
        <v>1217</v>
      </c>
      <c r="D1240" t="str">
        <f t="shared" si="229"/>
        <v>Tom Newton Dunn</v>
      </c>
      <c r="E1240" t="str">
        <f t="shared" si="230"/>
        <v>35:07</v>
      </c>
      <c r="F1240">
        <f t="shared" si="223"/>
        <v>352</v>
      </c>
      <c r="H1240" t="str">
        <f t="shared" si="224"/>
        <v>Mar 21, 2020</v>
      </c>
      <c r="I1240" t="str">
        <f t="shared" si="226"/>
        <v>34:44</v>
      </c>
      <c r="J1240" s="5">
        <f t="shared" si="227"/>
        <v>2.4386574074074074E-2</v>
      </c>
      <c r="K1240">
        <f t="shared" si="225"/>
        <v>2.4120370370370372E-2</v>
      </c>
      <c r="L1240">
        <f t="shared" si="228"/>
        <v>2.4386574074074074E-2</v>
      </c>
      <c r="M1240">
        <f t="shared" si="220"/>
        <v>2.6620370370370253E-4</v>
      </c>
    </row>
    <row r="1241" spans="1:13" x14ac:dyDescent="0.2">
      <c r="A1241">
        <v>1240</v>
      </c>
      <c r="B1241" t="s">
        <v>1137</v>
      </c>
      <c r="C1241" t="s">
        <v>1218</v>
      </c>
      <c r="D1241" t="str">
        <f t="shared" si="229"/>
        <v>Boris Johnson</v>
      </c>
      <c r="E1241" t="str">
        <f t="shared" si="230"/>
        <v>35:25</v>
      </c>
      <c r="F1241">
        <f t="shared" si="223"/>
        <v>42</v>
      </c>
      <c r="H1241" t="str">
        <f t="shared" si="224"/>
        <v>Mar 21, 2020</v>
      </c>
      <c r="I1241" t="str">
        <f t="shared" si="226"/>
        <v>35:25</v>
      </c>
      <c r="J1241" s="5">
        <f t="shared" si="227"/>
        <v>2.4594907407407409E-2</v>
      </c>
      <c r="K1241">
        <f t="shared" si="225"/>
        <v>0</v>
      </c>
      <c r="L1241">
        <f t="shared" si="228"/>
        <v>2.6562499999999999E-2</v>
      </c>
      <c r="M1241">
        <f t="shared" si="220"/>
        <v>2.6562499999999999E-2</v>
      </c>
    </row>
    <row r="1242" spans="1:13" x14ac:dyDescent="0.2">
      <c r="A1242">
        <v>1241</v>
      </c>
      <c r="B1242" t="s">
        <v>1137</v>
      </c>
      <c r="C1242" t="s">
        <v>1219</v>
      </c>
      <c r="D1242" t="str">
        <f t="shared" si="229"/>
        <v>Rishi Sunak</v>
      </c>
      <c r="E1242" t="str">
        <f t="shared" si="230"/>
        <v>35:28</v>
      </c>
      <c r="F1242">
        <f t="shared" si="223"/>
        <v>716</v>
      </c>
      <c r="H1242" t="str">
        <f t="shared" si="224"/>
        <v>Mar 21, 2020</v>
      </c>
      <c r="I1242" t="str">
        <f t="shared" si="226"/>
        <v>35:28</v>
      </c>
      <c r="J1242" s="5">
        <f t="shared" si="227"/>
        <v>2.462962962962963E-2</v>
      </c>
      <c r="K1242">
        <f t="shared" si="225"/>
        <v>4.386574074074074E-3</v>
      </c>
      <c r="L1242">
        <f t="shared" si="228"/>
        <v>2.5092592592592593E-2</v>
      </c>
      <c r="M1242">
        <f t="shared" si="220"/>
        <v>2.0706018518518519E-2</v>
      </c>
    </row>
    <row r="1243" spans="1:13" x14ac:dyDescent="0.2">
      <c r="A1243">
        <v>1242</v>
      </c>
      <c r="B1243" t="s">
        <v>1137</v>
      </c>
      <c r="C1243" t="s">
        <v>1220</v>
      </c>
      <c r="D1243" t="str">
        <f t="shared" si="229"/>
        <v>Rishi Sunak</v>
      </c>
      <c r="E1243" t="str">
        <f t="shared" si="230"/>
        <v>36:08</v>
      </c>
      <c r="F1243">
        <f t="shared" si="223"/>
        <v>409</v>
      </c>
      <c r="H1243" t="str">
        <f t="shared" si="224"/>
        <v>Mar 21, 2020</v>
      </c>
      <c r="I1243" t="str">
        <f t="shared" si="226"/>
        <v>35:28</v>
      </c>
      <c r="J1243" s="5">
        <f t="shared" si="227"/>
        <v>2.5092592592592593E-2</v>
      </c>
      <c r="K1243">
        <f t="shared" si="225"/>
        <v>4.386574074074074E-3</v>
      </c>
      <c r="L1243">
        <f t="shared" si="228"/>
        <v>2.5092592592592593E-2</v>
      </c>
      <c r="M1243">
        <f t="shared" si="220"/>
        <v>2.0706018518518519E-2</v>
      </c>
    </row>
    <row r="1244" spans="1:13" x14ac:dyDescent="0.2">
      <c r="A1244">
        <v>1243</v>
      </c>
      <c r="B1244" t="s">
        <v>1137</v>
      </c>
      <c r="C1244" t="s">
        <v>1221</v>
      </c>
      <c r="D1244" t="str">
        <f t="shared" si="229"/>
        <v>Boris Johnson</v>
      </c>
      <c r="E1244" t="str">
        <f t="shared" si="230"/>
        <v>36:32</v>
      </c>
      <c r="F1244">
        <f t="shared" si="223"/>
        <v>743</v>
      </c>
      <c r="H1244" t="str">
        <f t="shared" si="224"/>
        <v>Mar 21, 2020</v>
      </c>
      <c r="I1244" t="str">
        <f t="shared" si="226"/>
        <v>36:32</v>
      </c>
      <c r="J1244" s="5">
        <f t="shared" si="227"/>
        <v>2.5370370370370366E-2</v>
      </c>
      <c r="K1244">
        <f t="shared" si="225"/>
        <v>0</v>
      </c>
      <c r="L1244">
        <f t="shared" si="228"/>
        <v>2.6562499999999999E-2</v>
      </c>
      <c r="M1244">
        <f t="shared" si="220"/>
        <v>2.6562499999999999E-2</v>
      </c>
    </row>
    <row r="1245" spans="1:13" x14ac:dyDescent="0.2">
      <c r="A1245">
        <v>1244</v>
      </c>
      <c r="B1245" t="s">
        <v>1137</v>
      </c>
      <c r="C1245" t="s">
        <v>1222</v>
      </c>
      <c r="D1245" t="str">
        <f t="shared" si="229"/>
        <v>Boris Johnson</v>
      </c>
      <c r="E1245" t="str">
        <f t="shared" si="230"/>
        <v>37:23</v>
      </c>
      <c r="F1245">
        <f t="shared" si="223"/>
        <v>448</v>
      </c>
      <c r="H1245" t="str">
        <f t="shared" si="224"/>
        <v>Mar 21, 2020</v>
      </c>
      <c r="I1245" t="str">
        <f t="shared" si="226"/>
        <v>36:32</v>
      </c>
      <c r="J1245" s="5">
        <f t="shared" si="227"/>
        <v>2.5960648148148149E-2</v>
      </c>
      <c r="K1245">
        <f t="shared" si="225"/>
        <v>0</v>
      </c>
      <c r="L1245">
        <f t="shared" si="228"/>
        <v>2.6562499999999999E-2</v>
      </c>
      <c r="M1245">
        <f t="shared" si="220"/>
        <v>2.6562499999999999E-2</v>
      </c>
    </row>
    <row r="1246" spans="1:13" x14ac:dyDescent="0.2">
      <c r="A1246">
        <v>1245</v>
      </c>
      <c r="B1246" t="s">
        <v>1137</v>
      </c>
      <c r="C1246" t="s">
        <v>1223</v>
      </c>
      <c r="D1246" t="str">
        <f t="shared" si="229"/>
        <v>Boris Johnson</v>
      </c>
      <c r="E1246" t="str">
        <f t="shared" si="230"/>
        <v>37:53</v>
      </c>
      <c r="F1246">
        <f t="shared" si="223"/>
        <v>288</v>
      </c>
      <c r="H1246" t="str">
        <f t="shared" si="224"/>
        <v>Mar 21, 2020</v>
      </c>
      <c r="I1246" t="str">
        <f t="shared" si="226"/>
        <v>36:32</v>
      </c>
      <c r="J1246" s="5">
        <f t="shared" si="227"/>
        <v>2.630787037037037E-2</v>
      </c>
      <c r="K1246">
        <f t="shared" si="225"/>
        <v>0</v>
      </c>
      <c r="L1246">
        <f t="shared" si="228"/>
        <v>2.6562499999999999E-2</v>
      </c>
      <c r="M1246">
        <f t="shared" si="220"/>
        <v>2.6562499999999999E-2</v>
      </c>
    </row>
    <row r="1247" spans="1:13" x14ac:dyDescent="0.2">
      <c r="A1247">
        <v>1246</v>
      </c>
      <c r="B1247" t="s">
        <v>1137</v>
      </c>
      <c r="C1247" t="s">
        <v>1224</v>
      </c>
      <c r="D1247" t="str">
        <f t="shared" si="229"/>
        <v>Boris Johnson</v>
      </c>
      <c r="E1247" t="str">
        <f t="shared" si="230"/>
        <v>38:15</v>
      </c>
      <c r="F1247">
        <f t="shared" si="223"/>
        <v>247</v>
      </c>
      <c r="H1247" t="str">
        <f t="shared" si="224"/>
        <v>Mar 21, 2020</v>
      </c>
      <c r="I1247" t="str">
        <f t="shared" si="226"/>
        <v>36:32</v>
      </c>
      <c r="J1247" s="5">
        <f t="shared" si="227"/>
        <v>2.6562499999999999E-2</v>
      </c>
      <c r="K1247">
        <f t="shared" si="225"/>
        <v>0</v>
      </c>
      <c r="L1247">
        <f t="shared" si="228"/>
        <v>2.6562499999999999E-2</v>
      </c>
      <c r="M1247">
        <f t="shared" ref="M1247:M1310" si="231">L1247-K1247</f>
        <v>2.6562499999999999E-2</v>
      </c>
    </row>
    <row r="1248" spans="1:13" x14ac:dyDescent="0.2">
      <c r="A1248">
        <v>1247</v>
      </c>
      <c r="B1248" t="s">
        <v>1137</v>
      </c>
      <c r="C1248" t="s">
        <v>16</v>
      </c>
      <c r="F1248">
        <f t="shared" si="223"/>
        <v>295</v>
      </c>
      <c r="H1248" t="str">
        <f t="shared" si="224"/>
        <v>Mar 21, 2020</v>
      </c>
      <c r="I1248">
        <f t="shared" si="226"/>
        <v>0</v>
      </c>
      <c r="J1248" s="5" t="e">
        <f t="shared" si="227"/>
        <v>#VALUE!</v>
      </c>
      <c r="K1248">
        <f t="shared" si="225"/>
        <v>0</v>
      </c>
      <c r="L1248">
        <f t="shared" si="228"/>
        <v>0</v>
      </c>
      <c r="M1248">
        <f t="shared" si="231"/>
        <v>0</v>
      </c>
    </row>
    <row r="1249" spans="1:13" x14ac:dyDescent="0.2">
      <c r="A1249">
        <v>1248</v>
      </c>
      <c r="B1249" t="s">
        <v>1137</v>
      </c>
      <c r="C1249" t="s">
        <v>17</v>
      </c>
      <c r="F1249">
        <f t="shared" si="223"/>
        <v>173</v>
      </c>
      <c r="H1249" t="str">
        <f t="shared" si="224"/>
        <v>Mar 21, 2020</v>
      </c>
      <c r="I1249">
        <f t="shared" si="226"/>
        <v>0</v>
      </c>
      <c r="J1249" s="5" t="e">
        <f t="shared" si="227"/>
        <v>#VALUE!</v>
      </c>
      <c r="K1249">
        <f t="shared" si="225"/>
        <v>0</v>
      </c>
      <c r="L1249">
        <f t="shared" si="228"/>
        <v>0</v>
      </c>
      <c r="M1249">
        <f t="shared" si="231"/>
        <v>0</v>
      </c>
    </row>
    <row r="1250" spans="1:13" x14ac:dyDescent="0.2">
      <c r="A1250">
        <v>1249</v>
      </c>
      <c r="B1250" t="s">
        <v>1225</v>
      </c>
      <c r="C1250" t="s">
        <v>1226</v>
      </c>
      <c r="F1250">
        <f t="shared" si="223"/>
        <v>12</v>
      </c>
      <c r="G1250" t="b">
        <v>1</v>
      </c>
      <c r="H1250" t="str">
        <f t="shared" si="224"/>
        <v>Mar 29, 2020</v>
      </c>
      <c r="I1250">
        <f t="shared" si="226"/>
        <v>0</v>
      </c>
      <c r="J1250" s="5" t="e">
        <f t="shared" si="227"/>
        <v>#VALUE!</v>
      </c>
      <c r="K1250">
        <f t="shared" si="225"/>
        <v>0</v>
      </c>
      <c r="L1250">
        <f t="shared" si="228"/>
        <v>0</v>
      </c>
      <c r="M1250">
        <f t="shared" si="231"/>
        <v>0</v>
      </c>
    </row>
    <row r="1251" spans="1:13" x14ac:dyDescent="0.2">
      <c r="A1251">
        <v>1250</v>
      </c>
      <c r="B1251" t="s">
        <v>1225</v>
      </c>
      <c r="C1251" t="s">
        <v>1227</v>
      </c>
      <c r="F1251">
        <f t="shared" si="223"/>
        <v>287</v>
      </c>
      <c r="H1251" t="str">
        <f t="shared" si="224"/>
        <v>Mar 29, 2020</v>
      </c>
      <c r="I1251">
        <f t="shared" si="226"/>
        <v>0</v>
      </c>
      <c r="J1251" s="5" t="e">
        <f t="shared" si="227"/>
        <v>#VALUE!</v>
      </c>
      <c r="K1251">
        <f t="shared" si="225"/>
        <v>0</v>
      </c>
      <c r="L1251">
        <f t="shared" si="228"/>
        <v>0</v>
      </c>
      <c r="M1251">
        <f t="shared" si="231"/>
        <v>0</v>
      </c>
    </row>
    <row r="1252" spans="1:13" x14ac:dyDescent="0.2">
      <c r="A1252">
        <v>1251</v>
      </c>
      <c r="B1252" t="s">
        <v>1225</v>
      </c>
      <c r="C1252" t="s">
        <v>5</v>
      </c>
      <c r="F1252">
        <f t="shared" si="223"/>
        <v>22</v>
      </c>
      <c r="H1252" t="str">
        <f t="shared" si="224"/>
        <v>Mar 29, 2020</v>
      </c>
      <c r="I1252">
        <f t="shared" si="226"/>
        <v>0</v>
      </c>
      <c r="J1252" s="5" t="e">
        <f t="shared" si="227"/>
        <v>#VALUE!</v>
      </c>
      <c r="K1252">
        <f t="shared" si="225"/>
        <v>0</v>
      </c>
      <c r="L1252">
        <f t="shared" si="228"/>
        <v>0</v>
      </c>
      <c r="M1252">
        <f t="shared" si="231"/>
        <v>0</v>
      </c>
    </row>
    <row r="1253" spans="1:13" x14ac:dyDescent="0.2">
      <c r="A1253">
        <v>1252</v>
      </c>
      <c r="B1253" t="s">
        <v>1225</v>
      </c>
      <c r="C1253" t="s">
        <v>1228</v>
      </c>
      <c r="D1253" t="str">
        <f t="shared" ref="D1253:D1284" si="232">LEFT(C1253,FIND("(",C1253)-3)</f>
        <v>Robert Jenrick</v>
      </c>
      <c r="E1253" t="str">
        <f t="shared" ref="E1253:E1284" si="233">MID(C1253,FIND("(",C1253)+1,5)</f>
        <v>00:00</v>
      </c>
      <c r="F1253">
        <f t="shared" si="223"/>
        <v>1167</v>
      </c>
      <c r="H1253" t="str">
        <f t="shared" si="224"/>
        <v>Mar 29, 2020</v>
      </c>
      <c r="I1253" t="str">
        <f t="shared" si="226"/>
        <v>00:00</v>
      </c>
      <c r="J1253" s="5">
        <f t="shared" si="227"/>
        <v>0</v>
      </c>
      <c r="K1253">
        <f t="shared" si="225"/>
        <v>0</v>
      </c>
      <c r="L1253">
        <f t="shared" si="228"/>
        <v>2.148148148148148E-2</v>
      </c>
      <c r="M1253">
        <f t="shared" si="231"/>
        <v>2.148148148148148E-2</v>
      </c>
    </row>
    <row r="1254" spans="1:13" x14ac:dyDescent="0.2">
      <c r="A1254">
        <v>1253</v>
      </c>
      <c r="B1254" t="s">
        <v>1225</v>
      </c>
      <c r="C1254" t="s">
        <v>1229</v>
      </c>
      <c r="D1254" t="str">
        <f t="shared" si="232"/>
        <v>Robert Jenrick</v>
      </c>
      <c r="E1254" t="str">
        <f t="shared" si="233"/>
        <v>01:33</v>
      </c>
      <c r="F1254">
        <f t="shared" si="223"/>
        <v>970</v>
      </c>
      <c r="H1254" t="str">
        <f t="shared" si="224"/>
        <v>Mar 29, 2020</v>
      </c>
      <c r="I1254" t="str">
        <f t="shared" si="226"/>
        <v>00:00</v>
      </c>
      <c r="J1254" s="5">
        <f t="shared" si="227"/>
        <v>1.0763888888888889E-3</v>
      </c>
      <c r="K1254">
        <f t="shared" si="225"/>
        <v>0</v>
      </c>
      <c r="L1254">
        <f t="shared" si="228"/>
        <v>2.148148148148148E-2</v>
      </c>
      <c r="M1254">
        <f t="shared" si="231"/>
        <v>2.148148148148148E-2</v>
      </c>
    </row>
    <row r="1255" spans="1:13" x14ac:dyDescent="0.2">
      <c r="A1255">
        <v>1254</v>
      </c>
      <c r="B1255" t="s">
        <v>1225</v>
      </c>
      <c r="C1255" t="s">
        <v>1230</v>
      </c>
      <c r="D1255" t="str">
        <f t="shared" si="232"/>
        <v>Robert Jenrick</v>
      </c>
      <c r="E1255" t="str">
        <f t="shared" si="233"/>
        <v>03:12</v>
      </c>
      <c r="F1255">
        <f t="shared" si="223"/>
        <v>847</v>
      </c>
      <c r="H1255" t="str">
        <f t="shared" si="224"/>
        <v>Mar 29, 2020</v>
      </c>
      <c r="I1255" t="str">
        <f t="shared" si="226"/>
        <v>00:00</v>
      </c>
      <c r="J1255" s="5">
        <f t="shared" si="227"/>
        <v>2.2222222222222222E-3</v>
      </c>
      <c r="K1255">
        <f t="shared" si="225"/>
        <v>0</v>
      </c>
      <c r="L1255">
        <f t="shared" si="228"/>
        <v>2.148148148148148E-2</v>
      </c>
      <c r="M1255">
        <f t="shared" si="231"/>
        <v>2.148148148148148E-2</v>
      </c>
    </row>
    <row r="1256" spans="1:13" x14ac:dyDescent="0.2">
      <c r="A1256">
        <v>1255</v>
      </c>
      <c r="B1256" t="s">
        <v>1225</v>
      </c>
      <c r="C1256" t="s">
        <v>1231</v>
      </c>
      <c r="D1256" t="str">
        <f t="shared" si="232"/>
        <v>Robert Jenrick</v>
      </c>
      <c r="E1256" t="str">
        <f t="shared" si="233"/>
        <v>04:14</v>
      </c>
      <c r="F1256">
        <f t="shared" si="223"/>
        <v>957</v>
      </c>
      <c r="H1256" t="str">
        <f t="shared" si="224"/>
        <v>Mar 29, 2020</v>
      </c>
      <c r="I1256" t="str">
        <f t="shared" si="226"/>
        <v>00:00</v>
      </c>
      <c r="J1256" s="5">
        <f t="shared" si="227"/>
        <v>2.9398148148148148E-3</v>
      </c>
      <c r="K1256">
        <f t="shared" si="225"/>
        <v>0</v>
      </c>
      <c r="L1256">
        <f t="shared" si="228"/>
        <v>2.148148148148148E-2</v>
      </c>
      <c r="M1256">
        <f t="shared" si="231"/>
        <v>2.148148148148148E-2</v>
      </c>
    </row>
    <row r="1257" spans="1:13" x14ac:dyDescent="0.2">
      <c r="A1257">
        <v>1256</v>
      </c>
      <c r="B1257" t="s">
        <v>1225</v>
      </c>
      <c r="C1257" t="s">
        <v>1232</v>
      </c>
      <c r="D1257" t="str">
        <f t="shared" si="232"/>
        <v>Robert Jenrick</v>
      </c>
      <c r="E1257" t="str">
        <f t="shared" si="233"/>
        <v>05:34</v>
      </c>
      <c r="F1257">
        <f t="shared" si="223"/>
        <v>1027</v>
      </c>
      <c r="H1257" t="str">
        <f t="shared" si="224"/>
        <v>Mar 29, 2020</v>
      </c>
      <c r="I1257" t="str">
        <f t="shared" si="226"/>
        <v>00:00</v>
      </c>
      <c r="J1257" s="5">
        <f t="shared" si="227"/>
        <v>3.8657407407407408E-3</v>
      </c>
      <c r="K1257">
        <f t="shared" si="225"/>
        <v>0</v>
      </c>
      <c r="L1257">
        <f t="shared" si="228"/>
        <v>2.148148148148148E-2</v>
      </c>
      <c r="M1257">
        <f t="shared" si="231"/>
        <v>2.148148148148148E-2</v>
      </c>
    </row>
    <row r="1258" spans="1:13" x14ac:dyDescent="0.2">
      <c r="A1258">
        <v>1257</v>
      </c>
      <c r="B1258" t="s">
        <v>1225</v>
      </c>
      <c r="C1258" t="s">
        <v>1233</v>
      </c>
      <c r="D1258" t="str">
        <f t="shared" si="232"/>
        <v>Simon Israel</v>
      </c>
      <c r="E1258" t="str">
        <f t="shared" si="233"/>
        <v>06:58</v>
      </c>
      <c r="F1258">
        <f t="shared" si="223"/>
        <v>635</v>
      </c>
      <c r="H1258" t="str">
        <f t="shared" si="224"/>
        <v>Mar 29, 2020</v>
      </c>
      <c r="I1258" t="str">
        <f t="shared" si="226"/>
        <v>06:58</v>
      </c>
      <c r="J1258" s="5">
        <f t="shared" si="227"/>
        <v>4.8379629629629632E-3</v>
      </c>
      <c r="K1258">
        <f t="shared" si="225"/>
        <v>4.8379629629629632E-3</v>
      </c>
      <c r="L1258">
        <f t="shared" si="228"/>
        <v>4.8379629629629632E-3</v>
      </c>
      <c r="M1258">
        <f t="shared" si="231"/>
        <v>0</v>
      </c>
    </row>
    <row r="1259" spans="1:13" x14ac:dyDescent="0.2">
      <c r="A1259">
        <v>1258</v>
      </c>
      <c r="B1259" t="s">
        <v>1225</v>
      </c>
      <c r="C1259" t="s">
        <v>1234</v>
      </c>
      <c r="D1259" t="str">
        <f t="shared" si="232"/>
        <v>Robert Jenrick</v>
      </c>
      <c r="E1259" t="str">
        <f t="shared" si="233"/>
        <v>07:43</v>
      </c>
      <c r="F1259">
        <f t="shared" si="223"/>
        <v>640</v>
      </c>
      <c r="H1259" t="str">
        <f t="shared" si="224"/>
        <v>Mar 29, 2020</v>
      </c>
      <c r="I1259" t="str">
        <f t="shared" si="226"/>
        <v>07:43</v>
      </c>
      <c r="J1259" s="5">
        <f t="shared" si="227"/>
        <v>5.3587962962962964E-3</v>
      </c>
      <c r="K1259">
        <f t="shared" si="225"/>
        <v>0</v>
      </c>
      <c r="L1259">
        <f t="shared" si="228"/>
        <v>2.148148148148148E-2</v>
      </c>
      <c r="M1259">
        <f t="shared" si="231"/>
        <v>2.148148148148148E-2</v>
      </c>
    </row>
    <row r="1260" spans="1:13" x14ac:dyDescent="0.2">
      <c r="A1260">
        <v>1259</v>
      </c>
      <c r="B1260" t="s">
        <v>1225</v>
      </c>
      <c r="C1260" t="s">
        <v>1235</v>
      </c>
      <c r="D1260" t="str">
        <f t="shared" si="232"/>
        <v>Jenny Paris</v>
      </c>
      <c r="E1260" t="str">
        <f t="shared" si="233"/>
        <v>08:29</v>
      </c>
      <c r="F1260">
        <f t="shared" si="223"/>
        <v>796</v>
      </c>
      <c r="H1260" t="str">
        <f t="shared" si="224"/>
        <v>Mar 29, 2020</v>
      </c>
      <c r="I1260" t="str">
        <f t="shared" si="226"/>
        <v>08:29</v>
      </c>
      <c r="J1260" s="5">
        <f t="shared" si="227"/>
        <v>5.8912037037037032E-3</v>
      </c>
      <c r="K1260">
        <f t="shared" si="225"/>
        <v>5.8912037037037032E-3</v>
      </c>
      <c r="L1260">
        <f t="shared" si="228"/>
        <v>1.9328703703703702E-2</v>
      </c>
      <c r="M1260">
        <f t="shared" si="231"/>
        <v>1.3437499999999998E-2</v>
      </c>
    </row>
    <row r="1261" spans="1:13" x14ac:dyDescent="0.2">
      <c r="A1261">
        <v>1260</v>
      </c>
      <c r="B1261" t="s">
        <v>1225</v>
      </c>
      <c r="C1261" t="s">
        <v>1236</v>
      </c>
      <c r="D1261" t="str">
        <f t="shared" si="232"/>
        <v>Jenny Paris</v>
      </c>
      <c r="E1261" t="str">
        <f t="shared" si="233"/>
        <v>09:22</v>
      </c>
      <c r="F1261">
        <f t="shared" si="223"/>
        <v>688</v>
      </c>
      <c r="H1261" t="str">
        <f t="shared" si="224"/>
        <v>Mar 29, 2020</v>
      </c>
      <c r="I1261" t="str">
        <f t="shared" si="226"/>
        <v>08:29</v>
      </c>
      <c r="J1261" s="5">
        <f t="shared" si="227"/>
        <v>6.5046296296296302E-3</v>
      </c>
      <c r="K1261">
        <f t="shared" si="225"/>
        <v>5.8912037037037032E-3</v>
      </c>
      <c r="L1261">
        <f t="shared" si="228"/>
        <v>1.9328703703703702E-2</v>
      </c>
      <c r="M1261">
        <f t="shared" si="231"/>
        <v>1.3437499999999998E-2</v>
      </c>
    </row>
    <row r="1262" spans="1:13" x14ac:dyDescent="0.2">
      <c r="A1262">
        <v>1261</v>
      </c>
      <c r="B1262" t="s">
        <v>1225</v>
      </c>
      <c r="C1262" t="s">
        <v>1237</v>
      </c>
      <c r="D1262" t="str">
        <f t="shared" si="232"/>
        <v>Jenny Paris</v>
      </c>
      <c r="E1262" t="str">
        <f t="shared" si="233"/>
        <v>10:03</v>
      </c>
      <c r="F1262">
        <f t="shared" si="223"/>
        <v>860</v>
      </c>
      <c r="H1262" t="str">
        <f t="shared" si="224"/>
        <v>Mar 29, 2020</v>
      </c>
      <c r="I1262" t="str">
        <f t="shared" si="226"/>
        <v>08:29</v>
      </c>
      <c r="J1262" s="5">
        <f t="shared" si="227"/>
        <v>6.9791666666666674E-3</v>
      </c>
      <c r="K1262">
        <f t="shared" si="225"/>
        <v>5.8912037037037032E-3</v>
      </c>
      <c r="L1262">
        <f t="shared" si="228"/>
        <v>1.9328703703703702E-2</v>
      </c>
      <c r="M1262">
        <f t="shared" si="231"/>
        <v>1.3437499999999998E-2</v>
      </c>
    </row>
    <row r="1263" spans="1:13" x14ac:dyDescent="0.2">
      <c r="A1263">
        <v>1262</v>
      </c>
      <c r="B1263" t="s">
        <v>1225</v>
      </c>
      <c r="C1263" t="s">
        <v>1238</v>
      </c>
      <c r="D1263" t="str">
        <f t="shared" si="232"/>
        <v>Jenny Paris</v>
      </c>
      <c r="E1263" t="str">
        <f t="shared" si="233"/>
        <v>10:55</v>
      </c>
      <c r="F1263">
        <f t="shared" si="223"/>
        <v>549</v>
      </c>
      <c r="H1263" t="str">
        <f t="shared" si="224"/>
        <v>Mar 29, 2020</v>
      </c>
      <c r="I1263" t="str">
        <f t="shared" si="226"/>
        <v>08:29</v>
      </c>
      <c r="J1263" s="5">
        <f t="shared" si="227"/>
        <v>7.5810185185185182E-3</v>
      </c>
      <c r="K1263">
        <f t="shared" si="225"/>
        <v>5.8912037037037032E-3</v>
      </c>
      <c r="L1263">
        <f t="shared" si="228"/>
        <v>1.9328703703703702E-2</v>
      </c>
      <c r="M1263">
        <f t="shared" si="231"/>
        <v>1.3437499999999998E-2</v>
      </c>
    </row>
    <row r="1264" spans="1:13" x14ac:dyDescent="0.2">
      <c r="A1264">
        <v>1263</v>
      </c>
      <c r="B1264" t="s">
        <v>1225</v>
      </c>
      <c r="C1264" t="s">
        <v>1239</v>
      </c>
      <c r="D1264" t="str">
        <f t="shared" si="232"/>
        <v>Robert Jenrick</v>
      </c>
      <c r="E1264" t="str">
        <f t="shared" si="233"/>
        <v>11:28</v>
      </c>
      <c r="F1264">
        <f t="shared" si="223"/>
        <v>139</v>
      </c>
      <c r="H1264" t="str">
        <f t="shared" si="224"/>
        <v>Mar 29, 2020</v>
      </c>
      <c r="I1264" t="str">
        <f t="shared" si="226"/>
        <v>11:28</v>
      </c>
      <c r="J1264" s="5">
        <f t="shared" si="227"/>
        <v>7.9629629629629634E-3</v>
      </c>
      <c r="K1264">
        <f t="shared" si="225"/>
        <v>0</v>
      </c>
      <c r="L1264">
        <f t="shared" si="228"/>
        <v>2.148148148148148E-2</v>
      </c>
      <c r="M1264">
        <f t="shared" si="231"/>
        <v>2.148148148148148E-2</v>
      </c>
    </row>
    <row r="1265" spans="1:13" x14ac:dyDescent="0.2">
      <c r="A1265">
        <v>1264</v>
      </c>
      <c r="B1265" t="s">
        <v>1225</v>
      </c>
      <c r="C1265" t="s">
        <v>1240</v>
      </c>
      <c r="D1265" t="str">
        <f t="shared" si="232"/>
        <v>Speaker 2</v>
      </c>
      <c r="E1265" t="str">
        <f t="shared" si="233"/>
        <v>11:31</v>
      </c>
      <c r="F1265">
        <f t="shared" si="223"/>
        <v>347</v>
      </c>
      <c r="H1265" t="str">
        <f t="shared" si="224"/>
        <v>Mar 29, 2020</v>
      </c>
      <c r="I1265" t="str">
        <f t="shared" si="226"/>
        <v>11:31</v>
      </c>
      <c r="J1265" s="5">
        <f t="shared" si="227"/>
        <v>7.9976851851851858E-3</v>
      </c>
      <c r="K1265">
        <f t="shared" si="225"/>
        <v>7.9976851851851858E-3</v>
      </c>
      <c r="L1265">
        <f t="shared" si="228"/>
        <v>7.9976851851851858E-3</v>
      </c>
      <c r="M1265">
        <f t="shared" si="231"/>
        <v>0</v>
      </c>
    </row>
    <row r="1266" spans="1:13" x14ac:dyDescent="0.2">
      <c r="A1266">
        <v>1265</v>
      </c>
      <c r="B1266" t="s">
        <v>1225</v>
      </c>
      <c r="C1266" t="s">
        <v>1241</v>
      </c>
      <c r="D1266" t="str">
        <f t="shared" si="232"/>
        <v>Jenny Paris</v>
      </c>
      <c r="E1266" t="str">
        <f t="shared" si="233"/>
        <v>11:52</v>
      </c>
      <c r="F1266">
        <f t="shared" si="223"/>
        <v>956</v>
      </c>
      <c r="H1266" t="str">
        <f t="shared" si="224"/>
        <v>Mar 29, 2020</v>
      </c>
      <c r="I1266" t="str">
        <f t="shared" si="226"/>
        <v>11:52</v>
      </c>
      <c r="J1266" s="5">
        <f t="shared" si="227"/>
        <v>8.2407407407407412E-3</v>
      </c>
      <c r="K1266">
        <f t="shared" si="225"/>
        <v>5.8912037037037032E-3</v>
      </c>
      <c r="L1266">
        <f t="shared" si="228"/>
        <v>1.9328703703703702E-2</v>
      </c>
      <c r="M1266">
        <f t="shared" si="231"/>
        <v>1.3437499999999998E-2</v>
      </c>
    </row>
    <row r="1267" spans="1:13" x14ac:dyDescent="0.2">
      <c r="A1267">
        <v>1266</v>
      </c>
      <c r="B1267" t="s">
        <v>1225</v>
      </c>
      <c r="C1267" t="s">
        <v>1242</v>
      </c>
      <c r="D1267" t="str">
        <f t="shared" si="232"/>
        <v>Jenny Paris</v>
      </c>
      <c r="E1267" t="str">
        <f t="shared" si="233"/>
        <v>12:44</v>
      </c>
      <c r="F1267">
        <f t="shared" si="223"/>
        <v>1097</v>
      </c>
      <c r="H1267" t="str">
        <f t="shared" si="224"/>
        <v>Mar 29, 2020</v>
      </c>
      <c r="I1267" t="str">
        <f t="shared" si="226"/>
        <v>11:52</v>
      </c>
      <c r="J1267" s="5">
        <f t="shared" si="227"/>
        <v>8.8425925925925911E-3</v>
      </c>
      <c r="K1267">
        <f t="shared" si="225"/>
        <v>5.8912037037037032E-3</v>
      </c>
      <c r="L1267">
        <f t="shared" si="228"/>
        <v>1.9328703703703702E-2</v>
      </c>
      <c r="M1267">
        <f t="shared" si="231"/>
        <v>1.3437499999999998E-2</v>
      </c>
    </row>
    <row r="1268" spans="1:13" x14ac:dyDescent="0.2">
      <c r="A1268">
        <v>1267</v>
      </c>
      <c r="B1268" t="s">
        <v>1225</v>
      </c>
      <c r="C1268" t="s">
        <v>1243</v>
      </c>
      <c r="D1268" t="str">
        <f t="shared" si="232"/>
        <v>Robert Jenrick</v>
      </c>
      <c r="E1268" t="str">
        <f t="shared" si="233"/>
        <v>13:50</v>
      </c>
      <c r="F1268">
        <f t="shared" si="223"/>
        <v>882</v>
      </c>
      <c r="H1268" t="str">
        <f t="shared" si="224"/>
        <v>Mar 29, 2020</v>
      </c>
      <c r="I1268" t="str">
        <f t="shared" si="226"/>
        <v>13:50</v>
      </c>
      <c r="J1268" s="5">
        <f t="shared" si="227"/>
        <v>9.6064814814814815E-3</v>
      </c>
      <c r="K1268">
        <f t="shared" si="225"/>
        <v>0</v>
      </c>
      <c r="L1268">
        <f t="shared" si="228"/>
        <v>2.148148148148148E-2</v>
      </c>
      <c r="M1268">
        <f t="shared" si="231"/>
        <v>2.148148148148148E-2</v>
      </c>
    </row>
    <row r="1269" spans="1:13" x14ac:dyDescent="0.2">
      <c r="A1269">
        <v>1268</v>
      </c>
      <c r="B1269" t="s">
        <v>1225</v>
      </c>
      <c r="C1269" t="s">
        <v>1244</v>
      </c>
      <c r="D1269" t="str">
        <f t="shared" si="232"/>
        <v>Robert Jenrick</v>
      </c>
      <c r="E1269" t="str">
        <f t="shared" si="233"/>
        <v>14:48</v>
      </c>
      <c r="F1269">
        <f t="shared" si="223"/>
        <v>528</v>
      </c>
      <c r="H1269" t="str">
        <f t="shared" si="224"/>
        <v>Mar 29, 2020</v>
      </c>
      <c r="I1269" t="str">
        <f t="shared" si="226"/>
        <v>13:50</v>
      </c>
      <c r="J1269" s="5">
        <f t="shared" si="227"/>
        <v>1.0277777777777778E-2</v>
      </c>
      <c r="K1269">
        <f t="shared" si="225"/>
        <v>0</v>
      </c>
      <c r="L1269">
        <f t="shared" si="228"/>
        <v>2.148148148148148E-2</v>
      </c>
      <c r="M1269">
        <f t="shared" si="231"/>
        <v>2.148148148148148E-2</v>
      </c>
    </row>
    <row r="1270" spans="1:13" x14ac:dyDescent="0.2">
      <c r="A1270">
        <v>1269</v>
      </c>
      <c r="B1270" t="s">
        <v>1225</v>
      </c>
      <c r="C1270" t="s">
        <v>1245</v>
      </c>
      <c r="D1270" t="str">
        <f t="shared" si="232"/>
        <v>Robert Jenrick</v>
      </c>
      <c r="E1270" t="str">
        <f t="shared" si="233"/>
        <v>15:20</v>
      </c>
      <c r="F1270">
        <f t="shared" si="223"/>
        <v>120</v>
      </c>
      <c r="H1270" t="str">
        <f t="shared" si="224"/>
        <v>Mar 29, 2020</v>
      </c>
      <c r="I1270" t="str">
        <f t="shared" si="226"/>
        <v>13:50</v>
      </c>
      <c r="J1270" s="5">
        <f t="shared" si="227"/>
        <v>1.064814814814815E-2</v>
      </c>
      <c r="K1270">
        <f t="shared" si="225"/>
        <v>0</v>
      </c>
      <c r="L1270">
        <f t="shared" si="228"/>
        <v>2.148148148148148E-2</v>
      </c>
      <c r="M1270">
        <f t="shared" si="231"/>
        <v>2.148148148148148E-2</v>
      </c>
    </row>
    <row r="1271" spans="1:13" x14ac:dyDescent="0.2">
      <c r="A1271">
        <v>1270</v>
      </c>
      <c r="B1271" t="s">
        <v>1225</v>
      </c>
      <c r="C1271" t="s">
        <v>1246</v>
      </c>
      <c r="D1271" t="str">
        <f t="shared" si="232"/>
        <v>David Shukman</v>
      </c>
      <c r="E1271" t="str">
        <f t="shared" si="233"/>
        <v>15:28</v>
      </c>
      <c r="F1271">
        <f t="shared" si="223"/>
        <v>490</v>
      </c>
      <c r="H1271" t="str">
        <f t="shared" si="224"/>
        <v>Mar 29, 2020</v>
      </c>
      <c r="I1271" t="str">
        <f t="shared" si="226"/>
        <v>15:28</v>
      </c>
      <c r="J1271" s="5">
        <f t="shared" si="227"/>
        <v>1.074074074074074E-2</v>
      </c>
      <c r="K1271">
        <f t="shared" si="225"/>
        <v>1.074074074074074E-2</v>
      </c>
      <c r="L1271">
        <f t="shared" si="228"/>
        <v>1.074074074074074E-2</v>
      </c>
      <c r="M1271">
        <f t="shared" si="231"/>
        <v>0</v>
      </c>
    </row>
    <row r="1272" spans="1:13" x14ac:dyDescent="0.2">
      <c r="A1272">
        <v>1271</v>
      </c>
      <c r="B1272" t="s">
        <v>1225</v>
      </c>
      <c r="C1272" t="s">
        <v>1247</v>
      </c>
      <c r="D1272" t="str">
        <f t="shared" si="232"/>
        <v>Robert Jenrick</v>
      </c>
      <c r="E1272" t="str">
        <f t="shared" si="233"/>
        <v>15:58</v>
      </c>
      <c r="F1272">
        <f t="shared" si="223"/>
        <v>659</v>
      </c>
      <c r="H1272" t="str">
        <f t="shared" si="224"/>
        <v>Mar 29, 2020</v>
      </c>
      <c r="I1272" t="str">
        <f t="shared" si="226"/>
        <v>15:58</v>
      </c>
      <c r="J1272" s="5">
        <f t="shared" si="227"/>
        <v>1.1087962962962964E-2</v>
      </c>
      <c r="K1272">
        <f t="shared" si="225"/>
        <v>0</v>
      </c>
      <c r="L1272">
        <f t="shared" si="228"/>
        <v>2.148148148148148E-2</v>
      </c>
      <c r="M1272">
        <f t="shared" si="231"/>
        <v>2.148148148148148E-2</v>
      </c>
    </row>
    <row r="1273" spans="1:13" x14ac:dyDescent="0.2">
      <c r="A1273">
        <v>1272</v>
      </c>
      <c r="B1273" t="s">
        <v>1225</v>
      </c>
      <c r="C1273" t="s">
        <v>1248</v>
      </c>
      <c r="D1273" t="str">
        <f t="shared" si="232"/>
        <v>Robert Jenrick</v>
      </c>
      <c r="E1273" t="str">
        <f t="shared" si="233"/>
        <v>16:42</v>
      </c>
      <c r="F1273">
        <f t="shared" si="223"/>
        <v>690</v>
      </c>
      <c r="H1273" t="str">
        <f t="shared" si="224"/>
        <v>Mar 29, 2020</v>
      </c>
      <c r="I1273" t="str">
        <f t="shared" si="226"/>
        <v>15:58</v>
      </c>
      <c r="J1273" s="5">
        <f t="shared" si="227"/>
        <v>1.1597222222222222E-2</v>
      </c>
      <c r="K1273">
        <f t="shared" si="225"/>
        <v>0</v>
      </c>
      <c r="L1273">
        <f t="shared" si="228"/>
        <v>2.148148148148148E-2</v>
      </c>
      <c r="M1273">
        <f t="shared" si="231"/>
        <v>2.148148148148148E-2</v>
      </c>
    </row>
    <row r="1274" spans="1:13" x14ac:dyDescent="0.2">
      <c r="A1274">
        <v>1273</v>
      </c>
      <c r="B1274" t="s">
        <v>1225</v>
      </c>
      <c r="C1274" t="s">
        <v>1249</v>
      </c>
      <c r="D1274" t="str">
        <f t="shared" si="232"/>
        <v>Jenny Paris</v>
      </c>
      <c r="E1274" t="str">
        <f t="shared" si="233"/>
        <v>17:29</v>
      </c>
      <c r="F1274">
        <f t="shared" si="223"/>
        <v>871</v>
      </c>
      <c r="H1274" t="str">
        <f t="shared" si="224"/>
        <v>Mar 29, 2020</v>
      </c>
      <c r="I1274" t="str">
        <f t="shared" si="226"/>
        <v>17:29</v>
      </c>
      <c r="J1274" s="5">
        <f t="shared" si="227"/>
        <v>1.2141203703703704E-2</v>
      </c>
      <c r="K1274">
        <f t="shared" si="225"/>
        <v>5.8912037037037032E-3</v>
      </c>
      <c r="L1274">
        <f t="shared" si="228"/>
        <v>1.9328703703703702E-2</v>
      </c>
      <c r="M1274">
        <f t="shared" si="231"/>
        <v>1.3437499999999998E-2</v>
      </c>
    </row>
    <row r="1275" spans="1:13" x14ac:dyDescent="0.2">
      <c r="A1275">
        <v>1274</v>
      </c>
      <c r="B1275" t="s">
        <v>1225</v>
      </c>
      <c r="C1275" t="s">
        <v>1250</v>
      </c>
      <c r="D1275" t="str">
        <f t="shared" si="232"/>
        <v>Jenny Paris</v>
      </c>
      <c r="E1275" t="str">
        <f t="shared" si="233"/>
        <v>18:25</v>
      </c>
      <c r="F1275">
        <f t="shared" si="223"/>
        <v>664</v>
      </c>
      <c r="H1275" t="str">
        <f t="shared" si="224"/>
        <v>Mar 29, 2020</v>
      </c>
      <c r="I1275" t="str">
        <f t="shared" si="226"/>
        <v>17:29</v>
      </c>
      <c r="J1275" s="5">
        <f t="shared" si="227"/>
        <v>1.2789351851851852E-2</v>
      </c>
      <c r="K1275">
        <f t="shared" si="225"/>
        <v>5.8912037037037032E-3</v>
      </c>
      <c r="L1275">
        <f t="shared" si="228"/>
        <v>1.9328703703703702E-2</v>
      </c>
      <c r="M1275">
        <f t="shared" si="231"/>
        <v>1.3437499999999998E-2</v>
      </c>
    </row>
    <row r="1276" spans="1:13" x14ac:dyDescent="0.2">
      <c r="A1276">
        <v>1275</v>
      </c>
      <c r="B1276" t="s">
        <v>1225</v>
      </c>
      <c r="C1276" t="s">
        <v>1251</v>
      </c>
      <c r="D1276" t="str">
        <f t="shared" si="232"/>
        <v>Robert Jenrick</v>
      </c>
      <c r="E1276" t="str">
        <f t="shared" si="233"/>
        <v>19:09</v>
      </c>
      <c r="F1276">
        <f t="shared" si="223"/>
        <v>440</v>
      </c>
      <c r="H1276" t="str">
        <f t="shared" si="224"/>
        <v>Mar 29, 2020</v>
      </c>
      <c r="I1276" t="str">
        <f t="shared" si="226"/>
        <v>19:09</v>
      </c>
      <c r="J1276" s="5">
        <f t="shared" si="227"/>
        <v>1.329861111111111E-2</v>
      </c>
      <c r="K1276">
        <f t="shared" si="225"/>
        <v>0</v>
      </c>
      <c r="L1276">
        <f t="shared" si="228"/>
        <v>2.148148148148148E-2</v>
      </c>
      <c r="M1276">
        <f t="shared" si="231"/>
        <v>2.148148148148148E-2</v>
      </c>
    </row>
    <row r="1277" spans="1:13" x14ac:dyDescent="0.2">
      <c r="A1277">
        <v>1276</v>
      </c>
      <c r="B1277" t="s">
        <v>1225</v>
      </c>
      <c r="C1277" t="s">
        <v>1252</v>
      </c>
      <c r="D1277" t="str">
        <f t="shared" si="232"/>
        <v>Sam</v>
      </c>
      <c r="E1277" t="str">
        <f t="shared" si="233"/>
        <v>19:35</v>
      </c>
      <c r="F1277">
        <f t="shared" si="223"/>
        <v>301</v>
      </c>
      <c r="H1277" t="str">
        <f t="shared" si="224"/>
        <v>Mar 29, 2020</v>
      </c>
      <c r="I1277" t="str">
        <f t="shared" si="226"/>
        <v>19:35</v>
      </c>
      <c r="J1277" s="5">
        <f t="shared" si="227"/>
        <v>1.3599537037037037E-2</v>
      </c>
      <c r="K1277">
        <f t="shared" si="225"/>
        <v>1.3599537037037037E-2</v>
      </c>
      <c r="L1277">
        <f t="shared" si="228"/>
        <v>1.3819444444444445E-2</v>
      </c>
      <c r="M1277">
        <f t="shared" si="231"/>
        <v>2.1990740740740825E-4</v>
      </c>
    </row>
    <row r="1278" spans="1:13" x14ac:dyDescent="0.2">
      <c r="A1278">
        <v>1277</v>
      </c>
      <c r="B1278" t="s">
        <v>1225</v>
      </c>
      <c r="C1278" t="s">
        <v>1253</v>
      </c>
      <c r="D1278" t="str">
        <f t="shared" si="232"/>
        <v>Sam</v>
      </c>
      <c r="E1278" t="str">
        <f t="shared" si="233"/>
        <v>19:54</v>
      </c>
      <c r="F1278">
        <f t="shared" si="223"/>
        <v>161</v>
      </c>
      <c r="H1278" t="str">
        <f t="shared" si="224"/>
        <v>Mar 29, 2020</v>
      </c>
      <c r="I1278" t="str">
        <f t="shared" si="226"/>
        <v>19:35</v>
      </c>
      <c r="J1278" s="5">
        <f t="shared" si="227"/>
        <v>1.3819444444444445E-2</v>
      </c>
      <c r="K1278">
        <f t="shared" si="225"/>
        <v>1.3599537037037037E-2</v>
      </c>
      <c r="L1278">
        <f t="shared" si="228"/>
        <v>1.3819444444444445E-2</v>
      </c>
      <c r="M1278">
        <f t="shared" si="231"/>
        <v>2.1990740740740825E-4</v>
      </c>
    </row>
    <row r="1279" spans="1:13" x14ac:dyDescent="0.2">
      <c r="A1279">
        <v>1278</v>
      </c>
      <c r="B1279" t="s">
        <v>1225</v>
      </c>
      <c r="C1279" t="s">
        <v>1254</v>
      </c>
      <c r="D1279" t="str">
        <f t="shared" si="232"/>
        <v>Speaker 3</v>
      </c>
      <c r="E1279" t="str">
        <f t="shared" si="233"/>
        <v>20:02</v>
      </c>
      <c r="F1279">
        <f t="shared" si="223"/>
        <v>195</v>
      </c>
      <c r="H1279" t="str">
        <f t="shared" si="224"/>
        <v>Mar 29, 2020</v>
      </c>
      <c r="I1279" t="str">
        <f t="shared" si="226"/>
        <v>20:02</v>
      </c>
      <c r="J1279" s="5">
        <f t="shared" si="227"/>
        <v>1.3912037037037037E-2</v>
      </c>
      <c r="K1279">
        <f t="shared" si="225"/>
        <v>1.3912037037037037E-2</v>
      </c>
      <c r="L1279">
        <f t="shared" si="228"/>
        <v>1.3912037037037037E-2</v>
      </c>
      <c r="M1279">
        <f t="shared" si="231"/>
        <v>0</v>
      </c>
    </row>
    <row r="1280" spans="1:13" x14ac:dyDescent="0.2">
      <c r="A1280">
        <v>1279</v>
      </c>
      <c r="B1280" t="s">
        <v>1225</v>
      </c>
      <c r="C1280" t="s">
        <v>1255</v>
      </c>
      <c r="D1280" t="str">
        <f t="shared" si="232"/>
        <v>Jenny Paris</v>
      </c>
      <c r="E1280" t="str">
        <f t="shared" si="233"/>
        <v>20:13</v>
      </c>
      <c r="F1280">
        <f t="shared" si="223"/>
        <v>809</v>
      </c>
      <c r="H1280" t="str">
        <f t="shared" si="224"/>
        <v>Mar 29, 2020</v>
      </c>
      <c r="I1280" t="str">
        <f t="shared" si="226"/>
        <v>20:13</v>
      </c>
      <c r="J1280" s="5">
        <f t="shared" si="227"/>
        <v>1.4039351851851851E-2</v>
      </c>
      <c r="K1280">
        <f t="shared" si="225"/>
        <v>5.8912037037037032E-3</v>
      </c>
      <c r="L1280">
        <f t="shared" si="228"/>
        <v>1.9328703703703702E-2</v>
      </c>
      <c r="M1280">
        <f t="shared" si="231"/>
        <v>1.3437499999999998E-2</v>
      </c>
    </row>
    <row r="1281" spans="1:13" x14ac:dyDescent="0.2">
      <c r="A1281">
        <v>1280</v>
      </c>
      <c r="B1281" t="s">
        <v>1225</v>
      </c>
      <c r="C1281" t="s">
        <v>1256</v>
      </c>
      <c r="D1281" t="str">
        <f t="shared" si="232"/>
        <v>Jenny Paris</v>
      </c>
      <c r="E1281" t="str">
        <f t="shared" si="233"/>
        <v>21:04</v>
      </c>
      <c r="F1281">
        <f t="shared" si="223"/>
        <v>705</v>
      </c>
      <c r="H1281" t="str">
        <f t="shared" si="224"/>
        <v>Mar 29, 2020</v>
      </c>
      <c r="I1281" t="str">
        <f t="shared" si="226"/>
        <v>20:13</v>
      </c>
      <c r="J1281" s="5">
        <f t="shared" si="227"/>
        <v>1.462962962962963E-2</v>
      </c>
      <c r="K1281">
        <f t="shared" si="225"/>
        <v>5.8912037037037032E-3</v>
      </c>
      <c r="L1281">
        <f t="shared" si="228"/>
        <v>1.9328703703703702E-2</v>
      </c>
      <c r="M1281">
        <f t="shared" si="231"/>
        <v>1.3437499999999998E-2</v>
      </c>
    </row>
    <row r="1282" spans="1:13" x14ac:dyDescent="0.2">
      <c r="A1282">
        <v>1281</v>
      </c>
      <c r="B1282" t="s">
        <v>1225</v>
      </c>
      <c r="C1282" t="s">
        <v>1257</v>
      </c>
      <c r="D1282" t="str">
        <f t="shared" si="232"/>
        <v>Jenny Paris</v>
      </c>
      <c r="E1282" t="str">
        <f t="shared" si="233"/>
        <v>21:46</v>
      </c>
      <c r="F1282">
        <f t="shared" ref="F1282:F1345" si="234">LEN(C1282)</f>
        <v>584</v>
      </c>
      <c r="H1282" t="str">
        <f t="shared" ref="H1282:H1345" si="235">IF(ISBLANK(G1282),H1281,C1282)</f>
        <v>Mar 29, 2020</v>
      </c>
      <c r="I1282" t="str">
        <f t="shared" si="226"/>
        <v>20:13</v>
      </c>
      <c r="J1282" s="5">
        <f t="shared" si="227"/>
        <v>1.511574074074074E-2</v>
      </c>
      <c r="K1282">
        <f t="shared" ref="K1282:K1345" si="236">_xlfn.MINIFS(J:J,D:D,D1282,B:B,B1282)</f>
        <v>5.8912037037037032E-3</v>
      </c>
      <c r="L1282">
        <f t="shared" si="228"/>
        <v>1.9328703703703702E-2</v>
      </c>
      <c r="M1282">
        <f t="shared" si="231"/>
        <v>1.3437499999999998E-2</v>
      </c>
    </row>
    <row r="1283" spans="1:13" x14ac:dyDescent="0.2">
      <c r="A1283">
        <v>1282</v>
      </c>
      <c r="B1283" t="s">
        <v>1225</v>
      </c>
      <c r="C1283" t="s">
        <v>1258</v>
      </c>
      <c r="D1283" t="str">
        <f t="shared" si="232"/>
        <v>Jenny Paris</v>
      </c>
      <c r="E1283" t="str">
        <f t="shared" si="233"/>
        <v>22:23</v>
      </c>
      <c r="F1283">
        <f t="shared" si="234"/>
        <v>379</v>
      </c>
      <c r="H1283" t="str">
        <f t="shared" si="235"/>
        <v>Mar 29, 2020</v>
      </c>
      <c r="I1283" t="str">
        <f t="shared" si="226"/>
        <v>20:13</v>
      </c>
      <c r="J1283" s="5">
        <f t="shared" si="227"/>
        <v>1.554398148148148E-2</v>
      </c>
      <c r="K1283">
        <f t="shared" si="236"/>
        <v>5.8912037037037032E-3</v>
      </c>
      <c r="L1283">
        <f t="shared" si="228"/>
        <v>1.9328703703703702E-2</v>
      </c>
      <c r="M1283">
        <f t="shared" si="231"/>
        <v>1.3437499999999998E-2</v>
      </c>
    </row>
    <row r="1284" spans="1:13" x14ac:dyDescent="0.2">
      <c r="A1284">
        <v>1283</v>
      </c>
      <c r="B1284" t="s">
        <v>1225</v>
      </c>
      <c r="C1284" t="s">
        <v>1259</v>
      </c>
      <c r="D1284" t="str">
        <f t="shared" si="232"/>
        <v>Robert Jenrick</v>
      </c>
      <c r="E1284" t="str">
        <f t="shared" si="233"/>
        <v>22:46</v>
      </c>
      <c r="F1284">
        <f t="shared" si="234"/>
        <v>1121</v>
      </c>
      <c r="H1284" t="str">
        <f t="shared" si="235"/>
        <v>Mar 29, 2020</v>
      </c>
      <c r="I1284" t="str">
        <f t="shared" si="226"/>
        <v>22:46</v>
      </c>
      <c r="J1284" s="5">
        <f t="shared" si="227"/>
        <v>1.5810185185185184E-2</v>
      </c>
      <c r="K1284">
        <f t="shared" si="236"/>
        <v>0</v>
      </c>
      <c r="L1284">
        <f t="shared" si="228"/>
        <v>2.148148148148148E-2</v>
      </c>
      <c r="M1284">
        <f t="shared" si="231"/>
        <v>2.148148148148148E-2</v>
      </c>
    </row>
    <row r="1285" spans="1:13" x14ac:dyDescent="0.2">
      <c r="A1285">
        <v>1284</v>
      </c>
      <c r="B1285" t="s">
        <v>1225</v>
      </c>
      <c r="C1285" t="s">
        <v>1260</v>
      </c>
      <c r="D1285" t="str">
        <f t="shared" ref="D1285:D1301" si="237">LEFT(C1285,FIND("(",C1285)-3)</f>
        <v>Robert Jenrick</v>
      </c>
      <c r="E1285" t="str">
        <f t="shared" ref="E1285:E1301" si="238">MID(C1285,FIND("(",C1285)+1,5)</f>
        <v>24:02</v>
      </c>
      <c r="F1285">
        <f t="shared" si="234"/>
        <v>714</v>
      </c>
      <c r="H1285" t="str">
        <f t="shared" si="235"/>
        <v>Mar 29, 2020</v>
      </c>
      <c r="I1285" t="str">
        <f t="shared" si="226"/>
        <v>22:46</v>
      </c>
      <c r="J1285" s="5">
        <f t="shared" si="227"/>
        <v>1.6689814814814817E-2</v>
      </c>
      <c r="K1285">
        <f t="shared" si="236"/>
        <v>0</v>
      </c>
      <c r="L1285">
        <f t="shared" si="228"/>
        <v>2.148148148148148E-2</v>
      </c>
      <c r="M1285">
        <f t="shared" si="231"/>
        <v>2.148148148148148E-2</v>
      </c>
    </row>
    <row r="1286" spans="1:13" x14ac:dyDescent="0.2">
      <c r="A1286">
        <v>1285</v>
      </c>
      <c r="B1286" t="s">
        <v>1225</v>
      </c>
      <c r="C1286" t="s">
        <v>1261</v>
      </c>
      <c r="D1286" t="str">
        <f t="shared" si="237"/>
        <v>Robert Jenrick</v>
      </c>
      <c r="E1286" t="str">
        <f t="shared" si="238"/>
        <v>24:52</v>
      </c>
      <c r="F1286">
        <f t="shared" si="234"/>
        <v>131</v>
      </c>
      <c r="H1286" t="str">
        <f t="shared" si="235"/>
        <v>Mar 29, 2020</v>
      </c>
      <c r="I1286" t="str">
        <f t="shared" ref="I1286:I1349" si="239">IF(D1286=D1285,I1285,E1286)</f>
        <v>22:46</v>
      </c>
      <c r="J1286" s="5">
        <f t="shared" ref="J1286:J1349" si="240">TIME(0,LEFT(E1286,2),RIGHT(E1286,2))</f>
        <v>1.726851851851852E-2</v>
      </c>
      <c r="K1286">
        <f t="shared" si="236"/>
        <v>0</v>
      </c>
      <c r="L1286">
        <f t="shared" ref="L1286:L1349" si="241">_xlfn.MAXIFS(J:J,D:D,D1286,B:B,B1286)</f>
        <v>2.148148148148148E-2</v>
      </c>
      <c r="M1286">
        <f t="shared" si="231"/>
        <v>2.148148148148148E-2</v>
      </c>
    </row>
    <row r="1287" spans="1:13" x14ac:dyDescent="0.2">
      <c r="A1287">
        <v>1286</v>
      </c>
      <c r="B1287" t="s">
        <v>1225</v>
      </c>
      <c r="C1287" t="s">
        <v>1262</v>
      </c>
      <c r="D1287" t="str">
        <f t="shared" si="237"/>
        <v>Jack Blanchard</v>
      </c>
      <c r="E1287" t="str">
        <f t="shared" si="238"/>
        <v>25:00</v>
      </c>
      <c r="F1287">
        <f t="shared" si="234"/>
        <v>545</v>
      </c>
      <c r="H1287" t="str">
        <f t="shared" si="235"/>
        <v>Mar 29, 2020</v>
      </c>
      <c r="I1287" t="str">
        <f t="shared" si="239"/>
        <v>25:00</v>
      </c>
      <c r="J1287" s="5">
        <f t="shared" si="240"/>
        <v>1.7361111111111112E-2</v>
      </c>
      <c r="K1287">
        <f t="shared" si="236"/>
        <v>1.7361111111111112E-2</v>
      </c>
      <c r="L1287">
        <f t="shared" si="241"/>
        <v>1.7361111111111112E-2</v>
      </c>
      <c r="M1287">
        <f t="shared" si="231"/>
        <v>0</v>
      </c>
    </row>
    <row r="1288" spans="1:13" x14ac:dyDescent="0.2">
      <c r="A1288">
        <v>1287</v>
      </c>
      <c r="B1288" t="s">
        <v>1225</v>
      </c>
      <c r="C1288" t="s">
        <v>1263</v>
      </c>
      <c r="D1288" t="str">
        <f t="shared" si="237"/>
        <v>Jenny Paris</v>
      </c>
      <c r="E1288" t="str">
        <f t="shared" si="238"/>
        <v>25:33</v>
      </c>
      <c r="F1288">
        <f t="shared" si="234"/>
        <v>734</v>
      </c>
      <c r="H1288" t="str">
        <f t="shared" si="235"/>
        <v>Mar 29, 2020</v>
      </c>
      <c r="I1288" t="str">
        <f t="shared" si="239"/>
        <v>25:33</v>
      </c>
      <c r="J1288" s="5">
        <f t="shared" si="240"/>
        <v>1.7743055555555557E-2</v>
      </c>
      <c r="K1288">
        <f t="shared" si="236"/>
        <v>5.8912037037037032E-3</v>
      </c>
      <c r="L1288">
        <f t="shared" si="241"/>
        <v>1.9328703703703702E-2</v>
      </c>
      <c r="M1288">
        <f t="shared" si="231"/>
        <v>1.3437499999999998E-2</v>
      </c>
    </row>
    <row r="1289" spans="1:13" x14ac:dyDescent="0.2">
      <c r="A1289">
        <v>1288</v>
      </c>
      <c r="B1289" t="s">
        <v>1225</v>
      </c>
      <c r="C1289" t="s">
        <v>1264</v>
      </c>
      <c r="D1289" t="str">
        <f t="shared" si="237"/>
        <v>Jenny Paris</v>
      </c>
      <c r="E1289" t="str">
        <f t="shared" si="238"/>
        <v>26:17</v>
      </c>
      <c r="F1289">
        <f t="shared" si="234"/>
        <v>607</v>
      </c>
      <c r="H1289" t="str">
        <f t="shared" si="235"/>
        <v>Mar 29, 2020</v>
      </c>
      <c r="I1289" t="str">
        <f t="shared" si="239"/>
        <v>25:33</v>
      </c>
      <c r="J1289" s="5">
        <f t="shared" si="240"/>
        <v>1.8252314814814815E-2</v>
      </c>
      <c r="K1289">
        <f t="shared" si="236"/>
        <v>5.8912037037037032E-3</v>
      </c>
      <c r="L1289">
        <f t="shared" si="241"/>
        <v>1.9328703703703702E-2</v>
      </c>
      <c r="M1289">
        <f t="shared" si="231"/>
        <v>1.3437499999999998E-2</v>
      </c>
    </row>
    <row r="1290" spans="1:13" x14ac:dyDescent="0.2">
      <c r="A1290">
        <v>1289</v>
      </c>
      <c r="B1290" t="s">
        <v>1225</v>
      </c>
      <c r="C1290" t="s">
        <v>1265</v>
      </c>
      <c r="D1290" t="str">
        <f t="shared" si="237"/>
        <v>Robert Jenrick</v>
      </c>
      <c r="E1290" t="str">
        <f t="shared" si="238"/>
        <v>27:00</v>
      </c>
      <c r="F1290">
        <f t="shared" si="234"/>
        <v>842</v>
      </c>
      <c r="H1290" t="str">
        <f t="shared" si="235"/>
        <v>Mar 29, 2020</v>
      </c>
      <c r="I1290" t="str">
        <f t="shared" si="239"/>
        <v>27:00</v>
      </c>
      <c r="J1290" s="5">
        <f t="shared" si="240"/>
        <v>1.8749999999999999E-2</v>
      </c>
      <c r="K1290">
        <f t="shared" si="236"/>
        <v>0</v>
      </c>
      <c r="L1290">
        <f t="shared" si="241"/>
        <v>2.148148148148148E-2</v>
      </c>
      <c r="M1290">
        <f t="shared" si="231"/>
        <v>2.148148148148148E-2</v>
      </c>
    </row>
    <row r="1291" spans="1:13" x14ac:dyDescent="0.2">
      <c r="A1291">
        <v>1290</v>
      </c>
      <c r="B1291" t="s">
        <v>1225</v>
      </c>
      <c r="C1291" t="s">
        <v>1266</v>
      </c>
      <c r="D1291" t="str">
        <f t="shared" si="237"/>
        <v>Jenny Paris</v>
      </c>
      <c r="E1291" t="str">
        <f t="shared" si="238"/>
        <v>27:50</v>
      </c>
      <c r="F1291">
        <f t="shared" si="234"/>
        <v>417</v>
      </c>
      <c r="H1291" t="str">
        <f t="shared" si="235"/>
        <v>Mar 29, 2020</v>
      </c>
      <c r="I1291" t="str">
        <f t="shared" si="239"/>
        <v>27:50</v>
      </c>
      <c r="J1291" s="5">
        <f t="shared" si="240"/>
        <v>1.9328703703703702E-2</v>
      </c>
      <c r="K1291">
        <f t="shared" si="236"/>
        <v>5.8912037037037032E-3</v>
      </c>
      <c r="L1291">
        <f t="shared" si="241"/>
        <v>1.9328703703703702E-2</v>
      </c>
      <c r="M1291">
        <f t="shared" si="231"/>
        <v>1.3437499999999998E-2</v>
      </c>
    </row>
    <row r="1292" spans="1:13" x14ac:dyDescent="0.2">
      <c r="A1292">
        <v>1291</v>
      </c>
      <c r="B1292" t="s">
        <v>1225</v>
      </c>
      <c r="C1292" t="s">
        <v>1267</v>
      </c>
      <c r="D1292" t="str">
        <f t="shared" si="237"/>
        <v>Robert Jenrick</v>
      </c>
      <c r="E1292" t="str">
        <f t="shared" si="238"/>
        <v>28:14</v>
      </c>
      <c r="F1292">
        <f t="shared" si="234"/>
        <v>124</v>
      </c>
      <c r="H1292" t="str">
        <f t="shared" si="235"/>
        <v>Mar 29, 2020</v>
      </c>
      <c r="I1292" t="str">
        <f t="shared" si="239"/>
        <v>28:14</v>
      </c>
      <c r="J1292" s="5">
        <f t="shared" si="240"/>
        <v>1.9606481481481482E-2</v>
      </c>
      <c r="K1292">
        <f t="shared" si="236"/>
        <v>0</v>
      </c>
      <c r="L1292">
        <f t="shared" si="241"/>
        <v>2.148148148148148E-2</v>
      </c>
      <c r="M1292">
        <f t="shared" si="231"/>
        <v>2.148148148148148E-2</v>
      </c>
    </row>
    <row r="1293" spans="1:13" x14ac:dyDescent="0.2">
      <c r="A1293">
        <v>1292</v>
      </c>
      <c r="B1293" t="s">
        <v>1225</v>
      </c>
      <c r="C1293" t="s">
        <v>1268</v>
      </c>
      <c r="D1293" t="str">
        <f t="shared" si="237"/>
        <v>Kate Proctor</v>
      </c>
      <c r="E1293" t="str">
        <f t="shared" si="238"/>
        <v>28:25</v>
      </c>
      <c r="F1293">
        <f t="shared" si="234"/>
        <v>90</v>
      </c>
      <c r="H1293" t="str">
        <f t="shared" si="235"/>
        <v>Mar 29, 2020</v>
      </c>
      <c r="I1293" t="str">
        <f t="shared" si="239"/>
        <v>28:25</v>
      </c>
      <c r="J1293" s="5">
        <f t="shared" si="240"/>
        <v>1.9733796296296298E-2</v>
      </c>
      <c r="K1293">
        <f t="shared" si="236"/>
        <v>1.9733796296296298E-2</v>
      </c>
      <c r="L1293">
        <f t="shared" si="241"/>
        <v>1.9849537037037037E-2</v>
      </c>
      <c r="M1293">
        <f t="shared" si="231"/>
        <v>1.1574074074073917E-4</v>
      </c>
    </row>
    <row r="1294" spans="1:13" x14ac:dyDescent="0.2">
      <c r="A1294">
        <v>1293</v>
      </c>
      <c r="B1294" t="s">
        <v>1225</v>
      </c>
      <c r="C1294" t="s">
        <v>1269</v>
      </c>
      <c r="D1294" t="str">
        <f t="shared" si="237"/>
        <v>Robert Jenrick</v>
      </c>
      <c r="E1294" t="str">
        <f t="shared" si="238"/>
        <v>28:30</v>
      </c>
      <c r="F1294">
        <f t="shared" si="234"/>
        <v>66</v>
      </c>
      <c r="H1294" t="str">
        <f t="shared" si="235"/>
        <v>Mar 29, 2020</v>
      </c>
      <c r="I1294" t="str">
        <f t="shared" si="239"/>
        <v>28:30</v>
      </c>
      <c r="J1294" s="5">
        <f t="shared" si="240"/>
        <v>1.9791666666666666E-2</v>
      </c>
      <c r="K1294">
        <f t="shared" si="236"/>
        <v>0</v>
      </c>
      <c r="L1294">
        <f t="shared" si="241"/>
        <v>2.148148148148148E-2</v>
      </c>
      <c r="M1294">
        <f t="shared" si="231"/>
        <v>2.148148148148148E-2</v>
      </c>
    </row>
    <row r="1295" spans="1:13" x14ac:dyDescent="0.2">
      <c r="A1295">
        <v>1294</v>
      </c>
      <c r="B1295" t="s">
        <v>1225</v>
      </c>
      <c r="C1295" t="s">
        <v>1270</v>
      </c>
      <c r="D1295" t="str">
        <f t="shared" si="237"/>
        <v>Kate Proctor</v>
      </c>
      <c r="E1295" t="str">
        <f t="shared" si="238"/>
        <v>28:31</v>
      </c>
      <c r="F1295">
        <f t="shared" si="234"/>
        <v>32</v>
      </c>
      <c r="H1295" t="str">
        <f t="shared" si="235"/>
        <v>Mar 29, 2020</v>
      </c>
      <c r="I1295" t="str">
        <f t="shared" si="239"/>
        <v>28:31</v>
      </c>
      <c r="J1295" s="5">
        <f t="shared" si="240"/>
        <v>1.9803240740740739E-2</v>
      </c>
      <c r="K1295">
        <f t="shared" si="236"/>
        <v>1.9733796296296298E-2</v>
      </c>
      <c r="L1295">
        <f t="shared" si="241"/>
        <v>1.9849537037037037E-2</v>
      </c>
      <c r="M1295">
        <f t="shared" si="231"/>
        <v>1.1574074074073917E-4</v>
      </c>
    </row>
    <row r="1296" spans="1:13" x14ac:dyDescent="0.2">
      <c r="A1296">
        <v>1295</v>
      </c>
      <c r="B1296" t="s">
        <v>1225</v>
      </c>
      <c r="C1296" t="s">
        <v>1271</v>
      </c>
      <c r="D1296" t="str">
        <f t="shared" si="237"/>
        <v>Robert Jenrick</v>
      </c>
      <c r="E1296" t="str">
        <f t="shared" si="238"/>
        <v>28:32</v>
      </c>
      <c r="F1296">
        <f t="shared" si="234"/>
        <v>41</v>
      </c>
      <c r="H1296" t="str">
        <f t="shared" si="235"/>
        <v>Mar 29, 2020</v>
      </c>
      <c r="I1296" t="str">
        <f t="shared" si="239"/>
        <v>28:32</v>
      </c>
      <c r="J1296" s="5">
        <f t="shared" si="240"/>
        <v>1.9814814814814816E-2</v>
      </c>
      <c r="K1296">
        <f t="shared" si="236"/>
        <v>0</v>
      </c>
      <c r="L1296">
        <f t="shared" si="241"/>
        <v>2.148148148148148E-2</v>
      </c>
      <c r="M1296">
        <f t="shared" si="231"/>
        <v>2.148148148148148E-2</v>
      </c>
    </row>
    <row r="1297" spans="1:13" x14ac:dyDescent="0.2">
      <c r="A1297">
        <v>1296</v>
      </c>
      <c r="B1297" t="s">
        <v>1225</v>
      </c>
      <c r="C1297" t="s">
        <v>1272</v>
      </c>
      <c r="D1297" t="str">
        <f t="shared" si="237"/>
        <v>Kate Proctor</v>
      </c>
      <c r="E1297" t="str">
        <f t="shared" si="238"/>
        <v>28:35</v>
      </c>
      <c r="F1297">
        <f t="shared" si="234"/>
        <v>631</v>
      </c>
      <c r="H1297" t="str">
        <f t="shared" si="235"/>
        <v>Mar 29, 2020</v>
      </c>
      <c r="I1297" t="str">
        <f t="shared" si="239"/>
        <v>28:35</v>
      </c>
      <c r="J1297" s="5">
        <f t="shared" si="240"/>
        <v>1.9849537037037037E-2</v>
      </c>
      <c r="K1297">
        <f t="shared" si="236"/>
        <v>1.9733796296296298E-2</v>
      </c>
      <c r="L1297">
        <f t="shared" si="241"/>
        <v>1.9849537037037037E-2</v>
      </c>
      <c r="M1297">
        <f t="shared" si="231"/>
        <v>1.1574074074073917E-4</v>
      </c>
    </row>
    <row r="1298" spans="1:13" x14ac:dyDescent="0.2">
      <c r="A1298">
        <v>1297</v>
      </c>
      <c r="B1298" t="s">
        <v>1225</v>
      </c>
      <c r="C1298" t="s">
        <v>1273</v>
      </c>
      <c r="D1298" t="str">
        <f t="shared" si="237"/>
        <v>Robert Jenrick</v>
      </c>
      <c r="E1298" t="str">
        <f t="shared" si="238"/>
        <v>29:09</v>
      </c>
      <c r="F1298">
        <f t="shared" si="234"/>
        <v>562</v>
      </c>
      <c r="H1298" t="str">
        <f t="shared" si="235"/>
        <v>Mar 29, 2020</v>
      </c>
      <c r="I1298" t="str">
        <f t="shared" si="239"/>
        <v>29:09</v>
      </c>
      <c r="J1298" s="5">
        <f t="shared" si="240"/>
        <v>2.0243055555555552E-2</v>
      </c>
      <c r="K1298">
        <f t="shared" si="236"/>
        <v>0</v>
      </c>
      <c r="L1298">
        <f t="shared" si="241"/>
        <v>2.148148148148148E-2</v>
      </c>
      <c r="M1298">
        <f t="shared" si="231"/>
        <v>2.148148148148148E-2</v>
      </c>
    </row>
    <row r="1299" spans="1:13" x14ac:dyDescent="0.2">
      <c r="A1299">
        <v>1298</v>
      </c>
      <c r="B1299" t="s">
        <v>1225</v>
      </c>
      <c r="C1299" t="s">
        <v>1274</v>
      </c>
      <c r="D1299" t="str">
        <f t="shared" si="237"/>
        <v>Robert Jenrick</v>
      </c>
      <c r="E1299" t="str">
        <f t="shared" si="238"/>
        <v>29:40</v>
      </c>
      <c r="F1299">
        <f t="shared" si="234"/>
        <v>422</v>
      </c>
      <c r="H1299" t="str">
        <f t="shared" si="235"/>
        <v>Mar 29, 2020</v>
      </c>
      <c r="I1299" t="str">
        <f t="shared" si="239"/>
        <v>29:09</v>
      </c>
      <c r="J1299" s="5">
        <f t="shared" si="240"/>
        <v>2.0601851851851854E-2</v>
      </c>
      <c r="K1299">
        <f t="shared" si="236"/>
        <v>0</v>
      </c>
      <c r="L1299">
        <f t="shared" si="241"/>
        <v>2.148148148148148E-2</v>
      </c>
      <c r="M1299">
        <f t="shared" si="231"/>
        <v>2.148148148148148E-2</v>
      </c>
    </row>
    <row r="1300" spans="1:13" x14ac:dyDescent="0.2">
      <c r="A1300">
        <v>1299</v>
      </c>
      <c r="B1300" t="s">
        <v>1225</v>
      </c>
      <c r="C1300" t="s">
        <v>1275</v>
      </c>
      <c r="D1300" t="str">
        <f t="shared" si="237"/>
        <v>Robert Jenrick</v>
      </c>
      <c r="E1300" t="str">
        <f t="shared" si="238"/>
        <v>30:03</v>
      </c>
      <c r="F1300">
        <f t="shared" si="234"/>
        <v>789</v>
      </c>
      <c r="H1300" t="str">
        <f t="shared" si="235"/>
        <v>Mar 29, 2020</v>
      </c>
      <c r="I1300" t="str">
        <f t="shared" si="239"/>
        <v>29:09</v>
      </c>
      <c r="J1300" s="5">
        <f t="shared" si="240"/>
        <v>2.0868055555555556E-2</v>
      </c>
      <c r="K1300">
        <f t="shared" si="236"/>
        <v>0</v>
      </c>
      <c r="L1300">
        <f t="shared" si="241"/>
        <v>2.148148148148148E-2</v>
      </c>
      <c r="M1300">
        <f t="shared" si="231"/>
        <v>2.148148148148148E-2</v>
      </c>
    </row>
    <row r="1301" spans="1:13" x14ac:dyDescent="0.2">
      <c r="A1301">
        <v>1300</v>
      </c>
      <c r="B1301" t="s">
        <v>1225</v>
      </c>
      <c r="C1301" t="s">
        <v>1276</v>
      </c>
      <c r="D1301" t="str">
        <f t="shared" si="237"/>
        <v>Robert Jenrick</v>
      </c>
      <c r="E1301" t="str">
        <f t="shared" si="238"/>
        <v>30:56</v>
      </c>
      <c r="F1301">
        <f t="shared" si="234"/>
        <v>863</v>
      </c>
      <c r="H1301" t="str">
        <f t="shared" si="235"/>
        <v>Mar 29, 2020</v>
      </c>
      <c r="I1301" t="str">
        <f t="shared" si="239"/>
        <v>29:09</v>
      </c>
      <c r="J1301" s="5">
        <f t="shared" si="240"/>
        <v>2.148148148148148E-2</v>
      </c>
      <c r="K1301">
        <f t="shared" si="236"/>
        <v>0</v>
      </c>
      <c r="L1301">
        <f t="shared" si="241"/>
        <v>2.148148148148148E-2</v>
      </c>
      <c r="M1301">
        <f t="shared" si="231"/>
        <v>2.148148148148148E-2</v>
      </c>
    </row>
    <row r="1302" spans="1:13" x14ac:dyDescent="0.2">
      <c r="A1302">
        <v>1301</v>
      </c>
      <c r="B1302" t="s">
        <v>1225</v>
      </c>
      <c r="C1302" t="s">
        <v>16</v>
      </c>
      <c r="F1302">
        <f t="shared" si="234"/>
        <v>295</v>
      </c>
      <c r="H1302" t="str">
        <f t="shared" si="235"/>
        <v>Mar 29, 2020</v>
      </c>
      <c r="I1302">
        <f t="shared" si="239"/>
        <v>0</v>
      </c>
      <c r="J1302" s="5" t="e">
        <f t="shared" si="240"/>
        <v>#VALUE!</v>
      </c>
      <c r="K1302">
        <f t="shared" si="236"/>
        <v>0</v>
      </c>
      <c r="L1302">
        <f t="shared" si="241"/>
        <v>0</v>
      </c>
      <c r="M1302">
        <f t="shared" si="231"/>
        <v>0</v>
      </c>
    </row>
    <row r="1303" spans="1:13" x14ac:dyDescent="0.2">
      <c r="A1303">
        <v>1302</v>
      </c>
      <c r="B1303" t="s">
        <v>1225</v>
      </c>
      <c r="C1303" t="s">
        <v>17</v>
      </c>
      <c r="F1303">
        <f t="shared" si="234"/>
        <v>173</v>
      </c>
      <c r="H1303" t="str">
        <f t="shared" si="235"/>
        <v>Mar 29, 2020</v>
      </c>
      <c r="I1303">
        <f t="shared" si="239"/>
        <v>0</v>
      </c>
      <c r="J1303" s="5" t="e">
        <f t="shared" si="240"/>
        <v>#VALUE!</v>
      </c>
      <c r="K1303">
        <f t="shared" si="236"/>
        <v>0</v>
      </c>
      <c r="L1303">
        <f t="shared" si="241"/>
        <v>0</v>
      </c>
      <c r="M1303">
        <f t="shared" si="231"/>
        <v>0</v>
      </c>
    </row>
    <row r="1304" spans="1:13" x14ac:dyDescent="0.2">
      <c r="A1304">
        <v>1303</v>
      </c>
      <c r="B1304" t="s">
        <v>1277</v>
      </c>
      <c r="C1304" t="s">
        <v>1278</v>
      </c>
      <c r="F1304">
        <f t="shared" si="234"/>
        <v>11</v>
      </c>
      <c r="G1304" t="b">
        <v>1</v>
      </c>
      <c r="H1304" t="str">
        <f t="shared" si="235"/>
        <v>Apr 7, 2020</v>
      </c>
      <c r="I1304">
        <f t="shared" si="239"/>
        <v>0</v>
      </c>
      <c r="J1304" s="5" t="e">
        <f t="shared" si="240"/>
        <v>#VALUE!</v>
      </c>
      <c r="K1304">
        <f t="shared" si="236"/>
        <v>0</v>
      </c>
      <c r="L1304">
        <f t="shared" si="241"/>
        <v>0</v>
      </c>
      <c r="M1304">
        <f t="shared" si="231"/>
        <v>0</v>
      </c>
    </row>
    <row r="1305" spans="1:13" x14ac:dyDescent="0.2">
      <c r="A1305">
        <v>1304</v>
      </c>
      <c r="B1305" t="s">
        <v>1277</v>
      </c>
      <c r="C1305" t="s">
        <v>1279</v>
      </c>
      <c r="F1305">
        <f t="shared" si="234"/>
        <v>318</v>
      </c>
      <c r="H1305" t="str">
        <f t="shared" si="235"/>
        <v>Apr 7, 2020</v>
      </c>
      <c r="I1305">
        <f t="shared" si="239"/>
        <v>0</v>
      </c>
      <c r="J1305" s="5" t="e">
        <f t="shared" si="240"/>
        <v>#VALUE!</v>
      </c>
      <c r="K1305">
        <f t="shared" si="236"/>
        <v>0</v>
      </c>
      <c r="L1305">
        <f t="shared" si="241"/>
        <v>0</v>
      </c>
      <c r="M1305">
        <f t="shared" si="231"/>
        <v>0</v>
      </c>
    </row>
    <row r="1306" spans="1:13" x14ac:dyDescent="0.2">
      <c r="A1306">
        <v>1305</v>
      </c>
      <c r="B1306" t="s">
        <v>1277</v>
      </c>
      <c r="C1306" t="s">
        <v>5</v>
      </c>
      <c r="F1306">
        <f t="shared" si="234"/>
        <v>22</v>
      </c>
      <c r="H1306" t="str">
        <f t="shared" si="235"/>
        <v>Apr 7, 2020</v>
      </c>
      <c r="I1306">
        <f t="shared" si="239"/>
        <v>0</v>
      </c>
      <c r="J1306" s="5" t="e">
        <f t="shared" si="240"/>
        <v>#VALUE!</v>
      </c>
      <c r="K1306">
        <f t="shared" si="236"/>
        <v>0</v>
      </c>
      <c r="L1306">
        <f t="shared" si="241"/>
        <v>0</v>
      </c>
      <c r="M1306">
        <f t="shared" si="231"/>
        <v>0</v>
      </c>
    </row>
    <row r="1307" spans="1:13" x14ac:dyDescent="0.2">
      <c r="A1307">
        <v>1306</v>
      </c>
      <c r="B1307" t="s">
        <v>1277</v>
      </c>
      <c r="C1307" t="s">
        <v>1280</v>
      </c>
      <c r="D1307" t="str">
        <f t="shared" ref="D1307:D1338" si="242">LEFT(C1307,FIND("(",C1307)-3)</f>
        <v>Dominic Raab</v>
      </c>
      <c r="E1307" t="str">
        <f t="shared" ref="E1307:E1338" si="243">MID(C1307,FIND("(",C1307)+1,5)</f>
        <v>00:00</v>
      </c>
      <c r="F1307">
        <f t="shared" si="234"/>
        <v>904</v>
      </c>
      <c r="H1307" t="str">
        <f t="shared" si="235"/>
        <v>Apr 7, 2020</v>
      </c>
      <c r="I1307" t="str">
        <f t="shared" si="239"/>
        <v>00:00</v>
      </c>
      <c r="J1307" s="5">
        <f t="shared" si="240"/>
        <v>0</v>
      </c>
      <c r="K1307">
        <f t="shared" si="236"/>
        <v>0</v>
      </c>
      <c r="L1307">
        <f t="shared" si="241"/>
        <v>2.1099537037037038E-2</v>
      </c>
      <c r="M1307">
        <f t="shared" si="231"/>
        <v>2.1099537037037038E-2</v>
      </c>
    </row>
    <row r="1308" spans="1:13" x14ac:dyDescent="0.2">
      <c r="A1308">
        <v>1307</v>
      </c>
      <c r="B1308" t="s">
        <v>1277</v>
      </c>
      <c r="C1308" t="s">
        <v>1281</v>
      </c>
      <c r="D1308" t="str">
        <f t="shared" si="242"/>
        <v>Dominic Raab</v>
      </c>
      <c r="E1308" t="str">
        <f t="shared" si="243"/>
        <v>00:54</v>
      </c>
      <c r="F1308">
        <f t="shared" si="234"/>
        <v>856</v>
      </c>
      <c r="H1308" t="str">
        <f t="shared" si="235"/>
        <v>Apr 7, 2020</v>
      </c>
      <c r="I1308" t="str">
        <f t="shared" si="239"/>
        <v>00:00</v>
      </c>
      <c r="J1308" s="5">
        <f t="shared" si="240"/>
        <v>6.2500000000000001E-4</v>
      </c>
      <c r="K1308">
        <f t="shared" si="236"/>
        <v>0</v>
      </c>
      <c r="L1308">
        <f t="shared" si="241"/>
        <v>2.1099537037037038E-2</v>
      </c>
      <c r="M1308">
        <f t="shared" si="231"/>
        <v>2.1099537037037038E-2</v>
      </c>
    </row>
    <row r="1309" spans="1:13" x14ac:dyDescent="0.2">
      <c r="A1309">
        <v>1308</v>
      </c>
      <c r="B1309" t="s">
        <v>1277</v>
      </c>
      <c r="C1309" t="s">
        <v>1282</v>
      </c>
      <c r="D1309" t="str">
        <f t="shared" si="242"/>
        <v>Dominic Raab</v>
      </c>
      <c r="E1309" t="str">
        <f t="shared" si="243"/>
        <v>01:49</v>
      </c>
      <c r="F1309">
        <f t="shared" si="234"/>
        <v>991</v>
      </c>
      <c r="H1309" t="str">
        <f t="shared" si="235"/>
        <v>Apr 7, 2020</v>
      </c>
      <c r="I1309" t="str">
        <f t="shared" si="239"/>
        <v>00:00</v>
      </c>
      <c r="J1309" s="5">
        <f t="shared" si="240"/>
        <v>1.261574074074074E-3</v>
      </c>
      <c r="K1309">
        <f t="shared" si="236"/>
        <v>0</v>
      </c>
      <c r="L1309">
        <f t="shared" si="241"/>
        <v>2.1099537037037038E-2</v>
      </c>
      <c r="M1309">
        <f t="shared" si="231"/>
        <v>2.1099537037037038E-2</v>
      </c>
    </row>
    <row r="1310" spans="1:13" x14ac:dyDescent="0.2">
      <c r="A1310">
        <v>1309</v>
      </c>
      <c r="B1310" t="s">
        <v>1277</v>
      </c>
      <c r="C1310" t="s">
        <v>1283</v>
      </c>
      <c r="D1310" t="str">
        <f t="shared" si="242"/>
        <v>Dominic Raab</v>
      </c>
      <c r="E1310" t="str">
        <f t="shared" si="243"/>
        <v>02:49</v>
      </c>
      <c r="F1310">
        <f t="shared" si="234"/>
        <v>731</v>
      </c>
      <c r="H1310" t="str">
        <f t="shared" si="235"/>
        <v>Apr 7, 2020</v>
      </c>
      <c r="I1310" t="str">
        <f t="shared" si="239"/>
        <v>00:00</v>
      </c>
      <c r="J1310" s="5">
        <f t="shared" si="240"/>
        <v>1.9560185185185184E-3</v>
      </c>
      <c r="K1310">
        <f t="shared" si="236"/>
        <v>0</v>
      </c>
      <c r="L1310">
        <f t="shared" si="241"/>
        <v>2.1099537037037038E-2</v>
      </c>
      <c r="M1310">
        <f t="shared" si="231"/>
        <v>2.1099537037037038E-2</v>
      </c>
    </row>
    <row r="1311" spans="1:13" x14ac:dyDescent="0.2">
      <c r="A1311">
        <v>1310</v>
      </c>
      <c r="B1311" t="s">
        <v>1277</v>
      </c>
      <c r="C1311" t="s">
        <v>1284</v>
      </c>
      <c r="D1311" t="str">
        <f t="shared" si="242"/>
        <v>Dominic Raab</v>
      </c>
      <c r="E1311" t="str">
        <f t="shared" si="243"/>
        <v>03:37</v>
      </c>
      <c r="F1311">
        <f t="shared" si="234"/>
        <v>884</v>
      </c>
      <c r="H1311" t="str">
        <f t="shared" si="235"/>
        <v>Apr 7, 2020</v>
      </c>
      <c r="I1311" t="str">
        <f t="shared" si="239"/>
        <v>00:00</v>
      </c>
      <c r="J1311" s="5">
        <f t="shared" si="240"/>
        <v>2.5115740740740741E-3</v>
      </c>
      <c r="K1311">
        <f t="shared" si="236"/>
        <v>0</v>
      </c>
      <c r="L1311">
        <f t="shared" si="241"/>
        <v>2.1099537037037038E-2</v>
      </c>
      <c r="M1311">
        <f t="shared" ref="M1311:M1374" si="244">L1311-K1311</f>
        <v>2.1099537037037038E-2</v>
      </c>
    </row>
    <row r="1312" spans="1:13" x14ac:dyDescent="0.2">
      <c r="A1312">
        <v>1311</v>
      </c>
      <c r="B1312" t="s">
        <v>1277</v>
      </c>
      <c r="C1312" t="s">
        <v>1285</v>
      </c>
      <c r="D1312" t="str">
        <f t="shared" si="242"/>
        <v>Sir Patrick</v>
      </c>
      <c r="E1312" t="str">
        <f t="shared" si="243"/>
        <v>04:39</v>
      </c>
      <c r="F1312">
        <f t="shared" si="234"/>
        <v>985</v>
      </c>
      <c r="H1312" t="str">
        <f t="shared" si="235"/>
        <v>Apr 7, 2020</v>
      </c>
      <c r="I1312" t="str">
        <f t="shared" si="239"/>
        <v>04:39</v>
      </c>
      <c r="J1312" s="5">
        <f t="shared" si="240"/>
        <v>3.2291666666666666E-3</v>
      </c>
      <c r="K1312">
        <f t="shared" si="236"/>
        <v>3.2291666666666666E-3</v>
      </c>
      <c r="L1312">
        <f t="shared" si="241"/>
        <v>1.6851851851851851E-2</v>
      </c>
      <c r="M1312">
        <f t="shared" si="244"/>
        <v>1.3622685185185184E-2</v>
      </c>
    </row>
    <row r="1313" spans="1:13" x14ac:dyDescent="0.2">
      <c r="A1313">
        <v>1312</v>
      </c>
      <c r="B1313" t="s">
        <v>1277</v>
      </c>
      <c r="C1313" t="s">
        <v>1286</v>
      </c>
      <c r="D1313" t="str">
        <f t="shared" si="242"/>
        <v>Sir Patrick</v>
      </c>
      <c r="E1313" t="str">
        <f t="shared" si="243"/>
        <v>05:44</v>
      </c>
      <c r="F1313">
        <f t="shared" si="234"/>
        <v>878</v>
      </c>
      <c r="H1313" t="str">
        <f t="shared" si="235"/>
        <v>Apr 7, 2020</v>
      </c>
      <c r="I1313" t="str">
        <f t="shared" si="239"/>
        <v>04:39</v>
      </c>
      <c r="J1313" s="5">
        <f t="shared" si="240"/>
        <v>3.9814814814814817E-3</v>
      </c>
      <c r="K1313">
        <f t="shared" si="236"/>
        <v>3.2291666666666666E-3</v>
      </c>
      <c r="L1313">
        <f t="shared" si="241"/>
        <v>1.6851851851851851E-2</v>
      </c>
      <c r="M1313">
        <f t="shared" si="244"/>
        <v>1.3622685185185184E-2</v>
      </c>
    </row>
    <row r="1314" spans="1:13" x14ac:dyDescent="0.2">
      <c r="A1314">
        <v>1313</v>
      </c>
      <c r="B1314" t="s">
        <v>1277</v>
      </c>
      <c r="C1314" t="s">
        <v>1287</v>
      </c>
      <c r="D1314" t="str">
        <f t="shared" si="242"/>
        <v>Sir Patrick</v>
      </c>
      <c r="E1314" t="str">
        <f t="shared" si="243"/>
        <v>06:43</v>
      </c>
      <c r="F1314">
        <f t="shared" si="234"/>
        <v>1033</v>
      </c>
      <c r="H1314" t="str">
        <f t="shared" si="235"/>
        <v>Apr 7, 2020</v>
      </c>
      <c r="I1314" t="str">
        <f t="shared" si="239"/>
        <v>04:39</v>
      </c>
      <c r="J1314" s="5">
        <f t="shared" si="240"/>
        <v>4.6643518518518518E-3</v>
      </c>
      <c r="K1314">
        <f t="shared" si="236"/>
        <v>3.2291666666666666E-3</v>
      </c>
      <c r="L1314">
        <f t="shared" si="241"/>
        <v>1.6851851851851851E-2</v>
      </c>
      <c r="M1314">
        <f t="shared" si="244"/>
        <v>1.3622685185185184E-2</v>
      </c>
    </row>
    <row r="1315" spans="1:13" x14ac:dyDescent="0.2">
      <c r="A1315">
        <v>1314</v>
      </c>
      <c r="B1315" t="s">
        <v>1277</v>
      </c>
      <c r="C1315" t="s">
        <v>1288</v>
      </c>
      <c r="D1315" t="str">
        <f t="shared" si="242"/>
        <v>Sir Patrick</v>
      </c>
      <c r="E1315" t="str">
        <f t="shared" si="243"/>
        <v>07:49</v>
      </c>
      <c r="F1315">
        <f t="shared" si="234"/>
        <v>867</v>
      </c>
      <c r="H1315" t="str">
        <f t="shared" si="235"/>
        <v>Apr 7, 2020</v>
      </c>
      <c r="I1315" t="str">
        <f t="shared" si="239"/>
        <v>04:39</v>
      </c>
      <c r="J1315" s="5">
        <f t="shared" si="240"/>
        <v>5.4282407407407404E-3</v>
      </c>
      <c r="K1315">
        <f t="shared" si="236"/>
        <v>3.2291666666666666E-3</v>
      </c>
      <c r="L1315">
        <f t="shared" si="241"/>
        <v>1.6851851851851851E-2</v>
      </c>
      <c r="M1315">
        <f t="shared" si="244"/>
        <v>1.3622685185185184E-2</v>
      </c>
    </row>
    <row r="1316" spans="1:13" x14ac:dyDescent="0.2">
      <c r="A1316">
        <v>1315</v>
      </c>
      <c r="B1316" t="s">
        <v>1277</v>
      </c>
      <c r="C1316" t="s">
        <v>1289</v>
      </c>
      <c r="D1316" t="str">
        <f t="shared" si="242"/>
        <v>Sir Patrick</v>
      </c>
      <c r="E1316" t="str">
        <f t="shared" si="243"/>
        <v>08:44</v>
      </c>
      <c r="F1316">
        <f t="shared" si="234"/>
        <v>878</v>
      </c>
      <c r="H1316" t="str">
        <f t="shared" si="235"/>
        <v>Apr 7, 2020</v>
      </c>
      <c r="I1316" t="str">
        <f t="shared" si="239"/>
        <v>04:39</v>
      </c>
      <c r="J1316" s="5">
        <f t="shared" si="240"/>
        <v>6.0648148148148145E-3</v>
      </c>
      <c r="K1316">
        <f t="shared" si="236"/>
        <v>3.2291666666666666E-3</v>
      </c>
      <c r="L1316">
        <f t="shared" si="241"/>
        <v>1.6851851851851851E-2</v>
      </c>
      <c r="M1316">
        <f t="shared" si="244"/>
        <v>1.3622685185185184E-2</v>
      </c>
    </row>
    <row r="1317" spans="1:13" x14ac:dyDescent="0.2">
      <c r="A1317">
        <v>1316</v>
      </c>
      <c r="B1317" t="s">
        <v>1277</v>
      </c>
      <c r="C1317" t="s">
        <v>1290</v>
      </c>
      <c r="D1317" t="str">
        <f t="shared" si="242"/>
        <v>Dominic Raab</v>
      </c>
      <c r="E1317" t="str">
        <f t="shared" si="243"/>
        <v>09:34</v>
      </c>
      <c r="F1317">
        <f t="shared" si="234"/>
        <v>125</v>
      </c>
      <c r="H1317" t="str">
        <f t="shared" si="235"/>
        <v>Apr 7, 2020</v>
      </c>
      <c r="I1317" t="str">
        <f t="shared" si="239"/>
        <v>09:34</v>
      </c>
      <c r="J1317" s="5">
        <f t="shared" si="240"/>
        <v>6.6435185185185182E-3</v>
      </c>
      <c r="K1317">
        <f t="shared" si="236"/>
        <v>0</v>
      </c>
      <c r="L1317">
        <f t="shared" si="241"/>
        <v>2.1099537037037038E-2</v>
      </c>
      <c r="M1317">
        <f t="shared" si="244"/>
        <v>2.1099537037037038E-2</v>
      </c>
    </row>
    <row r="1318" spans="1:13" x14ac:dyDescent="0.2">
      <c r="A1318">
        <v>1317</v>
      </c>
      <c r="B1318" t="s">
        <v>1277</v>
      </c>
      <c r="C1318" t="s">
        <v>1291</v>
      </c>
      <c r="D1318" t="str">
        <f t="shared" si="242"/>
        <v>Laura Kuenssberg</v>
      </c>
      <c r="E1318" t="str">
        <f t="shared" si="243"/>
        <v>09:41</v>
      </c>
      <c r="F1318">
        <f t="shared" si="234"/>
        <v>444</v>
      </c>
      <c r="H1318" t="str">
        <f t="shared" si="235"/>
        <v>Apr 7, 2020</v>
      </c>
      <c r="I1318" t="str">
        <f t="shared" si="239"/>
        <v>09:41</v>
      </c>
      <c r="J1318" s="5">
        <f t="shared" si="240"/>
        <v>6.7245370370370367E-3</v>
      </c>
      <c r="K1318">
        <f t="shared" si="236"/>
        <v>6.7245370370370367E-3</v>
      </c>
      <c r="L1318">
        <f t="shared" si="241"/>
        <v>7.7662037037037031E-3</v>
      </c>
      <c r="M1318">
        <f t="shared" si="244"/>
        <v>1.0416666666666664E-3</v>
      </c>
    </row>
    <row r="1319" spans="1:13" x14ac:dyDescent="0.2">
      <c r="A1319">
        <v>1318</v>
      </c>
      <c r="B1319" t="s">
        <v>1277</v>
      </c>
      <c r="C1319" t="s">
        <v>1292</v>
      </c>
      <c r="D1319" t="str">
        <f t="shared" si="242"/>
        <v>Dominic Raab</v>
      </c>
      <c r="E1319" t="str">
        <f t="shared" si="243"/>
        <v>10:05</v>
      </c>
      <c r="F1319">
        <f t="shared" si="234"/>
        <v>448</v>
      </c>
      <c r="H1319" t="str">
        <f t="shared" si="235"/>
        <v>Apr 7, 2020</v>
      </c>
      <c r="I1319" t="str">
        <f t="shared" si="239"/>
        <v>10:05</v>
      </c>
      <c r="J1319" s="5">
        <f t="shared" si="240"/>
        <v>7.0023148148148154E-3</v>
      </c>
      <c r="K1319">
        <f t="shared" si="236"/>
        <v>0</v>
      </c>
      <c r="L1319">
        <f t="shared" si="241"/>
        <v>2.1099537037037038E-2</v>
      </c>
      <c r="M1319">
        <f t="shared" si="244"/>
        <v>2.1099537037037038E-2</v>
      </c>
    </row>
    <row r="1320" spans="1:13" x14ac:dyDescent="0.2">
      <c r="A1320">
        <v>1319</v>
      </c>
      <c r="B1320" t="s">
        <v>1277</v>
      </c>
      <c r="C1320" t="s">
        <v>1293</v>
      </c>
      <c r="D1320" t="str">
        <f t="shared" si="242"/>
        <v>Sir Patrick</v>
      </c>
      <c r="E1320" t="str">
        <f t="shared" si="243"/>
        <v>10:30</v>
      </c>
      <c r="F1320">
        <f t="shared" si="234"/>
        <v>657</v>
      </c>
      <c r="H1320" t="str">
        <f t="shared" si="235"/>
        <v>Apr 7, 2020</v>
      </c>
      <c r="I1320" t="str">
        <f t="shared" si="239"/>
        <v>10:30</v>
      </c>
      <c r="J1320" s="5">
        <f t="shared" si="240"/>
        <v>7.2916666666666659E-3</v>
      </c>
      <c r="K1320">
        <f t="shared" si="236"/>
        <v>3.2291666666666666E-3</v>
      </c>
      <c r="L1320">
        <f t="shared" si="241"/>
        <v>1.6851851851851851E-2</v>
      </c>
      <c r="M1320">
        <f t="shared" si="244"/>
        <v>1.3622685185185184E-2</v>
      </c>
    </row>
    <row r="1321" spans="1:13" x14ac:dyDescent="0.2">
      <c r="A1321">
        <v>1320</v>
      </c>
      <c r="B1321" t="s">
        <v>1277</v>
      </c>
      <c r="C1321" t="s">
        <v>1294</v>
      </c>
      <c r="D1321" t="str">
        <f t="shared" si="242"/>
        <v>Chria Whitty</v>
      </c>
      <c r="E1321" t="str">
        <f t="shared" si="243"/>
        <v>11:05</v>
      </c>
      <c r="F1321">
        <f t="shared" si="234"/>
        <v>30</v>
      </c>
      <c r="H1321" t="str">
        <f t="shared" si="235"/>
        <v>Apr 7, 2020</v>
      </c>
      <c r="I1321" t="str">
        <f t="shared" si="239"/>
        <v>11:05</v>
      </c>
      <c r="J1321" s="5">
        <f t="shared" si="240"/>
        <v>7.69675925925926E-3</v>
      </c>
      <c r="K1321">
        <f t="shared" si="236"/>
        <v>7.69675925925926E-3</v>
      </c>
      <c r="L1321">
        <f t="shared" si="241"/>
        <v>2.0439814814814817E-2</v>
      </c>
      <c r="M1321">
        <f t="shared" si="244"/>
        <v>1.2743055555555556E-2</v>
      </c>
    </row>
    <row r="1322" spans="1:13" x14ac:dyDescent="0.2">
      <c r="A1322">
        <v>1321</v>
      </c>
      <c r="B1322" t="s">
        <v>1277</v>
      </c>
      <c r="C1322" t="s">
        <v>1295</v>
      </c>
      <c r="D1322" t="str">
        <f t="shared" si="242"/>
        <v>Dominic Raab</v>
      </c>
      <c r="E1322" t="str">
        <f t="shared" si="243"/>
        <v>11:08</v>
      </c>
      <c r="F1322">
        <f t="shared" si="234"/>
        <v>82</v>
      </c>
      <c r="H1322" t="str">
        <f t="shared" si="235"/>
        <v>Apr 7, 2020</v>
      </c>
      <c r="I1322" t="str">
        <f t="shared" si="239"/>
        <v>11:08</v>
      </c>
      <c r="J1322" s="5">
        <f t="shared" si="240"/>
        <v>7.7314814814814815E-3</v>
      </c>
      <c r="K1322">
        <f t="shared" si="236"/>
        <v>0</v>
      </c>
      <c r="L1322">
        <f t="shared" si="241"/>
        <v>2.1099537037037038E-2</v>
      </c>
      <c r="M1322">
        <f t="shared" si="244"/>
        <v>2.1099537037037038E-2</v>
      </c>
    </row>
    <row r="1323" spans="1:13" x14ac:dyDescent="0.2">
      <c r="A1323">
        <v>1322</v>
      </c>
      <c r="B1323" t="s">
        <v>1277</v>
      </c>
      <c r="C1323" t="s">
        <v>1296</v>
      </c>
      <c r="D1323" t="str">
        <f t="shared" si="242"/>
        <v>Laura Kuenssberg</v>
      </c>
      <c r="E1323" t="str">
        <f t="shared" si="243"/>
        <v>11:11</v>
      </c>
      <c r="F1323">
        <f t="shared" si="234"/>
        <v>361</v>
      </c>
      <c r="H1323" t="str">
        <f t="shared" si="235"/>
        <v>Apr 7, 2020</v>
      </c>
      <c r="I1323" t="str">
        <f t="shared" si="239"/>
        <v>11:11</v>
      </c>
      <c r="J1323" s="5">
        <f t="shared" si="240"/>
        <v>7.7662037037037031E-3</v>
      </c>
      <c r="K1323">
        <f t="shared" si="236"/>
        <v>6.7245370370370367E-3</v>
      </c>
      <c r="L1323">
        <f t="shared" si="241"/>
        <v>7.7662037037037031E-3</v>
      </c>
      <c r="M1323">
        <f t="shared" si="244"/>
        <v>1.0416666666666664E-3</v>
      </c>
    </row>
    <row r="1324" spans="1:13" x14ac:dyDescent="0.2">
      <c r="A1324">
        <v>1323</v>
      </c>
      <c r="B1324" t="s">
        <v>1277</v>
      </c>
      <c r="C1324" t="s">
        <v>1297</v>
      </c>
      <c r="D1324" t="str">
        <f t="shared" si="242"/>
        <v>Dominic Raab</v>
      </c>
      <c r="E1324" t="str">
        <f t="shared" si="243"/>
        <v>11:30</v>
      </c>
      <c r="F1324">
        <f t="shared" si="234"/>
        <v>722</v>
      </c>
      <c r="H1324" t="str">
        <f t="shared" si="235"/>
        <v>Apr 7, 2020</v>
      </c>
      <c r="I1324" t="str">
        <f t="shared" si="239"/>
        <v>11:30</v>
      </c>
      <c r="J1324" s="5">
        <f t="shared" si="240"/>
        <v>7.9861111111111122E-3</v>
      </c>
      <c r="K1324">
        <f t="shared" si="236"/>
        <v>0</v>
      </c>
      <c r="L1324">
        <f t="shared" si="241"/>
        <v>2.1099537037037038E-2</v>
      </c>
      <c r="M1324">
        <f t="shared" si="244"/>
        <v>2.1099537037037038E-2</v>
      </c>
    </row>
    <row r="1325" spans="1:13" x14ac:dyDescent="0.2">
      <c r="A1325">
        <v>1324</v>
      </c>
      <c r="B1325" t="s">
        <v>1277</v>
      </c>
      <c r="C1325" t="s">
        <v>1298</v>
      </c>
      <c r="D1325" t="str">
        <f t="shared" si="242"/>
        <v>Robert Peston</v>
      </c>
      <c r="E1325" t="str">
        <f t="shared" si="243"/>
        <v>12:12</v>
      </c>
      <c r="F1325">
        <f t="shared" si="234"/>
        <v>563</v>
      </c>
      <c r="H1325" t="str">
        <f t="shared" si="235"/>
        <v>Apr 7, 2020</v>
      </c>
      <c r="I1325" t="str">
        <f t="shared" si="239"/>
        <v>12:12</v>
      </c>
      <c r="J1325" s="5">
        <f t="shared" si="240"/>
        <v>8.4722222222222213E-3</v>
      </c>
      <c r="K1325">
        <f t="shared" si="236"/>
        <v>8.4722222222222213E-3</v>
      </c>
      <c r="L1325">
        <f t="shared" si="241"/>
        <v>9.9768518518518531E-3</v>
      </c>
      <c r="M1325">
        <f t="shared" si="244"/>
        <v>1.5046296296296318E-3</v>
      </c>
    </row>
    <row r="1326" spans="1:13" x14ac:dyDescent="0.2">
      <c r="A1326">
        <v>1325</v>
      </c>
      <c r="B1326" t="s">
        <v>1277</v>
      </c>
      <c r="C1326" t="s">
        <v>1299</v>
      </c>
      <c r="D1326" t="str">
        <f t="shared" si="242"/>
        <v>Dominic Raab</v>
      </c>
      <c r="E1326" t="str">
        <f t="shared" si="243"/>
        <v>12:56</v>
      </c>
      <c r="F1326">
        <f t="shared" si="234"/>
        <v>425</v>
      </c>
      <c r="H1326" t="str">
        <f t="shared" si="235"/>
        <v>Apr 7, 2020</v>
      </c>
      <c r="I1326" t="str">
        <f t="shared" si="239"/>
        <v>12:56</v>
      </c>
      <c r="J1326" s="5">
        <f t="shared" si="240"/>
        <v>8.9814814814814809E-3</v>
      </c>
      <c r="K1326">
        <f t="shared" si="236"/>
        <v>0</v>
      </c>
      <c r="L1326">
        <f t="shared" si="241"/>
        <v>2.1099537037037038E-2</v>
      </c>
      <c r="M1326">
        <f t="shared" si="244"/>
        <v>2.1099537037037038E-2</v>
      </c>
    </row>
    <row r="1327" spans="1:13" x14ac:dyDescent="0.2">
      <c r="A1327">
        <v>1326</v>
      </c>
      <c r="B1327" t="s">
        <v>1277</v>
      </c>
      <c r="C1327" t="s">
        <v>1300</v>
      </c>
      <c r="D1327" t="str">
        <f t="shared" si="242"/>
        <v>Sir Patrick</v>
      </c>
      <c r="E1327" t="str">
        <f t="shared" si="243"/>
        <v>13:19</v>
      </c>
      <c r="F1327">
        <f t="shared" si="234"/>
        <v>606</v>
      </c>
      <c r="H1327" t="str">
        <f t="shared" si="235"/>
        <v>Apr 7, 2020</v>
      </c>
      <c r="I1327" t="str">
        <f t="shared" si="239"/>
        <v>13:19</v>
      </c>
      <c r="J1327" s="5">
        <f t="shared" si="240"/>
        <v>9.2476851851851852E-3</v>
      </c>
      <c r="K1327">
        <f t="shared" si="236"/>
        <v>3.2291666666666666E-3</v>
      </c>
      <c r="L1327">
        <f t="shared" si="241"/>
        <v>1.6851851851851851E-2</v>
      </c>
      <c r="M1327">
        <f t="shared" si="244"/>
        <v>1.3622685185185184E-2</v>
      </c>
    </row>
    <row r="1328" spans="1:13" x14ac:dyDescent="0.2">
      <c r="A1328">
        <v>1327</v>
      </c>
      <c r="B1328" t="s">
        <v>1277</v>
      </c>
      <c r="C1328" t="s">
        <v>1301</v>
      </c>
      <c r="D1328" t="str">
        <f t="shared" si="242"/>
        <v>Sir Patrick</v>
      </c>
      <c r="E1328" t="str">
        <f t="shared" si="243"/>
        <v>13:51</v>
      </c>
      <c r="F1328">
        <f t="shared" si="234"/>
        <v>417</v>
      </c>
      <c r="H1328" t="str">
        <f t="shared" si="235"/>
        <v>Apr 7, 2020</v>
      </c>
      <c r="I1328" t="str">
        <f t="shared" si="239"/>
        <v>13:19</v>
      </c>
      <c r="J1328" s="5">
        <f t="shared" si="240"/>
        <v>9.618055555555555E-3</v>
      </c>
      <c r="K1328">
        <f t="shared" si="236"/>
        <v>3.2291666666666666E-3</v>
      </c>
      <c r="L1328">
        <f t="shared" si="241"/>
        <v>1.6851851851851851E-2</v>
      </c>
      <c r="M1328">
        <f t="shared" si="244"/>
        <v>1.3622685185185184E-2</v>
      </c>
    </row>
    <row r="1329" spans="1:13" x14ac:dyDescent="0.2">
      <c r="A1329">
        <v>1328</v>
      </c>
      <c r="B1329" t="s">
        <v>1277</v>
      </c>
      <c r="C1329" t="s">
        <v>1302</v>
      </c>
      <c r="D1329" t="str">
        <f t="shared" si="242"/>
        <v>Chria Whitty</v>
      </c>
      <c r="E1329" t="str">
        <f t="shared" si="243"/>
        <v>14:09</v>
      </c>
      <c r="F1329">
        <f t="shared" si="234"/>
        <v>247</v>
      </c>
      <c r="H1329" t="str">
        <f t="shared" si="235"/>
        <v>Apr 7, 2020</v>
      </c>
      <c r="I1329" t="str">
        <f t="shared" si="239"/>
        <v>14:09</v>
      </c>
      <c r="J1329" s="5">
        <f t="shared" si="240"/>
        <v>9.8263888888888897E-3</v>
      </c>
      <c r="K1329">
        <f t="shared" si="236"/>
        <v>7.69675925925926E-3</v>
      </c>
      <c r="L1329">
        <f t="shared" si="241"/>
        <v>2.0439814814814817E-2</v>
      </c>
      <c r="M1329">
        <f t="shared" si="244"/>
        <v>1.2743055555555556E-2</v>
      </c>
    </row>
    <row r="1330" spans="1:13" x14ac:dyDescent="0.2">
      <c r="A1330">
        <v>1329</v>
      </c>
      <c r="B1330" t="s">
        <v>1277</v>
      </c>
      <c r="C1330" t="s">
        <v>1303</v>
      </c>
      <c r="D1330" t="str">
        <f t="shared" si="242"/>
        <v>Dominic Raab</v>
      </c>
      <c r="E1330" t="str">
        <f t="shared" si="243"/>
        <v>14:20</v>
      </c>
      <c r="F1330">
        <f t="shared" si="234"/>
        <v>63</v>
      </c>
      <c r="H1330" t="str">
        <f t="shared" si="235"/>
        <v>Apr 7, 2020</v>
      </c>
      <c r="I1330" t="str">
        <f t="shared" si="239"/>
        <v>14:20</v>
      </c>
      <c r="J1330" s="5">
        <f t="shared" si="240"/>
        <v>9.9537037037037042E-3</v>
      </c>
      <c r="K1330">
        <f t="shared" si="236"/>
        <v>0</v>
      </c>
      <c r="L1330">
        <f t="shared" si="241"/>
        <v>2.1099537037037038E-2</v>
      </c>
      <c r="M1330">
        <f t="shared" si="244"/>
        <v>2.1099537037037038E-2</v>
      </c>
    </row>
    <row r="1331" spans="1:13" x14ac:dyDescent="0.2">
      <c r="A1331">
        <v>1330</v>
      </c>
      <c r="B1331" t="s">
        <v>1277</v>
      </c>
      <c r="C1331" t="s">
        <v>1304</v>
      </c>
      <c r="D1331" t="str">
        <f t="shared" si="242"/>
        <v>Robert Peston</v>
      </c>
      <c r="E1331" t="str">
        <f t="shared" si="243"/>
        <v>14:22</v>
      </c>
      <c r="F1331">
        <f t="shared" si="234"/>
        <v>237</v>
      </c>
      <c r="H1331" t="str">
        <f t="shared" si="235"/>
        <v>Apr 7, 2020</v>
      </c>
      <c r="I1331" t="str">
        <f t="shared" si="239"/>
        <v>14:22</v>
      </c>
      <c r="J1331" s="5">
        <f t="shared" si="240"/>
        <v>9.9768518518518531E-3</v>
      </c>
      <c r="K1331">
        <f t="shared" si="236"/>
        <v>8.4722222222222213E-3</v>
      </c>
      <c r="L1331">
        <f t="shared" si="241"/>
        <v>9.9768518518518531E-3</v>
      </c>
      <c r="M1331">
        <f t="shared" si="244"/>
        <v>1.5046296296296318E-3</v>
      </c>
    </row>
    <row r="1332" spans="1:13" x14ac:dyDescent="0.2">
      <c r="A1332">
        <v>1331</v>
      </c>
      <c r="B1332" t="s">
        <v>1277</v>
      </c>
      <c r="C1332" t="s">
        <v>1305</v>
      </c>
      <c r="D1332" t="str">
        <f t="shared" si="242"/>
        <v>Dominic Raab</v>
      </c>
      <c r="E1332" t="str">
        <f t="shared" si="243"/>
        <v>14:37</v>
      </c>
      <c r="F1332">
        <f t="shared" si="234"/>
        <v>295</v>
      </c>
      <c r="H1332" t="str">
        <f t="shared" si="235"/>
        <v>Apr 7, 2020</v>
      </c>
      <c r="I1332" t="str">
        <f t="shared" si="239"/>
        <v>14:37</v>
      </c>
      <c r="J1332" s="5">
        <f t="shared" si="240"/>
        <v>1.0150462962962964E-2</v>
      </c>
      <c r="K1332">
        <f t="shared" si="236"/>
        <v>0</v>
      </c>
      <c r="L1332">
        <f t="shared" si="241"/>
        <v>2.1099537037037038E-2</v>
      </c>
      <c r="M1332">
        <f t="shared" si="244"/>
        <v>2.1099537037037038E-2</v>
      </c>
    </row>
    <row r="1333" spans="1:13" x14ac:dyDescent="0.2">
      <c r="A1333">
        <v>1332</v>
      </c>
      <c r="B1333" t="s">
        <v>1277</v>
      </c>
      <c r="C1333" t="s">
        <v>1306</v>
      </c>
      <c r="D1333" t="str">
        <f t="shared" si="242"/>
        <v>Mark Austin</v>
      </c>
      <c r="E1333" t="str">
        <f t="shared" si="243"/>
        <v>14:52</v>
      </c>
      <c r="F1333">
        <f t="shared" si="234"/>
        <v>594</v>
      </c>
      <c r="H1333" t="str">
        <f t="shared" si="235"/>
        <v>Apr 7, 2020</v>
      </c>
      <c r="I1333" t="str">
        <f t="shared" si="239"/>
        <v>14:52</v>
      </c>
      <c r="J1333" s="5">
        <f t="shared" si="240"/>
        <v>1.0324074074074074E-2</v>
      </c>
      <c r="K1333">
        <f t="shared" si="236"/>
        <v>1.0324074074074074E-2</v>
      </c>
      <c r="L1333">
        <f t="shared" si="241"/>
        <v>1.1076388888888887E-2</v>
      </c>
      <c r="M1333">
        <f t="shared" si="244"/>
        <v>7.523148148148133E-4</v>
      </c>
    </row>
    <row r="1334" spans="1:13" x14ac:dyDescent="0.2">
      <c r="A1334">
        <v>1333</v>
      </c>
      <c r="B1334" t="s">
        <v>1277</v>
      </c>
      <c r="C1334" t="s">
        <v>1307</v>
      </c>
      <c r="D1334" t="str">
        <f t="shared" si="242"/>
        <v>Dominic Raab</v>
      </c>
      <c r="E1334" t="str">
        <f t="shared" si="243"/>
        <v>15:28</v>
      </c>
      <c r="F1334">
        <f t="shared" si="234"/>
        <v>355</v>
      </c>
      <c r="H1334" t="str">
        <f t="shared" si="235"/>
        <v>Apr 7, 2020</v>
      </c>
      <c r="I1334" t="str">
        <f t="shared" si="239"/>
        <v>15:28</v>
      </c>
      <c r="J1334" s="5">
        <f t="shared" si="240"/>
        <v>1.074074074074074E-2</v>
      </c>
      <c r="K1334">
        <f t="shared" si="236"/>
        <v>0</v>
      </c>
      <c r="L1334">
        <f t="shared" si="241"/>
        <v>2.1099537037037038E-2</v>
      </c>
      <c r="M1334">
        <f t="shared" si="244"/>
        <v>2.1099537037037038E-2</v>
      </c>
    </row>
    <row r="1335" spans="1:13" x14ac:dyDescent="0.2">
      <c r="A1335">
        <v>1334</v>
      </c>
      <c r="B1335" t="s">
        <v>1277</v>
      </c>
      <c r="C1335" t="s">
        <v>1308</v>
      </c>
      <c r="D1335" t="str">
        <f t="shared" si="242"/>
        <v>Mark Austin</v>
      </c>
      <c r="E1335" t="str">
        <f t="shared" si="243"/>
        <v>15:57</v>
      </c>
      <c r="F1335">
        <f t="shared" si="234"/>
        <v>61</v>
      </c>
      <c r="H1335" t="str">
        <f t="shared" si="235"/>
        <v>Apr 7, 2020</v>
      </c>
      <c r="I1335" t="str">
        <f t="shared" si="239"/>
        <v>15:57</v>
      </c>
      <c r="J1335" s="5">
        <f t="shared" si="240"/>
        <v>1.1076388888888887E-2</v>
      </c>
      <c r="K1335">
        <f t="shared" si="236"/>
        <v>1.0324074074074074E-2</v>
      </c>
      <c r="L1335">
        <f t="shared" si="241"/>
        <v>1.1076388888888887E-2</v>
      </c>
      <c r="M1335">
        <f t="shared" si="244"/>
        <v>7.523148148148133E-4</v>
      </c>
    </row>
    <row r="1336" spans="1:13" x14ac:dyDescent="0.2">
      <c r="A1336">
        <v>1335</v>
      </c>
      <c r="B1336" t="s">
        <v>1277</v>
      </c>
      <c r="C1336" t="s">
        <v>1309</v>
      </c>
      <c r="D1336" t="str">
        <f t="shared" si="242"/>
        <v>Chria Whitty</v>
      </c>
      <c r="E1336" t="str">
        <f t="shared" si="243"/>
        <v>16:00</v>
      </c>
      <c r="F1336">
        <f t="shared" si="234"/>
        <v>650</v>
      </c>
      <c r="H1336" t="str">
        <f t="shared" si="235"/>
        <v>Apr 7, 2020</v>
      </c>
      <c r="I1336" t="str">
        <f t="shared" si="239"/>
        <v>16:00</v>
      </c>
      <c r="J1336" s="5">
        <f t="shared" si="240"/>
        <v>1.1111111111111112E-2</v>
      </c>
      <c r="K1336">
        <f t="shared" si="236"/>
        <v>7.69675925925926E-3</v>
      </c>
      <c r="L1336">
        <f t="shared" si="241"/>
        <v>2.0439814814814817E-2</v>
      </c>
      <c r="M1336">
        <f t="shared" si="244"/>
        <v>1.2743055555555556E-2</v>
      </c>
    </row>
    <row r="1337" spans="1:13" x14ac:dyDescent="0.2">
      <c r="A1337">
        <v>1336</v>
      </c>
      <c r="B1337" t="s">
        <v>1277</v>
      </c>
      <c r="C1337" t="s">
        <v>1310</v>
      </c>
      <c r="D1337" t="str">
        <f t="shared" si="242"/>
        <v>Dominic Raab</v>
      </c>
      <c r="E1337" t="str">
        <f t="shared" si="243"/>
        <v>16:38</v>
      </c>
      <c r="F1337">
        <f t="shared" si="234"/>
        <v>55</v>
      </c>
      <c r="H1337" t="str">
        <f t="shared" si="235"/>
        <v>Apr 7, 2020</v>
      </c>
      <c r="I1337" t="str">
        <f t="shared" si="239"/>
        <v>16:38</v>
      </c>
      <c r="J1337" s="5">
        <f t="shared" si="240"/>
        <v>1.1550925925925925E-2</v>
      </c>
      <c r="K1337">
        <f t="shared" si="236"/>
        <v>0</v>
      </c>
      <c r="L1337">
        <f t="shared" si="241"/>
        <v>2.1099537037037038E-2</v>
      </c>
      <c r="M1337">
        <f t="shared" si="244"/>
        <v>2.1099537037037038E-2</v>
      </c>
    </row>
    <row r="1338" spans="1:13" x14ac:dyDescent="0.2">
      <c r="A1338">
        <v>1337</v>
      </c>
      <c r="B1338" t="s">
        <v>1277</v>
      </c>
      <c r="C1338" t="s">
        <v>1311</v>
      </c>
      <c r="D1338" t="str">
        <f t="shared" si="242"/>
        <v>Jason Groves</v>
      </c>
      <c r="E1338" t="str">
        <f t="shared" si="243"/>
        <v>16:43</v>
      </c>
      <c r="F1338">
        <f t="shared" si="234"/>
        <v>737</v>
      </c>
      <c r="H1338" t="str">
        <f t="shared" si="235"/>
        <v>Apr 7, 2020</v>
      </c>
      <c r="I1338" t="str">
        <f t="shared" si="239"/>
        <v>16:43</v>
      </c>
      <c r="J1338" s="5">
        <f t="shared" si="240"/>
        <v>1.1608796296296296E-2</v>
      </c>
      <c r="K1338">
        <f t="shared" si="236"/>
        <v>1.1608796296296296E-2</v>
      </c>
      <c r="L1338">
        <f t="shared" si="241"/>
        <v>1.3472222222222221E-2</v>
      </c>
      <c r="M1338">
        <f t="shared" si="244"/>
        <v>1.8634259259259246E-3</v>
      </c>
    </row>
    <row r="1339" spans="1:13" x14ac:dyDescent="0.2">
      <c r="A1339">
        <v>1338</v>
      </c>
      <c r="B1339" t="s">
        <v>1277</v>
      </c>
      <c r="C1339" t="s">
        <v>1312</v>
      </c>
      <c r="D1339" t="str">
        <f t="shared" ref="D1339:D1367" si="245">LEFT(C1339,FIND("(",C1339)-3)</f>
        <v>Dominic Raab</v>
      </c>
      <c r="E1339" t="str">
        <f t="shared" ref="E1339:E1367" si="246">MID(C1339,FIND("(",C1339)+1,5)</f>
        <v>17:27</v>
      </c>
      <c r="F1339">
        <f t="shared" si="234"/>
        <v>1057</v>
      </c>
      <c r="H1339" t="str">
        <f t="shared" si="235"/>
        <v>Apr 7, 2020</v>
      </c>
      <c r="I1339" t="str">
        <f t="shared" si="239"/>
        <v>17:27</v>
      </c>
      <c r="J1339" s="5">
        <f t="shared" si="240"/>
        <v>1.2118055555555556E-2</v>
      </c>
      <c r="K1339">
        <f t="shared" si="236"/>
        <v>0</v>
      </c>
      <c r="L1339">
        <f t="shared" si="241"/>
        <v>2.1099537037037038E-2</v>
      </c>
      <c r="M1339">
        <f t="shared" si="244"/>
        <v>2.1099537037037038E-2</v>
      </c>
    </row>
    <row r="1340" spans="1:13" x14ac:dyDescent="0.2">
      <c r="A1340">
        <v>1339</v>
      </c>
      <c r="B1340" t="s">
        <v>1277</v>
      </c>
      <c r="C1340" t="s">
        <v>1313</v>
      </c>
      <c r="D1340" t="str">
        <f t="shared" si="245"/>
        <v>Chria Whitty</v>
      </c>
      <c r="E1340" t="str">
        <f t="shared" si="246"/>
        <v>18:31</v>
      </c>
      <c r="F1340">
        <f t="shared" si="234"/>
        <v>37</v>
      </c>
      <c r="H1340" t="str">
        <f t="shared" si="235"/>
        <v>Apr 7, 2020</v>
      </c>
      <c r="I1340" t="str">
        <f t="shared" si="239"/>
        <v>18:31</v>
      </c>
      <c r="J1340" s="5">
        <f t="shared" si="240"/>
        <v>1.2858796296296297E-2</v>
      </c>
      <c r="K1340">
        <f t="shared" si="236"/>
        <v>7.69675925925926E-3</v>
      </c>
      <c r="L1340">
        <f t="shared" si="241"/>
        <v>2.0439814814814817E-2</v>
      </c>
      <c r="M1340">
        <f t="shared" si="244"/>
        <v>1.2743055555555556E-2</v>
      </c>
    </row>
    <row r="1341" spans="1:13" x14ac:dyDescent="0.2">
      <c r="A1341">
        <v>1340</v>
      </c>
      <c r="B1341" t="s">
        <v>1277</v>
      </c>
      <c r="C1341" t="s">
        <v>1314</v>
      </c>
      <c r="D1341" t="str">
        <f t="shared" si="245"/>
        <v>Dominic Raab</v>
      </c>
      <c r="E1341" t="str">
        <f t="shared" si="246"/>
        <v>18:31</v>
      </c>
      <c r="F1341">
        <f t="shared" si="234"/>
        <v>50</v>
      </c>
      <c r="H1341" t="str">
        <f t="shared" si="235"/>
        <v>Apr 7, 2020</v>
      </c>
      <c r="I1341" t="str">
        <f t="shared" si="239"/>
        <v>18:31</v>
      </c>
      <c r="J1341" s="5">
        <f t="shared" si="240"/>
        <v>1.2858796296296297E-2</v>
      </c>
      <c r="K1341">
        <f t="shared" si="236"/>
        <v>0</v>
      </c>
      <c r="L1341">
        <f t="shared" si="241"/>
        <v>2.1099537037037038E-2</v>
      </c>
      <c r="M1341">
        <f t="shared" si="244"/>
        <v>2.1099537037037038E-2</v>
      </c>
    </row>
    <row r="1342" spans="1:13" x14ac:dyDescent="0.2">
      <c r="A1342">
        <v>1341</v>
      </c>
      <c r="B1342" t="s">
        <v>1277</v>
      </c>
      <c r="C1342" t="s">
        <v>1315</v>
      </c>
      <c r="D1342" t="str">
        <f t="shared" si="245"/>
        <v>Sir Patrick</v>
      </c>
      <c r="E1342" t="str">
        <f t="shared" si="246"/>
        <v>18:32</v>
      </c>
      <c r="F1342">
        <f t="shared" si="234"/>
        <v>815</v>
      </c>
      <c r="H1342" t="str">
        <f t="shared" si="235"/>
        <v>Apr 7, 2020</v>
      </c>
      <c r="I1342" t="str">
        <f t="shared" si="239"/>
        <v>18:32</v>
      </c>
      <c r="J1342" s="5">
        <f t="shared" si="240"/>
        <v>1.2870370370370372E-2</v>
      </c>
      <c r="K1342">
        <f t="shared" si="236"/>
        <v>3.2291666666666666E-3</v>
      </c>
      <c r="L1342">
        <f t="shared" si="241"/>
        <v>1.6851851851851851E-2</v>
      </c>
      <c r="M1342">
        <f t="shared" si="244"/>
        <v>1.3622685185185184E-2</v>
      </c>
    </row>
    <row r="1343" spans="1:13" x14ac:dyDescent="0.2">
      <c r="A1343">
        <v>1342</v>
      </c>
      <c r="B1343" t="s">
        <v>1277</v>
      </c>
      <c r="C1343" t="s">
        <v>1316</v>
      </c>
      <c r="D1343" t="str">
        <f t="shared" si="245"/>
        <v>Dominic Raab</v>
      </c>
      <c r="E1343" t="str">
        <f t="shared" si="246"/>
        <v>19:21</v>
      </c>
      <c r="F1343">
        <f t="shared" si="234"/>
        <v>70</v>
      </c>
      <c r="H1343" t="str">
        <f t="shared" si="235"/>
        <v>Apr 7, 2020</v>
      </c>
      <c r="I1343" t="str">
        <f t="shared" si="239"/>
        <v>19:21</v>
      </c>
      <c r="J1343" s="5">
        <f t="shared" si="240"/>
        <v>1.34375E-2</v>
      </c>
      <c r="K1343">
        <f t="shared" si="236"/>
        <v>0</v>
      </c>
      <c r="L1343">
        <f t="shared" si="241"/>
        <v>2.1099537037037038E-2</v>
      </c>
      <c r="M1343">
        <f t="shared" si="244"/>
        <v>2.1099537037037038E-2</v>
      </c>
    </row>
    <row r="1344" spans="1:13" x14ac:dyDescent="0.2">
      <c r="A1344">
        <v>1343</v>
      </c>
      <c r="B1344" t="s">
        <v>1277</v>
      </c>
      <c r="C1344" t="s">
        <v>1317</v>
      </c>
      <c r="D1344" t="str">
        <f t="shared" si="245"/>
        <v>Jason Groves</v>
      </c>
      <c r="E1344" t="str">
        <f t="shared" si="246"/>
        <v>19:24</v>
      </c>
      <c r="F1344">
        <f t="shared" si="234"/>
        <v>274</v>
      </c>
      <c r="H1344" t="str">
        <f t="shared" si="235"/>
        <v>Apr 7, 2020</v>
      </c>
      <c r="I1344" t="str">
        <f t="shared" si="239"/>
        <v>19:24</v>
      </c>
      <c r="J1344" s="5">
        <f t="shared" si="240"/>
        <v>1.3472222222222221E-2</v>
      </c>
      <c r="K1344">
        <f t="shared" si="236"/>
        <v>1.1608796296296296E-2</v>
      </c>
      <c r="L1344">
        <f t="shared" si="241"/>
        <v>1.3472222222222221E-2</v>
      </c>
      <c r="M1344">
        <f t="shared" si="244"/>
        <v>1.8634259259259246E-3</v>
      </c>
    </row>
    <row r="1345" spans="1:13" x14ac:dyDescent="0.2">
      <c r="A1345">
        <v>1344</v>
      </c>
      <c r="B1345" t="s">
        <v>1277</v>
      </c>
      <c r="C1345" t="s">
        <v>1318</v>
      </c>
      <c r="D1345" t="str">
        <f t="shared" si="245"/>
        <v>Dominic Raab</v>
      </c>
      <c r="E1345" t="str">
        <f t="shared" si="246"/>
        <v>19:36</v>
      </c>
      <c r="F1345">
        <f t="shared" si="234"/>
        <v>647</v>
      </c>
      <c r="H1345" t="str">
        <f t="shared" si="235"/>
        <v>Apr 7, 2020</v>
      </c>
      <c r="I1345" t="str">
        <f t="shared" si="239"/>
        <v>19:36</v>
      </c>
      <c r="J1345" s="5">
        <f t="shared" si="240"/>
        <v>1.3611111111111114E-2</v>
      </c>
      <c r="K1345">
        <f t="shared" si="236"/>
        <v>0</v>
      </c>
      <c r="L1345">
        <f t="shared" si="241"/>
        <v>2.1099537037037038E-2</v>
      </c>
      <c r="M1345">
        <f t="shared" si="244"/>
        <v>2.1099537037037038E-2</v>
      </c>
    </row>
    <row r="1346" spans="1:13" x14ac:dyDescent="0.2">
      <c r="A1346">
        <v>1345</v>
      </c>
      <c r="B1346" t="s">
        <v>1277</v>
      </c>
      <c r="C1346" t="s">
        <v>1319</v>
      </c>
      <c r="D1346" t="str">
        <f t="shared" si="245"/>
        <v>Heather Stewart</v>
      </c>
      <c r="E1346" t="str">
        <f t="shared" si="246"/>
        <v>20:13</v>
      </c>
      <c r="F1346">
        <f t="shared" ref="F1346:F1409" si="247">LEN(C1346)</f>
        <v>950</v>
      </c>
      <c r="H1346" t="str">
        <f t="shared" ref="H1346:H1409" si="248">IF(ISBLANK(G1346),H1345,C1346)</f>
        <v>Apr 7, 2020</v>
      </c>
      <c r="I1346" t="str">
        <f t="shared" si="239"/>
        <v>20:13</v>
      </c>
      <c r="J1346" s="5">
        <f t="shared" si="240"/>
        <v>1.4039351851851851E-2</v>
      </c>
      <c r="K1346">
        <f t="shared" ref="K1346:K1409" si="249">_xlfn.MINIFS(J:J,D:D,D1346,B:B,B1346)</f>
        <v>1.4039351851851851E-2</v>
      </c>
      <c r="L1346">
        <f t="shared" si="241"/>
        <v>1.5335648148148147E-2</v>
      </c>
      <c r="M1346">
        <f t="shared" si="244"/>
        <v>1.2962962962962954E-3</v>
      </c>
    </row>
    <row r="1347" spans="1:13" x14ac:dyDescent="0.2">
      <c r="A1347">
        <v>1346</v>
      </c>
      <c r="B1347" t="s">
        <v>1277</v>
      </c>
      <c r="C1347" t="s">
        <v>1320</v>
      </c>
      <c r="D1347" t="str">
        <f t="shared" si="245"/>
        <v>Dominic Raab</v>
      </c>
      <c r="E1347" t="str">
        <f t="shared" si="246"/>
        <v>21:02</v>
      </c>
      <c r="F1347">
        <f t="shared" si="247"/>
        <v>584</v>
      </c>
      <c r="H1347" t="str">
        <f t="shared" si="248"/>
        <v>Apr 7, 2020</v>
      </c>
      <c r="I1347" t="str">
        <f t="shared" si="239"/>
        <v>21:02</v>
      </c>
      <c r="J1347" s="5">
        <f t="shared" si="240"/>
        <v>1.4606481481481482E-2</v>
      </c>
      <c r="K1347">
        <f t="shared" si="249"/>
        <v>0</v>
      </c>
      <c r="L1347">
        <f t="shared" si="241"/>
        <v>2.1099537037037038E-2</v>
      </c>
      <c r="M1347">
        <f t="shared" si="244"/>
        <v>2.1099537037037038E-2</v>
      </c>
    </row>
    <row r="1348" spans="1:13" x14ac:dyDescent="0.2">
      <c r="A1348">
        <v>1347</v>
      </c>
      <c r="B1348" t="s">
        <v>1277</v>
      </c>
      <c r="C1348" t="s">
        <v>1321</v>
      </c>
      <c r="D1348" t="str">
        <f t="shared" si="245"/>
        <v>Chria Whitty</v>
      </c>
      <c r="E1348" t="str">
        <f t="shared" si="246"/>
        <v>21:31</v>
      </c>
      <c r="F1348">
        <f t="shared" si="247"/>
        <v>577</v>
      </c>
      <c r="H1348" t="str">
        <f t="shared" si="248"/>
        <v>Apr 7, 2020</v>
      </c>
      <c r="I1348" t="str">
        <f t="shared" si="239"/>
        <v>21:31</v>
      </c>
      <c r="J1348" s="5">
        <f t="shared" si="240"/>
        <v>1.494212962962963E-2</v>
      </c>
      <c r="K1348">
        <f t="shared" si="249"/>
        <v>7.69675925925926E-3</v>
      </c>
      <c r="L1348">
        <f t="shared" si="241"/>
        <v>2.0439814814814817E-2</v>
      </c>
      <c r="M1348">
        <f t="shared" si="244"/>
        <v>1.2743055555555556E-2</v>
      </c>
    </row>
    <row r="1349" spans="1:13" x14ac:dyDescent="0.2">
      <c r="A1349">
        <v>1348</v>
      </c>
      <c r="B1349" t="s">
        <v>1277</v>
      </c>
      <c r="C1349" t="s">
        <v>1322</v>
      </c>
      <c r="D1349" t="str">
        <f t="shared" si="245"/>
        <v>Dominic Raab</v>
      </c>
      <c r="E1349" t="str">
        <f t="shared" si="246"/>
        <v>22:02</v>
      </c>
      <c r="F1349">
        <f t="shared" si="247"/>
        <v>85</v>
      </c>
      <c r="H1349" t="str">
        <f t="shared" si="248"/>
        <v>Apr 7, 2020</v>
      </c>
      <c r="I1349" t="str">
        <f t="shared" si="239"/>
        <v>22:02</v>
      </c>
      <c r="J1349" s="5">
        <f t="shared" si="240"/>
        <v>1.5300925925925926E-2</v>
      </c>
      <c r="K1349">
        <f t="shared" si="249"/>
        <v>0</v>
      </c>
      <c r="L1349">
        <f t="shared" si="241"/>
        <v>2.1099537037037038E-2</v>
      </c>
      <c r="M1349">
        <f t="shared" si="244"/>
        <v>2.1099537037037038E-2</v>
      </c>
    </row>
    <row r="1350" spans="1:13" x14ac:dyDescent="0.2">
      <c r="A1350">
        <v>1349</v>
      </c>
      <c r="B1350" t="s">
        <v>1277</v>
      </c>
      <c r="C1350" t="s">
        <v>1323</v>
      </c>
      <c r="D1350" t="str">
        <f t="shared" si="245"/>
        <v>Heather Stewart</v>
      </c>
      <c r="E1350" t="str">
        <f t="shared" si="246"/>
        <v>22:05</v>
      </c>
      <c r="F1350">
        <f t="shared" si="247"/>
        <v>191</v>
      </c>
      <c r="H1350" t="str">
        <f t="shared" si="248"/>
        <v>Apr 7, 2020</v>
      </c>
      <c r="I1350" t="str">
        <f t="shared" ref="I1350:I1413" si="250">IF(D1350=D1349,I1349,E1350)</f>
        <v>22:05</v>
      </c>
      <c r="J1350" s="5">
        <f t="shared" ref="J1350:J1413" si="251">TIME(0,LEFT(E1350,2),RIGHT(E1350,2))</f>
        <v>1.5335648148148147E-2</v>
      </c>
      <c r="K1350">
        <f t="shared" si="249"/>
        <v>1.4039351851851851E-2</v>
      </c>
      <c r="L1350">
        <f t="shared" ref="L1350:L1413" si="252">_xlfn.MAXIFS(J:J,D:D,D1350,B:B,B1350)</f>
        <v>1.5335648148148147E-2</v>
      </c>
      <c r="M1350">
        <f t="shared" si="244"/>
        <v>1.2962962962962954E-3</v>
      </c>
    </row>
    <row r="1351" spans="1:13" x14ac:dyDescent="0.2">
      <c r="A1351">
        <v>1350</v>
      </c>
      <c r="B1351" t="s">
        <v>1277</v>
      </c>
      <c r="C1351" t="s">
        <v>1324</v>
      </c>
      <c r="D1351" t="str">
        <f t="shared" si="245"/>
        <v>Dominic Raab</v>
      </c>
      <c r="E1351" t="str">
        <f t="shared" si="246"/>
        <v>22:16</v>
      </c>
      <c r="F1351">
        <f t="shared" si="247"/>
        <v>561</v>
      </c>
      <c r="H1351" t="str">
        <f t="shared" si="248"/>
        <v>Apr 7, 2020</v>
      </c>
      <c r="I1351" t="str">
        <f t="shared" si="250"/>
        <v>22:16</v>
      </c>
      <c r="J1351" s="5">
        <f t="shared" si="251"/>
        <v>1.5462962962962963E-2</v>
      </c>
      <c r="K1351">
        <f t="shared" si="249"/>
        <v>0</v>
      </c>
      <c r="L1351">
        <f t="shared" si="252"/>
        <v>2.1099537037037038E-2</v>
      </c>
      <c r="M1351">
        <f t="shared" si="244"/>
        <v>2.1099537037037038E-2</v>
      </c>
    </row>
    <row r="1352" spans="1:13" x14ac:dyDescent="0.2">
      <c r="A1352">
        <v>1351</v>
      </c>
      <c r="B1352" t="s">
        <v>1277</v>
      </c>
      <c r="C1352" t="s">
        <v>1325</v>
      </c>
      <c r="D1352" t="str">
        <f t="shared" si="245"/>
        <v>Joe Murphy</v>
      </c>
      <c r="E1352" t="str">
        <f t="shared" si="246"/>
        <v>22:45</v>
      </c>
      <c r="F1352">
        <f t="shared" si="247"/>
        <v>849</v>
      </c>
      <c r="H1352" t="str">
        <f t="shared" si="248"/>
        <v>Apr 7, 2020</v>
      </c>
      <c r="I1352" t="str">
        <f t="shared" si="250"/>
        <v>22:45</v>
      </c>
      <c r="J1352" s="5">
        <f t="shared" si="251"/>
        <v>1.579861111111111E-2</v>
      </c>
      <c r="K1352">
        <f t="shared" si="249"/>
        <v>1.579861111111111E-2</v>
      </c>
      <c r="L1352">
        <f t="shared" si="252"/>
        <v>1.7141203703703704E-2</v>
      </c>
      <c r="M1352">
        <f t="shared" si="244"/>
        <v>1.3425925925925931E-3</v>
      </c>
    </row>
    <row r="1353" spans="1:13" x14ac:dyDescent="0.2">
      <c r="A1353">
        <v>1352</v>
      </c>
      <c r="B1353" t="s">
        <v>1277</v>
      </c>
      <c r="C1353" t="s">
        <v>1326</v>
      </c>
      <c r="D1353" t="str">
        <f t="shared" si="245"/>
        <v>Dominic Raab</v>
      </c>
      <c r="E1353" t="str">
        <f t="shared" si="246"/>
        <v>23:40</v>
      </c>
      <c r="F1353">
        <f t="shared" si="247"/>
        <v>589</v>
      </c>
      <c r="H1353" t="str">
        <f t="shared" si="248"/>
        <v>Apr 7, 2020</v>
      </c>
      <c r="I1353" t="str">
        <f t="shared" si="250"/>
        <v>23:40</v>
      </c>
      <c r="J1353" s="5">
        <f t="shared" si="251"/>
        <v>1.6435185185185188E-2</v>
      </c>
      <c r="K1353">
        <f t="shared" si="249"/>
        <v>0</v>
      </c>
      <c r="L1353">
        <f t="shared" si="252"/>
        <v>2.1099537037037038E-2</v>
      </c>
      <c r="M1353">
        <f t="shared" si="244"/>
        <v>2.1099537037037038E-2</v>
      </c>
    </row>
    <row r="1354" spans="1:13" x14ac:dyDescent="0.2">
      <c r="A1354">
        <v>1353</v>
      </c>
      <c r="B1354" t="s">
        <v>1277</v>
      </c>
      <c r="C1354" t="s">
        <v>1327</v>
      </c>
      <c r="D1354" t="str">
        <f t="shared" si="245"/>
        <v>Sir Patrick</v>
      </c>
      <c r="E1354" t="str">
        <f t="shared" si="246"/>
        <v>24:16</v>
      </c>
      <c r="F1354">
        <f t="shared" si="247"/>
        <v>467</v>
      </c>
      <c r="H1354" t="str">
        <f t="shared" si="248"/>
        <v>Apr 7, 2020</v>
      </c>
      <c r="I1354" t="str">
        <f t="shared" si="250"/>
        <v>24:16</v>
      </c>
      <c r="J1354" s="5">
        <f t="shared" si="251"/>
        <v>1.6851851851851851E-2</v>
      </c>
      <c r="K1354">
        <f t="shared" si="249"/>
        <v>3.2291666666666666E-3</v>
      </c>
      <c r="L1354">
        <f t="shared" si="252"/>
        <v>1.6851851851851851E-2</v>
      </c>
      <c r="M1354">
        <f t="shared" si="244"/>
        <v>1.3622685185185184E-2</v>
      </c>
    </row>
    <row r="1355" spans="1:13" x14ac:dyDescent="0.2">
      <c r="A1355">
        <v>1354</v>
      </c>
      <c r="B1355" t="s">
        <v>1277</v>
      </c>
      <c r="C1355" t="s">
        <v>1328</v>
      </c>
      <c r="D1355" t="str">
        <f t="shared" si="245"/>
        <v>Joe Murphy</v>
      </c>
      <c r="E1355" t="str">
        <f t="shared" si="246"/>
        <v>24:41</v>
      </c>
      <c r="F1355">
        <f t="shared" si="247"/>
        <v>49</v>
      </c>
      <c r="H1355" t="str">
        <f t="shared" si="248"/>
        <v>Apr 7, 2020</v>
      </c>
      <c r="I1355" t="str">
        <f t="shared" si="250"/>
        <v>24:41</v>
      </c>
      <c r="J1355" s="5">
        <f t="shared" si="251"/>
        <v>1.7141203703703704E-2</v>
      </c>
      <c r="K1355">
        <f t="shared" si="249"/>
        <v>1.579861111111111E-2</v>
      </c>
      <c r="L1355">
        <f t="shared" si="252"/>
        <v>1.7141203703703704E-2</v>
      </c>
      <c r="M1355">
        <f t="shared" si="244"/>
        <v>1.3425925925925931E-3</v>
      </c>
    </row>
    <row r="1356" spans="1:13" x14ac:dyDescent="0.2">
      <c r="A1356">
        <v>1355</v>
      </c>
      <c r="B1356" t="s">
        <v>1277</v>
      </c>
      <c r="C1356" t="s">
        <v>1329</v>
      </c>
      <c r="D1356" t="str">
        <f t="shared" si="245"/>
        <v>Chria Whitty</v>
      </c>
      <c r="E1356" t="str">
        <f t="shared" si="246"/>
        <v>24:42</v>
      </c>
      <c r="F1356">
        <f t="shared" si="247"/>
        <v>699</v>
      </c>
      <c r="H1356" t="str">
        <f t="shared" si="248"/>
        <v>Apr 7, 2020</v>
      </c>
      <c r="I1356" t="str">
        <f t="shared" si="250"/>
        <v>24:42</v>
      </c>
      <c r="J1356" s="5">
        <f t="shared" si="251"/>
        <v>1.7152777777777777E-2</v>
      </c>
      <c r="K1356">
        <f t="shared" si="249"/>
        <v>7.69675925925926E-3</v>
      </c>
      <c r="L1356">
        <f t="shared" si="252"/>
        <v>2.0439814814814817E-2</v>
      </c>
      <c r="M1356">
        <f t="shared" si="244"/>
        <v>1.2743055555555556E-2</v>
      </c>
    </row>
    <row r="1357" spans="1:13" x14ac:dyDescent="0.2">
      <c r="A1357">
        <v>1356</v>
      </c>
      <c r="B1357" t="s">
        <v>1277</v>
      </c>
      <c r="C1357" t="s">
        <v>1330</v>
      </c>
      <c r="D1357" t="str">
        <f t="shared" si="245"/>
        <v>Chria Whitty</v>
      </c>
      <c r="E1357" t="str">
        <f t="shared" si="246"/>
        <v>25:25</v>
      </c>
      <c r="F1357">
        <f t="shared" si="247"/>
        <v>603</v>
      </c>
      <c r="H1357" t="str">
        <f t="shared" si="248"/>
        <v>Apr 7, 2020</v>
      </c>
      <c r="I1357" t="str">
        <f t="shared" si="250"/>
        <v>24:42</v>
      </c>
      <c r="J1357" s="5">
        <f t="shared" si="251"/>
        <v>1.7650462962962962E-2</v>
      </c>
      <c r="K1357">
        <f t="shared" si="249"/>
        <v>7.69675925925926E-3</v>
      </c>
      <c r="L1357">
        <f t="shared" si="252"/>
        <v>2.0439814814814817E-2</v>
      </c>
      <c r="M1357">
        <f t="shared" si="244"/>
        <v>1.2743055555555556E-2</v>
      </c>
    </row>
    <row r="1358" spans="1:13" x14ac:dyDescent="0.2">
      <c r="A1358">
        <v>1357</v>
      </c>
      <c r="B1358" t="s">
        <v>1277</v>
      </c>
      <c r="C1358" t="s">
        <v>1331</v>
      </c>
      <c r="D1358" t="str">
        <f t="shared" si="245"/>
        <v>Dominic Raab</v>
      </c>
      <c r="E1358" t="str">
        <f t="shared" si="246"/>
        <v>26:03</v>
      </c>
      <c r="F1358">
        <f t="shared" si="247"/>
        <v>48</v>
      </c>
      <c r="H1358" t="str">
        <f t="shared" si="248"/>
        <v>Apr 7, 2020</v>
      </c>
      <c r="I1358" t="str">
        <f t="shared" si="250"/>
        <v>26:03</v>
      </c>
      <c r="J1358" s="5">
        <f t="shared" si="251"/>
        <v>1.8090277777777778E-2</v>
      </c>
      <c r="K1358">
        <f t="shared" si="249"/>
        <v>0</v>
      </c>
      <c r="L1358">
        <f t="shared" si="252"/>
        <v>2.1099537037037038E-2</v>
      </c>
      <c r="M1358">
        <f t="shared" si="244"/>
        <v>2.1099537037037038E-2</v>
      </c>
    </row>
    <row r="1359" spans="1:13" x14ac:dyDescent="0.2">
      <c r="A1359">
        <v>1358</v>
      </c>
      <c r="B1359" t="s">
        <v>1277</v>
      </c>
      <c r="C1359" t="s">
        <v>1332</v>
      </c>
      <c r="D1359" t="str">
        <f t="shared" si="245"/>
        <v>Rob Merrick</v>
      </c>
      <c r="E1359" t="str">
        <f t="shared" si="246"/>
        <v>26:04</v>
      </c>
      <c r="F1359">
        <f t="shared" si="247"/>
        <v>1071</v>
      </c>
      <c r="H1359" t="str">
        <f t="shared" si="248"/>
        <v>Apr 7, 2020</v>
      </c>
      <c r="I1359" t="str">
        <f t="shared" si="250"/>
        <v>26:04</v>
      </c>
      <c r="J1359" s="5">
        <f t="shared" si="251"/>
        <v>1.8101851851851852E-2</v>
      </c>
      <c r="K1359">
        <f t="shared" si="249"/>
        <v>1.8101851851851852E-2</v>
      </c>
      <c r="L1359">
        <f t="shared" si="252"/>
        <v>2.0914351851851851E-2</v>
      </c>
      <c r="M1359">
        <f t="shared" si="244"/>
        <v>2.812499999999999E-3</v>
      </c>
    </row>
    <row r="1360" spans="1:13" x14ac:dyDescent="0.2">
      <c r="A1360">
        <v>1359</v>
      </c>
      <c r="B1360" t="s">
        <v>1277</v>
      </c>
      <c r="C1360" t="s">
        <v>1333</v>
      </c>
      <c r="D1360" t="str">
        <f t="shared" si="245"/>
        <v>Dominic Raab</v>
      </c>
      <c r="E1360" t="str">
        <f t="shared" si="246"/>
        <v>27:03</v>
      </c>
      <c r="F1360">
        <f t="shared" si="247"/>
        <v>251</v>
      </c>
      <c r="H1360" t="str">
        <f t="shared" si="248"/>
        <v>Apr 7, 2020</v>
      </c>
      <c r="I1360" t="str">
        <f t="shared" si="250"/>
        <v>27:03</v>
      </c>
      <c r="J1360" s="5">
        <f t="shared" si="251"/>
        <v>1.8784722222222223E-2</v>
      </c>
      <c r="K1360">
        <f t="shared" si="249"/>
        <v>0</v>
      </c>
      <c r="L1360">
        <f t="shared" si="252"/>
        <v>2.1099537037037038E-2</v>
      </c>
      <c r="M1360">
        <f t="shared" si="244"/>
        <v>2.1099537037037038E-2</v>
      </c>
    </row>
    <row r="1361" spans="1:13" x14ac:dyDescent="0.2">
      <c r="A1361">
        <v>1360</v>
      </c>
      <c r="B1361" t="s">
        <v>1277</v>
      </c>
      <c r="C1361" t="s">
        <v>1334</v>
      </c>
      <c r="D1361" t="str">
        <f t="shared" si="245"/>
        <v>Chria Whitty</v>
      </c>
      <c r="E1361" t="str">
        <f t="shared" si="246"/>
        <v>27:14</v>
      </c>
      <c r="F1361">
        <f t="shared" si="247"/>
        <v>601</v>
      </c>
      <c r="H1361" t="str">
        <f t="shared" si="248"/>
        <v>Apr 7, 2020</v>
      </c>
      <c r="I1361" t="str">
        <f t="shared" si="250"/>
        <v>27:14</v>
      </c>
      <c r="J1361" s="5">
        <f t="shared" si="251"/>
        <v>1.8912037037037036E-2</v>
      </c>
      <c r="K1361">
        <f t="shared" si="249"/>
        <v>7.69675925925926E-3</v>
      </c>
      <c r="L1361">
        <f t="shared" si="252"/>
        <v>2.0439814814814817E-2</v>
      </c>
      <c r="M1361">
        <f t="shared" si="244"/>
        <v>1.2743055555555556E-2</v>
      </c>
    </row>
    <row r="1362" spans="1:13" x14ac:dyDescent="0.2">
      <c r="A1362">
        <v>1361</v>
      </c>
      <c r="B1362" t="s">
        <v>1277</v>
      </c>
      <c r="C1362" t="s">
        <v>1335</v>
      </c>
      <c r="D1362" t="str">
        <f t="shared" si="245"/>
        <v>Chria Whitty</v>
      </c>
      <c r="E1362" t="str">
        <f t="shared" si="246"/>
        <v>27:52</v>
      </c>
      <c r="F1362">
        <f t="shared" si="247"/>
        <v>866</v>
      </c>
      <c r="H1362" t="str">
        <f t="shared" si="248"/>
        <v>Apr 7, 2020</v>
      </c>
      <c r="I1362" t="str">
        <f t="shared" si="250"/>
        <v>27:14</v>
      </c>
      <c r="J1362" s="5">
        <f t="shared" si="251"/>
        <v>1.9351851851851853E-2</v>
      </c>
      <c r="K1362">
        <f t="shared" si="249"/>
        <v>7.69675925925926E-3</v>
      </c>
      <c r="L1362">
        <f t="shared" si="252"/>
        <v>2.0439814814814817E-2</v>
      </c>
      <c r="M1362">
        <f t="shared" si="244"/>
        <v>1.2743055555555556E-2</v>
      </c>
    </row>
    <row r="1363" spans="1:13" x14ac:dyDescent="0.2">
      <c r="A1363">
        <v>1362</v>
      </c>
      <c r="B1363" t="s">
        <v>1277</v>
      </c>
      <c r="C1363" t="s">
        <v>1336</v>
      </c>
      <c r="D1363" t="str">
        <f t="shared" si="245"/>
        <v>Chria Whitty</v>
      </c>
      <c r="E1363" t="str">
        <f t="shared" si="246"/>
        <v>28:44</v>
      </c>
      <c r="F1363">
        <f t="shared" si="247"/>
        <v>759</v>
      </c>
      <c r="H1363" t="str">
        <f t="shared" si="248"/>
        <v>Apr 7, 2020</v>
      </c>
      <c r="I1363" t="str">
        <f t="shared" si="250"/>
        <v>27:14</v>
      </c>
      <c r="J1363" s="5">
        <f t="shared" si="251"/>
        <v>1.9953703703703706E-2</v>
      </c>
      <c r="K1363">
        <f t="shared" si="249"/>
        <v>7.69675925925926E-3</v>
      </c>
      <c r="L1363">
        <f t="shared" si="252"/>
        <v>2.0439814814814817E-2</v>
      </c>
      <c r="M1363">
        <f t="shared" si="244"/>
        <v>1.2743055555555556E-2</v>
      </c>
    </row>
    <row r="1364" spans="1:13" x14ac:dyDescent="0.2">
      <c r="A1364">
        <v>1363</v>
      </c>
      <c r="B1364" t="s">
        <v>1277</v>
      </c>
      <c r="C1364" t="s">
        <v>1337</v>
      </c>
      <c r="D1364" t="str">
        <f t="shared" si="245"/>
        <v>Chria Whitty</v>
      </c>
      <c r="E1364" t="str">
        <f t="shared" si="246"/>
        <v>29:26</v>
      </c>
      <c r="F1364">
        <f t="shared" si="247"/>
        <v>734</v>
      </c>
      <c r="H1364" t="str">
        <f t="shared" si="248"/>
        <v>Apr 7, 2020</v>
      </c>
      <c r="I1364" t="str">
        <f t="shared" si="250"/>
        <v>27:14</v>
      </c>
      <c r="J1364" s="5">
        <f t="shared" si="251"/>
        <v>2.0439814814814817E-2</v>
      </c>
      <c r="K1364">
        <f t="shared" si="249"/>
        <v>7.69675925925926E-3</v>
      </c>
      <c r="L1364">
        <f t="shared" si="252"/>
        <v>2.0439814814814817E-2</v>
      </c>
      <c r="M1364">
        <f t="shared" si="244"/>
        <v>1.2743055555555556E-2</v>
      </c>
    </row>
    <row r="1365" spans="1:13" x14ac:dyDescent="0.2">
      <c r="A1365">
        <v>1364</v>
      </c>
      <c r="B1365" t="s">
        <v>1277</v>
      </c>
      <c r="C1365" t="s">
        <v>1338</v>
      </c>
      <c r="D1365" t="str">
        <f t="shared" si="245"/>
        <v>Dominic Raab</v>
      </c>
      <c r="E1365" t="str">
        <f t="shared" si="246"/>
        <v>30:05</v>
      </c>
      <c r="F1365">
        <f t="shared" si="247"/>
        <v>52</v>
      </c>
      <c r="H1365" t="str">
        <f t="shared" si="248"/>
        <v>Apr 7, 2020</v>
      </c>
      <c r="I1365" t="str">
        <f t="shared" si="250"/>
        <v>30:05</v>
      </c>
      <c r="J1365" s="5">
        <f t="shared" si="251"/>
        <v>2.0891203703703703E-2</v>
      </c>
      <c r="K1365">
        <f t="shared" si="249"/>
        <v>0</v>
      </c>
      <c r="L1365">
        <f t="shared" si="252"/>
        <v>2.1099537037037038E-2</v>
      </c>
      <c r="M1365">
        <f t="shared" si="244"/>
        <v>2.1099537037037038E-2</v>
      </c>
    </row>
    <row r="1366" spans="1:13" x14ac:dyDescent="0.2">
      <c r="A1366">
        <v>1365</v>
      </c>
      <c r="B1366" t="s">
        <v>1277</v>
      </c>
      <c r="C1366" t="s">
        <v>1339</v>
      </c>
      <c r="D1366" t="str">
        <f t="shared" si="245"/>
        <v>Rob Merrick</v>
      </c>
      <c r="E1366" t="str">
        <f t="shared" si="246"/>
        <v>30:07</v>
      </c>
      <c r="F1366">
        <f t="shared" si="247"/>
        <v>321</v>
      </c>
      <c r="H1366" t="str">
        <f t="shared" si="248"/>
        <v>Apr 7, 2020</v>
      </c>
      <c r="I1366" t="str">
        <f t="shared" si="250"/>
        <v>30:07</v>
      </c>
      <c r="J1366" s="5">
        <f t="shared" si="251"/>
        <v>2.0914351851851851E-2</v>
      </c>
      <c r="K1366">
        <f t="shared" si="249"/>
        <v>1.8101851851851852E-2</v>
      </c>
      <c r="L1366">
        <f t="shared" si="252"/>
        <v>2.0914351851851851E-2</v>
      </c>
      <c r="M1366">
        <f t="shared" si="244"/>
        <v>2.812499999999999E-3</v>
      </c>
    </row>
    <row r="1367" spans="1:13" x14ac:dyDescent="0.2">
      <c r="A1367">
        <v>1366</v>
      </c>
      <c r="B1367" t="s">
        <v>1277</v>
      </c>
      <c r="C1367" t="s">
        <v>1340</v>
      </c>
      <c r="D1367" t="str">
        <f t="shared" si="245"/>
        <v>Dominic Raab</v>
      </c>
      <c r="E1367" t="str">
        <f t="shared" si="246"/>
        <v>30:23</v>
      </c>
      <c r="F1367">
        <f t="shared" si="247"/>
        <v>702</v>
      </c>
      <c r="H1367" t="str">
        <f t="shared" si="248"/>
        <v>Apr 7, 2020</v>
      </c>
      <c r="I1367" t="str">
        <f t="shared" si="250"/>
        <v>30:23</v>
      </c>
      <c r="J1367" s="5">
        <f t="shared" si="251"/>
        <v>2.1099537037037038E-2</v>
      </c>
      <c r="K1367">
        <f t="shared" si="249"/>
        <v>0</v>
      </c>
      <c r="L1367">
        <f t="shared" si="252"/>
        <v>2.1099537037037038E-2</v>
      </c>
      <c r="M1367">
        <f t="shared" si="244"/>
        <v>2.1099537037037038E-2</v>
      </c>
    </row>
    <row r="1368" spans="1:13" x14ac:dyDescent="0.2">
      <c r="A1368">
        <v>1367</v>
      </c>
      <c r="B1368" t="s">
        <v>1277</v>
      </c>
      <c r="C1368" t="s">
        <v>16</v>
      </c>
      <c r="F1368">
        <f t="shared" si="247"/>
        <v>295</v>
      </c>
      <c r="H1368" t="str">
        <f t="shared" si="248"/>
        <v>Apr 7, 2020</v>
      </c>
      <c r="I1368">
        <f t="shared" si="250"/>
        <v>0</v>
      </c>
      <c r="J1368" s="5" t="e">
        <f t="shared" si="251"/>
        <v>#VALUE!</v>
      </c>
      <c r="K1368">
        <f t="shared" si="249"/>
        <v>0</v>
      </c>
      <c r="L1368">
        <f t="shared" si="252"/>
        <v>0</v>
      </c>
      <c r="M1368">
        <f t="shared" si="244"/>
        <v>0</v>
      </c>
    </row>
    <row r="1369" spans="1:13" x14ac:dyDescent="0.2">
      <c r="A1369">
        <v>1368</v>
      </c>
      <c r="B1369" t="s">
        <v>1277</v>
      </c>
      <c r="C1369" t="s">
        <v>17</v>
      </c>
      <c r="F1369">
        <f t="shared" si="247"/>
        <v>173</v>
      </c>
      <c r="H1369" t="str">
        <f t="shared" si="248"/>
        <v>Apr 7, 2020</v>
      </c>
      <c r="I1369">
        <f t="shared" si="250"/>
        <v>0</v>
      </c>
      <c r="J1369" s="5" t="e">
        <f t="shared" si="251"/>
        <v>#VALUE!</v>
      </c>
      <c r="K1369">
        <f t="shared" si="249"/>
        <v>0</v>
      </c>
      <c r="L1369">
        <f t="shared" si="252"/>
        <v>0</v>
      </c>
      <c r="M1369">
        <f t="shared" si="244"/>
        <v>0</v>
      </c>
    </row>
    <row r="1370" spans="1:13" x14ac:dyDescent="0.2">
      <c r="A1370">
        <v>1369</v>
      </c>
      <c r="B1370" t="s">
        <v>1341</v>
      </c>
      <c r="C1370" t="s">
        <v>1342</v>
      </c>
      <c r="F1370">
        <f t="shared" si="247"/>
        <v>11</v>
      </c>
      <c r="G1370" t="b">
        <v>1</v>
      </c>
      <c r="H1370" t="str">
        <f t="shared" si="248"/>
        <v>Apr 1, 2020</v>
      </c>
      <c r="I1370">
        <f t="shared" si="250"/>
        <v>0</v>
      </c>
      <c r="J1370" s="5" t="e">
        <f t="shared" si="251"/>
        <v>#VALUE!</v>
      </c>
      <c r="K1370">
        <f t="shared" si="249"/>
        <v>0</v>
      </c>
      <c r="L1370">
        <f t="shared" si="252"/>
        <v>0</v>
      </c>
      <c r="M1370">
        <f t="shared" si="244"/>
        <v>0</v>
      </c>
    </row>
    <row r="1371" spans="1:13" x14ac:dyDescent="0.2">
      <c r="A1371">
        <v>1370</v>
      </c>
      <c r="B1371" t="s">
        <v>1341</v>
      </c>
      <c r="C1371" t="s">
        <v>1343</v>
      </c>
      <c r="F1371">
        <f t="shared" si="247"/>
        <v>178</v>
      </c>
      <c r="H1371" t="str">
        <f t="shared" si="248"/>
        <v>Apr 1, 2020</v>
      </c>
      <c r="I1371">
        <f t="shared" si="250"/>
        <v>0</v>
      </c>
      <c r="J1371" s="5" t="e">
        <f t="shared" si="251"/>
        <v>#VALUE!</v>
      </c>
      <c r="K1371">
        <f t="shared" si="249"/>
        <v>0</v>
      </c>
      <c r="L1371">
        <f t="shared" si="252"/>
        <v>0</v>
      </c>
      <c r="M1371">
        <f t="shared" si="244"/>
        <v>0</v>
      </c>
    </row>
    <row r="1372" spans="1:13" x14ac:dyDescent="0.2">
      <c r="A1372">
        <v>1371</v>
      </c>
      <c r="B1372" t="s">
        <v>1341</v>
      </c>
      <c r="C1372" t="s">
        <v>5</v>
      </c>
      <c r="F1372">
        <f t="shared" si="247"/>
        <v>22</v>
      </c>
      <c r="H1372" t="str">
        <f t="shared" si="248"/>
        <v>Apr 1, 2020</v>
      </c>
      <c r="I1372">
        <f t="shared" si="250"/>
        <v>0</v>
      </c>
      <c r="J1372" s="5" t="e">
        <f t="shared" si="251"/>
        <v>#VALUE!</v>
      </c>
      <c r="K1372">
        <f t="shared" si="249"/>
        <v>0</v>
      </c>
      <c r="L1372">
        <f t="shared" si="252"/>
        <v>0</v>
      </c>
      <c r="M1372">
        <f t="shared" si="244"/>
        <v>0</v>
      </c>
    </row>
    <row r="1373" spans="1:13" x14ac:dyDescent="0.2">
      <c r="A1373">
        <v>1372</v>
      </c>
      <c r="B1373" t="s">
        <v>1341</v>
      </c>
      <c r="C1373" t="s">
        <v>1344</v>
      </c>
      <c r="D1373" t="str">
        <f t="shared" ref="D1373:D1404" si="253">LEFT(C1373,FIND("(",C1373)-3)</f>
        <v>Alok Sharma</v>
      </c>
      <c r="E1373" t="str">
        <f t="shared" ref="E1373:E1404" si="254">MID(C1373,FIND("(",C1373)+1,5)</f>
        <v>00:00</v>
      </c>
      <c r="F1373">
        <f t="shared" si="247"/>
        <v>384</v>
      </c>
      <c r="H1373" t="str">
        <f t="shared" si="248"/>
        <v>Apr 1, 2020</v>
      </c>
      <c r="I1373" t="str">
        <f t="shared" si="250"/>
        <v>00:00</v>
      </c>
      <c r="J1373" s="5">
        <f t="shared" si="251"/>
        <v>0</v>
      </c>
      <c r="K1373">
        <f t="shared" si="249"/>
        <v>0</v>
      </c>
      <c r="L1373">
        <f t="shared" si="252"/>
        <v>1.6423611111111111E-2</v>
      </c>
      <c r="M1373">
        <f t="shared" si="244"/>
        <v>1.6423611111111111E-2</v>
      </c>
    </row>
    <row r="1374" spans="1:13" x14ac:dyDescent="0.2">
      <c r="A1374">
        <v>1373</v>
      </c>
      <c r="B1374" t="s">
        <v>1341</v>
      </c>
      <c r="C1374" t="s">
        <v>1345</v>
      </c>
      <c r="D1374" t="str">
        <f t="shared" si="253"/>
        <v>Alok Sharma</v>
      </c>
      <c r="E1374" t="str">
        <f t="shared" si="254"/>
        <v>00:24</v>
      </c>
      <c r="F1374">
        <f t="shared" si="247"/>
        <v>579</v>
      </c>
      <c r="H1374" t="str">
        <f t="shared" si="248"/>
        <v>Apr 1, 2020</v>
      </c>
      <c r="I1374" t="str">
        <f t="shared" si="250"/>
        <v>00:00</v>
      </c>
      <c r="J1374" s="5">
        <f t="shared" si="251"/>
        <v>2.7777777777777778E-4</v>
      </c>
      <c r="K1374">
        <f t="shared" si="249"/>
        <v>0</v>
      </c>
      <c r="L1374">
        <f t="shared" si="252"/>
        <v>1.6423611111111111E-2</v>
      </c>
      <c r="M1374">
        <f t="shared" si="244"/>
        <v>1.6423611111111111E-2</v>
      </c>
    </row>
    <row r="1375" spans="1:13" x14ac:dyDescent="0.2">
      <c r="A1375">
        <v>1374</v>
      </c>
      <c r="B1375" t="s">
        <v>1341</v>
      </c>
      <c r="C1375" t="s">
        <v>1346</v>
      </c>
      <c r="D1375" t="str">
        <f t="shared" si="253"/>
        <v>Alok Sharma</v>
      </c>
      <c r="E1375" t="str">
        <f t="shared" si="254"/>
        <v>01:05</v>
      </c>
      <c r="F1375">
        <f t="shared" si="247"/>
        <v>320</v>
      </c>
      <c r="H1375" t="str">
        <f t="shared" si="248"/>
        <v>Apr 1, 2020</v>
      </c>
      <c r="I1375" t="str">
        <f t="shared" si="250"/>
        <v>00:00</v>
      </c>
      <c r="J1375" s="5">
        <f t="shared" si="251"/>
        <v>7.5231481481481471E-4</v>
      </c>
      <c r="K1375">
        <f t="shared" si="249"/>
        <v>0</v>
      </c>
      <c r="L1375">
        <f t="shared" si="252"/>
        <v>1.6423611111111111E-2</v>
      </c>
      <c r="M1375">
        <f t="shared" ref="M1375:M1438" si="255">L1375-K1375</f>
        <v>1.6423611111111111E-2</v>
      </c>
    </row>
    <row r="1376" spans="1:13" x14ac:dyDescent="0.2">
      <c r="A1376">
        <v>1375</v>
      </c>
      <c r="B1376" t="s">
        <v>1341</v>
      </c>
      <c r="C1376" t="s">
        <v>1347</v>
      </c>
      <c r="D1376" t="str">
        <f t="shared" si="253"/>
        <v>Alok Sharma</v>
      </c>
      <c r="E1376" t="str">
        <f t="shared" si="254"/>
        <v>01:39</v>
      </c>
      <c r="F1376">
        <f t="shared" si="247"/>
        <v>346</v>
      </c>
      <c r="H1376" t="str">
        <f t="shared" si="248"/>
        <v>Apr 1, 2020</v>
      </c>
      <c r="I1376" t="str">
        <f t="shared" si="250"/>
        <v>00:00</v>
      </c>
      <c r="J1376" s="5">
        <f t="shared" si="251"/>
        <v>1.1458333333333333E-3</v>
      </c>
      <c r="K1376">
        <f t="shared" si="249"/>
        <v>0</v>
      </c>
      <c r="L1376">
        <f t="shared" si="252"/>
        <v>1.6423611111111111E-2</v>
      </c>
      <c r="M1376">
        <f t="shared" si="255"/>
        <v>1.6423611111111111E-2</v>
      </c>
    </row>
    <row r="1377" spans="1:13" x14ac:dyDescent="0.2">
      <c r="A1377">
        <v>1376</v>
      </c>
      <c r="B1377" t="s">
        <v>1341</v>
      </c>
      <c r="C1377" t="s">
        <v>1348</v>
      </c>
      <c r="D1377" t="str">
        <f t="shared" si="253"/>
        <v>Alok Sharma</v>
      </c>
      <c r="E1377" t="str">
        <f t="shared" si="254"/>
        <v>02:10</v>
      </c>
      <c r="F1377">
        <f t="shared" si="247"/>
        <v>708</v>
      </c>
      <c r="H1377" t="str">
        <f t="shared" si="248"/>
        <v>Apr 1, 2020</v>
      </c>
      <c r="I1377" t="str">
        <f t="shared" si="250"/>
        <v>00:00</v>
      </c>
      <c r="J1377" s="5">
        <f t="shared" si="251"/>
        <v>1.5046296296296294E-3</v>
      </c>
      <c r="K1377">
        <f t="shared" si="249"/>
        <v>0</v>
      </c>
      <c r="L1377">
        <f t="shared" si="252"/>
        <v>1.6423611111111111E-2</v>
      </c>
      <c r="M1377">
        <f t="shared" si="255"/>
        <v>1.6423611111111111E-2</v>
      </c>
    </row>
    <row r="1378" spans="1:13" x14ac:dyDescent="0.2">
      <c r="A1378">
        <v>1377</v>
      </c>
      <c r="B1378" t="s">
        <v>1341</v>
      </c>
      <c r="C1378" t="s">
        <v>1349</v>
      </c>
      <c r="D1378" t="str">
        <f t="shared" si="253"/>
        <v>Alok Sharma</v>
      </c>
      <c r="E1378" t="str">
        <f t="shared" si="254"/>
        <v>03:00</v>
      </c>
      <c r="F1378">
        <f t="shared" si="247"/>
        <v>752</v>
      </c>
      <c r="H1378" t="str">
        <f t="shared" si="248"/>
        <v>Apr 1, 2020</v>
      </c>
      <c r="I1378" t="str">
        <f t="shared" si="250"/>
        <v>00:00</v>
      </c>
      <c r="J1378" s="5">
        <f t="shared" si="251"/>
        <v>2.0833333333333333E-3</v>
      </c>
      <c r="K1378">
        <f t="shared" si="249"/>
        <v>0</v>
      </c>
      <c r="L1378">
        <f t="shared" si="252"/>
        <v>1.6423611111111111E-2</v>
      </c>
      <c r="M1378">
        <f t="shared" si="255"/>
        <v>1.6423611111111111E-2</v>
      </c>
    </row>
    <row r="1379" spans="1:13" x14ac:dyDescent="0.2">
      <c r="A1379">
        <v>1378</v>
      </c>
      <c r="B1379" t="s">
        <v>1341</v>
      </c>
      <c r="C1379" t="s">
        <v>1350</v>
      </c>
      <c r="D1379" t="str">
        <f t="shared" si="253"/>
        <v>Alok Sharma</v>
      </c>
      <c r="E1379" t="str">
        <f t="shared" si="254"/>
        <v>03:51</v>
      </c>
      <c r="F1379">
        <f t="shared" si="247"/>
        <v>549</v>
      </c>
      <c r="H1379" t="str">
        <f t="shared" si="248"/>
        <v>Apr 1, 2020</v>
      </c>
      <c r="I1379" t="str">
        <f t="shared" si="250"/>
        <v>00:00</v>
      </c>
      <c r="J1379" s="5">
        <f t="shared" si="251"/>
        <v>2.673611111111111E-3</v>
      </c>
      <c r="K1379">
        <f t="shared" si="249"/>
        <v>0</v>
      </c>
      <c r="L1379">
        <f t="shared" si="252"/>
        <v>1.6423611111111111E-2</v>
      </c>
      <c r="M1379">
        <f t="shared" si="255"/>
        <v>1.6423611111111111E-2</v>
      </c>
    </row>
    <row r="1380" spans="1:13" x14ac:dyDescent="0.2">
      <c r="A1380">
        <v>1379</v>
      </c>
      <c r="B1380" t="s">
        <v>1341</v>
      </c>
      <c r="C1380" t="s">
        <v>1351</v>
      </c>
      <c r="D1380" t="str">
        <f t="shared" si="253"/>
        <v>Alok Sharma</v>
      </c>
      <c r="E1380" t="str">
        <f t="shared" si="254"/>
        <v>04:27</v>
      </c>
      <c r="F1380">
        <f t="shared" si="247"/>
        <v>506</v>
      </c>
      <c r="H1380" t="str">
        <f t="shared" si="248"/>
        <v>Apr 1, 2020</v>
      </c>
      <c r="I1380" t="str">
        <f t="shared" si="250"/>
        <v>00:00</v>
      </c>
      <c r="J1380" s="5">
        <f t="shared" si="251"/>
        <v>3.0902777777777782E-3</v>
      </c>
      <c r="K1380">
        <f t="shared" si="249"/>
        <v>0</v>
      </c>
      <c r="L1380">
        <f t="shared" si="252"/>
        <v>1.6423611111111111E-2</v>
      </c>
      <c r="M1380">
        <f t="shared" si="255"/>
        <v>1.6423611111111111E-2</v>
      </c>
    </row>
    <row r="1381" spans="1:13" x14ac:dyDescent="0.2">
      <c r="A1381">
        <v>1380</v>
      </c>
      <c r="B1381" t="s">
        <v>1341</v>
      </c>
      <c r="C1381" t="s">
        <v>1352</v>
      </c>
      <c r="D1381" t="str">
        <f t="shared" si="253"/>
        <v>Alok Sharma</v>
      </c>
      <c r="E1381" t="str">
        <f t="shared" si="254"/>
        <v>05:03</v>
      </c>
      <c r="F1381">
        <f t="shared" si="247"/>
        <v>447</v>
      </c>
      <c r="H1381" t="str">
        <f t="shared" si="248"/>
        <v>Apr 1, 2020</v>
      </c>
      <c r="I1381" t="str">
        <f t="shared" si="250"/>
        <v>00:00</v>
      </c>
      <c r="J1381" s="5">
        <f t="shared" si="251"/>
        <v>3.5069444444444445E-3</v>
      </c>
      <c r="K1381">
        <f t="shared" si="249"/>
        <v>0</v>
      </c>
      <c r="L1381">
        <f t="shared" si="252"/>
        <v>1.6423611111111111E-2</v>
      </c>
      <c r="M1381">
        <f t="shared" si="255"/>
        <v>1.6423611111111111E-2</v>
      </c>
    </row>
    <row r="1382" spans="1:13" x14ac:dyDescent="0.2">
      <c r="A1382">
        <v>1381</v>
      </c>
      <c r="B1382" t="s">
        <v>1341</v>
      </c>
      <c r="C1382" t="s">
        <v>1353</v>
      </c>
      <c r="D1382" t="str">
        <f t="shared" si="253"/>
        <v>Alok Sharma</v>
      </c>
      <c r="E1382" t="str">
        <f t="shared" si="254"/>
        <v>05:33</v>
      </c>
      <c r="F1382">
        <f t="shared" si="247"/>
        <v>675</v>
      </c>
      <c r="H1382" t="str">
        <f t="shared" si="248"/>
        <v>Apr 1, 2020</v>
      </c>
      <c r="I1382" t="str">
        <f t="shared" si="250"/>
        <v>00:00</v>
      </c>
      <c r="J1382" s="5">
        <f t="shared" si="251"/>
        <v>3.8541666666666668E-3</v>
      </c>
      <c r="K1382">
        <f t="shared" si="249"/>
        <v>0</v>
      </c>
      <c r="L1382">
        <f t="shared" si="252"/>
        <v>1.6423611111111111E-2</v>
      </c>
      <c r="M1382">
        <f t="shared" si="255"/>
        <v>1.6423611111111111E-2</v>
      </c>
    </row>
    <row r="1383" spans="1:13" x14ac:dyDescent="0.2">
      <c r="A1383">
        <v>1382</v>
      </c>
      <c r="B1383" t="s">
        <v>1341</v>
      </c>
      <c r="C1383" t="s">
        <v>1354</v>
      </c>
      <c r="D1383" t="str">
        <f t="shared" si="253"/>
        <v>Alok Sharma</v>
      </c>
      <c r="E1383" t="str">
        <f t="shared" si="254"/>
        <v>06:19</v>
      </c>
      <c r="F1383">
        <f t="shared" si="247"/>
        <v>241</v>
      </c>
      <c r="H1383" t="str">
        <f t="shared" si="248"/>
        <v>Apr 1, 2020</v>
      </c>
      <c r="I1383" t="str">
        <f t="shared" si="250"/>
        <v>00:00</v>
      </c>
      <c r="J1383" s="5">
        <f t="shared" si="251"/>
        <v>4.386574074074074E-3</v>
      </c>
      <c r="K1383">
        <f t="shared" si="249"/>
        <v>0</v>
      </c>
      <c r="L1383">
        <f t="shared" si="252"/>
        <v>1.6423611111111111E-2</v>
      </c>
      <c r="M1383">
        <f t="shared" si="255"/>
        <v>1.6423611111111111E-2</v>
      </c>
    </row>
    <row r="1384" spans="1:13" x14ac:dyDescent="0.2">
      <c r="A1384">
        <v>1383</v>
      </c>
      <c r="B1384" t="s">
        <v>1341</v>
      </c>
      <c r="C1384" t="s">
        <v>1355</v>
      </c>
      <c r="D1384" t="str">
        <f t="shared" si="253"/>
        <v>Alok Sharma</v>
      </c>
      <c r="E1384" t="str">
        <f t="shared" si="254"/>
        <v>06:36</v>
      </c>
      <c r="F1384">
        <f t="shared" si="247"/>
        <v>363</v>
      </c>
      <c r="H1384" t="str">
        <f t="shared" si="248"/>
        <v>Apr 1, 2020</v>
      </c>
      <c r="I1384" t="str">
        <f t="shared" si="250"/>
        <v>00:00</v>
      </c>
      <c r="J1384" s="5">
        <f t="shared" si="251"/>
        <v>4.5833333333333334E-3</v>
      </c>
      <c r="K1384">
        <f t="shared" si="249"/>
        <v>0</v>
      </c>
      <c r="L1384">
        <f t="shared" si="252"/>
        <v>1.6423611111111111E-2</v>
      </c>
      <c r="M1384">
        <f t="shared" si="255"/>
        <v>1.6423611111111111E-2</v>
      </c>
    </row>
    <row r="1385" spans="1:13" x14ac:dyDescent="0.2">
      <c r="A1385">
        <v>1384</v>
      </c>
      <c r="B1385" t="s">
        <v>1341</v>
      </c>
      <c r="C1385" t="s">
        <v>1356</v>
      </c>
      <c r="D1385" t="str">
        <f t="shared" si="253"/>
        <v>Alok Sharma</v>
      </c>
      <c r="E1385" t="str">
        <f t="shared" si="254"/>
        <v>06:59</v>
      </c>
      <c r="F1385">
        <f t="shared" si="247"/>
        <v>248</v>
      </c>
      <c r="H1385" t="str">
        <f t="shared" si="248"/>
        <v>Apr 1, 2020</v>
      </c>
      <c r="I1385" t="str">
        <f t="shared" si="250"/>
        <v>00:00</v>
      </c>
      <c r="J1385" s="5">
        <f t="shared" si="251"/>
        <v>4.8495370370370368E-3</v>
      </c>
      <c r="K1385">
        <f t="shared" si="249"/>
        <v>0</v>
      </c>
      <c r="L1385">
        <f t="shared" si="252"/>
        <v>1.6423611111111111E-2</v>
      </c>
      <c r="M1385">
        <f t="shared" si="255"/>
        <v>1.6423611111111111E-2</v>
      </c>
    </row>
    <row r="1386" spans="1:13" x14ac:dyDescent="0.2">
      <c r="A1386">
        <v>1385</v>
      </c>
      <c r="B1386" t="s">
        <v>1341</v>
      </c>
      <c r="C1386" t="s">
        <v>1357</v>
      </c>
      <c r="D1386" t="str">
        <f t="shared" si="253"/>
        <v>Alok Sharma</v>
      </c>
      <c r="E1386" t="str">
        <f t="shared" si="254"/>
        <v>07:20</v>
      </c>
      <c r="F1386">
        <f t="shared" si="247"/>
        <v>28</v>
      </c>
      <c r="H1386" t="str">
        <f t="shared" si="248"/>
        <v>Apr 1, 2020</v>
      </c>
      <c r="I1386" t="str">
        <f t="shared" si="250"/>
        <v>00:00</v>
      </c>
      <c r="J1386" s="5">
        <f t="shared" si="251"/>
        <v>5.0925925925925921E-3</v>
      </c>
      <c r="K1386">
        <f t="shared" si="249"/>
        <v>0</v>
      </c>
      <c r="L1386">
        <f t="shared" si="252"/>
        <v>1.6423611111111111E-2</v>
      </c>
      <c r="M1386">
        <f t="shared" si="255"/>
        <v>1.6423611111111111E-2</v>
      </c>
    </row>
    <row r="1387" spans="1:13" x14ac:dyDescent="0.2">
      <c r="A1387">
        <v>1386</v>
      </c>
      <c r="B1387" t="s">
        <v>1341</v>
      </c>
      <c r="C1387" t="s">
        <v>1358</v>
      </c>
      <c r="D1387" t="str">
        <f t="shared" si="253"/>
        <v>Dr. Yvonne Doyle</v>
      </c>
      <c r="E1387" t="str">
        <f t="shared" si="254"/>
        <v>07:21</v>
      </c>
      <c r="F1387">
        <f t="shared" si="247"/>
        <v>600</v>
      </c>
      <c r="H1387" t="str">
        <f t="shared" si="248"/>
        <v>Apr 1, 2020</v>
      </c>
      <c r="I1387" t="str">
        <f t="shared" si="250"/>
        <v>07:21</v>
      </c>
      <c r="J1387" s="5">
        <f t="shared" si="251"/>
        <v>5.1041666666666666E-3</v>
      </c>
      <c r="K1387">
        <f t="shared" si="249"/>
        <v>5.1041666666666666E-3</v>
      </c>
      <c r="L1387">
        <f t="shared" si="252"/>
        <v>1.6030092592592592E-2</v>
      </c>
      <c r="M1387">
        <f t="shared" si="255"/>
        <v>1.0925925925925926E-2</v>
      </c>
    </row>
    <row r="1388" spans="1:13" x14ac:dyDescent="0.2">
      <c r="A1388">
        <v>1387</v>
      </c>
      <c r="B1388" t="s">
        <v>1341</v>
      </c>
      <c r="C1388" t="s">
        <v>1359</v>
      </c>
      <c r="D1388" t="str">
        <f t="shared" si="253"/>
        <v>Dr. Yvonne Doyle</v>
      </c>
      <c r="E1388" t="str">
        <f t="shared" si="254"/>
        <v>08:04</v>
      </c>
      <c r="F1388">
        <f t="shared" si="247"/>
        <v>496</v>
      </c>
      <c r="H1388" t="str">
        <f t="shared" si="248"/>
        <v>Apr 1, 2020</v>
      </c>
      <c r="I1388" t="str">
        <f t="shared" si="250"/>
        <v>07:21</v>
      </c>
      <c r="J1388" s="5">
        <f t="shared" si="251"/>
        <v>5.6018518518518518E-3</v>
      </c>
      <c r="K1388">
        <f t="shared" si="249"/>
        <v>5.1041666666666666E-3</v>
      </c>
      <c r="L1388">
        <f t="shared" si="252"/>
        <v>1.6030092592592592E-2</v>
      </c>
      <c r="M1388">
        <f t="shared" si="255"/>
        <v>1.0925925925925926E-2</v>
      </c>
    </row>
    <row r="1389" spans="1:13" x14ac:dyDescent="0.2">
      <c r="A1389">
        <v>1388</v>
      </c>
      <c r="B1389" t="s">
        <v>1341</v>
      </c>
      <c r="C1389" t="s">
        <v>1360</v>
      </c>
      <c r="D1389" t="str">
        <f t="shared" si="253"/>
        <v>Dr. Yvonne Doyle</v>
      </c>
      <c r="E1389" t="str">
        <f t="shared" si="254"/>
        <v>08:43</v>
      </c>
      <c r="F1389">
        <f t="shared" si="247"/>
        <v>376</v>
      </c>
      <c r="H1389" t="str">
        <f t="shared" si="248"/>
        <v>Apr 1, 2020</v>
      </c>
      <c r="I1389" t="str">
        <f t="shared" si="250"/>
        <v>07:21</v>
      </c>
      <c r="J1389" s="5">
        <f t="shared" si="251"/>
        <v>6.053240740740741E-3</v>
      </c>
      <c r="K1389">
        <f t="shared" si="249"/>
        <v>5.1041666666666666E-3</v>
      </c>
      <c r="L1389">
        <f t="shared" si="252"/>
        <v>1.6030092592592592E-2</v>
      </c>
      <c r="M1389">
        <f t="shared" si="255"/>
        <v>1.0925925925925926E-2</v>
      </c>
    </row>
    <row r="1390" spans="1:13" x14ac:dyDescent="0.2">
      <c r="A1390">
        <v>1389</v>
      </c>
      <c r="B1390" t="s">
        <v>1341</v>
      </c>
      <c r="C1390" t="s">
        <v>1361</v>
      </c>
      <c r="D1390" t="str">
        <f t="shared" si="253"/>
        <v>Dr. Yvonne Doyle</v>
      </c>
      <c r="E1390" t="str">
        <f t="shared" si="254"/>
        <v>09:12</v>
      </c>
      <c r="F1390">
        <f t="shared" si="247"/>
        <v>456</v>
      </c>
      <c r="H1390" t="str">
        <f t="shared" si="248"/>
        <v>Apr 1, 2020</v>
      </c>
      <c r="I1390" t="str">
        <f t="shared" si="250"/>
        <v>07:21</v>
      </c>
      <c r="J1390" s="5">
        <f t="shared" si="251"/>
        <v>6.3888888888888884E-3</v>
      </c>
      <c r="K1390">
        <f t="shared" si="249"/>
        <v>5.1041666666666666E-3</v>
      </c>
      <c r="L1390">
        <f t="shared" si="252"/>
        <v>1.6030092592592592E-2</v>
      </c>
      <c r="M1390">
        <f t="shared" si="255"/>
        <v>1.0925925925925926E-2</v>
      </c>
    </row>
    <row r="1391" spans="1:13" x14ac:dyDescent="0.2">
      <c r="A1391">
        <v>1390</v>
      </c>
      <c r="B1391" t="s">
        <v>1341</v>
      </c>
      <c r="C1391" t="s">
        <v>1362</v>
      </c>
      <c r="D1391" t="str">
        <f t="shared" si="253"/>
        <v>Alok Sharma</v>
      </c>
      <c r="E1391" t="str">
        <f t="shared" si="254"/>
        <v>09:47</v>
      </c>
      <c r="F1391">
        <f t="shared" si="247"/>
        <v>135</v>
      </c>
      <c r="H1391" t="str">
        <f t="shared" si="248"/>
        <v>Apr 1, 2020</v>
      </c>
      <c r="I1391" t="str">
        <f t="shared" si="250"/>
        <v>09:47</v>
      </c>
      <c r="J1391" s="5">
        <f t="shared" si="251"/>
        <v>6.7939814814814816E-3</v>
      </c>
      <c r="K1391">
        <f t="shared" si="249"/>
        <v>0</v>
      </c>
      <c r="L1391">
        <f t="shared" si="252"/>
        <v>1.6423611111111111E-2</v>
      </c>
      <c r="M1391">
        <f t="shared" si="255"/>
        <v>1.6423611111111111E-2</v>
      </c>
    </row>
    <row r="1392" spans="1:13" x14ac:dyDescent="0.2">
      <c r="A1392">
        <v>1391</v>
      </c>
      <c r="B1392" t="s">
        <v>1341</v>
      </c>
      <c r="C1392" t="s">
        <v>1363</v>
      </c>
      <c r="D1392" t="str">
        <f t="shared" si="253"/>
        <v>Laura Kuenssberg</v>
      </c>
      <c r="E1392" t="str">
        <f t="shared" si="254"/>
        <v>09:54</v>
      </c>
      <c r="F1392">
        <f t="shared" si="247"/>
        <v>407</v>
      </c>
      <c r="H1392" t="str">
        <f t="shared" si="248"/>
        <v>Apr 1, 2020</v>
      </c>
      <c r="I1392" t="str">
        <f t="shared" si="250"/>
        <v>09:54</v>
      </c>
      <c r="J1392" s="5">
        <f t="shared" si="251"/>
        <v>6.875E-3</v>
      </c>
      <c r="K1392">
        <f t="shared" si="249"/>
        <v>6.875E-3</v>
      </c>
      <c r="L1392">
        <f t="shared" si="252"/>
        <v>6.875E-3</v>
      </c>
      <c r="M1392">
        <f t="shared" si="255"/>
        <v>0</v>
      </c>
    </row>
    <row r="1393" spans="1:13" x14ac:dyDescent="0.2">
      <c r="A1393">
        <v>1392</v>
      </c>
      <c r="B1393" t="s">
        <v>1341</v>
      </c>
      <c r="C1393" t="s">
        <v>1364</v>
      </c>
      <c r="D1393" t="str">
        <f t="shared" si="253"/>
        <v>Alok Sharma</v>
      </c>
      <c r="E1393" t="str">
        <f t="shared" si="254"/>
        <v>10:16</v>
      </c>
      <c r="F1393">
        <f t="shared" si="247"/>
        <v>607</v>
      </c>
      <c r="H1393" t="str">
        <f t="shared" si="248"/>
        <v>Apr 1, 2020</v>
      </c>
      <c r="I1393" t="str">
        <f t="shared" si="250"/>
        <v>10:16</v>
      </c>
      <c r="J1393" s="5">
        <f t="shared" si="251"/>
        <v>7.1296296296296307E-3</v>
      </c>
      <c r="K1393">
        <f t="shared" si="249"/>
        <v>0</v>
      </c>
      <c r="L1393">
        <f t="shared" si="252"/>
        <v>1.6423611111111111E-2</v>
      </c>
      <c r="M1393">
        <f t="shared" si="255"/>
        <v>1.6423611111111111E-2</v>
      </c>
    </row>
    <row r="1394" spans="1:13" x14ac:dyDescent="0.2">
      <c r="A1394">
        <v>1393</v>
      </c>
      <c r="B1394" t="s">
        <v>1341</v>
      </c>
      <c r="C1394" t="s">
        <v>1365</v>
      </c>
      <c r="D1394" t="str">
        <f t="shared" si="253"/>
        <v>Alok Sharma</v>
      </c>
      <c r="E1394" t="str">
        <f t="shared" si="254"/>
        <v>10:49</v>
      </c>
      <c r="F1394">
        <f t="shared" si="247"/>
        <v>74</v>
      </c>
      <c r="H1394" t="str">
        <f t="shared" si="248"/>
        <v>Apr 1, 2020</v>
      </c>
      <c r="I1394" t="str">
        <f t="shared" si="250"/>
        <v>10:16</v>
      </c>
      <c r="J1394" s="5">
        <f t="shared" si="251"/>
        <v>7.5115740740740742E-3</v>
      </c>
      <c r="K1394">
        <f t="shared" si="249"/>
        <v>0</v>
      </c>
      <c r="L1394">
        <f t="shared" si="252"/>
        <v>1.6423611111111111E-2</v>
      </c>
      <c r="M1394">
        <f t="shared" si="255"/>
        <v>1.6423611111111111E-2</v>
      </c>
    </row>
    <row r="1395" spans="1:13" x14ac:dyDescent="0.2">
      <c r="A1395">
        <v>1394</v>
      </c>
      <c r="B1395" t="s">
        <v>1341</v>
      </c>
      <c r="C1395" t="s">
        <v>1366</v>
      </c>
      <c r="D1395" t="str">
        <f t="shared" si="253"/>
        <v>Dr. Yvonne Doyle</v>
      </c>
      <c r="E1395" t="str">
        <f t="shared" si="254"/>
        <v>10:52</v>
      </c>
      <c r="F1395">
        <f t="shared" si="247"/>
        <v>755</v>
      </c>
      <c r="H1395" t="str">
        <f t="shared" si="248"/>
        <v>Apr 1, 2020</v>
      </c>
      <c r="I1395" t="str">
        <f t="shared" si="250"/>
        <v>10:52</v>
      </c>
      <c r="J1395" s="5">
        <f t="shared" si="251"/>
        <v>7.5462962962962966E-3</v>
      </c>
      <c r="K1395">
        <f t="shared" si="249"/>
        <v>5.1041666666666666E-3</v>
      </c>
      <c r="L1395">
        <f t="shared" si="252"/>
        <v>1.6030092592592592E-2</v>
      </c>
      <c r="M1395">
        <f t="shared" si="255"/>
        <v>1.0925925925925926E-2</v>
      </c>
    </row>
    <row r="1396" spans="1:13" x14ac:dyDescent="0.2">
      <c r="A1396">
        <v>1395</v>
      </c>
      <c r="B1396" t="s">
        <v>1341</v>
      </c>
      <c r="C1396" t="s">
        <v>1367</v>
      </c>
      <c r="D1396" t="str">
        <f t="shared" si="253"/>
        <v>Alok Sharma</v>
      </c>
      <c r="E1396" t="str">
        <f t="shared" si="254"/>
        <v>11:45</v>
      </c>
      <c r="F1396">
        <f t="shared" si="247"/>
        <v>83</v>
      </c>
      <c r="H1396" t="str">
        <f t="shared" si="248"/>
        <v>Apr 1, 2020</v>
      </c>
      <c r="I1396" t="str">
        <f t="shared" si="250"/>
        <v>11:45</v>
      </c>
      <c r="J1396" s="5">
        <f t="shared" si="251"/>
        <v>8.1597222222222227E-3</v>
      </c>
      <c r="K1396">
        <f t="shared" si="249"/>
        <v>0</v>
      </c>
      <c r="L1396">
        <f t="shared" si="252"/>
        <v>1.6423611111111111E-2</v>
      </c>
      <c r="M1396">
        <f t="shared" si="255"/>
        <v>1.6423611111111111E-2</v>
      </c>
    </row>
    <row r="1397" spans="1:13" x14ac:dyDescent="0.2">
      <c r="A1397">
        <v>1396</v>
      </c>
      <c r="B1397" t="s">
        <v>1341</v>
      </c>
      <c r="C1397" t="s">
        <v>1368</v>
      </c>
      <c r="D1397" t="str">
        <f t="shared" si="253"/>
        <v>Beth Rigby</v>
      </c>
      <c r="E1397" t="str">
        <f t="shared" si="254"/>
        <v>11:50</v>
      </c>
      <c r="F1397">
        <f t="shared" si="247"/>
        <v>279</v>
      </c>
      <c r="H1397" t="str">
        <f t="shared" si="248"/>
        <v>Apr 1, 2020</v>
      </c>
      <c r="I1397" t="str">
        <f t="shared" si="250"/>
        <v>11:50</v>
      </c>
      <c r="J1397" s="5">
        <f t="shared" si="251"/>
        <v>8.217592592592594E-3</v>
      </c>
      <c r="K1397">
        <f t="shared" si="249"/>
        <v>8.217592592592594E-3</v>
      </c>
      <c r="L1397">
        <f t="shared" si="252"/>
        <v>8.4143518518518517E-3</v>
      </c>
      <c r="M1397">
        <f t="shared" si="255"/>
        <v>1.9675925925925764E-4</v>
      </c>
    </row>
    <row r="1398" spans="1:13" x14ac:dyDescent="0.2">
      <c r="A1398">
        <v>1397</v>
      </c>
      <c r="B1398" t="s">
        <v>1341</v>
      </c>
      <c r="C1398" t="s">
        <v>1369</v>
      </c>
      <c r="D1398" t="str">
        <f t="shared" si="253"/>
        <v>Beth Rigby</v>
      </c>
      <c r="E1398" t="str">
        <f t="shared" si="254"/>
        <v>12:07</v>
      </c>
      <c r="F1398">
        <f t="shared" si="247"/>
        <v>403</v>
      </c>
      <c r="H1398" t="str">
        <f t="shared" si="248"/>
        <v>Apr 1, 2020</v>
      </c>
      <c r="I1398" t="str">
        <f t="shared" si="250"/>
        <v>11:50</v>
      </c>
      <c r="J1398" s="5">
        <f t="shared" si="251"/>
        <v>8.4143518518518517E-3</v>
      </c>
      <c r="K1398">
        <f t="shared" si="249"/>
        <v>8.217592592592594E-3</v>
      </c>
      <c r="L1398">
        <f t="shared" si="252"/>
        <v>8.4143518518518517E-3</v>
      </c>
      <c r="M1398">
        <f t="shared" si="255"/>
        <v>1.9675925925925764E-4</v>
      </c>
    </row>
    <row r="1399" spans="1:13" x14ac:dyDescent="0.2">
      <c r="A1399">
        <v>1398</v>
      </c>
      <c r="B1399" t="s">
        <v>1341</v>
      </c>
      <c r="C1399" t="s">
        <v>1370</v>
      </c>
      <c r="D1399" t="str">
        <f t="shared" si="253"/>
        <v>Alok Sharma</v>
      </c>
      <c r="E1399" t="str">
        <f t="shared" si="254"/>
        <v>12:31</v>
      </c>
      <c r="F1399">
        <f t="shared" si="247"/>
        <v>70</v>
      </c>
      <c r="H1399" t="str">
        <f t="shared" si="248"/>
        <v>Apr 1, 2020</v>
      </c>
      <c r="I1399" t="str">
        <f t="shared" si="250"/>
        <v>12:31</v>
      </c>
      <c r="J1399" s="5">
        <f t="shared" si="251"/>
        <v>8.6921296296296312E-3</v>
      </c>
      <c r="K1399">
        <f t="shared" si="249"/>
        <v>0</v>
      </c>
      <c r="L1399">
        <f t="shared" si="252"/>
        <v>1.6423611111111111E-2</v>
      </c>
      <c r="M1399">
        <f t="shared" si="255"/>
        <v>1.6423611111111111E-2</v>
      </c>
    </row>
    <row r="1400" spans="1:13" x14ac:dyDescent="0.2">
      <c r="A1400">
        <v>1399</v>
      </c>
      <c r="B1400" t="s">
        <v>1341</v>
      </c>
      <c r="C1400" t="s">
        <v>1371</v>
      </c>
      <c r="D1400" t="str">
        <f t="shared" si="253"/>
        <v>Dr. Yvonne Doyle</v>
      </c>
      <c r="E1400" t="str">
        <f t="shared" si="254"/>
        <v>12:31</v>
      </c>
      <c r="F1400">
        <f t="shared" si="247"/>
        <v>56</v>
      </c>
      <c r="H1400" t="str">
        <f t="shared" si="248"/>
        <v>Apr 1, 2020</v>
      </c>
      <c r="I1400" t="str">
        <f t="shared" si="250"/>
        <v>12:31</v>
      </c>
      <c r="J1400" s="5">
        <f t="shared" si="251"/>
        <v>8.6921296296296312E-3</v>
      </c>
      <c r="K1400">
        <f t="shared" si="249"/>
        <v>5.1041666666666666E-3</v>
      </c>
      <c r="L1400">
        <f t="shared" si="252"/>
        <v>1.6030092592592592E-2</v>
      </c>
      <c r="M1400">
        <f t="shared" si="255"/>
        <v>1.0925925925925926E-2</v>
      </c>
    </row>
    <row r="1401" spans="1:13" x14ac:dyDescent="0.2">
      <c r="A1401">
        <v>1400</v>
      </c>
      <c r="B1401" t="s">
        <v>1341</v>
      </c>
      <c r="C1401" t="s">
        <v>1372</v>
      </c>
      <c r="D1401" t="str">
        <f t="shared" si="253"/>
        <v>Dr. Yvonne Doyle</v>
      </c>
      <c r="E1401" t="str">
        <f t="shared" si="254"/>
        <v>12:33</v>
      </c>
      <c r="F1401">
        <f t="shared" si="247"/>
        <v>321</v>
      </c>
      <c r="H1401" t="str">
        <f t="shared" si="248"/>
        <v>Apr 1, 2020</v>
      </c>
      <c r="I1401" t="str">
        <f t="shared" si="250"/>
        <v>12:31</v>
      </c>
      <c r="J1401" s="5">
        <f t="shared" si="251"/>
        <v>8.7152777777777784E-3</v>
      </c>
      <c r="K1401">
        <f t="shared" si="249"/>
        <v>5.1041666666666666E-3</v>
      </c>
      <c r="L1401">
        <f t="shared" si="252"/>
        <v>1.6030092592592592E-2</v>
      </c>
      <c r="M1401">
        <f t="shared" si="255"/>
        <v>1.0925925925925926E-2</v>
      </c>
    </row>
    <row r="1402" spans="1:13" x14ac:dyDescent="0.2">
      <c r="A1402">
        <v>1401</v>
      </c>
      <c r="B1402" t="s">
        <v>1341</v>
      </c>
      <c r="C1402" t="s">
        <v>1373</v>
      </c>
      <c r="D1402" t="str">
        <f t="shared" si="253"/>
        <v>Dr. Yvonne Doyle</v>
      </c>
      <c r="E1402" t="str">
        <f t="shared" si="254"/>
        <v>12:55</v>
      </c>
      <c r="F1402">
        <f t="shared" si="247"/>
        <v>392</v>
      </c>
      <c r="H1402" t="str">
        <f t="shared" si="248"/>
        <v>Apr 1, 2020</v>
      </c>
      <c r="I1402" t="str">
        <f t="shared" si="250"/>
        <v>12:31</v>
      </c>
      <c r="J1402" s="5">
        <f t="shared" si="251"/>
        <v>8.9699074074074073E-3</v>
      </c>
      <c r="K1402">
        <f t="shared" si="249"/>
        <v>5.1041666666666666E-3</v>
      </c>
      <c r="L1402">
        <f t="shared" si="252"/>
        <v>1.6030092592592592E-2</v>
      </c>
      <c r="M1402">
        <f t="shared" si="255"/>
        <v>1.0925925925925926E-2</v>
      </c>
    </row>
    <row r="1403" spans="1:13" x14ac:dyDescent="0.2">
      <c r="A1403">
        <v>1402</v>
      </c>
      <c r="B1403" t="s">
        <v>1341</v>
      </c>
      <c r="C1403" t="s">
        <v>1374</v>
      </c>
      <c r="D1403" t="str">
        <f t="shared" si="253"/>
        <v>Alok Sharma</v>
      </c>
      <c r="E1403" t="str">
        <f t="shared" si="254"/>
        <v>13:20</v>
      </c>
      <c r="F1403">
        <f t="shared" si="247"/>
        <v>48</v>
      </c>
      <c r="H1403" t="str">
        <f t="shared" si="248"/>
        <v>Apr 1, 2020</v>
      </c>
      <c r="I1403" t="str">
        <f t="shared" si="250"/>
        <v>13:20</v>
      </c>
      <c r="J1403" s="5">
        <f t="shared" si="251"/>
        <v>9.2592592592592605E-3</v>
      </c>
      <c r="K1403">
        <f t="shared" si="249"/>
        <v>0</v>
      </c>
      <c r="L1403">
        <f t="shared" si="252"/>
        <v>1.6423611111111111E-2</v>
      </c>
      <c r="M1403">
        <f t="shared" si="255"/>
        <v>1.6423611111111111E-2</v>
      </c>
    </row>
    <row r="1404" spans="1:13" x14ac:dyDescent="0.2">
      <c r="A1404">
        <v>1403</v>
      </c>
      <c r="B1404" t="s">
        <v>1341</v>
      </c>
      <c r="C1404" t="s">
        <v>1375</v>
      </c>
      <c r="D1404" t="str">
        <f t="shared" si="253"/>
        <v>Alok Sharma</v>
      </c>
      <c r="E1404" t="str">
        <f t="shared" si="254"/>
        <v>13:21</v>
      </c>
      <c r="F1404">
        <f t="shared" si="247"/>
        <v>575</v>
      </c>
      <c r="H1404" t="str">
        <f t="shared" si="248"/>
        <v>Apr 1, 2020</v>
      </c>
      <c r="I1404" t="str">
        <f t="shared" si="250"/>
        <v>13:20</v>
      </c>
      <c r="J1404" s="5">
        <f t="shared" si="251"/>
        <v>9.2708333333333341E-3</v>
      </c>
      <c r="K1404">
        <f t="shared" si="249"/>
        <v>0</v>
      </c>
      <c r="L1404">
        <f t="shared" si="252"/>
        <v>1.6423611111111111E-2</v>
      </c>
      <c r="M1404">
        <f t="shared" si="255"/>
        <v>1.6423611111111111E-2</v>
      </c>
    </row>
    <row r="1405" spans="1:13" x14ac:dyDescent="0.2">
      <c r="A1405">
        <v>1404</v>
      </c>
      <c r="B1405" t="s">
        <v>1341</v>
      </c>
      <c r="C1405" t="s">
        <v>1376</v>
      </c>
      <c r="D1405" t="str">
        <f t="shared" ref="D1405:D1436" si="256">LEFT(C1405,FIND("(",C1405)-3)</f>
        <v>Alok Sharma</v>
      </c>
      <c r="E1405" t="str">
        <f t="shared" ref="E1405:E1437" si="257">MID(C1405,FIND("(",C1405)+1,5)</f>
        <v>13:55</v>
      </c>
      <c r="F1405">
        <f t="shared" si="247"/>
        <v>40</v>
      </c>
      <c r="H1405" t="str">
        <f t="shared" si="248"/>
        <v>Apr 1, 2020</v>
      </c>
      <c r="I1405" t="str">
        <f t="shared" si="250"/>
        <v>13:20</v>
      </c>
      <c r="J1405" s="5">
        <f t="shared" si="251"/>
        <v>9.6643518518518511E-3</v>
      </c>
      <c r="K1405">
        <f t="shared" si="249"/>
        <v>0</v>
      </c>
      <c r="L1405">
        <f t="shared" si="252"/>
        <v>1.6423611111111111E-2</v>
      </c>
      <c r="M1405">
        <f t="shared" si="255"/>
        <v>1.6423611111111111E-2</v>
      </c>
    </row>
    <row r="1406" spans="1:13" x14ac:dyDescent="0.2">
      <c r="A1406">
        <v>1405</v>
      </c>
      <c r="B1406" t="s">
        <v>1341</v>
      </c>
      <c r="C1406" t="s">
        <v>1377</v>
      </c>
      <c r="D1406" t="str">
        <f t="shared" si="256"/>
        <v>Alok Sharma</v>
      </c>
      <c r="E1406" t="str">
        <f t="shared" si="257"/>
        <v>13:56</v>
      </c>
      <c r="F1406">
        <f t="shared" si="247"/>
        <v>74</v>
      </c>
      <c r="H1406" t="str">
        <f t="shared" si="248"/>
        <v>Apr 1, 2020</v>
      </c>
      <c r="I1406" t="str">
        <f t="shared" si="250"/>
        <v>13:20</v>
      </c>
      <c r="J1406" s="5">
        <f t="shared" si="251"/>
        <v>9.6759259259259264E-3</v>
      </c>
      <c r="K1406">
        <f t="shared" si="249"/>
        <v>0</v>
      </c>
      <c r="L1406">
        <f t="shared" si="252"/>
        <v>1.6423611111111111E-2</v>
      </c>
      <c r="M1406">
        <f t="shared" si="255"/>
        <v>1.6423611111111111E-2</v>
      </c>
    </row>
    <row r="1407" spans="1:13" x14ac:dyDescent="0.2">
      <c r="A1407">
        <v>1406</v>
      </c>
      <c r="B1407" t="s">
        <v>1341</v>
      </c>
      <c r="C1407" t="s">
        <v>1378</v>
      </c>
      <c r="D1407" t="str">
        <f t="shared" si="256"/>
        <v>Robert Peston</v>
      </c>
      <c r="E1407" t="str">
        <f t="shared" si="257"/>
        <v>14:01</v>
      </c>
      <c r="F1407">
        <f t="shared" si="247"/>
        <v>619</v>
      </c>
      <c r="H1407" t="str">
        <f t="shared" si="248"/>
        <v>Apr 1, 2020</v>
      </c>
      <c r="I1407" t="str">
        <f t="shared" si="250"/>
        <v>14:01</v>
      </c>
      <c r="J1407" s="5">
        <f t="shared" si="251"/>
        <v>9.7337962962962977E-3</v>
      </c>
      <c r="K1407">
        <f t="shared" si="249"/>
        <v>9.7337962962962977E-3</v>
      </c>
      <c r="L1407">
        <f t="shared" si="252"/>
        <v>1.1215277777777777E-2</v>
      </c>
      <c r="M1407">
        <f t="shared" si="255"/>
        <v>1.4814814814814795E-3</v>
      </c>
    </row>
    <row r="1408" spans="1:13" x14ac:dyDescent="0.2">
      <c r="A1408">
        <v>1407</v>
      </c>
      <c r="B1408" t="s">
        <v>1341</v>
      </c>
      <c r="C1408" t="s">
        <v>1379</v>
      </c>
      <c r="D1408" t="str">
        <f t="shared" si="256"/>
        <v>Dr. Yvonne Doyle</v>
      </c>
      <c r="E1408" t="str">
        <f t="shared" si="257"/>
        <v>14:43</v>
      </c>
      <c r="F1408">
        <f t="shared" si="247"/>
        <v>348</v>
      </c>
      <c r="H1408" t="str">
        <f t="shared" si="248"/>
        <v>Apr 1, 2020</v>
      </c>
      <c r="I1408" t="str">
        <f t="shared" si="250"/>
        <v>14:43</v>
      </c>
      <c r="J1408" s="5">
        <f t="shared" si="251"/>
        <v>1.0219907407407408E-2</v>
      </c>
      <c r="K1408">
        <f t="shared" si="249"/>
        <v>5.1041666666666666E-3</v>
      </c>
      <c r="L1408">
        <f t="shared" si="252"/>
        <v>1.6030092592592592E-2</v>
      </c>
      <c r="M1408">
        <f t="shared" si="255"/>
        <v>1.0925925925925926E-2</v>
      </c>
    </row>
    <row r="1409" spans="1:13" x14ac:dyDescent="0.2">
      <c r="A1409">
        <v>1408</v>
      </c>
      <c r="B1409" t="s">
        <v>1341</v>
      </c>
      <c r="C1409" t="s">
        <v>1380</v>
      </c>
      <c r="D1409" t="str">
        <f t="shared" si="256"/>
        <v>Dr. Yvonne Doyle</v>
      </c>
      <c r="E1409" t="str">
        <f t="shared" si="257"/>
        <v>15:02</v>
      </c>
      <c r="F1409">
        <f t="shared" si="247"/>
        <v>509</v>
      </c>
      <c r="H1409" t="str">
        <f t="shared" si="248"/>
        <v>Apr 1, 2020</v>
      </c>
      <c r="I1409" t="str">
        <f t="shared" si="250"/>
        <v>14:43</v>
      </c>
      <c r="J1409" s="5">
        <f t="shared" si="251"/>
        <v>1.0439814814814813E-2</v>
      </c>
      <c r="K1409">
        <f t="shared" si="249"/>
        <v>5.1041666666666666E-3</v>
      </c>
      <c r="L1409">
        <f t="shared" si="252"/>
        <v>1.6030092592592592E-2</v>
      </c>
      <c r="M1409">
        <f t="shared" si="255"/>
        <v>1.0925925925925926E-2</v>
      </c>
    </row>
    <row r="1410" spans="1:13" x14ac:dyDescent="0.2">
      <c r="A1410">
        <v>1409</v>
      </c>
      <c r="B1410" t="s">
        <v>1341</v>
      </c>
      <c r="C1410" t="s">
        <v>1381</v>
      </c>
      <c r="D1410" t="str">
        <f t="shared" si="256"/>
        <v>Alok Sharma</v>
      </c>
      <c r="E1410" t="str">
        <f t="shared" si="257"/>
        <v>15:33</v>
      </c>
      <c r="F1410">
        <f t="shared" ref="F1410:F1473" si="258">LEN(C1410)</f>
        <v>69</v>
      </c>
      <c r="H1410" t="str">
        <f t="shared" ref="H1410:H1473" si="259">IF(ISBLANK(G1410),H1409,C1410)</f>
        <v>Apr 1, 2020</v>
      </c>
      <c r="I1410" t="str">
        <f t="shared" si="250"/>
        <v>15:33</v>
      </c>
      <c r="J1410" s="5">
        <f t="shared" si="251"/>
        <v>1.0798611111111111E-2</v>
      </c>
      <c r="K1410">
        <f t="shared" ref="K1410:K1473" si="260">_xlfn.MINIFS(J:J,D:D,D1410,B:B,B1410)</f>
        <v>0</v>
      </c>
      <c r="L1410">
        <f t="shared" si="252"/>
        <v>1.6423611111111111E-2</v>
      </c>
      <c r="M1410">
        <f t="shared" si="255"/>
        <v>1.6423611111111111E-2</v>
      </c>
    </row>
    <row r="1411" spans="1:13" x14ac:dyDescent="0.2">
      <c r="A1411">
        <v>1410</v>
      </c>
      <c r="B1411" t="s">
        <v>1341</v>
      </c>
      <c r="C1411" t="s">
        <v>1382</v>
      </c>
      <c r="D1411" t="str">
        <f t="shared" si="256"/>
        <v>Alok Sharma</v>
      </c>
      <c r="E1411" t="str">
        <f t="shared" si="257"/>
        <v>15:36</v>
      </c>
      <c r="F1411">
        <f t="shared" si="258"/>
        <v>90</v>
      </c>
      <c r="H1411" t="str">
        <f t="shared" si="259"/>
        <v>Apr 1, 2020</v>
      </c>
      <c r="I1411" t="str">
        <f t="shared" si="250"/>
        <v>15:33</v>
      </c>
      <c r="J1411" s="5">
        <f t="shared" si="251"/>
        <v>1.0833333333333334E-2</v>
      </c>
      <c r="K1411">
        <f t="shared" si="260"/>
        <v>0</v>
      </c>
      <c r="L1411">
        <f t="shared" si="252"/>
        <v>1.6423611111111111E-2</v>
      </c>
      <c r="M1411">
        <f t="shared" si="255"/>
        <v>1.6423611111111111E-2</v>
      </c>
    </row>
    <row r="1412" spans="1:13" x14ac:dyDescent="0.2">
      <c r="A1412">
        <v>1411</v>
      </c>
      <c r="B1412" t="s">
        <v>1341</v>
      </c>
      <c r="C1412" t="s">
        <v>1383</v>
      </c>
      <c r="D1412" t="str">
        <f t="shared" si="256"/>
        <v>Robert Peston</v>
      </c>
      <c r="E1412" t="str">
        <f t="shared" si="257"/>
        <v>15:41</v>
      </c>
      <c r="F1412">
        <f t="shared" si="258"/>
        <v>421</v>
      </c>
      <c r="H1412" t="str">
        <f t="shared" si="259"/>
        <v>Apr 1, 2020</v>
      </c>
      <c r="I1412" t="str">
        <f t="shared" si="250"/>
        <v>15:41</v>
      </c>
      <c r="J1412" s="5">
        <f t="shared" si="251"/>
        <v>1.0891203703703703E-2</v>
      </c>
      <c r="K1412">
        <f t="shared" si="260"/>
        <v>9.7337962962962977E-3</v>
      </c>
      <c r="L1412">
        <f t="shared" si="252"/>
        <v>1.1215277777777777E-2</v>
      </c>
      <c r="M1412">
        <f t="shared" si="255"/>
        <v>1.4814814814814795E-3</v>
      </c>
    </row>
    <row r="1413" spans="1:13" x14ac:dyDescent="0.2">
      <c r="A1413">
        <v>1412</v>
      </c>
      <c r="B1413" t="s">
        <v>1341</v>
      </c>
      <c r="C1413" t="s">
        <v>1384</v>
      </c>
      <c r="D1413" t="str">
        <f t="shared" si="256"/>
        <v>Robert Peston</v>
      </c>
      <c r="E1413" t="str">
        <f t="shared" si="257"/>
        <v>16:09</v>
      </c>
      <c r="F1413">
        <f t="shared" si="258"/>
        <v>569</v>
      </c>
      <c r="H1413" t="str">
        <f t="shared" si="259"/>
        <v>Apr 1, 2020</v>
      </c>
      <c r="I1413" t="str">
        <f t="shared" si="250"/>
        <v>15:41</v>
      </c>
      <c r="J1413" s="5">
        <f t="shared" si="251"/>
        <v>1.1215277777777777E-2</v>
      </c>
      <c r="K1413">
        <f t="shared" si="260"/>
        <v>9.7337962962962977E-3</v>
      </c>
      <c r="L1413">
        <f t="shared" si="252"/>
        <v>1.1215277777777777E-2</v>
      </c>
      <c r="M1413">
        <f t="shared" si="255"/>
        <v>1.4814814814814795E-3</v>
      </c>
    </row>
    <row r="1414" spans="1:13" x14ac:dyDescent="0.2">
      <c r="A1414">
        <v>1413</v>
      </c>
      <c r="B1414" t="s">
        <v>1341</v>
      </c>
      <c r="C1414" t="s">
        <v>1385</v>
      </c>
      <c r="D1414" t="str">
        <f t="shared" si="256"/>
        <v>Alok Sharma</v>
      </c>
      <c r="E1414" t="str">
        <f t="shared" si="257"/>
        <v>16:42</v>
      </c>
      <c r="F1414">
        <f t="shared" si="258"/>
        <v>77</v>
      </c>
      <c r="H1414" t="str">
        <f t="shared" si="259"/>
        <v>Apr 1, 2020</v>
      </c>
      <c r="I1414" t="str">
        <f t="shared" ref="I1414:I1477" si="261">IF(D1414=D1413,I1413,E1414)</f>
        <v>16:42</v>
      </c>
      <c r="J1414" s="5">
        <f t="shared" ref="J1414:J1477" si="262">TIME(0,LEFT(E1414,2),RIGHT(E1414,2))</f>
        <v>1.1597222222222222E-2</v>
      </c>
      <c r="K1414">
        <f t="shared" si="260"/>
        <v>0</v>
      </c>
      <c r="L1414">
        <f t="shared" ref="L1414:L1477" si="263">_xlfn.MAXIFS(J:J,D:D,D1414,B:B,B1414)</f>
        <v>1.6423611111111111E-2</v>
      </c>
      <c r="M1414">
        <f t="shared" si="255"/>
        <v>1.6423611111111111E-2</v>
      </c>
    </row>
    <row r="1415" spans="1:13" x14ac:dyDescent="0.2">
      <c r="A1415">
        <v>1414</v>
      </c>
      <c r="B1415" t="s">
        <v>1341</v>
      </c>
      <c r="C1415" t="s">
        <v>1386</v>
      </c>
      <c r="D1415" t="str">
        <f t="shared" si="256"/>
        <v>Dr. Yvonne Doyle</v>
      </c>
      <c r="E1415" t="str">
        <f t="shared" si="257"/>
        <v>16:46</v>
      </c>
      <c r="F1415">
        <f t="shared" si="258"/>
        <v>512</v>
      </c>
      <c r="H1415" t="str">
        <f t="shared" si="259"/>
        <v>Apr 1, 2020</v>
      </c>
      <c r="I1415" t="str">
        <f t="shared" si="261"/>
        <v>16:46</v>
      </c>
      <c r="J1415" s="5">
        <f t="shared" si="262"/>
        <v>1.1643518518518518E-2</v>
      </c>
      <c r="K1415">
        <f t="shared" si="260"/>
        <v>5.1041666666666666E-3</v>
      </c>
      <c r="L1415">
        <f t="shared" si="263"/>
        <v>1.6030092592592592E-2</v>
      </c>
      <c r="M1415">
        <f t="shared" si="255"/>
        <v>1.0925925925925926E-2</v>
      </c>
    </row>
    <row r="1416" spans="1:13" x14ac:dyDescent="0.2">
      <c r="A1416">
        <v>1415</v>
      </c>
      <c r="B1416" t="s">
        <v>1341</v>
      </c>
      <c r="C1416" t="s">
        <v>1387</v>
      </c>
      <c r="D1416" t="str">
        <f t="shared" si="256"/>
        <v>Dr. Yvonne Doyle</v>
      </c>
      <c r="E1416" t="str">
        <f t="shared" si="257"/>
        <v>17:15</v>
      </c>
      <c r="F1416">
        <f t="shared" si="258"/>
        <v>89</v>
      </c>
      <c r="H1416" t="str">
        <f t="shared" si="259"/>
        <v>Apr 1, 2020</v>
      </c>
      <c r="I1416" t="str">
        <f t="shared" si="261"/>
        <v>16:46</v>
      </c>
      <c r="J1416" s="5">
        <f t="shared" si="262"/>
        <v>1.1979166666666666E-2</v>
      </c>
      <c r="K1416">
        <f t="shared" si="260"/>
        <v>5.1041666666666666E-3</v>
      </c>
      <c r="L1416">
        <f t="shared" si="263"/>
        <v>1.6030092592592592E-2</v>
      </c>
      <c r="M1416">
        <f t="shared" si="255"/>
        <v>1.0925925925925926E-2</v>
      </c>
    </row>
    <row r="1417" spans="1:13" x14ac:dyDescent="0.2">
      <c r="A1417">
        <v>1416</v>
      </c>
      <c r="B1417" t="s">
        <v>1341</v>
      </c>
      <c r="C1417" t="s">
        <v>1388</v>
      </c>
      <c r="D1417" t="str">
        <f t="shared" si="256"/>
        <v>Alok Sharma</v>
      </c>
      <c r="E1417" t="str">
        <f t="shared" si="257"/>
        <v>17:17</v>
      </c>
      <c r="F1417">
        <f t="shared" si="258"/>
        <v>33</v>
      </c>
      <c r="H1417" t="str">
        <f t="shared" si="259"/>
        <v>Apr 1, 2020</v>
      </c>
      <c r="I1417" t="str">
        <f t="shared" si="261"/>
        <v>17:17</v>
      </c>
      <c r="J1417" s="5">
        <f t="shared" si="262"/>
        <v>1.2002314814814815E-2</v>
      </c>
      <c r="K1417">
        <f t="shared" si="260"/>
        <v>0</v>
      </c>
      <c r="L1417">
        <f t="shared" si="263"/>
        <v>1.6423611111111111E-2</v>
      </c>
      <c r="M1417">
        <f t="shared" si="255"/>
        <v>1.6423611111111111E-2</v>
      </c>
    </row>
    <row r="1418" spans="1:13" x14ac:dyDescent="0.2">
      <c r="A1418">
        <v>1417</v>
      </c>
      <c r="B1418" t="s">
        <v>1341</v>
      </c>
      <c r="C1418" t="s">
        <v>1389</v>
      </c>
      <c r="D1418" t="str">
        <f t="shared" si="256"/>
        <v>Dr. Yvonne Doyle</v>
      </c>
      <c r="E1418" t="str">
        <f t="shared" si="257"/>
        <v>17:18</v>
      </c>
      <c r="F1418">
        <f t="shared" si="258"/>
        <v>695</v>
      </c>
      <c r="H1418" t="str">
        <f t="shared" si="259"/>
        <v>Apr 1, 2020</v>
      </c>
      <c r="I1418" t="str">
        <f t="shared" si="261"/>
        <v>17:18</v>
      </c>
      <c r="J1418" s="5">
        <f t="shared" si="262"/>
        <v>1.2013888888888888E-2</v>
      </c>
      <c r="K1418">
        <f t="shared" si="260"/>
        <v>5.1041666666666666E-3</v>
      </c>
      <c r="L1418">
        <f t="shared" si="263"/>
        <v>1.6030092592592592E-2</v>
      </c>
      <c r="M1418">
        <f t="shared" si="255"/>
        <v>1.0925925925925926E-2</v>
      </c>
    </row>
    <row r="1419" spans="1:13" x14ac:dyDescent="0.2">
      <c r="A1419">
        <v>1418</v>
      </c>
      <c r="B1419" t="s">
        <v>1341</v>
      </c>
      <c r="C1419" t="s">
        <v>1390</v>
      </c>
      <c r="D1419" t="str">
        <f t="shared" si="256"/>
        <v>Alok Sharma</v>
      </c>
      <c r="E1419" t="str">
        <f t="shared" si="257"/>
        <v>18:01</v>
      </c>
      <c r="F1419">
        <f t="shared" si="258"/>
        <v>273</v>
      </c>
      <c r="H1419" t="str">
        <f t="shared" si="259"/>
        <v>Apr 1, 2020</v>
      </c>
      <c r="I1419" t="str">
        <f t="shared" si="261"/>
        <v>18:01</v>
      </c>
      <c r="J1419" s="5">
        <f t="shared" si="262"/>
        <v>1.2511574074074073E-2</v>
      </c>
      <c r="K1419">
        <f t="shared" si="260"/>
        <v>0</v>
      </c>
      <c r="L1419">
        <f t="shared" si="263"/>
        <v>1.6423611111111111E-2</v>
      </c>
      <c r="M1419">
        <f t="shared" si="255"/>
        <v>1.6423611111111111E-2</v>
      </c>
    </row>
    <row r="1420" spans="1:13" x14ac:dyDescent="0.2">
      <c r="A1420">
        <v>1419</v>
      </c>
      <c r="B1420" t="s">
        <v>1341</v>
      </c>
      <c r="C1420" t="s">
        <v>1391</v>
      </c>
      <c r="D1420" t="str">
        <f t="shared" si="256"/>
        <v>Alok Sharma</v>
      </c>
      <c r="E1420" t="str">
        <f t="shared" si="257"/>
        <v>18:14</v>
      </c>
      <c r="F1420">
        <f t="shared" si="258"/>
        <v>615</v>
      </c>
      <c r="H1420" t="str">
        <f t="shared" si="259"/>
        <v>Apr 1, 2020</v>
      </c>
      <c r="I1420" t="str">
        <f t="shared" si="261"/>
        <v>18:01</v>
      </c>
      <c r="J1420" s="5">
        <f t="shared" si="262"/>
        <v>1.2662037037037039E-2</v>
      </c>
      <c r="K1420">
        <f t="shared" si="260"/>
        <v>0</v>
      </c>
      <c r="L1420">
        <f t="shared" si="263"/>
        <v>1.6423611111111111E-2</v>
      </c>
      <c r="M1420">
        <f t="shared" si="255"/>
        <v>1.6423611111111111E-2</v>
      </c>
    </row>
    <row r="1421" spans="1:13" x14ac:dyDescent="0.2">
      <c r="A1421">
        <v>1420</v>
      </c>
      <c r="B1421" t="s">
        <v>1341</v>
      </c>
      <c r="C1421" t="s">
        <v>1392</v>
      </c>
      <c r="D1421" t="str">
        <f t="shared" si="256"/>
        <v>Alok Sharma</v>
      </c>
      <c r="E1421" t="str">
        <f t="shared" si="257"/>
        <v>18:53</v>
      </c>
      <c r="F1421">
        <f t="shared" si="258"/>
        <v>55</v>
      </c>
      <c r="H1421" t="str">
        <f t="shared" si="259"/>
        <v>Apr 1, 2020</v>
      </c>
      <c r="I1421" t="str">
        <f t="shared" si="261"/>
        <v>18:01</v>
      </c>
      <c r="J1421" s="5">
        <f t="shared" si="262"/>
        <v>1.3113425925925926E-2</v>
      </c>
      <c r="K1421">
        <f t="shared" si="260"/>
        <v>0</v>
      </c>
      <c r="L1421">
        <f t="shared" si="263"/>
        <v>1.6423611111111111E-2</v>
      </c>
      <c r="M1421">
        <f t="shared" si="255"/>
        <v>1.6423611111111111E-2</v>
      </c>
    </row>
    <row r="1422" spans="1:13" x14ac:dyDescent="0.2">
      <c r="A1422">
        <v>1421</v>
      </c>
      <c r="B1422" t="s">
        <v>1341</v>
      </c>
      <c r="C1422" t="s">
        <v>1393</v>
      </c>
      <c r="D1422" t="str">
        <f t="shared" si="256"/>
        <v>Alok Sharma</v>
      </c>
      <c r="E1422" t="str">
        <f t="shared" si="257"/>
        <v>18:54</v>
      </c>
      <c r="F1422">
        <f t="shared" si="258"/>
        <v>89</v>
      </c>
      <c r="H1422" t="str">
        <f t="shared" si="259"/>
        <v>Apr 1, 2020</v>
      </c>
      <c r="I1422" t="str">
        <f t="shared" si="261"/>
        <v>18:01</v>
      </c>
      <c r="J1422" s="5">
        <f t="shared" si="262"/>
        <v>1.3125E-2</v>
      </c>
      <c r="K1422">
        <f t="shared" si="260"/>
        <v>0</v>
      </c>
      <c r="L1422">
        <f t="shared" si="263"/>
        <v>1.6423611111111111E-2</v>
      </c>
      <c r="M1422">
        <f t="shared" si="255"/>
        <v>1.6423611111111111E-2</v>
      </c>
    </row>
    <row r="1423" spans="1:13" x14ac:dyDescent="0.2">
      <c r="A1423">
        <v>1422</v>
      </c>
      <c r="B1423" t="s">
        <v>1341</v>
      </c>
      <c r="C1423" t="s">
        <v>1394</v>
      </c>
      <c r="D1423" t="str">
        <f t="shared" si="256"/>
        <v>Laura Hughes</v>
      </c>
      <c r="E1423" t="str">
        <f t="shared" si="257"/>
        <v>18:59</v>
      </c>
      <c r="F1423">
        <f t="shared" si="258"/>
        <v>353</v>
      </c>
      <c r="H1423" t="str">
        <f t="shared" si="259"/>
        <v>Apr 1, 2020</v>
      </c>
      <c r="I1423" t="str">
        <f t="shared" si="261"/>
        <v>18:59</v>
      </c>
      <c r="J1423" s="5">
        <f t="shared" si="262"/>
        <v>1.3182870370370371E-2</v>
      </c>
      <c r="K1423">
        <f t="shared" si="260"/>
        <v>1.3182870370370371E-2</v>
      </c>
      <c r="L1423">
        <f t="shared" si="263"/>
        <v>1.3182870370370371E-2</v>
      </c>
      <c r="M1423">
        <f t="shared" si="255"/>
        <v>0</v>
      </c>
    </row>
    <row r="1424" spans="1:13" x14ac:dyDescent="0.2">
      <c r="A1424">
        <v>1423</v>
      </c>
      <c r="B1424" t="s">
        <v>1341</v>
      </c>
      <c r="C1424" t="s">
        <v>1395</v>
      </c>
      <c r="D1424" t="str">
        <f t="shared" si="256"/>
        <v>Alok Sharma</v>
      </c>
      <c r="E1424" t="str">
        <f t="shared" si="257"/>
        <v>19:20</v>
      </c>
      <c r="F1424">
        <f t="shared" si="258"/>
        <v>613</v>
      </c>
      <c r="H1424" t="str">
        <f t="shared" si="259"/>
        <v>Apr 1, 2020</v>
      </c>
      <c r="I1424" t="str">
        <f t="shared" si="261"/>
        <v>19:20</v>
      </c>
      <c r="J1424" s="5">
        <f t="shared" si="262"/>
        <v>1.3425925925925924E-2</v>
      </c>
      <c r="K1424">
        <f t="shared" si="260"/>
        <v>0</v>
      </c>
      <c r="L1424">
        <f t="shared" si="263"/>
        <v>1.6423611111111111E-2</v>
      </c>
      <c r="M1424">
        <f t="shared" si="255"/>
        <v>1.6423611111111111E-2</v>
      </c>
    </row>
    <row r="1425" spans="1:13" x14ac:dyDescent="0.2">
      <c r="A1425">
        <v>1424</v>
      </c>
      <c r="B1425" t="s">
        <v>1341</v>
      </c>
      <c r="C1425" t="s">
        <v>1396</v>
      </c>
      <c r="D1425" t="str">
        <f t="shared" si="256"/>
        <v>Alok Sharma</v>
      </c>
      <c r="E1425" t="str">
        <f t="shared" si="257"/>
        <v>19:59</v>
      </c>
      <c r="F1425">
        <f t="shared" si="258"/>
        <v>108</v>
      </c>
      <c r="H1425" t="str">
        <f t="shared" si="259"/>
        <v>Apr 1, 2020</v>
      </c>
      <c r="I1425" t="str">
        <f t="shared" si="261"/>
        <v>19:20</v>
      </c>
      <c r="J1425" s="5">
        <f t="shared" si="262"/>
        <v>1.3877314814814815E-2</v>
      </c>
      <c r="K1425">
        <f t="shared" si="260"/>
        <v>0</v>
      </c>
      <c r="L1425">
        <f t="shared" si="263"/>
        <v>1.6423611111111111E-2</v>
      </c>
      <c r="M1425">
        <f t="shared" si="255"/>
        <v>1.6423611111111111E-2</v>
      </c>
    </row>
    <row r="1426" spans="1:13" x14ac:dyDescent="0.2">
      <c r="A1426">
        <v>1425</v>
      </c>
      <c r="B1426" t="s">
        <v>1341</v>
      </c>
      <c r="C1426" t="s">
        <v>1397</v>
      </c>
      <c r="D1426" t="str">
        <f t="shared" si="256"/>
        <v>Dr. Yvonne Doyle</v>
      </c>
      <c r="E1426" t="str">
        <f t="shared" si="257"/>
        <v>19:59</v>
      </c>
      <c r="F1426">
        <f t="shared" si="258"/>
        <v>576</v>
      </c>
      <c r="H1426" t="str">
        <f t="shared" si="259"/>
        <v>Apr 1, 2020</v>
      </c>
      <c r="I1426" t="str">
        <f t="shared" si="261"/>
        <v>19:59</v>
      </c>
      <c r="J1426" s="5">
        <f t="shared" si="262"/>
        <v>1.3877314814814815E-2</v>
      </c>
      <c r="K1426">
        <f t="shared" si="260"/>
        <v>5.1041666666666666E-3</v>
      </c>
      <c r="L1426">
        <f t="shared" si="263"/>
        <v>1.6030092592592592E-2</v>
      </c>
      <c r="M1426">
        <f t="shared" si="255"/>
        <v>1.0925925925925926E-2</v>
      </c>
    </row>
    <row r="1427" spans="1:13" x14ac:dyDescent="0.2">
      <c r="A1427">
        <v>1426</v>
      </c>
      <c r="B1427" t="s">
        <v>1341</v>
      </c>
      <c r="C1427" t="s">
        <v>1398</v>
      </c>
      <c r="D1427" t="str">
        <f t="shared" si="256"/>
        <v>Dr. Yvonne Doyle</v>
      </c>
      <c r="E1427" t="str">
        <f t="shared" si="257"/>
        <v>20:31</v>
      </c>
      <c r="F1427">
        <f t="shared" si="258"/>
        <v>658</v>
      </c>
      <c r="H1427" t="str">
        <f t="shared" si="259"/>
        <v>Apr 1, 2020</v>
      </c>
      <c r="I1427" t="str">
        <f t="shared" si="261"/>
        <v>19:59</v>
      </c>
      <c r="J1427" s="5">
        <f t="shared" si="262"/>
        <v>1.4247685185185184E-2</v>
      </c>
      <c r="K1427">
        <f t="shared" si="260"/>
        <v>5.1041666666666666E-3</v>
      </c>
      <c r="L1427">
        <f t="shared" si="263"/>
        <v>1.6030092592592592E-2</v>
      </c>
      <c r="M1427">
        <f t="shared" si="255"/>
        <v>1.0925925925925926E-2</v>
      </c>
    </row>
    <row r="1428" spans="1:13" x14ac:dyDescent="0.2">
      <c r="A1428">
        <v>1427</v>
      </c>
      <c r="B1428" t="s">
        <v>1341</v>
      </c>
      <c r="C1428" t="s">
        <v>1399</v>
      </c>
      <c r="D1428" t="str">
        <f t="shared" si="256"/>
        <v>Alok Sharma</v>
      </c>
      <c r="E1428" t="str">
        <f t="shared" si="257"/>
        <v>21:16</v>
      </c>
      <c r="F1428">
        <f t="shared" si="258"/>
        <v>48</v>
      </c>
      <c r="H1428" t="str">
        <f t="shared" si="259"/>
        <v>Apr 1, 2020</v>
      </c>
      <c r="I1428" t="str">
        <f t="shared" si="261"/>
        <v>21:16</v>
      </c>
      <c r="J1428" s="5">
        <f t="shared" si="262"/>
        <v>1.4768518518518519E-2</v>
      </c>
      <c r="K1428">
        <f t="shared" si="260"/>
        <v>0</v>
      </c>
      <c r="L1428">
        <f t="shared" si="263"/>
        <v>1.6423611111111111E-2</v>
      </c>
      <c r="M1428">
        <f t="shared" si="255"/>
        <v>1.6423611111111111E-2</v>
      </c>
    </row>
    <row r="1429" spans="1:13" x14ac:dyDescent="0.2">
      <c r="A1429">
        <v>1428</v>
      </c>
      <c r="B1429" t="s">
        <v>1341</v>
      </c>
      <c r="C1429" t="s">
        <v>1400</v>
      </c>
      <c r="D1429" t="str">
        <f t="shared" si="256"/>
        <v>Alok Sharma</v>
      </c>
      <c r="E1429" t="str">
        <f t="shared" si="257"/>
        <v>21:17</v>
      </c>
      <c r="F1429">
        <f t="shared" si="258"/>
        <v>98</v>
      </c>
      <c r="H1429" t="str">
        <f t="shared" si="259"/>
        <v>Apr 1, 2020</v>
      </c>
      <c r="I1429" t="str">
        <f t="shared" si="261"/>
        <v>21:16</v>
      </c>
      <c r="J1429" s="5">
        <f t="shared" si="262"/>
        <v>1.4780092592592595E-2</v>
      </c>
      <c r="K1429">
        <f t="shared" si="260"/>
        <v>0</v>
      </c>
      <c r="L1429">
        <f t="shared" si="263"/>
        <v>1.6423611111111111E-2</v>
      </c>
      <c r="M1429">
        <f t="shared" si="255"/>
        <v>1.6423611111111111E-2</v>
      </c>
    </row>
    <row r="1430" spans="1:13" x14ac:dyDescent="0.2">
      <c r="A1430">
        <v>1429</v>
      </c>
      <c r="B1430" t="s">
        <v>1341</v>
      </c>
      <c r="C1430" t="s">
        <v>1401</v>
      </c>
      <c r="D1430" t="str">
        <f t="shared" si="256"/>
        <v>Emily Ashton</v>
      </c>
      <c r="E1430" t="str">
        <f t="shared" si="257"/>
        <v>21:22</v>
      </c>
      <c r="F1430">
        <f t="shared" si="258"/>
        <v>25</v>
      </c>
      <c r="H1430" t="str">
        <f t="shared" si="259"/>
        <v>Apr 1, 2020</v>
      </c>
      <c r="I1430" t="str">
        <f t="shared" si="261"/>
        <v>21:22</v>
      </c>
      <c r="J1430" s="5">
        <f t="shared" si="262"/>
        <v>1.4837962962962963E-2</v>
      </c>
      <c r="K1430">
        <f t="shared" si="260"/>
        <v>1.4837962962962963E-2</v>
      </c>
      <c r="L1430">
        <f t="shared" si="263"/>
        <v>1.4849537037037036E-2</v>
      </c>
      <c r="M1430">
        <f t="shared" si="255"/>
        <v>1.157407407407357E-5</v>
      </c>
    </row>
    <row r="1431" spans="1:13" x14ac:dyDescent="0.2">
      <c r="A1431">
        <v>1430</v>
      </c>
      <c r="B1431" t="s">
        <v>1341</v>
      </c>
      <c r="C1431" t="s">
        <v>1402</v>
      </c>
      <c r="D1431" t="str">
        <f t="shared" si="256"/>
        <v>Alok Sharma</v>
      </c>
      <c r="E1431" t="str">
        <f t="shared" si="257"/>
        <v>21:23</v>
      </c>
      <c r="F1431">
        <f t="shared" si="258"/>
        <v>24</v>
      </c>
      <c r="H1431" t="str">
        <f t="shared" si="259"/>
        <v>Apr 1, 2020</v>
      </c>
      <c r="I1431" t="str">
        <f t="shared" si="261"/>
        <v>21:23</v>
      </c>
      <c r="J1431" s="5">
        <f t="shared" si="262"/>
        <v>1.4849537037037036E-2</v>
      </c>
      <c r="K1431">
        <f t="shared" si="260"/>
        <v>0</v>
      </c>
      <c r="L1431">
        <f t="shared" si="263"/>
        <v>1.6423611111111111E-2</v>
      </c>
      <c r="M1431">
        <f t="shared" si="255"/>
        <v>1.6423611111111111E-2</v>
      </c>
    </row>
    <row r="1432" spans="1:13" x14ac:dyDescent="0.2">
      <c r="A1432">
        <v>1431</v>
      </c>
      <c r="B1432" t="s">
        <v>1341</v>
      </c>
      <c r="C1432" t="s">
        <v>1403</v>
      </c>
      <c r="D1432" t="str">
        <f t="shared" si="256"/>
        <v>Emily Ashton</v>
      </c>
      <c r="E1432" t="str">
        <f t="shared" si="257"/>
        <v>21:23</v>
      </c>
      <c r="F1432">
        <f t="shared" si="258"/>
        <v>782</v>
      </c>
      <c r="H1432" t="str">
        <f t="shared" si="259"/>
        <v>Apr 1, 2020</v>
      </c>
      <c r="I1432" t="str">
        <f t="shared" si="261"/>
        <v>21:23</v>
      </c>
      <c r="J1432" s="5">
        <f t="shared" si="262"/>
        <v>1.4849537037037036E-2</v>
      </c>
      <c r="K1432">
        <f t="shared" si="260"/>
        <v>1.4837962962962963E-2</v>
      </c>
      <c r="L1432">
        <f t="shared" si="263"/>
        <v>1.4849537037037036E-2</v>
      </c>
      <c r="M1432">
        <f t="shared" si="255"/>
        <v>1.157407407407357E-5</v>
      </c>
    </row>
    <row r="1433" spans="1:13" x14ac:dyDescent="0.2">
      <c r="A1433">
        <v>1432</v>
      </c>
      <c r="B1433" t="s">
        <v>1341</v>
      </c>
      <c r="C1433" t="s">
        <v>1404</v>
      </c>
      <c r="D1433" t="str">
        <f t="shared" si="256"/>
        <v>Alok Sharma</v>
      </c>
      <c r="E1433" t="str">
        <f t="shared" si="257"/>
        <v>22:07</v>
      </c>
      <c r="F1433">
        <f t="shared" si="258"/>
        <v>262</v>
      </c>
      <c r="H1433" t="str">
        <f t="shared" si="259"/>
        <v>Apr 1, 2020</v>
      </c>
      <c r="I1433" t="str">
        <f t="shared" si="261"/>
        <v>22:07</v>
      </c>
      <c r="J1433" s="5">
        <f t="shared" si="262"/>
        <v>1.5358796296296296E-2</v>
      </c>
      <c r="K1433">
        <f t="shared" si="260"/>
        <v>0</v>
      </c>
      <c r="L1433">
        <f t="shared" si="263"/>
        <v>1.6423611111111111E-2</v>
      </c>
      <c r="M1433">
        <f t="shared" si="255"/>
        <v>1.6423611111111111E-2</v>
      </c>
    </row>
    <row r="1434" spans="1:13" x14ac:dyDescent="0.2">
      <c r="A1434">
        <v>1433</v>
      </c>
      <c r="B1434" t="s">
        <v>1341</v>
      </c>
      <c r="C1434" t="s">
        <v>1405</v>
      </c>
      <c r="D1434" t="str">
        <f t="shared" si="256"/>
        <v>Alok Sharma</v>
      </c>
      <c r="E1434" t="str">
        <f t="shared" si="257"/>
        <v>22:22</v>
      </c>
      <c r="F1434">
        <f t="shared" si="258"/>
        <v>688</v>
      </c>
      <c r="H1434" t="str">
        <f t="shared" si="259"/>
        <v>Apr 1, 2020</v>
      </c>
      <c r="I1434" t="str">
        <f t="shared" si="261"/>
        <v>22:07</v>
      </c>
      <c r="J1434" s="5">
        <f t="shared" si="262"/>
        <v>1.5532407407407406E-2</v>
      </c>
      <c r="K1434">
        <f t="shared" si="260"/>
        <v>0</v>
      </c>
      <c r="L1434">
        <f t="shared" si="263"/>
        <v>1.6423611111111111E-2</v>
      </c>
      <c r="M1434">
        <f t="shared" si="255"/>
        <v>1.6423611111111111E-2</v>
      </c>
    </row>
    <row r="1435" spans="1:13" x14ac:dyDescent="0.2">
      <c r="A1435">
        <v>1434</v>
      </c>
      <c r="B1435" t="s">
        <v>1341</v>
      </c>
      <c r="C1435" t="s">
        <v>1406</v>
      </c>
      <c r="D1435" t="str">
        <f t="shared" si="256"/>
        <v>Alok Sharma</v>
      </c>
      <c r="E1435" t="str">
        <f t="shared" si="257"/>
        <v>23:04</v>
      </c>
      <c r="F1435">
        <f t="shared" si="258"/>
        <v>28</v>
      </c>
      <c r="H1435" t="str">
        <f t="shared" si="259"/>
        <v>Apr 1, 2020</v>
      </c>
      <c r="I1435" t="str">
        <f t="shared" si="261"/>
        <v>22:07</v>
      </c>
      <c r="J1435" s="5">
        <f t="shared" si="262"/>
        <v>1.6018518518518519E-2</v>
      </c>
      <c r="K1435">
        <f t="shared" si="260"/>
        <v>0</v>
      </c>
      <c r="L1435">
        <f t="shared" si="263"/>
        <v>1.6423611111111111E-2</v>
      </c>
      <c r="M1435">
        <f t="shared" si="255"/>
        <v>1.6423611111111111E-2</v>
      </c>
    </row>
    <row r="1436" spans="1:13" x14ac:dyDescent="0.2">
      <c r="A1436">
        <v>1435</v>
      </c>
      <c r="B1436" t="s">
        <v>1341</v>
      </c>
      <c r="C1436" t="s">
        <v>1407</v>
      </c>
      <c r="D1436" t="str">
        <f t="shared" si="256"/>
        <v>Dr. Yvonne Doyle</v>
      </c>
      <c r="E1436" t="str">
        <f t="shared" si="257"/>
        <v>23:05</v>
      </c>
      <c r="F1436">
        <f t="shared" si="258"/>
        <v>561</v>
      </c>
      <c r="H1436" t="str">
        <f t="shared" si="259"/>
        <v>Apr 1, 2020</v>
      </c>
      <c r="I1436" t="str">
        <f t="shared" si="261"/>
        <v>23:05</v>
      </c>
      <c r="J1436" s="5">
        <f t="shared" si="262"/>
        <v>1.6030092592592592E-2</v>
      </c>
      <c r="K1436">
        <f t="shared" si="260"/>
        <v>5.1041666666666666E-3</v>
      </c>
      <c r="L1436">
        <f t="shared" si="263"/>
        <v>1.6030092592592592E-2</v>
      </c>
      <c r="M1436">
        <f t="shared" si="255"/>
        <v>1.0925925925925926E-2</v>
      </c>
    </row>
    <row r="1437" spans="1:13" x14ac:dyDescent="0.2">
      <c r="A1437">
        <v>1436</v>
      </c>
      <c r="B1437" t="s">
        <v>1341</v>
      </c>
      <c r="C1437" t="s">
        <v>1408</v>
      </c>
      <c r="D1437" t="str">
        <f t="shared" ref="D1437" si="264">LEFT(C1437,FIND("(",C1437)-3)</f>
        <v>Alok Sharma</v>
      </c>
      <c r="E1437" t="str">
        <f t="shared" si="257"/>
        <v>23:39</v>
      </c>
      <c r="F1437">
        <f t="shared" si="258"/>
        <v>333</v>
      </c>
      <c r="H1437" t="str">
        <f t="shared" si="259"/>
        <v>Apr 1, 2020</v>
      </c>
      <c r="I1437" t="str">
        <f t="shared" si="261"/>
        <v>23:39</v>
      </c>
      <c r="J1437" s="5">
        <f t="shared" si="262"/>
        <v>1.6423611111111111E-2</v>
      </c>
      <c r="K1437">
        <f t="shared" si="260"/>
        <v>0</v>
      </c>
      <c r="L1437">
        <f t="shared" si="263"/>
        <v>1.6423611111111111E-2</v>
      </c>
      <c r="M1437">
        <f t="shared" si="255"/>
        <v>1.6423611111111111E-2</v>
      </c>
    </row>
    <row r="1438" spans="1:13" x14ac:dyDescent="0.2">
      <c r="A1438">
        <v>1437</v>
      </c>
      <c r="B1438" t="s">
        <v>1341</v>
      </c>
      <c r="C1438" t="s">
        <v>16</v>
      </c>
      <c r="F1438">
        <f t="shared" si="258"/>
        <v>295</v>
      </c>
      <c r="H1438" t="str">
        <f t="shared" si="259"/>
        <v>Apr 1, 2020</v>
      </c>
      <c r="I1438">
        <f t="shared" si="261"/>
        <v>0</v>
      </c>
      <c r="J1438" s="5" t="e">
        <f t="shared" si="262"/>
        <v>#VALUE!</v>
      </c>
      <c r="K1438">
        <f t="shared" si="260"/>
        <v>0</v>
      </c>
      <c r="L1438">
        <f t="shared" si="263"/>
        <v>0</v>
      </c>
      <c r="M1438">
        <f t="shared" si="255"/>
        <v>0</v>
      </c>
    </row>
    <row r="1439" spans="1:13" x14ac:dyDescent="0.2">
      <c r="A1439">
        <v>1438</v>
      </c>
      <c r="B1439" t="s">
        <v>1341</v>
      </c>
      <c r="C1439" t="s">
        <v>17</v>
      </c>
      <c r="F1439">
        <f t="shared" si="258"/>
        <v>173</v>
      </c>
      <c r="H1439" t="str">
        <f t="shared" si="259"/>
        <v>Apr 1, 2020</v>
      </c>
      <c r="I1439">
        <f t="shared" si="261"/>
        <v>0</v>
      </c>
      <c r="J1439" s="5" t="e">
        <f t="shared" si="262"/>
        <v>#VALUE!</v>
      </c>
      <c r="K1439">
        <f t="shared" si="260"/>
        <v>0</v>
      </c>
      <c r="L1439">
        <f t="shared" si="263"/>
        <v>0</v>
      </c>
      <c r="M1439">
        <f t="shared" ref="M1439:M1502" si="265">L1439-K1439</f>
        <v>0</v>
      </c>
    </row>
    <row r="1440" spans="1:13" x14ac:dyDescent="0.2">
      <c r="A1440">
        <v>1439</v>
      </c>
      <c r="B1440" t="s">
        <v>1409</v>
      </c>
      <c r="C1440" t="s">
        <v>1410</v>
      </c>
      <c r="F1440">
        <f t="shared" si="258"/>
        <v>11</v>
      </c>
      <c r="G1440" t="b">
        <v>1</v>
      </c>
      <c r="H1440" t="str">
        <f t="shared" si="259"/>
        <v>Apr 3, 2020</v>
      </c>
      <c r="I1440">
        <f t="shared" si="261"/>
        <v>0</v>
      </c>
      <c r="J1440" s="5" t="e">
        <f t="shared" si="262"/>
        <v>#VALUE!</v>
      </c>
      <c r="K1440">
        <f t="shared" si="260"/>
        <v>0</v>
      </c>
      <c r="L1440">
        <f t="shared" si="263"/>
        <v>0</v>
      </c>
      <c r="M1440">
        <f t="shared" si="265"/>
        <v>0</v>
      </c>
    </row>
    <row r="1441" spans="1:13" x14ac:dyDescent="0.2">
      <c r="A1441">
        <v>1440</v>
      </c>
      <c r="B1441" t="s">
        <v>1409</v>
      </c>
      <c r="C1441" t="s">
        <v>1411</v>
      </c>
      <c r="F1441">
        <f t="shared" si="258"/>
        <v>250</v>
      </c>
      <c r="H1441" t="str">
        <f t="shared" si="259"/>
        <v>Apr 3, 2020</v>
      </c>
      <c r="I1441">
        <f t="shared" si="261"/>
        <v>0</v>
      </c>
      <c r="J1441" s="5" t="e">
        <f t="shared" si="262"/>
        <v>#VALUE!</v>
      </c>
      <c r="K1441">
        <f t="shared" si="260"/>
        <v>0</v>
      </c>
      <c r="L1441">
        <f t="shared" si="263"/>
        <v>0</v>
      </c>
      <c r="M1441">
        <f t="shared" si="265"/>
        <v>0</v>
      </c>
    </row>
    <row r="1442" spans="1:13" x14ac:dyDescent="0.2">
      <c r="A1442">
        <v>1441</v>
      </c>
      <c r="B1442" t="s">
        <v>1409</v>
      </c>
      <c r="C1442" t="s">
        <v>5</v>
      </c>
      <c r="F1442">
        <f t="shared" si="258"/>
        <v>22</v>
      </c>
      <c r="H1442" t="str">
        <f t="shared" si="259"/>
        <v>Apr 3, 2020</v>
      </c>
      <c r="I1442">
        <f t="shared" si="261"/>
        <v>0</v>
      </c>
      <c r="J1442" s="5" t="e">
        <f t="shared" si="262"/>
        <v>#VALUE!</v>
      </c>
      <c r="K1442">
        <f t="shared" si="260"/>
        <v>0</v>
      </c>
      <c r="L1442">
        <f t="shared" si="263"/>
        <v>0</v>
      </c>
      <c r="M1442">
        <f t="shared" si="265"/>
        <v>0</v>
      </c>
    </row>
    <row r="1443" spans="1:13" x14ac:dyDescent="0.2">
      <c r="A1443">
        <v>1442</v>
      </c>
      <c r="B1443" t="s">
        <v>1409</v>
      </c>
      <c r="C1443" t="s">
        <v>1412</v>
      </c>
      <c r="D1443" t="str">
        <f t="shared" ref="D1443:D1474" si="266">LEFT(C1443,FIND("(",C1443)-3)</f>
        <v>Matt Hancock</v>
      </c>
      <c r="E1443" t="str">
        <f t="shared" ref="E1443:E1474" si="267">MID(C1443,FIND("(",C1443)+1,5)</f>
        <v>01:50</v>
      </c>
      <c r="F1443">
        <f t="shared" si="258"/>
        <v>362</v>
      </c>
      <c r="H1443" t="str">
        <f t="shared" si="259"/>
        <v>Apr 3, 2020</v>
      </c>
      <c r="I1443" t="str">
        <f t="shared" si="261"/>
        <v>01:50</v>
      </c>
      <c r="J1443" s="5">
        <f t="shared" si="262"/>
        <v>1.2731481481481483E-3</v>
      </c>
      <c r="K1443">
        <f t="shared" si="260"/>
        <v>1.2731481481481483E-3</v>
      </c>
      <c r="L1443">
        <f t="shared" si="263"/>
        <v>3.6990740740740741E-2</v>
      </c>
      <c r="M1443">
        <f t="shared" si="265"/>
        <v>3.5717592592592592E-2</v>
      </c>
    </row>
    <row r="1444" spans="1:13" x14ac:dyDescent="0.2">
      <c r="A1444">
        <v>1443</v>
      </c>
      <c r="B1444" t="s">
        <v>1409</v>
      </c>
      <c r="C1444" t="s">
        <v>1413</v>
      </c>
      <c r="D1444" t="str">
        <f t="shared" si="266"/>
        <v>Matt Hancock</v>
      </c>
      <c r="E1444" t="str">
        <f t="shared" si="267"/>
        <v>02:17</v>
      </c>
      <c r="F1444">
        <f t="shared" si="258"/>
        <v>750</v>
      </c>
      <c r="H1444" t="str">
        <f t="shared" si="259"/>
        <v>Apr 3, 2020</v>
      </c>
      <c r="I1444" t="str">
        <f t="shared" si="261"/>
        <v>01:50</v>
      </c>
      <c r="J1444" s="5">
        <f t="shared" si="262"/>
        <v>1.5856481481481479E-3</v>
      </c>
      <c r="K1444">
        <f t="shared" si="260"/>
        <v>1.2731481481481483E-3</v>
      </c>
      <c r="L1444">
        <f t="shared" si="263"/>
        <v>3.6990740740740741E-2</v>
      </c>
      <c r="M1444">
        <f t="shared" si="265"/>
        <v>3.5717592592592592E-2</v>
      </c>
    </row>
    <row r="1445" spans="1:13" x14ac:dyDescent="0.2">
      <c r="A1445">
        <v>1444</v>
      </c>
      <c r="B1445" t="s">
        <v>1409</v>
      </c>
      <c r="C1445" t="s">
        <v>1414</v>
      </c>
      <c r="D1445" t="str">
        <f t="shared" si="266"/>
        <v>Matt Hancock</v>
      </c>
      <c r="E1445" t="str">
        <f t="shared" si="267"/>
        <v>03:28</v>
      </c>
      <c r="F1445">
        <f t="shared" si="258"/>
        <v>1106</v>
      </c>
      <c r="H1445" t="str">
        <f t="shared" si="259"/>
        <v>Apr 3, 2020</v>
      </c>
      <c r="I1445" t="str">
        <f t="shared" si="261"/>
        <v>01:50</v>
      </c>
      <c r="J1445" s="5">
        <f t="shared" si="262"/>
        <v>2.4074074074074076E-3</v>
      </c>
      <c r="K1445">
        <f t="shared" si="260"/>
        <v>1.2731481481481483E-3</v>
      </c>
      <c r="L1445">
        <f t="shared" si="263"/>
        <v>3.6990740740740741E-2</v>
      </c>
      <c r="M1445">
        <f t="shared" si="265"/>
        <v>3.5717592592592592E-2</v>
      </c>
    </row>
    <row r="1446" spans="1:13" x14ac:dyDescent="0.2">
      <c r="A1446">
        <v>1445</v>
      </c>
      <c r="B1446" t="s">
        <v>1409</v>
      </c>
      <c r="C1446" t="s">
        <v>1415</v>
      </c>
      <c r="D1446" t="str">
        <f t="shared" si="266"/>
        <v>Matt Hancock</v>
      </c>
      <c r="E1446" t="str">
        <f t="shared" si="267"/>
        <v>04:52</v>
      </c>
      <c r="F1446">
        <f t="shared" si="258"/>
        <v>714</v>
      </c>
      <c r="H1446" t="str">
        <f t="shared" si="259"/>
        <v>Apr 3, 2020</v>
      </c>
      <c r="I1446" t="str">
        <f t="shared" si="261"/>
        <v>01:50</v>
      </c>
      <c r="J1446" s="5">
        <f t="shared" si="262"/>
        <v>3.37962962962963E-3</v>
      </c>
      <c r="K1446">
        <f t="shared" si="260"/>
        <v>1.2731481481481483E-3</v>
      </c>
      <c r="L1446">
        <f t="shared" si="263"/>
        <v>3.6990740740740741E-2</v>
      </c>
      <c r="M1446">
        <f t="shared" si="265"/>
        <v>3.5717592592592592E-2</v>
      </c>
    </row>
    <row r="1447" spans="1:13" x14ac:dyDescent="0.2">
      <c r="A1447">
        <v>1446</v>
      </c>
      <c r="B1447" t="s">
        <v>1409</v>
      </c>
      <c r="C1447" t="s">
        <v>1416</v>
      </c>
      <c r="D1447" t="str">
        <f t="shared" si="266"/>
        <v>Matt Hancock</v>
      </c>
      <c r="E1447" t="str">
        <f t="shared" si="267"/>
        <v>05:49</v>
      </c>
      <c r="F1447">
        <f t="shared" si="258"/>
        <v>774</v>
      </c>
      <c r="H1447" t="str">
        <f t="shared" si="259"/>
        <v>Apr 3, 2020</v>
      </c>
      <c r="I1447" t="str">
        <f t="shared" si="261"/>
        <v>01:50</v>
      </c>
      <c r="J1447" s="5">
        <f t="shared" si="262"/>
        <v>4.0393518518518521E-3</v>
      </c>
      <c r="K1447">
        <f t="shared" si="260"/>
        <v>1.2731481481481483E-3</v>
      </c>
      <c r="L1447">
        <f t="shared" si="263"/>
        <v>3.6990740740740741E-2</v>
      </c>
      <c r="M1447">
        <f t="shared" si="265"/>
        <v>3.5717592592592592E-2</v>
      </c>
    </row>
    <row r="1448" spans="1:13" x14ac:dyDescent="0.2">
      <c r="A1448">
        <v>1447</v>
      </c>
      <c r="B1448" t="s">
        <v>1409</v>
      </c>
      <c r="C1448" t="s">
        <v>1417</v>
      </c>
      <c r="D1448" t="str">
        <f t="shared" si="266"/>
        <v>Matt Hancock</v>
      </c>
      <c r="E1448" t="str">
        <f t="shared" si="267"/>
        <v>06:47</v>
      </c>
      <c r="F1448">
        <f t="shared" si="258"/>
        <v>1003</v>
      </c>
      <c r="H1448" t="str">
        <f t="shared" si="259"/>
        <v>Apr 3, 2020</v>
      </c>
      <c r="I1448" t="str">
        <f t="shared" si="261"/>
        <v>01:50</v>
      </c>
      <c r="J1448" s="5">
        <f t="shared" si="262"/>
        <v>4.7106481481481478E-3</v>
      </c>
      <c r="K1448">
        <f t="shared" si="260"/>
        <v>1.2731481481481483E-3</v>
      </c>
      <c r="L1448">
        <f t="shared" si="263"/>
        <v>3.6990740740740741E-2</v>
      </c>
      <c r="M1448">
        <f t="shared" si="265"/>
        <v>3.5717592592592592E-2</v>
      </c>
    </row>
    <row r="1449" spans="1:13" x14ac:dyDescent="0.2">
      <c r="A1449">
        <v>1448</v>
      </c>
      <c r="B1449" t="s">
        <v>1409</v>
      </c>
      <c r="C1449" t="s">
        <v>1418</v>
      </c>
      <c r="D1449" t="str">
        <f t="shared" si="266"/>
        <v>Matt Hancock</v>
      </c>
      <c r="E1449" t="str">
        <f t="shared" si="267"/>
        <v>07:56</v>
      </c>
      <c r="F1449">
        <f t="shared" si="258"/>
        <v>905</v>
      </c>
      <c r="H1449" t="str">
        <f t="shared" si="259"/>
        <v>Apr 3, 2020</v>
      </c>
      <c r="I1449" t="str">
        <f t="shared" si="261"/>
        <v>01:50</v>
      </c>
      <c r="J1449" s="5">
        <f t="shared" si="262"/>
        <v>5.5092592592592589E-3</v>
      </c>
      <c r="K1449">
        <f t="shared" si="260"/>
        <v>1.2731481481481483E-3</v>
      </c>
      <c r="L1449">
        <f t="shared" si="263"/>
        <v>3.6990740740740741E-2</v>
      </c>
      <c r="M1449">
        <f t="shared" si="265"/>
        <v>3.5717592592592592E-2</v>
      </c>
    </row>
    <row r="1450" spans="1:13" x14ac:dyDescent="0.2">
      <c r="A1450">
        <v>1449</v>
      </c>
      <c r="B1450" t="s">
        <v>1409</v>
      </c>
      <c r="C1450" t="s">
        <v>1419</v>
      </c>
      <c r="D1450" t="str">
        <f t="shared" si="266"/>
        <v>Matt Hancock</v>
      </c>
      <c r="E1450" t="str">
        <f t="shared" si="267"/>
        <v>08:57</v>
      </c>
      <c r="F1450">
        <f t="shared" si="258"/>
        <v>738</v>
      </c>
      <c r="H1450" t="str">
        <f t="shared" si="259"/>
        <v>Apr 3, 2020</v>
      </c>
      <c r="I1450" t="str">
        <f t="shared" si="261"/>
        <v>01:50</v>
      </c>
      <c r="J1450" s="5">
        <f t="shared" si="262"/>
        <v>6.215277777777777E-3</v>
      </c>
      <c r="K1450">
        <f t="shared" si="260"/>
        <v>1.2731481481481483E-3</v>
      </c>
      <c r="L1450">
        <f t="shared" si="263"/>
        <v>3.6990740740740741E-2</v>
      </c>
      <c r="M1450">
        <f t="shared" si="265"/>
        <v>3.5717592592592592E-2</v>
      </c>
    </row>
    <row r="1451" spans="1:13" x14ac:dyDescent="0.2">
      <c r="A1451">
        <v>1450</v>
      </c>
      <c r="B1451" t="s">
        <v>1409</v>
      </c>
      <c r="C1451" t="s">
        <v>1420</v>
      </c>
      <c r="D1451" t="str">
        <f t="shared" si="266"/>
        <v>Matt Hancock</v>
      </c>
      <c r="E1451" t="str">
        <f t="shared" si="267"/>
        <v>09:48</v>
      </c>
      <c r="F1451">
        <f t="shared" si="258"/>
        <v>671</v>
      </c>
      <c r="H1451" t="str">
        <f t="shared" si="259"/>
        <v>Apr 3, 2020</v>
      </c>
      <c r="I1451" t="str">
        <f t="shared" si="261"/>
        <v>01:50</v>
      </c>
      <c r="J1451" s="5">
        <f t="shared" si="262"/>
        <v>6.8055555555555569E-3</v>
      </c>
      <c r="K1451">
        <f t="shared" si="260"/>
        <v>1.2731481481481483E-3</v>
      </c>
      <c r="L1451">
        <f t="shared" si="263"/>
        <v>3.6990740740740741E-2</v>
      </c>
      <c r="M1451">
        <f t="shared" si="265"/>
        <v>3.5717592592592592E-2</v>
      </c>
    </row>
    <row r="1452" spans="1:13" x14ac:dyDescent="0.2">
      <c r="A1452">
        <v>1451</v>
      </c>
      <c r="B1452" t="s">
        <v>1409</v>
      </c>
      <c r="C1452" t="s">
        <v>1421</v>
      </c>
      <c r="D1452" t="str">
        <f t="shared" si="266"/>
        <v>Matt Hancock</v>
      </c>
      <c r="E1452" t="str">
        <f t="shared" si="267"/>
        <v>10:40</v>
      </c>
      <c r="F1452">
        <f t="shared" si="258"/>
        <v>410</v>
      </c>
      <c r="H1452" t="str">
        <f t="shared" si="259"/>
        <v>Apr 3, 2020</v>
      </c>
      <c r="I1452" t="str">
        <f t="shared" si="261"/>
        <v>01:50</v>
      </c>
      <c r="J1452" s="5">
        <f t="shared" si="262"/>
        <v>7.4074074074074068E-3</v>
      </c>
      <c r="K1452">
        <f t="shared" si="260"/>
        <v>1.2731481481481483E-3</v>
      </c>
      <c r="L1452">
        <f t="shared" si="263"/>
        <v>3.6990740740740741E-2</v>
      </c>
      <c r="M1452">
        <f t="shared" si="265"/>
        <v>3.5717592592592592E-2</v>
      </c>
    </row>
    <row r="1453" spans="1:13" x14ac:dyDescent="0.2">
      <c r="A1453">
        <v>1452</v>
      </c>
      <c r="B1453" t="s">
        <v>1409</v>
      </c>
      <c r="C1453" t="s">
        <v>1422</v>
      </c>
      <c r="D1453" t="str">
        <f t="shared" si="266"/>
        <v>Ruth May</v>
      </c>
      <c r="E1453" t="str">
        <f t="shared" si="267"/>
        <v>11:15</v>
      </c>
      <c r="F1453">
        <f t="shared" si="258"/>
        <v>502</v>
      </c>
      <c r="H1453" t="str">
        <f t="shared" si="259"/>
        <v>Apr 3, 2020</v>
      </c>
      <c r="I1453" t="str">
        <f t="shared" si="261"/>
        <v>11:15</v>
      </c>
      <c r="J1453" s="5">
        <f t="shared" si="262"/>
        <v>7.8125E-3</v>
      </c>
      <c r="K1453">
        <f t="shared" si="260"/>
        <v>7.8125E-3</v>
      </c>
      <c r="L1453">
        <f t="shared" si="263"/>
        <v>3.5277777777777776E-2</v>
      </c>
      <c r="M1453">
        <f t="shared" si="265"/>
        <v>2.7465277777777776E-2</v>
      </c>
    </row>
    <row r="1454" spans="1:13" x14ac:dyDescent="0.2">
      <c r="A1454">
        <v>1453</v>
      </c>
      <c r="B1454" t="s">
        <v>1409</v>
      </c>
      <c r="C1454" t="s">
        <v>1423</v>
      </c>
      <c r="D1454" t="str">
        <f t="shared" si="266"/>
        <v>Ruth May</v>
      </c>
      <c r="E1454" t="str">
        <f t="shared" si="267"/>
        <v>11:59</v>
      </c>
      <c r="F1454">
        <f t="shared" si="258"/>
        <v>1106</v>
      </c>
      <c r="H1454" t="str">
        <f t="shared" si="259"/>
        <v>Apr 3, 2020</v>
      </c>
      <c r="I1454" t="str">
        <f t="shared" si="261"/>
        <v>11:15</v>
      </c>
      <c r="J1454" s="5">
        <f t="shared" si="262"/>
        <v>8.3217592592592596E-3</v>
      </c>
      <c r="K1454">
        <f t="shared" si="260"/>
        <v>7.8125E-3</v>
      </c>
      <c r="L1454">
        <f t="shared" si="263"/>
        <v>3.5277777777777776E-2</v>
      </c>
      <c r="M1454">
        <f t="shared" si="265"/>
        <v>2.7465277777777776E-2</v>
      </c>
    </row>
    <row r="1455" spans="1:13" x14ac:dyDescent="0.2">
      <c r="A1455">
        <v>1454</v>
      </c>
      <c r="B1455" t="s">
        <v>1409</v>
      </c>
      <c r="C1455" t="s">
        <v>1424</v>
      </c>
      <c r="D1455" t="str">
        <f t="shared" si="266"/>
        <v>Ruth May</v>
      </c>
      <c r="E1455" t="str">
        <f t="shared" si="267"/>
        <v>13:26</v>
      </c>
      <c r="F1455">
        <f t="shared" si="258"/>
        <v>331</v>
      </c>
      <c r="H1455" t="str">
        <f t="shared" si="259"/>
        <v>Apr 3, 2020</v>
      </c>
      <c r="I1455" t="str">
        <f t="shared" si="261"/>
        <v>11:15</v>
      </c>
      <c r="J1455" s="5">
        <f t="shared" si="262"/>
        <v>9.3287037037037036E-3</v>
      </c>
      <c r="K1455">
        <f t="shared" si="260"/>
        <v>7.8125E-3</v>
      </c>
      <c r="L1455">
        <f t="shared" si="263"/>
        <v>3.5277777777777776E-2</v>
      </c>
      <c r="M1455">
        <f t="shared" si="265"/>
        <v>2.7465277777777776E-2</v>
      </c>
    </row>
    <row r="1456" spans="1:13" x14ac:dyDescent="0.2">
      <c r="A1456">
        <v>1455</v>
      </c>
      <c r="B1456" t="s">
        <v>1409</v>
      </c>
      <c r="C1456" t="s">
        <v>1425</v>
      </c>
      <c r="D1456" t="str">
        <f t="shared" si="266"/>
        <v>Matt Hancock</v>
      </c>
      <c r="E1456" t="str">
        <f t="shared" si="267"/>
        <v>13:53</v>
      </c>
      <c r="F1456">
        <f t="shared" si="258"/>
        <v>149</v>
      </c>
      <c r="H1456" t="str">
        <f t="shared" si="259"/>
        <v>Apr 3, 2020</v>
      </c>
      <c r="I1456" t="str">
        <f t="shared" si="261"/>
        <v>13:53</v>
      </c>
      <c r="J1456" s="5">
        <f t="shared" si="262"/>
        <v>9.6412037037037039E-3</v>
      </c>
      <c r="K1456">
        <f t="shared" si="260"/>
        <v>1.2731481481481483E-3</v>
      </c>
      <c r="L1456">
        <f t="shared" si="263"/>
        <v>3.6990740740740741E-2</v>
      </c>
      <c r="M1456">
        <f t="shared" si="265"/>
        <v>3.5717592592592592E-2</v>
      </c>
    </row>
    <row r="1457" spans="1:13" x14ac:dyDescent="0.2">
      <c r="A1457">
        <v>1456</v>
      </c>
      <c r="B1457" t="s">
        <v>1409</v>
      </c>
      <c r="C1457" t="s">
        <v>1426</v>
      </c>
      <c r="D1457" t="str">
        <f t="shared" si="266"/>
        <v>Jonathan Van-Tam</v>
      </c>
      <c r="E1457" t="str">
        <f t="shared" si="267"/>
        <v>14:01</v>
      </c>
      <c r="F1457">
        <f t="shared" si="258"/>
        <v>82</v>
      </c>
      <c r="H1457" t="str">
        <f t="shared" si="259"/>
        <v>Apr 3, 2020</v>
      </c>
      <c r="I1457" t="str">
        <f t="shared" si="261"/>
        <v>14:01</v>
      </c>
      <c r="J1457" s="5">
        <f t="shared" si="262"/>
        <v>9.7337962962962977E-3</v>
      </c>
      <c r="K1457">
        <f t="shared" si="260"/>
        <v>9.7337962962962977E-3</v>
      </c>
      <c r="L1457">
        <f t="shared" si="263"/>
        <v>3.1099537037037037E-2</v>
      </c>
      <c r="M1457">
        <f t="shared" si="265"/>
        <v>2.1365740740740741E-2</v>
      </c>
    </row>
    <row r="1458" spans="1:13" x14ac:dyDescent="0.2">
      <c r="A1458">
        <v>1457</v>
      </c>
      <c r="B1458" t="s">
        <v>1409</v>
      </c>
      <c r="C1458" t="s">
        <v>1427</v>
      </c>
      <c r="D1458" t="str">
        <f t="shared" si="266"/>
        <v>Jonathan Van-Tam</v>
      </c>
      <c r="E1458" t="str">
        <f t="shared" si="267"/>
        <v>14:03</v>
      </c>
      <c r="F1458">
        <f t="shared" si="258"/>
        <v>205</v>
      </c>
      <c r="H1458" t="str">
        <f t="shared" si="259"/>
        <v>Apr 3, 2020</v>
      </c>
      <c r="I1458" t="str">
        <f t="shared" si="261"/>
        <v>14:01</v>
      </c>
      <c r="J1458" s="5">
        <f t="shared" si="262"/>
        <v>9.7569444444444448E-3</v>
      </c>
      <c r="K1458">
        <f t="shared" si="260"/>
        <v>9.7337962962962977E-3</v>
      </c>
      <c r="L1458">
        <f t="shared" si="263"/>
        <v>3.1099537037037037E-2</v>
      </c>
      <c r="M1458">
        <f t="shared" si="265"/>
        <v>2.1365740740740741E-2</v>
      </c>
    </row>
    <row r="1459" spans="1:13" x14ac:dyDescent="0.2">
      <c r="A1459">
        <v>1458</v>
      </c>
      <c r="B1459" t="s">
        <v>1409</v>
      </c>
      <c r="C1459" t="s">
        <v>1428</v>
      </c>
      <c r="D1459" t="str">
        <f t="shared" si="266"/>
        <v>Jonathan Van-Tam</v>
      </c>
      <c r="E1459" t="str">
        <f t="shared" si="267"/>
        <v>14:18</v>
      </c>
      <c r="F1459">
        <f t="shared" si="258"/>
        <v>672</v>
      </c>
      <c r="H1459" t="str">
        <f t="shared" si="259"/>
        <v>Apr 3, 2020</v>
      </c>
      <c r="I1459" t="str">
        <f t="shared" si="261"/>
        <v>14:01</v>
      </c>
      <c r="J1459" s="5">
        <f t="shared" si="262"/>
        <v>9.9305555555555553E-3</v>
      </c>
      <c r="K1459">
        <f t="shared" si="260"/>
        <v>9.7337962962962977E-3</v>
      </c>
      <c r="L1459">
        <f t="shared" si="263"/>
        <v>3.1099537037037037E-2</v>
      </c>
      <c r="M1459">
        <f t="shared" si="265"/>
        <v>2.1365740740740741E-2</v>
      </c>
    </row>
    <row r="1460" spans="1:13" x14ac:dyDescent="0.2">
      <c r="A1460">
        <v>1459</v>
      </c>
      <c r="B1460" t="s">
        <v>1409</v>
      </c>
      <c r="C1460" t="s">
        <v>1429</v>
      </c>
      <c r="D1460" t="str">
        <f t="shared" si="266"/>
        <v>Jonathan Van-Tam</v>
      </c>
      <c r="E1460" t="str">
        <f t="shared" si="267"/>
        <v>15:04</v>
      </c>
      <c r="F1460">
        <f t="shared" si="258"/>
        <v>787</v>
      </c>
      <c r="H1460" t="str">
        <f t="shared" si="259"/>
        <v>Apr 3, 2020</v>
      </c>
      <c r="I1460" t="str">
        <f t="shared" si="261"/>
        <v>14:01</v>
      </c>
      <c r="J1460" s="5">
        <f t="shared" si="262"/>
        <v>1.0462962962962964E-2</v>
      </c>
      <c r="K1460">
        <f t="shared" si="260"/>
        <v>9.7337962962962977E-3</v>
      </c>
      <c r="L1460">
        <f t="shared" si="263"/>
        <v>3.1099537037037037E-2</v>
      </c>
      <c r="M1460">
        <f t="shared" si="265"/>
        <v>2.1365740740740741E-2</v>
      </c>
    </row>
    <row r="1461" spans="1:13" x14ac:dyDescent="0.2">
      <c r="A1461">
        <v>1460</v>
      </c>
      <c r="B1461" t="s">
        <v>1409</v>
      </c>
      <c r="C1461" t="s">
        <v>1430</v>
      </c>
      <c r="D1461" t="str">
        <f t="shared" si="266"/>
        <v>Jonathan Van-Tam</v>
      </c>
      <c r="E1461" t="str">
        <f t="shared" si="267"/>
        <v>16:09</v>
      </c>
      <c r="F1461">
        <f t="shared" si="258"/>
        <v>178</v>
      </c>
      <c r="H1461" t="str">
        <f t="shared" si="259"/>
        <v>Apr 3, 2020</v>
      </c>
      <c r="I1461" t="str">
        <f t="shared" si="261"/>
        <v>14:01</v>
      </c>
      <c r="J1461" s="5">
        <f t="shared" si="262"/>
        <v>1.1215277777777777E-2</v>
      </c>
      <c r="K1461">
        <f t="shared" si="260"/>
        <v>9.7337962962962977E-3</v>
      </c>
      <c r="L1461">
        <f t="shared" si="263"/>
        <v>3.1099537037037037E-2</v>
      </c>
      <c r="M1461">
        <f t="shared" si="265"/>
        <v>2.1365740740740741E-2</v>
      </c>
    </row>
    <row r="1462" spans="1:13" x14ac:dyDescent="0.2">
      <c r="A1462">
        <v>1461</v>
      </c>
      <c r="B1462" t="s">
        <v>1409</v>
      </c>
      <c r="C1462" t="s">
        <v>1431</v>
      </c>
      <c r="D1462" t="str">
        <f t="shared" si="266"/>
        <v>Jonathan Van-Tam</v>
      </c>
      <c r="E1462" t="str">
        <f t="shared" si="267"/>
        <v>16:22</v>
      </c>
      <c r="F1462">
        <f t="shared" si="258"/>
        <v>424</v>
      </c>
      <c r="H1462" t="str">
        <f t="shared" si="259"/>
        <v>Apr 3, 2020</v>
      </c>
      <c r="I1462" t="str">
        <f t="shared" si="261"/>
        <v>14:01</v>
      </c>
      <c r="J1462" s="5">
        <f t="shared" si="262"/>
        <v>1.136574074074074E-2</v>
      </c>
      <c r="K1462">
        <f t="shared" si="260"/>
        <v>9.7337962962962977E-3</v>
      </c>
      <c r="L1462">
        <f t="shared" si="263"/>
        <v>3.1099537037037037E-2</v>
      </c>
      <c r="M1462">
        <f t="shared" si="265"/>
        <v>2.1365740740740741E-2</v>
      </c>
    </row>
    <row r="1463" spans="1:13" x14ac:dyDescent="0.2">
      <c r="A1463">
        <v>1462</v>
      </c>
      <c r="B1463" t="s">
        <v>1409</v>
      </c>
      <c r="C1463" t="s">
        <v>1432</v>
      </c>
      <c r="D1463" t="str">
        <f t="shared" si="266"/>
        <v>Jonathan Van-Tam</v>
      </c>
      <c r="E1463" t="str">
        <f t="shared" si="267"/>
        <v>16:57</v>
      </c>
      <c r="F1463">
        <f t="shared" si="258"/>
        <v>484</v>
      </c>
      <c r="H1463" t="str">
        <f t="shared" si="259"/>
        <v>Apr 3, 2020</v>
      </c>
      <c r="I1463" t="str">
        <f t="shared" si="261"/>
        <v>14:01</v>
      </c>
      <c r="J1463" s="5">
        <f t="shared" si="262"/>
        <v>1.1770833333333333E-2</v>
      </c>
      <c r="K1463">
        <f t="shared" si="260"/>
        <v>9.7337962962962977E-3</v>
      </c>
      <c r="L1463">
        <f t="shared" si="263"/>
        <v>3.1099537037037037E-2</v>
      </c>
      <c r="M1463">
        <f t="shared" si="265"/>
        <v>2.1365740740740741E-2</v>
      </c>
    </row>
    <row r="1464" spans="1:13" x14ac:dyDescent="0.2">
      <c r="A1464">
        <v>1463</v>
      </c>
      <c r="B1464" t="s">
        <v>1409</v>
      </c>
      <c r="C1464" t="s">
        <v>1433</v>
      </c>
      <c r="D1464" t="str">
        <f t="shared" si="266"/>
        <v>Jonathan Van-Tam</v>
      </c>
      <c r="E1464" t="str">
        <f t="shared" si="267"/>
        <v>17:37</v>
      </c>
      <c r="F1464">
        <f t="shared" si="258"/>
        <v>506</v>
      </c>
      <c r="H1464" t="str">
        <f t="shared" si="259"/>
        <v>Apr 3, 2020</v>
      </c>
      <c r="I1464" t="str">
        <f t="shared" si="261"/>
        <v>14:01</v>
      </c>
      <c r="J1464" s="5">
        <f t="shared" si="262"/>
        <v>1.2233796296296296E-2</v>
      </c>
      <c r="K1464">
        <f t="shared" si="260"/>
        <v>9.7337962962962977E-3</v>
      </c>
      <c r="L1464">
        <f t="shared" si="263"/>
        <v>3.1099537037037037E-2</v>
      </c>
      <c r="M1464">
        <f t="shared" si="265"/>
        <v>2.1365740740740741E-2</v>
      </c>
    </row>
    <row r="1465" spans="1:13" x14ac:dyDescent="0.2">
      <c r="A1465">
        <v>1464</v>
      </c>
      <c r="B1465" t="s">
        <v>1409</v>
      </c>
      <c r="C1465" t="s">
        <v>1434</v>
      </c>
      <c r="D1465" t="str">
        <f t="shared" si="266"/>
        <v>Jonathan Van-Tam</v>
      </c>
      <c r="E1465" t="str">
        <f t="shared" si="267"/>
        <v>18:18</v>
      </c>
      <c r="F1465">
        <f t="shared" si="258"/>
        <v>579</v>
      </c>
      <c r="H1465" t="str">
        <f t="shared" si="259"/>
        <v>Apr 3, 2020</v>
      </c>
      <c r="I1465" t="str">
        <f t="shared" si="261"/>
        <v>14:01</v>
      </c>
      <c r="J1465" s="5">
        <f t="shared" si="262"/>
        <v>1.2708333333333334E-2</v>
      </c>
      <c r="K1465">
        <f t="shared" si="260"/>
        <v>9.7337962962962977E-3</v>
      </c>
      <c r="L1465">
        <f t="shared" si="263"/>
        <v>3.1099537037037037E-2</v>
      </c>
      <c r="M1465">
        <f t="shared" si="265"/>
        <v>2.1365740740740741E-2</v>
      </c>
    </row>
    <row r="1466" spans="1:13" x14ac:dyDescent="0.2">
      <c r="A1466">
        <v>1465</v>
      </c>
      <c r="B1466" t="s">
        <v>1409</v>
      </c>
      <c r="C1466" t="s">
        <v>1435</v>
      </c>
      <c r="D1466" t="str">
        <f t="shared" si="266"/>
        <v>Jonathan Van-Tam</v>
      </c>
      <c r="E1466" t="str">
        <f t="shared" si="267"/>
        <v>19:02</v>
      </c>
      <c r="F1466">
        <f t="shared" si="258"/>
        <v>537</v>
      </c>
      <c r="H1466" t="str">
        <f t="shared" si="259"/>
        <v>Apr 3, 2020</v>
      </c>
      <c r="I1466" t="str">
        <f t="shared" si="261"/>
        <v>14:01</v>
      </c>
      <c r="J1466" s="5">
        <f t="shared" si="262"/>
        <v>1.3217592592592593E-2</v>
      </c>
      <c r="K1466">
        <f t="shared" si="260"/>
        <v>9.7337962962962977E-3</v>
      </c>
      <c r="L1466">
        <f t="shared" si="263"/>
        <v>3.1099537037037037E-2</v>
      </c>
      <c r="M1466">
        <f t="shared" si="265"/>
        <v>2.1365740740740741E-2</v>
      </c>
    </row>
    <row r="1467" spans="1:13" x14ac:dyDescent="0.2">
      <c r="A1467">
        <v>1466</v>
      </c>
      <c r="B1467" t="s">
        <v>1409</v>
      </c>
      <c r="C1467" t="s">
        <v>1436</v>
      </c>
      <c r="D1467" t="str">
        <f t="shared" si="266"/>
        <v>Jonathan Van-Tam</v>
      </c>
      <c r="E1467" t="str">
        <f t="shared" si="267"/>
        <v>19:39</v>
      </c>
      <c r="F1467">
        <f t="shared" si="258"/>
        <v>422</v>
      </c>
      <c r="H1467" t="str">
        <f t="shared" si="259"/>
        <v>Apr 3, 2020</v>
      </c>
      <c r="I1467" t="str">
        <f t="shared" si="261"/>
        <v>14:01</v>
      </c>
      <c r="J1467" s="5">
        <f t="shared" si="262"/>
        <v>1.3645833333333331E-2</v>
      </c>
      <c r="K1467">
        <f t="shared" si="260"/>
        <v>9.7337962962962977E-3</v>
      </c>
      <c r="L1467">
        <f t="shared" si="263"/>
        <v>3.1099537037037037E-2</v>
      </c>
      <c r="M1467">
        <f t="shared" si="265"/>
        <v>2.1365740740740741E-2</v>
      </c>
    </row>
    <row r="1468" spans="1:13" x14ac:dyDescent="0.2">
      <c r="A1468">
        <v>1467</v>
      </c>
      <c r="B1468" t="s">
        <v>1409</v>
      </c>
      <c r="C1468" t="s">
        <v>1437</v>
      </c>
      <c r="D1468" t="str">
        <f t="shared" si="266"/>
        <v>Jonathan Van-Tam</v>
      </c>
      <c r="E1468" t="str">
        <f t="shared" si="267"/>
        <v>20:07</v>
      </c>
      <c r="F1468">
        <f t="shared" si="258"/>
        <v>480</v>
      </c>
      <c r="H1468" t="str">
        <f t="shared" si="259"/>
        <v>Apr 3, 2020</v>
      </c>
      <c r="I1468" t="str">
        <f t="shared" si="261"/>
        <v>14:01</v>
      </c>
      <c r="J1468" s="5">
        <f t="shared" si="262"/>
        <v>1.3969907407407408E-2</v>
      </c>
      <c r="K1468">
        <f t="shared" si="260"/>
        <v>9.7337962962962977E-3</v>
      </c>
      <c r="L1468">
        <f t="shared" si="263"/>
        <v>3.1099537037037037E-2</v>
      </c>
      <c r="M1468">
        <f t="shared" si="265"/>
        <v>2.1365740740740741E-2</v>
      </c>
    </row>
    <row r="1469" spans="1:13" x14ac:dyDescent="0.2">
      <c r="A1469">
        <v>1468</v>
      </c>
      <c r="B1469" t="s">
        <v>1409</v>
      </c>
      <c r="C1469" t="s">
        <v>1438</v>
      </c>
      <c r="D1469" t="str">
        <f t="shared" si="266"/>
        <v>Jonathan Van-Tam</v>
      </c>
      <c r="E1469" t="str">
        <f t="shared" si="267"/>
        <v>20:42</v>
      </c>
      <c r="F1469">
        <f t="shared" si="258"/>
        <v>47</v>
      </c>
      <c r="H1469" t="str">
        <f t="shared" si="259"/>
        <v>Apr 3, 2020</v>
      </c>
      <c r="I1469" t="str">
        <f t="shared" si="261"/>
        <v>14:01</v>
      </c>
      <c r="J1469" s="5">
        <f t="shared" si="262"/>
        <v>1.4374999999999999E-2</v>
      </c>
      <c r="K1469">
        <f t="shared" si="260"/>
        <v>9.7337962962962977E-3</v>
      </c>
      <c r="L1469">
        <f t="shared" si="263"/>
        <v>3.1099537037037037E-2</v>
      </c>
      <c r="M1469">
        <f t="shared" si="265"/>
        <v>2.1365740740740741E-2</v>
      </c>
    </row>
    <row r="1470" spans="1:13" x14ac:dyDescent="0.2">
      <c r="A1470">
        <v>1469</v>
      </c>
      <c r="B1470" t="s">
        <v>1409</v>
      </c>
      <c r="C1470" t="s">
        <v>1439</v>
      </c>
      <c r="D1470" t="str">
        <f t="shared" si="266"/>
        <v>Matt Hancock</v>
      </c>
      <c r="E1470" t="str">
        <f t="shared" si="267"/>
        <v>20:43</v>
      </c>
      <c r="F1470">
        <f t="shared" si="258"/>
        <v>129</v>
      </c>
      <c r="H1470" t="str">
        <f t="shared" si="259"/>
        <v>Apr 3, 2020</v>
      </c>
      <c r="I1470" t="str">
        <f t="shared" si="261"/>
        <v>20:43</v>
      </c>
      <c r="J1470" s="5">
        <f t="shared" si="262"/>
        <v>1.4386574074074072E-2</v>
      </c>
      <c r="K1470">
        <f t="shared" si="260"/>
        <v>1.2731481481481483E-3</v>
      </c>
      <c r="L1470">
        <f t="shared" si="263"/>
        <v>3.6990740740740741E-2</v>
      </c>
      <c r="M1470">
        <f t="shared" si="265"/>
        <v>3.5717592592592592E-2</v>
      </c>
    </row>
    <row r="1471" spans="1:13" x14ac:dyDescent="0.2">
      <c r="A1471">
        <v>1470</v>
      </c>
      <c r="B1471" t="s">
        <v>1409</v>
      </c>
      <c r="C1471" t="s">
        <v>1440</v>
      </c>
      <c r="D1471" t="str">
        <f t="shared" si="266"/>
        <v>Hugh Pym</v>
      </c>
      <c r="E1471" t="str">
        <f t="shared" si="267"/>
        <v>20:54</v>
      </c>
      <c r="F1471">
        <f t="shared" si="258"/>
        <v>315</v>
      </c>
      <c r="H1471" t="str">
        <f t="shared" si="259"/>
        <v>Apr 3, 2020</v>
      </c>
      <c r="I1471" t="str">
        <f t="shared" si="261"/>
        <v>20:54</v>
      </c>
      <c r="J1471" s="5">
        <f t="shared" si="262"/>
        <v>1.4513888888888889E-2</v>
      </c>
      <c r="K1471">
        <f t="shared" si="260"/>
        <v>1.4513888888888889E-2</v>
      </c>
      <c r="L1471">
        <f t="shared" si="263"/>
        <v>1.4513888888888889E-2</v>
      </c>
      <c r="M1471">
        <f t="shared" si="265"/>
        <v>0</v>
      </c>
    </row>
    <row r="1472" spans="1:13" x14ac:dyDescent="0.2">
      <c r="A1472">
        <v>1471</v>
      </c>
      <c r="B1472" t="s">
        <v>1409</v>
      </c>
      <c r="C1472" t="s">
        <v>1441</v>
      </c>
      <c r="D1472" t="str">
        <f t="shared" si="266"/>
        <v>Jonathan Van-Tam</v>
      </c>
      <c r="E1472" t="str">
        <f t="shared" si="267"/>
        <v>21:14</v>
      </c>
      <c r="F1472">
        <f t="shared" si="258"/>
        <v>179</v>
      </c>
      <c r="H1472" t="str">
        <f t="shared" si="259"/>
        <v>Apr 3, 2020</v>
      </c>
      <c r="I1472" t="str">
        <f t="shared" si="261"/>
        <v>21:14</v>
      </c>
      <c r="J1472" s="5">
        <f t="shared" si="262"/>
        <v>1.4745370370370372E-2</v>
      </c>
      <c r="K1472">
        <f t="shared" si="260"/>
        <v>9.7337962962962977E-3</v>
      </c>
      <c r="L1472">
        <f t="shared" si="263"/>
        <v>3.1099537037037037E-2</v>
      </c>
      <c r="M1472">
        <f t="shared" si="265"/>
        <v>2.1365740740740741E-2</v>
      </c>
    </row>
    <row r="1473" spans="1:13" x14ac:dyDescent="0.2">
      <c r="A1473">
        <v>1472</v>
      </c>
      <c r="B1473" t="s">
        <v>1409</v>
      </c>
      <c r="C1473" t="s">
        <v>1442</v>
      </c>
      <c r="D1473" t="str">
        <f t="shared" si="266"/>
        <v>Jonathan Van-Tam</v>
      </c>
      <c r="E1473" t="str">
        <f t="shared" si="267"/>
        <v>21:24</v>
      </c>
      <c r="F1473">
        <f t="shared" si="258"/>
        <v>631</v>
      </c>
      <c r="H1473" t="str">
        <f t="shared" si="259"/>
        <v>Apr 3, 2020</v>
      </c>
      <c r="I1473" t="str">
        <f t="shared" si="261"/>
        <v>21:14</v>
      </c>
      <c r="J1473" s="5">
        <f t="shared" si="262"/>
        <v>1.486111111111111E-2</v>
      </c>
      <c r="K1473">
        <f t="shared" si="260"/>
        <v>9.7337962962962977E-3</v>
      </c>
      <c r="L1473">
        <f t="shared" si="263"/>
        <v>3.1099537037037037E-2</v>
      </c>
      <c r="M1473">
        <f t="shared" si="265"/>
        <v>2.1365740740740741E-2</v>
      </c>
    </row>
    <row r="1474" spans="1:13" x14ac:dyDescent="0.2">
      <c r="A1474">
        <v>1473</v>
      </c>
      <c r="B1474" t="s">
        <v>1409</v>
      </c>
      <c r="C1474" t="s">
        <v>1443</v>
      </c>
      <c r="D1474" t="str">
        <f t="shared" si="266"/>
        <v>Jonathan Van-Tam</v>
      </c>
      <c r="E1474" t="str">
        <f t="shared" si="267"/>
        <v>22:07</v>
      </c>
      <c r="F1474">
        <f t="shared" ref="F1474:F1537" si="268">LEN(C1474)</f>
        <v>171</v>
      </c>
      <c r="H1474" t="str">
        <f t="shared" ref="H1474:H1537" si="269">IF(ISBLANK(G1474),H1473,C1474)</f>
        <v>Apr 3, 2020</v>
      </c>
      <c r="I1474" t="str">
        <f t="shared" si="261"/>
        <v>21:14</v>
      </c>
      <c r="J1474" s="5">
        <f t="shared" si="262"/>
        <v>1.5358796296296296E-2</v>
      </c>
      <c r="K1474">
        <f t="shared" ref="K1474:K1537" si="270">_xlfn.MINIFS(J:J,D:D,D1474,B:B,B1474)</f>
        <v>9.7337962962962977E-3</v>
      </c>
      <c r="L1474">
        <f t="shared" si="263"/>
        <v>3.1099537037037037E-2</v>
      </c>
      <c r="M1474">
        <f t="shared" si="265"/>
        <v>2.1365740740740741E-2</v>
      </c>
    </row>
    <row r="1475" spans="1:13" x14ac:dyDescent="0.2">
      <c r="A1475">
        <v>1474</v>
      </c>
      <c r="B1475" t="s">
        <v>1409</v>
      </c>
      <c r="C1475" t="s">
        <v>1444</v>
      </c>
      <c r="D1475" t="str">
        <f t="shared" ref="D1475:D1506" si="271">LEFT(C1475,FIND("(",C1475)-3)</f>
        <v>Jonathan Van-Tam</v>
      </c>
      <c r="E1475" t="str">
        <f t="shared" ref="E1475:E1506" si="272">MID(C1475,FIND("(",C1475)+1,5)</f>
        <v>22:19</v>
      </c>
      <c r="F1475">
        <f t="shared" si="268"/>
        <v>303</v>
      </c>
      <c r="H1475" t="str">
        <f t="shared" si="269"/>
        <v>Apr 3, 2020</v>
      </c>
      <c r="I1475" t="str">
        <f t="shared" si="261"/>
        <v>21:14</v>
      </c>
      <c r="J1475" s="5">
        <f t="shared" si="262"/>
        <v>1.5497685185185186E-2</v>
      </c>
      <c r="K1475">
        <f t="shared" si="270"/>
        <v>9.7337962962962977E-3</v>
      </c>
      <c r="L1475">
        <f t="shared" si="263"/>
        <v>3.1099537037037037E-2</v>
      </c>
      <c r="M1475">
        <f t="shared" si="265"/>
        <v>2.1365740740740741E-2</v>
      </c>
    </row>
    <row r="1476" spans="1:13" x14ac:dyDescent="0.2">
      <c r="A1476">
        <v>1475</v>
      </c>
      <c r="B1476" t="s">
        <v>1409</v>
      </c>
      <c r="C1476" t="s">
        <v>1445</v>
      </c>
      <c r="D1476" t="str">
        <f t="shared" si="271"/>
        <v>Matt Hancock</v>
      </c>
      <c r="E1476" t="str">
        <f t="shared" si="272"/>
        <v>22:40</v>
      </c>
      <c r="F1476">
        <f t="shared" si="268"/>
        <v>85</v>
      </c>
      <c r="H1476" t="str">
        <f t="shared" si="269"/>
        <v>Apr 3, 2020</v>
      </c>
      <c r="I1476" t="str">
        <f t="shared" si="261"/>
        <v>22:40</v>
      </c>
      <c r="J1476" s="5">
        <f t="shared" si="262"/>
        <v>1.5740740740740743E-2</v>
      </c>
      <c r="K1476">
        <f t="shared" si="270"/>
        <v>1.2731481481481483E-3</v>
      </c>
      <c r="L1476">
        <f t="shared" si="263"/>
        <v>3.6990740740740741E-2</v>
      </c>
      <c r="M1476">
        <f t="shared" si="265"/>
        <v>3.5717592592592592E-2</v>
      </c>
    </row>
    <row r="1477" spans="1:13" x14ac:dyDescent="0.2">
      <c r="A1477">
        <v>1476</v>
      </c>
      <c r="B1477" t="s">
        <v>1409</v>
      </c>
      <c r="C1477" t="s">
        <v>1446</v>
      </c>
      <c r="D1477" t="str">
        <f t="shared" si="271"/>
        <v>Robert Peston</v>
      </c>
      <c r="E1477" t="str">
        <f t="shared" si="272"/>
        <v>22:46</v>
      </c>
      <c r="F1477">
        <f t="shared" si="268"/>
        <v>293</v>
      </c>
      <c r="H1477" t="str">
        <f t="shared" si="269"/>
        <v>Apr 3, 2020</v>
      </c>
      <c r="I1477" t="str">
        <f t="shared" si="261"/>
        <v>22:46</v>
      </c>
      <c r="J1477" s="5">
        <f t="shared" si="262"/>
        <v>1.5810185185185184E-2</v>
      </c>
      <c r="K1477">
        <f t="shared" si="270"/>
        <v>1.5810185185185184E-2</v>
      </c>
      <c r="L1477">
        <f t="shared" si="263"/>
        <v>1.9479166666666669E-2</v>
      </c>
      <c r="M1477">
        <f t="shared" si="265"/>
        <v>3.6689814814814849E-3</v>
      </c>
    </row>
    <row r="1478" spans="1:13" x14ac:dyDescent="0.2">
      <c r="A1478">
        <v>1477</v>
      </c>
      <c r="B1478" t="s">
        <v>1409</v>
      </c>
      <c r="C1478" t="s">
        <v>1447</v>
      </c>
      <c r="D1478" t="str">
        <f t="shared" si="271"/>
        <v>Robert Peston</v>
      </c>
      <c r="E1478" t="str">
        <f t="shared" si="272"/>
        <v>23:03</v>
      </c>
      <c r="F1478">
        <f t="shared" si="268"/>
        <v>408</v>
      </c>
      <c r="H1478" t="str">
        <f t="shared" si="269"/>
        <v>Apr 3, 2020</v>
      </c>
      <c r="I1478" t="str">
        <f t="shared" ref="I1478:I1541" si="273">IF(D1478=D1477,I1477,E1478)</f>
        <v>22:46</v>
      </c>
      <c r="J1478" s="5">
        <f t="shared" ref="J1478:J1541" si="274">TIME(0,LEFT(E1478,2),RIGHT(E1478,2))</f>
        <v>1.6006944444444445E-2</v>
      </c>
      <c r="K1478">
        <f t="shared" si="270"/>
        <v>1.5810185185185184E-2</v>
      </c>
      <c r="L1478">
        <f t="shared" ref="L1478:L1541" si="275">_xlfn.MAXIFS(J:J,D:D,D1478,B:B,B1478)</f>
        <v>1.9479166666666669E-2</v>
      </c>
      <c r="M1478">
        <f t="shared" si="265"/>
        <v>3.6689814814814849E-3</v>
      </c>
    </row>
    <row r="1479" spans="1:13" x14ac:dyDescent="0.2">
      <c r="A1479">
        <v>1478</v>
      </c>
      <c r="B1479" t="s">
        <v>1409</v>
      </c>
      <c r="C1479" t="s">
        <v>1448</v>
      </c>
      <c r="D1479" t="str">
        <f t="shared" si="271"/>
        <v>Robert Peston</v>
      </c>
      <c r="E1479" t="str">
        <f t="shared" si="272"/>
        <v>23:28</v>
      </c>
      <c r="F1479">
        <f t="shared" si="268"/>
        <v>532</v>
      </c>
      <c r="H1479" t="str">
        <f t="shared" si="269"/>
        <v>Apr 3, 2020</v>
      </c>
      <c r="I1479" t="str">
        <f t="shared" si="273"/>
        <v>22:46</v>
      </c>
      <c r="J1479" s="5">
        <f t="shared" si="274"/>
        <v>1.6296296296296295E-2</v>
      </c>
      <c r="K1479">
        <f t="shared" si="270"/>
        <v>1.5810185185185184E-2</v>
      </c>
      <c r="L1479">
        <f t="shared" si="275"/>
        <v>1.9479166666666669E-2</v>
      </c>
      <c r="M1479">
        <f t="shared" si="265"/>
        <v>3.6689814814814849E-3</v>
      </c>
    </row>
    <row r="1480" spans="1:13" x14ac:dyDescent="0.2">
      <c r="A1480">
        <v>1479</v>
      </c>
      <c r="B1480" t="s">
        <v>1409</v>
      </c>
      <c r="C1480" t="s">
        <v>1449</v>
      </c>
      <c r="D1480" t="str">
        <f t="shared" si="271"/>
        <v>Matt Hancock</v>
      </c>
      <c r="E1480" t="str">
        <f t="shared" si="272"/>
        <v>24:01</v>
      </c>
      <c r="F1480">
        <f t="shared" si="268"/>
        <v>584</v>
      </c>
      <c r="H1480" t="str">
        <f t="shared" si="269"/>
        <v>Apr 3, 2020</v>
      </c>
      <c r="I1480" t="str">
        <f t="shared" si="273"/>
        <v>24:01</v>
      </c>
      <c r="J1480" s="5">
        <f t="shared" si="274"/>
        <v>1.667824074074074E-2</v>
      </c>
      <c r="K1480">
        <f t="shared" si="270"/>
        <v>1.2731481481481483E-3</v>
      </c>
      <c r="L1480">
        <f t="shared" si="275"/>
        <v>3.6990740740740741E-2</v>
      </c>
      <c r="M1480">
        <f t="shared" si="265"/>
        <v>3.5717592592592592E-2</v>
      </c>
    </row>
    <row r="1481" spans="1:13" x14ac:dyDescent="0.2">
      <c r="A1481">
        <v>1480</v>
      </c>
      <c r="B1481" t="s">
        <v>1409</v>
      </c>
      <c r="C1481" t="s">
        <v>1450</v>
      </c>
      <c r="D1481" t="str">
        <f t="shared" si="271"/>
        <v>Matt Hancock</v>
      </c>
      <c r="E1481" t="str">
        <f t="shared" si="272"/>
        <v>24:42</v>
      </c>
      <c r="F1481">
        <f t="shared" si="268"/>
        <v>350</v>
      </c>
      <c r="H1481" t="str">
        <f t="shared" si="269"/>
        <v>Apr 3, 2020</v>
      </c>
      <c r="I1481" t="str">
        <f t="shared" si="273"/>
        <v>24:01</v>
      </c>
      <c r="J1481" s="5">
        <f t="shared" si="274"/>
        <v>1.7152777777777777E-2</v>
      </c>
      <c r="K1481">
        <f t="shared" si="270"/>
        <v>1.2731481481481483E-3</v>
      </c>
      <c r="L1481">
        <f t="shared" si="275"/>
        <v>3.6990740740740741E-2</v>
      </c>
      <c r="M1481">
        <f t="shared" si="265"/>
        <v>3.5717592592592592E-2</v>
      </c>
    </row>
    <row r="1482" spans="1:13" x14ac:dyDescent="0.2">
      <c r="A1482">
        <v>1481</v>
      </c>
      <c r="B1482" t="s">
        <v>1409</v>
      </c>
      <c r="C1482" t="s">
        <v>1451</v>
      </c>
      <c r="D1482" t="str">
        <f t="shared" si="271"/>
        <v>Matt Hancock</v>
      </c>
      <c r="E1482" t="str">
        <f t="shared" si="272"/>
        <v>25:07</v>
      </c>
      <c r="F1482">
        <f t="shared" si="268"/>
        <v>135</v>
      </c>
      <c r="H1482" t="str">
        <f t="shared" si="269"/>
        <v>Apr 3, 2020</v>
      </c>
      <c r="I1482" t="str">
        <f t="shared" si="273"/>
        <v>24:01</v>
      </c>
      <c r="J1482" s="5">
        <f t="shared" si="274"/>
        <v>1.744212962962963E-2</v>
      </c>
      <c r="K1482">
        <f t="shared" si="270"/>
        <v>1.2731481481481483E-3</v>
      </c>
      <c r="L1482">
        <f t="shared" si="275"/>
        <v>3.6990740740740741E-2</v>
      </c>
      <c r="M1482">
        <f t="shared" si="265"/>
        <v>3.5717592592592592E-2</v>
      </c>
    </row>
    <row r="1483" spans="1:13" x14ac:dyDescent="0.2">
      <c r="A1483">
        <v>1482</v>
      </c>
      <c r="B1483" t="s">
        <v>1409</v>
      </c>
      <c r="C1483" t="s">
        <v>1452</v>
      </c>
      <c r="D1483" t="str">
        <f t="shared" si="271"/>
        <v>Jonathan Van-Tam</v>
      </c>
      <c r="E1483" t="str">
        <f t="shared" si="272"/>
        <v>25:13</v>
      </c>
      <c r="F1483">
        <f t="shared" si="268"/>
        <v>87</v>
      </c>
      <c r="H1483" t="str">
        <f t="shared" si="269"/>
        <v>Apr 3, 2020</v>
      </c>
      <c r="I1483" t="str">
        <f t="shared" si="273"/>
        <v>25:13</v>
      </c>
      <c r="J1483" s="5">
        <f t="shared" si="274"/>
        <v>1.7511574074074072E-2</v>
      </c>
      <c r="K1483">
        <f t="shared" si="270"/>
        <v>9.7337962962962977E-3</v>
      </c>
      <c r="L1483">
        <f t="shared" si="275"/>
        <v>3.1099537037037037E-2</v>
      </c>
      <c r="M1483">
        <f t="shared" si="265"/>
        <v>2.1365740740740741E-2</v>
      </c>
    </row>
    <row r="1484" spans="1:13" x14ac:dyDescent="0.2">
      <c r="A1484">
        <v>1483</v>
      </c>
      <c r="B1484" t="s">
        <v>1409</v>
      </c>
      <c r="C1484" t="s">
        <v>1453</v>
      </c>
      <c r="D1484" t="str">
        <f t="shared" si="271"/>
        <v>Jonathan Van-Tam</v>
      </c>
      <c r="E1484" t="str">
        <f t="shared" si="272"/>
        <v>25:16</v>
      </c>
      <c r="F1484">
        <f t="shared" si="268"/>
        <v>707</v>
      </c>
      <c r="H1484" t="str">
        <f t="shared" si="269"/>
        <v>Apr 3, 2020</v>
      </c>
      <c r="I1484" t="str">
        <f t="shared" si="273"/>
        <v>25:13</v>
      </c>
      <c r="J1484" s="5">
        <f t="shared" si="274"/>
        <v>1.7546296296296296E-2</v>
      </c>
      <c r="K1484">
        <f t="shared" si="270"/>
        <v>9.7337962962962977E-3</v>
      </c>
      <c r="L1484">
        <f t="shared" si="275"/>
        <v>3.1099537037037037E-2</v>
      </c>
      <c r="M1484">
        <f t="shared" si="265"/>
        <v>2.1365740740740741E-2</v>
      </c>
    </row>
    <row r="1485" spans="1:13" x14ac:dyDescent="0.2">
      <c r="A1485">
        <v>1484</v>
      </c>
      <c r="B1485" t="s">
        <v>1409</v>
      </c>
      <c r="C1485" t="s">
        <v>1454</v>
      </c>
      <c r="D1485" t="str">
        <f t="shared" si="271"/>
        <v>Jonathan Van-Tam</v>
      </c>
      <c r="E1485" t="str">
        <f t="shared" si="272"/>
        <v>26:11</v>
      </c>
      <c r="F1485">
        <f t="shared" si="268"/>
        <v>368</v>
      </c>
      <c r="H1485" t="str">
        <f t="shared" si="269"/>
        <v>Apr 3, 2020</v>
      </c>
      <c r="I1485" t="str">
        <f t="shared" si="273"/>
        <v>25:13</v>
      </c>
      <c r="J1485" s="5">
        <f t="shared" si="274"/>
        <v>1.818287037037037E-2</v>
      </c>
      <c r="K1485">
        <f t="shared" si="270"/>
        <v>9.7337962962962977E-3</v>
      </c>
      <c r="L1485">
        <f t="shared" si="275"/>
        <v>3.1099537037037037E-2</v>
      </c>
      <c r="M1485">
        <f t="shared" si="265"/>
        <v>2.1365740740740741E-2</v>
      </c>
    </row>
    <row r="1486" spans="1:13" x14ac:dyDescent="0.2">
      <c r="A1486">
        <v>1485</v>
      </c>
      <c r="B1486" t="s">
        <v>1409</v>
      </c>
      <c r="C1486" t="s">
        <v>1455</v>
      </c>
      <c r="D1486" t="str">
        <f t="shared" si="271"/>
        <v>Jonathan Van-Tam</v>
      </c>
      <c r="E1486" t="str">
        <f t="shared" si="272"/>
        <v>26:35</v>
      </c>
      <c r="F1486">
        <f t="shared" si="268"/>
        <v>670</v>
      </c>
      <c r="H1486" t="str">
        <f t="shared" si="269"/>
        <v>Apr 3, 2020</v>
      </c>
      <c r="I1486" t="str">
        <f t="shared" si="273"/>
        <v>25:13</v>
      </c>
      <c r="J1486" s="5">
        <f t="shared" si="274"/>
        <v>1.8460648148148146E-2</v>
      </c>
      <c r="K1486">
        <f t="shared" si="270"/>
        <v>9.7337962962962977E-3</v>
      </c>
      <c r="L1486">
        <f t="shared" si="275"/>
        <v>3.1099537037037037E-2</v>
      </c>
      <c r="M1486">
        <f t="shared" si="265"/>
        <v>2.1365740740740741E-2</v>
      </c>
    </row>
    <row r="1487" spans="1:13" x14ac:dyDescent="0.2">
      <c r="A1487">
        <v>1486</v>
      </c>
      <c r="B1487" t="s">
        <v>1409</v>
      </c>
      <c r="C1487" t="s">
        <v>1456</v>
      </c>
      <c r="D1487" t="str">
        <f t="shared" si="271"/>
        <v>Jonathan Van-Tam</v>
      </c>
      <c r="E1487" t="str">
        <f t="shared" si="272"/>
        <v>27:26</v>
      </c>
      <c r="F1487">
        <f t="shared" si="268"/>
        <v>435</v>
      </c>
      <c r="H1487" t="str">
        <f t="shared" si="269"/>
        <v>Apr 3, 2020</v>
      </c>
      <c r="I1487" t="str">
        <f t="shared" si="273"/>
        <v>25:13</v>
      </c>
      <c r="J1487" s="5">
        <f t="shared" si="274"/>
        <v>1.9050925925925926E-2</v>
      </c>
      <c r="K1487">
        <f t="shared" si="270"/>
        <v>9.7337962962962977E-3</v>
      </c>
      <c r="L1487">
        <f t="shared" si="275"/>
        <v>3.1099537037037037E-2</v>
      </c>
      <c r="M1487">
        <f t="shared" si="265"/>
        <v>2.1365740740740741E-2</v>
      </c>
    </row>
    <row r="1488" spans="1:13" x14ac:dyDescent="0.2">
      <c r="A1488">
        <v>1487</v>
      </c>
      <c r="B1488" t="s">
        <v>1409</v>
      </c>
      <c r="C1488" t="s">
        <v>1457</v>
      </c>
      <c r="D1488" t="str">
        <f t="shared" si="271"/>
        <v>Matt Hancock</v>
      </c>
      <c r="E1488" t="str">
        <f t="shared" si="272"/>
        <v>28:00</v>
      </c>
      <c r="F1488">
        <f t="shared" si="268"/>
        <v>53</v>
      </c>
      <c r="H1488" t="str">
        <f t="shared" si="269"/>
        <v>Apr 3, 2020</v>
      </c>
      <c r="I1488" t="str">
        <f t="shared" si="273"/>
        <v>28:00</v>
      </c>
      <c r="J1488" s="5">
        <f t="shared" si="274"/>
        <v>1.9444444444444445E-2</v>
      </c>
      <c r="K1488">
        <f t="shared" si="270"/>
        <v>1.2731481481481483E-3</v>
      </c>
      <c r="L1488">
        <f t="shared" si="275"/>
        <v>3.6990740740740741E-2</v>
      </c>
      <c r="M1488">
        <f t="shared" si="265"/>
        <v>3.5717592592592592E-2</v>
      </c>
    </row>
    <row r="1489" spans="1:13" x14ac:dyDescent="0.2">
      <c r="A1489">
        <v>1488</v>
      </c>
      <c r="B1489" t="s">
        <v>1409</v>
      </c>
      <c r="C1489" t="s">
        <v>1458</v>
      </c>
      <c r="D1489" t="str">
        <f t="shared" si="271"/>
        <v>Robert Peston</v>
      </c>
      <c r="E1489" t="str">
        <f t="shared" si="272"/>
        <v>28:03</v>
      </c>
      <c r="F1489">
        <f t="shared" si="268"/>
        <v>48</v>
      </c>
      <c r="H1489" t="str">
        <f t="shared" si="269"/>
        <v>Apr 3, 2020</v>
      </c>
      <c r="I1489" t="str">
        <f t="shared" si="273"/>
        <v>28:03</v>
      </c>
      <c r="J1489" s="5">
        <f t="shared" si="274"/>
        <v>1.9479166666666669E-2</v>
      </c>
      <c r="K1489">
        <f t="shared" si="270"/>
        <v>1.5810185185185184E-2</v>
      </c>
      <c r="L1489">
        <f t="shared" si="275"/>
        <v>1.9479166666666669E-2</v>
      </c>
      <c r="M1489">
        <f t="shared" si="265"/>
        <v>3.6689814814814849E-3</v>
      </c>
    </row>
    <row r="1490" spans="1:13" x14ac:dyDescent="0.2">
      <c r="A1490">
        <v>1489</v>
      </c>
      <c r="B1490" t="s">
        <v>1409</v>
      </c>
      <c r="C1490" t="s">
        <v>1459</v>
      </c>
      <c r="D1490" t="str">
        <f t="shared" si="271"/>
        <v>Robert Peston</v>
      </c>
      <c r="E1490" t="str">
        <f t="shared" si="272"/>
        <v>28:03</v>
      </c>
      <c r="F1490">
        <f t="shared" si="268"/>
        <v>250</v>
      </c>
      <c r="H1490" t="str">
        <f t="shared" si="269"/>
        <v>Apr 3, 2020</v>
      </c>
      <c r="I1490" t="str">
        <f t="shared" si="273"/>
        <v>28:03</v>
      </c>
      <c r="J1490" s="5">
        <f t="shared" si="274"/>
        <v>1.9479166666666669E-2</v>
      </c>
      <c r="K1490">
        <f t="shared" si="270"/>
        <v>1.5810185185185184E-2</v>
      </c>
      <c r="L1490">
        <f t="shared" si="275"/>
        <v>1.9479166666666669E-2</v>
      </c>
      <c r="M1490">
        <f t="shared" si="265"/>
        <v>3.6689814814814849E-3</v>
      </c>
    </row>
    <row r="1491" spans="1:13" x14ac:dyDescent="0.2">
      <c r="A1491">
        <v>1490</v>
      </c>
      <c r="B1491" t="s">
        <v>1409</v>
      </c>
      <c r="C1491" t="s">
        <v>1460</v>
      </c>
      <c r="D1491" t="str">
        <f t="shared" si="271"/>
        <v>Jonathan Van-Tam</v>
      </c>
      <c r="E1491" t="str">
        <f t="shared" si="272"/>
        <v>28:18</v>
      </c>
      <c r="F1491">
        <f t="shared" si="268"/>
        <v>340</v>
      </c>
      <c r="H1491" t="str">
        <f t="shared" si="269"/>
        <v>Apr 3, 2020</v>
      </c>
      <c r="I1491" t="str">
        <f t="shared" si="273"/>
        <v>28:18</v>
      </c>
      <c r="J1491" s="5">
        <f t="shared" si="274"/>
        <v>1.9652777777777779E-2</v>
      </c>
      <c r="K1491">
        <f t="shared" si="270"/>
        <v>9.7337962962962977E-3</v>
      </c>
      <c r="L1491">
        <f t="shared" si="275"/>
        <v>3.1099537037037037E-2</v>
      </c>
      <c r="M1491">
        <f t="shared" si="265"/>
        <v>2.1365740740740741E-2</v>
      </c>
    </row>
    <row r="1492" spans="1:13" x14ac:dyDescent="0.2">
      <c r="A1492">
        <v>1491</v>
      </c>
      <c r="B1492" t="s">
        <v>1409</v>
      </c>
      <c r="C1492" t="s">
        <v>1461</v>
      </c>
      <c r="D1492" t="str">
        <f t="shared" si="271"/>
        <v>Matt Hancock</v>
      </c>
      <c r="E1492" t="str">
        <f t="shared" si="272"/>
        <v>28:33</v>
      </c>
      <c r="F1492">
        <f t="shared" si="268"/>
        <v>307</v>
      </c>
      <c r="H1492" t="str">
        <f t="shared" si="269"/>
        <v>Apr 3, 2020</v>
      </c>
      <c r="I1492" t="str">
        <f t="shared" si="273"/>
        <v>28:33</v>
      </c>
      <c r="J1492" s="5">
        <f t="shared" si="274"/>
        <v>1.982638888888889E-2</v>
      </c>
      <c r="K1492">
        <f t="shared" si="270"/>
        <v>1.2731481481481483E-3</v>
      </c>
      <c r="L1492">
        <f t="shared" si="275"/>
        <v>3.6990740740740741E-2</v>
      </c>
      <c r="M1492">
        <f t="shared" si="265"/>
        <v>3.5717592592592592E-2</v>
      </c>
    </row>
    <row r="1493" spans="1:13" x14ac:dyDescent="0.2">
      <c r="A1493">
        <v>1492</v>
      </c>
      <c r="B1493" t="s">
        <v>1409</v>
      </c>
      <c r="C1493" t="s">
        <v>1462</v>
      </c>
      <c r="D1493" t="str">
        <f t="shared" si="271"/>
        <v>Sam Coates</v>
      </c>
      <c r="E1493" t="str">
        <f t="shared" si="272"/>
        <v>28:58</v>
      </c>
      <c r="F1493">
        <f t="shared" si="268"/>
        <v>305</v>
      </c>
      <c r="H1493" t="str">
        <f t="shared" si="269"/>
        <v>Apr 3, 2020</v>
      </c>
      <c r="I1493" t="str">
        <f t="shared" si="273"/>
        <v>28:58</v>
      </c>
      <c r="J1493" s="5">
        <f t="shared" si="274"/>
        <v>2.011574074074074E-2</v>
      </c>
      <c r="K1493">
        <f t="shared" si="270"/>
        <v>2.011574074074074E-2</v>
      </c>
      <c r="L1493">
        <f t="shared" si="275"/>
        <v>2.0324074074074074E-2</v>
      </c>
      <c r="M1493">
        <f t="shared" si="265"/>
        <v>2.0833333333333467E-4</v>
      </c>
    </row>
    <row r="1494" spans="1:13" x14ac:dyDescent="0.2">
      <c r="A1494">
        <v>1493</v>
      </c>
      <c r="B1494" t="s">
        <v>1409</v>
      </c>
      <c r="C1494" t="s">
        <v>1463</v>
      </c>
      <c r="D1494" t="str">
        <f t="shared" si="271"/>
        <v>Sam Coates</v>
      </c>
      <c r="E1494" t="str">
        <f t="shared" si="272"/>
        <v>29:16</v>
      </c>
      <c r="F1494">
        <f t="shared" si="268"/>
        <v>399</v>
      </c>
      <c r="H1494" t="str">
        <f t="shared" si="269"/>
        <v>Apr 3, 2020</v>
      </c>
      <c r="I1494" t="str">
        <f t="shared" si="273"/>
        <v>28:58</v>
      </c>
      <c r="J1494" s="5">
        <f t="shared" si="274"/>
        <v>2.0324074074074074E-2</v>
      </c>
      <c r="K1494">
        <f t="shared" si="270"/>
        <v>2.011574074074074E-2</v>
      </c>
      <c r="L1494">
        <f t="shared" si="275"/>
        <v>2.0324074074074074E-2</v>
      </c>
      <c r="M1494">
        <f t="shared" si="265"/>
        <v>2.0833333333333467E-4</v>
      </c>
    </row>
    <row r="1495" spans="1:13" x14ac:dyDescent="0.2">
      <c r="A1495">
        <v>1494</v>
      </c>
      <c r="B1495" t="s">
        <v>1409</v>
      </c>
      <c r="C1495" t="s">
        <v>1464</v>
      </c>
      <c r="D1495" t="str">
        <f t="shared" si="271"/>
        <v>Matt Hancock</v>
      </c>
      <c r="E1495" t="str">
        <f t="shared" si="272"/>
        <v>29:38</v>
      </c>
      <c r="F1495">
        <f t="shared" si="268"/>
        <v>687</v>
      </c>
      <c r="H1495" t="str">
        <f t="shared" si="269"/>
        <v>Apr 3, 2020</v>
      </c>
      <c r="I1495" t="str">
        <f t="shared" si="273"/>
        <v>29:38</v>
      </c>
      <c r="J1495" s="5">
        <f t="shared" si="274"/>
        <v>2.0578703703703703E-2</v>
      </c>
      <c r="K1495">
        <f t="shared" si="270"/>
        <v>1.2731481481481483E-3</v>
      </c>
      <c r="L1495">
        <f t="shared" si="275"/>
        <v>3.6990740740740741E-2</v>
      </c>
      <c r="M1495">
        <f t="shared" si="265"/>
        <v>3.5717592592592592E-2</v>
      </c>
    </row>
    <row r="1496" spans="1:13" x14ac:dyDescent="0.2">
      <c r="A1496">
        <v>1495</v>
      </c>
      <c r="B1496" t="s">
        <v>1409</v>
      </c>
      <c r="C1496" t="s">
        <v>1465</v>
      </c>
      <c r="D1496" t="str">
        <f t="shared" si="271"/>
        <v>Matt Hancock</v>
      </c>
      <c r="E1496" t="str">
        <f t="shared" si="272"/>
        <v>30:28</v>
      </c>
      <c r="F1496">
        <f t="shared" si="268"/>
        <v>70</v>
      </c>
      <c r="H1496" t="str">
        <f t="shared" si="269"/>
        <v>Apr 3, 2020</v>
      </c>
      <c r="I1496" t="str">
        <f t="shared" si="273"/>
        <v>29:38</v>
      </c>
      <c r="J1496" s="5">
        <f t="shared" si="274"/>
        <v>2.1157407407407406E-2</v>
      </c>
      <c r="K1496">
        <f t="shared" si="270"/>
        <v>1.2731481481481483E-3</v>
      </c>
      <c r="L1496">
        <f t="shared" si="275"/>
        <v>3.6990740740740741E-2</v>
      </c>
      <c r="M1496">
        <f t="shared" si="265"/>
        <v>3.5717592592592592E-2</v>
      </c>
    </row>
    <row r="1497" spans="1:13" x14ac:dyDescent="0.2">
      <c r="A1497">
        <v>1496</v>
      </c>
      <c r="B1497" t="s">
        <v>1409</v>
      </c>
      <c r="C1497" t="s">
        <v>1466</v>
      </c>
      <c r="D1497" t="str">
        <f t="shared" si="271"/>
        <v>Ruth</v>
      </c>
      <c r="E1497" t="str">
        <f t="shared" si="272"/>
        <v>30:35</v>
      </c>
      <c r="F1497">
        <f t="shared" si="268"/>
        <v>529</v>
      </c>
      <c r="H1497" t="str">
        <f t="shared" si="269"/>
        <v>Apr 3, 2020</v>
      </c>
      <c r="I1497" t="str">
        <f t="shared" si="273"/>
        <v>30:35</v>
      </c>
      <c r="J1497" s="5">
        <f t="shared" si="274"/>
        <v>2.1238425925925924E-2</v>
      </c>
      <c r="K1497">
        <f t="shared" si="270"/>
        <v>2.1238425925925924E-2</v>
      </c>
      <c r="L1497">
        <f t="shared" si="275"/>
        <v>2.7847222222222221E-2</v>
      </c>
      <c r="M1497">
        <f t="shared" si="265"/>
        <v>6.6087962962962966E-3</v>
      </c>
    </row>
    <row r="1498" spans="1:13" x14ac:dyDescent="0.2">
      <c r="A1498">
        <v>1497</v>
      </c>
      <c r="B1498" t="s">
        <v>1409</v>
      </c>
      <c r="C1498" t="s">
        <v>1467</v>
      </c>
      <c r="D1498" t="str">
        <f t="shared" si="271"/>
        <v>Matt Hancock</v>
      </c>
      <c r="E1498" t="str">
        <f t="shared" si="272"/>
        <v>31:12</v>
      </c>
      <c r="F1498">
        <f t="shared" si="268"/>
        <v>84</v>
      </c>
      <c r="H1498" t="str">
        <f t="shared" si="269"/>
        <v>Apr 3, 2020</v>
      </c>
      <c r="I1498" t="str">
        <f t="shared" si="273"/>
        <v>31:12</v>
      </c>
      <c r="J1498" s="5">
        <f t="shared" si="274"/>
        <v>2.1666666666666667E-2</v>
      </c>
      <c r="K1498">
        <f t="shared" si="270"/>
        <v>1.2731481481481483E-3</v>
      </c>
      <c r="L1498">
        <f t="shared" si="275"/>
        <v>3.6990740740740741E-2</v>
      </c>
      <c r="M1498">
        <f t="shared" si="265"/>
        <v>3.5717592592592592E-2</v>
      </c>
    </row>
    <row r="1499" spans="1:13" x14ac:dyDescent="0.2">
      <c r="A1499">
        <v>1498</v>
      </c>
      <c r="B1499" t="s">
        <v>1409</v>
      </c>
      <c r="C1499" t="s">
        <v>1468</v>
      </c>
      <c r="D1499" t="str">
        <f t="shared" si="271"/>
        <v>Liz Bates</v>
      </c>
      <c r="E1499" t="str">
        <f t="shared" si="272"/>
        <v>31:17</v>
      </c>
      <c r="F1499">
        <f t="shared" si="268"/>
        <v>291</v>
      </c>
      <c r="H1499" t="str">
        <f t="shared" si="269"/>
        <v>Apr 3, 2020</v>
      </c>
      <c r="I1499" t="str">
        <f t="shared" si="273"/>
        <v>31:17</v>
      </c>
      <c r="J1499" s="5">
        <f t="shared" si="274"/>
        <v>2.1724537037037039E-2</v>
      </c>
      <c r="K1499">
        <f t="shared" si="270"/>
        <v>2.1724537037037039E-2</v>
      </c>
      <c r="L1499">
        <f t="shared" si="275"/>
        <v>2.2800925925925929E-2</v>
      </c>
      <c r="M1499">
        <f t="shared" si="265"/>
        <v>1.0763888888888906E-3</v>
      </c>
    </row>
    <row r="1500" spans="1:13" x14ac:dyDescent="0.2">
      <c r="A1500">
        <v>1499</v>
      </c>
      <c r="B1500" t="s">
        <v>1409</v>
      </c>
      <c r="C1500" t="s">
        <v>1469</v>
      </c>
      <c r="D1500" t="str">
        <f t="shared" si="271"/>
        <v>Liz Bates</v>
      </c>
      <c r="E1500" t="str">
        <f t="shared" si="272"/>
        <v>31:37</v>
      </c>
      <c r="F1500">
        <f t="shared" si="268"/>
        <v>234</v>
      </c>
      <c r="H1500" t="str">
        <f t="shared" si="269"/>
        <v>Apr 3, 2020</v>
      </c>
      <c r="I1500" t="str">
        <f t="shared" si="273"/>
        <v>31:17</v>
      </c>
      <c r="J1500" s="5">
        <f t="shared" si="274"/>
        <v>2.1956018518518517E-2</v>
      </c>
      <c r="K1500">
        <f t="shared" si="270"/>
        <v>2.1724537037037039E-2</v>
      </c>
      <c r="L1500">
        <f t="shared" si="275"/>
        <v>2.2800925925925929E-2</v>
      </c>
      <c r="M1500">
        <f t="shared" si="265"/>
        <v>1.0763888888888906E-3</v>
      </c>
    </row>
    <row r="1501" spans="1:13" x14ac:dyDescent="0.2">
      <c r="A1501">
        <v>1500</v>
      </c>
      <c r="B1501" t="s">
        <v>1409</v>
      </c>
      <c r="C1501" t="s">
        <v>1470</v>
      </c>
      <c r="D1501" t="str">
        <f t="shared" si="271"/>
        <v>Matt Hancock</v>
      </c>
      <c r="E1501" t="str">
        <f t="shared" si="272"/>
        <v>31:52</v>
      </c>
      <c r="F1501">
        <f t="shared" si="268"/>
        <v>731</v>
      </c>
      <c r="H1501" t="str">
        <f t="shared" si="269"/>
        <v>Apr 3, 2020</v>
      </c>
      <c r="I1501" t="str">
        <f t="shared" si="273"/>
        <v>31:52</v>
      </c>
      <c r="J1501" s="5">
        <f t="shared" si="274"/>
        <v>2.2129629629629628E-2</v>
      </c>
      <c r="K1501">
        <f t="shared" si="270"/>
        <v>1.2731481481481483E-3</v>
      </c>
      <c r="L1501">
        <f t="shared" si="275"/>
        <v>3.6990740740740741E-2</v>
      </c>
      <c r="M1501">
        <f t="shared" si="265"/>
        <v>3.5717592592592592E-2</v>
      </c>
    </row>
    <row r="1502" spans="1:13" x14ac:dyDescent="0.2">
      <c r="A1502">
        <v>1501</v>
      </c>
      <c r="B1502" t="s">
        <v>1409</v>
      </c>
      <c r="C1502" t="s">
        <v>1471</v>
      </c>
      <c r="D1502" t="str">
        <f t="shared" si="271"/>
        <v>Matt Hancock</v>
      </c>
      <c r="E1502" t="str">
        <f t="shared" si="272"/>
        <v>32:41</v>
      </c>
      <c r="F1502">
        <f t="shared" si="268"/>
        <v>88</v>
      </c>
      <c r="H1502" t="str">
        <f t="shared" si="269"/>
        <v>Apr 3, 2020</v>
      </c>
      <c r="I1502" t="str">
        <f t="shared" si="273"/>
        <v>31:52</v>
      </c>
      <c r="J1502" s="5">
        <f t="shared" si="274"/>
        <v>2.269675925925926E-2</v>
      </c>
      <c r="K1502">
        <f t="shared" si="270"/>
        <v>1.2731481481481483E-3</v>
      </c>
      <c r="L1502">
        <f t="shared" si="275"/>
        <v>3.6990740740740741E-2</v>
      </c>
      <c r="M1502">
        <f t="shared" si="265"/>
        <v>3.5717592592592592E-2</v>
      </c>
    </row>
    <row r="1503" spans="1:13" x14ac:dyDescent="0.2">
      <c r="A1503">
        <v>1502</v>
      </c>
      <c r="B1503" t="s">
        <v>1409</v>
      </c>
      <c r="C1503" t="s">
        <v>1472</v>
      </c>
      <c r="D1503" t="str">
        <f t="shared" si="271"/>
        <v>Liz Bates</v>
      </c>
      <c r="E1503" t="str">
        <f t="shared" si="272"/>
        <v>32:50</v>
      </c>
      <c r="F1503">
        <f t="shared" si="268"/>
        <v>42</v>
      </c>
      <c r="H1503" t="str">
        <f t="shared" si="269"/>
        <v>Apr 3, 2020</v>
      </c>
      <c r="I1503" t="str">
        <f t="shared" si="273"/>
        <v>32:50</v>
      </c>
      <c r="J1503" s="5">
        <f t="shared" si="274"/>
        <v>2.2800925925925929E-2</v>
      </c>
      <c r="K1503">
        <f t="shared" si="270"/>
        <v>2.1724537037037039E-2</v>
      </c>
      <c r="L1503">
        <f t="shared" si="275"/>
        <v>2.2800925925925929E-2</v>
      </c>
      <c r="M1503">
        <f t="shared" ref="M1503:M1566" si="276">L1503-K1503</f>
        <v>1.0763888888888906E-3</v>
      </c>
    </row>
    <row r="1504" spans="1:13" x14ac:dyDescent="0.2">
      <c r="A1504">
        <v>1503</v>
      </c>
      <c r="B1504" t="s">
        <v>1409</v>
      </c>
      <c r="C1504" t="s">
        <v>1473</v>
      </c>
      <c r="D1504" t="str">
        <f t="shared" si="271"/>
        <v>Matt Hancock</v>
      </c>
      <c r="E1504" t="str">
        <f t="shared" si="272"/>
        <v>32:52</v>
      </c>
      <c r="F1504">
        <f t="shared" si="268"/>
        <v>393</v>
      </c>
      <c r="H1504" t="str">
        <f t="shared" si="269"/>
        <v>Apr 3, 2020</v>
      </c>
      <c r="I1504" t="str">
        <f t="shared" si="273"/>
        <v>32:52</v>
      </c>
      <c r="J1504" s="5">
        <f t="shared" si="274"/>
        <v>2.2824074074074076E-2</v>
      </c>
      <c r="K1504">
        <f t="shared" si="270"/>
        <v>1.2731481481481483E-3</v>
      </c>
      <c r="L1504">
        <f t="shared" si="275"/>
        <v>3.6990740740740741E-2</v>
      </c>
      <c r="M1504">
        <f t="shared" si="276"/>
        <v>3.5717592592592592E-2</v>
      </c>
    </row>
    <row r="1505" spans="1:13" x14ac:dyDescent="0.2">
      <c r="A1505">
        <v>1504</v>
      </c>
      <c r="B1505" t="s">
        <v>1409</v>
      </c>
      <c r="C1505" t="s">
        <v>1474</v>
      </c>
      <c r="D1505" t="str">
        <f t="shared" si="271"/>
        <v>Matt Hancock</v>
      </c>
      <c r="E1505" t="str">
        <f t="shared" si="272"/>
        <v>33:24</v>
      </c>
      <c r="F1505">
        <f t="shared" si="268"/>
        <v>305</v>
      </c>
      <c r="H1505" t="str">
        <f t="shared" si="269"/>
        <v>Apr 3, 2020</v>
      </c>
      <c r="I1505" t="str">
        <f t="shared" si="273"/>
        <v>32:52</v>
      </c>
      <c r="J1505" s="5">
        <f t="shared" si="274"/>
        <v>2.3194444444444445E-2</v>
      </c>
      <c r="K1505">
        <f t="shared" si="270"/>
        <v>1.2731481481481483E-3</v>
      </c>
      <c r="L1505">
        <f t="shared" si="275"/>
        <v>3.6990740740740741E-2</v>
      </c>
      <c r="M1505">
        <f t="shared" si="276"/>
        <v>3.5717592592592592E-2</v>
      </c>
    </row>
    <row r="1506" spans="1:13" x14ac:dyDescent="0.2">
      <c r="A1506">
        <v>1505</v>
      </c>
      <c r="B1506" t="s">
        <v>1409</v>
      </c>
      <c r="C1506" t="s">
        <v>1475</v>
      </c>
      <c r="D1506" t="str">
        <f t="shared" si="271"/>
        <v>Jonathan Van-Tam</v>
      </c>
      <c r="E1506" t="str">
        <f t="shared" si="272"/>
        <v>33:43</v>
      </c>
      <c r="F1506">
        <f t="shared" si="268"/>
        <v>729</v>
      </c>
      <c r="H1506" t="str">
        <f t="shared" si="269"/>
        <v>Apr 3, 2020</v>
      </c>
      <c r="I1506" t="str">
        <f t="shared" si="273"/>
        <v>33:43</v>
      </c>
      <c r="J1506" s="5">
        <f t="shared" si="274"/>
        <v>2.3414351851851853E-2</v>
      </c>
      <c r="K1506">
        <f t="shared" si="270"/>
        <v>9.7337962962962977E-3</v>
      </c>
      <c r="L1506">
        <f t="shared" si="275"/>
        <v>3.1099537037037037E-2</v>
      </c>
      <c r="M1506">
        <f t="shared" si="276"/>
        <v>2.1365740740740741E-2</v>
      </c>
    </row>
    <row r="1507" spans="1:13" x14ac:dyDescent="0.2">
      <c r="A1507">
        <v>1506</v>
      </c>
      <c r="B1507" t="s">
        <v>1409</v>
      </c>
      <c r="C1507" t="s">
        <v>1476</v>
      </c>
      <c r="D1507" t="str">
        <f t="shared" ref="D1507:D1538" si="277">LEFT(C1507,FIND("(",C1507)-3)</f>
        <v>Matt Hancock</v>
      </c>
      <c r="E1507" t="str">
        <f t="shared" ref="E1507:E1538" si="278">MID(C1507,FIND("(",C1507)+1,5)</f>
        <v>34:40</v>
      </c>
      <c r="F1507">
        <f t="shared" si="268"/>
        <v>61</v>
      </c>
      <c r="H1507" t="str">
        <f t="shared" si="269"/>
        <v>Apr 3, 2020</v>
      </c>
      <c r="I1507" t="str">
        <f t="shared" si="273"/>
        <v>34:40</v>
      </c>
      <c r="J1507" s="5">
        <f t="shared" si="274"/>
        <v>2.4074074074074071E-2</v>
      </c>
      <c r="K1507">
        <f t="shared" si="270"/>
        <v>1.2731481481481483E-3</v>
      </c>
      <c r="L1507">
        <f t="shared" si="275"/>
        <v>3.6990740740740741E-2</v>
      </c>
      <c r="M1507">
        <f t="shared" si="276"/>
        <v>3.5717592592592592E-2</v>
      </c>
    </row>
    <row r="1508" spans="1:13" x14ac:dyDescent="0.2">
      <c r="A1508">
        <v>1507</v>
      </c>
      <c r="B1508" t="s">
        <v>1409</v>
      </c>
      <c r="C1508" t="s">
        <v>1477</v>
      </c>
      <c r="D1508" t="str">
        <f t="shared" si="277"/>
        <v>Andy Bell</v>
      </c>
      <c r="E1508" t="str">
        <f t="shared" si="278"/>
        <v>34:44</v>
      </c>
      <c r="F1508">
        <f t="shared" si="268"/>
        <v>414</v>
      </c>
      <c r="H1508" t="str">
        <f t="shared" si="269"/>
        <v>Apr 3, 2020</v>
      </c>
      <c r="I1508" t="str">
        <f t="shared" si="273"/>
        <v>34:44</v>
      </c>
      <c r="J1508" s="5">
        <f t="shared" si="274"/>
        <v>2.4120370370370372E-2</v>
      </c>
      <c r="K1508">
        <f t="shared" si="270"/>
        <v>2.4120370370370372E-2</v>
      </c>
      <c r="L1508">
        <f t="shared" si="275"/>
        <v>2.4120370370370372E-2</v>
      </c>
      <c r="M1508">
        <f t="shared" si="276"/>
        <v>0</v>
      </c>
    </row>
    <row r="1509" spans="1:13" x14ac:dyDescent="0.2">
      <c r="A1509">
        <v>1508</v>
      </c>
      <c r="B1509" t="s">
        <v>1409</v>
      </c>
      <c r="C1509" t="s">
        <v>1478</v>
      </c>
      <c r="D1509" t="str">
        <f t="shared" si="277"/>
        <v>Matt Hancock</v>
      </c>
      <c r="E1509" t="str">
        <f t="shared" si="278"/>
        <v>35:09</v>
      </c>
      <c r="F1509">
        <f t="shared" si="268"/>
        <v>613</v>
      </c>
      <c r="H1509" t="str">
        <f t="shared" si="269"/>
        <v>Apr 3, 2020</v>
      </c>
      <c r="I1509" t="str">
        <f t="shared" si="273"/>
        <v>35:09</v>
      </c>
      <c r="J1509" s="5">
        <f t="shared" si="274"/>
        <v>2.4409722222222222E-2</v>
      </c>
      <c r="K1509">
        <f t="shared" si="270"/>
        <v>1.2731481481481483E-3</v>
      </c>
      <c r="L1509">
        <f t="shared" si="275"/>
        <v>3.6990740740740741E-2</v>
      </c>
      <c r="M1509">
        <f t="shared" si="276"/>
        <v>3.5717592592592592E-2</v>
      </c>
    </row>
    <row r="1510" spans="1:13" x14ac:dyDescent="0.2">
      <c r="A1510">
        <v>1509</v>
      </c>
      <c r="B1510" t="s">
        <v>1409</v>
      </c>
      <c r="C1510" t="s">
        <v>1479</v>
      </c>
      <c r="D1510" t="str">
        <f t="shared" si="277"/>
        <v>Jonathan Van-Tam</v>
      </c>
      <c r="E1510" t="str">
        <f t="shared" si="278"/>
        <v>35:56</v>
      </c>
      <c r="F1510">
        <f t="shared" si="268"/>
        <v>369</v>
      </c>
      <c r="H1510" t="str">
        <f t="shared" si="269"/>
        <v>Apr 3, 2020</v>
      </c>
      <c r="I1510" t="str">
        <f t="shared" si="273"/>
        <v>35:56</v>
      </c>
      <c r="J1510" s="5">
        <f t="shared" si="274"/>
        <v>2.49537037037037E-2</v>
      </c>
      <c r="K1510">
        <f t="shared" si="270"/>
        <v>9.7337962962962977E-3</v>
      </c>
      <c r="L1510">
        <f t="shared" si="275"/>
        <v>3.1099537037037037E-2</v>
      </c>
      <c r="M1510">
        <f t="shared" si="276"/>
        <v>2.1365740740740741E-2</v>
      </c>
    </row>
    <row r="1511" spans="1:13" x14ac:dyDescent="0.2">
      <c r="A1511">
        <v>1510</v>
      </c>
      <c r="B1511" t="s">
        <v>1409</v>
      </c>
      <c r="C1511" t="s">
        <v>1480</v>
      </c>
      <c r="D1511" t="str">
        <f t="shared" si="277"/>
        <v>Jonathan Van-Tam</v>
      </c>
      <c r="E1511" t="str">
        <f t="shared" si="278"/>
        <v>36:24</v>
      </c>
      <c r="F1511">
        <f t="shared" si="268"/>
        <v>395</v>
      </c>
      <c r="H1511" t="str">
        <f t="shared" si="269"/>
        <v>Apr 3, 2020</v>
      </c>
      <c r="I1511" t="str">
        <f t="shared" si="273"/>
        <v>35:56</v>
      </c>
      <c r="J1511" s="5">
        <f t="shared" si="274"/>
        <v>2.5277777777777777E-2</v>
      </c>
      <c r="K1511">
        <f t="shared" si="270"/>
        <v>9.7337962962962977E-3</v>
      </c>
      <c r="L1511">
        <f t="shared" si="275"/>
        <v>3.1099537037037037E-2</v>
      </c>
      <c r="M1511">
        <f t="shared" si="276"/>
        <v>2.1365740740740741E-2</v>
      </c>
    </row>
    <row r="1512" spans="1:13" x14ac:dyDescent="0.2">
      <c r="A1512">
        <v>1511</v>
      </c>
      <c r="B1512" t="s">
        <v>1409</v>
      </c>
      <c r="C1512" t="s">
        <v>1481</v>
      </c>
      <c r="D1512" t="str">
        <f t="shared" si="277"/>
        <v>Matt Hancock</v>
      </c>
      <c r="E1512" t="str">
        <f t="shared" si="278"/>
        <v>36:53</v>
      </c>
      <c r="F1512">
        <f t="shared" si="268"/>
        <v>101</v>
      </c>
      <c r="H1512" t="str">
        <f t="shared" si="269"/>
        <v>Apr 3, 2020</v>
      </c>
      <c r="I1512" t="str">
        <f t="shared" si="273"/>
        <v>36:53</v>
      </c>
      <c r="J1512" s="5">
        <f t="shared" si="274"/>
        <v>2.5613425925925925E-2</v>
      </c>
      <c r="K1512">
        <f t="shared" si="270"/>
        <v>1.2731481481481483E-3</v>
      </c>
      <c r="L1512">
        <f t="shared" si="275"/>
        <v>3.6990740740740741E-2</v>
      </c>
      <c r="M1512">
        <f t="shared" si="276"/>
        <v>3.5717592592592592E-2</v>
      </c>
    </row>
    <row r="1513" spans="1:13" x14ac:dyDescent="0.2">
      <c r="A1513">
        <v>1512</v>
      </c>
      <c r="B1513" t="s">
        <v>1409</v>
      </c>
      <c r="C1513" t="s">
        <v>1482</v>
      </c>
      <c r="D1513" t="str">
        <f t="shared" si="277"/>
        <v>Martin Brown</v>
      </c>
      <c r="E1513" t="str">
        <f t="shared" si="278"/>
        <v>36:59</v>
      </c>
      <c r="F1513">
        <f t="shared" si="268"/>
        <v>381</v>
      </c>
      <c r="H1513" t="str">
        <f t="shared" si="269"/>
        <v>Apr 3, 2020</v>
      </c>
      <c r="I1513" t="str">
        <f t="shared" si="273"/>
        <v>36:59</v>
      </c>
      <c r="J1513" s="5">
        <f t="shared" si="274"/>
        <v>2.568287037037037E-2</v>
      </c>
      <c r="K1513">
        <f t="shared" si="270"/>
        <v>2.568287037037037E-2</v>
      </c>
      <c r="L1513">
        <f t="shared" si="275"/>
        <v>2.7719907407407405E-2</v>
      </c>
      <c r="M1513">
        <f t="shared" si="276"/>
        <v>2.0370370370370351E-3</v>
      </c>
    </row>
    <row r="1514" spans="1:13" x14ac:dyDescent="0.2">
      <c r="A1514">
        <v>1513</v>
      </c>
      <c r="B1514" t="s">
        <v>1409</v>
      </c>
      <c r="C1514" t="s">
        <v>1483</v>
      </c>
      <c r="D1514" t="str">
        <f t="shared" si="277"/>
        <v>Martin Brown</v>
      </c>
      <c r="E1514" t="str">
        <f t="shared" si="278"/>
        <v>37:23</v>
      </c>
      <c r="F1514">
        <f t="shared" si="268"/>
        <v>346</v>
      </c>
      <c r="H1514" t="str">
        <f t="shared" si="269"/>
        <v>Apr 3, 2020</v>
      </c>
      <c r="I1514" t="str">
        <f t="shared" si="273"/>
        <v>36:59</v>
      </c>
      <c r="J1514" s="5">
        <f t="shared" si="274"/>
        <v>2.5960648148148149E-2</v>
      </c>
      <c r="K1514">
        <f t="shared" si="270"/>
        <v>2.568287037037037E-2</v>
      </c>
      <c r="L1514">
        <f t="shared" si="275"/>
        <v>2.7719907407407405E-2</v>
      </c>
      <c r="M1514">
        <f t="shared" si="276"/>
        <v>2.0370370370370351E-3</v>
      </c>
    </row>
    <row r="1515" spans="1:13" x14ac:dyDescent="0.2">
      <c r="A1515">
        <v>1514</v>
      </c>
      <c r="B1515" t="s">
        <v>1409</v>
      </c>
      <c r="C1515" t="s">
        <v>1484</v>
      </c>
      <c r="D1515" t="str">
        <f t="shared" si="277"/>
        <v>Matt Hancock</v>
      </c>
      <c r="E1515" t="str">
        <f t="shared" si="278"/>
        <v>37:45</v>
      </c>
      <c r="F1515">
        <f t="shared" si="268"/>
        <v>404</v>
      </c>
      <c r="H1515" t="str">
        <f t="shared" si="269"/>
        <v>Apr 3, 2020</v>
      </c>
      <c r="I1515" t="str">
        <f t="shared" si="273"/>
        <v>37:45</v>
      </c>
      <c r="J1515" s="5">
        <f t="shared" si="274"/>
        <v>2.6215277777777778E-2</v>
      </c>
      <c r="K1515">
        <f t="shared" si="270"/>
        <v>1.2731481481481483E-3</v>
      </c>
      <c r="L1515">
        <f t="shared" si="275"/>
        <v>3.6990740740740741E-2</v>
      </c>
      <c r="M1515">
        <f t="shared" si="276"/>
        <v>3.5717592592592592E-2</v>
      </c>
    </row>
    <row r="1516" spans="1:13" x14ac:dyDescent="0.2">
      <c r="A1516">
        <v>1515</v>
      </c>
      <c r="B1516" t="s">
        <v>1409</v>
      </c>
      <c r="C1516" t="s">
        <v>1485</v>
      </c>
      <c r="D1516" t="str">
        <f t="shared" si="277"/>
        <v>Matt Hancock</v>
      </c>
      <c r="E1516" t="str">
        <f t="shared" si="278"/>
        <v>38:17</v>
      </c>
      <c r="F1516">
        <f t="shared" si="268"/>
        <v>374</v>
      </c>
      <c r="H1516" t="str">
        <f t="shared" si="269"/>
        <v>Apr 3, 2020</v>
      </c>
      <c r="I1516" t="str">
        <f t="shared" si="273"/>
        <v>37:45</v>
      </c>
      <c r="J1516" s="5">
        <f t="shared" si="274"/>
        <v>2.6585648148148146E-2</v>
      </c>
      <c r="K1516">
        <f t="shared" si="270"/>
        <v>1.2731481481481483E-3</v>
      </c>
      <c r="L1516">
        <f t="shared" si="275"/>
        <v>3.6990740740740741E-2</v>
      </c>
      <c r="M1516">
        <f t="shared" si="276"/>
        <v>3.5717592592592592E-2</v>
      </c>
    </row>
    <row r="1517" spans="1:13" x14ac:dyDescent="0.2">
      <c r="A1517">
        <v>1516</v>
      </c>
      <c r="B1517" t="s">
        <v>1409</v>
      </c>
      <c r="C1517" t="s">
        <v>1486</v>
      </c>
      <c r="D1517" t="str">
        <f t="shared" si="277"/>
        <v>Ruth</v>
      </c>
      <c r="E1517" t="str">
        <f t="shared" si="278"/>
        <v>38:43</v>
      </c>
      <c r="F1517">
        <f t="shared" si="268"/>
        <v>499</v>
      </c>
      <c r="H1517" t="str">
        <f t="shared" si="269"/>
        <v>Apr 3, 2020</v>
      </c>
      <c r="I1517" t="str">
        <f t="shared" si="273"/>
        <v>38:43</v>
      </c>
      <c r="J1517" s="5">
        <f t="shared" si="274"/>
        <v>2.6886574074074077E-2</v>
      </c>
      <c r="K1517">
        <f t="shared" si="270"/>
        <v>2.1238425925925924E-2</v>
      </c>
      <c r="L1517">
        <f t="shared" si="275"/>
        <v>2.7847222222222221E-2</v>
      </c>
      <c r="M1517">
        <f t="shared" si="276"/>
        <v>6.6087962962962966E-3</v>
      </c>
    </row>
    <row r="1518" spans="1:13" x14ac:dyDescent="0.2">
      <c r="A1518">
        <v>1517</v>
      </c>
      <c r="B1518" t="s">
        <v>1409</v>
      </c>
      <c r="C1518" t="s">
        <v>1487</v>
      </c>
      <c r="D1518" t="str">
        <f t="shared" si="277"/>
        <v>Ruth</v>
      </c>
      <c r="E1518" t="str">
        <f t="shared" si="278"/>
        <v>39:15</v>
      </c>
      <c r="F1518">
        <f t="shared" si="268"/>
        <v>562</v>
      </c>
      <c r="H1518" t="str">
        <f t="shared" si="269"/>
        <v>Apr 3, 2020</v>
      </c>
      <c r="I1518" t="str">
        <f t="shared" si="273"/>
        <v>38:43</v>
      </c>
      <c r="J1518" s="5">
        <f t="shared" si="274"/>
        <v>2.7256944444444445E-2</v>
      </c>
      <c r="K1518">
        <f t="shared" si="270"/>
        <v>2.1238425925925924E-2</v>
      </c>
      <c r="L1518">
        <f t="shared" si="275"/>
        <v>2.7847222222222221E-2</v>
      </c>
      <c r="M1518">
        <f t="shared" si="276"/>
        <v>6.6087962962962966E-3</v>
      </c>
    </row>
    <row r="1519" spans="1:13" x14ac:dyDescent="0.2">
      <c r="A1519">
        <v>1518</v>
      </c>
      <c r="B1519" t="s">
        <v>1409</v>
      </c>
      <c r="C1519" t="s">
        <v>1488</v>
      </c>
      <c r="D1519" t="str">
        <f t="shared" si="277"/>
        <v>Ruth</v>
      </c>
      <c r="E1519" t="str">
        <f t="shared" si="278"/>
        <v>39:48</v>
      </c>
      <c r="F1519">
        <f t="shared" si="268"/>
        <v>115</v>
      </c>
      <c r="H1519" t="str">
        <f t="shared" si="269"/>
        <v>Apr 3, 2020</v>
      </c>
      <c r="I1519" t="str">
        <f t="shared" si="273"/>
        <v>38:43</v>
      </c>
      <c r="J1519" s="5">
        <f t="shared" si="274"/>
        <v>2.763888888888889E-2</v>
      </c>
      <c r="K1519">
        <f t="shared" si="270"/>
        <v>2.1238425925925924E-2</v>
      </c>
      <c r="L1519">
        <f t="shared" si="275"/>
        <v>2.7847222222222221E-2</v>
      </c>
      <c r="M1519">
        <f t="shared" si="276"/>
        <v>6.6087962962962966E-3</v>
      </c>
    </row>
    <row r="1520" spans="1:13" x14ac:dyDescent="0.2">
      <c r="A1520">
        <v>1519</v>
      </c>
      <c r="B1520" t="s">
        <v>1409</v>
      </c>
      <c r="C1520" t="s">
        <v>1489</v>
      </c>
      <c r="D1520" t="str">
        <f t="shared" si="277"/>
        <v>Martin Brown</v>
      </c>
      <c r="E1520" t="str">
        <f t="shared" si="278"/>
        <v>39:55</v>
      </c>
      <c r="F1520">
        <f t="shared" si="268"/>
        <v>153</v>
      </c>
      <c r="H1520" t="str">
        <f t="shared" si="269"/>
        <v>Apr 3, 2020</v>
      </c>
      <c r="I1520" t="str">
        <f t="shared" si="273"/>
        <v>39:55</v>
      </c>
      <c r="J1520" s="5">
        <f t="shared" si="274"/>
        <v>2.7719907407407405E-2</v>
      </c>
      <c r="K1520">
        <f t="shared" si="270"/>
        <v>2.568287037037037E-2</v>
      </c>
      <c r="L1520">
        <f t="shared" si="275"/>
        <v>2.7719907407407405E-2</v>
      </c>
      <c r="M1520">
        <f t="shared" si="276"/>
        <v>2.0370370370370351E-3</v>
      </c>
    </row>
    <row r="1521" spans="1:13" x14ac:dyDescent="0.2">
      <c r="A1521">
        <v>1520</v>
      </c>
      <c r="B1521" t="s">
        <v>1409</v>
      </c>
      <c r="C1521" t="s">
        <v>1490</v>
      </c>
      <c r="D1521" t="str">
        <f t="shared" si="277"/>
        <v>Ruth</v>
      </c>
      <c r="E1521" t="str">
        <f t="shared" si="278"/>
        <v>40:06</v>
      </c>
      <c r="F1521">
        <f t="shared" si="268"/>
        <v>593</v>
      </c>
      <c r="H1521" t="str">
        <f t="shared" si="269"/>
        <v>Apr 3, 2020</v>
      </c>
      <c r="I1521" t="str">
        <f t="shared" si="273"/>
        <v>40:06</v>
      </c>
      <c r="J1521" s="5">
        <f t="shared" si="274"/>
        <v>2.7847222222222221E-2</v>
      </c>
      <c r="K1521">
        <f t="shared" si="270"/>
        <v>2.1238425925925924E-2</v>
      </c>
      <c r="L1521">
        <f t="shared" si="275"/>
        <v>2.7847222222222221E-2</v>
      </c>
      <c r="M1521">
        <f t="shared" si="276"/>
        <v>6.6087962962962966E-3</v>
      </c>
    </row>
    <row r="1522" spans="1:13" x14ac:dyDescent="0.2">
      <c r="A1522">
        <v>1521</v>
      </c>
      <c r="B1522" t="s">
        <v>1409</v>
      </c>
      <c r="C1522" t="s">
        <v>1491</v>
      </c>
      <c r="D1522" t="str">
        <f t="shared" si="277"/>
        <v>Matt Hancock</v>
      </c>
      <c r="E1522" t="str">
        <f t="shared" si="278"/>
        <v>40:39</v>
      </c>
      <c r="F1522">
        <f t="shared" si="268"/>
        <v>64</v>
      </c>
      <c r="H1522" t="str">
        <f t="shared" si="269"/>
        <v>Apr 3, 2020</v>
      </c>
      <c r="I1522" t="str">
        <f t="shared" si="273"/>
        <v>40:39</v>
      </c>
      <c r="J1522" s="5">
        <f t="shared" si="274"/>
        <v>2.8229166666666666E-2</v>
      </c>
      <c r="K1522">
        <f t="shared" si="270"/>
        <v>1.2731481481481483E-3</v>
      </c>
      <c r="L1522">
        <f t="shared" si="275"/>
        <v>3.6990740740740741E-2</v>
      </c>
      <c r="M1522">
        <f t="shared" si="276"/>
        <v>3.5717592592592592E-2</v>
      </c>
    </row>
    <row r="1523" spans="1:13" x14ac:dyDescent="0.2">
      <c r="A1523">
        <v>1522</v>
      </c>
      <c r="B1523" t="s">
        <v>1409</v>
      </c>
      <c r="C1523" t="s">
        <v>1492</v>
      </c>
      <c r="D1523" t="str">
        <f t="shared" si="277"/>
        <v>Jonathan Van-Tam</v>
      </c>
      <c r="E1523" t="str">
        <f t="shared" si="278"/>
        <v>40:41</v>
      </c>
      <c r="F1523">
        <f t="shared" si="268"/>
        <v>291</v>
      </c>
      <c r="H1523" t="str">
        <f t="shared" si="269"/>
        <v>Apr 3, 2020</v>
      </c>
      <c r="I1523" t="str">
        <f t="shared" si="273"/>
        <v>40:41</v>
      </c>
      <c r="J1523" s="5">
        <f t="shared" si="274"/>
        <v>2.8252314814814813E-2</v>
      </c>
      <c r="K1523">
        <f t="shared" si="270"/>
        <v>9.7337962962962977E-3</v>
      </c>
      <c r="L1523">
        <f t="shared" si="275"/>
        <v>3.1099537037037037E-2</v>
      </c>
      <c r="M1523">
        <f t="shared" si="276"/>
        <v>2.1365740740740741E-2</v>
      </c>
    </row>
    <row r="1524" spans="1:13" x14ac:dyDescent="0.2">
      <c r="A1524">
        <v>1523</v>
      </c>
      <c r="B1524" t="s">
        <v>1409</v>
      </c>
      <c r="C1524" t="s">
        <v>1493</v>
      </c>
      <c r="D1524" t="str">
        <f t="shared" si="277"/>
        <v>Jonathan Van-Tam</v>
      </c>
      <c r="E1524" t="str">
        <f t="shared" si="278"/>
        <v>41:01</v>
      </c>
      <c r="F1524">
        <f t="shared" si="268"/>
        <v>791</v>
      </c>
      <c r="H1524" t="str">
        <f t="shared" si="269"/>
        <v>Apr 3, 2020</v>
      </c>
      <c r="I1524" t="str">
        <f t="shared" si="273"/>
        <v>40:41</v>
      </c>
      <c r="J1524" s="5">
        <f t="shared" si="274"/>
        <v>2.8483796296296295E-2</v>
      </c>
      <c r="K1524">
        <f t="shared" si="270"/>
        <v>9.7337962962962977E-3</v>
      </c>
      <c r="L1524">
        <f t="shared" si="275"/>
        <v>3.1099537037037037E-2</v>
      </c>
      <c r="M1524">
        <f t="shared" si="276"/>
        <v>2.1365740740740741E-2</v>
      </c>
    </row>
    <row r="1525" spans="1:13" x14ac:dyDescent="0.2">
      <c r="A1525">
        <v>1524</v>
      </c>
      <c r="B1525" t="s">
        <v>1409</v>
      </c>
      <c r="C1525" t="s">
        <v>1494</v>
      </c>
      <c r="D1525" t="str">
        <f t="shared" si="277"/>
        <v>Jonathan Van-Tam</v>
      </c>
      <c r="E1525" t="str">
        <f t="shared" si="278"/>
        <v>42:03</v>
      </c>
      <c r="F1525">
        <f t="shared" si="268"/>
        <v>286</v>
      </c>
      <c r="H1525" t="str">
        <f t="shared" si="269"/>
        <v>Apr 3, 2020</v>
      </c>
      <c r="I1525" t="str">
        <f t="shared" si="273"/>
        <v>40:41</v>
      </c>
      <c r="J1525" s="5">
        <f t="shared" si="274"/>
        <v>2.9201388888888888E-2</v>
      </c>
      <c r="K1525">
        <f t="shared" si="270"/>
        <v>9.7337962962962977E-3</v>
      </c>
      <c r="L1525">
        <f t="shared" si="275"/>
        <v>3.1099537037037037E-2</v>
      </c>
      <c r="M1525">
        <f t="shared" si="276"/>
        <v>2.1365740740740741E-2</v>
      </c>
    </row>
    <row r="1526" spans="1:13" x14ac:dyDescent="0.2">
      <c r="A1526">
        <v>1525</v>
      </c>
      <c r="B1526" t="s">
        <v>1409</v>
      </c>
      <c r="C1526" t="s">
        <v>1495</v>
      </c>
      <c r="D1526" t="str">
        <f t="shared" si="277"/>
        <v>Matt Hancock</v>
      </c>
      <c r="E1526" t="str">
        <f t="shared" si="278"/>
        <v>42:24</v>
      </c>
      <c r="F1526">
        <f t="shared" si="268"/>
        <v>121</v>
      </c>
      <c r="H1526" t="str">
        <f t="shared" si="269"/>
        <v>Apr 3, 2020</v>
      </c>
      <c r="I1526" t="str">
        <f t="shared" si="273"/>
        <v>42:24</v>
      </c>
      <c r="J1526" s="5">
        <f t="shared" si="274"/>
        <v>2.9444444444444443E-2</v>
      </c>
      <c r="K1526">
        <f t="shared" si="270"/>
        <v>1.2731481481481483E-3</v>
      </c>
      <c r="L1526">
        <f t="shared" si="275"/>
        <v>3.6990740740740741E-2</v>
      </c>
      <c r="M1526">
        <f t="shared" si="276"/>
        <v>3.5717592592592592E-2</v>
      </c>
    </row>
    <row r="1527" spans="1:13" x14ac:dyDescent="0.2">
      <c r="A1527">
        <v>1526</v>
      </c>
      <c r="B1527" t="s">
        <v>1409</v>
      </c>
      <c r="C1527" t="s">
        <v>1496</v>
      </c>
      <c r="D1527" t="str">
        <f t="shared" si="277"/>
        <v>Dan Martin</v>
      </c>
      <c r="E1527" t="str">
        <f t="shared" si="278"/>
        <v>42:32</v>
      </c>
      <c r="F1527">
        <f t="shared" si="268"/>
        <v>555</v>
      </c>
      <c r="H1527" t="str">
        <f t="shared" si="269"/>
        <v>Apr 3, 2020</v>
      </c>
      <c r="I1527" t="str">
        <f t="shared" si="273"/>
        <v>42:32</v>
      </c>
      <c r="J1527" s="5">
        <f t="shared" si="274"/>
        <v>2.9537037037037039E-2</v>
      </c>
      <c r="K1527">
        <f t="shared" si="270"/>
        <v>2.9537037037037039E-2</v>
      </c>
      <c r="L1527">
        <f t="shared" si="275"/>
        <v>3.1168981481481482E-2</v>
      </c>
      <c r="M1527">
        <f t="shared" si="276"/>
        <v>1.6319444444444428E-3</v>
      </c>
    </row>
    <row r="1528" spans="1:13" x14ac:dyDescent="0.2">
      <c r="A1528">
        <v>1527</v>
      </c>
      <c r="B1528" t="s">
        <v>1409</v>
      </c>
      <c r="C1528" t="s">
        <v>1497</v>
      </c>
      <c r="D1528" t="str">
        <f t="shared" si="277"/>
        <v>Matt Hancock</v>
      </c>
      <c r="E1528" t="str">
        <f t="shared" si="278"/>
        <v>42:59</v>
      </c>
      <c r="F1528">
        <f t="shared" si="268"/>
        <v>535</v>
      </c>
      <c r="H1528" t="str">
        <f t="shared" si="269"/>
        <v>Apr 3, 2020</v>
      </c>
      <c r="I1528" t="str">
        <f t="shared" si="273"/>
        <v>42:59</v>
      </c>
      <c r="J1528" s="5">
        <f t="shared" si="274"/>
        <v>2.9849537037037036E-2</v>
      </c>
      <c r="K1528">
        <f t="shared" si="270"/>
        <v>1.2731481481481483E-3</v>
      </c>
      <c r="L1528">
        <f t="shared" si="275"/>
        <v>3.6990740740740741E-2</v>
      </c>
      <c r="M1528">
        <f t="shared" si="276"/>
        <v>3.5717592592592592E-2</v>
      </c>
    </row>
    <row r="1529" spans="1:13" x14ac:dyDescent="0.2">
      <c r="A1529">
        <v>1528</v>
      </c>
      <c r="B1529" t="s">
        <v>1409</v>
      </c>
      <c r="C1529" t="s">
        <v>1498</v>
      </c>
      <c r="D1529" t="str">
        <f t="shared" si="277"/>
        <v>Matt Hancock</v>
      </c>
      <c r="E1529" t="str">
        <f t="shared" si="278"/>
        <v>43:41</v>
      </c>
      <c r="F1529">
        <f t="shared" si="268"/>
        <v>348</v>
      </c>
      <c r="H1529" t="str">
        <f t="shared" si="269"/>
        <v>Apr 3, 2020</v>
      </c>
      <c r="I1529" t="str">
        <f t="shared" si="273"/>
        <v>42:59</v>
      </c>
      <c r="J1529" s="5">
        <f t="shared" si="274"/>
        <v>3.0335648148148143E-2</v>
      </c>
      <c r="K1529">
        <f t="shared" si="270"/>
        <v>1.2731481481481483E-3</v>
      </c>
      <c r="L1529">
        <f t="shared" si="275"/>
        <v>3.6990740740740741E-2</v>
      </c>
      <c r="M1529">
        <f t="shared" si="276"/>
        <v>3.5717592592592592E-2</v>
      </c>
    </row>
    <row r="1530" spans="1:13" x14ac:dyDescent="0.2">
      <c r="A1530">
        <v>1529</v>
      </c>
      <c r="B1530" t="s">
        <v>1409</v>
      </c>
      <c r="C1530" t="s">
        <v>1499</v>
      </c>
      <c r="D1530" t="str">
        <f t="shared" si="277"/>
        <v>Matt Hancock</v>
      </c>
      <c r="E1530" t="str">
        <f t="shared" si="278"/>
        <v>44:06</v>
      </c>
      <c r="F1530">
        <f t="shared" si="268"/>
        <v>372</v>
      </c>
      <c r="H1530" t="str">
        <f t="shared" si="269"/>
        <v>Apr 3, 2020</v>
      </c>
      <c r="I1530" t="str">
        <f t="shared" si="273"/>
        <v>42:59</v>
      </c>
      <c r="J1530" s="5">
        <f t="shared" si="274"/>
        <v>3.0624999999999999E-2</v>
      </c>
      <c r="K1530">
        <f t="shared" si="270"/>
        <v>1.2731481481481483E-3</v>
      </c>
      <c r="L1530">
        <f t="shared" si="275"/>
        <v>3.6990740740740741E-2</v>
      </c>
      <c r="M1530">
        <f t="shared" si="276"/>
        <v>3.5717592592592592E-2</v>
      </c>
    </row>
    <row r="1531" spans="1:13" x14ac:dyDescent="0.2">
      <c r="A1531">
        <v>1530</v>
      </c>
      <c r="B1531" t="s">
        <v>1409</v>
      </c>
      <c r="C1531" t="s">
        <v>1500</v>
      </c>
      <c r="D1531" t="str">
        <f t="shared" si="277"/>
        <v>Matt Hancock</v>
      </c>
      <c r="E1531" t="str">
        <f t="shared" si="278"/>
        <v>44:27</v>
      </c>
      <c r="F1531">
        <f t="shared" si="268"/>
        <v>317</v>
      </c>
      <c r="H1531" t="str">
        <f t="shared" si="269"/>
        <v>Apr 3, 2020</v>
      </c>
      <c r="I1531" t="str">
        <f t="shared" si="273"/>
        <v>42:59</v>
      </c>
      <c r="J1531" s="5">
        <f t="shared" si="274"/>
        <v>3.0868055555555555E-2</v>
      </c>
      <c r="K1531">
        <f t="shared" si="270"/>
        <v>1.2731481481481483E-3</v>
      </c>
      <c r="L1531">
        <f t="shared" si="275"/>
        <v>3.6990740740740741E-2</v>
      </c>
      <c r="M1531">
        <f t="shared" si="276"/>
        <v>3.5717592592592592E-2</v>
      </c>
    </row>
    <row r="1532" spans="1:13" x14ac:dyDescent="0.2">
      <c r="A1532">
        <v>1531</v>
      </c>
      <c r="B1532" t="s">
        <v>1409</v>
      </c>
      <c r="C1532" t="s">
        <v>1501</v>
      </c>
      <c r="D1532" t="str">
        <f t="shared" si="277"/>
        <v>Jonathan Van-Tam</v>
      </c>
      <c r="E1532" t="str">
        <f t="shared" si="278"/>
        <v>44:47</v>
      </c>
      <c r="F1532">
        <f t="shared" si="268"/>
        <v>87</v>
      </c>
      <c r="H1532" t="str">
        <f t="shared" si="269"/>
        <v>Apr 3, 2020</v>
      </c>
      <c r="I1532" t="str">
        <f t="shared" si="273"/>
        <v>44:47</v>
      </c>
      <c r="J1532" s="5">
        <f t="shared" si="274"/>
        <v>3.1099537037037037E-2</v>
      </c>
      <c r="K1532">
        <f t="shared" si="270"/>
        <v>9.7337962962962977E-3</v>
      </c>
      <c r="L1532">
        <f t="shared" si="275"/>
        <v>3.1099537037037037E-2</v>
      </c>
      <c r="M1532">
        <f t="shared" si="276"/>
        <v>2.1365740740740741E-2</v>
      </c>
    </row>
    <row r="1533" spans="1:13" x14ac:dyDescent="0.2">
      <c r="A1533">
        <v>1532</v>
      </c>
      <c r="B1533" t="s">
        <v>1409</v>
      </c>
      <c r="C1533" t="s">
        <v>1502</v>
      </c>
      <c r="D1533" t="str">
        <f t="shared" si="277"/>
        <v>Matt Hancock</v>
      </c>
      <c r="E1533" t="str">
        <f t="shared" si="278"/>
        <v>44:50</v>
      </c>
      <c r="F1533">
        <f t="shared" si="268"/>
        <v>68</v>
      </c>
      <c r="H1533" t="str">
        <f t="shared" si="269"/>
        <v>Apr 3, 2020</v>
      </c>
      <c r="I1533" t="str">
        <f t="shared" si="273"/>
        <v>44:50</v>
      </c>
      <c r="J1533" s="5">
        <f t="shared" si="274"/>
        <v>3.1134259259259261E-2</v>
      </c>
      <c r="K1533">
        <f t="shared" si="270"/>
        <v>1.2731481481481483E-3</v>
      </c>
      <c r="L1533">
        <f t="shared" si="275"/>
        <v>3.6990740740740741E-2</v>
      </c>
      <c r="M1533">
        <f t="shared" si="276"/>
        <v>3.5717592592592592E-2</v>
      </c>
    </row>
    <row r="1534" spans="1:13" x14ac:dyDescent="0.2">
      <c r="A1534">
        <v>1533</v>
      </c>
      <c r="B1534" t="s">
        <v>1409</v>
      </c>
      <c r="C1534" t="s">
        <v>1503</v>
      </c>
      <c r="D1534" t="str">
        <f t="shared" si="277"/>
        <v>Dan Martin</v>
      </c>
      <c r="E1534" t="str">
        <f t="shared" si="278"/>
        <v>44:53</v>
      </c>
      <c r="F1534">
        <f t="shared" si="268"/>
        <v>40</v>
      </c>
      <c r="H1534" t="str">
        <f t="shared" si="269"/>
        <v>Apr 3, 2020</v>
      </c>
      <c r="I1534" t="str">
        <f t="shared" si="273"/>
        <v>44:53</v>
      </c>
      <c r="J1534" s="5">
        <f t="shared" si="274"/>
        <v>3.1168981481481482E-2</v>
      </c>
      <c r="K1534">
        <f t="shared" si="270"/>
        <v>2.9537037037037039E-2</v>
      </c>
      <c r="L1534">
        <f t="shared" si="275"/>
        <v>3.1168981481481482E-2</v>
      </c>
      <c r="M1534">
        <f t="shared" si="276"/>
        <v>1.6319444444444428E-3</v>
      </c>
    </row>
    <row r="1535" spans="1:13" x14ac:dyDescent="0.2">
      <c r="A1535">
        <v>1534</v>
      </c>
      <c r="B1535" t="s">
        <v>1409</v>
      </c>
      <c r="C1535" t="s">
        <v>1504</v>
      </c>
      <c r="D1535" t="str">
        <f t="shared" si="277"/>
        <v>Matt Hancock</v>
      </c>
      <c r="E1535" t="str">
        <f t="shared" si="278"/>
        <v>44:54</v>
      </c>
      <c r="F1535">
        <f t="shared" si="268"/>
        <v>76</v>
      </c>
      <c r="H1535" t="str">
        <f t="shared" si="269"/>
        <v>Apr 3, 2020</v>
      </c>
      <c r="I1535" t="str">
        <f t="shared" si="273"/>
        <v>44:54</v>
      </c>
      <c r="J1535" s="5">
        <f t="shared" si="274"/>
        <v>3.1180555555555555E-2</v>
      </c>
      <c r="K1535">
        <f t="shared" si="270"/>
        <v>1.2731481481481483E-3</v>
      </c>
      <c r="L1535">
        <f t="shared" si="275"/>
        <v>3.6990740740740741E-2</v>
      </c>
      <c r="M1535">
        <f t="shared" si="276"/>
        <v>3.5717592592592592E-2</v>
      </c>
    </row>
    <row r="1536" spans="1:13" x14ac:dyDescent="0.2">
      <c r="A1536">
        <v>1535</v>
      </c>
      <c r="B1536" t="s">
        <v>1409</v>
      </c>
      <c r="C1536" t="s">
        <v>1505</v>
      </c>
      <c r="D1536" t="str">
        <f t="shared" si="277"/>
        <v>Martin Bagot</v>
      </c>
      <c r="E1536" t="str">
        <f t="shared" si="278"/>
        <v>44:59</v>
      </c>
      <c r="F1536">
        <f t="shared" si="268"/>
        <v>645</v>
      </c>
      <c r="H1536" t="str">
        <f t="shared" si="269"/>
        <v>Apr 3, 2020</v>
      </c>
      <c r="I1536" t="str">
        <f t="shared" si="273"/>
        <v>44:59</v>
      </c>
      <c r="J1536" s="5">
        <f t="shared" si="274"/>
        <v>3.123842592592593E-2</v>
      </c>
      <c r="K1536">
        <f t="shared" si="270"/>
        <v>3.123842592592593E-2</v>
      </c>
      <c r="L1536">
        <f t="shared" si="275"/>
        <v>3.1631944444444442E-2</v>
      </c>
      <c r="M1536">
        <f t="shared" si="276"/>
        <v>3.935185185185118E-4</v>
      </c>
    </row>
    <row r="1537" spans="1:13" x14ac:dyDescent="0.2">
      <c r="A1537">
        <v>1536</v>
      </c>
      <c r="B1537" t="s">
        <v>1409</v>
      </c>
      <c r="C1537" t="s">
        <v>1506</v>
      </c>
      <c r="D1537" t="str">
        <f t="shared" si="277"/>
        <v>Martin Bagot</v>
      </c>
      <c r="E1537" t="str">
        <f t="shared" si="278"/>
        <v>45:33</v>
      </c>
      <c r="F1537">
        <f t="shared" si="268"/>
        <v>390</v>
      </c>
      <c r="H1537" t="str">
        <f t="shared" si="269"/>
        <v>Apr 3, 2020</v>
      </c>
      <c r="I1537" t="str">
        <f t="shared" si="273"/>
        <v>44:59</v>
      </c>
      <c r="J1537" s="5">
        <f t="shared" si="274"/>
        <v>3.1631944444444442E-2</v>
      </c>
      <c r="K1537">
        <f t="shared" si="270"/>
        <v>3.123842592592593E-2</v>
      </c>
      <c r="L1537">
        <f t="shared" si="275"/>
        <v>3.1631944444444442E-2</v>
      </c>
      <c r="M1537">
        <f t="shared" si="276"/>
        <v>3.935185185185118E-4</v>
      </c>
    </row>
    <row r="1538" spans="1:13" x14ac:dyDescent="0.2">
      <c r="A1538">
        <v>1537</v>
      </c>
      <c r="B1538" t="s">
        <v>1409</v>
      </c>
      <c r="C1538" t="s">
        <v>1507</v>
      </c>
      <c r="D1538" t="str">
        <f t="shared" si="277"/>
        <v>Matt Hancock</v>
      </c>
      <c r="E1538" t="str">
        <f t="shared" si="278"/>
        <v>45:52</v>
      </c>
      <c r="F1538">
        <f t="shared" ref="F1538:F1601" si="279">LEN(C1538)</f>
        <v>701</v>
      </c>
      <c r="H1538" t="str">
        <f t="shared" ref="H1538:H1601" si="280">IF(ISBLANK(G1538),H1537,C1538)</f>
        <v>Apr 3, 2020</v>
      </c>
      <c r="I1538" t="str">
        <f t="shared" si="273"/>
        <v>45:52</v>
      </c>
      <c r="J1538" s="5">
        <f t="shared" si="274"/>
        <v>3.1851851851851853E-2</v>
      </c>
      <c r="K1538">
        <f t="shared" ref="K1538:K1601" si="281">_xlfn.MINIFS(J:J,D:D,D1538,B:B,B1538)</f>
        <v>1.2731481481481483E-3</v>
      </c>
      <c r="L1538">
        <f t="shared" si="275"/>
        <v>3.6990740740740741E-2</v>
      </c>
      <c r="M1538">
        <f t="shared" si="276"/>
        <v>3.5717592592592592E-2</v>
      </c>
    </row>
    <row r="1539" spans="1:13" x14ac:dyDescent="0.2">
      <c r="A1539">
        <v>1538</v>
      </c>
      <c r="B1539" t="s">
        <v>1409</v>
      </c>
      <c r="C1539" t="s">
        <v>1508</v>
      </c>
      <c r="D1539" t="str">
        <f t="shared" ref="D1539:D1554" si="282">LEFT(C1539,FIND("(",C1539)-3)</f>
        <v>Matt Hancock</v>
      </c>
      <c r="E1539" t="str">
        <f t="shared" ref="E1539:E1554" si="283">MID(C1539,FIND("(",C1539)+1,5)</f>
        <v>46:42</v>
      </c>
      <c r="F1539">
        <f t="shared" si="279"/>
        <v>297</v>
      </c>
      <c r="H1539" t="str">
        <f t="shared" si="280"/>
        <v>Apr 3, 2020</v>
      </c>
      <c r="I1539" t="str">
        <f t="shared" si="273"/>
        <v>45:52</v>
      </c>
      <c r="J1539" s="5">
        <f t="shared" si="274"/>
        <v>3.243055555555556E-2</v>
      </c>
      <c r="K1539">
        <f t="shared" si="281"/>
        <v>1.2731481481481483E-3</v>
      </c>
      <c r="L1539">
        <f t="shared" si="275"/>
        <v>3.6990740740740741E-2</v>
      </c>
      <c r="M1539">
        <f t="shared" si="276"/>
        <v>3.5717592592592592E-2</v>
      </c>
    </row>
    <row r="1540" spans="1:13" x14ac:dyDescent="0.2">
      <c r="A1540">
        <v>1539</v>
      </c>
      <c r="B1540" t="s">
        <v>1409</v>
      </c>
      <c r="C1540" t="s">
        <v>1509</v>
      </c>
      <c r="D1540" t="str">
        <f t="shared" si="282"/>
        <v>Matt Hancock</v>
      </c>
      <c r="E1540" t="str">
        <f t="shared" si="283"/>
        <v>47:10</v>
      </c>
      <c r="F1540">
        <f t="shared" si="279"/>
        <v>623</v>
      </c>
      <c r="H1540" t="str">
        <f t="shared" si="280"/>
        <v>Apr 3, 2020</v>
      </c>
      <c r="I1540" t="str">
        <f t="shared" si="273"/>
        <v>45:52</v>
      </c>
      <c r="J1540" s="5">
        <f t="shared" si="274"/>
        <v>3.2754629629629627E-2</v>
      </c>
      <c r="K1540">
        <f t="shared" si="281"/>
        <v>1.2731481481481483E-3</v>
      </c>
      <c r="L1540">
        <f t="shared" si="275"/>
        <v>3.6990740740740741E-2</v>
      </c>
      <c r="M1540">
        <f t="shared" si="276"/>
        <v>3.5717592592592592E-2</v>
      </c>
    </row>
    <row r="1541" spans="1:13" x14ac:dyDescent="0.2">
      <c r="A1541">
        <v>1540</v>
      </c>
      <c r="B1541" t="s">
        <v>1409</v>
      </c>
      <c r="C1541" t="s">
        <v>1510</v>
      </c>
      <c r="D1541" t="str">
        <f t="shared" si="282"/>
        <v>Jen Williams</v>
      </c>
      <c r="E1541" t="str">
        <f t="shared" si="283"/>
        <v>47:50</v>
      </c>
      <c r="F1541">
        <f t="shared" si="279"/>
        <v>510</v>
      </c>
      <c r="H1541" t="str">
        <f t="shared" si="280"/>
        <v>Apr 3, 2020</v>
      </c>
      <c r="I1541" t="str">
        <f t="shared" si="273"/>
        <v>47:50</v>
      </c>
      <c r="J1541" s="5">
        <f t="shared" si="274"/>
        <v>3.3217592592592597E-2</v>
      </c>
      <c r="K1541">
        <f t="shared" si="281"/>
        <v>3.3217592592592597E-2</v>
      </c>
      <c r="L1541">
        <f t="shared" si="275"/>
        <v>3.5821759259259262E-2</v>
      </c>
      <c r="M1541">
        <f t="shared" si="276"/>
        <v>2.6041666666666644E-3</v>
      </c>
    </row>
    <row r="1542" spans="1:13" x14ac:dyDescent="0.2">
      <c r="A1542">
        <v>1541</v>
      </c>
      <c r="B1542" t="s">
        <v>1409</v>
      </c>
      <c r="C1542" t="s">
        <v>1511</v>
      </c>
      <c r="D1542" t="str">
        <f t="shared" si="282"/>
        <v>Jen Williams</v>
      </c>
      <c r="E1542" t="str">
        <f t="shared" si="283"/>
        <v>48:14</v>
      </c>
      <c r="F1542">
        <f t="shared" si="279"/>
        <v>382</v>
      </c>
      <c r="H1542" t="str">
        <f t="shared" si="280"/>
        <v>Apr 3, 2020</v>
      </c>
      <c r="I1542" t="str">
        <f t="shared" ref="I1542:I1605" si="284">IF(D1542=D1541,I1541,E1542)</f>
        <v>47:50</v>
      </c>
      <c r="J1542" s="5">
        <f t="shared" ref="J1542:J1605" si="285">TIME(0,LEFT(E1542,2),RIGHT(E1542,2))</f>
        <v>3.349537037037037E-2</v>
      </c>
      <c r="K1542">
        <f t="shared" si="281"/>
        <v>3.3217592592592597E-2</v>
      </c>
      <c r="L1542">
        <f t="shared" ref="L1542:L1605" si="286">_xlfn.MAXIFS(J:J,D:D,D1542,B:B,B1542)</f>
        <v>3.5821759259259262E-2</v>
      </c>
      <c r="M1542">
        <f t="shared" si="276"/>
        <v>2.6041666666666644E-3</v>
      </c>
    </row>
    <row r="1543" spans="1:13" x14ac:dyDescent="0.2">
      <c r="A1543">
        <v>1542</v>
      </c>
      <c r="B1543" t="s">
        <v>1409</v>
      </c>
      <c r="C1543" t="s">
        <v>1512</v>
      </c>
      <c r="D1543" t="str">
        <f t="shared" si="282"/>
        <v>Jen Williams</v>
      </c>
      <c r="E1543" t="str">
        <f t="shared" si="283"/>
        <v>48:33</v>
      </c>
      <c r="F1543">
        <f t="shared" si="279"/>
        <v>179</v>
      </c>
      <c r="H1543" t="str">
        <f t="shared" si="280"/>
        <v>Apr 3, 2020</v>
      </c>
      <c r="I1543" t="str">
        <f t="shared" si="284"/>
        <v>47:50</v>
      </c>
      <c r="J1543" s="5">
        <f t="shared" si="285"/>
        <v>3.3715277777777775E-2</v>
      </c>
      <c r="K1543">
        <f t="shared" si="281"/>
        <v>3.3217592592592597E-2</v>
      </c>
      <c r="L1543">
        <f t="shared" si="286"/>
        <v>3.5821759259259262E-2</v>
      </c>
      <c r="M1543">
        <f t="shared" si="276"/>
        <v>2.6041666666666644E-3</v>
      </c>
    </row>
    <row r="1544" spans="1:13" x14ac:dyDescent="0.2">
      <c r="A1544">
        <v>1543</v>
      </c>
      <c r="B1544" t="s">
        <v>1409</v>
      </c>
      <c r="C1544" t="s">
        <v>1513</v>
      </c>
      <c r="D1544" t="str">
        <f t="shared" si="282"/>
        <v>Matt Hancock</v>
      </c>
      <c r="E1544" t="str">
        <f t="shared" si="283"/>
        <v>48:43</v>
      </c>
      <c r="F1544">
        <f t="shared" si="279"/>
        <v>587</v>
      </c>
      <c r="H1544" t="str">
        <f t="shared" si="280"/>
        <v>Apr 3, 2020</v>
      </c>
      <c r="I1544" t="str">
        <f t="shared" si="284"/>
        <v>48:43</v>
      </c>
      <c r="J1544" s="5">
        <f t="shared" si="285"/>
        <v>3.3831018518518517E-2</v>
      </c>
      <c r="K1544">
        <f t="shared" si="281"/>
        <v>1.2731481481481483E-3</v>
      </c>
      <c r="L1544">
        <f t="shared" si="286"/>
        <v>3.6990740740740741E-2</v>
      </c>
      <c r="M1544">
        <f t="shared" si="276"/>
        <v>3.5717592592592592E-2</v>
      </c>
    </row>
    <row r="1545" spans="1:13" x14ac:dyDescent="0.2">
      <c r="A1545">
        <v>1544</v>
      </c>
      <c r="B1545" t="s">
        <v>1409</v>
      </c>
      <c r="C1545" t="s">
        <v>1514</v>
      </c>
      <c r="D1545" t="str">
        <f t="shared" si="282"/>
        <v>Matt Hancock</v>
      </c>
      <c r="E1545" t="str">
        <f t="shared" si="283"/>
        <v>49:31</v>
      </c>
      <c r="F1545">
        <f t="shared" si="279"/>
        <v>244</v>
      </c>
      <c r="H1545" t="str">
        <f t="shared" si="280"/>
        <v>Apr 3, 2020</v>
      </c>
      <c r="I1545" t="str">
        <f t="shared" si="284"/>
        <v>48:43</v>
      </c>
      <c r="J1545" s="5">
        <f t="shared" si="285"/>
        <v>3.4386574074074076E-2</v>
      </c>
      <c r="K1545">
        <f t="shared" si="281"/>
        <v>1.2731481481481483E-3</v>
      </c>
      <c r="L1545">
        <f t="shared" si="286"/>
        <v>3.6990740740740741E-2</v>
      </c>
      <c r="M1545">
        <f t="shared" si="276"/>
        <v>3.5717592592592592E-2</v>
      </c>
    </row>
    <row r="1546" spans="1:13" x14ac:dyDescent="0.2">
      <c r="A1546">
        <v>1545</v>
      </c>
      <c r="B1546" t="s">
        <v>1409</v>
      </c>
      <c r="C1546" t="s">
        <v>1515</v>
      </c>
      <c r="D1546" t="str">
        <f t="shared" si="282"/>
        <v>Matt Hancock</v>
      </c>
      <c r="E1546" t="str">
        <f t="shared" si="283"/>
        <v>49:47</v>
      </c>
      <c r="F1546">
        <f t="shared" si="279"/>
        <v>476</v>
      </c>
      <c r="H1546" t="str">
        <f t="shared" si="280"/>
        <v>Apr 3, 2020</v>
      </c>
      <c r="I1546" t="str">
        <f t="shared" si="284"/>
        <v>48:43</v>
      </c>
      <c r="J1546" s="5">
        <f t="shared" si="285"/>
        <v>3.4571759259259253E-2</v>
      </c>
      <c r="K1546">
        <f t="shared" si="281"/>
        <v>1.2731481481481483E-3</v>
      </c>
      <c r="L1546">
        <f t="shared" si="286"/>
        <v>3.6990740740740741E-2</v>
      </c>
      <c r="M1546">
        <f t="shared" si="276"/>
        <v>3.5717592592592592E-2</v>
      </c>
    </row>
    <row r="1547" spans="1:13" x14ac:dyDescent="0.2">
      <c r="A1547">
        <v>1546</v>
      </c>
      <c r="B1547" t="s">
        <v>1409</v>
      </c>
      <c r="C1547" t="s">
        <v>1516</v>
      </c>
      <c r="D1547" t="str">
        <f t="shared" si="282"/>
        <v>Matt Hancock</v>
      </c>
      <c r="E1547" t="str">
        <f t="shared" si="283"/>
        <v>50:23</v>
      </c>
      <c r="F1547">
        <f t="shared" si="279"/>
        <v>393</v>
      </c>
      <c r="H1547" t="str">
        <f t="shared" si="280"/>
        <v>Apr 3, 2020</v>
      </c>
      <c r="I1547" t="str">
        <f t="shared" si="284"/>
        <v>48:43</v>
      </c>
      <c r="J1547" s="5">
        <f t="shared" si="285"/>
        <v>3.498842592592593E-2</v>
      </c>
      <c r="K1547">
        <f t="shared" si="281"/>
        <v>1.2731481481481483E-3</v>
      </c>
      <c r="L1547">
        <f t="shared" si="286"/>
        <v>3.6990740740740741E-2</v>
      </c>
      <c r="M1547">
        <f t="shared" si="276"/>
        <v>3.5717592592592592E-2</v>
      </c>
    </row>
    <row r="1548" spans="1:13" x14ac:dyDescent="0.2">
      <c r="A1548">
        <v>1547</v>
      </c>
      <c r="B1548" t="s">
        <v>1409</v>
      </c>
      <c r="C1548" t="s">
        <v>1517</v>
      </c>
      <c r="D1548" t="str">
        <f t="shared" si="282"/>
        <v>Ruth May</v>
      </c>
      <c r="E1548" t="str">
        <f t="shared" si="283"/>
        <v>50:48</v>
      </c>
      <c r="F1548">
        <f t="shared" si="279"/>
        <v>748</v>
      </c>
      <c r="H1548" t="str">
        <f t="shared" si="280"/>
        <v>Apr 3, 2020</v>
      </c>
      <c r="I1548" t="str">
        <f t="shared" si="284"/>
        <v>50:48</v>
      </c>
      <c r="J1548" s="5">
        <f t="shared" si="285"/>
        <v>3.5277777777777776E-2</v>
      </c>
      <c r="K1548">
        <f t="shared" si="281"/>
        <v>7.8125E-3</v>
      </c>
      <c r="L1548">
        <f t="shared" si="286"/>
        <v>3.5277777777777776E-2</v>
      </c>
      <c r="M1548">
        <f t="shared" si="276"/>
        <v>2.7465277777777776E-2</v>
      </c>
    </row>
    <row r="1549" spans="1:13" x14ac:dyDescent="0.2">
      <c r="A1549">
        <v>1548</v>
      </c>
      <c r="B1549" t="s">
        <v>1409</v>
      </c>
      <c r="C1549" t="s">
        <v>1518</v>
      </c>
      <c r="D1549" t="str">
        <f t="shared" si="282"/>
        <v>Matt Hancock</v>
      </c>
      <c r="E1549" t="str">
        <f t="shared" si="283"/>
        <v>51:35</v>
      </c>
      <c r="F1549">
        <f t="shared" si="279"/>
        <v>63</v>
      </c>
      <c r="H1549" t="str">
        <f t="shared" si="280"/>
        <v>Apr 3, 2020</v>
      </c>
      <c r="I1549" t="str">
        <f t="shared" si="284"/>
        <v>51:35</v>
      </c>
      <c r="J1549" s="5">
        <f t="shared" si="285"/>
        <v>3.5821759259259262E-2</v>
      </c>
      <c r="K1549">
        <f t="shared" si="281"/>
        <v>1.2731481481481483E-3</v>
      </c>
      <c r="L1549">
        <f t="shared" si="286"/>
        <v>3.6990740740740741E-2</v>
      </c>
      <c r="M1549">
        <f t="shared" si="276"/>
        <v>3.5717592592592592E-2</v>
      </c>
    </row>
    <row r="1550" spans="1:13" x14ac:dyDescent="0.2">
      <c r="A1550">
        <v>1549</v>
      </c>
      <c r="B1550" t="s">
        <v>1409</v>
      </c>
      <c r="C1550" t="s">
        <v>1519</v>
      </c>
      <c r="D1550" t="str">
        <f t="shared" si="282"/>
        <v>Jen Williams</v>
      </c>
      <c r="E1550" t="str">
        <f t="shared" si="283"/>
        <v>51:35</v>
      </c>
      <c r="F1550">
        <f t="shared" si="279"/>
        <v>239</v>
      </c>
      <c r="H1550" t="str">
        <f t="shared" si="280"/>
        <v>Apr 3, 2020</v>
      </c>
      <c r="I1550" t="str">
        <f t="shared" si="284"/>
        <v>51:35</v>
      </c>
      <c r="J1550" s="5">
        <f t="shared" si="285"/>
        <v>3.5821759259259262E-2</v>
      </c>
      <c r="K1550">
        <f t="shared" si="281"/>
        <v>3.3217592592592597E-2</v>
      </c>
      <c r="L1550">
        <f t="shared" si="286"/>
        <v>3.5821759259259262E-2</v>
      </c>
      <c r="M1550">
        <f t="shared" si="276"/>
        <v>2.6041666666666644E-3</v>
      </c>
    </row>
    <row r="1551" spans="1:13" x14ac:dyDescent="0.2">
      <c r="A1551">
        <v>1550</v>
      </c>
      <c r="B1551" t="s">
        <v>1409</v>
      </c>
      <c r="C1551" t="s">
        <v>1520</v>
      </c>
      <c r="D1551" t="str">
        <f t="shared" si="282"/>
        <v>Matt Hancock</v>
      </c>
      <c r="E1551" t="str">
        <f t="shared" si="283"/>
        <v>51:45</v>
      </c>
      <c r="F1551">
        <f t="shared" si="279"/>
        <v>452</v>
      </c>
      <c r="H1551" t="str">
        <f t="shared" si="280"/>
        <v>Apr 3, 2020</v>
      </c>
      <c r="I1551" t="str">
        <f t="shared" si="284"/>
        <v>51:45</v>
      </c>
      <c r="J1551" s="5">
        <f t="shared" si="285"/>
        <v>3.5937500000000004E-2</v>
      </c>
      <c r="K1551">
        <f t="shared" si="281"/>
        <v>1.2731481481481483E-3</v>
      </c>
      <c r="L1551">
        <f t="shared" si="286"/>
        <v>3.6990740740740741E-2</v>
      </c>
      <c r="M1551">
        <f t="shared" si="276"/>
        <v>3.5717592592592592E-2</v>
      </c>
    </row>
    <row r="1552" spans="1:13" x14ac:dyDescent="0.2">
      <c r="A1552">
        <v>1551</v>
      </c>
      <c r="B1552" t="s">
        <v>1409</v>
      </c>
      <c r="C1552" t="s">
        <v>1521</v>
      </c>
      <c r="D1552" t="str">
        <f t="shared" si="282"/>
        <v>Matt Hancock</v>
      </c>
      <c r="E1552" t="str">
        <f t="shared" si="283"/>
        <v>52:15</v>
      </c>
      <c r="F1552">
        <f t="shared" si="279"/>
        <v>454</v>
      </c>
      <c r="H1552" t="str">
        <f t="shared" si="280"/>
        <v>Apr 3, 2020</v>
      </c>
      <c r="I1552" t="str">
        <f t="shared" si="284"/>
        <v>51:45</v>
      </c>
      <c r="J1552" s="5">
        <f t="shared" si="285"/>
        <v>3.6284722222222225E-2</v>
      </c>
      <c r="K1552">
        <f t="shared" si="281"/>
        <v>1.2731481481481483E-3</v>
      </c>
      <c r="L1552">
        <f t="shared" si="286"/>
        <v>3.6990740740740741E-2</v>
      </c>
      <c r="M1552">
        <f t="shared" si="276"/>
        <v>3.5717592592592592E-2</v>
      </c>
    </row>
    <row r="1553" spans="1:13" x14ac:dyDescent="0.2">
      <c r="A1553">
        <v>1552</v>
      </c>
      <c r="B1553" t="s">
        <v>1409</v>
      </c>
      <c r="C1553" t="s">
        <v>1522</v>
      </c>
      <c r="D1553" t="str">
        <f t="shared" si="282"/>
        <v>Matt Hancock</v>
      </c>
      <c r="E1553" t="str">
        <f t="shared" si="283"/>
        <v>52:49</v>
      </c>
      <c r="F1553">
        <f t="shared" si="279"/>
        <v>455</v>
      </c>
      <c r="H1553" t="str">
        <f t="shared" si="280"/>
        <v>Apr 3, 2020</v>
      </c>
      <c r="I1553" t="str">
        <f t="shared" si="284"/>
        <v>51:45</v>
      </c>
      <c r="J1553" s="5">
        <f t="shared" si="285"/>
        <v>3.667824074074074E-2</v>
      </c>
      <c r="K1553">
        <f t="shared" si="281"/>
        <v>1.2731481481481483E-3</v>
      </c>
      <c r="L1553">
        <f t="shared" si="286"/>
        <v>3.6990740740740741E-2</v>
      </c>
      <c r="M1553">
        <f t="shared" si="276"/>
        <v>3.5717592592592592E-2</v>
      </c>
    </row>
    <row r="1554" spans="1:13" x14ac:dyDescent="0.2">
      <c r="A1554">
        <v>1553</v>
      </c>
      <c r="B1554" t="s">
        <v>1409</v>
      </c>
      <c r="C1554" t="s">
        <v>1523</v>
      </c>
      <c r="D1554" t="str">
        <f t="shared" si="282"/>
        <v>Matt Hancock</v>
      </c>
      <c r="E1554" t="str">
        <f t="shared" si="283"/>
        <v>53:16</v>
      </c>
      <c r="F1554">
        <f t="shared" si="279"/>
        <v>332</v>
      </c>
      <c r="H1554" t="str">
        <f t="shared" si="280"/>
        <v>Apr 3, 2020</v>
      </c>
      <c r="I1554" t="str">
        <f t="shared" si="284"/>
        <v>51:45</v>
      </c>
      <c r="J1554" s="5">
        <f t="shared" si="285"/>
        <v>3.6990740740740741E-2</v>
      </c>
      <c r="K1554">
        <f t="shared" si="281"/>
        <v>1.2731481481481483E-3</v>
      </c>
      <c r="L1554">
        <f t="shared" si="286"/>
        <v>3.6990740740740741E-2</v>
      </c>
      <c r="M1554">
        <f t="shared" si="276"/>
        <v>3.5717592592592592E-2</v>
      </c>
    </row>
    <row r="1555" spans="1:13" x14ac:dyDescent="0.2">
      <c r="A1555">
        <v>1554</v>
      </c>
      <c r="B1555" t="s">
        <v>1409</v>
      </c>
      <c r="C1555" t="s">
        <v>16</v>
      </c>
      <c r="F1555">
        <f t="shared" si="279"/>
        <v>295</v>
      </c>
      <c r="H1555" t="str">
        <f t="shared" si="280"/>
        <v>Apr 3, 2020</v>
      </c>
      <c r="I1555">
        <f t="shared" si="284"/>
        <v>0</v>
      </c>
      <c r="J1555" s="5" t="e">
        <f t="shared" si="285"/>
        <v>#VALUE!</v>
      </c>
      <c r="K1555">
        <f t="shared" si="281"/>
        <v>0</v>
      </c>
      <c r="L1555">
        <f t="shared" si="286"/>
        <v>0</v>
      </c>
      <c r="M1555">
        <f t="shared" si="276"/>
        <v>0</v>
      </c>
    </row>
    <row r="1556" spans="1:13" x14ac:dyDescent="0.2">
      <c r="A1556">
        <v>1555</v>
      </c>
      <c r="B1556" t="s">
        <v>1409</v>
      </c>
      <c r="C1556" t="s">
        <v>17</v>
      </c>
      <c r="F1556">
        <f t="shared" si="279"/>
        <v>173</v>
      </c>
      <c r="H1556" t="str">
        <f t="shared" si="280"/>
        <v>Apr 3, 2020</v>
      </c>
      <c r="I1556">
        <f t="shared" si="284"/>
        <v>0</v>
      </c>
      <c r="J1556" s="5" t="e">
        <f t="shared" si="285"/>
        <v>#VALUE!</v>
      </c>
      <c r="K1556">
        <f t="shared" si="281"/>
        <v>0</v>
      </c>
      <c r="L1556">
        <f t="shared" si="286"/>
        <v>0</v>
      </c>
      <c r="M1556">
        <f t="shared" si="276"/>
        <v>0</v>
      </c>
    </row>
    <row r="1557" spans="1:13" x14ac:dyDescent="0.2">
      <c r="A1557">
        <v>1556</v>
      </c>
      <c r="B1557" t="s">
        <v>1524</v>
      </c>
      <c r="C1557" t="s">
        <v>1525</v>
      </c>
      <c r="F1557">
        <f t="shared" si="279"/>
        <v>11</v>
      </c>
      <c r="G1557" t="b">
        <v>1</v>
      </c>
      <c r="H1557" t="str">
        <f t="shared" si="280"/>
        <v>Apr 6, 2020</v>
      </c>
      <c r="I1557">
        <f t="shared" si="284"/>
        <v>0</v>
      </c>
      <c r="J1557" s="5" t="e">
        <f t="shared" si="285"/>
        <v>#VALUE!</v>
      </c>
      <c r="K1557">
        <f t="shared" si="281"/>
        <v>0</v>
      </c>
      <c r="L1557">
        <f t="shared" si="286"/>
        <v>0</v>
      </c>
      <c r="M1557">
        <f t="shared" si="276"/>
        <v>0</v>
      </c>
    </row>
    <row r="1558" spans="1:13" x14ac:dyDescent="0.2">
      <c r="A1558">
        <v>1557</v>
      </c>
      <c r="B1558" t="s">
        <v>1524</v>
      </c>
      <c r="C1558" t="s">
        <v>1526</v>
      </c>
      <c r="F1558">
        <f t="shared" si="279"/>
        <v>136</v>
      </c>
      <c r="H1558" t="str">
        <f t="shared" si="280"/>
        <v>Apr 6, 2020</v>
      </c>
      <c r="I1558">
        <f t="shared" si="284"/>
        <v>0</v>
      </c>
      <c r="J1558" s="5" t="e">
        <f t="shared" si="285"/>
        <v>#VALUE!</v>
      </c>
      <c r="K1558">
        <f t="shared" si="281"/>
        <v>0</v>
      </c>
      <c r="L1558">
        <f t="shared" si="286"/>
        <v>0</v>
      </c>
      <c r="M1558">
        <f t="shared" si="276"/>
        <v>0</v>
      </c>
    </row>
    <row r="1559" spans="1:13" x14ac:dyDescent="0.2">
      <c r="A1559">
        <v>1558</v>
      </c>
      <c r="B1559" t="s">
        <v>1524</v>
      </c>
      <c r="C1559" t="s">
        <v>1527</v>
      </c>
      <c r="D1559" t="str">
        <f t="shared" ref="D1559:D1590" si="287">LEFT(C1559,FIND("(",C1559)-3)</f>
        <v>Alex Thomson</v>
      </c>
      <c r="E1559" t="str">
        <f t="shared" ref="E1559:E1590" si="288">MID(C1559,FIND("(",C1559)+1,5)</f>
        <v>00:08</v>
      </c>
      <c r="F1559">
        <f t="shared" si="279"/>
        <v>183</v>
      </c>
      <c r="H1559" t="str">
        <f t="shared" si="280"/>
        <v>Apr 6, 2020</v>
      </c>
      <c r="I1559" t="str">
        <f t="shared" si="284"/>
        <v>00:08</v>
      </c>
      <c r="J1559" s="5">
        <f t="shared" si="285"/>
        <v>9.2592592592592588E-5</v>
      </c>
      <c r="K1559">
        <f t="shared" si="281"/>
        <v>9.2592592592592588E-5</v>
      </c>
      <c r="L1559">
        <f t="shared" si="286"/>
        <v>3.2638888888888891E-2</v>
      </c>
      <c r="M1559">
        <f t="shared" si="276"/>
        <v>3.2546296296296295E-2</v>
      </c>
    </row>
    <row r="1560" spans="1:13" x14ac:dyDescent="0.2">
      <c r="A1560">
        <v>1559</v>
      </c>
      <c r="B1560" t="s">
        <v>1524</v>
      </c>
      <c r="C1560" t="s">
        <v>1528</v>
      </c>
      <c r="D1560" t="str">
        <f t="shared" si="287"/>
        <v>Matt Hancock</v>
      </c>
      <c r="E1560" t="str">
        <f t="shared" si="288"/>
        <v>00:17</v>
      </c>
      <c r="F1560">
        <f t="shared" si="279"/>
        <v>881</v>
      </c>
      <c r="H1560" t="str">
        <f t="shared" si="280"/>
        <v>Apr 6, 2020</v>
      </c>
      <c r="I1560" t="str">
        <f t="shared" si="284"/>
        <v>00:17</v>
      </c>
      <c r="J1560" s="5">
        <f t="shared" si="285"/>
        <v>1.9675925925925926E-4</v>
      </c>
      <c r="K1560">
        <f t="shared" si="281"/>
        <v>1.9675925925925926E-4</v>
      </c>
      <c r="L1560">
        <f t="shared" si="286"/>
        <v>4.1041666666666664E-2</v>
      </c>
      <c r="M1560">
        <f t="shared" si="276"/>
        <v>4.0844907407407406E-2</v>
      </c>
    </row>
    <row r="1561" spans="1:13" x14ac:dyDescent="0.2">
      <c r="A1561">
        <v>1560</v>
      </c>
      <c r="B1561" t="s">
        <v>1524</v>
      </c>
      <c r="C1561" t="s">
        <v>1529</v>
      </c>
      <c r="D1561" t="str">
        <f t="shared" si="287"/>
        <v>Alex Thomson</v>
      </c>
      <c r="E1561" t="str">
        <f t="shared" si="288"/>
        <v>01:18</v>
      </c>
      <c r="F1561">
        <f t="shared" si="279"/>
        <v>670</v>
      </c>
      <c r="H1561" t="str">
        <f t="shared" si="280"/>
        <v>Apr 6, 2020</v>
      </c>
      <c r="I1561" t="str">
        <f t="shared" si="284"/>
        <v>01:18</v>
      </c>
      <c r="J1561" s="5">
        <f t="shared" si="285"/>
        <v>9.0277777777777784E-4</v>
      </c>
      <c r="K1561">
        <f t="shared" si="281"/>
        <v>9.2592592592592588E-5</v>
      </c>
      <c r="L1561">
        <f t="shared" si="286"/>
        <v>3.2638888888888891E-2</v>
      </c>
      <c r="M1561">
        <f t="shared" si="276"/>
        <v>3.2546296296296295E-2</v>
      </c>
    </row>
    <row r="1562" spans="1:13" x14ac:dyDescent="0.2">
      <c r="A1562">
        <v>1561</v>
      </c>
      <c r="B1562" t="s">
        <v>1524</v>
      </c>
      <c r="C1562" t="s">
        <v>1530</v>
      </c>
      <c r="D1562" t="str">
        <f t="shared" si="287"/>
        <v>Matt Hancock</v>
      </c>
      <c r="E1562" t="str">
        <f t="shared" si="288"/>
        <v>02:00</v>
      </c>
      <c r="F1562">
        <f t="shared" si="279"/>
        <v>666</v>
      </c>
      <c r="H1562" t="str">
        <f t="shared" si="280"/>
        <v>Apr 6, 2020</v>
      </c>
      <c r="I1562" t="str">
        <f t="shared" si="284"/>
        <v>02:00</v>
      </c>
      <c r="J1562" s="5">
        <f t="shared" si="285"/>
        <v>1.3888888888888889E-3</v>
      </c>
      <c r="K1562">
        <f t="shared" si="281"/>
        <v>1.9675925925925926E-4</v>
      </c>
      <c r="L1562">
        <f t="shared" si="286"/>
        <v>4.1041666666666664E-2</v>
      </c>
      <c r="M1562">
        <f t="shared" si="276"/>
        <v>4.0844907407407406E-2</v>
      </c>
    </row>
    <row r="1563" spans="1:13" x14ac:dyDescent="0.2">
      <c r="A1563">
        <v>1562</v>
      </c>
      <c r="B1563" t="s">
        <v>1524</v>
      </c>
      <c r="C1563" t="s">
        <v>1531</v>
      </c>
      <c r="D1563" t="str">
        <f t="shared" si="287"/>
        <v>Jenny Harries</v>
      </c>
      <c r="E1563" t="str">
        <f t="shared" si="288"/>
        <v>02:45</v>
      </c>
      <c r="F1563">
        <f t="shared" si="279"/>
        <v>885</v>
      </c>
      <c r="H1563" t="str">
        <f t="shared" si="280"/>
        <v>Apr 6, 2020</v>
      </c>
      <c r="I1563" t="str">
        <f t="shared" si="284"/>
        <v>02:45</v>
      </c>
      <c r="J1563" s="5">
        <f t="shared" si="285"/>
        <v>1.9097222222222222E-3</v>
      </c>
      <c r="K1563">
        <f t="shared" si="281"/>
        <v>6.9444444444444447E-4</v>
      </c>
      <c r="L1563">
        <f t="shared" si="286"/>
        <v>4.1238425925925921E-2</v>
      </c>
      <c r="M1563">
        <f t="shared" si="276"/>
        <v>4.0543981481481479E-2</v>
      </c>
    </row>
    <row r="1564" spans="1:13" x14ac:dyDescent="0.2">
      <c r="A1564">
        <v>1563</v>
      </c>
      <c r="B1564" t="s">
        <v>1524</v>
      </c>
      <c r="C1564" t="s">
        <v>1532</v>
      </c>
      <c r="D1564" t="str">
        <f t="shared" si="287"/>
        <v>Matt Hancock</v>
      </c>
      <c r="E1564" t="str">
        <f t="shared" si="288"/>
        <v>03:37</v>
      </c>
      <c r="F1564">
        <f t="shared" si="279"/>
        <v>66</v>
      </c>
      <c r="H1564" t="str">
        <f t="shared" si="280"/>
        <v>Apr 6, 2020</v>
      </c>
      <c r="I1564" t="str">
        <f t="shared" si="284"/>
        <v>03:37</v>
      </c>
      <c r="J1564" s="5">
        <f t="shared" si="285"/>
        <v>2.5115740740740741E-3</v>
      </c>
      <c r="K1564">
        <f t="shared" si="281"/>
        <v>1.9675925925925926E-4</v>
      </c>
      <c r="L1564">
        <f t="shared" si="286"/>
        <v>4.1041666666666664E-2</v>
      </c>
      <c r="M1564">
        <f t="shared" si="276"/>
        <v>4.0844907407407406E-2</v>
      </c>
    </row>
    <row r="1565" spans="1:13" x14ac:dyDescent="0.2">
      <c r="A1565">
        <v>1564</v>
      </c>
      <c r="B1565" t="s">
        <v>1524</v>
      </c>
      <c r="C1565" t="s">
        <v>1533</v>
      </c>
      <c r="D1565" t="str">
        <f t="shared" si="287"/>
        <v>Charlotte Ivers</v>
      </c>
      <c r="E1565" t="str">
        <f t="shared" si="288"/>
        <v>03:41</v>
      </c>
      <c r="F1565">
        <f t="shared" si="279"/>
        <v>488</v>
      </c>
      <c r="H1565" t="str">
        <f t="shared" si="280"/>
        <v>Apr 6, 2020</v>
      </c>
      <c r="I1565" t="str">
        <f t="shared" si="284"/>
        <v>03:41</v>
      </c>
      <c r="J1565" s="5">
        <f t="shared" si="285"/>
        <v>2.5578703703703705E-3</v>
      </c>
      <c r="K1565">
        <f t="shared" si="281"/>
        <v>2.5578703703703705E-3</v>
      </c>
      <c r="L1565">
        <f t="shared" si="286"/>
        <v>5.1504629629629635E-3</v>
      </c>
      <c r="M1565">
        <f t="shared" si="276"/>
        <v>2.592592592592593E-3</v>
      </c>
    </row>
    <row r="1566" spans="1:13" x14ac:dyDescent="0.2">
      <c r="A1566">
        <v>1565</v>
      </c>
      <c r="B1566" t="s">
        <v>1524</v>
      </c>
      <c r="C1566" t="s">
        <v>1534</v>
      </c>
      <c r="D1566" t="str">
        <f t="shared" si="287"/>
        <v>Matt Hancock</v>
      </c>
      <c r="E1566" t="str">
        <f t="shared" si="288"/>
        <v>04:11</v>
      </c>
      <c r="F1566">
        <f t="shared" si="279"/>
        <v>849</v>
      </c>
      <c r="H1566" t="str">
        <f t="shared" si="280"/>
        <v>Apr 6, 2020</v>
      </c>
      <c r="I1566" t="str">
        <f t="shared" si="284"/>
        <v>04:11</v>
      </c>
      <c r="J1566" s="5">
        <f t="shared" si="285"/>
        <v>2.9050925925925928E-3</v>
      </c>
      <c r="K1566">
        <f t="shared" si="281"/>
        <v>1.9675925925925926E-4</v>
      </c>
      <c r="L1566">
        <f t="shared" si="286"/>
        <v>4.1041666666666664E-2</v>
      </c>
      <c r="M1566">
        <f t="shared" si="276"/>
        <v>4.0844907407407406E-2</v>
      </c>
    </row>
    <row r="1567" spans="1:13" x14ac:dyDescent="0.2">
      <c r="A1567">
        <v>1566</v>
      </c>
      <c r="B1567" t="s">
        <v>1524</v>
      </c>
      <c r="C1567" t="s">
        <v>1535</v>
      </c>
      <c r="D1567" t="str">
        <f t="shared" si="287"/>
        <v>Jenny Harries</v>
      </c>
      <c r="E1567" t="str">
        <f t="shared" si="288"/>
        <v>05:14</v>
      </c>
      <c r="F1567">
        <f t="shared" si="279"/>
        <v>939</v>
      </c>
      <c r="H1567" t="str">
        <f t="shared" si="280"/>
        <v>Apr 6, 2020</v>
      </c>
      <c r="I1567" t="str">
        <f t="shared" si="284"/>
        <v>05:14</v>
      </c>
      <c r="J1567" s="5">
        <f t="shared" si="285"/>
        <v>3.6342592592592594E-3</v>
      </c>
      <c r="K1567">
        <f t="shared" si="281"/>
        <v>6.9444444444444447E-4</v>
      </c>
      <c r="L1567">
        <f t="shared" si="286"/>
        <v>4.1238425925925921E-2</v>
      </c>
      <c r="M1567">
        <f t="shared" ref="M1567:M1630" si="289">L1567-K1567</f>
        <v>4.0543981481481479E-2</v>
      </c>
    </row>
    <row r="1568" spans="1:13" x14ac:dyDescent="0.2">
      <c r="A1568">
        <v>1567</v>
      </c>
      <c r="B1568" t="s">
        <v>1524</v>
      </c>
      <c r="C1568" t="s">
        <v>1536</v>
      </c>
      <c r="D1568" t="str">
        <f t="shared" si="287"/>
        <v>Jenny Harries</v>
      </c>
      <c r="E1568" t="str">
        <f t="shared" si="288"/>
        <v>06:11</v>
      </c>
      <c r="F1568">
        <f t="shared" si="279"/>
        <v>1168</v>
      </c>
      <c r="H1568" t="str">
        <f t="shared" si="280"/>
        <v>Apr 6, 2020</v>
      </c>
      <c r="I1568" t="str">
        <f t="shared" si="284"/>
        <v>05:14</v>
      </c>
      <c r="J1568" s="5">
        <f t="shared" si="285"/>
        <v>4.2939814814814811E-3</v>
      </c>
      <c r="K1568">
        <f t="shared" si="281"/>
        <v>6.9444444444444447E-4</v>
      </c>
      <c r="L1568">
        <f t="shared" si="286"/>
        <v>4.1238425925925921E-2</v>
      </c>
      <c r="M1568">
        <f t="shared" si="289"/>
        <v>4.0543981481481479E-2</v>
      </c>
    </row>
    <row r="1569" spans="1:13" x14ac:dyDescent="0.2">
      <c r="A1569">
        <v>1568</v>
      </c>
      <c r="B1569" t="s">
        <v>1524</v>
      </c>
      <c r="C1569" t="s">
        <v>1537</v>
      </c>
      <c r="D1569" t="str">
        <f t="shared" si="287"/>
        <v>Matt Hancock</v>
      </c>
      <c r="E1569" t="str">
        <f t="shared" si="288"/>
        <v>07:22</v>
      </c>
      <c r="F1569">
        <f t="shared" si="279"/>
        <v>69</v>
      </c>
      <c r="H1569" t="str">
        <f t="shared" si="280"/>
        <v>Apr 6, 2020</v>
      </c>
      <c r="I1569" t="str">
        <f t="shared" si="284"/>
        <v>07:22</v>
      </c>
      <c r="J1569" s="5">
        <f t="shared" si="285"/>
        <v>5.115740740740741E-3</v>
      </c>
      <c r="K1569">
        <f t="shared" si="281"/>
        <v>1.9675925925925926E-4</v>
      </c>
      <c r="L1569">
        <f t="shared" si="286"/>
        <v>4.1041666666666664E-2</v>
      </c>
      <c r="M1569">
        <f t="shared" si="289"/>
        <v>4.0844907407407406E-2</v>
      </c>
    </row>
    <row r="1570" spans="1:13" x14ac:dyDescent="0.2">
      <c r="A1570">
        <v>1569</v>
      </c>
      <c r="B1570" t="s">
        <v>1524</v>
      </c>
      <c r="C1570" t="s">
        <v>1538</v>
      </c>
      <c r="D1570" t="str">
        <f t="shared" si="287"/>
        <v>Charlotte Ivers</v>
      </c>
      <c r="E1570" t="str">
        <f t="shared" si="288"/>
        <v>07:25</v>
      </c>
      <c r="F1570">
        <f t="shared" si="279"/>
        <v>231</v>
      </c>
      <c r="H1570" t="str">
        <f t="shared" si="280"/>
        <v>Apr 6, 2020</v>
      </c>
      <c r="I1570" t="str">
        <f t="shared" si="284"/>
        <v>07:25</v>
      </c>
      <c r="J1570" s="5">
        <f t="shared" si="285"/>
        <v>5.1504629629629635E-3</v>
      </c>
      <c r="K1570">
        <f t="shared" si="281"/>
        <v>2.5578703703703705E-3</v>
      </c>
      <c r="L1570">
        <f t="shared" si="286"/>
        <v>5.1504629629629635E-3</v>
      </c>
      <c r="M1570">
        <f t="shared" si="289"/>
        <v>2.592592592592593E-3</v>
      </c>
    </row>
    <row r="1571" spans="1:13" x14ac:dyDescent="0.2">
      <c r="A1571">
        <v>1570</v>
      </c>
      <c r="B1571" t="s">
        <v>1524</v>
      </c>
      <c r="C1571" t="s">
        <v>1539</v>
      </c>
      <c r="D1571" t="str">
        <f t="shared" si="287"/>
        <v>Matt Hancock</v>
      </c>
      <c r="E1571" t="str">
        <f t="shared" si="288"/>
        <v>07:36</v>
      </c>
      <c r="F1571">
        <f t="shared" si="279"/>
        <v>718</v>
      </c>
      <c r="H1571" t="str">
        <f t="shared" si="280"/>
        <v>Apr 6, 2020</v>
      </c>
      <c r="I1571" t="str">
        <f t="shared" si="284"/>
        <v>07:36</v>
      </c>
      <c r="J1571" s="5">
        <f t="shared" si="285"/>
        <v>5.2777777777777771E-3</v>
      </c>
      <c r="K1571">
        <f t="shared" si="281"/>
        <v>1.9675925925925926E-4</v>
      </c>
      <c r="L1571">
        <f t="shared" si="286"/>
        <v>4.1041666666666664E-2</v>
      </c>
      <c r="M1571">
        <f t="shared" si="289"/>
        <v>4.0844907407407406E-2</v>
      </c>
    </row>
    <row r="1572" spans="1:13" x14ac:dyDescent="0.2">
      <c r="A1572">
        <v>1571</v>
      </c>
      <c r="B1572" t="s">
        <v>1524</v>
      </c>
      <c r="C1572" t="s">
        <v>1540</v>
      </c>
      <c r="D1572" t="str">
        <f t="shared" si="287"/>
        <v>Jenny Harries</v>
      </c>
      <c r="E1572" t="str">
        <f t="shared" si="288"/>
        <v>08:22</v>
      </c>
      <c r="F1572">
        <f t="shared" si="279"/>
        <v>518</v>
      </c>
      <c r="H1572" t="str">
        <f t="shared" si="280"/>
        <v>Apr 6, 2020</v>
      </c>
      <c r="I1572" t="str">
        <f t="shared" si="284"/>
        <v>08:22</v>
      </c>
      <c r="J1572" s="5">
        <f t="shared" si="285"/>
        <v>5.8101851851851856E-3</v>
      </c>
      <c r="K1572">
        <f t="shared" si="281"/>
        <v>6.9444444444444447E-4</v>
      </c>
      <c r="L1572">
        <f t="shared" si="286"/>
        <v>4.1238425925925921E-2</v>
      </c>
      <c r="M1572">
        <f t="shared" si="289"/>
        <v>4.0543981481481479E-2</v>
      </c>
    </row>
    <row r="1573" spans="1:13" x14ac:dyDescent="0.2">
      <c r="A1573">
        <v>1572</v>
      </c>
      <c r="B1573" t="s">
        <v>1524</v>
      </c>
      <c r="C1573" t="s">
        <v>1541</v>
      </c>
      <c r="D1573" t="str">
        <f t="shared" si="287"/>
        <v>Jenny Harries</v>
      </c>
      <c r="E1573" t="str">
        <f t="shared" si="288"/>
        <v>08:52</v>
      </c>
      <c r="F1573">
        <f t="shared" si="279"/>
        <v>795</v>
      </c>
      <c r="H1573" t="str">
        <f t="shared" si="280"/>
        <v>Apr 6, 2020</v>
      </c>
      <c r="I1573" t="str">
        <f t="shared" si="284"/>
        <v>08:22</v>
      </c>
      <c r="J1573" s="5">
        <f t="shared" si="285"/>
        <v>6.1574074074074074E-3</v>
      </c>
      <c r="K1573">
        <f t="shared" si="281"/>
        <v>6.9444444444444447E-4</v>
      </c>
      <c r="L1573">
        <f t="shared" si="286"/>
        <v>4.1238425925925921E-2</v>
      </c>
      <c r="M1573">
        <f t="shared" si="289"/>
        <v>4.0543981481481479E-2</v>
      </c>
    </row>
    <row r="1574" spans="1:13" x14ac:dyDescent="0.2">
      <c r="A1574">
        <v>1573</v>
      </c>
      <c r="B1574" t="s">
        <v>1524</v>
      </c>
      <c r="C1574" t="s">
        <v>1542</v>
      </c>
      <c r="D1574" t="str">
        <f t="shared" si="287"/>
        <v>Matt Hancock</v>
      </c>
      <c r="E1574" t="str">
        <f t="shared" si="288"/>
        <v>09:41</v>
      </c>
      <c r="F1574">
        <f t="shared" si="279"/>
        <v>61</v>
      </c>
      <c r="H1574" t="str">
        <f t="shared" si="280"/>
        <v>Apr 6, 2020</v>
      </c>
      <c r="I1574" t="str">
        <f t="shared" si="284"/>
        <v>09:41</v>
      </c>
      <c r="J1574" s="5">
        <f t="shared" si="285"/>
        <v>6.7245370370370367E-3</v>
      </c>
      <c r="K1574">
        <f t="shared" si="281"/>
        <v>1.9675925925925926E-4</v>
      </c>
      <c r="L1574">
        <f t="shared" si="286"/>
        <v>4.1041666666666664E-2</v>
      </c>
      <c r="M1574">
        <f t="shared" si="289"/>
        <v>4.0844907407407406E-2</v>
      </c>
    </row>
    <row r="1575" spans="1:13" x14ac:dyDescent="0.2">
      <c r="A1575">
        <v>1574</v>
      </c>
      <c r="B1575" t="s">
        <v>1524</v>
      </c>
      <c r="C1575" t="s">
        <v>1543</v>
      </c>
      <c r="D1575" t="str">
        <f t="shared" si="287"/>
        <v>Jane Merrick</v>
      </c>
      <c r="E1575" t="str">
        <f t="shared" si="288"/>
        <v>09:46</v>
      </c>
      <c r="F1575">
        <f t="shared" si="279"/>
        <v>532</v>
      </c>
      <c r="H1575" t="str">
        <f t="shared" si="280"/>
        <v>Apr 6, 2020</v>
      </c>
      <c r="I1575" t="str">
        <f t="shared" si="284"/>
        <v>09:46</v>
      </c>
      <c r="J1575" s="5">
        <f t="shared" si="285"/>
        <v>6.782407407407408E-3</v>
      </c>
      <c r="K1575">
        <f t="shared" si="281"/>
        <v>6.782407407407408E-3</v>
      </c>
      <c r="L1575">
        <f t="shared" si="286"/>
        <v>1.0347222222222223E-2</v>
      </c>
      <c r="M1575">
        <f t="shared" si="289"/>
        <v>3.5648148148148149E-3</v>
      </c>
    </row>
    <row r="1576" spans="1:13" x14ac:dyDescent="0.2">
      <c r="A1576">
        <v>1575</v>
      </c>
      <c r="B1576" t="s">
        <v>1524</v>
      </c>
      <c r="C1576" t="s">
        <v>1544</v>
      </c>
      <c r="D1576" t="str">
        <f t="shared" si="287"/>
        <v>Matt Hancock</v>
      </c>
      <c r="E1576" t="str">
        <f t="shared" si="288"/>
        <v>10:15</v>
      </c>
      <c r="F1576">
        <f t="shared" si="279"/>
        <v>757</v>
      </c>
      <c r="H1576" t="str">
        <f t="shared" si="280"/>
        <v>Apr 6, 2020</v>
      </c>
      <c r="I1576" t="str">
        <f t="shared" si="284"/>
        <v>10:15</v>
      </c>
      <c r="J1576" s="5">
        <f t="shared" si="285"/>
        <v>7.1180555555555554E-3</v>
      </c>
      <c r="K1576">
        <f t="shared" si="281"/>
        <v>1.9675925925925926E-4</v>
      </c>
      <c r="L1576">
        <f t="shared" si="286"/>
        <v>4.1041666666666664E-2</v>
      </c>
      <c r="M1576">
        <f t="shared" si="289"/>
        <v>4.0844907407407406E-2</v>
      </c>
    </row>
    <row r="1577" spans="1:13" x14ac:dyDescent="0.2">
      <c r="A1577">
        <v>1576</v>
      </c>
      <c r="B1577" t="s">
        <v>1524</v>
      </c>
      <c r="C1577" t="s">
        <v>1545</v>
      </c>
      <c r="D1577" t="str">
        <f t="shared" si="287"/>
        <v>Jenny Harries</v>
      </c>
      <c r="E1577" t="str">
        <f t="shared" si="288"/>
        <v>11:10</v>
      </c>
      <c r="F1577">
        <f t="shared" si="279"/>
        <v>1070</v>
      </c>
      <c r="H1577" t="str">
        <f t="shared" si="280"/>
        <v>Apr 6, 2020</v>
      </c>
      <c r="I1577" t="str">
        <f t="shared" si="284"/>
        <v>11:10</v>
      </c>
      <c r="J1577" s="5">
        <f t="shared" si="285"/>
        <v>7.7546296296296287E-3</v>
      </c>
      <c r="K1577">
        <f t="shared" si="281"/>
        <v>6.9444444444444447E-4</v>
      </c>
      <c r="L1577">
        <f t="shared" si="286"/>
        <v>4.1238425925925921E-2</v>
      </c>
      <c r="M1577">
        <f t="shared" si="289"/>
        <v>4.0543981481481479E-2</v>
      </c>
    </row>
    <row r="1578" spans="1:13" x14ac:dyDescent="0.2">
      <c r="A1578">
        <v>1577</v>
      </c>
      <c r="B1578" t="s">
        <v>1524</v>
      </c>
      <c r="C1578" t="s">
        <v>1546</v>
      </c>
      <c r="D1578" t="str">
        <f t="shared" si="287"/>
        <v>Jenny Harries</v>
      </c>
      <c r="E1578" t="str">
        <f t="shared" si="288"/>
        <v>12:19</v>
      </c>
      <c r="F1578">
        <f t="shared" si="279"/>
        <v>970</v>
      </c>
      <c r="H1578" t="str">
        <f t="shared" si="280"/>
        <v>Apr 6, 2020</v>
      </c>
      <c r="I1578" t="str">
        <f t="shared" si="284"/>
        <v>11:10</v>
      </c>
      <c r="J1578" s="5">
        <f t="shared" si="285"/>
        <v>8.5532407407407415E-3</v>
      </c>
      <c r="K1578">
        <f t="shared" si="281"/>
        <v>6.9444444444444447E-4</v>
      </c>
      <c r="L1578">
        <f t="shared" si="286"/>
        <v>4.1238425925925921E-2</v>
      </c>
      <c r="M1578">
        <f t="shared" si="289"/>
        <v>4.0543981481481479E-2</v>
      </c>
    </row>
    <row r="1579" spans="1:13" x14ac:dyDescent="0.2">
      <c r="A1579">
        <v>1578</v>
      </c>
      <c r="B1579" t="s">
        <v>1524</v>
      </c>
      <c r="C1579" t="s">
        <v>1547</v>
      </c>
      <c r="D1579" t="str">
        <f t="shared" si="287"/>
        <v>Jim</v>
      </c>
      <c r="E1579" t="str">
        <f t="shared" si="288"/>
        <v>13:22</v>
      </c>
      <c r="F1579">
        <f t="shared" si="279"/>
        <v>45</v>
      </c>
      <c r="H1579" t="str">
        <f t="shared" si="280"/>
        <v>Apr 6, 2020</v>
      </c>
      <c r="I1579" t="str">
        <f t="shared" si="284"/>
        <v>13:22</v>
      </c>
      <c r="J1579" s="5">
        <f t="shared" si="285"/>
        <v>9.2824074074074076E-3</v>
      </c>
      <c r="K1579">
        <f t="shared" si="281"/>
        <v>6.9444444444444447E-4</v>
      </c>
      <c r="L1579">
        <f t="shared" si="286"/>
        <v>1.1145833333333334E-2</v>
      </c>
      <c r="M1579">
        <f t="shared" si="289"/>
        <v>1.045138888888889E-2</v>
      </c>
    </row>
    <row r="1580" spans="1:13" x14ac:dyDescent="0.2">
      <c r="A1580">
        <v>1579</v>
      </c>
      <c r="B1580" t="s">
        <v>1524</v>
      </c>
      <c r="C1580" t="s">
        <v>1548</v>
      </c>
      <c r="D1580" t="str">
        <f t="shared" si="287"/>
        <v>Jane Merrick</v>
      </c>
      <c r="E1580" t="str">
        <f t="shared" si="288"/>
        <v>13:25</v>
      </c>
      <c r="F1580">
        <f t="shared" si="279"/>
        <v>28</v>
      </c>
      <c r="H1580" t="str">
        <f t="shared" si="280"/>
        <v>Apr 6, 2020</v>
      </c>
      <c r="I1580" t="str">
        <f t="shared" si="284"/>
        <v>13:25</v>
      </c>
      <c r="J1580" s="5">
        <f t="shared" si="285"/>
        <v>9.3171296296296283E-3</v>
      </c>
      <c r="K1580">
        <f t="shared" si="281"/>
        <v>6.782407407407408E-3</v>
      </c>
      <c r="L1580">
        <f t="shared" si="286"/>
        <v>1.0347222222222223E-2</v>
      </c>
      <c r="M1580">
        <f t="shared" si="289"/>
        <v>3.5648148148148149E-3</v>
      </c>
    </row>
    <row r="1581" spans="1:13" x14ac:dyDescent="0.2">
      <c r="A1581">
        <v>1580</v>
      </c>
      <c r="B1581" t="s">
        <v>1524</v>
      </c>
      <c r="C1581" t="s">
        <v>1549</v>
      </c>
      <c r="D1581" t="str">
        <f t="shared" si="287"/>
        <v>Matt Hancock</v>
      </c>
      <c r="E1581" t="str">
        <f t="shared" si="288"/>
        <v>13:25</v>
      </c>
      <c r="F1581">
        <f t="shared" si="279"/>
        <v>68</v>
      </c>
      <c r="H1581" t="str">
        <f t="shared" si="280"/>
        <v>Apr 6, 2020</v>
      </c>
      <c r="I1581" t="str">
        <f t="shared" si="284"/>
        <v>13:25</v>
      </c>
      <c r="J1581" s="5">
        <f t="shared" si="285"/>
        <v>9.3171296296296283E-3</v>
      </c>
      <c r="K1581">
        <f t="shared" si="281"/>
        <v>1.9675925925925926E-4</v>
      </c>
      <c r="L1581">
        <f t="shared" si="286"/>
        <v>4.1041666666666664E-2</v>
      </c>
      <c r="M1581">
        <f t="shared" si="289"/>
        <v>4.0844907407407406E-2</v>
      </c>
    </row>
    <row r="1582" spans="1:13" x14ac:dyDescent="0.2">
      <c r="A1582">
        <v>1581</v>
      </c>
      <c r="B1582" t="s">
        <v>1524</v>
      </c>
      <c r="C1582" t="s">
        <v>1550</v>
      </c>
      <c r="D1582" t="str">
        <f t="shared" si="287"/>
        <v>Jane Merrick</v>
      </c>
      <c r="E1582" t="str">
        <f t="shared" si="288"/>
        <v>13:28</v>
      </c>
      <c r="F1582">
        <f t="shared" si="279"/>
        <v>329</v>
      </c>
      <c r="H1582" t="str">
        <f t="shared" si="280"/>
        <v>Apr 6, 2020</v>
      </c>
      <c r="I1582" t="str">
        <f t="shared" si="284"/>
        <v>13:28</v>
      </c>
      <c r="J1582" s="5">
        <f t="shared" si="285"/>
        <v>9.3518518518518525E-3</v>
      </c>
      <c r="K1582">
        <f t="shared" si="281"/>
        <v>6.782407407407408E-3</v>
      </c>
      <c r="L1582">
        <f t="shared" si="286"/>
        <v>1.0347222222222223E-2</v>
      </c>
      <c r="M1582">
        <f t="shared" si="289"/>
        <v>3.5648148148148149E-3</v>
      </c>
    </row>
    <row r="1583" spans="1:13" x14ac:dyDescent="0.2">
      <c r="A1583">
        <v>1582</v>
      </c>
      <c r="B1583" t="s">
        <v>1524</v>
      </c>
      <c r="C1583" t="s">
        <v>1551</v>
      </c>
      <c r="D1583" t="str">
        <f t="shared" si="287"/>
        <v>Jenny Harries</v>
      </c>
      <c r="E1583" t="str">
        <f t="shared" si="288"/>
        <v>13:42</v>
      </c>
      <c r="F1583">
        <f t="shared" si="279"/>
        <v>1049</v>
      </c>
      <c r="H1583" t="str">
        <f t="shared" si="280"/>
        <v>Apr 6, 2020</v>
      </c>
      <c r="I1583" t="str">
        <f t="shared" si="284"/>
        <v>13:42</v>
      </c>
      <c r="J1583" s="5">
        <f t="shared" si="285"/>
        <v>9.5138888888888894E-3</v>
      </c>
      <c r="K1583">
        <f t="shared" si="281"/>
        <v>6.9444444444444447E-4</v>
      </c>
      <c r="L1583">
        <f t="shared" si="286"/>
        <v>4.1238425925925921E-2</v>
      </c>
      <c r="M1583">
        <f t="shared" si="289"/>
        <v>4.0543981481481479E-2</v>
      </c>
    </row>
    <row r="1584" spans="1:13" x14ac:dyDescent="0.2">
      <c r="A1584">
        <v>1583</v>
      </c>
      <c r="B1584" t="s">
        <v>1524</v>
      </c>
      <c r="C1584" t="s">
        <v>1552</v>
      </c>
      <c r="D1584" t="str">
        <f t="shared" si="287"/>
        <v>Matt Hancock</v>
      </c>
      <c r="E1584" t="str">
        <f t="shared" si="288"/>
        <v>14:49</v>
      </c>
      <c r="F1584">
        <f t="shared" si="279"/>
        <v>57</v>
      </c>
      <c r="H1584" t="str">
        <f t="shared" si="280"/>
        <v>Apr 6, 2020</v>
      </c>
      <c r="I1584" t="str">
        <f t="shared" si="284"/>
        <v>14:49</v>
      </c>
      <c r="J1584" s="5">
        <f t="shared" si="285"/>
        <v>1.0289351851851852E-2</v>
      </c>
      <c r="K1584">
        <f t="shared" si="281"/>
        <v>1.9675925925925926E-4</v>
      </c>
      <c r="L1584">
        <f t="shared" si="286"/>
        <v>4.1041666666666664E-2</v>
      </c>
      <c r="M1584">
        <f t="shared" si="289"/>
        <v>4.0844907407407406E-2</v>
      </c>
    </row>
    <row r="1585" spans="1:13" x14ac:dyDescent="0.2">
      <c r="A1585">
        <v>1584</v>
      </c>
      <c r="B1585" t="s">
        <v>1524</v>
      </c>
      <c r="C1585" t="s">
        <v>1553</v>
      </c>
      <c r="D1585" t="str">
        <f t="shared" si="287"/>
        <v>Jane Merrick</v>
      </c>
      <c r="E1585" t="str">
        <f t="shared" si="288"/>
        <v>14:54</v>
      </c>
      <c r="F1585">
        <f t="shared" si="279"/>
        <v>144</v>
      </c>
      <c r="H1585" t="str">
        <f t="shared" si="280"/>
        <v>Apr 6, 2020</v>
      </c>
      <c r="I1585" t="str">
        <f t="shared" si="284"/>
        <v>14:54</v>
      </c>
      <c r="J1585" s="5">
        <f t="shared" si="285"/>
        <v>1.0347222222222223E-2</v>
      </c>
      <c r="K1585">
        <f t="shared" si="281"/>
        <v>6.782407407407408E-3</v>
      </c>
      <c r="L1585">
        <f t="shared" si="286"/>
        <v>1.0347222222222223E-2</v>
      </c>
      <c r="M1585">
        <f t="shared" si="289"/>
        <v>3.5648148148148149E-3</v>
      </c>
    </row>
    <row r="1586" spans="1:13" x14ac:dyDescent="0.2">
      <c r="A1586">
        <v>1585</v>
      </c>
      <c r="B1586" t="s">
        <v>1524</v>
      </c>
      <c r="C1586" t="s">
        <v>1554</v>
      </c>
      <c r="D1586" t="str">
        <f t="shared" si="287"/>
        <v>Jenny Harries</v>
      </c>
      <c r="E1586" t="str">
        <f t="shared" si="288"/>
        <v>15:00</v>
      </c>
      <c r="F1586">
        <f t="shared" si="279"/>
        <v>219</v>
      </c>
      <c r="H1586" t="str">
        <f t="shared" si="280"/>
        <v>Apr 6, 2020</v>
      </c>
      <c r="I1586" t="str">
        <f t="shared" si="284"/>
        <v>15:00</v>
      </c>
      <c r="J1586" s="5">
        <f t="shared" si="285"/>
        <v>1.0416666666666666E-2</v>
      </c>
      <c r="K1586">
        <f t="shared" si="281"/>
        <v>6.9444444444444447E-4</v>
      </c>
      <c r="L1586">
        <f t="shared" si="286"/>
        <v>4.1238425925925921E-2</v>
      </c>
      <c r="M1586">
        <f t="shared" si="289"/>
        <v>4.0543981481481479E-2</v>
      </c>
    </row>
    <row r="1587" spans="1:13" x14ac:dyDescent="0.2">
      <c r="A1587">
        <v>1586</v>
      </c>
      <c r="B1587" t="s">
        <v>1524</v>
      </c>
      <c r="C1587" t="s">
        <v>1555</v>
      </c>
      <c r="D1587" t="str">
        <f t="shared" si="287"/>
        <v>Matt Hancock</v>
      </c>
      <c r="E1587" t="str">
        <f t="shared" si="288"/>
        <v>15:12</v>
      </c>
      <c r="F1587">
        <f t="shared" si="279"/>
        <v>45</v>
      </c>
      <c r="H1587" t="str">
        <f t="shared" si="280"/>
        <v>Apr 6, 2020</v>
      </c>
      <c r="I1587" t="str">
        <f t="shared" si="284"/>
        <v>15:12</v>
      </c>
      <c r="J1587" s="5">
        <f t="shared" si="285"/>
        <v>1.0555555555555554E-2</v>
      </c>
      <c r="K1587">
        <f t="shared" si="281"/>
        <v>1.9675925925925926E-4</v>
      </c>
      <c r="L1587">
        <f t="shared" si="286"/>
        <v>4.1041666666666664E-2</v>
      </c>
      <c r="M1587">
        <f t="shared" si="289"/>
        <v>4.0844907407407406E-2</v>
      </c>
    </row>
    <row r="1588" spans="1:13" x14ac:dyDescent="0.2">
      <c r="A1588">
        <v>1587</v>
      </c>
      <c r="B1588" t="s">
        <v>1524</v>
      </c>
      <c r="C1588" t="s">
        <v>1556</v>
      </c>
      <c r="D1588" t="str">
        <f t="shared" si="287"/>
        <v>Jim</v>
      </c>
      <c r="E1588" t="str">
        <f t="shared" si="288"/>
        <v>15:17</v>
      </c>
      <c r="F1588">
        <f t="shared" si="279"/>
        <v>829</v>
      </c>
      <c r="H1588" t="str">
        <f t="shared" si="280"/>
        <v>Apr 6, 2020</v>
      </c>
      <c r="I1588" t="str">
        <f t="shared" si="284"/>
        <v>15:17</v>
      </c>
      <c r="J1588" s="5">
        <f t="shared" si="285"/>
        <v>1.0613425925925927E-2</v>
      </c>
      <c r="K1588">
        <f t="shared" si="281"/>
        <v>6.9444444444444447E-4</v>
      </c>
      <c r="L1588">
        <f t="shared" si="286"/>
        <v>1.1145833333333334E-2</v>
      </c>
      <c r="M1588">
        <f t="shared" si="289"/>
        <v>1.045138888888889E-2</v>
      </c>
    </row>
    <row r="1589" spans="1:13" x14ac:dyDescent="0.2">
      <c r="A1589">
        <v>1588</v>
      </c>
      <c r="B1589" t="s">
        <v>1524</v>
      </c>
      <c r="C1589" t="s">
        <v>1557</v>
      </c>
      <c r="D1589" t="str">
        <f t="shared" si="287"/>
        <v>Jim</v>
      </c>
      <c r="E1589" t="str">
        <f t="shared" si="288"/>
        <v>16:03</v>
      </c>
      <c r="F1589">
        <f t="shared" si="279"/>
        <v>96</v>
      </c>
      <c r="H1589" t="str">
        <f t="shared" si="280"/>
        <v>Apr 6, 2020</v>
      </c>
      <c r="I1589" t="str">
        <f t="shared" si="284"/>
        <v>15:17</v>
      </c>
      <c r="J1589" s="5">
        <f t="shared" si="285"/>
        <v>1.1145833333333334E-2</v>
      </c>
      <c r="K1589">
        <f t="shared" si="281"/>
        <v>6.9444444444444447E-4</v>
      </c>
      <c r="L1589">
        <f t="shared" si="286"/>
        <v>1.1145833333333334E-2</v>
      </c>
      <c r="M1589">
        <f t="shared" si="289"/>
        <v>1.045138888888889E-2</v>
      </c>
    </row>
    <row r="1590" spans="1:13" x14ac:dyDescent="0.2">
      <c r="A1590">
        <v>1589</v>
      </c>
      <c r="B1590" t="s">
        <v>1524</v>
      </c>
      <c r="C1590" t="s">
        <v>1558</v>
      </c>
      <c r="D1590" t="str">
        <f t="shared" si="287"/>
        <v>Matt Hancock</v>
      </c>
      <c r="E1590" t="str">
        <f t="shared" si="288"/>
        <v>16:05</v>
      </c>
      <c r="F1590">
        <f t="shared" si="279"/>
        <v>719</v>
      </c>
      <c r="H1590" t="str">
        <f t="shared" si="280"/>
        <v>Apr 6, 2020</v>
      </c>
      <c r="I1590" t="str">
        <f t="shared" si="284"/>
        <v>16:05</v>
      </c>
      <c r="J1590" s="5">
        <f t="shared" si="285"/>
        <v>1.1168981481481481E-2</v>
      </c>
      <c r="K1590">
        <f t="shared" si="281"/>
        <v>1.9675925925925926E-4</v>
      </c>
      <c r="L1590">
        <f t="shared" si="286"/>
        <v>4.1041666666666664E-2</v>
      </c>
      <c r="M1590">
        <f t="shared" si="289"/>
        <v>4.0844907407407406E-2</v>
      </c>
    </row>
    <row r="1591" spans="1:13" x14ac:dyDescent="0.2">
      <c r="A1591">
        <v>1590</v>
      </c>
      <c r="B1591" t="s">
        <v>1524</v>
      </c>
      <c r="C1591" t="s">
        <v>1559</v>
      </c>
      <c r="D1591" t="str">
        <f t="shared" ref="D1591:D1622" si="290">LEFT(C1591,FIND("(",C1591)-3)</f>
        <v>Matt Hancock</v>
      </c>
      <c r="E1591" t="str">
        <f t="shared" ref="E1591:E1622" si="291">MID(C1591,FIND("(",C1591)+1,5)</f>
        <v>16:54</v>
      </c>
      <c r="F1591">
        <f t="shared" si="279"/>
        <v>320</v>
      </c>
      <c r="H1591" t="str">
        <f t="shared" si="280"/>
        <v>Apr 6, 2020</v>
      </c>
      <c r="I1591" t="str">
        <f t="shared" si="284"/>
        <v>16:05</v>
      </c>
      <c r="J1591" s="5">
        <f t="shared" si="285"/>
        <v>1.1736111111111109E-2</v>
      </c>
      <c r="K1591">
        <f t="shared" si="281"/>
        <v>1.9675925925925926E-4</v>
      </c>
      <c r="L1591">
        <f t="shared" si="286"/>
        <v>4.1041666666666664E-2</v>
      </c>
      <c r="M1591">
        <f t="shared" si="289"/>
        <v>4.0844907407407406E-2</v>
      </c>
    </row>
    <row r="1592" spans="1:13" x14ac:dyDescent="0.2">
      <c r="A1592">
        <v>1591</v>
      </c>
      <c r="B1592" t="s">
        <v>1524</v>
      </c>
      <c r="C1592" t="s">
        <v>1560</v>
      </c>
      <c r="D1592" t="str">
        <f t="shared" si="290"/>
        <v>Dr. Jenny Harries</v>
      </c>
      <c r="E1592" t="str">
        <f t="shared" si="291"/>
        <v>17:14</v>
      </c>
      <c r="F1592">
        <f t="shared" si="279"/>
        <v>645</v>
      </c>
      <c r="H1592" t="str">
        <f t="shared" si="280"/>
        <v>Apr 6, 2020</v>
      </c>
      <c r="I1592" t="str">
        <f t="shared" si="284"/>
        <v>17:14</v>
      </c>
      <c r="J1592" s="5">
        <f t="shared" si="285"/>
        <v>1.1967592592592592E-2</v>
      </c>
      <c r="K1592">
        <f t="shared" si="281"/>
        <v>1.1967592592592592E-2</v>
      </c>
      <c r="L1592">
        <f t="shared" si="286"/>
        <v>1.6053240740740739E-2</v>
      </c>
      <c r="M1592">
        <f t="shared" si="289"/>
        <v>4.0856481481481473E-3</v>
      </c>
    </row>
    <row r="1593" spans="1:13" x14ac:dyDescent="0.2">
      <c r="A1593">
        <v>1592</v>
      </c>
      <c r="B1593" t="s">
        <v>1524</v>
      </c>
      <c r="C1593" t="s">
        <v>1561</v>
      </c>
      <c r="D1593" t="str">
        <f t="shared" si="290"/>
        <v>Dr. Jenny Harries</v>
      </c>
      <c r="E1593" t="str">
        <f t="shared" si="291"/>
        <v>17:54</v>
      </c>
      <c r="F1593">
        <f t="shared" si="279"/>
        <v>631</v>
      </c>
      <c r="H1593" t="str">
        <f t="shared" si="280"/>
        <v>Apr 6, 2020</v>
      </c>
      <c r="I1593" t="str">
        <f t="shared" si="284"/>
        <v>17:14</v>
      </c>
      <c r="J1593" s="5">
        <f t="shared" si="285"/>
        <v>1.2430555555555554E-2</v>
      </c>
      <c r="K1593">
        <f t="shared" si="281"/>
        <v>1.1967592592592592E-2</v>
      </c>
      <c r="L1593">
        <f t="shared" si="286"/>
        <v>1.6053240740740739E-2</v>
      </c>
      <c r="M1593">
        <f t="shared" si="289"/>
        <v>4.0856481481481473E-3</v>
      </c>
    </row>
    <row r="1594" spans="1:13" x14ac:dyDescent="0.2">
      <c r="A1594">
        <v>1593</v>
      </c>
      <c r="B1594" t="s">
        <v>1524</v>
      </c>
      <c r="C1594" t="s">
        <v>1562</v>
      </c>
      <c r="D1594" t="str">
        <f t="shared" si="290"/>
        <v>Dr. Jenny Harries</v>
      </c>
      <c r="E1594" t="str">
        <f t="shared" si="291"/>
        <v>18:35</v>
      </c>
      <c r="F1594">
        <f t="shared" si="279"/>
        <v>787</v>
      </c>
      <c r="H1594" t="str">
        <f t="shared" si="280"/>
        <v>Apr 6, 2020</v>
      </c>
      <c r="I1594" t="str">
        <f t="shared" si="284"/>
        <v>17:14</v>
      </c>
      <c r="J1594" s="5">
        <f t="shared" si="285"/>
        <v>1.2905092592592591E-2</v>
      </c>
      <c r="K1594">
        <f t="shared" si="281"/>
        <v>1.1967592592592592E-2</v>
      </c>
      <c r="L1594">
        <f t="shared" si="286"/>
        <v>1.6053240740740739E-2</v>
      </c>
      <c r="M1594">
        <f t="shared" si="289"/>
        <v>4.0856481481481473E-3</v>
      </c>
    </row>
    <row r="1595" spans="1:13" x14ac:dyDescent="0.2">
      <c r="A1595">
        <v>1594</v>
      </c>
      <c r="B1595" t="s">
        <v>1524</v>
      </c>
      <c r="C1595" t="s">
        <v>1563</v>
      </c>
      <c r="D1595" t="str">
        <f t="shared" si="290"/>
        <v>Matt Hancock</v>
      </c>
      <c r="E1595" t="str">
        <f t="shared" si="291"/>
        <v>19:23</v>
      </c>
      <c r="F1595">
        <f t="shared" si="279"/>
        <v>79</v>
      </c>
      <c r="H1595" t="str">
        <f t="shared" si="280"/>
        <v>Apr 6, 2020</v>
      </c>
      <c r="I1595" t="str">
        <f t="shared" si="284"/>
        <v>19:23</v>
      </c>
      <c r="J1595" s="5">
        <f t="shared" si="285"/>
        <v>1.3460648148148147E-2</v>
      </c>
      <c r="K1595">
        <f t="shared" si="281"/>
        <v>1.9675925925925926E-4</v>
      </c>
      <c r="L1595">
        <f t="shared" si="286"/>
        <v>4.1041666666666664E-2</v>
      </c>
      <c r="M1595">
        <f t="shared" si="289"/>
        <v>4.0844907407407406E-2</v>
      </c>
    </row>
    <row r="1596" spans="1:13" x14ac:dyDescent="0.2">
      <c r="A1596">
        <v>1595</v>
      </c>
      <c r="B1596" t="s">
        <v>1524</v>
      </c>
      <c r="C1596" t="s">
        <v>1564</v>
      </c>
      <c r="D1596" t="str">
        <f t="shared" si="290"/>
        <v>Harriet</v>
      </c>
      <c r="E1596" t="str">
        <f t="shared" si="291"/>
        <v>19:30</v>
      </c>
      <c r="F1596">
        <f t="shared" si="279"/>
        <v>434</v>
      </c>
      <c r="H1596" t="str">
        <f t="shared" si="280"/>
        <v>Apr 6, 2020</v>
      </c>
      <c r="I1596" t="str">
        <f t="shared" si="284"/>
        <v>19:30</v>
      </c>
      <c r="J1596" s="5">
        <f t="shared" si="285"/>
        <v>1.3541666666666667E-2</v>
      </c>
      <c r="K1596">
        <f t="shared" si="281"/>
        <v>1.3541666666666667E-2</v>
      </c>
      <c r="L1596">
        <f t="shared" si="286"/>
        <v>1.667824074074074E-2</v>
      </c>
      <c r="M1596">
        <f t="shared" si="289"/>
        <v>3.1365740740740729E-3</v>
      </c>
    </row>
    <row r="1597" spans="1:13" x14ac:dyDescent="0.2">
      <c r="A1597">
        <v>1596</v>
      </c>
      <c r="B1597" t="s">
        <v>1524</v>
      </c>
      <c r="C1597" t="s">
        <v>1565</v>
      </c>
      <c r="D1597" t="str">
        <f t="shared" si="290"/>
        <v>Harriet</v>
      </c>
      <c r="E1597" t="str">
        <f t="shared" si="291"/>
        <v>19:51</v>
      </c>
      <c r="F1597">
        <f t="shared" si="279"/>
        <v>217</v>
      </c>
      <c r="H1597" t="str">
        <f t="shared" si="280"/>
        <v>Apr 6, 2020</v>
      </c>
      <c r="I1597" t="str">
        <f t="shared" si="284"/>
        <v>19:30</v>
      </c>
      <c r="J1597" s="5">
        <f t="shared" si="285"/>
        <v>1.3784722222222224E-2</v>
      </c>
      <c r="K1597">
        <f t="shared" si="281"/>
        <v>1.3541666666666667E-2</v>
      </c>
      <c r="L1597">
        <f t="shared" si="286"/>
        <v>1.667824074074074E-2</v>
      </c>
      <c r="M1597">
        <f t="shared" si="289"/>
        <v>3.1365740740740729E-3</v>
      </c>
    </row>
    <row r="1598" spans="1:13" x14ac:dyDescent="0.2">
      <c r="A1598">
        <v>1597</v>
      </c>
      <c r="B1598" t="s">
        <v>1524</v>
      </c>
      <c r="C1598" t="s">
        <v>1566</v>
      </c>
      <c r="D1598" t="str">
        <f t="shared" si="290"/>
        <v>Matt Hancock</v>
      </c>
      <c r="E1598" t="str">
        <f t="shared" si="291"/>
        <v>20:03</v>
      </c>
      <c r="F1598">
        <f t="shared" si="279"/>
        <v>1183</v>
      </c>
      <c r="H1598" t="str">
        <f t="shared" si="280"/>
        <v>Apr 6, 2020</v>
      </c>
      <c r="I1598" t="str">
        <f t="shared" si="284"/>
        <v>20:03</v>
      </c>
      <c r="J1598" s="5">
        <f t="shared" si="285"/>
        <v>1.3923611111111111E-2</v>
      </c>
      <c r="K1598">
        <f t="shared" si="281"/>
        <v>1.9675925925925926E-4</v>
      </c>
      <c r="L1598">
        <f t="shared" si="286"/>
        <v>4.1041666666666664E-2</v>
      </c>
      <c r="M1598">
        <f t="shared" si="289"/>
        <v>4.0844907407407406E-2</v>
      </c>
    </row>
    <row r="1599" spans="1:13" x14ac:dyDescent="0.2">
      <c r="A1599">
        <v>1598</v>
      </c>
      <c r="B1599" t="s">
        <v>1524</v>
      </c>
      <c r="C1599" t="s">
        <v>1567</v>
      </c>
      <c r="D1599" t="str">
        <f t="shared" si="290"/>
        <v>Dr. Jenny Harries</v>
      </c>
      <c r="E1599" t="str">
        <f t="shared" si="291"/>
        <v>21:30</v>
      </c>
      <c r="F1599">
        <f t="shared" si="279"/>
        <v>934</v>
      </c>
      <c r="H1599" t="str">
        <f t="shared" si="280"/>
        <v>Apr 6, 2020</v>
      </c>
      <c r="I1599" t="str">
        <f t="shared" si="284"/>
        <v>21:30</v>
      </c>
      <c r="J1599" s="5">
        <f t="shared" si="285"/>
        <v>1.4930555555555556E-2</v>
      </c>
      <c r="K1599">
        <f t="shared" si="281"/>
        <v>1.1967592592592592E-2</v>
      </c>
      <c r="L1599">
        <f t="shared" si="286"/>
        <v>1.6053240740740739E-2</v>
      </c>
      <c r="M1599">
        <f t="shared" si="289"/>
        <v>4.0856481481481473E-3</v>
      </c>
    </row>
    <row r="1600" spans="1:13" x14ac:dyDescent="0.2">
      <c r="A1600">
        <v>1599</v>
      </c>
      <c r="B1600" t="s">
        <v>1524</v>
      </c>
      <c r="C1600" t="s">
        <v>1568</v>
      </c>
      <c r="D1600" t="str">
        <f t="shared" si="290"/>
        <v>Dr. Jenny Harries</v>
      </c>
      <c r="E1600" t="str">
        <f t="shared" si="291"/>
        <v>22:27</v>
      </c>
      <c r="F1600">
        <f t="shared" si="279"/>
        <v>666</v>
      </c>
      <c r="H1600" t="str">
        <f t="shared" si="280"/>
        <v>Apr 6, 2020</v>
      </c>
      <c r="I1600" t="str">
        <f t="shared" si="284"/>
        <v>21:30</v>
      </c>
      <c r="J1600" s="5">
        <f t="shared" si="285"/>
        <v>1.5590277777777778E-2</v>
      </c>
      <c r="K1600">
        <f t="shared" si="281"/>
        <v>1.1967592592592592E-2</v>
      </c>
      <c r="L1600">
        <f t="shared" si="286"/>
        <v>1.6053240740740739E-2</v>
      </c>
      <c r="M1600">
        <f t="shared" si="289"/>
        <v>4.0856481481481473E-3</v>
      </c>
    </row>
    <row r="1601" spans="1:13" x14ac:dyDescent="0.2">
      <c r="A1601">
        <v>1600</v>
      </c>
      <c r="B1601" t="s">
        <v>1524</v>
      </c>
      <c r="C1601" t="s">
        <v>1569</v>
      </c>
      <c r="D1601" t="str">
        <f t="shared" si="290"/>
        <v>Dr. Jenny Harries</v>
      </c>
      <c r="E1601" t="str">
        <f t="shared" si="291"/>
        <v>23:07</v>
      </c>
      <c r="F1601">
        <f t="shared" si="279"/>
        <v>712</v>
      </c>
      <c r="H1601" t="str">
        <f t="shared" si="280"/>
        <v>Apr 6, 2020</v>
      </c>
      <c r="I1601" t="str">
        <f t="shared" si="284"/>
        <v>21:30</v>
      </c>
      <c r="J1601" s="5">
        <f t="shared" si="285"/>
        <v>1.6053240740740739E-2</v>
      </c>
      <c r="K1601">
        <f t="shared" si="281"/>
        <v>1.1967592592592592E-2</v>
      </c>
      <c r="L1601">
        <f t="shared" si="286"/>
        <v>1.6053240740740739E-2</v>
      </c>
      <c r="M1601">
        <f t="shared" si="289"/>
        <v>4.0856481481481473E-3</v>
      </c>
    </row>
    <row r="1602" spans="1:13" x14ac:dyDescent="0.2">
      <c r="A1602">
        <v>1601</v>
      </c>
      <c r="B1602" t="s">
        <v>1524</v>
      </c>
      <c r="C1602" t="s">
        <v>1570</v>
      </c>
      <c r="D1602" t="str">
        <f t="shared" si="290"/>
        <v>Matt Hancock</v>
      </c>
      <c r="E1602" t="str">
        <f t="shared" si="291"/>
        <v>23:56</v>
      </c>
      <c r="F1602">
        <f t="shared" ref="F1602:F1665" si="292">LEN(C1602)</f>
        <v>115</v>
      </c>
      <c r="H1602" t="str">
        <f t="shared" ref="H1602:H1665" si="293">IF(ISBLANK(G1602),H1601,C1602)</f>
        <v>Apr 6, 2020</v>
      </c>
      <c r="I1602" t="str">
        <f t="shared" si="284"/>
        <v>23:56</v>
      </c>
      <c r="J1602" s="5">
        <f t="shared" si="285"/>
        <v>1.6620370370370372E-2</v>
      </c>
      <c r="K1602">
        <f t="shared" ref="K1602:K1665" si="294">_xlfn.MINIFS(J:J,D:D,D1602,B:B,B1602)</f>
        <v>1.9675925925925926E-4</v>
      </c>
      <c r="L1602">
        <f t="shared" si="286"/>
        <v>4.1041666666666664E-2</v>
      </c>
      <c r="M1602">
        <f t="shared" si="289"/>
        <v>4.0844907407407406E-2</v>
      </c>
    </row>
    <row r="1603" spans="1:13" x14ac:dyDescent="0.2">
      <c r="A1603">
        <v>1602</v>
      </c>
      <c r="B1603" t="s">
        <v>1524</v>
      </c>
      <c r="C1603" t="s">
        <v>1571</v>
      </c>
      <c r="D1603" t="str">
        <f t="shared" si="290"/>
        <v>Harriet</v>
      </c>
      <c r="E1603" t="str">
        <f t="shared" si="291"/>
        <v>24:01</v>
      </c>
      <c r="F1603">
        <f t="shared" si="292"/>
        <v>295</v>
      </c>
      <c r="H1603" t="str">
        <f t="shared" si="293"/>
        <v>Apr 6, 2020</v>
      </c>
      <c r="I1603" t="str">
        <f t="shared" si="284"/>
        <v>24:01</v>
      </c>
      <c r="J1603" s="5">
        <f t="shared" si="285"/>
        <v>1.667824074074074E-2</v>
      </c>
      <c r="K1603">
        <f t="shared" si="294"/>
        <v>1.3541666666666667E-2</v>
      </c>
      <c r="L1603">
        <f t="shared" si="286"/>
        <v>1.667824074074074E-2</v>
      </c>
      <c r="M1603">
        <f t="shared" si="289"/>
        <v>3.1365740740740729E-3</v>
      </c>
    </row>
    <row r="1604" spans="1:13" x14ac:dyDescent="0.2">
      <c r="A1604">
        <v>1603</v>
      </c>
      <c r="B1604" t="s">
        <v>1524</v>
      </c>
      <c r="C1604" t="s">
        <v>1572</v>
      </c>
      <c r="D1604" t="str">
        <f t="shared" si="290"/>
        <v>Matt Hancock</v>
      </c>
      <c r="E1604" t="str">
        <f t="shared" si="291"/>
        <v>24:16</v>
      </c>
      <c r="F1604">
        <f t="shared" si="292"/>
        <v>853</v>
      </c>
      <c r="H1604" t="str">
        <f t="shared" si="293"/>
        <v>Apr 6, 2020</v>
      </c>
      <c r="I1604" t="str">
        <f t="shared" si="284"/>
        <v>24:16</v>
      </c>
      <c r="J1604" s="5">
        <f t="shared" si="285"/>
        <v>1.6851851851851851E-2</v>
      </c>
      <c r="K1604">
        <f t="shared" si="294"/>
        <v>1.9675925925925926E-4</v>
      </c>
      <c r="L1604">
        <f t="shared" si="286"/>
        <v>4.1041666666666664E-2</v>
      </c>
      <c r="M1604">
        <f t="shared" si="289"/>
        <v>4.0844907407407406E-2</v>
      </c>
    </row>
    <row r="1605" spans="1:13" x14ac:dyDescent="0.2">
      <c r="A1605">
        <v>1604</v>
      </c>
      <c r="B1605" t="s">
        <v>1524</v>
      </c>
      <c r="C1605" t="s">
        <v>1573</v>
      </c>
      <c r="D1605" t="str">
        <f t="shared" si="290"/>
        <v>Matt Hancock</v>
      </c>
      <c r="E1605" t="str">
        <f t="shared" si="291"/>
        <v>25:18</v>
      </c>
      <c r="F1605">
        <f t="shared" si="292"/>
        <v>62</v>
      </c>
      <c r="H1605" t="str">
        <f t="shared" si="293"/>
        <v>Apr 6, 2020</v>
      </c>
      <c r="I1605" t="str">
        <f t="shared" si="284"/>
        <v>24:16</v>
      </c>
      <c r="J1605" s="5">
        <f t="shared" si="285"/>
        <v>1.7569444444444447E-2</v>
      </c>
      <c r="K1605">
        <f t="shared" si="294"/>
        <v>1.9675925925925926E-4</v>
      </c>
      <c r="L1605">
        <f t="shared" si="286"/>
        <v>4.1041666666666664E-2</v>
      </c>
      <c r="M1605">
        <f t="shared" si="289"/>
        <v>4.0844907407407406E-2</v>
      </c>
    </row>
    <row r="1606" spans="1:13" x14ac:dyDescent="0.2">
      <c r="A1606">
        <v>1605</v>
      </c>
      <c r="B1606" t="s">
        <v>1524</v>
      </c>
      <c r="C1606" t="s">
        <v>1574</v>
      </c>
      <c r="D1606" t="str">
        <f t="shared" si="290"/>
        <v>Paris</v>
      </c>
      <c r="E1606" t="str">
        <f t="shared" si="291"/>
        <v>25:22</v>
      </c>
      <c r="F1606">
        <f t="shared" si="292"/>
        <v>489</v>
      </c>
      <c r="H1606" t="str">
        <f t="shared" si="293"/>
        <v>Apr 6, 2020</v>
      </c>
      <c r="I1606" t="str">
        <f t="shared" ref="I1606:I1669" si="295">IF(D1606=D1605,I1605,E1606)</f>
        <v>25:22</v>
      </c>
      <c r="J1606" s="5">
        <f t="shared" ref="J1606:J1669" si="296">TIME(0,LEFT(E1606,2),RIGHT(E1606,2))</f>
        <v>1.7615740740740741E-2</v>
      </c>
      <c r="K1606">
        <f t="shared" si="294"/>
        <v>1.7615740740740741E-2</v>
      </c>
      <c r="L1606">
        <f t="shared" ref="L1606:L1669" si="297">_xlfn.MAXIFS(J:J,D:D,D1606,B:B,B1606)</f>
        <v>1.7939814814814815E-2</v>
      </c>
      <c r="M1606">
        <f t="shared" si="289"/>
        <v>3.2407407407407385E-4</v>
      </c>
    </row>
    <row r="1607" spans="1:13" x14ac:dyDescent="0.2">
      <c r="A1607">
        <v>1606</v>
      </c>
      <c r="B1607" t="s">
        <v>1524</v>
      </c>
      <c r="C1607" t="s">
        <v>1575</v>
      </c>
      <c r="D1607" t="str">
        <f t="shared" si="290"/>
        <v>Paris</v>
      </c>
      <c r="E1607" t="str">
        <f t="shared" si="291"/>
        <v>25:50</v>
      </c>
      <c r="F1607">
        <f t="shared" si="292"/>
        <v>212</v>
      </c>
      <c r="H1607" t="str">
        <f t="shared" si="293"/>
        <v>Apr 6, 2020</v>
      </c>
      <c r="I1607" t="str">
        <f t="shared" si="295"/>
        <v>25:22</v>
      </c>
      <c r="J1607" s="5">
        <f t="shared" si="296"/>
        <v>1.7939814814814815E-2</v>
      </c>
      <c r="K1607">
        <f t="shared" si="294"/>
        <v>1.7615740740740741E-2</v>
      </c>
      <c r="L1607">
        <f t="shared" si="297"/>
        <v>1.7939814814814815E-2</v>
      </c>
      <c r="M1607">
        <f t="shared" si="289"/>
        <v>3.2407407407407385E-4</v>
      </c>
    </row>
    <row r="1608" spans="1:13" x14ac:dyDescent="0.2">
      <c r="A1608">
        <v>1607</v>
      </c>
      <c r="B1608" t="s">
        <v>1524</v>
      </c>
      <c r="C1608" t="s">
        <v>1576</v>
      </c>
      <c r="D1608" t="str">
        <f t="shared" si="290"/>
        <v>Matt Hancock</v>
      </c>
      <c r="E1608" t="str">
        <f t="shared" si="291"/>
        <v>26:03</v>
      </c>
      <c r="F1608">
        <f t="shared" si="292"/>
        <v>603</v>
      </c>
      <c r="H1608" t="str">
        <f t="shared" si="293"/>
        <v>Apr 6, 2020</v>
      </c>
      <c r="I1608" t="str">
        <f t="shared" si="295"/>
        <v>26:03</v>
      </c>
      <c r="J1608" s="5">
        <f t="shared" si="296"/>
        <v>1.8090277777777778E-2</v>
      </c>
      <c r="K1608">
        <f t="shared" si="294"/>
        <v>1.9675925925925926E-4</v>
      </c>
      <c r="L1608">
        <f t="shared" si="297"/>
        <v>4.1041666666666664E-2</v>
      </c>
      <c r="M1608">
        <f t="shared" si="289"/>
        <v>4.0844907407407406E-2</v>
      </c>
    </row>
    <row r="1609" spans="1:13" x14ac:dyDescent="0.2">
      <c r="A1609">
        <v>1608</v>
      </c>
      <c r="B1609" t="s">
        <v>1524</v>
      </c>
      <c r="C1609" t="s">
        <v>1577</v>
      </c>
      <c r="D1609" t="str">
        <f t="shared" si="290"/>
        <v>Matt Hancock</v>
      </c>
      <c r="E1609" t="str">
        <f t="shared" si="291"/>
        <v>26:55</v>
      </c>
      <c r="F1609">
        <f t="shared" si="292"/>
        <v>31</v>
      </c>
      <c r="H1609" t="str">
        <f t="shared" si="293"/>
        <v>Apr 6, 2020</v>
      </c>
      <c r="I1609" t="str">
        <f t="shared" si="295"/>
        <v>26:03</v>
      </c>
      <c r="J1609" s="5">
        <f t="shared" si="296"/>
        <v>1.8692129629629631E-2</v>
      </c>
      <c r="K1609">
        <f t="shared" si="294"/>
        <v>1.9675925925925926E-4</v>
      </c>
      <c r="L1609">
        <f t="shared" si="297"/>
        <v>4.1041666666666664E-2</v>
      </c>
      <c r="M1609">
        <f t="shared" si="289"/>
        <v>4.0844907407407406E-2</v>
      </c>
    </row>
    <row r="1610" spans="1:13" x14ac:dyDescent="0.2">
      <c r="A1610">
        <v>1609</v>
      </c>
      <c r="B1610" t="s">
        <v>1524</v>
      </c>
      <c r="C1610" t="s">
        <v>1578</v>
      </c>
      <c r="D1610" t="str">
        <f t="shared" si="290"/>
        <v>Matt Hancock</v>
      </c>
      <c r="E1610" t="str">
        <f t="shared" si="291"/>
        <v>30:24</v>
      </c>
      <c r="F1610">
        <f t="shared" si="292"/>
        <v>523</v>
      </c>
      <c r="H1610" t="str">
        <f t="shared" si="293"/>
        <v>Apr 6, 2020</v>
      </c>
      <c r="I1610" t="str">
        <f t="shared" si="295"/>
        <v>26:03</v>
      </c>
      <c r="J1610" s="5">
        <f t="shared" si="296"/>
        <v>2.1111111111111108E-2</v>
      </c>
      <c r="K1610">
        <f t="shared" si="294"/>
        <v>1.9675925925925926E-4</v>
      </c>
      <c r="L1610">
        <f t="shared" si="297"/>
        <v>4.1041666666666664E-2</v>
      </c>
      <c r="M1610">
        <f t="shared" si="289"/>
        <v>4.0844907407407406E-2</v>
      </c>
    </row>
    <row r="1611" spans="1:13" x14ac:dyDescent="0.2">
      <c r="A1611">
        <v>1610</v>
      </c>
      <c r="B1611" t="s">
        <v>1524</v>
      </c>
      <c r="C1611" t="s">
        <v>1579</v>
      </c>
      <c r="D1611" t="str">
        <f t="shared" si="290"/>
        <v>Matt Hancock</v>
      </c>
      <c r="E1611" t="str">
        <f t="shared" si="291"/>
        <v>31:01</v>
      </c>
      <c r="F1611">
        <f t="shared" si="292"/>
        <v>654</v>
      </c>
      <c r="H1611" t="str">
        <f t="shared" si="293"/>
        <v>Apr 6, 2020</v>
      </c>
      <c r="I1611" t="str">
        <f t="shared" si="295"/>
        <v>26:03</v>
      </c>
      <c r="J1611" s="5">
        <f t="shared" si="296"/>
        <v>2.1539351851851851E-2</v>
      </c>
      <c r="K1611">
        <f t="shared" si="294"/>
        <v>1.9675925925925926E-4</v>
      </c>
      <c r="L1611">
        <f t="shared" si="297"/>
        <v>4.1041666666666664E-2</v>
      </c>
      <c r="M1611">
        <f t="shared" si="289"/>
        <v>4.0844907407407406E-2</v>
      </c>
    </row>
    <row r="1612" spans="1:13" x14ac:dyDescent="0.2">
      <c r="A1612">
        <v>1611</v>
      </c>
      <c r="B1612" t="s">
        <v>1524</v>
      </c>
      <c r="C1612" t="s">
        <v>1580</v>
      </c>
      <c r="D1612" t="str">
        <f t="shared" si="290"/>
        <v>Matt Hancock</v>
      </c>
      <c r="E1612" t="str">
        <f t="shared" si="291"/>
        <v>32:03</v>
      </c>
      <c r="F1612">
        <f t="shared" si="292"/>
        <v>217</v>
      </c>
      <c r="H1612" t="str">
        <f t="shared" si="293"/>
        <v>Apr 6, 2020</v>
      </c>
      <c r="I1612" t="str">
        <f t="shared" si="295"/>
        <v>26:03</v>
      </c>
      <c r="J1612" s="5">
        <f t="shared" si="296"/>
        <v>2.225694444444444E-2</v>
      </c>
      <c r="K1612">
        <f t="shared" si="294"/>
        <v>1.9675925925925926E-4</v>
      </c>
      <c r="L1612">
        <f t="shared" si="297"/>
        <v>4.1041666666666664E-2</v>
      </c>
      <c r="M1612">
        <f t="shared" si="289"/>
        <v>4.0844907407407406E-2</v>
      </c>
    </row>
    <row r="1613" spans="1:13" x14ac:dyDescent="0.2">
      <c r="A1613">
        <v>1612</v>
      </c>
      <c r="B1613" t="s">
        <v>1524</v>
      </c>
      <c r="C1613" t="s">
        <v>1581</v>
      </c>
      <c r="D1613" t="str">
        <f t="shared" si="290"/>
        <v>Matt Hancock</v>
      </c>
      <c r="E1613" t="str">
        <f t="shared" si="291"/>
        <v>32:15</v>
      </c>
      <c r="F1613">
        <f t="shared" si="292"/>
        <v>608</v>
      </c>
      <c r="H1613" t="str">
        <f t="shared" si="293"/>
        <v>Apr 6, 2020</v>
      </c>
      <c r="I1613" t="str">
        <f t="shared" si="295"/>
        <v>26:03</v>
      </c>
      <c r="J1613" s="5">
        <f t="shared" si="296"/>
        <v>2.2395833333333334E-2</v>
      </c>
      <c r="K1613">
        <f t="shared" si="294"/>
        <v>1.9675925925925926E-4</v>
      </c>
      <c r="L1613">
        <f t="shared" si="297"/>
        <v>4.1041666666666664E-2</v>
      </c>
      <c r="M1613">
        <f t="shared" si="289"/>
        <v>4.0844907407407406E-2</v>
      </c>
    </row>
    <row r="1614" spans="1:13" x14ac:dyDescent="0.2">
      <c r="A1614">
        <v>1613</v>
      </c>
      <c r="B1614" t="s">
        <v>1524</v>
      </c>
      <c r="C1614" t="s">
        <v>1582</v>
      </c>
      <c r="D1614" t="str">
        <f t="shared" si="290"/>
        <v>Matt Hancock</v>
      </c>
      <c r="E1614" t="str">
        <f t="shared" si="291"/>
        <v>33:04</v>
      </c>
      <c r="F1614">
        <f t="shared" si="292"/>
        <v>215</v>
      </c>
      <c r="H1614" t="str">
        <f t="shared" si="293"/>
        <v>Apr 6, 2020</v>
      </c>
      <c r="I1614" t="str">
        <f t="shared" si="295"/>
        <v>26:03</v>
      </c>
      <c r="J1614" s="5">
        <f t="shared" si="296"/>
        <v>2.2962962962962966E-2</v>
      </c>
      <c r="K1614">
        <f t="shared" si="294"/>
        <v>1.9675925925925926E-4</v>
      </c>
      <c r="L1614">
        <f t="shared" si="297"/>
        <v>4.1041666666666664E-2</v>
      </c>
      <c r="M1614">
        <f t="shared" si="289"/>
        <v>4.0844907407407406E-2</v>
      </c>
    </row>
    <row r="1615" spans="1:13" x14ac:dyDescent="0.2">
      <c r="A1615">
        <v>1614</v>
      </c>
      <c r="B1615" t="s">
        <v>1524</v>
      </c>
      <c r="C1615" t="s">
        <v>1583</v>
      </c>
      <c r="D1615" t="str">
        <f t="shared" si="290"/>
        <v>Matt Hancock</v>
      </c>
      <c r="E1615" t="str">
        <f t="shared" si="291"/>
        <v>33:18</v>
      </c>
      <c r="F1615">
        <f t="shared" si="292"/>
        <v>390</v>
      </c>
      <c r="H1615" t="str">
        <f t="shared" si="293"/>
        <v>Apr 6, 2020</v>
      </c>
      <c r="I1615" t="str">
        <f t="shared" si="295"/>
        <v>26:03</v>
      </c>
      <c r="J1615" s="5">
        <f t="shared" si="296"/>
        <v>2.3124999999999996E-2</v>
      </c>
      <c r="K1615">
        <f t="shared" si="294"/>
        <v>1.9675925925925926E-4</v>
      </c>
      <c r="L1615">
        <f t="shared" si="297"/>
        <v>4.1041666666666664E-2</v>
      </c>
      <c r="M1615">
        <f t="shared" si="289"/>
        <v>4.0844907407407406E-2</v>
      </c>
    </row>
    <row r="1616" spans="1:13" x14ac:dyDescent="0.2">
      <c r="A1616">
        <v>1615</v>
      </c>
      <c r="B1616" t="s">
        <v>1524</v>
      </c>
      <c r="C1616" t="s">
        <v>1584</v>
      </c>
      <c r="D1616" t="str">
        <f t="shared" si="290"/>
        <v>Matt Hancock</v>
      </c>
      <c r="E1616" t="str">
        <f t="shared" si="291"/>
        <v>33:45</v>
      </c>
      <c r="F1616">
        <f t="shared" si="292"/>
        <v>267</v>
      </c>
      <c r="H1616" t="str">
        <f t="shared" si="293"/>
        <v>Apr 6, 2020</v>
      </c>
      <c r="I1616" t="str">
        <f t="shared" si="295"/>
        <v>26:03</v>
      </c>
      <c r="J1616" s="5">
        <f t="shared" si="296"/>
        <v>2.34375E-2</v>
      </c>
      <c r="K1616">
        <f t="shared" si="294"/>
        <v>1.9675925925925926E-4</v>
      </c>
      <c r="L1616">
        <f t="shared" si="297"/>
        <v>4.1041666666666664E-2</v>
      </c>
      <c r="M1616">
        <f t="shared" si="289"/>
        <v>4.0844907407407406E-2</v>
      </c>
    </row>
    <row r="1617" spans="1:13" x14ac:dyDescent="0.2">
      <c r="A1617">
        <v>1616</v>
      </c>
      <c r="B1617" t="s">
        <v>1524</v>
      </c>
      <c r="C1617" t="s">
        <v>1585</v>
      </c>
      <c r="D1617" t="str">
        <f t="shared" si="290"/>
        <v>Matt Hancock</v>
      </c>
      <c r="E1617" t="str">
        <f t="shared" si="291"/>
        <v>34:02</v>
      </c>
      <c r="F1617">
        <f t="shared" si="292"/>
        <v>617</v>
      </c>
      <c r="H1617" t="str">
        <f t="shared" si="293"/>
        <v>Apr 6, 2020</v>
      </c>
      <c r="I1617" t="str">
        <f t="shared" si="295"/>
        <v>26:03</v>
      </c>
      <c r="J1617" s="5">
        <f t="shared" si="296"/>
        <v>2.3634259259259258E-2</v>
      </c>
      <c r="K1617">
        <f t="shared" si="294"/>
        <v>1.9675925925925926E-4</v>
      </c>
      <c r="L1617">
        <f t="shared" si="297"/>
        <v>4.1041666666666664E-2</v>
      </c>
      <c r="M1617">
        <f t="shared" si="289"/>
        <v>4.0844907407407406E-2</v>
      </c>
    </row>
    <row r="1618" spans="1:13" x14ac:dyDescent="0.2">
      <c r="A1618">
        <v>1617</v>
      </c>
      <c r="B1618" t="s">
        <v>1524</v>
      </c>
      <c r="C1618" t="s">
        <v>1586</v>
      </c>
      <c r="D1618" t="str">
        <f t="shared" si="290"/>
        <v>Matt Hancock</v>
      </c>
      <c r="E1618" t="str">
        <f t="shared" si="291"/>
        <v>34:38</v>
      </c>
      <c r="F1618">
        <f t="shared" si="292"/>
        <v>365</v>
      </c>
      <c r="H1618" t="str">
        <f t="shared" si="293"/>
        <v>Apr 6, 2020</v>
      </c>
      <c r="I1618" t="str">
        <f t="shared" si="295"/>
        <v>26:03</v>
      </c>
      <c r="J1618" s="5">
        <f t="shared" si="296"/>
        <v>2.4050925925925924E-2</v>
      </c>
      <c r="K1618">
        <f t="shared" si="294"/>
        <v>1.9675925925925926E-4</v>
      </c>
      <c r="L1618">
        <f t="shared" si="297"/>
        <v>4.1041666666666664E-2</v>
      </c>
      <c r="M1618">
        <f t="shared" si="289"/>
        <v>4.0844907407407406E-2</v>
      </c>
    </row>
    <row r="1619" spans="1:13" x14ac:dyDescent="0.2">
      <c r="A1619">
        <v>1618</v>
      </c>
      <c r="B1619" t="s">
        <v>1524</v>
      </c>
      <c r="C1619" t="s">
        <v>1587</v>
      </c>
      <c r="D1619" t="str">
        <f t="shared" si="290"/>
        <v>Matt Hancock</v>
      </c>
      <c r="E1619" t="str">
        <f t="shared" si="291"/>
        <v>35:05</v>
      </c>
      <c r="F1619">
        <f t="shared" si="292"/>
        <v>388</v>
      </c>
      <c r="H1619" t="str">
        <f t="shared" si="293"/>
        <v>Apr 6, 2020</v>
      </c>
      <c r="I1619" t="str">
        <f t="shared" si="295"/>
        <v>26:03</v>
      </c>
      <c r="J1619" s="5">
        <f t="shared" si="296"/>
        <v>2.4363425925925927E-2</v>
      </c>
      <c r="K1619">
        <f t="shared" si="294"/>
        <v>1.9675925925925926E-4</v>
      </c>
      <c r="L1619">
        <f t="shared" si="297"/>
        <v>4.1041666666666664E-2</v>
      </c>
      <c r="M1619">
        <f t="shared" si="289"/>
        <v>4.0844907407407406E-2</v>
      </c>
    </row>
    <row r="1620" spans="1:13" x14ac:dyDescent="0.2">
      <c r="A1620">
        <v>1619</v>
      </c>
      <c r="B1620" t="s">
        <v>1524</v>
      </c>
      <c r="C1620" t="s">
        <v>1588</v>
      </c>
      <c r="D1620" t="str">
        <f t="shared" si="290"/>
        <v>Matt Hancock</v>
      </c>
      <c r="E1620" t="str">
        <f t="shared" si="291"/>
        <v>35:33</v>
      </c>
      <c r="F1620">
        <f t="shared" si="292"/>
        <v>922</v>
      </c>
      <c r="H1620" t="str">
        <f t="shared" si="293"/>
        <v>Apr 6, 2020</v>
      </c>
      <c r="I1620" t="str">
        <f t="shared" si="295"/>
        <v>26:03</v>
      </c>
      <c r="J1620" s="5">
        <f t="shared" si="296"/>
        <v>2.4687499999999998E-2</v>
      </c>
      <c r="K1620">
        <f t="shared" si="294"/>
        <v>1.9675925925925926E-4</v>
      </c>
      <c r="L1620">
        <f t="shared" si="297"/>
        <v>4.1041666666666664E-2</v>
      </c>
      <c r="M1620">
        <f t="shared" si="289"/>
        <v>4.0844907407407406E-2</v>
      </c>
    </row>
    <row r="1621" spans="1:13" x14ac:dyDescent="0.2">
      <c r="A1621">
        <v>1620</v>
      </c>
      <c r="B1621" t="s">
        <v>1524</v>
      </c>
      <c r="C1621" t="s">
        <v>1589</v>
      </c>
      <c r="D1621" t="str">
        <f t="shared" si="290"/>
        <v>Matt Hancock</v>
      </c>
      <c r="E1621" t="str">
        <f t="shared" si="291"/>
        <v>36:35</v>
      </c>
      <c r="F1621">
        <f t="shared" si="292"/>
        <v>522</v>
      </c>
      <c r="H1621" t="str">
        <f t="shared" si="293"/>
        <v>Apr 6, 2020</v>
      </c>
      <c r="I1621" t="str">
        <f t="shared" si="295"/>
        <v>26:03</v>
      </c>
      <c r="J1621" s="5">
        <f t="shared" si="296"/>
        <v>2.5405092592592594E-2</v>
      </c>
      <c r="K1621">
        <f t="shared" si="294"/>
        <v>1.9675925925925926E-4</v>
      </c>
      <c r="L1621">
        <f t="shared" si="297"/>
        <v>4.1041666666666664E-2</v>
      </c>
      <c r="M1621">
        <f t="shared" si="289"/>
        <v>4.0844907407407406E-2</v>
      </c>
    </row>
    <row r="1622" spans="1:13" x14ac:dyDescent="0.2">
      <c r="A1622">
        <v>1621</v>
      </c>
      <c r="B1622" t="s">
        <v>1524</v>
      </c>
      <c r="C1622" t="s">
        <v>1590</v>
      </c>
      <c r="D1622" t="str">
        <f t="shared" si="290"/>
        <v>Matt Hancock</v>
      </c>
      <c r="E1622" t="str">
        <f t="shared" si="291"/>
        <v>37:10</v>
      </c>
      <c r="F1622">
        <f t="shared" si="292"/>
        <v>399</v>
      </c>
      <c r="H1622" t="str">
        <f t="shared" si="293"/>
        <v>Apr 6, 2020</v>
      </c>
      <c r="I1622" t="str">
        <f t="shared" si="295"/>
        <v>26:03</v>
      </c>
      <c r="J1622" s="5">
        <f t="shared" si="296"/>
        <v>2.5810185185185183E-2</v>
      </c>
      <c r="K1622">
        <f t="shared" si="294"/>
        <v>1.9675925925925926E-4</v>
      </c>
      <c r="L1622">
        <f t="shared" si="297"/>
        <v>4.1041666666666664E-2</v>
      </c>
      <c r="M1622">
        <f t="shared" si="289"/>
        <v>4.0844907407407406E-2</v>
      </c>
    </row>
    <row r="1623" spans="1:13" x14ac:dyDescent="0.2">
      <c r="A1623">
        <v>1622</v>
      </c>
      <c r="B1623" t="s">
        <v>1524</v>
      </c>
      <c r="C1623" t="s">
        <v>1591</v>
      </c>
      <c r="D1623" t="str">
        <f t="shared" ref="D1623:D1654" si="298">LEFT(C1623,FIND("(",C1623)-3)</f>
        <v>Matt Hancock</v>
      </c>
      <c r="E1623" t="str">
        <f t="shared" ref="E1623:E1654" si="299">MID(C1623,FIND("(",C1623)+1,5)</f>
        <v>37:39</v>
      </c>
      <c r="F1623">
        <f t="shared" si="292"/>
        <v>96</v>
      </c>
      <c r="H1623" t="str">
        <f t="shared" si="293"/>
        <v>Apr 6, 2020</v>
      </c>
      <c r="I1623" t="str">
        <f t="shared" si="295"/>
        <v>26:03</v>
      </c>
      <c r="J1623" s="5">
        <f t="shared" si="296"/>
        <v>2.614583333333333E-2</v>
      </c>
      <c r="K1623">
        <f t="shared" si="294"/>
        <v>1.9675925925925926E-4</v>
      </c>
      <c r="L1623">
        <f t="shared" si="297"/>
        <v>4.1041666666666664E-2</v>
      </c>
      <c r="M1623">
        <f t="shared" si="289"/>
        <v>4.0844907407407406E-2</v>
      </c>
    </row>
    <row r="1624" spans="1:13" x14ac:dyDescent="0.2">
      <c r="A1624">
        <v>1623</v>
      </c>
      <c r="B1624" t="s">
        <v>1524</v>
      </c>
      <c r="C1624" t="s">
        <v>1592</v>
      </c>
      <c r="D1624" t="str">
        <f t="shared" si="298"/>
        <v>Jenny Harries</v>
      </c>
      <c r="E1624" t="str">
        <f t="shared" si="299"/>
        <v>37:43</v>
      </c>
      <c r="F1624">
        <f t="shared" si="292"/>
        <v>45</v>
      </c>
      <c r="H1624" t="str">
        <f t="shared" si="293"/>
        <v>Apr 6, 2020</v>
      </c>
      <c r="I1624" t="str">
        <f t="shared" si="295"/>
        <v>37:43</v>
      </c>
      <c r="J1624" s="5">
        <f t="shared" si="296"/>
        <v>2.6192129629629631E-2</v>
      </c>
      <c r="K1624">
        <f t="shared" si="294"/>
        <v>6.9444444444444447E-4</v>
      </c>
      <c r="L1624">
        <f t="shared" si="297"/>
        <v>4.1238425925925921E-2</v>
      </c>
      <c r="M1624">
        <f t="shared" si="289"/>
        <v>4.0543981481481479E-2</v>
      </c>
    </row>
    <row r="1625" spans="1:13" x14ac:dyDescent="0.2">
      <c r="A1625">
        <v>1624</v>
      </c>
      <c r="B1625" t="s">
        <v>1524</v>
      </c>
      <c r="C1625" t="s">
        <v>1593</v>
      </c>
      <c r="D1625" t="str">
        <f t="shared" si="298"/>
        <v>Jenny Harries</v>
      </c>
      <c r="E1625" t="str">
        <f t="shared" si="299"/>
        <v>37:44</v>
      </c>
      <c r="F1625">
        <f t="shared" si="292"/>
        <v>753</v>
      </c>
      <c r="H1625" t="str">
        <f t="shared" si="293"/>
        <v>Apr 6, 2020</v>
      </c>
      <c r="I1625" t="str">
        <f t="shared" si="295"/>
        <v>37:43</v>
      </c>
      <c r="J1625" s="5">
        <f t="shared" si="296"/>
        <v>2.6203703703703705E-2</v>
      </c>
      <c r="K1625">
        <f t="shared" si="294"/>
        <v>6.9444444444444447E-4</v>
      </c>
      <c r="L1625">
        <f t="shared" si="297"/>
        <v>4.1238425925925921E-2</v>
      </c>
      <c r="M1625">
        <f t="shared" si="289"/>
        <v>4.0543981481481479E-2</v>
      </c>
    </row>
    <row r="1626" spans="1:13" x14ac:dyDescent="0.2">
      <c r="A1626">
        <v>1625</v>
      </c>
      <c r="B1626" t="s">
        <v>1524</v>
      </c>
      <c r="C1626" t="s">
        <v>1594</v>
      </c>
      <c r="D1626" t="str">
        <f t="shared" si="298"/>
        <v>Jenny Harries</v>
      </c>
      <c r="E1626" t="str">
        <f t="shared" si="299"/>
        <v>38:32</v>
      </c>
      <c r="F1626">
        <f t="shared" si="292"/>
        <v>674</v>
      </c>
      <c r="H1626" t="str">
        <f t="shared" si="293"/>
        <v>Apr 6, 2020</v>
      </c>
      <c r="I1626" t="str">
        <f t="shared" si="295"/>
        <v>37:43</v>
      </c>
      <c r="J1626" s="5">
        <f t="shared" si="296"/>
        <v>2.6759259259259257E-2</v>
      </c>
      <c r="K1626">
        <f t="shared" si="294"/>
        <v>6.9444444444444447E-4</v>
      </c>
      <c r="L1626">
        <f t="shared" si="297"/>
        <v>4.1238425925925921E-2</v>
      </c>
      <c r="M1626">
        <f t="shared" si="289"/>
        <v>4.0543981481481479E-2</v>
      </c>
    </row>
    <row r="1627" spans="1:13" x14ac:dyDescent="0.2">
      <c r="A1627">
        <v>1626</v>
      </c>
      <c r="B1627" t="s">
        <v>1524</v>
      </c>
      <c r="C1627" t="s">
        <v>1595</v>
      </c>
      <c r="D1627" t="str">
        <f t="shared" si="298"/>
        <v>Jenny Harries</v>
      </c>
      <c r="E1627" t="str">
        <f t="shared" si="299"/>
        <v>39:18</v>
      </c>
      <c r="F1627">
        <f t="shared" si="292"/>
        <v>694</v>
      </c>
      <c r="H1627" t="str">
        <f t="shared" si="293"/>
        <v>Apr 6, 2020</v>
      </c>
      <c r="I1627" t="str">
        <f t="shared" si="295"/>
        <v>37:43</v>
      </c>
      <c r="J1627" s="5">
        <f t="shared" si="296"/>
        <v>2.7291666666666662E-2</v>
      </c>
      <c r="K1627">
        <f t="shared" si="294"/>
        <v>6.9444444444444447E-4</v>
      </c>
      <c r="L1627">
        <f t="shared" si="297"/>
        <v>4.1238425925925921E-2</v>
      </c>
      <c r="M1627">
        <f t="shared" si="289"/>
        <v>4.0543981481481479E-2</v>
      </c>
    </row>
    <row r="1628" spans="1:13" x14ac:dyDescent="0.2">
      <c r="A1628">
        <v>1627</v>
      </c>
      <c r="B1628" t="s">
        <v>1524</v>
      </c>
      <c r="C1628" t="s">
        <v>1596</v>
      </c>
      <c r="D1628" t="str">
        <f t="shared" si="298"/>
        <v>Jenny Harries</v>
      </c>
      <c r="E1628" t="str">
        <f t="shared" si="299"/>
        <v>40:05</v>
      </c>
      <c r="F1628">
        <f t="shared" si="292"/>
        <v>526</v>
      </c>
      <c r="H1628" t="str">
        <f t="shared" si="293"/>
        <v>Apr 6, 2020</v>
      </c>
      <c r="I1628" t="str">
        <f t="shared" si="295"/>
        <v>37:43</v>
      </c>
      <c r="J1628" s="5">
        <f t="shared" si="296"/>
        <v>2.7835648148148151E-2</v>
      </c>
      <c r="K1628">
        <f t="shared" si="294"/>
        <v>6.9444444444444447E-4</v>
      </c>
      <c r="L1628">
        <f t="shared" si="297"/>
        <v>4.1238425925925921E-2</v>
      </c>
      <c r="M1628">
        <f t="shared" si="289"/>
        <v>4.0543981481481479E-2</v>
      </c>
    </row>
    <row r="1629" spans="1:13" x14ac:dyDescent="0.2">
      <c r="A1629">
        <v>1628</v>
      </c>
      <c r="B1629" t="s">
        <v>1524</v>
      </c>
      <c r="C1629" t="s">
        <v>1597</v>
      </c>
      <c r="D1629" t="str">
        <f t="shared" si="298"/>
        <v>Jenny Harries</v>
      </c>
      <c r="E1629" t="str">
        <f t="shared" si="299"/>
        <v>40:40</v>
      </c>
      <c r="F1629">
        <f t="shared" si="292"/>
        <v>601</v>
      </c>
      <c r="H1629" t="str">
        <f t="shared" si="293"/>
        <v>Apr 6, 2020</v>
      </c>
      <c r="I1629" t="str">
        <f t="shared" si="295"/>
        <v>37:43</v>
      </c>
      <c r="J1629" s="5">
        <f t="shared" si="296"/>
        <v>2.8240740740740736E-2</v>
      </c>
      <c r="K1629">
        <f t="shared" si="294"/>
        <v>6.9444444444444447E-4</v>
      </c>
      <c r="L1629">
        <f t="shared" si="297"/>
        <v>4.1238425925925921E-2</v>
      </c>
      <c r="M1629">
        <f t="shared" si="289"/>
        <v>4.0543981481481479E-2</v>
      </c>
    </row>
    <row r="1630" spans="1:13" x14ac:dyDescent="0.2">
      <c r="A1630">
        <v>1629</v>
      </c>
      <c r="B1630" t="s">
        <v>1524</v>
      </c>
      <c r="C1630" t="s">
        <v>1598</v>
      </c>
      <c r="D1630" t="str">
        <f t="shared" si="298"/>
        <v>Jenny Harries</v>
      </c>
      <c r="E1630" t="str">
        <f t="shared" si="299"/>
        <v>41:21</v>
      </c>
      <c r="F1630">
        <f t="shared" si="292"/>
        <v>365</v>
      </c>
      <c r="H1630" t="str">
        <f t="shared" si="293"/>
        <v>Apr 6, 2020</v>
      </c>
      <c r="I1630" t="str">
        <f t="shared" si="295"/>
        <v>37:43</v>
      </c>
      <c r="J1630" s="5">
        <f t="shared" si="296"/>
        <v>2.8715277777777781E-2</v>
      </c>
      <c r="K1630">
        <f t="shared" si="294"/>
        <v>6.9444444444444447E-4</v>
      </c>
      <c r="L1630">
        <f t="shared" si="297"/>
        <v>4.1238425925925921E-2</v>
      </c>
      <c r="M1630">
        <f t="shared" si="289"/>
        <v>4.0543981481481479E-2</v>
      </c>
    </row>
    <row r="1631" spans="1:13" x14ac:dyDescent="0.2">
      <c r="A1631">
        <v>1630</v>
      </c>
      <c r="B1631" t="s">
        <v>1524</v>
      </c>
      <c r="C1631" t="s">
        <v>1599</v>
      </c>
      <c r="D1631" t="str">
        <f t="shared" si="298"/>
        <v>Matt Hancock</v>
      </c>
      <c r="E1631" t="str">
        <f t="shared" si="299"/>
        <v>41:45</v>
      </c>
      <c r="F1631">
        <f t="shared" si="292"/>
        <v>105</v>
      </c>
      <c r="H1631" t="str">
        <f t="shared" si="293"/>
        <v>Apr 6, 2020</v>
      </c>
      <c r="I1631" t="str">
        <f t="shared" si="295"/>
        <v>41:45</v>
      </c>
      <c r="J1631" s="5">
        <f t="shared" si="296"/>
        <v>2.8993055555555553E-2</v>
      </c>
      <c r="K1631">
        <f t="shared" si="294"/>
        <v>1.9675925925925926E-4</v>
      </c>
      <c r="L1631">
        <f t="shared" si="297"/>
        <v>4.1041666666666664E-2</v>
      </c>
      <c r="M1631">
        <f t="shared" ref="M1631:M1694" si="300">L1631-K1631</f>
        <v>4.0844907407407406E-2</v>
      </c>
    </row>
    <row r="1632" spans="1:13" x14ac:dyDescent="0.2">
      <c r="A1632">
        <v>1631</v>
      </c>
      <c r="B1632" t="s">
        <v>1524</v>
      </c>
      <c r="C1632" t="s">
        <v>1600</v>
      </c>
      <c r="D1632" t="str">
        <f t="shared" si="298"/>
        <v>Hugh Pym</v>
      </c>
      <c r="E1632" t="str">
        <f t="shared" si="299"/>
        <v>41:51</v>
      </c>
      <c r="F1632">
        <f t="shared" si="292"/>
        <v>287</v>
      </c>
      <c r="H1632" t="str">
        <f t="shared" si="293"/>
        <v>Apr 6, 2020</v>
      </c>
      <c r="I1632" t="str">
        <f t="shared" si="295"/>
        <v>41:51</v>
      </c>
      <c r="J1632" s="5">
        <f t="shared" si="296"/>
        <v>2.9062500000000002E-2</v>
      </c>
      <c r="K1632">
        <f t="shared" si="294"/>
        <v>2.9062500000000002E-2</v>
      </c>
      <c r="L1632">
        <f t="shared" si="297"/>
        <v>2.9062500000000002E-2</v>
      </c>
      <c r="M1632">
        <f t="shared" si="300"/>
        <v>0</v>
      </c>
    </row>
    <row r="1633" spans="1:13" x14ac:dyDescent="0.2">
      <c r="A1633">
        <v>1632</v>
      </c>
      <c r="B1633" t="s">
        <v>1524</v>
      </c>
      <c r="C1633" t="s">
        <v>1601</v>
      </c>
      <c r="D1633" t="str">
        <f t="shared" si="298"/>
        <v>Matt Hancock</v>
      </c>
      <c r="E1633" t="str">
        <f t="shared" si="299"/>
        <v>42:11</v>
      </c>
      <c r="F1633">
        <f t="shared" si="292"/>
        <v>1004</v>
      </c>
      <c r="H1633" t="str">
        <f t="shared" si="293"/>
        <v>Apr 6, 2020</v>
      </c>
      <c r="I1633" t="str">
        <f t="shared" si="295"/>
        <v>42:11</v>
      </c>
      <c r="J1633" s="5">
        <f t="shared" si="296"/>
        <v>2.929398148148148E-2</v>
      </c>
      <c r="K1633">
        <f t="shared" si="294"/>
        <v>1.9675925925925926E-4</v>
      </c>
      <c r="L1633">
        <f t="shared" si="297"/>
        <v>4.1041666666666664E-2</v>
      </c>
      <c r="M1633">
        <f t="shared" si="300"/>
        <v>4.0844907407407406E-2</v>
      </c>
    </row>
    <row r="1634" spans="1:13" x14ac:dyDescent="0.2">
      <c r="A1634">
        <v>1633</v>
      </c>
      <c r="B1634" t="s">
        <v>1524</v>
      </c>
      <c r="C1634" t="s">
        <v>1602</v>
      </c>
      <c r="D1634" t="str">
        <f t="shared" si="298"/>
        <v>Matt Hancock</v>
      </c>
      <c r="E1634" t="str">
        <f t="shared" si="299"/>
        <v>43:34</v>
      </c>
      <c r="F1634">
        <f t="shared" si="292"/>
        <v>43</v>
      </c>
      <c r="H1634" t="str">
        <f t="shared" si="293"/>
        <v>Apr 6, 2020</v>
      </c>
      <c r="I1634" t="str">
        <f t="shared" si="295"/>
        <v>42:11</v>
      </c>
      <c r="J1634" s="5">
        <f t="shared" si="296"/>
        <v>3.0254629629629631E-2</v>
      </c>
      <c r="K1634">
        <f t="shared" si="294"/>
        <v>1.9675925925925926E-4</v>
      </c>
      <c r="L1634">
        <f t="shared" si="297"/>
        <v>4.1041666666666664E-2</v>
      </c>
      <c r="M1634">
        <f t="shared" si="300"/>
        <v>4.0844907407407406E-2</v>
      </c>
    </row>
    <row r="1635" spans="1:13" x14ac:dyDescent="0.2">
      <c r="A1635">
        <v>1634</v>
      </c>
      <c r="B1635" t="s">
        <v>1524</v>
      </c>
      <c r="C1635" t="s">
        <v>1603</v>
      </c>
      <c r="D1635" t="str">
        <f t="shared" si="298"/>
        <v>Shehab Khan</v>
      </c>
      <c r="E1635" t="str">
        <f t="shared" si="299"/>
        <v>43:37</v>
      </c>
      <c r="F1635">
        <f t="shared" si="292"/>
        <v>559</v>
      </c>
      <c r="H1635" t="str">
        <f t="shared" si="293"/>
        <v>Apr 6, 2020</v>
      </c>
      <c r="I1635" t="str">
        <f t="shared" si="295"/>
        <v>43:37</v>
      </c>
      <c r="J1635" s="5">
        <f t="shared" si="296"/>
        <v>3.0289351851851855E-2</v>
      </c>
      <c r="K1635">
        <f t="shared" si="294"/>
        <v>3.0289351851851855E-2</v>
      </c>
      <c r="L1635">
        <f t="shared" si="297"/>
        <v>3.1759259259259258E-2</v>
      </c>
      <c r="M1635">
        <f t="shared" si="300"/>
        <v>1.4699074074074024E-3</v>
      </c>
    </row>
    <row r="1636" spans="1:13" x14ac:dyDescent="0.2">
      <c r="A1636">
        <v>1635</v>
      </c>
      <c r="B1636" t="s">
        <v>1524</v>
      </c>
      <c r="C1636" t="s">
        <v>1604</v>
      </c>
      <c r="D1636" t="str">
        <f t="shared" si="298"/>
        <v>Matt Hancock</v>
      </c>
      <c r="E1636" t="str">
        <f t="shared" si="299"/>
        <v>44:09</v>
      </c>
      <c r="F1636">
        <f t="shared" si="292"/>
        <v>666</v>
      </c>
      <c r="H1636" t="str">
        <f t="shared" si="293"/>
        <v>Apr 6, 2020</v>
      </c>
      <c r="I1636" t="str">
        <f t="shared" si="295"/>
        <v>44:09</v>
      </c>
      <c r="J1636" s="5">
        <f t="shared" si="296"/>
        <v>3.0659722222222224E-2</v>
      </c>
      <c r="K1636">
        <f t="shared" si="294"/>
        <v>1.9675925925925926E-4</v>
      </c>
      <c r="L1636">
        <f t="shared" si="297"/>
        <v>4.1041666666666664E-2</v>
      </c>
      <c r="M1636">
        <f t="shared" si="300"/>
        <v>4.0844907407407406E-2</v>
      </c>
    </row>
    <row r="1637" spans="1:13" x14ac:dyDescent="0.2">
      <c r="A1637">
        <v>1636</v>
      </c>
      <c r="B1637" t="s">
        <v>1524</v>
      </c>
      <c r="C1637" t="s">
        <v>1605</v>
      </c>
      <c r="D1637" t="str">
        <f t="shared" si="298"/>
        <v>Jenny Harries</v>
      </c>
      <c r="E1637" t="str">
        <f t="shared" si="299"/>
        <v>44:57</v>
      </c>
      <c r="F1637">
        <f t="shared" si="292"/>
        <v>679</v>
      </c>
      <c r="H1637" t="str">
        <f t="shared" si="293"/>
        <v>Apr 6, 2020</v>
      </c>
      <c r="I1637" t="str">
        <f t="shared" si="295"/>
        <v>44:57</v>
      </c>
      <c r="J1637" s="5">
        <f t="shared" si="296"/>
        <v>3.1215277777777783E-2</v>
      </c>
      <c r="K1637">
        <f t="shared" si="294"/>
        <v>6.9444444444444447E-4</v>
      </c>
      <c r="L1637">
        <f t="shared" si="297"/>
        <v>4.1238425925925921E-2</v>
      </c>
      <c r="M1637">
        <f t="shared" si="300"/>
        <v>4.0543981481481479E-2</v>
      </c>
    </row>
    <row r="1638" spans="1:13" x14ac:dyDescent="0.2">
      <c r="A1638">
        <v>1637</v>
      </c>
      <c r="B1638" t="s">
        <v>1524</v>
      </c>
      <c r="C1638" t="s">
        <v>1606</v>
      </c>
      <c r="D1638" t="str">
        <f t="shared" si="298"/>
        <v>Matt Hancock</v>
      </c>
      <c r="E1638" t="str">
        <f t="shared" si="299"/>
        <v>45:39</v>
      </c>
      <c r="F1638">
        <f t="shared" si="292"/>
        <v>90</v>
      </c>
      <c r="H1638" t="str">
        <f t="shared" si="293"/>
        <v>Apr 6, 2020</v>
      </c>
      <c r="I1638" t="str">
        <f t="shared" si="295"/>
        <v>45:39</v>
      </c>
      <c r="J1638" s="5">
        <f t="shared" si="296"/>
        <v>3.170138888888889E-2</v>
      </c>
      <c r="K1638">
        <f t="shared" si="294"/>
        <v>1.9675925925925926E-4</v>
      </c>
      <c r="L1638">
        <f t="shared" si="297"/>
        <v>4.1041666666666664E-2</v>
      </c>
      <c r="M1638">
        <f t="shared" si="300"/>
        <v>4.0844907407407406E-2</v>
      </c>
    </row>
    <row r="1639" spans="1:13" x14ac:dyDescent="0.2">
      <c r="A1639">
        <v>1638</v>
      </c>
      <c r="B1639" t="s">
        <v>1524</v>
      </c>
      <c r="C1639" t="s">
        <v>1607</v>
      </c>
      <c r="D1639" t="str">
        <f t="shared" si="298"/>
        <v>Shehab Khan</v>
      </c>
      <c r="E1639" t="str">
        <f t="shared" si="299"/>
        <v>45:44</v>
      </c>
      <c r="F1639">
        <f t="shared" si="292"/>
        <v>256</v>
      </c>
      <c r="H1639" t="str">
        <f t="shared" si="293"/>
        <v>Apr 6, 2020</v>
      </c>
      <c r="I1639" t="str">
        <f t="shared" si="295"/>
        <v>45:44</v>
      </c>
      <c r="J1639" s="5">
        <f t="shared" si="296"/>
        <v>3.1759259259259258E-2</v>
      </c>
      <c r="K1639">
        <f t="shared" si="294"/>
        <v>3.0289351851851855E-2</v>
      </c>
      <c r="L1639">
        <f t="shared" si="297"/>
        <v>3.1759259259259258E-2</v>
      </c>
      <c r="M1639">
        <f t="shared" si="300"/>
        <v>1.4699074074074024E-3</v>
      </c>
    </row>
    <row r="1640" spans="1:13" x14ac:dyDescent="0.2">
      <c r="A1640">
        <v>1639</v>
      </c>
      <c r="B1640" t="s">
        <v>1524</v>
      </c>
      <c r="C1640" t="s">
        <v>1608</v>
      </c>
      <c r="D1640" t="str">
        <f t="shared" si="298"/>
        <v>Matt Hancock</v>
      </c>
      <c r="E1640" t="str">
        <f t="shared" si="299"/>
        <v>45:58</v>
      </c>
      <c r="F1640">
        <f t="shared" si="292"/>
        <v>838</v>
      </c>
      <c r="H1640" t="str">
        <f t="shared" si="293"/>
        <v>Apr 6, 2020</v>
      </c>
      <c r="I1640" t="str">
        <f t="shared" si="295"/>
        <v>45:58</v>
      </c>
      <c r="J1640" s="5">
        <f t="shared" si="296"/>
        <v>3.1921296296296302E-2</v>
      </c>
      <c r="K1640">
        <f t="shared" si="294"/>
        <v>1.9675925925925926E-4</v>
      </c>
      <c r="L1640">
        <f t="shared" si="297"/>
        <v>4.1041666666666664E-2</v>
      </c>
      <c r="M1640">
        <f t="shared" si="300"/>
        <v>4.0844907407407406E-2</v>
      </c>
    </row>
    <row r="1641" spans="1:13" x14ac:dyDescent="0.2">
      <c r="A1641">
        <v>1640</v>
      </c>
      <c r="B1641" t="s">
        <v>1524</v>
      </c>
      <c r="C1641" t="s">
        <v>1609</v>
      </c>
      <c r="D1641" t="str">
        <f t="shared" si="298"/>
        <v>Matt Hancock</v>
      </c>
      <c r="E1641" t="str">
        <f t="shared" si="299"/>
        <v>46:57</v>
      </c>
      <c r="F1641">
        <f t="shared" si="292"/>
        <v>53</v>
      </c>
      <c r="H1641" t="str">
        <f t="shared" si="293"/>
        <v>Apr 6, 2020</v>
      </c>
      <c r="I1641" t="str">
        <f t="shared" si="295"/>
        <v>45:58</v>
      </c>
      <c r="J1641" s="5">
        <f t="shared" si="296"/>
        <v>3.260416666666667E-2</v>
      </c>
      <c r="K1641">
        <f t="shared" si="294"/>
        <v>1.9675925925925926E-4</v>
      </c>
      <c r="L1641">
        <f t="shared" si="297"/>
        <v>4.1041666666666664E-2</v>
      </c>
      <c r="M1641">
        <f t="shared" si="300"/>
        <v>4.0844907407407406E-2</v>
      </c>
    </row>
    <row r="1642" spans="1:13" x14ac:dyDescent="0.2">
      <c r="A1642">
        <v>1641</v>
      </c>
      <c r="B1642" t="s">
        <v>1524</v>
      </c>
      <c r="C1642" t="s">
        <v>1610</v>
      </c>
      <c r="D1642" t="str">
        <f t="shared" si="298"/>
        <v>Alex Thomson</v>
      </c>
      <c r="E1642" t="str">
        <f t="shared" si="299"/>
        <v>47:00</v>
      </c>
      <c r="F1642">
        <f t="shared" si="292"/>
        <v>658</v>
      </c>
      <c r="H1642" t="str">
        <f t="shared" si="293"/>
        <v>Apr 6, 2020</v>
      </c>
      <c r="I1642" t="str">
        <f t="shared" si="295"/>
        <v>47:00</v>
      </c>
      <c r="J1642" s="5">
        <f t="shared" si="296"/>
        <v>3.2638888888888891E-2</v>
      </c>
      <c r="K1642">
        <f t="shared" si="294"/>
        <v>9.2592592592592588E-5</v>
      </c>
      <c r="L1642">
        <f t="shared" si="297"/>
        <v>3.2638888888888891E-2</v>
      </c>
      <c r="M1642">
        <f t="shared" si="300"/>
        <v>3.2546296296296295E-2</v>
      </c>
    </row>
    <row r="1643" spans="1:13" x14ac:dyDescent="0.2">
      <c r="A1643">
        <v>1642</v>
      </c>
      <c r="B1643" t="s">
        <v>1524</v>
      </c>
      <c r="C1643" t="s">
        <v>1611</v>
      </c>
      <c r="D1643" t="str">
        <f t="shared" si="298"/>
        <v>Matt Hancock</v>
      </c>
      <c r="E1643" t="str">
        <f t="shared" si="299"/>
        <v>47:40</v>
      </c>
      <c r="F1643">
        <f t="shared" si="292"/>
        <v>342</v>
      </c>
      <c r="H1643" t="str">
        <f t="shared" si="293"/>
        <v>Apr 6, 2020</v>
      </c>
      <c r="I1643" t="str">
        <f t="shared" si="295"/>
        <v>47:40</v>
      </c>
      <c r="J1643" s="5">
        <f t="shared" si="296"/>
        <v>3.3101851851851848E-2</v>
      </c>
      <c r="K1643">
        <f t="shared" si="294"/>
        <v>1.9675925925925926E-4</v>
      </c>
      <c r="L1643">
        <f t="shared" si="297"/>
        <v>4.1041666666666664E-2</v>
      </c>
      <c r="M1643">
        <f t="shared" si="300"/>
        <v>4.0844907407407406E-2</v>
      </c>
    </row>
    <row r="1644" spans="1:13" x14ac:dyDescent="0.2">
      <c r="A1644">
        <v>1643</v>
      </c>
      <c r="B1644" t="s">
        <v>1524</v>
      </c>
      <c r="C1644" t="s">
        <v>1612</v>
      </c>
      <c r="D1644" t="str">
        <f t="shared" si="298"/>
        <v>Matt Hancock</v>
      </c>
      <c r="E1644" t="str">
        <f t="shared" si="299"/>
        <v>48:03</v>
      </c>
      <c r="F1644">
        <f t="shared" si="292"/>
        <v>438</v>
      </c>
      <c r="H1644" t="str">
        <f t="shared" si="293"/>
        <v>Apr 6, 2020</v>
      </c>
      <c r="I1644" t="str">
        <f t="shared" si="295"/>
        <v>47:40</v>
      </c>
      <c r="J1644" s="5">
        <f t="shared" si="296"/>
        <v>3.3368055555555554E-2</v>
      </c>
      <c r="K1644">
        <f t="shared" si="294"/>
        <v>1.9675925925925926E-4</v>
      </c>
      <c r="L1644">
        <f t="shared" si="297"/>
        <v>4.1041666666666664E-2</v>
      </c>
      <c r="M1644">
        <f t="shared" si="300"/>
        <v>4.0844907407407406E-2</v>
      </c>
    </row>
    <row r="1645" spans="1:13" x14ac:dyDescent="0.2">
      <c r="A1645">
        <v>1644</v>
      </c>
      <c r="B1645" t="s">
        <v>1524</v>
      </c>
      <c r="C1645" t="s">
        <v>1613</v>
      </c>
      <c r="D1645" t="str">
        <f t="shared" si="298"/>
        <v>Jenny Harries</v>
      </c>
      <c r="E1645" t="str">
        <f t="shared" si="299"/>
        <v>48:26</v>
      </c>
      <c r="F1645">
        <f t="shared" si="292"/>
        <v>886</v>
      </c>
      <c r="H1645" t="str">
        <f t="shared" si="293"/>
        <v>Apr 6, 2020</v>
      </c>
      <c r="I1645" t="str">
        <f t="shared" si="295"/>
        <v>48:26</v>
      </c>
      <c r="J1645" s="5">
        <f t="shared" si="296"/>
        <v>3.363425925925926E-2</v>
      </c>
      <c r="K1645">
        <f t="shared" si="294"/>
        <v>6.9444444444444447E-4</v>
      </c>
      <c r="L1645">
        <f t="shared" si="297"/>
        <v>4.1238425925925921E-2</v>
      </c>
      <c r="M1645">
        <f t="shared" si="300"/>
        <v>4.0543981481481479E-2</v>
      </c>
    </row>
    <row r="1646" spans="1:13" x14ac:dyDescent="0.2">
      <c r="A1646">
        <v>1645</v>
      </c>
      <c r="B1646" t="s">
        <v>1524</v>
      </c>
      <c r="C1646" t="s">
        <v>1614</v>
      </c>
      <c r="D1646" t="str">
        <f t="shared" si="298"/>
        <v>Matt Hancock</v>
      </c>
      <c r="E1646" t="str">
        <f t="shared" si="299"/>
        <v>49:17</v>
      </c>
      <c r="F1646">
        <f t="shared" si="292"/>
        <v>66</v>
      </c>
      <c r="H1646" t="str">
        <f t="shared" si="293"/>
        <v>Apr 6, 2020</v>
      </c>
      <c r="I1646" t="str">
        <f t="shared" si="295"/>
        <v>49:17</v>
      </c>
      <c r="J1646" s="5">
        <f t="shared" si="296"/>
        <v>3.4224537037037032E-2</v>
      </c>
      <c r="K1646">
        <f t="shared" si="294"/>
        <v>1.9675925925925926E-4</v>
      </c>
      <c r="L1646">
        <f t="shared" si="297"/>
        <v>4.1041666666666664E-2</v>
      </c>
      <c r="M1646">
        <f t="shared" si="300"/>
        <v>4.0844907407407406E-2</v>
      </c>
    </row>
    <row r="1647" spans="1:13" x14ac:dyDescent="0.2">
      <c r="A1647">
        <v>1646</v>
      </c>
      <c r="B1647" t="s">
        <v>1524</v>
      </c>
      <c r="C1647" t="s">
        <v>1615</v>
      </c>
      <c r="D1647" t="str">
        <f t="shared" si="298"/>
        <v>Charlotte I.</v>
      </c>
      <c r="E1647" t="str">
        <f t="shared" si="299"/>
        <v>49:21</v>
      </c>
      <c r="F1647">
        <f t="shared" si="292"/>
        <v>482</v>
      </c>
      <c r="H1647" t="str">
        <f t="shared" si="293"/>
        <v>Apr 6, 2020</v>
      </c>
      <c r="I1647" t="str">
        <f t="shared" si="295"/>
        <v>49:21</v>
      </c>
      <c r="J1647" s="5">
        <f t="shared" si="296"/>
        <v>3.4270833333333334E-2</v>
      </c>
      <c r="K1647">
        <f t="shared" si="294"/>
        <v>3.4270833333333334E-2</v>
      </c>
      <c r="L1647">
        <f t="shared" si="297"/>
        <v>3.6874999999999998E-2</v>
      </c>
      <c r="M1647">
        <f t="shared" si="300"/>
        <v>2.6041666666666644E-3</v>
      </c>
    </row>
    <row r="1648" spans="1:13" x14ac:dyDescent="0.2">
      <c r="A1648">
        <v>1647</v>
      </c>
      <c r="B1648" t="s">
        <v>1524</v>
      </c>
      <c r="C1648" t="s">
        <v>1616</v>
      </c>
      <c r="D1648" t="str">
        <f t="shared" si="298"/>
        <v>Matt Hancock</v>
      </c>
      <c r="E1648" t="str">
        <f t="shared" si="299"/>
        <v>49:51</v>
      </c>
      <c r="F1648">
        <f t="shared" si="292"/>
        <v>850</v>
      </c>
      <c r="H1648" t="str">
        <f t="shared" si="293"/>
        <v>Apr 6, 2020</v>
      </c>
      <c r="I1648" t="str">
        <f t="shared" si="295"/>
        <v>49:51</v>
      </c>
      <c r="J1648" s="5">
        <f t="shared" si="296"/>
        <v>3.4618055555555555E-2</v>
      </c>
      <c r="K1648">
        <f t="shared" si="294"/>
        <v>1.9675925925925926E-4</v>
      </c>
      <c r="L1648">
        <f t="shared" si="297"/>
        <v>4.1041666666666664E-2</v>
      </c>
      <c r="M1648">
        <f t="shared" si="300"/>
        <v>4.0844907407407406E-2</v>
      </c>
    </row>
    <row r="1649" spans="1:13" x14ac:dyDescent="0.2">
      <c r="A1649">
        <v>1648</v>
      </c>
      <c r="B1649" t="s">
        <v>1524</v>
      </c>
      <c r="C1649" t="s">
        <v>1617</v>
      </c>
      <c r="D1649" t="str">
        <f t="shared" si="298"/>
        <v>Jenny Harries</v>
      </c>
      <c r="E1649" t="str">
        <f t="shared" si="299"/>
        <v>50:54</v>
      </c>
      <c r="F1649">
        <f t="shared" si="292"/>
        <v>936</v>
      </c>
      <c r="H1649" t="str">
        <f t="shared" si="293"/>
        <v>Apr 6, 2020</v>
      </c>
      <c r="I1649" t="str">
        <f t="shared" si="295"/>
        <v>50:54</v>
      </c>
      <c r="J1649" s="5">
        <f t="shared" si="296"/>
        <v>3.5347222222222217E-2</v>
      </c>
      <c r="K1649">
        <f t="shared" si="294"/>
        <v>6.9444444444444447E-4</v>
      </c>
      <c r="L1649">
        <f t="shared" si="297"/>
        <v>4.1238425925925921E-2</v>
      </c>
      <c r="M1649">
        <f t="shared" si="300"/>
        <v>4.0543981481481479E-2</v>
      </c>
    </row>
    <row r="1650" spans="1:13" x14ac:dyDescent="0.2">
      <c r="A1650">
        <v>1649</v>
      </c>
      <c r="B1650" t="s">
        <v>1524</v>
      </c>
      <c r="C1650" t="s">
        <v>1618</v>
      </c>
      <c r="D1650" t="str">
        <f t="shared" si="298"/>
        <v>Jenny Harries</v>
      </c>
      <c r="E1650" t="str">
        <f t="shared" si="299"/>
        <v>51:51</v>
      </c>
      <c r="F1650">
        <f t="shared" si="292"/>
        <v>1168</v>
      </c>
      <c r="H1650" t="str">
        <f t="shared" si="293"/>
        <v>Apr 6, 2020</v>
      </c>
      <c r="I1650" t="str">
        <f t="shared" si="295"/>
        <v>50:54</v>
      </c>
      <c r="J1650" s="5">
        <f t="shared" si="296"/>
        <v>3.6006944444444446E-2</v>
      </c>
      <c r="K1650">
        <f t="shared" si="294"/>
        <v>6.9444444444444447E-4</v>
      </c>
      <c r="L1650">
        <f t="shared" si="297"/>
        <v>4.1238425925925921E-2</v>
      </c>
      <c r="M1650">
        <f t="shared" si="300"/>
        <v>4.0543981481481479E-2</v>
      </c>
    </row>
    <row r="1651" spans="1:13" x14ac:dyDescent="0.2">
      <c r="A1651">
        <v>1650</v>
      </c>
      <c r="B1651" t="s">
        <v>1524</v>
      </c>
      <c r="C1651" t="s">
        <v>1619</v>
      </c>
      <c r="D1651" t="str">
        <f t="shared" si="298"/>
        <v>Matt Hancock</v>
      </c>
      <c r="E1651" t="str">
        <f t="shared" si="299"/>
        <v>53:02</v>
      </c>
      <c r="F1651">
        <f t="shared" si="292"/>
        <v>69</v>
      </c>
      <c r="H1651" t="str">
        <f t="shared" si="293"/>
        <v>Apr 6, 2020</v>
      </c>
      <c r="I1651" t="str">
        <f t="shared" si="295"/>
        <v>53:02</v>
      </c>
      <c r="J1651" s="5">
        <f t="shared" si="296"/>
        <v>3.6828703703703704E-2</v>
      </c>
      <c r="K1651">
        <f t="shared" si="294"/>
        <v>1.9675925925925926E-4</v>
      </c>
      <c r="L1651">
        <f t="shared" si="297"/>
        <v>4.1041666666666664E-2</v>
      </c>
      <c r="M1651">
        <f t="shared" si="300"/>
        <v>4.0844907407407406E-2</v>
      </c>
    </row>
    <row r="1652" spans="1:13" x14ac:dyDescent="0.2">
      <c r="A1652">
        <v>1651</v>
      </c>
      <c r="B1652" t="s">
        <v>1524</v>
      </c>
      <c r="C1652" t="s">
        <v>1620</v>
      </c>
      <c r="D1652" t="str">
        <f t="shared" si="298"/>
        <v>Charlotte I.</v>
      </c>
      <c r="E1652" t="str">
        <f t="shared" si="299"/>
        <v>53:06</v>
      </c>
      <c r="F1652">
        <f t="shared" si="292"/>
        <v>229</v>
      </c>
      <c r="H1652" t="str">
        <f t="shared" si="293"/>
        <v>Apr 6, 2020</v>
      </c>
      <c r="I1652" t="str">
        <f t="shared" si="295"/>
        <v>53:06</v>
      </c>
      <c r="J1652" s="5">
        <f t="shared" si="296"/>
        <v>3.6874999999999998E-2</v>
      </c>
      <c r="K1652">
        <f t="shared" si="294"/>
        <v>3.4270833333333334E-2</v>
      </c>
      <c r="L1652">
        <f t="shared" si="297"/>
        <v>3.6874999999999998E-2</v>
      </c>
      <c r="M1652">
        <f t="shared" si="300"/>
        <v>2.6041666666666644E-3</v>
      </c>
    </row>
    <row r="1653" spans="1:13" x14ac:dyDescent="0.2">
      <c r="A1653">
        <v>1652</v>
      </c>
      <c r="B1653" t="s">
        <v>1524</v>
      </c>
      <c r="C1653" t="s">
        <v>1621</v>
      </c>
      <c r="D1653" t="str">
        <f t="shared" si="298"/>
        <v>Matt Hancock</v>
      </c>
      <c r="E1653" t="str">
        <f t="shared" si="299"/>
        <v>53:16</v>
      </c>
      <c r="F1653">
        <f t="shared" si="292"/>
        <v>723</v>
      </c>
      <c r="H1653" t="str">
        <f t="shared" si="293"/>
        <v>Apr 6, 2020</v>
      </c>
      <c r="I1653" t="str">
        <f t="shared" si="295"/>
        <v>53:16</v>
      </c>
      <c r="J1653" s="5">
        <f t="shared" si="296"/>
        <v>3.6990740740740741E-2</v>
      </c>
      <c r="K1653">
        <f t="shared" si="294"/>
        <v>1.9675925925925926E-4</v>
      </c>
      <c r="L1653">
        <f t="shared" si="297"/>
        <v>4.1041666666666664E-2</v>
      </c>
      <c r="M1653">
        <f t="shared" si="300"/>
        <v>4.0844907407407406E-2</v>
      </c>
    </row>
    <row r="1654" spans="1:13" x14ac:dyDescent="0.2">
      <c r="A1654">
        <v>1653</v>
      </c>
      <c r="B1654" t="s">
        <v>1524</v>
      </c>
      <c r="C1654" t="s">
        <v>1622</v>
      </c>
      <c r="D1654" t="str">
        <f t="shared" si="298"/>
        <v>Jenny Harries</v>
      </c>
      <c r="E1654" t="str">
        <f t="shared" si="299"/>
        <v>54:03</v>
      </c>
      <c r="F1654">
        <f t="shared" si="292"/>
        <v>521</v>
      </c>
      <c r="H1654" t="str">
        <f t="shared" si="293"/>
        <v>Apr 6, 2020</v>
      </c>
      <c r="I1654" t="str">
        <f t="shared" si="295"/>
        <v>54:03</v>
      </c>
      <c r="J1654" s="5">
        <f t="shared" si="296"/>
        <v>3.7534722222222219E-2</v>
      </c>
      <c r="K1654">
        <f t="shared" si="294"/>
        <v>6.9444444444444447E-4</v>
      </c>
      <c r="L1654">
        <f t="shared" si="297"/>
        <v>4.1238425925925921E-2</v>
      </c>
      <c r="M1654">
        <f t="shared" si="300"/>
        <v>4.0543981481481479E-2</v>
      </c>
    </row>
    <row r="1655" spans="1:13" x14ac:dyDescent="0.2">
      <c r="A1655">
        <v>1654</v>
      </c>
      <c r="B1655" t="s">
        <v>1524</v>
      </c>
      <c r="C1655" t="s">
        <v>1623</v>
      </c>
      <c r="D1655" t="str">
        <f t="shared" ref="D1655:D1670" si="301">LEFT(C1655,FIND("(",C1655)-3)</f>
        <v>Jenny Harries</v>
      </c>
      <c r="E1655" t="str">
        <f t="shared" ref="E1655:E1670" si="302">MID(C1655,FIND("(",C1655)+1,5)</f>
        <v>54:33</v>
      </c>
      <c r="F1655">
        <f t="shared" si="292"/>
        <v>795</v>
      </c>
      <c r="H1655" t="str">
        <f t="shared" si="293"/>
        <v>Apr 6, 2020</v>
      </c>
      <c r="I1655" t="str">
        <f t="shared" si="295"/>
        <v>54:03</v>
      </c>
      <c r="J1655" s="5">
        <f t="shared" si="296"/>
        <v>3.788194444444444E-2</v>
      </c>
      <c r="K1655">
        <f t="shared" si="294"/>
        <v>6.9444444444444447E-4</v>
      </c>
      <c r="L1655">
        <f t="shared" si="297"/>
        <v>4.1238425925925921E-2</v>
      </c>
      <c r="M1655">
        <f t="shared" si="300"/>
        <v>4.0543981481481479E-2</v>
      </c>
    </row>
    <row r="1656" spans="1:13" x14ac:dyDescent="0.2">
      <c r="A1656">
        <v>1655</v>
      </c>
      <c r="B1656" t="s">
        <v>1524</v>
      </c>
      <c r="C1656" t="s">
        <v>1624</v>
      </c>
      <c r="D1656" t="str">
        <f t="shared" si="301"/>
        <v>Matt Hancock</v>
      </c>
      <c r="E1656" t="str">
        <f t="shared" si="302"/>
        <v>55:21</v>
      </c>
      <c r="F1656">
        <f t="shared" si="292"/>
        <v>62</v>
      </c>
      <c r="H1656" t="str">
        <f t="shared" si="293"/>
        <v>Apr 6, 2020</v>
      </c>
      <c r="I1656" t="str">
        <f t="shared" si="295"/>
        <v>55:21</v>
      </c>
      <c r="J1656" s="5">
        <f t="shared" si="296"/>
        <v>3.8437499999999999E-2</v>
      </c>
      <c r="K1656">
        <f t="shared" si="294"/>
        <v>1.9675925925925926E-4</v>
      </c>
      <c r="L1656">
        <f t="shared" si="297"/>
        <v>4.1041666666666664E-2</v>
      </c>
      <c r="M1656">
        <f t="shared" si="300"/>
        <v>4.0844907407407406E-2</v>
      </c>
    </row>
    <row r="1657" spans="1:13" x14ac:dyDescent="0.2">
      <c r="A1657">
        <v>1656</v>
      </c>
      <c r="B1657" t="s">
        <v>1524</v>
      </c>
      <c r="C1657" t="s">
        <v>1625</v>
      </c>
      <c r="D1657" t="str">
        <f t="shared" si="301"/>
        <v>Jane M</v>
      </c>
      <c r="E1657" t="str">
        <f t="shared" si="302"/>
        <v>55:26</v>
      </c>
      <c r="F1657">
        <f t="shared" si="292"/>
        <v>515</v>
      </c>
      <c r="H1657" t="str">
        <f t="shared" si="293"/>
        <v>Apr 6, 2020</v>
      </c>
      <c r="I1657" t="str">
        <f t="shared" si="295"/>
        <v>55:26</v>
      </c>
      <c r="J1657" s="5">
        <f t="shared" si="296"/>
        <v>3.8495370370370367E-2</v>
      </c>
      <c r="K1657">
        <f t="shared" si="294"/>
        <v>6.9444444444444447E-4</v>
      </c>
      <c r="L1657">
        <f t="shared" si="297"/>
        <v>4.1064814814814811E-2</v>
      </c>
      <c r="M1657">
        <f t="shared" si="300"/>
        <v>4.0370370370370369E-2</v>
      </c>
    </row>
    <row r="1658" spans="1:13" x14ac:dyDescent="0.2">
      <c r="A1658">
        <v>1657</v>
      </c>
      <c r="B1658" t="s">
        <v>1524</v>
      </c>
      <c r="C1658" t="s">
        <v>1626</v>
      </c>
      <c r="D1658" t="str">
        <f t="shared" si="301"/>
        <v>Matt Hancock</v>
      </c>
      <c r="E1658" t="str">
        <f t="shared" si="302"/>
        <v>55:56</v>
      </c>
      <c r="F1658">
        <f t="shared" si="292"/>
        <v>759</v>
      </c>
      <c r="H1658" t="str">
        <f t="shared" si="293"/>
        <v>Apr 6, 2020</v>
      </c>
      <c r="I1658" t="str">
        <f t="shared" si="295"/>
        <v>55:56</v>
      </c>
      <c r="J1658" s="5">
        <f t="shared" si="296"/>
        <v>3.8842592592592588E-2</v>
      </c>
      <c r="K1658">
        <f t="shared" si="294"/>
        <v>1.9675925925925926E-4</v>
      </c>
      <c r="L1658">
        <f t="shared" si="297"/>
        <v>4.1041666666666664E-2</v>
      </c>
      <c r="M1658">
        <f t="shared" si="300"/>
        <v>4.0844907407407406E-2</v>
      </c>
    </row>
    <row r="1659" spans="1:13" x14ac:dyDescent="0.2">
      <c r="A1659">
        <v>1658</v>
      </c>
      <c r="B1659" t="s">
        <v>1524</v>
      </c>
      <c r="C1659" t="s">
        <v>1627</v>
      </c>
      <c r="D1659" t="str">
        <f t="shared" si="301"/>
        <v>Jenny Harries</v>
      </c>
      <c r="E1659" t="str">
        <f t="shared" si="302"/>
        <v>56:50</v>
      </c>
      <c r="F1659">
        <f t="shared" si="292"/>
        <v>2013</v>
      </c>
      <c r="H1659" t="str">
        <f t="shared" si="293"/>
        <v>Apr 6, 2020</v>
      </c>
      <c r="I1659" t="str">
        <f t="shared" si="295"/>
        <v>56:50</v>
      </c>
      <c r="J1659" s="5">
        <f t="shared" si="296"/>
        <v>3.9467592592592596E-2</v>
      </c>
      <c r="K1659">
        <f t="shared" si="294"/>
        <v>6.9444444444444447E-4</v>
      </c>
      <c r="L1659">
        <f t="shared" si="297"/>
        <v>4.1238425925925921E-2</v>
      </c>
      <c r="M1659">
        <f t="shared" si="300"/>
        <v>4.0543981481481479E-2</v>
      </c>
    </row>
    <row r="1660" spans="1:13" x14ac:dyDescent="0.2">
      <c r="A1660">
        <v>1659</v>
      </c>
      <c r="B1660" t="s">
        <v>1524</v>
      </c>
      <c r="C1660" t="s">
        <v>1628</v>
      </c>
      <c r="D1660" t="str">
        <f t="shared" si="301"/>
        <v>Matt Hancock</v>
      </c>
      <c r="E1660" t="str">
        <f t="shared" si="302"/>
        <v>59:03</v>
      </c>
      <c r="F1660">
        <f t="shared" si="292"/>
        <v>53</v>
      </c>
      <c r="H1660" t="str">
        <f t="shared" si="293"/>
        <v>Apr 6, 2020</v>
      </c>
      <c r="I1660" t="str">
        <f t="shared" si="295"/>
        <v>59:03</v>
      </c>
      <c r="J1660" s="5">
        <f t="shared" si="296"/>
        <v>4.1006944444444443E-2</v>
      </c>
      <c r="K1660">
        <f t="shared" si="294"/>
        <v>1.9675925925925926E-4</v>
      </c>
      <c r="L1660">
        <f t="shared" si="297"/>
        <v>4.1041666666666664E-2</v>
      </c>
      <c r="M1660">
        <f t="shared" si="300"/>
        <v>4.0844907407407406E-2</v>
      </c>
    </row>
    <row r="1661" spans="1:13" x14ac:dyDescent="0.2">
      <c r="A1661">
        <v>1660</v>
      </c>
      <c r="B1661" t="s">
        <v>1524</v>
      </c>
      <c r="C1661" t="s">
        <v>1629</v>
      </c>
      <c r="D1661" t="str">
        <f t="shared" si="301"/>
        <v>Jane M</v>
      </c>
      <c r="E1661" t="str">
        <f t="shared" si="302"/>
        <v>59:05</v>
      </c>
      <c r="F1661">
        <f t="shared" si="292"/>
        <v>22</v>
      </c>
      <c r="H1661" t="str">
        <f t="shared" si="293"/>
        <v>Apr 6, 2020</v>
      </c>
      <c r="I1661" t="str">
        <f t="shared" si="295"/>
        <v>59:05</v>
      </c>
      <c r="J1661" s="5">
        <f t="shared" si="296"/>
        <v>4.1030092592592597E-2</v>
      </c>
      <c r="K1661">
        <f t="shared" si="294"/>
        <v>6.9444444444444447E-4</v>
      </c>
      <c r="L1661">
        <f t="shared" si="297"/>
        <v>4.1064814814814811E-2</v>
      </c>
      <c r="M1661">
        <f t="shared" si="300"/>
        <v>4.0370370370370369E-2</v>
      </c>
    </row>
    <row r="1662" spans="1:13" x14ac:dyDescent="0.2">
      <c r="A1662">
        <v>1661</v>
      </c>
      <c r="B1662" t="s">
        <v>1524</v>
      </c>
      <c r="C1662" t="s">
        <v>1630</v>
      </c>
      <c r="D1662" t="str">
        <f t="shared" si="301"/>
        <v>Matt Hancock</v>
      </c>
      <c r="E1662" t="str">
        <f t="shared" si="302"/>
        <v>59:06</v>
      </c>
      <c r="F1662">
        <f t="shared" si="292"/>
        <v>68</v>
      </c>
      <c r="H1662" t="str">
        <f t="shared" si="293"/>
        <v>Apr 6, 2020</v>
      </c>
      <c r="I1662" t="str">
        <f t="shared" si="295"/>
        <v>59:06</v>
      </c>
      <c r="J1662" s="5">
        <f t="shared" si="296"/>
        <v>4.1041666666666664E-2</v>
      </c>
      <c r="K1662">
        <f t="shared" si="294"/>
        <v>1.9675925925925926E-4</v>
      </c>
      <c r="L1662">
        <f t="shared" si="297"/>
        <v>4.1041666666666664E-2</v>
      </c>
      <c r="M1662">
        <f t="shared" si="300"/>
        <v>4.0844907407407406E-2</v>
      </c>
    </row>
    <row r="1663" spans="1:13" x14ac:dyDescent="0.2">
      <c r="A1663">
        <v>1662</v>
      </c>
      <c r="B1663" t="s">
        <v>1524</v>
      </c>
      <c r="C1663" t="s">
        <v>1631</v>
      </c>
      <c r="D1663" t="str">
        <f t="shared" si="301"/>
        <v>Jane M</v>
      </c>
      <c r="E1663" t="str">
        <f t="shared" si="302"/>
        <v>59:08</v>
      </c>
      <c r="F1663">
        <f t="shared" si="292"/>
        <v>320</v>
      </c>
      <c r="H1663" t="str">
        <f t="shared" si="293"/>
        <v>Apr 6, 2020</v>
      </c>
      <c r="I1663" t="str">
        <f t="shared" si="295"/>
        <v>59:08</v>
      </c>
      <c r="J1663" s="5">
        <f t="shared" si="296"/>
        <v>4.1064814814814811E-2</v>
      </c>
      <c r="K1663">
        <f t="shared" si="294"/>
        <v>6.9444444444444447E-4</v>
      </c>
      <c r="L1663">
        <f t="shared" si="297"/>
        <v>4.1064814814814811E-2</v>
      </c>
      <c r="M1663">
        <f t="shared" si="300"/>
        <v>4.0370370370370369E-2</v>
      </c>
    </row>
    <row r="1664" spans="1:13" x14ac:dyDescent="0.2">
      <c r="A1664">
        <v>1663</v>
      </c>
      <c r="B1664" t="s">
        <v>1524</v>
      </c>
      <c r="C1664" t="s">
        <v>1632</v>
      </c>
      <c r="D1664" t="str">
        <f t="shared" si="301"/>
        <v>Jenny Harries</v>
      </c>
      <c r="E1664" t="str">
        <f t="shared" si="302"/>
        <v>59:23</v>
      </c>
      <c r="F1664">
        <f t="shared" si="292"/>
        <v>1040</v>
      </c>
      <c r="H1664" t="str">
        <f t="shared" si="293"/>
        <v>Apr 6, 2020</v>
      </c>
      <c r="I1664" t="str">
        <f t="shared" si="295"/>
        <v>59:23</v>
      </c>
      <c r="J1664" s="5">
        <f t="shared" si="296"/>
        <v>4.1238425925925921E-2</v>
      </c>
      <c r="K1664">
        <f t="shared" si="294"/>
        <v>6.9444444444444447E-4</v>
      </c>
      <c r="L1664">
        <f t="shared" si="297"/>
        <v>4.1238425925925921E-2</v>
      </c>
      <c r="M1664">
        <f t="shared" si="300"/>
        <v>4.0543981481481479E-2</v>
      </c>
    </row>
    <row r="1665" spans="1:13" x14ac:dyDescent="0.2">
      <c r="A1665">
        <v>1664</v>
      </c>
      <c r="B1665" t="s">
        <v>1524</v>
      </c>
      <c r="C1665" t="s">
        <v>1633</v>
      </c>
      <c r="D1665" t="str">
        <f t="shared" si="301"/>
        <v>Matt Hancock</v>
      </c>
      <c r="E1665" t="str">
        <f t="shared" si="302"/>
        <v>01:00</v>
      </c>
      <c r="F1665">
        <f t="shared" si="292"/>
        <v>61</v>
      </c>
      <c r="H1665" t="str">
        <f t="shared" si="293"/>
        <v>Apr 6, 2020</v>
      </c>
      <c r="I1665" t="str">
        <f t="shared" si="295"/>
        <v>01:00</v>
      </c>
      <c r="J1665" s="5">
        <f t="shared" si="296"/>
        <v>6.9444444444444447E-4</v>
      </c>
      <c r="K1665">
        <f t="shared" si="294"/>
        <v>1.9675925925925926E-4</v>
      </c>
      <c r="L1665">
        <f t="shared" si="297"/>
        <v>4.1041666666666664E-2</v>
      </c>
      <c r="M1665">
        <f t="shared" si="300"/>
        <v>4.0844907407407406E-2</v>
      </c>
    </row>
    <row r="1666" spans="1:13" x14ac:dyDescent="0.2">
      <c r="A1666">
        <v>1665</v>
      </c>
      <c r="B1666" t="s">
        <v>1524</v>
      </c>
      <c r="C1666" t="s">
        <v>1634</v>
      </c>
      <c r="D1666" t="str">
        <f t="shared" si="301"/>
        <v>Jane M</v>
      </c>
      <c r="E1666" t="str">
        <f t="shared" si="302"/>
        <v>01:00</v>
      </c>
      <c r="F1666">
        <f t="shared" ref="F1666:F1729" si="303">LEN(C1666)</f>
        <v>138</v>
      </c>
      <c r="H1666" t="str">
        <f t="shared" ref="H1666:H1729" si="304">IF(ISBLANK(G1666),H1665,C1666)</f>
        <v>Apr 6, 2020</v>
      </c>
      <c r="I1666" t="str">
        <f t="shared" si="295"/>
        <v>01:00</v>
      </c>
      <c r="J1666" s="5">
        <f t="shared" si="296"/>
        <v>6.9444444444444447E-4</v>
      </c>
      <c r="K1666">
        <f t="shared" ref="K1666:K1729" si="305">_xlfn.MINIFS(J:J,D:D,D1666,B:B,B1666)</f>
        <v>6.9444444444444447E-4</v>
      </c>
      <c r="L1666">
        <f t="shared" si="297"/>
        <v>4.1064814814814811E-2</v>
      </c>
      <c r="M1666">
        <f t="shared" si="300"/>
        <v>4.0370370370370369E-2</v>
      </c>
    </row>
    <row r="1667" spans="1:13" x14ac:dyDescent="0.2">
      <c r="A1667">
        <v>1666</v>
      </c>
      <c r="B1667" t="s">
        <v>1524</v>
      </c>
      <c r="C1667" t="s">
        <v>1635</v>
      </c>
      <c r="D1667" t="str">
        <f t="shared" si="301"/>
        <v>Jenny Harries</v>
      </c>
      <c r="E1667" t="str">
        <f t="shared" si="302"/>
        <v>01:00</v>
      </c>
      <c r="F1667">
        <f t="shared" si="303"/>
        <v>220</v>
      </c>
      <c r="H1667" t="str">
        <f t="shared" si="304"/>
        <v>Apr 6, 2020</v>
      </c>
      <c r="I1667" t="str">
        <f t="shared" si="295"/>
        <v>01:00</v>
      </c>
      <c r="J1667" s="5">
        <f t="shared" si="296"/>
        <v>6.9444444444444447E-4</v>
      </c>
      <c r="K1667">
        <f t="shared" si="305"/>
        <v>6.9444444444444447E-4</v>
      </c>
      <c r="L1667">
        <f t="shared" si="297"/>
        <v>4.1238425925925921E-2</v>
      </c>
      <c r="M1667">
        <f t="shared" si="300"/>
        <v>4.0543981481481479E-2</v>
      </c>
    </row>
    <row r="1668" spans="1:13" x14ac:dyDescent="0.2">
      <c r="A1668">
        <v>1667</v>
      </c>
      <c r="B1668" t="s">
        <v>1524</v>
      </c>
      <c r="C1668" t="s">
        <v>1636</v>
      </c>
      <c r="D1668" t="str">
        <f t="shared" si="301"/>
        <v>Matt Hancock</v>
      </c>
      <c r="E1668" t="str">
        <f t="shared" si="302"/>
        <v>01:00</v>
      </c>
      <c r="F1668">
        <f t="shared" si="303"/>
        <v>49</v>
      </c>
      <c r="H1668" t="str">
        <f t="shared" si="304"/>
        <v>Apr 6, 2020</v>
      </c>
      <c r="I1668" t="str">
        <f t="shared" si="295"/>
        <v>01:00</v>
      </c>
      <c r="J1668" s="5">
        <f t="shared" si="296"/>
        <v>6.9444444444444447E-4</v>
      </c>
      <c r="K1668">
        <f t="shared" si="305"/>
        <v>1.9675925925925926E-4</v>
      </c>
      <c r="L1668">
        <f t="shared" si="297"/>
        <v>4.1041666666666664E-2</v>
      </c>
      <c r="M1668">
        <f t="shared" si="300"/>
        <v>4.0844907407407406E-2</v>
      </c>
    </row>
    <row r="1669" spans="1:13" x14ac:dyDescent="0.2">
      <c r="A1669">
        <v>1668</v>
      </c>
      <c r="B1669" t="s">
        <v>1524</v>
      </c>
      <c r="C1669" t="s">
        <v>1637</v>
      </c>
      <c r="D1669" t="str">
        <f t="shared" si="301"/>
        <v>Jim</v>
      </c>
      <c r="E1669" t="str">
        <f t="shared" si="302"/>
        <v>01:00</v>
      </c>
      <c r="F1669">
        <f t="shared" si="303"/>
        <v>839</v>
      </c>
      <c r="H1669" t="str">
        <f t="shared" si="304"/>
        <v>Apr 6, 2020</v>
      </c>
      <c r="I1669" t="str">
        <f t="shared" si="295"/>
        <v>01:00</v>
      </c>
      <c r="J1669" s="5">
        <f t="shared" si="296"/>
        <v>6.9444444444444447E-4</v>
      </c>
      <c r="K1669">
        <f t="shared" si="305"/>
        <v>6.9444444444444447E-4</v>
      </c>
      <c r="L1669">
        <f t="shared" si="297"/>
        <v>1.1145833333333334E-2</v>
      </c>
      <c r="M1669">
        <f t="shared" si="300"/>
        <v>1.045138888888889E-2</v>
      </c>
    </row>
    <row r="1670" spans="1:13" x14ac:dyDescent="0.2">
      <c r="A1670">
        <v>1669</v>
      </c>
      <c r="B1670" t="s">
        <v>1524</v>
      </c>
      <c r="C1670" t="s">
        <v>1638</v>
      </c>
      <c r="D1670" t="str">
        <f t="shared" si="301"/>
        <v>Matt Hancock</v>
      </c>
      <c r="E1670" t="str">
        <f t="shared" si="302"/>
        <v>01:01</v>
      </c>
      <c r="F1670">
        <f t="shared" si="303"/>
        <v>499</v>
      </c>
      <c r="H1670" t="str">
        <f t="shared" si="304"/>
        <v>Apr 6, 2020</v>
      </c>
      <c r="I1670" t="str">
        <f t="shared" ref="I1670:I1733" si="306">IF(D1670=D1669,I1669,E1670)</f>
        <v>01:01</v>
      </c>
      <c r="J1670" s="5">
        <f t="shared" ref="J1670:J1733" si="307">TIME(0,LEFT(E1670,2),RIGHT(E1670,2))</f>
        <v>7.0601851851851847E-4</v>
      </c>
      <c r="K1670">
        <f t="shared" si="305"/>
        <v>1.9675925925925926E-4</v>
      </c>
      <c r="L1670">
        <f t="shared" ref="L1670:L1733" si="308">_xlfn.MAXIFS(J:J,D:D,D1670,B:B,B1670)</f>
        <v>4.1041666666666664E-2</v>
      </c>
      <c r="M1670">
        <f t="shared" si="300"/>
        <v>4.0844907407407406E-2</v>
      </c>
    </row>
    <row r="1671" spans="1:13" x14ac:dyDescent="0.2">
      <c r="A1671">
        <v>1670</v>
      </c>
      <c r="B1671" t="s">
        <v>1524</v>
      </c>
      <c r="C1671" t="s">
        <v>16</v>
      </c>
      <c r="F1671">
        <f t="shared" si="303"/>
        <v>295</v>
      </c>
      <c r="H1671" t="str">
        <f t="shared" si="304"/>
        <v>Apr 6, 2020</v>
      </c>
      <c r="I1671">
        <f t="shared" si="306"/>
        <v>0</v>
      </c>
      <c r="J1671" s="5" t="e">
        <f t="shared" si="307"/>
        <v>#VALUE!</v>
      </c>
      <c r="K1671">
        <f t="shared" si="305"/>
        <v>0</v>
      </c>
      <c r="L1671">
        <f t="shared" si="308"/>
        <v>0</v>
      </c>
      <c r="M1671">
        <f t="shared" si="300"/>
        <v>0</v>
      </c>
    </row>
    <row r="1672" spans="1:13" x14ac:dyDescent="0.2">
      <c r="A1672">
        <v>1671</v>
      </c>
      <c r="B1672" t="s">
        <v>1524</v>
      </c>
      <c r="C1672" t="s">
        <v>17</v>
      </c>
      <c r="F1672">
        <f t="shared" si="303"/>
        <v>173</v>
      </c>
      <c r="H1672" t="str">
        <f t="shared" si="304"/>
        <v>Apr 6, 2020</v>
      </c>
      <c r="I1672">
        <f t="shared" si="306"/>
        <v>0</v>
      </c>
      <c r="J1672" s="5" t="e">
        <f t="shared" si="307"/>
        <v>#VALUE!</v>
      </c>
      <c r="K1672">
        <f t="shared" si="305"/>
        <v>0</v>
      </c>
      <c r="L1672">
        <f t="shared" si="308"/>
        <v>0</v>
      </c>
      <c r="M1672">
        <f t="shared" si="300"/>
        <v>0</v>
      </c>
    </row>
    <row r="1673" spans="1:13" x14ac:dyDescent="0.2">
      <c r="A1673">
        <v>1672</v>
      </c>
      <c r="B1673" t="s">
        <v>1639</v>
      </c>
      <c r="C1673" t="s">
        <v>1525</v>
      </c>
      <c r="F1673">
        <f t="shared" si="303"/>
        <v>11</v>
      </c>
      <c r="G1673" t="b">
        <v>1</v>
      </c>
      <c r="H1673" t="str">
        <f t="shared" si="304"/>
        <v>Apr 6, 2020</v>
      </c>
      <c r="I1673">
        <f t="shared" si="306"/>
        <v>0</v>
      </c>
      <c r="J1673" s="5" t="e">
        <f t="shared" si="307"/>
        <v>#VALUE!</v>
      </c>
      <c r="K1673">
        <f t="shared" si="305"/>
        <v>0</v>
      </c>
      <c r="L1673">
        <f t="shared" si="308"/>
        <v>0</v>
      </c>
      <c r="M1673">
        <f t="shared" si="300"/>
        <v>0</v>
      </c>
    </row>
    <row r="1674" spans="1:13" x14ac:dyDescent="0.2">
      <c r="A1674">
        <v>1673</v>
      </c>
      <c r="B1674" t="s">
        <v>1639</v>
      </c>
      <c r="C1674" t="s">
        <v>1640</v>
      </c>
      <c r="F1674">
        <f t="shared" si="303"/>
        <v>311</v>
      </c>
      <c r="H1674" t="str">
        <f t="shared" si="304"/>
        <v>Apr 6, 2020</v>
      </c>
      <c r="I1674">
        <f t="shared" si="306"/>
        <v>0</v>
      </c>
      <c r="J1674" s="5" t="e">
        <f t="shared" si="307"/>
        <v>#VALUE!</v>
      </c>
      <c r="K1674">
        <f t="shared" si="305"/>
        <v>0</v>
      </c>
      <c r="L1674">
        <f t="shared" si="308"/>
        <v>0</v>
      </c>
      <c r="M1674">
        <f t="shared" si="300"/>
        <v>0</v>
      </c>
    </row>
    <row r="1675" spans="1:13" x14ac:dyDescent="0.2">
      <c r="A1675">
        <v>1674</v>
      </c>
      <c r="B1675" t="s">
        <v>1639</v>
      </c>
      <c r="C1675" t="s">
        <v>5</v>
      </c>
      <c r="F1675">
        <f t="shared" si="303"/>
        <v>22</v>
      </c>
      <c r="H1675" t="str">
        <f t="shared" si="304"/>
        <v>Apr 6, 2020</v>
      </c>
      <c r="I1675">
        <f t="shared" si="306"/>
        <v>0</v>
      </c>
      <c r="J1675" s="5" t="e">
        <f t="shared" si="307"/>
        <v>#VALUE!</v>
      </c>
      <c r="K1675">
        <f t="shared" si="305"/>
        <v>0</v>
      </c>
      <c r="L1675">
        <f t="shared" si="308"/>
        <v>0</v>
      </c>
      <c r="M1675">
        <f t="shared" si="300"/>
        <v>0</v>
      </c>
    </row>
    <row r="1676" spans="1:13" x14ac:dyDescent="0.2">
      <c r="A1676">
        <v>1675</v>
      </c>
      <c r="B1676" t="s">
        <v>1639</v>
      </c>
      <c r="C1676" t="s">
        <v>1641</v>
      </c>
      <c r="D1676" t="str">
        <f t="shared" ref="D1676:D1707" si="309">LEFT(C1676,FIND("(",C1676)-3)</f>
        <v>Dominic Raab</v>
      </c>
      <c r="E1676" t="str">
        <f t="shared" ref="E1676:E1707" si="310">MID(C1676,FIND("(",C1676)+1,5)</f>
        <v>00:00</v>
      </c>
      <c r="F1676">
        <f t="shared" si="303"/>
        <v>358</v>
      </c>
      <c r="H1676" t="str">
        <f t="shared" si="304"/>
        <v>Apr 6, 2020</v>
      </c>
      <c r="I1676" t="str">
        <f t="shared" si="306"/>
        <v>00:00</v>
      </c>
      <c r="J1676" s="5">
        <f t="shared" si="307"/>
        <v>0</v>
      </c>
      <c r="K1676">
        <f t="shared" si="305"/>
        <v>0</v>
      </c>
      <c r="L1676">
        <f t="shared" si="308"/>
        <v>2.0405092592592593E-2</v>
      </c>
      <c r="M1676">
        <f t="shared" si="300"/>
        <v>2.0405092592592593E-2</v>
      </c>
    </row>
    <row r="1677" spans="1:13" x14ac:dyDescent="0.2">
      <c r="A1677">
        <v>1676</v>
      </c>
      <c r="B1677" t="s">
        <v>1639</v>
      </c>
      <c r="C1677" t="s">
        <v>1642</v>
      </c>
      <c r="D1677" t="str">
        <f t="shared" si="309"/>
        <v>Dominic Raab</v>
      </c>
      <c r="E1677" t="str">
        <f t="shared" si="310"/>
        <v>00:21</v>
      </c>
      <c r="F1677">
        <f t="shared" si="303"/>
        <v>298</v>
      </c>
      <c r="H1677" t="str">
        <f t="shared" si="304"/>
        <v>Apr 6, 2020</v>
      </c>
      <c r="I1677" t="str">
        <f t="shared" si="306"/>
        <v>00:00</v>
      </c>
      <c r="J1677" s="5">
        <f t="shared" si="307"/>
        <v>2.4305555555555552E-4</v>
      </c>
      <c r="K1677">
        <f t="shared" si="305"/>
        <v>0</v>
      </c>
      <c r="L1677">
        <f t="shared" si="308"/>
        <v>2.0405092592592593E-2</v>
      </c>
      <c r="M1677">
        <f t="shared" si="300"/>
        <v>2.0405092592592593E-2</v>
      </c>
    </row>
    <row r="1678" spans="1:13" x14ac:dyDescent="0.2">
      <c r="A1678">
        <v>1677</v>
      </c>
      <c r="B1678" t="s">
        <v>1639</v>
      </c>
      <c r="C1678" t="s">
        <v>1643</v>
      </c>
      <c r="D1678" t="str">
        <f t="shared" si="309"/>
        <v>Dominic Raab</v>
      </c>
      <c r="E1678" t="str">
        <f t="shared" si="310"/>
        <v>00:38</v>
      </c>
      <c r="F1678">
        <f t="shared" si="303"/>
        <v>256</v>
      </c>
      <c r="H1678" t="str">
        <f t="shared" si="304"/>
        <v>Apr 6, 2020</v>
      </c>
      <c r="I1678" t="str">
        <f t="shared" si="306"/>
        <v>00:00</v>
      </c>
      <c r="J1678" s="5">
        <f t="shared" si="307"/>
        <v>4.3981481481481481E-4</v>
      </c>
      <c r="K1678">
        <f t="shared" si="305"/>
        <v>0</v>
      </c>
      <c r="L1678">
        <f t="shared" si="308"/>
        <v>2.0405092592592593E-2</v>
      </c>
      <c r="M1678">
        <f t="shared" si="300"/>
        <v>2.0405092592592593E-2</v>
      </c>
    </row>
    <row r="1679" spans="1:13" x14ac:dyDescent="0.2">
      <c r="A1679">
        <v>1678</v>
      </c>
      <c r="B1679" t="s">
        <v>1639</v>
      </c>
      <c r="C1679" t="s">
        <v>1644</v>
      </c>
      <c r="D1679" t="str">
        <f t="shared" si="309"/>
        <v>Dominic Raab</v>
      </c>
      <c r="E1679" t="str">
        <f t="shared" si="310"/>
        <v>00:54</v>
      </c>
      <c r="F1679">
        <f t="shared" si="303"/>
        <v>552</v>
      </c>
      <c r="H1679" t="str">
        <f t="shared" si="304"/>
        <v>Apr 6, 2020</v>
      </c>
      <c r="I1679" t="str">
        <f t="shared" si="306"/>
        <v>00:00</v>
      </c>
      <c r="J1679" s="5">
        <f t="shared" si="307"/>
        <v>6.2500000000000001E-4</v>
      </c>
      <c r="K1679">
        <f t="shared" si="305"/>
        <v>0</v>
      </c>
      <c r="L1679">
        <f t="shared" si="308"/>
        <v>2.0405092592592593E-2</v>
      </c>
      <c r="M1679">
        <f t="shared" si="300"/>
        <v>2.0405092592592593E-2</v>
      </c>
    </row>
    <row r="1680" spans="1:13" x14ac:dyDescent="0.2">
      <c r="A1680">
        <v>1679</v>
      </c>
      <c r="B1680" t="s">
        <v>1639</v>
      </c>
      <c r="C1680" t="s">
        <v>1645</v>
      </c>
      <c r="D1680" t="str">
        <f t="shared" si="309"/>
        <v>Dominic Raab</v>
      </c>
      <c r="E1680" t="str">
        <f t="shared" si="310"/>
        <v>01:33</v>
      </c>
      <c r="F1680">
        <f t="shared" si="303"/>
        <v>400</v>
      </c>
      <c r="H1680" t="str">
        <f t="shared" si="304"/>
        <v>Apr 6, 2020</v>
      </c>
      <c r="I1680" t="str">
        <f t="shared" si="306"/>
        <v>00:00</v>
      </c>
      <c r="J1680" s="5">
        <f t="shared" si="307"/>
        <v>1.0763888888888889E-3</v>
      </c>
      <c r="K1680">
        <f t="shared" si="305"/>
        <v>0</v>
      </c>
      <c r="L1680">
        <f t="shared" si="308"/>
        <v>2.0405092592592593E-2</v>
      </c>
      <c r="M1680">
        <f t="shared" si="300"/>
        <v>2.0405092592592593E-2</v>
      </c>
    </row>
    <row r="1681" spans="1:13" x14ac:dyDescent="0.2">
      <c r="A1681">
        <v>1680</v>
      </c>
      <c r="B1681" t="s">
        <v>1639</v>
      </c>
      <c r="C1681" t="s">
        <v>1646</v>
      </c>
      <c r="D1681" t="str">
        <f t="shared" si="309"/>
        <v>Dominic Raab</v>
      </c>
      <c r="E1681" t="str">
        <f t="shared" si="310"/>
        <v>01:58</v>
      </c>
      <c r="F1681">
        <f t="shared" si="303"/>
        <v>407</v>
      </c>
      <c r="H1681" t="str">
        <f t="shared" si="304"/>
        <v>Apr 6, 2020</v>
      </c>
      <c r="I1681" t="str">
        <f t="shared" si="306"/>
        <v>00:00</v>
      </c>
      <c r="J1681" s="5">
        <f t="shared" si="307"/>
        <v>1.3657407407407409E-3</v>
      </c>
      <c r="K1681">
        <f t="shared" si="305"/>
        <v>0</v>
      </c>
      <c r="L1681">
        <f t="shared" si="308"/>
        <v>2.0405092592592593E-2</v>
      </c>
      <c r="M1681">
        <f t="shared" si="300"/>
        <v>2.0405092592592593E-2</v>
      </c>
    </row>
    <row r="1682" spans="1:13" x14ac:dyDescent="0.2">
      <c r="A1682">
        <v>1681</v>
      </c>
      <c r="B1682" t="s">
        <v>1639</v>
      </c>
      <c r="C1682" t="s">
        <v>1647</v>
      </c>
      <c r="D1682" t="str">
        <f t="shared" si="309"/>
        <v>Dominic Raab</v>
      </c>
      <c r="E1682" t="str">
        <f t="shared" si="310"/>
        <v>02:23</v>
      </c>
      <c r="F1682">
        <f t="shared" si="303"/>
        <v>440</v>
      </c>
      <c r="H1682" t="str">
        <f t="shared" si="304"/>
        <v>Apr 6, 2020</v>
      </c>
      <c r="I1682" t="str">
        <f t="shared" si="306"/>
        <v>00:00</v>
      </c>
      <c r="J1682" s="5">
        <f t="shared" si="307"/>
        <v>1.6550925925925926E-3</v>
      </c>
      <c r="K1682">
        <f t="shared" si="305"/>
        <v>0</v>
      </c>
      <c r="L1682">
        <f t="shared" si="308"/>
        <v>2.0405092592592593E-2</v>
      </c>
      <c r="M1682">
        <f t="shared" si="300"/>
        <v>2.0405092592592593E-2</v>
      </c>
    </row>
    <row r="1683" spans="1:13" x14ac:dyDescent="0.2">
      <c r="A1683">
        <v>1682</v>
      </c>
      <c r="B1683" t="s">
        <v>1639</v>
      </c>
      <c r="C1683" t="s">
        <v>1648</v>
      </c>
      <c r="D1683" t="str">
        <f t="shared" si="309"/>
        <v>Dominic Raab</v>
      </c>
      <c r="E1683" t="str">
        <f t="shared" si="310"/>
        <v>02:49</v>
      </c>
      <c r="F1683">
        <f t="shared" si="303"/>
        <v>346</v>
      </c>
      <c r="H1683" t="str">
        <f t="shared" si="304"/>
        <v>Apr 6, 2020</v>
      </c>
      <c r="I1683" t="str">
        <f t="shared" si="306"/>
        <v>00:00</v>
      </c>
      <c r="J1683" s="5">
        <f t="shared" si="307"/>
        <v>1.9560185185185184E-3</v>
      </c>
      <c r="K1683">
        <f t="shared" si="305"/>
        <v>0</v>
      </c>
      <c r="L1683">
        <f t="shared" si="308"/>
        <v>2.0405092592592593E-2</v>
      </c>
      <c r="M1683">
        <f t="shared" si="300"/>
        <v>2.0405092592592593E-2</v>
      </c>
    </row>
    <row r="1684" spans="1:13" x14ac:dyDescent="0.2">
      <c r="A1684">
        <v>1683</v>
      </c>
      <c r="B1684" t="s">
        <v>1639</v>
      </c>
      <c r="C1684" t="s">
        <v>1649</v>
      </c>
      <c r="D1684" t="str">
        <f t="shared" si="309"/>
        <v>Angela McLean</v>
      </c>
      <c r="E1684" t="str">
        <f t="shared" si="310"/>
        <v>03:08</v>
      </c>
      <c r="F1684">
        <f t="shared" si="303"/>
        <v>633</v>
      </c>
      <c r="H1684" t="str">
        <f t="shared" si="304"/>
        <v>Apr 6, 2020</v>
      </c>
      <c r="I1684" t="str">
        <f t="shared" si="306"/>
        <v>03:08</v>
      </c>
      <c r="J1684" s="5">
        <f t="shared" si="307"/>
        <v>2.1759259259259258E-3</v>
      </c>
      <c r="K1684">
        <f t="shared" si="305"/>
        <v>2.1759259259259258E-3</v>
      </c>
      <c r="L1684">
        <f t="shared" si="308"/>
        <v>1.1620370370370371E-2</v>
      </c>
      <c r="M1684">
        <f t="shared" si="300"/>
        <v>9.4444444444444463E-3</v>
      </c>
    </row>
    <row r="1685" spans="1:13" x14ac:dyDescent="0.2">
      <c r="A1685">
        <v>1684</v>
      </c>
      <c r="B1685" t="s">
        <v>1639</v>
      </c>
      <c r="C1685" t="s">
        <v>1650</v>
      </c>
      <c r="D1685" t="str">
        <f t="shared" si="309"/>
        <v>Angela McLean</v>
      </c>
      <c r="E1685" t="str">
        <f t="shared" si="310"/>
        <v>03:51</v>
      </c>
      <c r="F1685">
        <f t="shared" si="303"/>
        <v>404</v>
      </c>
      <c r="H1685" t="str">
        <f t="shared" si="304"/>
        <v>Apr 6, 2020</v>
      </c>
      <c r="I1685" t="str">
        <f t="shared" si="306"/>
        <v>03:08</v>
      </c>
      <c r="J1685" s="5">
        <f t="shared" si="307"/>
        <v>2.673611111111111E-3</v>
      </c>
      <c r="K1685">
        <f t="shared" si="305"/>
        <v>2.1759259259259258E-3</v>
      </c>
      <c r="L1685">
        <f t="shared" si="308"/>
        <v>1.1620370370370371E-2</v>
      </c>
      <c r="M1685">
        <f t="shared" si="300"/>
        <v>9.4444444444444463E-3</v>
      </c>
    </row>
    <row r="1686" spans="1:13" x14ac:dyDescent="0.2">
      <c r="A1686">
        <v>1685</v>
      </c>
      <c r="B1686" t="s">
        <v>1639</v>
      </c>
      <c r="C1686" t="s">
        <v>1651</v>
      </c>
      <c r="D1686" t="str">
        <f t="shared" si="309"/>
        <v>Angela McLean</v>
      </c>
      <c r="E1686" t="str">
        <f t="shared" si="310"/>
        <v>04:21</v>
      </c>
      <c r="F1686">
        <f t="shared" si="303"/>
        <v>823</v>
      </c>
      <c r="H1686" t="str">
        <f t="shared" si="304"/>
        <v>Apr 6, 2020</v>
      </c>
      <c r="I1686" t="str">
        <f t="shared" si="306"/>
        <v>03:08</v>
      </c>
      <c r="J1686" s="5">
        <f t="shared" si="307"/>
        <v>3.0208333333333333E-3</v>
      </c>
      <c r="K1686">
        <f t="shared" si="305"/>
        <v>2.1759259259259258E-3</v>
      </c>
      <c r="L1686">
        <f t="shared" si="308"/>
        <v>1.1620370370370371E-2</v>
      </c>
      <c r="M1686">
        <f t="shared" si="300"/>
        <v>9.4444444444444463E-3</v>
      </c>
    </row>
    <row r="1687" spans="1:13" x14ac:dyDescent="0.2">
      <c r="A1687">
        <v>1686</v>
      </c>
      <c r="B1687" t="s">
        <v>1639</v>
      </c>
      <c r="C1687" t="s">
        <v>1652</v>
      </c>
      <c r="D1687" t="str">
        <f t="shared" si="309"/>
        <v>Angela McLean</v>
      </c>
      <c r="E1687" t="str">
        <f t="shared" si="310"/>
        <v>05:19</v>
      </c>
      <c r="F1687">
        <f t="shared" si="303"/>
        <v>367</v>
      </c>
      <c r="H1687" t="str">
        <f t="shared" si="304"/>
        <v>Apr 6, 2020</v>
      </c>
      <c r="I1687" t="str">
        <f t="shared" si="306"/>
        <v>03:08</v>
      </c>
      <c r="J1687" s="5">
        <f t="shared" si="307"/>
        <v>3.6921296296296298E-3</v>
      </c>
      <c r="K1687">
        <f t="shared" si="305"/>
        <v>2.1759259259259258E-3</v>
      </c>
      <c r="L1687">
        <f t="shared" si="308"/>
        <v>1.1620370370370371E-2</v>
      </c>
      <c r="M1687">
        <f t="shared" si="300"/>
        <v>9.4444444444444463E-3</v>
      </c>
    </row>
    <row r="1688" spans="1:13" x14ac:dyDescent="0.2">
      <c r="A1688">
        <v>1687</v>
      </c>
      <c r="B1688" t="s">
        <v>1639</v>
      </c>
      <c r="C1688" t="s">
        <v>1653</v>
      </c>
      <c r="D1688" t="str">
        <f t="shared" si="309"/>
        <v>Angela McLean</v>
      </c>
      <c r="E1688" t="str">
        <f t="shared" si="310"/>
        <v>05:45</v>
      </c>
      <c r="F1688">
        <f t="shared" si="303"/>
        <v>439</v>
      </c>
      <c r="H1688" t="str">
        <f t="shared" si="304"/>
        <v>Apr 6, 2020</v>
      </c>
      <c r="I1688" t="str">
        <f t="shared" si="306"/>
        <v>03:08</v>
      </c>
      <c r="J1688" s="5">
        <f t="shared" si="307"/>
        <v>3.9930555555555561E-3</v>
      </c>
      <c r="K1688">
        <f t="shared" si="305"/>
        <v>2.1759259259259258E-3</v>
      </c>
      <c r="L1688">
        <f t="shared" si="308"/>
        <v>1.1620370370370371E-2</v>
      </c>
      <c r="M1688">
        <f t="shared" si="300"/>
        <v>9.4444444444444463E-3</v>
      </c>
    </row>
    <row r="1689" spans="1:13" x14ac:dyDescent="0.2">
      <c r="A1689">
        <v>1688</v>
      </c>
      <c r="B1689" t="s">
        <v>1639</v>
      </c>
      <c r="C1689" t="s">
        <v>1654</v>
      </c>
      <c r="D1689" t="str">
        <f t="shared" si="309"/>
        <v>Dominic Raab</v>
      </c>
      <c r="E1689" t="str">
        <f t="shared" si="310"/>
        <v>06:11</v>
      </c>
      <c r="F1689">
        <f t="shared" si="303"/>
        <v>118</v>
      </c>
      <c r="H1689" t="str">
        <f t="shared" si="304"/>
        <v>Apr 6, 2020</v>
      </c>
      <c r="I1689" t="str">
        <f t="shared" si="306"/>
        <v>06:11</v>
      </c>
      <c r="J1689" s="5">
        <f t="shared" si="307"/>
        <v>4.2939814814814811E-3</v>
      </c>
      <c r="K1689">
        <f t="shared" si="305"/>
        <v>0</v>
      </c>
      <c r="L1689">
        <f t="shared" si="308"/>
        <v>2.0405092592592593E-2</v>
      </c>
      <c r="M1689">
        <f t="shared" si="300"/>
        <v>2.0405092592592593E-2</v>
      </c>
    </row>
    <row r="1690" spans="1:13" x14ac:dyDescent="0.2">
      <c r="A1690">
        <v>1689</v>
      </c>
      <c r="B1690" t="s">
        <v>1639</v>
      </c>
      <c r="C1690" t="s">
        <v>1655</v>
      </c>
      <c r="D1690" t="str">
        <f t="shared" si="309"/>
        <v>Laura Kuenssberg</v>
      </c>
      <c r="E1690" t="str">
        <f t="shared" si="310"/>
        <v>06:17</v>
      </c>
      <c r="F1690">
        <f t="shared" si="303"/>
        <v>519</v>
      </c>
      <c r="H1690" t="str">
        <f t="shared" si="304"/>
        <v>Apr 6, 2020</v>
      </c>
      <c r="I1690" t="str">
        <f t="shared" si="306"/>
        <v>06:17</v>
      </c>
      <c r="J1690" s="5">
        <f t="shared" si="307"/>
        <v>4.363425925925926E-3</v>
      </c>
      <c r="K1690">
        <f t="shared" si="305"/>
        <v>4.363425925925926E-3</v>
      </c>
      <c r="L1690">
        <f t="shared" si="308"/>
        <v>5.4861111111111117E-3</v>
      </c>
      <c r="M1690">
        <f t="shared" si="300"/>
        <v>1.1226851851851858E-3</v>
      </c>
    </row>
    <row r="1691" spans="1:13" x14ac:dyDescent="0.2">
      <c r="A1691">
        <v>1690</v>
      </c>
      <c r="B1691" t="s">
        <v>1639</v>
      </c>
      <c r="C1691" t="s">
        <v>1656</v>
      </c>
      <c r="D1691" t="str">
        <f t="shared" si="309"/>
        <v>Dominic Raab</v>
      </c>
      <c r="E1691" t="str">
        <f t="shared" si="310"/>
        <v>06:48</v>
      </c>
      <c r="F1691">
        <f t="shared" si="303"/>
        <v>656</v>
      </c>
      <c r="H1691" t="str">
        <f t="shared" si="304"/>
        <v>Apr 6, 2020</v>
      </c>
      <c r="I1691" t="str">
        <f t="shared" si="306"/>
        <v>06:48</v>
      </c>
      <c r="J1691" s="5">
        <f t="shared" si="307"/>
        <v>4.7222222222222223E-3</v>
      </c>
      <c r="K1691">
        <f t="shared" si="305"/>
        <v>0</v>
      </c>
      <c r="L1691">
        <f t="shared" si="308"/>
        <v>2.0405092592592593E-2</v>
      </c>
      <c r="M1691">
        <f t="shared" si="300"/>
        <v>2.0405092592592593E-2</v>
      </c>
    </row>
    <row r="1692" spans="1:13" x14ac:dyDescent="0.2">
      <c r="A1692">
        <v>1691</v>
      </c>
      <c r="B1692" t="s">
        <v>1639</v>
      </c>
      <c r="C1692" t="s">
        <v>1657</v>
      </c>
      <c r="D1692" t="str">
        <f t="shared" si="309"/>
        <v>Angela McLean</v>
      </c>
      <c r="E1692" t="str">
        <f t="shared" si="310"/>
        <v>07:19</v>
      </c>
      <c r="F1692">
        <f t="shared" si="303"/>
        <v>417</v>
      </c>
      <c r="H1692" t="str">
        <f t="shared" si="304"/>
        <v>Apr 6, 2020</v>
      </c>
      <c r="I1692" t="str">
        <f t="shared" si="306"/>
        <v>07:19</v>
      </c>
      <c r="J1692" s="5">
        <f t="shared" si="307"/>
        <v>5.0810185185185186E-3</v>
      </c>
      <c r="K1692">
        <f t="shared" si="305"/>
        <v>2.1759259259259258E-3</v>
      </c>
      <c r="L1692">
        <f t="shared" si="308"/>
        <v>1.1620370370370371E-2</v>
      </c>
      <c r="M1692">
        <f t="shared" si="300"/>
        <v>9.4444444444444463E-3</v>
      </c>
    </row>
    <row r="1693" spans="1:13" x14ac:dyDescent="0.2">
      <c r="A1693">
        <v>1692</v>
      </c>
      <c r="B1693" t="s">
        <v>1639</v>
      </c>
      <c r="C1693" t="s">
        <v>1658</v>
      </c>
      <c r="D1693" t="str">
        <f t="shared" si="309"/>
        <v>Dominic Raab</v>
      </c>
      <c r="E1693" t="str">
        <f t="shared" si="310"/>
        <v>07:50</v>
      </c>
      <c r="F1693">
        <f t="shared" si="303"/>
        <v>90</v>
      </c>
      <c r="H1693" t="str">
        <f t="shared" si="304"/>
        <v>Apr 6, 2020</v>
      </c>
      <c r="I1693" t="str">
        <f t="shared" si="306"/>
        <v>07:50</v>
      </c>
      <c r="J1693" s="5">
        <f t="shared" si="307"/>
        <v>5.4398148148148149E-3</v>
      </c>
      <c r="K1693">
        <f t="shared" si="305"/>
        <v>0</v>
      </c>
      <c r="L1693">
        <f t="shared" si="308"/>
        <v>2.0405092592592593E-2</v>
      </c>
      <c r="M1693">
        <f t="shared" si="300"/>
        <v>2.0405092592592593E-2</v>
      </c>
    </row>
    <row r="1694" spans="1:13" x14ac:dyDescent="0.2">
      <c r="A1694">
        <v>1693</v>
      </c>
      <c r="B1694" t="s">
        <v>1639</v>
      </c>
      <c r="C1694" t="s">
        <v>1659</v>
      </c>
      <c r="D1694" t="str">
        <f t="shared" si="309"/>
        <v>Laura Kuenssberg</v>
      </c>
      <c r="E1694" t="str">
        <f t="shared" si="310"/>
        <v>07:54</v>
      </c>
      <c r="F1694">
        <f t="shared" si="303"/>
        <v>252</v>
      </c>
      <c r="H1694" t="str">
        <f t="shared" si="304"/>
        <v>Apr 6, 2020</v>
      </c>
      <c r="I1694" t="str">
        <f t="shared" si="306"/>
        <v>07:54</v>
      </c>
      <c r="J1694" s="5">
        <f t="shared" si="307"/>
        <v>5.4861111111111117E-3</v>
      </c>
      <c r="K1694">
        <f t="shared" si="305"/>
        <v>4.363425925925926E-3</v>
      </c>
      <c r="L1694">
        <f t="shared" si="308"/>
        <v>5.4861111111111117E-3</v>
      </c>
      <c r="M1694">
        <f t="shared" si="300"/>
        <v>1.1226851851851858E-3</v>
      </c>
    </row>
    <row r="1695" spans="1:13" x14ac:dyDescent="0.2">
      <c r="A1695">
        <v>1694</v>
      </c>
      <c r="B1695" t="s">
        <v>1639</v>
      </c>
      <c r="C1695" t="s">
        <v>1660</v>
      </c>
      <c r="D1695" t="str">
        <f t="shared" si="309"/>
        <v>Laura</v>
      </c>
      <c r="E1695" t="str">
        <f t="shared" si="310"/>
        <v>08:03</v>
      </c>
      <c r="F1695">
        <f t="shared" si="303"/>
        <v>38</v>
      </c>
      <c r="H1695" t="str">
        <f t="shared" si="304"/>
        <v>Apr 6, 2020</v>
      </c>
      <c r="I1695" t="str">
        <f t="shared" si="306"/>
        <v>08:03</v>
      </c>
      <c r="J1695" s="5">
        <f t="shared" si="307"/>
        <v>5.5902777777777782E-3</v>
      </c>
      <c r="K1695">
        <f t="shared" si="305"/>
        <v>5.5902777777777782E-3</v>
      </c>
      <c r="L1695">
        <f t="shared" si="308"/>
        <v>5.5902777777777782E-3</v>
      </c>
      <c r="M1695">
        <f t="shared" ref="M1695:M1758" si="311">L1695-K1695</f>
        <v>0</v>
      </c>
    </row>
    <row r="1696" spans="1:13" x14ac:dyDescent="0.2">
      <c r="A1696">
        <v>1695</v>
      </c>
      <c r="B1696" t="s">
        <v>1639</v>
      </c>
      <c r="C1696" t="s">
        <v>1661</v>
      </c>
      <c r="D1696" t="str">
        <f t="shared" si="309"/>
        <v>Angela McLean</v>
      </c>
      <c r="E1696" t="str">
        <f t="shared" si="310"/>
        <v>08:05</v>
      </c>
      <c r="F1696">
        <f t="shared" si="303"/>
        <v>205</v>
      </c>
      <c r="H1696" t="str">
        <f t="shared" si="304"/>
        <v>Apr 6, 2020</v>
      </c>
      <c r="I1696" t="str">
        <f t="shared" si="306"/>
        <v>08:05</v>
      </c>
      <c r="J1696" s="5">
        <f t="shared" si="307"/>
        <v>5.6134259259259271E-3</v>
      </c>
      <c r="K1696">
        <f t="shared" si="305"/>
        <v>2.1759259259259258E-3</v>
      </c>
      <c r="L1696">
        <f t="shared" si="308"/>
        <v>1.1620370370370371E-2</v>
      </c>
      <c r="M1696">
        <f t="shared" si="311"/>
        <v>9.4444444444444463E-3</v>
      </c>
    </row>
    <row r="1697" spans="1:13" x14ac:dyDescent="0.2">
      <c r="A1697">
        <v>1696</v>
      </c>
      <c r="B1697" t="s">
        <v>1639</v>
      </c>
      <c r="C1697" t="s">
        <v>1662</v>
      </c>
      <c r="D1697" t="str">
        <f t="shared" si="309"/>
        <v>Dominic Raab</v>
      </c>
      <c r="E1697" t="str">
        <f t="shared" si="310"/>
        <v>08:19</v>
      </c>
      <c r="F1697">
        <f t="shared" si="303"/>
        <v>324</v>
      </c>
      <c r="H1697" t="str">
        <f t="shared" si="304"/>
        <v>Apr 6, 2020</v>
      </c>
      <c r="I1697" t="str">
        <f t="shared" si="306"/>
        <v>08:19</v>
      </c>
      <c r="J1697" s="5">
        <f t="shared" si="307"/>
        <v>5.7754629629629623E-3</v>
      </c>
      <c r="K1697">
        <f t="shared" si="305"/>
        <v>0</v>
      </c>
      <c r="L1697">
        <f t="shared" si="308"/>
        <v>2.0405092592592593E-2</v>
      </c>
      <c r="M1697">
        <f t="shared" si="311"/>
        <v>2.0405092592592593E-2</v>
      </c>
    </row>
    <row r="1698" spans="1:13" x14ac:dyDescent="0.2">
      <c r="A1698">
        <v>1697</v>
      </c>
      <c r="B1698" t="s">
        <v>1639</v>
      </c>
      <c r="C1698" t="s">
        <v>1663</v>
      </c>
      <c r="D1698" t="str">
        <f t="shared" si="309"/>
        <v>Dominic Raab</v>
      </c>
      <c r="E1698" t="str">
        <f t="shared" si="310"/>
        <v>08:38</v>
      </c>
      <c r="F1698">
        <f t="shared" si="303"/>
        <v>43</v>
      </c>
      <c r="H1698" t="str">
        <f t="shared" si="304"/>
        <v>Apr 6, 2020</v>
      </c>
      <c r="I1698" t="str">
        <f t="shared" si="306"/>
        <v>08:19</v>
      </c>
      <c r="J1698" s="5">
        <f t="shared" si="307"/>
        <v>5.9953703703703697E-3</v>
      </c>
      <c r="K1698">
        <f t="shared" si="305"/>
        <v>0</v>
      </c>
      <c r="L1698">
        <f t="shared" si="308"/>
        <v>2.0405092592592593E-2</v>
      </c>
      <c r="M1698">
        <f t="shared" si="311"/>
        <v>2.0405092592592593E-2</v>
      </c>
    </row>
    <row r="1699" spans="1:13" x14ac:dyDescent="0.2">
      <c r="A1699">
        <v>1698</v>
      </c>
      <c r="B1699" t="s">
        <v>1639</v>
      </c>
      <c r="C1699" t="s">
        <v>1664</v>
      </c>
      <c r="D1699" t="str">
        <f t="shared" si="309"/>
        <v>Beth Rigby</v>
      </c>
      <c r="E1699" t="str">
        <f t="shared" si="310"/>
        <v>08:41</v>
      </c>
      <c r="F1699">
        <f t="shared" si="303"/>
        <v>710</v>
      </c>
      <c r="H1699" t="str">
        <f t="shared" si="304"/>
        <v>Apr 6, 2020</v>
      </c>
      <c r="I1699" t="str">
        <f t="shared" si="306"/>
        <v>08:41</v>
      </c>
      <c r="J1699" s="5">
        <f t="shared" si="307"/>
        <v>6.030092592592593E-3</v>
      </c>
      <c r="K1699">
        <f t="shared" si="305"/>
        <v>6.030092592592593E-3</v>
      </c>
      <c r="L1699">
        <f t="shared" si="308"/>
        <v>7.2800925925925915E-3</v>
      </c>
      <c r="M1699">
        <f t="shared" si="311"/>
        <v>1.2499999999999985E-3</v>
      </c>
    </row>
    <row r="1700" spans="1:13" x14ac:dyDescent="0.2">
      <c r="A1700">
        <v>1699</v>
      </c>
      <c r="B1700" t="s">
        <v>1639</v>
      </c>
      <c r="C1700" t="s">
        <v>1665</v>
      </c>
      <c r="D1700" t="str">
        <f t="shared" si="309"/>
        <v>Dominic Raab</v>
      </c>
      <c r="E1700" t="str">
        <f t="shared" si="310"/>
        <v>09:27</v>
      </c>
      <c r="F1700">
        <f t="shared" si="303"/>
        <v>536</v>
      </c>
      <c r="H1700" t="str">
        <f t="shared" si="304"/>
        <v>Apr 6, 2020</v>
      </c>
      <c r="I1700" t="str">
        <f t="shared" si="306"/>
        <v>09:27</v>
      </c>
      <c r="J1700" s="5">
        <f t="shared" si="307"/>
        <v>6.5624999999999998E-3</v>
      </c>
      <c r="K1700">
        <f t="shared" si="305"/>
        <v>0</v>
      </c>
      <c r="L1700">
        <f t="shared" si="308"/>
        <v>2.0405092592592593E-2</v>
      </c>
      <c r="M1700">
        <f t="shared" si="311"/>
        <v>2.0405092592592593E-2</v>
      </c>
    </row>
    <row r="1701" spans="1:13" x14ac:dyDescent="0.2">
      <c r="A1701">
        <v>1700</v>
      </c>
      <c r="B1701" t="s">
        <v>1639</v>
      </c>
      <c r="C1701" t="s">
        <v>1666</v>
      </c>
      <c r="D1701" t="str">
        <f t="shared" si="309"/>
        <v>Chris Witty</v>
      </c>
      <c r="E1701" t="str">
        <f t="shared" si="310"/>
        <v>09:58</v>
      </c>
      <c r="F1701">
        <f t="shared" si="303"/>
        <v>523</v>
      </c>
      <c r="H1701" t="str">
        <f t="shared" si="304"/>
        <v>Apr 6, 2020</v>
      </c>
      <c r="I1701" t="str">
        <f t="shared" si="306"/>
        <v>09:58</v>
      </c>
      <c r="J1701" s="5">
        <f t="shared" si="307"/>
        <v>6.9212962962962969E-3</v>
      </c>
      <c r="K1701">
        <f t="shared" si="305"/>
        <v>6.9212962962962969E-3</v>
      </c>
      <c r="L1701">
        <f t="shared" si="308"/>
        <v>1.8576388888888889E-2</v>
      </c>
      <c r="M1701">
        <f t="shared" si="311"/>
        <v>1.1655092592592592E-2</v>
      </c>
    </row>
    <row r="1702" spans="1:13" x14ac:dyDescent="0.2">
      <c r="A1702">
        <v>1701</v>
      </c>
      <c r="B1702" t="s">
        <v>1639</v>
      </c>
      <c r="C1702" t="s">
        <v>1667</v>
      </c>
      <c r="D1702" t="str">
        <f t="shared" si="309"/>
        <v>Dominic Raab</v>
      </c>
      <c r="E1702" t="str">
        <f t="shared" si="310"/>
        <v>10:26</v>
      </c>
      <c r="F1702">
        <f t="shared" si="303"/>
        <v>83</v>
      </c>
      <c r="H1702" t="str">
        <f t="shared" si="304"/>
        <v>Apr 6, 2020</v>
      </c>
      <c r="I1702" t="str">
        <f t="shared" si="306"/>
        <v>10:26</v>
      </c>
      <c r="J1702" s="5">
        <f t="shared" si="307"/>
        <v>7.2453703703703708E-3</v>
      </c>
      <c r="K1702">
        <f t="shared" si="305"/>
        <v>0</v>
      </c>
      <c r="L1702">
        <f t="shared" si="308"/>
        <v>2.0405092592592593E-2</v>
      </c>
      <c r="M1702">
        <f t="shared" si="311"/>
        <v>2.0405092592592593E-2</v>
      </c>
    </row>
    <row r="1703" spans="1:13" x14ac:dyDescent="0.2">
      <c r="A1703">
        <v>1702</v>
      </c>
      <c r="B1703" t="s">
        <v>1639</v>
      </c>
      <c r="C1703" t="s">
        <v>1668</v>
      </c>
      <c r="D1703" t="str">
        <f t="shared" si="309"/>
        <v>Beth Rigby</v>
      </c>
      <c r="E1703" t="str">
        <f t="shared" si="310"/>
        <v>10:29</v>
      </c>
      <c r="F1703">
        <f t="shared" si="303"/>
        <v>320</v>
      </c>
      <c r="H1703" t="str">
        <f t="shared" si="304"/>
        <v>Apr 6, 2020</v>
      </c>
      <c r="I1703" t="str">
        <f t="shared" si="306"/>
        <v>10:29</v>
      </c>
      <c r="J1703" s="5">
        <f t="shared" si="307"/>
        <v>7.2800925925925915E-3</v>
      </c>
      <c r="K1703">
        <f t="shared" si="305"/>
        <v>6.030092592592593E-3</v>
      </c>
      <c r="L1703">
        <f t="shared" si="308"/>
        <v>7.2800925925925915E-3</v>
      </c>
      <c r="M1703">
        <f t="shared" si="311"/>
        <v>1.2499999999999985E-3</v>
      </c>
    </row>
    <row r="1704" spans="1:13" x14ac:dyDescent="0.2">
      <c r="A1704">
        <v>1703</v>
      </c>
      <c r="B1704" t="s">
        <v>1639</v>
      </c>
      <c r="C1704" t="s">
        <v>1669</v>
      </c>
      <c r="D1704" t="str">
        <f t="shared" si="309"/>
        <v>Chris Witty</v>
      </c>
      <c r="E1704" t="str">
        <f t="shared" si="310"/>
        <v>10:45</v>
      </c>
      <c r="F1704">
        <f t="shared" si="303"/>
        <v>332</v>
      </c>
      <c r="H1704" t="str">
        <f t="shared" si="304"/>
        <v>Apr 6, 2020</v>
      </c>
      <c r="I1704" t="str">
        <f t="shared" si="306"/>
        <v>10:45</v>
      </c>
      <c r="J1704" s="5">
        <f t="shared" si="307"/>
        <v>7.4652777777777781E-3</v>
      </c>
      <c r="K1704">
        <f t="shared" si="305"/>
        <v>6.9212962962962969E-3</v>
      </c>
      <c r="L1704">
        <f t="shared" si="308"/>
        <v>1.8576388888888889E-2</v>
      </c>
      <c r="M1704">
        <f t="shared" si="311"/>
        <v>1.1655092592592592E-2</v>
      </c>
    </row>
    <row r="1705" spans="1:13" x14ac:dyDescent="0.2">
      <c r="A1705">
        <v>1704</v>
      </c>
      <c r="B1705" t="s">
        <v>1639</v>
      </c>
      <c r="C1705" t="s">
        <v>1670</v>
      </c>
      <c r="D1705" t="str">
        <f t="shared" si="309"/>
        <v>Dominic Raab</v>
      </c>
      <c r="E1705" t="str">
        <f t="shared" si="310"/>
        <v>11:03</v>
      </c>
      <c r="F1705">
        <f t="shared" si="303"/>
        <v>300</v>
      </c>
      <c r="H1705" t="str">
        <f t="shared" si="304"/>
        <v>Apr 6, 2020</v>
      </c>
      <c r="I1705" t="str">
        <f t="shared" si="306"/>
        <v>11:03</v>
      </c>
      <c r="J1705" s="5">
        <f t="shared" si="307"/>
        <v>7.6736111111111111E-3</v>
      </c>
      <c r="K1705">
        <f t="shared" si="305"/>
        <v>0</v>
      </c>
      <c r="L1705">
        <f t="shared" si="308"/>
        <v>2.0405092592592593E-2</v>
      </c>
      <c r="M1705">
        <f t="shared" si="311"/>
        <v>2.0405092592592593E-2</v>
      </c>
    </row>
    <row r="1706" spans="1:13" x14ac:dyDescent="0.2">
      <c r="A1706">
        <v>1705</v>
      </c>
      <c r="B1706" t="s">
        <v>1639</v>
      </c>
      <c r="C1706" t="s">
        <v>1671</v>
      </c>
      <c r="D1706" t="str">
        <f t="shared" si="309"/>
        <v>Robert Peston</v>
      </c>
      <c r="E1706" t="str">
        <f t="shared" si="310"/>
        <v>11:21</v>
      </c>
      <c r="F1706">
        <f t="shared" si="303"/>
        <v>565</v>
      </c>
      <c r="H1706" t="str">
        <f t="shared" si="304"/>
        <v>Apr 6, 2020</v>
      </c>
      <c r="I1706" t="str">
        <f t="shared" si="306"/>
        <v>11:21</v>
      </c>
      <c r="J1706" s="5">
        <f t="shared" si="307"/>
        <v>7.8819444444444432E-3</v>
      </c>
      <c r="K1706">
        <f t="shared" si="305"/>
        <v>7.8819444444444432E-3</v>
      </c>
      <c r="L1706">
        <f t="shared" si="308"/>
        <v>1.1041666666666667E-2</v>
      </c>
      <c r="M1706">
        <f t="shared" si="311"/>
        <v>3.1597222222222235E-3</v>
      </c>
    </row>
    <row r="1707" spans="1:13" x14ac:dyDescent="0.2">
      <c r="A1707">
        <v>1706</v>
      </c>
      <c r="B1707" t="s">
        <v>1639</v>
      </c>
      <c r="C1707" t="s">
        <v>1672</v>
      </c>
      <c r="D1707" t="str">
        <f t="shared" si="309"/>
        <v>Robert Peston</v>
      </c>
      <c r="E1707" t="str">
        <f t="shared" si="310"/>
        <v>12:02</v>
      </c>
      <c r="F1707">
        <f t="shared" si="303"/>
        <v>745</v>
      </c>
      <c r="H1707" t="str">
        <f t="shared" si="304"/>
        <v>Apr 6, 2020</v>
      </c>
      <c r="I1707" t="str">
        <f t="shared" si="306"/>
        <v>11:21</v>
      </c>
      <c r="J1707" s="5">
        <f t="shared" si="307"/>
        <v>8.3564814814814804E-3</v>
      </c>
      <c r="K1707">
        <f t="shared" si="305"/>
        <v>7.8819444444444432E-3</v>
      </c>
      <c r="L1707">
        <f t="shared" si="308"/>
        <v>1.1041666666666667E-2</v>
      </c>
      <c r="M1707">
        <f t="shared" si="311"/>
        <v>3.1597222222222235E-3</v>
      </c>
    </row>
    <row r="1708" spans="1:13" x14ac:dyDescent="0.2">
      <c r="A1708">
        <v>1707</v>
      </c>
      <c r="B1708" t="s">
        <v>1639</v>
      </c>
      <c r="C1708" t="s">
        <v>1673</v>
      </c>
      <c r="D1708" t="str">
        <f t="shared" ref="D1708:D1739" si="312">LEFT(C1708,FIND("(",C1708)-3)</f>
        <v>Dominic Raab</v>
      </c>
      <c r="E1708" t="str">
        <f t="shared" ref="E1708:E1739" si="313">MID(C1708,FIND("(",C1708)+1,5)</f>
        <v>12:54</v>
      </c>
      <c r="F1708">
        <f t="shared" si="303"/>
        <v>914</v>
      </c>
      <c r="H1708" t="str">
        <f t="shared" si="304"/>
        <v>Apr 6, 2020</v>
      </c>
      <c r="I1708" t="str">
        <f t="shared" si="306"/>
        <v>12:54</v>
      </c>
      <c r="J1708" s="5">
        <f t="shared" si="307"/>
        <v>8.9583333333333338E-3</v>
      </c>
      <c r="K1708">
        <f t="shared" si="305"/>
        <v>0</v>
      </c>
      <c r="L1708">
        <f t="shared" si="308"/>
        <v>2.0405092592592593E-2</v>
      </c>
      <c r="M1708">
        <f t="shared" si="311"/>
        <v>2.0405092592592593E-2</v>
      </c>
    </row>
    <row r="1709" spans="1:13" x14ac:dyDescent="0.2">
      <c r="A1709">
        <v>1708</v>
      </c>
      <c r="B1709" t="s">
        <v>1639</v>
      </c>
      <c r="C1709" t="s">
        <v>1674</v>
      </c>
      <c r="D1709" t="str">
        <f t="shared" si="312"/>
        <v>Chris Witty</v>
      </c>
      <c r="E1709" t="str">
        <f t="shared" si="313"/>
        <v>13:46</v>
      </c>
      <c r="F1709">
        <f t="shared" si="303"/>
        <v>469</v>
      </c>
      <c r="H1709" t="str">
        <f t="shared" si="304"/>
        <v>Apr 6, 2020</v>
      </c>
      <c r="I1709" t="str">
        <f t="shared" si="306"/>
        <v>13:46</v>
      </c>
      <c r="J1709" s="5">
        <f t="shared" si="307"/>
        <v>9.5601851851851855E-3</v>
      </c>
      <c r="K1709">
        <f t="shared" si="305"/>
        <v>6.9212962962962969E-3</v>
      </c>
      <c r="L1709">
        <f t="shared" si="308"/>
        <v>1.8576388888888889E-2</v>
      </c>
      <c r="M1709">
        <f t="shared" si="311"/>
        <v>1.1655092592592592E-2</v>
      </c>
    </row>
    <row r="1710" spans="1:13" x14ac:dyDescent="0.2">
      <c r="A1710">
        <v>1709</v>
      </c>
      <c r="B1710" t="s">
        <v>1639</v>
      </c>
      <c r="C1710" t="s">
        <v>1675</v>
      </c>
      <c r="D1710" t="str">
        <f t="shared" si="312"/>
        <v>Chris Witty</v>
      </c>
      <c r="E1710" t="str">
        <f t="shared" si="313"/>
        <v>14:09</v>
      </c>
      <c r="F1710">
        <f t="shared" si="303"/>
        <v>967</v>
      </c>
      <c r="H1710" t="str">
        <f t="shared" si="304"/>
        <v>Apr 6, 2020</v>
      </c>
      <c r="I1710" t="str">
        <f t="shared" si="306"/>
        <v>13:46</v>
      </c>
      <c r="J1710" s="5">
        <f t="shared" si="307"/>
        <v>9.8263888888888897E-3</v>
      </c>
      <c r="K1710">
        <f t="shared" si="305"/>
        <v>6.9212962962962969E-3</v>
      </c>
      <c r="L1710">
        <f t="shared" si="308"/>
        <v>1.8576388888888889E-2</v>
      </c>
      <c r="M1710">
        <f t="shared" si="311"/>
        <v>1.1655092592592592E-2</v>
      </c>
    </row>
    <row r="1711" spans="1:13" x14ac:dyDescent="0.2">
      <c r="A1711">
        <v>1710</v>
      </c>
      <c r="B1711" t="s">
        <v>1639</v>
      </c>
      <c r="C1711" t="s">
        <v>1676</v>
      </c>
      <c r="D1711" t="str">
        <f t="shared" si="312"/>
        <v>Chris Witty</v>
      </c>
      <c r="E1711" t="str">
        <f t="shared" si="313"/>
        <v>15:10</v>
      </c>
      <c r="F1711">
        <f t="shared" si="303"/>
        <v>761</v>
      </c>
      <c r="H1711" t="str">
        <f t="shared" si="304"/>
        <v>Apr 6, 2020</v>
      </c>
      <c r="I1711" t="str">
        <f t="shared" si="306"/>
        <v>13:46</v>
      </c>
      <c r="J1711" s="5">
        <f t="shared" si="307"/>
        <v>1.0532407407407407E-2</v>
      </c>
      <c r="K1711">
        <f t="shared" si="305"/>
        <v>6.9212962962962969E-3</v>
      </c>
      <c r="L1711">
        <f t="shared" si="308"/>
        <v>1.8576388888888889E-2</v>
      </c>
      <c r="M1711">
        <f t="shared" si="311"/>
        <v>1.1655092592592592E-2</v>
      </c>
    </row>
    <row r="1712" spans="1:13" x14ac:dyDescent="0.2">
      <c r="A1712">
        <v>1711</v>
      </c>
      <c r="B1712" t="s">
        <v>1639</v>
      </c>
      <c r="C1712" t="s">
        <v>1677</v>
      </c>
      <c r="D1712" t="str">
        <f t="shared" si="312"/>
        <v>Dominic Raab</v>
      </c>
      <c r="E1712" t="str">
        <f t="shared" si="313"/>
        <v>15:51</v>
      </c>
      <c r="F1712">
        <f t="shared" si="303"/>
        <v>59</v>
      </c>
      <c r="H1712" t="str">
        <f t="shared" si="304"/>
        <v>Apr 6, 2020</v>
      </c>
      <c r="I1712" t="str">
        <f t="shared" si="306"/>
        <v>15:51</v>
      </c>
      <c r="J1712" s="5">
        <f t="shared" si="307"/>
        <v>1.1006944444444444E-2</v>
      </c>
      <c r="K1712">
        <f t="shared" si="305"/>
        <v>0</v>
      </c>
      <c r="L1712">
        <f t="shared" si="308"/>
        <v>2.0405092592592593E-2</v>
      </c>
      <c r="M1712">
        <f t="shared" si="311"/>
        <v>2.0405092592592593E-2</v>
      </c>
    </row>
    <row r="1713" spans="1:13" x14ac:dyDescent="0.2">
      <c r="A1713">
        <v>1712</v>
      </c>
      <c r="B1713" t="s">
        <v>1639</v>
      </c>
      <c r="C1713" t="s">
        <v>1678</v>
      </c>
      <c r="D1713" t="str">
        <f t="shared" si="312"/>
        <v>Robert Peston</v>
      </c>
      <c r="E1713" t="str">
        <f t="shared" si="313"/>
        <v>15:54</v>
      </c>
      <c r="F1713">
        <f t="shared" si="303"/>
        <v>193</v>
      </c>
      <c r="H1713" t="str">
        <f t="shared" si="304"/>
        <v>Apr 6, 2020</v>
      </c>
      <c r="I1713" t="str">
        <f t="shared" si="306"/>
        <v>15:54</v>
      </c>
      <c r="J1713" s="5">
        <f t="shared" si="307"/>
        <v>1.1041666666666667E-2</v>
      </c>
      <c r="K1713">
        <f t="shared" si="305"/>
        <v>7.8819444444444432E-3</v>
      </c>
      <c r="L1713">
        <f t="shared" si="308"/>
        <v>1.1041666666666667E-2</v>
      </c>
      <c r="M1713">
        <f t="shared" si="311"/>
        <v>3.1597222222222235E-3</v>
      </c>
    </row>
    <row r="1714" spans="1:13" x14ac:dyDescent="0.2">
      <c r="A1714">
        <v>1713</v>
      </c>
      <c r="B1714" t="s">
        <v>1639</v>
      </c>
      <c r="C1714" t="s">
        <v>1679</v>
      </c>
      <c r="D1714" t="str">
        <f t="shared" si="312"/>
        <v>Professor Whitty</v>
      </c>
      <c r="E1714" t="str">
        <f t="shared" si="313"/>
        <v>16:03</v>
      </c>
      <c r="F1714">
        <f t="shared" si="303"/>
        <v>278</v>
      </c>
      <c r="H1714" t="str">
        <f t="shared" si="304"/>
        <v>Apr 6, 2020</v>
      </c>
      <c r="I1714" t="str">
        <f t="shared" si="306"/>
        <v>16:03</v>
      </c>
      <c r="J1714" s="5">
        <f t="shared" si="307"/>
        <v>1.1145833333333334E-2</v>
      </c>
      <c r="K1714">
        <f t="shared" si="305"/>
        <v>1.1145833333333334E-2</v>
      </c>
      <c r="L1714">
        <f t="shared" si="308"/>
        <v>1.4467592592592593E-2</v>
      </c>
      <c r="M1714">
        <f t="shared" si="311"/>
        <v>3.3217592592592587E-3</v>
      </c>
    </row>
    <row r="1715" spans="1:13" x14ac:dyDescent="0.2">
      <c r="A1715">
        <v>1714</v>
      </c>
      <c r="B1715" t="s">
        <v>1639</v>
      </c>
      <c r="C1715" t="s">
        <v>1680</v>
      </c>
      <c r="D1715" t="str">
        <f t="shared" si="312"/>
        <v>Dominic Raab</v>
      </c>
      <c r="E1715" t="str">
        <f t="shared" si="313"/>
        <v>16:18</v>
      </c>
      <c r="F1715">
        <f t="shared" si="303"/>
        <v>485</v>
      </c>
      <c r="H1715" t="str">
        <f t="shared" si="304"/>
        <v>Apr 6, 2020</v>
      </c>
      <c r="I1715" t="str">
        <f t="shared" si="306"/>
        <v>16:18</v>
      </c>
      <c r="J1715" s="5">
        <f t="shared" si="307"/>
        <v>1.1319444444444444E-2</v>
      </c>
      <c r="K1715">
        <f t="shared" si="305"/>
        <v>0</v>
      </c>
      <c r="L1715">
        <f t="shared" si="308"/>
        <v>2.0405092592592593E-2</v>
      </c>
      <c r="M1715">
        <f t="shared" si="311"/>
        <v>2.0405092592592593E-2</v>
      </c>
    </row>
    <row r="1716" spans="1:13" x14ac:dyDescent="0.2">
      <c r="A1716">
        <v>1715</v>
      </c>
      <c r="B1716" t="s">
        <v>1639</v>
      </c>
      <c r="C1716" t="s">
        <v>1681</v>
      </c>
      <c r="D1716" t="str">
        <f t="shared" si="312"/>
        <v>Angela McLean</v>
      </c>
      <c r="E1716" t="str">
        <f t="shared" si="313"/>
        <v>16:44</v>
      </c>
      <c r="F1716">
        <f t="shared" si="303"/>
        <v>324</v>
      </c>
      <c r="H1716" t="str">
        <f t="shared" si="304"/>
        <v>Apr 6, 2020</v>
      </c>
      <c r="I1716" t="str">
        <f t="shared" si="306"/>
        <v>16:44</v>
      </c>
      <c r="J1716" s="5">
        <f t="shared" si="307"/>
        <v>1.1620370370370371E-2</v>
      </c>
      <c r="K1716">
        <f t="shared" si="305"/>
        <v>2.1759259259259258E-3</v>
      </c>
      <c r="L1716">
        <f t="shared" si="308"/>
        <v>1.1620370370370371E-2</v>
      </c>
      <c r="M1716">
        <f t="shared" si="311"/>
        <v>9.4444444444444463E-3</v>
      </c>
    </row>
    <row r="1717" spans="1:13" x14ac:dyDescent="0.2">
      <c r="A1717">
        <v>1716</v>
      </c>
      <c r="B1717" t="s">
        <v>1639</v>
      </c>
      <c r="C1717" t="s">
        <v>1682</v>
      </c>
      <c r="D1717" t="str">
        <f t="shared" si="312"/>
        <v>Dominic Raab</v>
      </c>
      <c r="E1717" t="str">
        <f t="shared" si="313"/>
        <v>17:06</v>
      </c>
      <c r="F1717">
        <f t="shared" si="303"/>
        <v>69</v>
      </c>
      <c r="H1717" t="str">
        <f t="shared" si="304"/>
        <v>Apr 6, 2020</v>
      </c>
      <c r="I1717" t="str">
        <f t="shared" si="306"/>
        <v>17:06</v>
      </c>
      <c r="J1717" s="5">
        <f t="shared" si="307"/>
        <v>1.1875000000000002E-2</v>
      </c>
      <c r="K1717">
        <f t="shared" si="305"/>
        <v>0</v>
      </c>
      <c r="L1717">
        <f t="shared" si="308"/>
        <v>2.0405092592592593E-2</v>
      </c>
      <c r="M1717">
        <f t="shared" si="311"/>
        <v>2.0405092592592593E-2</v>
      </c>
    </row>
    <row r="1718" spans="1:13" x14ac:dyDescent="0.2">
      <c r="A1718">
        <v>1717</v>
      </c>
      <c r="B1718" t="s">
        <v>1639</v>
      </c>
      <c r="C1718" t="s">
        <v>1683</v>
      </c>
      <c r="D1718" t="str">
        <f t="shared" si="312"/>
        <v>Victoria McDonald</v>
      </c>
      <c r="E1718" t="str">
        <f t="shared" si="313"/>
        <v>17:09</v>
      </c>
      <c r="F1718">
        <f t="shared" si="303"/>
        <v>303</v>
      </c>
      <c r="H1718" t="str">
        <f t="shared" si="304"/>
        <v>Apr 6, 2020</v>
      </c>
      <c r="I1718" t="str">
        <f t="shared" si="306"/>
        <v>17:09</v>
      </c>
      <c r="J1718" s="5">
        <f t="shared" si="307"/>
        <v>1.1909722222222223E-2</v>
      </c>
      <c r="K1718">
        <f t="shared" si="305"/>
        <v>1.1909722222222223E-2</v>
      </c>
      <c r="L1718">
        <f t="shared" si="308"/>
        <v>1.3032407407407407E-2</v>
      </c>
      <c r="M1718">
        <f t="shared" si="311"/>
        <v>1.1226851851851849E-3</v>
      </c>
    </row>
    <row r="1719" spans="1:13" x14ac:dyDescent="0.2">
      <c r="A1719">
        <v>1718</v>
      </c>
      <c r="B1719" t="s">
        <v>1639</v>
      </c>
      <c r="C1719" t="s">
        <v>1684</v>
      </c>
      <c r="D1719" t="str">
        <f t="shared" si="312"/>
        <v>Dominic Raab</v>
      </c>
      <c r="E1719" t="str">
        <f t="shared" si="313"/>
        <v>17:30</v>
      </c>
      <c r="F1719">
        <f t="shared" si="303"/>
        <v>73</v>
      </c>
      <c r="H1719" t="str">
        <f t="shared" si="304"/>
        <v>Apr 6, 2020</v>
      </c>
      <c r="I1719" t="str">
        <f t="shared" si="306"/>
        <v>17:30</v>
      </c>
      <c r="J1719" s="5">
        <f t="shared" si="307"/>
        <v>1.2152777777777778E-2</v>
      </c>
      <c r="K1719">
        <f t="shared" si="305"/>
        <v>0</v>
      </c>
      <c r="L1719">
        <f t="shared" si="308"/>
        <v>2.0405092592592593E-2</v>
      </c>
      <c r="M1719">
        <f t="shared" si="311"/>
        <v>2.0405092592592593E-2</v>
      </c>
    </row>
    <row r="1720" spans="1:13" x14ac:dyDescent="0.2">
      <c r="A1720">
        <v>1719</v>
      </c>
      <c r="B1720" t="s">
        <v>1639</v>
      </c>
      <c r="C1720" t="s">
        <v>1685</v>
      </c>
      <c r="D1720" t="str">
        <f t="shared" si="312"/>
        <v>Speaker 1</v>
      </c>
      <c r="E1720" t="str">
        <f t="shared" si="313"/>
        <v>17:34</v>
      </c>
      <c r="F1720">
        <f t="shared" si="303"/>
        <v>40</v>
      </c>
      <c r="H1720" t="str">
        <f t="shared" si="304"/>
        <v>Apr 6, 2020</v>
      </c>
      <c r="I1720" t="str">
        <f t="shared" si="306"/>
        <v>17:34</v>
      </c>
      <c r="J1720" s="5">
        <f t="shared" si="307"/>
        <v>1.2199074074074072E-2</v>
      </c>
      <c r="K1720">
        <f t="shared" si="305"/>
        <v>1.2199074074074072E-2</v>
      </c>
      <c r="L1720">
        <f t="shared" si="308"/>
        <v>1.2199074074074072E-2</v>
      </c>
      <c r="M1720">
        <f t="shared" si="311"/>
        <v>0</v>
      </c>
    </row>
    <row r="1721" spans="1:13" x14ac:dyDescent="0.2">
      <c r="A1721">
        <v>1720</v>
      </c>
      <c r="B1721" t="s">
        <v>1639</v>
      </c>
      <c r="C1721" t="s">
        <v>1686</v>
      </c>
      <c r="D1721" t="str">
        <f t="shared" si="312"/>
        <v>Chris Witty</v>
      </c>
      <c r="E1721" t="str">
        <f t="shared" si="313"/>
        <v>17:34</v>
      </c>
      <c r="F1721">
        <f t="shared" si="303"/>
        <v>891</v>
      </c>
      <c r="H1721" t="str">
        <f t="shared" si="304"/>
        <v>Apr 6, 2020</v>
      </c>
      <c r="I1721" t="str">
        <f t="shared" si="306"/>
        <v>17:34</v>
      </c>
      <c r="J1721" s="5">
        <f t="shared" si="307"/>
        <v>1.2199074074074072E-2</v>
      </c>
      <c r="K1721">
        <f t="shared" si="305"/>
        <v>6.9212962962962969E-3</v>
      </c>
      <c r="L1721">
        <f t="shared" si="308"/>
        <v>1.8576388888888889E-2</v>
      </c>
      <c r="M1721">
        <f t="shared" si="311"/>
        <v>1.1655092592592592E-2</v>
      </c>
    </row>
    <row r="1722" spans="1:13" x14ac:dyDescent="0.2">
      <c r="A1722">
        <v>1721</v>
      </c>
      <c r="B1722" t="s">
        <v>1639</v>
      </c>
      <c r="C1722" t="s">
        <v>1687</v>
      </c>
      <c r="D1722" t="str">
        <f t="shared" si="312"/>
        <v>Dominic Raab</v>
      </c>
      <c r="E1722" t="str">
        <f t="shared" si="313"/>
        <v>18:30</v>
      </c>
      <c r="F1722">
        <f t="shared" si="303"/>
        <v>268</v>
      </c>
      <c r="H1722" t="str">
        <f t="shared" si="304"/>
        <v>Apr 6, 2020</v>
      </c>
      <c r="I1722" t="str">
        <f t="shared" si="306"/>
        <v>18:30</v>
      </c>
      <c r="J1722" s="5">
        <f t="shared" si="307"/>
        <v>1.2847222222222223E-2</v>
      </c>
      <c r="K1722">
        <f t="shared" si="305"/>
        <v>0</v>
      </c>
      <c r="L1722">
        <f t="shared" si="308"/>
        <v>2.0405092592592593E-2</v>
      </c>
      <c r="M1722">
        <f t="shared" si="311"/>
        <v>2.0405092592592593E-2</v>
      </c>
    </row>
    <row r="1723" spans="1:13" x14ac:dyDescent="0.2">
      <c r="A1723">
        <v>1722</v>
      </c>
      <c r="B1723" t="s">
        <v>1639</v>
      </c>
      <c r="C1723" t="s">
        <v>1688</v>
      </c>
      <c r="D1723" t="str">
        <f t="shared" si="312"/>
        <v>Victoria McDonald</v>
      </c>
      <c r="E1723" t="str">
        <f t="shared" si="313"/>
        <v>18:46</v>
      </c>
      <c r="F1723">
        <f t="shared" si="303"/>
        <v>259</v>
      </c>
      <c r="H1723" t="str">
        <f t="shared" si="304"/>
        <v>Apr 6, 2020</v>
      </c>
      <c r="I1723" t="str">
        <f t="shared" si="306"/>
        <v>18:46</v>
      </c>
      <c r="J1723" s="5">
        <f t="shared" si="307"/>
        <v>1.3032407407407407E-2</v>
      </c>
      <c r="K1723">
        <f t="shared" si="305"/>
        <v>1.1909722222222223E-2</v>
      </c>
      <c r="L1723">
        <f t="shared" si="308"/>
        <v>1.3032407407407407E-2</v>
      </c>
      <c r="M1723">
        <f t="shared" si="311"/>
        <v>1.1226851851851849E-3</v>
      </c>
    </row>
    <row r="1724" spans="1:13" x14ac:dyDescent="0.2">
      <c r="A1724">
        <v>1723</v>
      </c>
      <c r="B1724" t="s">
        <v>1639</v>
      </c>
      <c r="C1724" t="s">
        <v>1689</v>
      </c>
      <c r="D1724" t="str">
        <f t="shared" si="312"/>
        <v>Dominic Raab</v>
      </c>
      <c r="E1724" t="str">
        <f t="shared" si="313"/>
        <v>19:00</v>
      </c>
      <c r="F1724">
        <f t="shared" si="303"/>
        <v>191</v>
      </c>
      <c r="H1724" t="str">
        <f t="shared" si="304"/>
        <v>Apr 6, 2020</v>
      </c>
      <c r="I1724" t="str">
        <f t="shared" si="306"/>
        <v>19:00</v>
      </c>
      <c r="J1724" s="5">
        <f t="shared" si="307"/>
        <v>1.3194444444444444E-2</v>
      </c>
      <c r="K1724">
        <f t="shared" si="305"/>
        <v>0</v>
      </c>
      <c r="L1724">
        <f t="shared" si="308"/>
        <v>2.0405092592592593E-2</v>
      </c>
      <c r="M1724">
        <f t="shared" si="311"/>
        <v>2.0405092592592593E-2</v>
      </c>
    </row>
    <row r="1725" spans="1:13" x14ac:dyDescent="0.2">
      <c r="A1725">
        <v>1724</v>
      </c>
      <c r="B1725" t="s">
        <v>1639</v>
      </c>
      <c r="C1725" t="s">
        <v>1690</v>
      </c>
      <c r="D1725" t="str">
        <f t="shared" si="312"/>
        <v>Dominic Raab</v>
      </c>
      <c r="E1725" t="str">
        <f t="shared" si="313"/>
        <v>19:11</v>
      </c>
      <c r="F1725">
        <f t="shared" si="303"/>
        <v>51</v>
      </c>
      <c r="H1725" t="str">
        <f t="shared" si="304"/>
        <v>Apr 6, 2020</v>
      </c>
      <c r="I1725" t="str">
        <f t="shared" si="306"/>
        <v>19:00</v>
      </c>
      <c r="J1725" s="5">
        <f t="shared" si="307"/>
        <v>1.3321759259259261E-2</v>
      </c>
      <c r="K1725">
        <f t="shared" si="305"/>
        <v>0</v>
      </c>
      <c r="L1725">
        <f t="shared" si="308"/>
        <v>2.0405092592592593E-2</v>
      </c>
      <c r="M1725">
        <f t="shared" si="311"/>
        <v>2.0405092592592593E-2</v>
      </c>
    </row>
    <row r="1726" spans="1:13" x14ac:dyDescent="0.2">
      <c r="A1726">
        <v>1725</v>
      </c>
      <c r="B1726" t="s">
        <v>1639</v>
      </c>
      <c r="C1726" t="s">
        <v>1691</v>
      </c>
      <c r="D1726" t="str">
        <f t="shared" si="312"/>
        <v>Tom Newton Dunn</v>
      </c>
      <c r="E1726" t="str">
        <f t="shared" si="313"/>
        <v>19:16</v>
      </c>
      <c r="F1726">
        <f t="shared" si="303"/>
        <v>349</v>
      </c>
      <c r="H1726" t="str">
        <f t="shared" si="304"/>
        <v>Apr 6, 2020</v>
      </c>
      <c r="I1726" t="str">
        <f t="shared" si="306"/>
        <v>19:16</v>
      </c>
      <c r="J1726" s="5">
        <f t="shared" si="307"/>
        <v>1.3379629629629628E-2</v>
      </c>
      <c r="K1726">
        <f t="shared" si="305"/>
        <v>1.3379629629629628E-2</v>
      </c>
      <c r="L1726">
        <f t="shared" si="308"/>
        <v>1.4305555555555557E-2</v>
      </c>
      <c r="M1726">
        <f t="shared" si="311"/>
        <v>9.25925925925929E-4</v>
      </c>
    </row>
    <row r="1727" spans="1:13" x14ac:dyDescent="0.2">
      <c r="A1727">
        <v>1726</v>
      </c>
      <c r="B1727" t="s">
        <v>1639</v>
      </c>
      <c r="C1727" t="s">
        <v>1692</v>
      </c>
      <c r="D1727" t="str">
        <f t="shared" si="312"/>
        <v>Tom Newton Dunn</v>
      </c>
      <c r="E1727" t="str">
        <f t="shared" si="313"/>
        <v>19:34</v>
      </c>
      <c r="F1727">
        <f t="shared" si="303"/>
        <v>360</v>
      </c>
      <c r="H1727" t="str">
        <f t="shared" si="304"/>
        <v>Apr 6, 2020</v>
      </c>
      <c r="I1727" t="str">
        <f t="shared" si="306"/>
        <v>19:16</v>
      </c>
      <c r="J1727" s="5">
        <f t="shared" si="307"/>
        <v>1.3587962962962963E-2</v>
      </c>
      <c r="K1727">
        <f t="shared" si="305"/>
        <v>1.3379629629629628E-2</v>
      </c>
      <c r="L1727">
        <f t="shared" si="308"/>
        <v>1.4305555555555557E-2</v>
      </c>
      <c r="M1727">
        <f t="shared" si="311"/>
        <v>9.25925925925929E-4</v>
      </c>
    </row>
    <row r="1728" spans="1:13" x14ac:dyDescent="0.2">
      <c r="A1728">
        <v>1727</v>
      </c>
      <c r="B1728" t="s">
        <v>1639</v>
      </c>
      <c r="C1728" t="s">
        <v>1693</v>
      </c>
      <c r="D1728" t="str">
        <f t="shared" si="312"/>
        <v>Dominic Raab</v>
      </c>
      <c r="E1728" t="str">
        <f t="shared" si="313"/>
        <v>19:52</v>
      </c>
      <c r="F1728">
        <f t="shared" si="303"/>
        <v>452</v>
      </c>
      <c r="H1728" t="str">
        <f t="shared" si="304"/>
        <v>Apr 6, 2020</v>
      </c>
      <c r="I1728" t="str">
        <f t="shared" si="306"/>
        <v>19:52</v>
      </c>
      <c r="J1728" s="5">
        <f t="shared" si="307"/>
        <v>1.3796296296296298E-2</v>
      </c>
      <c r="K1728">
        <f t="shared" si="305"/>
        <v>0</v>
      </c>
      <c r="L1728">
        <f t="shared" si="308"/>
        <v>2.0405092592592593E-2</v>
      </c>
      <c r="M1728">
        <f t="shared" si="311"/>
        <v>2.0405092592592593E-2</v>
      </c>
    </row>
    <row r="1729" spans="1:13" x14ac:dyDescent="0.2">
      <c r="A1729">
        <v>1728</v>
      </c>
      <c r="B1729" t="s">
        <v>1639</v>
      </c>
      <c r="C1729" t="s">
        <v>1694</v>
      </c>
      <c r="D1729" t="str">
        <f t="shared" si="312"/>
        <v>Chris Witty</v>
      </c>
      <c r="E1729" t="str">
        <f t="shared" si="313"/>
        <v>20:16</v>
      </c>
      <c r="F1729">
        <f t="shared" si="303"/>
        <v>353</v>
      </c>
      <c r="H1729" t="str">
        <f t="shared" si="304"/>
        <v>Apr 6, 2020</v>
      </c>
      <c r="I1729" t="str">
        <f t="shared" si="306"/>
        <v>20:16</v>
      </c>
      <c r="J1729" s="5">
        <f t="shared" si="307"/>
        <v>1.4074074074074074E-2</v>
      </c>
      <c r="K1729">
        <f t="shared" si="305"/>
        <v>6.9212962962962969E-3</v>
      </c>
      <c r="L1729">
        <f t="shared" si="308"/>
        <v>1.8576388888888889E-2</v>
      </c>
      <c r="M1729">
        <f t="shared" si="311"/>
        <v>1.1655092592592592E-2</v>
      </c>
    </row>
    <row r="1730" spans="1:13" x14ac:dyDescent="0.2">
      <c r="A1730">
        <v>1729</v>
      </c>
      <c r="B1730" t="s">
        <v>1639</v>
      </c>
      <c r="C1730" t="s">
        <v>1695</v>
      </c>
      <c r="D1730" t="str">
        <f t="shared" si="312"/>
        <v>Dominic Raab</v>
      </c>
      <c r="E1730" t="str">
        <f t="shared" si="313"/>
        <v>20:33</v>
      </c>
      <c r="F1730">
        <f t="shared" ref="F1730:F1793" si="314">LEN(C1730)</f>
        <v>51</v>
      </c>
      <c r="H1730" t="str">
        <f t="shared" ref="H1730:H1793" si="315">IF(ISBLANK(G1730),H1729,C1730)</f>
        <v>Apr 6, 2020</v>
      </c>
      <c r="I1730" t="str">
        <f t="shared" si="306"/>
        <v>20:33</v>
      </c>
      <c r="J1730" s="5">
        <f t="shared" si="307"/>
        <v>1.4270833333333335E-2</v>
      </c>
      <c r="K1730">
        <f t="shared" ref="K1730:K1793" si="316">_xlfn.MINIFS(J:J,D:D,D1730,B:B,B1730)</f>
        <v>0</v>
      </c>
      <c r="L1730">
        <f t="shared" si="308"/>
        <v>2.0405092592592593E-2</v>
      </c>
      <c r="M1730">
        <f t="shared" si="311"/>
        <v>2.0405092592592593E-2</v>
      </c>
    </row>
    <row r="1731" spans="1:13" x14ac:dyDescent="0.2">
      <c r="A1731">
        <v>1730</v>
      </c>
      <c r="B1731" t="s">
        <v>1639</v>
      </c>
      <c r="C1731" t="s">
        <v>1696</v>
      </c>
      <c r="D1731" t="str">
        <f t="shared" si="312"/>
        <v>Tom Newton Dunn</v>
      </c>
      <c r="E1731" t="str">
        <f t="shared" si="313"/>
        <v>20:36</v>
      </c>
      <c r="F1731">
        <f t="shared" si="314"/>
        <v>279</v>
      </c>
      <c r="H1731" t="str">
        <f t="shared" si="315"/>
        <v>Apr 6, 2020</v>
      </c>
      <c r="I1731" t="str">
        <f t="shared" si="306"/>
        <v>20:36</v>
      </c>
      <c r="J1731" s="5">
        <f t="shared" si="307"/>
        <v>1.4305555555555557E-2</v>
      </c>
      <c r="K1731">
        <f t="shared" si="316"/>
        <v>1.3379629629629628E-2</v>
      </c>
      <c r="L1731">
        <f t="shared" si="308"/>
        <v>1.4305555555555557E-2</v>
      </c>
      <c r="M1731">
        <f t="shared" si="311"/>
        <v>9.25925925925929E-4</v>
      </c>
    </row>
    <row r="1732" spans="1:13" x14ac:dyDescent="0.2">
      <c r="A1732">
        <v>1731</v>
      </c>
      <c r="B1732" t="s">
        <v>1639</v>
      </c>
      <c r="C1732" t="s">
        <v>1697</v>
      </c>
      <c r="D1732" t="str">
        <f t="shared" si="312"/>
        <v>Professor Whitty</v>
      </c>
      <c r="E1732" t="str">
        <f t="shared" si="313"/>
        <v>20:50</v>
      </c>
      <c r="F1732">
        <f t="shared" si="314"/>
        <v>657</v>
      </c>
      <c r="H1732" t="str">
        <f t="shared" si="315"/>
        <v>Apr 6, 2020</v>
      </c>
      <c r="I1732" t="str">
        <f t="shared" si="306"/>
        <v>20:50</v>
      </c>
      <c r="J1732" s="5">
        <f t="shared" si="307"/>
        <v>1.4467592592592593E-2</v>
      </c>
      <c r="K1732">
        <f t="shared" si="316"/>
        <v>1.1145833333333334E-2</v>
      </c>
      <c r="L1732">
        <f t="shared" si="308"/>
        <v>1.4467592592592593E-2</v>
      </c>
      <c r="M1732">
        <f t="shared" si="311"/>
        <v>3.3217592592592587E-3</v>
      </c>
    </row>
    <row r="1733" spans="1:13" x14ac:dyDescent="0.2">
      <c r="A1733">
        <v>1732</v>
      </c>
      <c r="B1733" t="s">
        <v>1639</v>
      </c>
      <c r="C1733" t="s">
        <v>1698</v>
      </c>
      <c r="D1733" t="str">
        <f t="shared" si="312"/>
        <v>Dominic Raab</v>
      </c>
      <c r="E1733" t="str">
        <f t="shared" si="313"/>
        <v>21:25</v>
      </c>
      <c r="F1733">
        <f t="shared" si="314"/>
        <v>49</v>
      </c>
      <c r="H1733" t="str">
        <f t="shared" si="315"/>
        <v>Apr 6, 2020</v>
      </c>
      <c r="I1733" t="str">
        <f t="shared" si="306"/>
        <v>21:25</v>
      </c>
      <c r="J1733" s="5">
        <f t="shared" si="307"/>
        <v>1.4872685185185185E-2</v>
      </c>
      <c r="K1733">
        <f t="shared" si="316"/>
        <v>0</v>
      </c>
      <c r="L1733">
        <f t="shared" si="308"/>
        <v>2.0405092592592593E-2</v>
      </c>
      <c r="M1733">
        <f t="shared" si="311"/>
        <v>2.0405092592592593E-2</v>
      </c>
    </row>
    <row r="1734" spans="1:13" x14ac:dyDescent="0.2">
      <c r="A1734">
        <v>1733</v>
      </c>
      <c r="B1734" t="s">
        <v>1639</v>
      </c>
      <c r="C1734" t="s">
        <v>1699</v>
      </c>
      <c r="D1734" t="str">
        <f t="shared" si="312"/>
        <v>Chris Smyth</v>
      </c>
      <c r="E1734" t="str">
        <f t="shared" si="313"/>
        <v>21:26</v>
      </c>
      <c r="F1734">
        <f t="shared" si="314"/>
        <v>607</v>
      </c>
      <c r="H1734" t="str">
        <f t="shared" si="315"/>
        <v>Apr 6, 2020</v>
      </c>
      <c r="I1734" t="str">
        <f t="shared" ref="I1734:I1797" si="317">IF(D1734=D1733,I1733,E1734)</f>
        <v>21:26</v>
      </c>
      <c r="J1734" s="5">
        <f t="shared" ref="J1734:J1797" si="318">TIME(0,LEFT(E1734,2),RIGHT(E1734,2))</f>
        <v>1.4884259259259259E-2</v>
      </c>
      <c r="K1734">
        <f t="shared" si="316"/>
        <v>1.4884259259259259E-2</v>
      </c>
      <c r="L1734">
        <f t="shared" ref="L1734:L1797" si="319">_xlfn.MAXIFS(J:J,D:D,D1734,B:B,B1734)</f>
        <v>1.7511574074074072E-2</v>
      </c>
      <c r="M1734">
        <f t="shared" si="311"/>
        <v>2.6273148148148132E-3</v>
      </c>
    </row>
    <row r="1735" spans="1:13" x14ac:dyDescent="0.2">
      <c r="A1735">
        <v>1734</v>
      </c>
      <c r="B1735" t="s">
        <v>1639</v>
      </c>
      <c r="C1735" t="s">
        <v>1700</v>
      </c>
      <c r="D1735" t="str">
        <f t="shared" si="312"/>
        <v>Chris Smyth</v>
      </c>
      <c r="E1735" t="str">
        <f t="shared" si="313"/>
        <v>21:59</v>
      </c>
      <c r="F1735">
        <f t="shared" si="314"/>
        <v>229</v>
      </c>
      <c r="H1735" t="str">
        <f t="shared" si="315"/>
        <v>Apr 6, 2020</v>
      </c>
      <c r="I1735" t="str">
        <f t="shared" si="317"/>
        <v>21:26</v>
      </c>
      <c r="J1735" s="5">
        <f t="shared" si="318"/>
        <v>1.5266203703703705E-2</v>
      </c>
      <c r="K1735">
        <f t="shared" si="316"/>
        <v>1.4884259259259259E-2</v>
      </c>
      <c r="L1735">
        <f t="shared" si="319"/>
        <v>1.7511574074074072E-2</v>
      </c>
      <c r="M1735">
        <f t="shared" si="311"/>
        <v>2.6273148148148132E-3</v>
      </c>
    </row>
    <row r="1736" spans="1:13" x14ac:dyDescent="0.2">
      <c r="A1736">
        <v>1735</v>
      </c>
      <c r="B1736" t="s">
        <v>1639</v>
      </c>
      <c r="C1736" t="s">
        <v>1701</v>
      </c>
      <c r="D1736" t="str">
        <f t="shared" si="312"/>
        <v>Dominic Raab</v>
      </c>
      <c r="E1736" t="str">
        <f t="shared" si="313"/>
        <v>22:12</v>
      </c>
      <c r="F1736">
        <f t="shared" si="314"/>
        <v>50</v>
      </c>
      <c r="H1736" t="str">
        <f t="shared" si="315"/>
        <v>Apr 6, 2020</v>
      </c>
      <c r="I1736" t="str">
        <f t="shared" si="317"/>
        <v>22:12</v>
      </c>
      <c r="J1736" s="5">
        <f t="shared" si="318"/>
        <v>1.5416666666666667E-2</v>
      </c>
      <c r="K1736">
        <f t="shared" si="316"/>
        <v>0</v>
      </c>
      <c r="L1736">
        <f t="shared" si="319"/>
        <v>2.0405092592592593E-2</v>
      </c>
      <c r="M1736">
        <f t="shared" si="311"/>
        <v>2.0405092592592593E-2</v>
      </c>
    </row>
    <row r="1737" spans="1:13" x14ac:dyDescent="0.2">
      <c r="A1737">
        <v>1736</v>
      </c>
      <c r="B1737" t="s">
        <v>1639</v>
      </c>
      <c r="C1737" t="s">
        <v>1702</v>
      </c>
      <c r="D1737" t="str">
        <f t="shared" si="312"/>
        <v>Chris Witty</v>
      </c>
      <c r="E1737" t="str">
        <f t="shared" si="313"/>
        <v>22:14</v>
      </c>
      <c r="F1737">
        <f t="shared" si="314"/>
        <v>721</v>
      </c>
      <c r="H1737" t="str">
        <f t="shared" si="315"/>
        <v>Apr 6, 2020</v>
      </c>
      <c r="I1737" t="str">
        <f t="shared" si="317"/>
        <v>22:14</v>
      </c>
      <c r="J1737" s="5">
        <f t="shared" si="318"/>
        <v>1.5439814814814816E-2</v>
      </c>
      <c r="K1737">
        <f t="shared" si="316"/>
        <v>6.9212962962962969E-3</v>
      </c>
      <c r="L1737">
        <f t="shared" si="319"/>
        <v>1.8576388888888889E-2</v>
      </c>
      <c r="M1737">
        <f t="shared" si="311"/>
        <v>1.1655092592592592E-2</v>
      </c>
    </row>
    <row r="1738" spans="1:13" x14ac:dyDescent="0.2">
      <c r="A1738">
        <v>1737</v>
      </c>
      <c r="B1738" t="s">
        <v>1639</v>
      </c>
      <c r="C1738" t="s">
        <v>1703</v>
      </c>
      <c r="D1738" t="str">
        <f t="shared" si="312"/>
        <v>Chris Witty</v>
      </c>
      <c r="E1738" t="str">
        <f t="shared" si="313"/>
        <v>23:02</v>
      </c>
      <c r="F1738">
        <f t="shared" si="314"/>
        <v>395</v>
      </c>
      <c r="H1738" t="str">
        <f t="shared" si="315"/>
        <v>Apr 6, 2020</v>
      </c>
      <c r="I1738" t="str">
        <f t="shared" si="317"/>
        <v>22:14</v>
      </c>
      <c r="J1738" s="5">
        <f t="shared" si="318"/>
        <v>1.5995370370370372E-2</v>
      </c>
      <c r="K1738">
        <f t="shared" si="316"/>
        <v>6.9212962962962969E-3</v>
      </c>
      <c r="L1738">
        <f t="shared" si="319"/>
        <v>1.8576388888888889E-2</v>
      </c>
      <c r="M1738">
        <f t="shared" si="311"/>
        <v>1.1655092592592592E-2</v>
      </c>
    </row>
    <row r="1739" spans="1:13" x14ac:dyDescent="0.2">
      <c r="A1739">
        <v>1738</v>
      </c>
      <c r="B1739" t="s">
        <v>1639</v>
      </c>
      <c r="C1739" t="s">
        <v>1704</v>
      </c>
      <c r="D1739" t="str">
        <f t="shared" si="312"/>
        <v>Chris Witty</v>
      </c>
      <c r="E1739" t="str">
        <f t="shared" si="313"/>
        <v>23:25</v>
      </c>
      <c r="F1739">
        <f t="shared" si="314"/>
        <v>726</v>
      </c>
      <c r="H1739" t="str">
        <f t="shared" si="315"/>
        <v>Apr 6, 2020</v>
      </c>
      <c r="I1739" t="str">
        <f t="shared" si="317"/>
        <v>22:14</v>
      </c>
      <c r="J1739" s="5">
        <f t="shared" si="318"/>
        <v>1.6261574074074074E-2</v>
      </c>
      <c r="K1739">
        <f t="shared" si="316"/>
        <v>6.9212962962962969E-3</v>
      </c>
      <c r="L1739">
        <f t="shared" si="319"/>
        <v>1.8576388888888889E-2</v>
      </c>
      <c r="M1739">
        <f t="shared" si="311"/>
        <v>1.1655092592592592E-2</v>
      </c>
    </row>
    <row r="1740" spans="1:13" x14ac:dyDescent="0.2">
      <c r="A1740">
        <v>1739</v>
      </c>
      <c r="B1740" t="s">
        <v>1639</v>
      </c>
      <c r="C1740" t="s">
        <v>1705</v>
      </c>
      <c r="D1740" t="str">
        <f t="shared" ref="D1740:D1755" si="320">LEFT(C1740,FIND("(",C1740)-3)</f>
        <v>Chris Witty</v>
      </c>
      <c r="E1740" t="str">
        <f t="shared" ref="E1740:E1755" si="321">MID(C1740,FIND("(",C1740)+1,5)</f>
        <v>24:03</v>
      </c>
      <c r="F1740">
        <f t="shared" si="314"/>
        <v>178</v>
      </c>
      <c r="H1740" t="str">
        <f t="shared" si="315"/>
        <v>Apr 6, 2020</v>
      </c>
      <c r="I1740" t="str">
        <f t="shared" si="317"/>
        <v>22:14</v>
      </c>
      <c r="J1740" s="5">
        <f t="shared" si="318"/>
        <v>1.6701388888888887E-2</v>
      </c>
      <c r="K1740">
        <f t="shared" si="316"/>
        <v>6.9212962962962969E-3</v>
      </c>
      <c r="L1740">
        <f t="shared" si="319"/>
        <v>1.8576388888888889E-2</v>
      </c>
      <c r="M1740">
        <f t="shared" si="311"/>
        <v>1.1655092592592592E-2</v>
      </c>
    </row>
    <row r="1741" spans="1:13" x14ac:dyDescent="0.2">
      <c r="A1741">
        <v>1740</v>
      </c>
      <c r="B1741" t="s">
        <v>1639</v>
      </c>
      <c r="C1741" t="s">
        <v>1706</v>
      </c>
      <c r="D1741" t="str">
        <f t="shared" si="320"/>
        <v>Dominic Raab</v>
      </c>
      <c r="E1741" t="str">
        <f t="shared" si="321"/>
        <v>24:11</v>
      </c>
      <c r="F1741">
        <f t="shared" si="314"/>
        <v>390</v>
      </c>
      <c r="H1741" t="str">
        <f t="shared" si="315"/>
        <v>Apr 6, 2020</v>
      </c>
      <c r="I1741" t="str">
        <f t="shared" si="317"/>
        <v>24:11</v>
      </c>
      <c r="J1741" s="5">
        <f t="shared" si="318"/>
        <v>1.6793981481481483E-2</v>
      </c>
      <c r="K1741">
        <f t="shared" si="316"/>
        <v>0</v>
      </c>
      <c r="L1741">
        <f t="shared" si="319"/>
        <v>2.0405092592592593E-2</v>
      </c>
      <c r="M1741">
        <f t="shared" si="311"/>
        <v>2.0405092592592593E-2</v>
      </c>
    </row>
    <row r="1742" spans="1:13" x14ac:dyDescent="0.2">
      <c r="A1742">
        <v>1741</v>
      </c>
      <c r="B1742" t="s">
        <v>1639</v>
      </c>
      <c r="C1742" t="s">
        <v>1707</v>
      </c>
      <c r="D1742" t="str">
        <f t="shared" si="320"/>
        <v>Chris Smyth</v>
      </c>
      <c r="E1742" t="str">
        <f t="shared" si="321"/>
        <v>24:31</v>
      </c>
      <c r="F1742">
        <f t="shared" si="314"/>
        <v>279</v>
      </c>
      <c r="H1742" t="str">
        <f t="shared" si="315"/>
        <v>Apr 6, 2020</v>
      </c>
      <c r="I1742" t="str">
        <f t="shared" si="317"/>
        <v>24:31</v>
      </c>
      <c r="J1742" s="5">
        <f t="shared" si="318"/>
        <v>1.7025462962962961E-2</v>
      </c>
      <c r="K1742">
        <f t="shared" si="316"/>
        <v>1.4884259259259259E-2</v>
      </c>
      <c r="L1742">
        <f t="shared" si="319"/>
        <v>1.7511574074074072E-2</v>
      </c>
      <c r="M1742">
        <f t="shared" si="311"/>
        <v>2.6273148148148132E-3</v>
      </c>
    </row>
    <row r="1743" spans="1:13" x14ac:dyDescent="0.2">
      <c r="A1743">
        <v>1742</v>
      </c>
      <c r="B1743" t="s">
        <v>1639</v>
      </c>
      <c r="C1743" t="s">
        <v>1708</v>
      </c>
      <c r="D1743" t="str">
        <f t="shared" si="320"/>
        <v>Chris Witty</v>
      </c>
      <c r="E1743" t="str">
        <f t="shared" si="321"/>
        <v>24:43</v>
      </c>
      <c r="F1743">
        <f t="shared" si="314"/>
        <v>558</v>
      </c>
      <c r="H1743" t="str">
        <f t="shared" si="315"/>
        <v>Apr 6, 2020</v>
      </c>
      <c r="I1743" t="str">
        <f t="shared" si="317"/>
        <v>24:43</v>
      </c>
      <c r="J1743" s="5">
        <f t="shared" si="318"/>
        <v>1.7164351851851851E-2</v>
      </c>
      <c r="K1743">
        <f t="shared" si="316"/>
        <v>6.9212962962962969E-3</v>
      </c>
      <c r="L1743">
        <f t="shared" si="319"/>
        <v>1.8576388888888889E-2</v>
      </c>
      <c r="M1743">
        <f t="shared" si="311"/>
        <v>1.1655092592592592E-2</v>
      </c>
    </row>
    <row r="1744" spans="1:13" x14ac:dyDescent="0.2">
      <c r="A1744">
        <v>1743</v>
      </c>
      <c r="B1744" t="s">
        <v>1639</v>
      </c>
      <c r="C1744" t="s">
        <v>1709</v>
      </c>
      <c r="D1744" t="str">
        <f t="shared" si="320"/>
        <v>Chris Smyth</v>
      </c>
      <c r="E1744" t="str">
        <f t="shared" si="321"/>
        <v>25:13</v>
      </c>
      <c r="F1744">
        <f t="shared" si="314"/>
        <v>45</v>
      </c>
      <c r="H1744" t="str">
        <f t="shared" si="315"/>
        <v>Apr 6, 2020</v>
      </c>
      <c r="I1744" t="str">
        <f t="shared" si="317"/>
        <v>25:13</v>
      </c>
      <c r="J1744" s="5">
        <f t="shared" si="318"/>
        <v>1.7511574074074072E-2</v>
      </c>
      <c r="K1744">
        <f t="shared" si="316"/>
        <v>1.4884259259259259E-2</v>
      </c>
      <c r="L1744">
        <f t="shared" si="319"/>
        <v>1.7511574074074072E-2</v>
      </c>
      <c r="M1744">
        <f t="shared" si="311"/>
        <v>2.6273148148148132E-3</v>
      </c>
    </row>
    <row r="1745" spans="1:13" x14ac:dyDescent="0.2">
      <c r="A1745">
        <v>1744</v>
      </c>
      <c r="B1745" t="s">
        <v>1639</v>
      </c>
      <c r="C1745" t="s">
        <v>1710</v>
      </c>
      <c r="D1745" t="str">
        <f t="shared" si="320"/>
        <v>Anna</v>
      </c>
      <c r="E1745" t="str">
        <f t="shared" si="321"/>
        <v>25:18</v>
      </c>
      <c r="F1745">
        <f t="shared" si="314"/>
        <v>653</v>
      </c>
      <c r="H1745" t="str">
        <f t="shared" si="315"/>
        <v>Apr 6, 2020</v>
      </c>
      <c r="I1745" t="str">
        <f t="shared" si="317"/>
        <v>25:18</v>
      </c>
      <c r="J1745" s="5">
        <f t="shared" si="318"/>
        <v>1.7569444444444447E-2</v>
      </c>
      <c r="K1745">
        <f t="shared" si="316"/>
        <v>1.7569444444444447E-2</v>
      </c>
      <c r="L1745">
        <f t="shared" si="319"/>
        <v>1.8888888888888889E-2</v>
      </c>
      <c r="M1745">
        <f t="shared" si="311"/>
        <v>1.3194444444444425E-3</v>
      </c>
    </row>
    <row r="1746" spans="1:13" x14ac:dyDescent="0.2">
      <c r="A1746">
        <v>1745</v>
      </c>
      <c r="B1746" t="s">
        <v>1639</v>
      </c>
      <c r="C1746" t="s">
        <v>1711</v>
      </c>
      <c r="D1746" t="str">
        <f t="shared" si="320"/>
        <v>Dominic Raab</v>
      </c>
      <c r="E1746" t="str">
        <f t="shared" si="321"/>
        <v>25:57</v>
      </c>
      <c r="F1746">
        <f t="shared" si="314"/>
        <v>775</v>
      </c>
      <c r="H1746" t="str">
        <f t="shared" si="315"/>
        <v>Apr 6, 2020</v>
      </c>
      <c r="I1746" t="str">
        <f t="shared" si="317"/>
        <v>25:57</v>
      </c>
      <c r="J1746" s="5">
        <f t="shared" si="318"/>
        <v>1.8020833333333333E-2</v>
      </c>
      <c r="K1746">
        <f t="shared" si="316"/>
        <v>0</v>
      </c>
      <c r="L1746">
        <f t="shared" si="319"/>
        <v>2.0405092592592593E-2</v>
      </c>
      <c r="M1746">
        <f t="shared" si="311"/>
        <v>2.0405092592592593E-2</v>
      </c>
    </row>
    <row r="1747" spans="1:13" x14ac:dyDescent="0.2">
      <c r="A1747">
        <v>1746</v>
      </c>
      <c r="B1747" t="s">
        <v>1639</v>
      </c>
      <c r="C1747" t="s">
        <v>1712</v>
      </c>
      <c r="D1747" t="str">
        <f t="shared" si="320"/>
        <v>Chris Witty</v>
      </c>
      <c r="E1747" t="str">
        <f t="shared" si="321"/>
        <v>26:45</v>
      </c>
      <c r="F1747">
        <f t="shared" si="314"/>
        <v>427</v>
      </c>
      <c r="H1747" t="str">
        <f t="shared" si="315"/>
        <v>Apr 6, 2020</v>
      </c>
      <c r="I1747" t="str">
        <f t="shared" si="317"/>
        <v>26:45</v>
      </c>
      <c r="J1747" s="5">
        <f t="shared" si="318"/>
        <v>1.8576388888888889E-2</v>
      </c>
      <c r="K1747">
        <f t="shared" si="316"/>
        <v>6.9212962962962969E-3</v>
      </c>
      <c r="L1747">
        <f t="shared" si="319"/>
        <v>1.8576388888888889E-2</v>
      </c>
      <c r="M1747">
        <f t="shared" si="311"/>
        <v>1.1655092592592592E-2</v>
      </c>
    </row>
    <row r="1748" spans="1:13" x14ac:dyDescent="0.2">
      <c r="A1748">
        <v>1747</v>
      </c>
      <c r="B1748" t="s">
        <v>1639</v>
      </c>
      <c r="C1748" t="s">
        <v>1713</v>
      </c>
      <c r="D1748" t="str">
        <f t="shared" si="320"/>
        <v>Dominic Raab</v>
      </c>
      <c r="E1748" t="str">
        <f t="shared" si="321"/>
        <v>27:07</v>
      </c>
      <c r="F1748">
        <f t="shared" si="314"/>
        <v>74</v>
      </c>
      <c r="H1748" t="str">
        <f t="shared" si="315"/>
        <v>Apr 6, 2020</v>
      </c>
      <c r="I1748" t="str">
        <f t="shared" si="317"/>
        <v>27:07</v>
      </c>
      <c r="J1748" s="5">
        <f t="shared" si="318"/>
        <v>1.8831018518518518E-2</v>
      </c>
      <c r="K1748">
        <f t="shared" si="316"/>
        <v>0</v>
      </c>
      <c r="L1748">
        <f t="shared" si="319"/>
        <v>2.0405092592592593E-2</v>
      </c>
      <c r="M1748">
        <f t="shared" si="311"/>
        <v>2.0405092592592593E-2</v>
      </c>
    </row>
    <row r="1749" spans="1:13" x14ac:dyDescent="0.2">
      <c r="A1749">
        <v>1748</v>
      </c>
      <c r="B1749" t="s">
        <v>1639</v>
      </c>
      <c r="C1749" t="s">
        <v>1714</v>
      </c>
      <c r="D1749" t="str">
        <f t="shared" si="320"/>
        <v>Anna</v>
      </c>
      <c r="E1749" t="str">
        <f t="shared" si="321"/>
        <v>27:12</v>
      </c>
      <c r="F1749">
        <f t="shared" si="314"/>
        <v>300</v>
      </c>
      <c r="H1749" t="str">
        <f t="shared" si="315"/>
        <v>Apr 6, 2020</v>
      </c>
      <c r="I1749" t="str">
        <f t="shared" si="317"/>
        <v>27:12</v>
      </c>
      <c r="J1749" s="5">
        <f t="shared" si="318"/>
        <v>1.8888888888888889E-2</v>
      </c>
      <c r="K1749">
        <f t="shared" si="316"/>
        <v>1.7569444444444447E-2</v>
      </c>
      <c r="L1749">
        <f t="shared" si="319"/>
        <v>1.8888888888888889E-2</v>
      </c>
      <c r="M1749">
        <f t="shared" si="311"/>
        <v>1.3194444444444425E-3</v>
      </c>
    </row>
    <row r="1750" spans="1:13" x14ac:dyDescent="0.2">
      <c r="A1750">
        <v>1749</v>
      </c>
      <c r="B1750" t="s">
        <v>1639</v>
      </c>
      <c r="C1750" t="s">
        <v>1715</v>
      </c>
      <c r="D1750" t="str">
        <f t="shared" si="320"/>
        <v>Dominic Raab</v>
      </c>
      <c r="E1750" t="str">
        <f t="shared" si="321"/>
        <v>27:29</v>
      </c>
      <c r="F1750">
        <f t="shared" si="314"/>
        <v>530</v>
      </c>
      <c r="H1750" t="str">
        <f t="shared" si="315"/>
        <v>Apr 6, 2020</v>
      </c>
      <c r="I1750" t="str">
        <f t="shared" si="317"/>
        <v>27:29</v>
      </c>
      <c r="J1750" s="5">
        <f t="shared" si="318"/>
        <v>1.9085648148148147E-2</v>
      </c>
      <c r="K1750">
        <f t="shared" si="316"/>
        <v>0</v>
      </c>
      <c r="L1750">
        <f t="shared" si="319"/>
        <v>2.0405092592592593E-2</v>
      </c>
      <c r="M1750">
        <f t="shared" si="311"/>
        <v>2.0405092592592593E-2</v>
      </c>
    </row>
    <row r="1751" spans="1:13" x14ac:dyDescent="0.2">
      <c r="A1751">
        <v>1750</v>
      </c>
      <c r="B1751" t="s">
        <v>1639</v>
      </c>
      <c r="C1751" t="s">
        <v>1716</v>
      </c>
      <c r="D1751" t="str">
        <f t="shared" si="320"/>
        <v>Dominic Raab</v>
      </c>
      <c r="E1751" t="str">
        <f t="shared" si="321"/>
        <v>28:02</v>
      </c>
      <c r="F1751">
        <f t="shared" si="314"/>
        <v>67</v>
      </c>
      <c r="H1751" t="str">
        <f t="shared" si="315"/>
        <v>Apr 6, 2020</v>
      </c>
      <c r="I1751" t="str">
        <f t="shared" si="317"/>
        <v>27:29</v>
      </c>
      <c r="J1751" s="5">
        <f t="shared" si="318"/>
        <v>1.9467592592592595E-2</v>
      </c>
      <c r="K1751">
        <f t="shared" si="316"/>
        <v>0</v>
      </c>
      <c r="L1751">
        <f t="shared" si="319"/>
        <v>2.0405092592592593E-2</v>
      </c>
      <c r="M1751">
        <f t="shared" si="311"/>
        <v>2.0405092592592593E-2</v>
      </c>
    </row>
    <row r="1752" spans="1:13" x14ac:dyDescent="0.2">
      <c r="A1752">
        <v>1751</v>
      </c>
      <c r="B1752" t="s">
        <v>1639</v>
      </c>
      <c r="C1752" t="s">
        <v>1717</v>
      </c>
      <c r="D1752" t="str">
        <f t="shared" si="320"/>
        <v>Stephan</v>
      </c>
      <c r="E1752" t="str">
        <f t="shared" si="321"/>
        <v>28:05</v>
      </c>
      <c r="F1752">
        <f t="shared" si="314"/>
        <v>559</v>
      </c>
      <c r="H1752" t="str">
        <f t="shared" si="315"/>
        <v>Apr 6, 2020</v>
      </c>
      <c r="I1752" t="str">
        <f t="shared" si="317"/>
        <v>28:05</v>
      </c>
      <c r="J1752" s="5">
        <f t="shared" si="318"/>
        <v>1.9502314814814816E-2</v>
      </c>
      <c r="K1752">
        <f t="shared" si="316"/>
        <v>1.9502314814814816E-2</v>
      </c>
      <c r="L1752">
        <f t="shared" si="319"/>
        <v>2.0254629629629629E-2</v>
      </c>
      <c r="M1752">
        <f t="shared" si="311"/>
        <v>7.523148148148133E-4</v>
      </c>
    </row>
    <row r="1753" spans="1:13" x14ac:dyDescent="0.2">
      <c r="A1753">
        <v>1752</v>
      </c>
      <c r="B1753" t="s">
        <v>1639</v>
      </c>
      <c r="C1753" t="s">
        <v>1718</v>
      </c>
      <c r="D1753" t="str">
        <f t="shared" si="320"/>
        <v>Dominic Raab</v>
      </c>
      <c r="E1753" t="str">
        <f t="shared" si="321"/>
        <v>28:42</v>
      </c>
      <c r="F1753">
        <f t="shared" si="314"/>
        <v>545</v>
      </c>
      <c r="H1753" t="str">
        <f t="shared" si="315"/>
        <v>Apr 6, 2020</v>
      </c>
      <c r="I1753" t="str">
        <f t="shared" si="317"/>
        <v>28:42</v>
      </c>
      <c r="J1753" s="5">
        <f t="shared" si="318"/>
        <v>1.9930555555555556E-2</v>
      </c>
      <c r="K1753">
        <f t="shared" si="316"/>
        <v>0</v>
      </c>
      <c r="L1753">
        <f t="shared" si="319"/>
        <v>2.0405092592592593E-2</v>
      </c>
      <c r="M1753">
        <f t="shared" si="311"/>
        <v>2.0405092592592593E-2</v>
      </c>
    </row>
    <row r="1754" spans="1:13" x14ac:dyDescent="0.2">
      <c r="A1754">
        <v>1753</v>
      </c>
      <c r="B1754" t="s">
        <v>1639</v>
      </c>
      <c r="C1754" t="s">
        <v>1719</v>
      </c>
      <c r="D1754" t="str">
        <f t="shared" si="320"/>
        <v>Stephan</v>
      </c>
      <c r="E1754" t="str">
        <f t="shared" si="321"/>
        <v>29:10</v>
      </c>
      <c r="F1754">
        <f t="shared" si="314"/>
        <v>241</v>
      </c>
      <c r="H1754" t="str">
        <f t="shared" si="315"/>
        <v>Apr 6, 2020</v>
      </c>
      <c r="I1754" t="str">
        <f t="shared" si="317"/>
        <v>29:10</v>
      </c>
      <c r="J1754" s="5">
        <f t="shared" si="318"/>
        <v>2.0254629629629629E-2</v>
      </c>
      <c r="K1754">
        <f t="shared" si="316"/>
        <v>1.9502314814814816E-2</v>
      </c>
      <c r="L1754">
        <f t="shared" si="319"/>
        <v>2.0254629629629629E-2</v>
      </c>
      <c r="M1754">
        <f t="shared" si="311"/>
        <v>7.523148148148133E-4</v>
      </c>
    </row>
    <row r="1755" spans="1:13" x14ac:dyDescent="0.2">
      <c r="A1755">
        <v>1754</v>
      </c>
      <c r="B1755" t="s">
        <v>1639</v>
      </c>
      <c r="C1755" t="s">
        <v>1720</v>
      </c>
      <c r="D1755" t="str">
        <f t="shared" si="320"/>
        <v>Dominic Raab</v>
      </c>
      <c r="E1755" t="str">
        <f t="shared" si="321"/>
        <v>29:23</v>
      </c>
      <c r="F1755">
        <f t="shared" si="314"/>
        <v>543</v>
      </c>
      <c r="H1755" t="str">
        <f t="shared" si="315"/>
        <v>Apr 6, 2020</v>
      </c>
      <c r="I1755" t="str">
        <f t="shared" si="317"/>
        <v>29:23</v>
      </c>
      <c r="J1755" s="5">
        <f t="shared" si="318"/>
        <v>2.0405092592592593E-2</v>
      </c>
      <c r="K1755">
        <f t="shared" si="316"/>
        <v>0</v>
      </c>
      <c r="L1755">
        <f t="shared" si="319"/>
        <v>2.0405092592592593E-2</v>
      </c>
      <c r="M1755">
        <f t="shared" si="311"/>
        <v>2.0405092592592593E-2</v>
      </c>
    </row>
    <row r="1756" spans="1:13" x14ac:dyDescent="0.2">
      <c r="A1756">
        <v>1755</v>
      </c>
      <c r="B1756" t="s">
        <v>1639</v>
      </c>
      <c r="C1756" t="s">
        <v>16</v>
      </c>
      <c r="F1756">
        <f t="shared" si="314"/>
        <v>295</v>
      </c>
      <c r="H1756" t="str">
        <f t="shared" si="315"/>
        <v>Apr 6, 2020</v>
      </c>
      <c r="I1756">
        <f t="shared" si="317"/>
        <v>0</v>
      </c>
      <c r="J1756" s="5" t="e">
        <f t="shared" si="318"/>
        <v>#VALUE!</v>
      </c>
      <c r="K1756">
        <f t="shared" si="316"/>
        <v>0</v>
      </c>
      <c r="L1756">
        <f t="shared" si="319"/>
        <v>0</v>
      </c>
      <c r="M1756">
        <f t="shared" si="311"/>
        <v>0</v>
      </c>
    </row>
    <row r="1757" spans="1:13" x14ac:dyDescent="0.2">
      <c r="A1757">
        <v>1756</v>
      </c>
      <c r="B1757" t="s">
        <v>1639</v>
      </c>
      <c r="C1757" t="s">
        <v>17</v>
      </c>
      <c r="F1757">
        <f t="shared" si="314"/>
        <v>173</v>
      </c>
      <c r="H1757" t="str">
        <f t="shared" si="315"/>
        <v>Apr 6, 2020</v>
      </c>
      <c r="I1757">
        <f t="shared" si="317"/>
        <v>0</v>
      </c>
      <c r="J1757" s="5" t="e">
        <f t="shared" si="318"/>
        <v>#VALUE!</v>
      </c>
      <c r="K1757">
        <f t="shared" si="316"/>
        <v>0</v>
      </c>
      <c r="L1757">
        <f t="shared" si="319"/>
        <v>0</v>
      </c>
      <c r="M1757">
        <f t="shared" si="311"/>
        <v>0</v>
      </c>
    </row>
    <row r="1758" spans="1:13" x14ac:dyDescent="0.2">
      <c r="A1758">
        <v>1757</v>
      </c>
      <c r="B1758" t="s">
        <v>1721</v>
      </c>
      <c r="C1758" t="s">
        <v>1722</v>
      </c>
      <c r="F1758">
        <f t="shared" si="314"/>
        <v>11</v>
      </c>
      <c r="G1758" t="b">
        <v>1</v>
      </c>
      <c r="H1758" t="str">
        <f t="shared" si="315"/>
        <v>Apr 8, 2020</v>
      </c>
      <c r="I1758">
        <f t="shared" si="317"/>
        <v>0</v>
      </c>
      <c r="J1758" s="5" t="e">
        <f t="shared" si="318"/>
        <v>#VALUE!</v>
      </c>
      <c r="K1758">
        <f t="shared" si="316"/>
        <v>0</v>
      </c>
      <c r="L1758">
        <f t="shared" si="319"/>
        <v>0</v>
      </c>
      <c r="M1758">
        <f t="shared" si="311"/>
        <v>0</v>
      </c>
    </row>
    <row r="1759" spans="1:13" x14ac:dyDescent="0.2">
      <c r="A1759">
        <v>1758</v>
      </c>
      <c r="B1759" t="s">
        <v>1721</v>
      </c>
      <c r="C1759" t="s">
        <v>1723</v>
      </c>
      <c r="F1759">
        <f t="shared" si="314"/>
        <v>214</v>
      </c>
      <c r="H1759" t="str">
        <f t="shared" si="315"/>
        <v>Apr 8, 2020</v>
      </c>
      <c r="I1759">
        <f t="shared" si="317"/>
        <v>0</v>
      </c>
      <c r="J1759" s="5" t="e">
        <f t="shared" si="318"/>
        <v>#VALUE!</v>
      </c>
      <c r="K1759">
        <f t="shared" si="316"/>
        <v>0</v>
      </c>
      <c r="L1759">
        <f t="shared" si="319"/>
        <v>0</v>
      </c>
      <c r="M1759">
        <f t="shared" ref="M1759:M1822" si="322">L1759-K1759</f>
        <v>0</v>
      </c>
    </row>
    <row r="1760" spans="1:13" x14ac:dyDescent="0.2">
      <c r="A1760">
        <v>1759</v>
      </c>
      <c r="B1760" t="s">
        <v>1721</v>
      </c>
      <c r="C1760" t="s">
        <v>5</v>
      </c>
      <c r="F1760">
        <f t="shared" si="314"/>
        <v>22</v>
      </c>
      <c r="H1760" t="str">
        <f t="shared" si="315"/>
        <v>Apr 8, 2020</v>
      </c>
      <c r="I1760">
        <f t="shared" si="317"/>
        <v>0</v>
      </c>
      <c r="J1760" s="5" t="e">
        <f t="shared" si="318"/>
        <v>#VALUE!</v>
      </c>
      <c r="K1760">
        <f t="shared" si="316"/>
        <v>0</v>
      </c>
      <c r="L1760">
        <f t="shared" si="319"/>
        <v>0</v>
      </c>
      <c r="M1760">
        <f t="shared" si="322"/>
        <v>0</v>
      </c>
    </row>
    <row r="1761" spans="1:13" x14ac:dyDescent="0.2">
      <c r="A1761">
        <v>1760</v>
      </c>
      <c r="B1761" t="s">
        <v>1721</v>
      </c>
      <c r="C1761" t="s">
        <v>1724</v>
      </c>
      <c r="D1761" t="str">
        <f t="shared" ref="D1761:D1792" si="323">LEFT(C1761,FIND("(",C1761)-3)</f>
        <v>Rishi Sunak</v>
      </c>
      <c r="E1761" t="str">
        <f t="shared" ref="E1761:E1792" si="324">MID(C1761,FIND("(",C1761)+1,5)</f>
        <v>00:00</v>
      </c>
      <c r="F1761">
        <f t="shared" si="314"/>
        <v>533</v>
      </c>
      <c r="H1761" t="str">
        <f t="shared" si="315"/>
        <v>Apr 8, 2020</v>
      </c>
      <c r="I1761" t="str">
        <f t="shared" si="317"/>
        <v>00:00</v>
      </c>
      <c r="J1761" s="5">
        <f t="shared" si="318"/>
        <v>0</v>
      </c>
      <c r="K1761">
        <f t="shared" si="316"/>
        <v>0</v>
      </c>
      <c r="L1761">
        <f t="shared" si="319"/>
        <v>2.6527777777777779E-2</v>
      </c>
      <c r="M1761">
        <f t="shared" si="322"/>
        <v>2.6527777777777779E-2</v>
      </c>
    </row>
    <row r="1762" spans="1:13" x14ac:dyDescent="0.2">
      <c r="A1762">
        <v>1761</v>
      </c>
      <c r="B1762" t="s">
        <v>1721</v>
      </c>
      <c r="C1762" t="s">
        <v>1725</v>
      </c>
      <c r="D1762" t="str">
        <f t="shared" si="323"/>
        <v>Rishi Sunak</v>
      </c>
      <c r="E1762" t="str">
        <f t="shared" si="324"/>
        <v>00:38</v>
      </c>
      <c r="F1762">
        <f t="shared" si="314"/>
        <v>651</v>
      </c>
      <c r="H1762" t="str">
        <f t="shared" si="315"/>
        <v>Apr 8, 2020</v>
      </c>
      <c r="I1762" t="str">
        <f t="shared" si="317"/>
        <v>00:00</v>
      </c>
      <c r="J1762" s="5">
        <f t="shared" si="318"/>
        <v>4.3981481481481481E-4</v>
      </c>
      <c r="K1762">
        <f t="shared" si="316"/>
        <v>0</v>
      </c>
      <c r="L1762">
        <f t="shared" si="319"/>
        <v>2.6527777777777779E-2</v>
      </c>
      <c r="M1762">
        <f t="shared" si="322"/>
        <v>2.6527777777777779E-2</v>
      </c>
    </row>
    <row r="1763" spans="1:13" x14ac:dyDescent="0.2">
      <c r="A1763">
        <v>1762</v>
      </c>
      <c r="B1763" t="s">
        <v>1721</v>
      </c>
      <c r="C1763" t="s">
        <v>1726</v>
      </c>
      <c r="D1763" t="str">
        <f t="shared" si="323"/>
        <v>Rishi Sunak</v>
      </c>
      <c r="E1763" t="str">
        <f t="shared" si="324"/>
        <v>01:36</v>
      </c>
      <c r="F1763">
        <f t="shared" si="314"/>
        <v>580</v>
      </c>
      <c r="H1763" t="str">
        <f t="shared" si="315"/>
        <v>Apr 8, 2020</v>
      </c>
      <c r="I1763" t="str">
        <f t="shared" si="317"/>
        <v>00:00</v>
      </c>
      <c r="J1763" s="5">
        <f t="shared" si="318"/>
        <v>1.1111111111111111E-3</v>
      </c>
      <c r="K1763">
        <f t="shared" si="316"/>
        <v>0</v>
      </c>
      <c r="L1763">
        <f t="shared" si="319"/>
        <v>2.6527777777777779E-2</v>
      </c>
      <c r="M1763">
        <f t="shared" si="322"/>
        <v>2.6527777777777779E-2</v>
      </c>
    </row>
    <row r="1764" spans="1:13" x14ac:dyDescent="0.2">
      <c r="A1764">
        <v>1763</v>
      </c>
      <c r="B1764" t="s">
        <v>1721</v>
      </c>
      <c r="C1764" t="s">
        <v>1727</v>
      </c>
      <c r="D1764" t="str">
        <f t="shared" si="323"/>
        <v>Rishi Sunak</v>
      </c>
      <c r="E1764" t="str">
        <f t="shared" si="324"/>
        <v>02:19</v>
      </c>
      <c r="F1764">
        <f t="shared" si="314"/>
        <v>477</v>
      </c>
      <c r="H1764" t="str">
        <f t="shared" si="315"/>
        <v>Apr 8, 2020</v>
      </c>
      <c r="I1764" t="str">
        <f t="shared" si="317"/>
        <v>00:00</v>
      </c>
      <c r="J1764" s="5">
        <f t="shared" si="318"/>
        <v>1.6087962962962963E-3</v>
      </c>
      <c r="K1764">
        <f t="shared" si="316"/>
        <v>0</v>
      </c>
      <c r="L1764">
        <f t="shared" si="319"/>
        <v>2.6527777777777779E-2</v>
      </c>
      <c r="M1764">
        <f t="shared" si="322"/>
        <v>2.6527777777777779E-2</v>
      </c>
    </row>
    <row r="1765" spans="1:13" x14ac:dyDescent="0.2">
      <c r="A1765">
        <v>1764</v>
      </c>
      <c r="B1765" t="s">
        <v>1721</v>
      </c>
      <c r="C1765" t="s">
        <v>1728</v>
      </c>
      <c r="D1765" t="str">
        <f t="shared" si="323"/>
        <v>Rishi Sunak</v>
      </c>
      <c r="E1765" t="str">
        <f t="shared" si="324"/>
        <v>02:49</v>
      </c>
      <c r="F1765">
        <f t="shared" si="314"/>
        <v>779</v>
      </c>
      <c r="H1765" t="str">
        <f t="shared" si="315"/>
        <v>Apr 8, 2020</v>
      </c>
      <c r="I1765" t="str">
        <f t="shared" si="317"/>
        <v>00:00</v>
      </c>
      <c r="J1765" s="5">
        <f t="shared" si="318"/>
        <v>1.9560185185185184E-3</v>
      </c>
      <c r="K1765">
        <f t="shared" si="316"/>
        <v>0</v>
      </c>
      <c r="L1765">
        <f t="shared" si="319"/>
        <v>2.6527777777777779E-2</v>
      </c>
      <c r="M1765">
        <f t="shared" si="322"/>
        <v>2.6527777777777779E-2</v>
      </c>
    </row>
    <row r="1766" spans="1:13" x14ac:dyDescent="0.2">
      <c r="A1766">
        <v>1765</v>
      </c>
      <c r="B1766" t="s">
        <v>1721</v>
      </c>
      <c r="C1766" t="s">
        <v>1729</v>
      </c>
      <c r="D1766" t="str">
        <f t="shared" si="323"/>
        <v>Rishi Sunak</v>
      </c>
      <c r="E1766" t="str">
        <f t="shared" si="324"/>
        <v>03:46</v>
      </c>
      <c r="F1766">
        <f t="shared" si="314"/>
        <v>659</v>
      </c>
      <c r="H1766" t="str">
        <f t="shared" si="315"/>
        <v>Apr 8, 2020</v>
      </c>
      <c r="I1766" t="str">
        <f t="shared" si="317"/>
        <v>00:00</v>
      </c>
      <c r="J1766" s="5">
        <f t="shared" si="318"/>
        <v>2.615740740740741E-3</v>
      </c>
      <c r="K1766">
        <f t="shared" si="316"/>
        <v>0</v>
      </c>
      <c r="L1766">
        <f t="shared" si="319"/>
        <v>2.6527777777777779E-2</v>
      </c>
      <c r="M1766">
        <f t="shared" si="322"/>
        <v>2.6527777777777779E-2</v>
      </c>
    </row>
    <row r="1767" spans="1:13" x14ac:dyDescent="0.2">
      <c r="A1767">
        <v>1766</v>
      </c>
      <c r="B1767" t="s">
        <v>1721</v>
      </c>
      <c r="C1767" t="s">
        <v>1730</v>
      </c>
      <c r="D1767" t="str">
        <f t="shared" si="323"/>
        <v>Rishi Sunak</v>
      </c>
      <c r="E1767" t="str">
        <f t="shared" si="324"/>
        <v>04:29</v>
      </c>
      <c r="F1767">
        <f t="shared" si="314"/>
        <v>293</v>
      </c>
      <c r="H1767" t="str">
        <f t="shared" si="315"/>
        <v>Apr 8, 2020</v>
      </c>
      <c r="I1767" t="str">
        <f t="shared" si="317"/>
        <v>00:00</v>
      </c>
      <c r="J1767" s="5">
        <f t="shared" si="318"/>
        <v>3.1134259259259257E-3</v>
      </c>
      <c r="K1767">
        <f t="shared" si="316"/>
        <v>0</v>
      </c>
      <c r="L1767">
        <f t="shared" si="319"/>
        <v>2.6527777777777779E-2</v>
      </c>
      <c r="M1767">
        <f t="shared" si="322"/>
        <v>2.6527777777777779E-2</v>
      </c>
    </row>
    <row r="1768" spans="1:13" x14ac:dyDescent="0.2">
      <c r="A1768">
        <v>1767</v>
      </c>
      <c r="B1768" t="s">
        <v>1721</v>
      </c>
      <c r="C1768" t="s">
        <v>1731</v>
      </c>
      <c r="D1768" t="str">
        <f t="shared" si="323"/>
        <v>Rishi Sunak</v>
      </c>
      <c r="E1768" t="str">
        <f t="shared" si="324"/>
        <v>04:54</v>
      </c>
      <c r="F1768">
        <f t="shared" si="314"/>
        <v>775</v>
      </c>
      <c r="H1768" t="str">
        <f t="shared" si="315"/>
        <v>Apr 8, 2020</v>
      </c>
      <c r="I1768" t="str">
        <f t="shared" si="317"/>
        <v>00:00</v>
      </c>
      <c r="J1768" s="5">
        <f t="shared" si="318"/>
        <v>3.4027777777777784E-3</v>
      </c>
      <c r="K1768">
        <f t="shared" si="316"/>
        <v>0</v>
      </c>
      <c r="L1768">
        <f t="shared" si="319"/>
        <v>2.6527777777777779E-2</v>
      </c>
      <c r="M1768">
        <f t="shared" si="322"/>
        <v>2.6527777777777779E-2</v>
      </c>
    </row>
    <row r="1769" spans="1:13" x14ac:dyDescent="0.2">
      <c r="A1769">
        <v>1768</v>
      </c>
      <c r="B1769" t="s">
        <v>1721</v>
      </c>
      <c r="C1769" t="s">
        <v>1732</v>
      </c>
      <c r="D1769" t="str">
        <f t="shared" si="323"/>
        <v>Rishi Sunak</v>
      </c>
      <c r="E1769" t="str">
        <f t="shared" si="324"/>
        <v>05:45</v>
      </c>
      <c r="F1769">
        <f t="shared" si="314"/>
        <v>566</v>
      </c>
      <c r="H1769" t="str">
        <f t="shared" si="315"/>
        <v>Apr 8, 2020</v>
      </c>
      <c r="I1769" t="str">
        <f t="shared" si="317"/>
        <v>00:00</v>
      </c>
      <c r="J1769" s="5">
        <f t="shared" si="318"/>
        <v>3.9930555555555561E-3</v>
      </c>
      <c r="K1769">
        <f t="shared" si="316"/>
        <v>0</v>
      </c>
      <c r="L1769">
        <f t="shared" si="319"/>
        <v>2.6527777777777779E-2</v>
      </c>
      <c r="M1769">
        <f t="shared" si="322"/>
        <v>2.6527777777777779E-2</v>
      </c>
    </row>
    <row r="1770" spans="1:13" x14ac:dyDescent="0.2">
      <c r="A1770">
        <v>1769</v>
      </c>
      <c r="B1770" t="s">
        <v>1721</v>
      </c>
      <c r="C1770" t="s">
        <v>1733</v>
      </c>
      <c r="D1770" t="str">
        <f t="shared" si="323"/>
        <v>Angela McLean</v>
      </c>
      <c r="E1770" t="str">
        <f t="shared" si="324"/>
        <v>06:37</v>
      </c>
      <c r="F1770">
        <f t="shared" si="314"/>
        <v>32</v>
      </c>
      <c r="H1770" t="str">
        <f t="shared" si="315"/>
        <v>Apr 8, 2020</v>
      </c>
      <c r="I1770" t="str">
        <f t="shared" si="317"/>
        <v>06:37</v>
      </c>
      <c r="J1770" s="5">
        <f t="shared" si="318"/>
        <v>4.5949074074074078E-3</v>
      </c>
      <c r="K1770">
        <f t="shared" si="316"/>
        <v>4.5949074074074078E-3</v>
      </c>
      <c r="L1770">
        <f t="shared" si="319"/>
        <v>6.3541666666666668E-3</v>
      </c>
      <c r="M1770">
        <f t="shared" si="322"/>
        <v>1.759259259259259E-3</v>
      </c>
    </row>
    <row r="1771" spans="1:13" x14ac:dyDescent="0.2">
      <c r="A1771">
        <v>1770</v>
      </c>
      <c r="B1771" t="s">
        <v>1721</v>
      </c>
      <c r="C1771" t="s">
        <v>1734</v>
      </c>
      <c r="D1771" t="str">
        <f t="shared" si="323"/>
        <v>Rishi Sunak</v>
      </c>
      <c r="E1771" t="str">
        <f t="shared" si="324"/>
        <v>06:37</v>
      </c>
      <c r="F1771">
        <f t="shared" si="314"/>
        <v>29</v>
      </c>
      <c r="H1771" t="str">
        <f t="shared" si="315"/>
        <v>Apr 8, 2020</v>
      </c>
      <c r="I1771" t="str">
        <f t="shared" si="317"/>
        <v>06:37</v>
      </c>
      <c r="J1771" s="5">
        <f t="shared" si="318"/>
        <v>4.5949074074074078E-3</v>
      </c>
      <c r="K1771">
        <f t="shared" si="316"/>
        <v>0</v>
      </c>
      <c r="L1771">
        <f t="shared" si="319"/>
        <v>2.6527777777777779E-2</v>
      </c>
      <c r="M1771">
        <f t="shared" si="322"/>
        <v>2.6527777777777779E-2</v>
      </c>
    </row>
    <row r="1772" spans="1:13" x14ac:dyDescent="0.2">
      <c r="A1772">
        <v>1771</v>
      </c>
      <c r="B1772" t="s">
        <v>1721</v>
      </c>
      <c r="C1772" t="s">
        <v>1735</v>
      </c>
      <c r="D1772" t="str">
        <f t="shared" si="323"/>
        <v>Angela McLean</v>
      </c>
      <c r="E1772" t="str">
        <f t="shared" si="324"/>
        <v>06:38</v>
      </c>
      <c r="F1772">
        <f t="shared" si="314"/>
        <v>763</v>
      </c>
      <c r="H1772" t="str">
        <f t="shared" si="315"/>
        <v>Apr 8, 2020</v>
      </c>
      <c r="I1772" t="str">
        <f t="shared" si="317"/>
        <v>06:38</v>
      </c>
      <c r="J1772" s="5">
        <f t="shared" si="318"/>
        <v>4.6064814814814814E-3</v>
      </c>
      <c r="K1772">
        <f t="shared" si="316"/>
        <v>4.5949074074074078E-3</v>
      </c>
      <c r="L1772">
        <f t="shared" si="319"/>
        <v>6.3541666666666668E-3</v>
      </c>
      <c r="M1772">
        <f t="shared" si="322"/>
        <v>1.759259259259259E-3</v>
      </c>
    </row>
    <row r="1773" spans="1:13" x14ac:dyDescent="0.2">
      <c r="A1773">
        <v>1772</v>
      </c>
      <c r="B1773" t="s">
        <v>1721</v>
      </c>
      <c r="C1773" t="s">
        <v>1736</v>
      </c>
      <c r="D1773" t="str">
        <f t="shared" si="323"/>
        <v>Angela McLean</v>
      </c>
      <c r="E1773" t="str">
        <f t="shared" si="324"/>
        <v>07:43</v>
      </c>
      <c r="F1773">
        <f t="shared" si="314"/>
        <v>563</v>
      </c>
      <c r="H1773" t="str">
        <f t="shared" si="315"/>
        <v>Apr 8, 2020</v>
      </c>
      <c r="I1773" t="str">
        <f t="shared" si="317"/>
        <v>06:38</v>
      </c>
      <c r="J1773" s="5">
        <f t="shared" si="318"/>
        <v>5.3587962962962964E-3</v>
      </c>
      <c r="K1773">
        <f t="shared" si="316"/>
        <v>4.5949074074074078E-3</v>
      </c>
      <c r="L1773">
        <f t="shared" si="319"/>
        <v>6.3541666666666668E-3</v>
      </c>
      <c r="M1773">
        <f t="shared" si="322"/>
        <v>1.759259259259259E-3</v>
      </c>
    </row>
    <row r="1774" spans="1:13" x14ac:dyDescent="0.2">
      <c r="A1774">
        <v>1773</v>
      </c>
      <c r="B1774" t="s">
        <v>1721</v>
      </c>
      <c r="C1774" t="s">
        <v>1737</v>
      </c>
      <c r="D1774" t="str">
        <f t="shared" si="323"/>
        <v>Angela McLean</v>
      </c>
      <c r="E1774" t="str">
        <f t="shared" si="324"/>
        <v>08:23</v>
      </c>
      <c r="F1774">
        <f t="shared" si="314"/>
        <v>580</v>
      </c>
      <c r="H1774" t="str">
        <f t="shared" si="315"/>
        <v>Apr 8, 2020</v>
      </c>
      <c r="I1774" t="str">
        <f t="shared" si="317"/>
        <v>06:38</v>
      </c>
      <c r="J1774" s="5">
        <f t="shared" si="318"/>
        <v>5.8217592592592592E-3</v>
      </c>
      <c r="K1774">
        <f t="shared" si="316"/>
        <v>4.5949074074074078E-3</v>
      </c>
      <c r="L1774">
        <f t="shared" si="319"/>
        <v>6.3541666666666668E-3</v>
      </c>
      <c r="M1774">
        <f t="shared" si="322"/>
        <v>1.759259259259259E-3</v>
      </c>
    </row>
    <row r="1775" spans="1:13" x14ac:dyDescent="0.2">
      <c r="A1775">
        <v>1774</v>
      </c>
      <c r="B1775" t="s">
        <v>1721</v>
      </c>
      <c r="C1775" t="s">
        <v>1738</v>
      </c>
      <c r="D1775" t="str">
        <f t="shared" si="323"/>
        <v>Angela McLean</v>
      </c>
      <c r="E1775" t="str">
        <f t="shared" si="324"/>
        <v>09:09</v>
      </c>
      <c r="F1775">
        <f t="shared" si="314"/>
        <v>644</v>
      </c>
      <c r="H1775" t="str">
        <f t="shared" si="315"/>
        <v>Apr 8, 2020</v>
      </c>
      <c r="I1775" t="str">
        <f t="shared" si="317"/>
        <v>06:38</v>
      </c>
      <c r="J1775" s="5">
        <f t="shared" si="318"/>
        <v>6.3541666666666668E-3</v>
      </c>
      <c r="K1775">
        <f t="shared" si="316"/>
        <v>4.5949074074074078E-3</v>
      </c>
      <c r="L1775">
        <f t="shared" si="319"/>
        <v>6.3541666666666668E-3</v>
      </c>
      <c r="M1775">
        <f t="shared" si="322"/>
        <v>1.759259259259259E-3</v>
      </c>
    </row>
    <row r="1776" spans="1:13" x14ac:dyDescent="0.2">
      <c r="A1776">
        <v>1775</v>
      </c>
      <c r="B1776" t="s">
        <v>1721</v>
      </c>
      <c r="C1776" t="s">
        <v>1739</v>
      </c>
      <c r="D1776" t="str">
        <f t="shared" si="323"/>
        <v>Rishi Sunak</v>
      </c>
      <c r="E1776" t="str">
        <f t="shared" si="324"/>
        <v>09:54</v>
      </c>
      <c r="F1776">
        <f t="shared" si="314"/>
        <v>68</v>
      </c>
      <c r="H1776" t="str">
        <f t="shared" si="315"/>
        <v>Apr 8, 2020</v>
      </c>
      <c r="I1776" t="str">
        <f t="shared" si="317"/>
        <v>09:54</v>
      </c>
      <c r="J1776" s="5">
        <f t="shared" si="318"/>
        <v>6.875E-3</v>
      </c>
      <c r="K1776">
        <f t="shared" si="316"/>
        <v>0</v>
      </c>
      <c r="L1776">
        <f t="shared" si="319"/>
        <v>2.6527777777777779E-2</v>
      </c>
      <c r="M1776">
        <f t="shared" si="322"/>
        <v>2.6527777777777779E-2</v>
      </c>
    </row>
    <row r="1777" spans="1:13" x14ac:dyDescent="0.2">
      <c r="A1777">
        <v>1776</v>
      </c>
      <c r="B1777" t="s">
        <v>1721</v>
      </c>
      <c r="C1777" t="s">
        <v>1740</v>
      </c>
      <c r="D1777" t="str">
        <f t="shared" si="323"/>
        <v>Stephen Powis</v>
      </c>
      <c r="E1777" t="str">
        <f t="shared" si="324"/>
        <v>09:57</v>
      </c>
      <c r="F1777">
        <f t="shared" si="314"/>
        <v>1071</v>
      </c>
      <c r="H1777" t="str">
        <f t="shared" si="315"/>
        <v>Apr 8, 2020</v>
      </c>
      <c r="I1777" t="str">
        <f t="shared" si="317"/>
        <v>09:57</v>
      </c>
      <c r="J1777" s="5">
        <f t="shared" si="318"/>
        <v>6.9097222222222225E-3</v>
      </c>
      <c r="K1777">
        <f t="shared" si="316"/>
        <v>6.9097222222222225E-3</v>
      </c>
      <c r="L1777">
        <f t="shared" si="319"/>
        <v>2.6192129629629631E-2</v>
      </c>
      <c r="M1777">
        <f t="shared" si="322"/>
        <v>1.9282407407407408E-2</v>
      </c>
    </row>
    <row r="1778" spans="1:13" x14ac:dyDescent="0.2">
      <c r="A1778">
        <v>1777</v>
      </c>
      <c r="B1778" t="s">
        <v>1721</v>
      </c>
      <c r="C1778" t="s">
        <v>1741</v>
      </c>
      <c r="D1778" t="str">
        <f t="shared" si="323"/>
        <v>Stephen Powis</v>
      </c>
      <c r="E1778" t="str">
        <f t="shared" si="324"/>
        <v>11:03</v>
      </c>
      <c r="F1778">
        <f t="shared" si="314"/>
        <v>208</v>
      </c>
      <c r="H1778" t="str">
        <f t="shared" si="315"/>
        <v>Apr 8, 2020</v>
      </c>
      <c r="I1778" t="str">
        <f t="shared" si="317"/>
        <v>09:57</v>
      </c>
      <c r="J1778" s="5">
        <f t="shared" si="318"/>
        <v>7.6736111111111111E-3</v>
      </c>
      <c r="K1778">
        <f t="shared" si="316"/>
        <v>6.9097222222222225E-3</v>
      </c>
      <c r="L1778">
        <f t="shared" si="319"/>
        <v>2.6192129629629631E-2</v>
      </c>
      <c r="M1778">
        <f t="shared" si="322"/>
        <v>1.9282407407407408E-2</v>
      </c>
    </row>
    <row r="1779" spans="1:13" x14ac:dyDescent="0.2">
      <c r="A1779">
        <v>1778</v>
      </c>
      <c r="B1779" t="s">
        <v>1721</v>
      </c>
      <c r="C1779" t="s">
        <v>1742</v>
      </c>
      <c r="D1779" t="str">
        <f t="shared" si="323"/>
        <v>Rishi Sunak</v>
      </c>
      <c r="E1779" t="str">
        <f t="shared" si="324"/>
        <v>11:18</v>
      </c>
      <c r="F1779">
        <f t="shared" si="314"/>
        <v>112</v>
      </c>
      <c r="H1779" t="str">
        <f t="shared" si="315"/>
        <v>Apr 8, 2020</v>
      </c>
      <c r="I1779" t="str">
        <f t="shared" si="317"/>
        <v>11:18</v>
      </c>
      <c r="J1779" s="5">
        <f t="shared" si="318"/>
        <v>7.8472222222222224E-3</v>
      </c>
      <c r="K1779">
        <f t="shared" si="316"/>
        <v>0</v>
      </c>
      <c r="L1779">
        <f t="shared" si="319"/>
        <v>2.6527777777777779E-2</v>
      </c>
      <c r="M1779">
        <f t="shared" si="322"/>
        <v>2.6527777777777779E-2</v>
      </c>
    </row>
    <row r="1780" spans="1:13" x14ac:dyDescent="0.2">
      <c r="A1780">
        <v>1779</v>
      </c>
      <c r="B1780" t="s">
        <v>1721</v>
      </c>
      <c r="C1780" t="s">
        <v>1743</v>
      </c>
      <c r="D1780" t="str">
        <f t="shared" si="323"/>
        <v>Laura Kuenssberg</v>
      </c>
      <c r="E1780" t="str">
        <f t="shared" si="324"/>
        <v>11:24</v>
      </c>
      <c r="F1780">
        <f t="shared" si="314"/>
        <v>290</v>
      </c>
      <c r="H1780" t="str">
        <f t="shared" si="315"/>
        <v>Apr 8, 2020</v>
      </c>
      <c r="I1780" t="str">
        <f t="shared" si="317"/>
        <v>11:24</v>
      </c>
      <c r="J1780" s="5">
        <f t="shared" si="318"/>
        <v>7.9166666666666673E-3</v>
      </c>
      <c r="K1780">
        <f t="shared" si="316"/>
        <v>7.9166666666666673E-3</v>
      </c>
      <c r="L1780">
        <f t="shared" si="319"/>
        <v>8.6342592592592599E-3</v>
      </c>
      <c r="M1780">
        <f t="shared" si="322"/>
        <v>7.1759259259259259E-4</v>
      </c>
    </row>
    <row r="1781" spans="1:13" x14ac:dyDescent="0.2">
      <c r="A1781">
        <v>1780</v>
      </c>
      <c r="B1781" t="s">
        <v>1721</v>
      </c>
      <c r="C1781" t="s">
        <v>1744</v>
      </c>
      <c r="D1781" t="str">
        <f t="shared" si="323"/>
        <v>Rishi Sunak</v>
      </c>
      <c r="E1781" t="str">
        <f t="shared" si="324"/>
        <v>11:40</v>
      </c>
      <c r="F1781">
        <f t="shared" si="314"/>
        <v>722</v>
      </c>
      <c r="H1781" t="str">
        <f t="shared" si="315"/>
        <v>Apr 8, 2020</v>
      </c>
      <c r="I1781" t="str">
        <f t="shared" si="317"/>
        <v>11:40</v>
      </c>
      <c r="J1781" s="5">
        <f t="shared" si="318"/>
        <v>8.1018518518518514E-3</v>
      </c>
      <c r="K1781">
        <f t="shared" si="316"/>
        <v>0</v>
      </c>
      <c r="L1781">
        <f t="shared" si="319"/>
        <v>2.6527777777777779E-2</v>
      </c>
      <c r="M1781">
        <f t="shared" si="322"/>
        <v>2.6527777777777779E-2</v>
      </c>
    </row>
    <row r="1782" spans="1:13" x14ac:dyDescent="0.2">
      <c r="A1782">
        <v>1781</v>
      </c>
      <c r="B1782" t="s">
        <v>1721</v>
      </c>
      <c r="C1782" t="s">
        <v>1745</v>
      </c>
      <c r="D1782" t="str">
        <f t="shared" si="323"/>
        <v>Laura Kuenssberg</v>
      </c>
      <c r="E1782" t="str">
        <f t="shared" si="324"/>
        <v>12:26</v>
      </c>
      <c r="F1782">
        <f t="shared" si="314"/>
        <v>356</v>
      </c>
      <c r="H1782" t="str">
        <f t="shared" si="315"/>
        <v>Apr 8, 2020</v>
      </c>
      <c r="I1782" t="str">
        <f t="shared" si="317"/>
        <v>12:26</v>
      </c>
      <c r="J1782" s="5">
        <f t="shared" si="318"/>
        <v>8.6342592592592599E-3</v>
      </c>
      <c r="K1782">
        <f t="shared" si="316"/>
        <v>7.9166666666666673E-3</v>
      </c>
      <c r="L1782">
        <f t="shared" si="319"/>
        <v>8.6342592592592599E-3</v>
      </c>
      <c r="M1782">
        <f t="shared" si="322"/>
        <v>7.1759259259259259E-4</v>
      </c>
    </row>
    <row r="1783" spans="1:13" x14ac:dyDescent="0.2">
      <c r="A1783">
        <v>1782</v>
      </c>
      <c r="B1783" t="s">
        <v>1721</v>
      </c>
      <c r="C1783" t="s">
        <v>1746</v>
      </c>
      <c r="D1783" t="str">
        <f t="shared" si="323"/>
        <v>Rishi Sunak</v>
      </c>
      <c r="E1783" t="str">
        <f t="shared" si="324"/>
        <v>12:42</v>
      </c>
      <c r="F1783">
        <f t="shared" si="314"/>
        <v>928</v>
      </c>
      <c r="H1783" t="str">
        <f t="shared" si="315"/>
        <v>Apr 8, 2020</v>
      </c>
      <c r="I1783" t="str">
        <f t="shared" si="317"/>
        <v>12:42</v>
      </c>
      <c r="J1783" s="5">
        <f t="shared" si="318"/>
        <v>8.819444444444444E-3</v>
      </c>
      <c r="K1783">
        <f t="shared" si="316"/>
        <v>0</v>
      </c>
      <c r="L1783">
        <f t="shared" si="319"/>
        <v>2.6527777777777779E-2</v>
      </c>
      <c r="M1783">
        <f t="shared" si="322"/>
        <v>2.6527777777777779E-2</v>
      </c>
    </row>
    <row r="1784" spans="1:13" x14ac:dyDescent="0.2">
      <c r="A1784">
        <v>1783</v>
      </c>
      <c r="B1784" t="s">
        <v>1721</v>
      </c>
      <c r="C1784" t="s">
        <v>1747</v>
      </c>
      <c r="D1784" t="str">
        <f t="shared" si="323"/>
        <v>Tom Clark</v>
      </c>
      <c r="E1784" t="str">
        <f t="shared" si="324"/>
        <v>13:36</v>
      </c>
      <c r="F1784">
        <f t="shared" si="314"/>
        <v>532</v>
      </c>
      <c r="H1784" t="str">
        <f t="shared" si="315"/>
        <v>Apr 8, 2020</v>
      </c>
      <c r="I1784" t="str">
        <f t="shared" si="317"/>
        <v>13:36</v>
      </c>
      <c r="J1784" s="5">
        <f t="shared" si="318"/>
        <v>9.4444444444444445E-3</v>
      </c>
      <c r="K1784">
        <f t="shared" si="316"/>
        <v>9.4444444444444445E-3</v>
      </c>
      <c r="L1784">
        <f t="shared" si="319"/>
        <v>1.082175925925926E-2</v>
      </c>
      <c r="M1784">
        <f t="shared" si="322"/>
        <v>1.3773148148148156E-3</v>
      </c>
    </row>
    <row r="1785" spans="1:13" x14ac:dyDescent="0.2">
      <c r="A1785">
        <v>1784</v>
      </c>
      <c r="B1785" t="s">
        <v>1721</v>
      </c>
      <c r="C1785" t="s">
        <v>1748</v>
      </c>
      <c r="D1785" t="str">
        <f t="shared" si="323"/>
        <v>Rishi Sunak</v>
      </c>
      <c r="E1785" t="str">
        <f t="shared" si="324"/>
        <v>14:10</v>
      </c>
      <c r="F1785">
        <f t="shared" si="314"/>
        <v>50</v>
      </c>
      <c r="H1785" t="str">
        <f t="shared" si="315"/>
        <v>Apr 8, 2020</v>
      </c>
      <c r="I1785" t="str">
        <f t="shared" si="317"/>
        <v>14:10</v>
      </c>
      <c r="J1785" s="5">
        <f t="shared" si="318"/>
        <v>9.8379629629629633E-3</v>
      </c>
      <c r="K1785">
        <f t="shared" si="316"/>
        <v>0</v>
      </c>
      <c r="L1785">
        <f t="shared" si="319"/>
        <v>2.6527777777777779E-2</v>
      </c>
      <c r="M1785">
        <f t="shared" si="322"/>
        <v>2.6527777777777779E-2</v>
      </c>
    </row>
    <row r="1786" spans="1:13" x14ac:dyDescent="0.2">
      <c r="A1786">
        <v>1785</v>
      </c>
      <c r="B1786" t="s">
        <v>1721</v>
      </c>
      <c r="C1786" t="s">
        <v>1749</v>
      </c>
      <c r="D1786" t="str">
        <f t="shared" si="323"/>
        <v>Stephen Powis</v>
      </c>
      <c r="E1786" t="str">
        <f t="shared" si="324"/>
        <v>14:11</v>
      </c>
      <c r="F1786">
        <f t="shared" si="314"/>
        <v>850</v>
      </c>
      <c r="H1786" t="str">
        <f t="shared" si="315"/>
        <v>Apr 8, 2020</v>
      </c>
      <c r="I1786" t="str">
        <f t="shared" si="317"/>
        <v>14:11</v>
      </c>
      <c r="J1786" s="5">
        <f t="shared" si="318"/>
        <v>9.8495370370370369E-3</v>
      </c>
      <c r="K1786">
        <f t="shared" si="316"/>
        <v>6.9097222222222225E-3</v>
      </c>
      <c r="L1786">
        <f t="shared" si="319"/>
        <v>2.6192129629629631E-2</v>
      </c>
      <c r="M1786">
        <f t="shared" si="322"/>
        <v>1.9282407407407408E-2</v>
      </c>
    </row>
    <row r="1787" spans="1:13" x14ac:dyDescent="0.2">
      <c r="A1787">
        <v>1786</v>
      </c>
      <c r="B1787" t="s">
        <v>1721</v>
      </c>
      <c r="C1787" t="s">
        <v>1750</v>
      </c>
      <c r="D1787" t="str">
        <f t="shared" si="323"/>
        <v>Angela</v>
      </c>
      <c r="E1787" t="str">
        <f t="shared" si="324"/>
        <v>14:58</v>
      </c>
      <c r="F1787">
        <f t="shared" si="314"/>
        <v>574</v>
      </c>
      <c r="H1787" t="str">
        <f t="shared" si="315"/>
        <v>Apr 8, 2020</v>
      </c>
      <c r="I1787" t="str">
        <f t="shared" si="317"/>
        <v>14:58</v>
      </c>
      <c r="J1787" s="5">
        <f t="shared" si="318"/>
        <v>1.0393518518518519E-2</v>
      </c>
      <c r="K1787">
        <f t="shared" si="316"/>
        <v>1.0393518518518519E-2</v>
      </c>
      <c r="L1787">
        <f t="shared" si="319"/>
        <v>2.6006944444444447E-2</v>
      </c>
      <c r="M1787">
        <f t="shared" si="322"/>
        <v>1.5613425925925928E-2</v>
      </c>
    </row>
    <row r="1788" spans="1:13" x14ac:dyDescent="0.2">
      <c r="A1788">
        <v>1787</v>
      </c>
      <c r="B1788" t="s">
        <v>1721</v>
      </c>
      <c r="C1788" t="s">
        <v>1751</v>
      </c>
      <c r="D1788" t="str">
        <f t="shared" si="323"/>
        <v>Rishi Sunak</v>
      </c>
      <c r="E1788" t="str">
        <f t="shared" si="324"/>
        <v>15:31</v>
      </c>
      <c r="F1788">
        <f t="shared" si="314"/>
        <v>58</v>
      </c>
      <c r="H1788" t="str">
        <f t="shared" si="315"/>
        <v>Apr 8, 2020</v>
      </c>
      <c r="I1788" t="str">
        <f t="shared" si="317"/>
        <v>15:31</v>
      </c>
      <c r="J1788" s="5">
        <f t="shared" si="318"/>
        <v>1.0775462962962964E-2</v>
      </c>
      <c r="K1788">
        <f t="shared" si="316"/>
        <v>0</v>
      </c>
      <c r="L1788">
        <f t="shared" si="319"/>
        <v>2.6527777777777779E-2</v>
      </c>
      <c r="M1788">
        <f t="shared" si="322"/>
        <v>2.6527777777777779E-2</v>
      </c>
    </row>
    <row r="1789" spans="1:13" x14ac:dyDescent="0.2">
      <c r="A1789">
        <v>1788</v>
      </c>
      <c r="B1789" t="s">
        <v>1721</v>
      </c>
      <c r="C1789" t="s">
        <v>1752</v>
      </c>
      <c r="D1789" t="str">
        <f t="shared" si="323"/>
        <v>Tom Clark</v>
      </c>
      <c r="E1789" t="str">
        <f t="shared" si="324"/>
        <v>15:35</v>
      </c>
      <c r="F1789">
        <f t="shared" si="314"/>
        <v>820</v>
      </c>
      <c r="H1789" t="str">
        <f t="shared" si="315"/>
        <v>Apr 8, 2020</v>
      </c>
      <c r="I1789" t="str">
        <f t="shared" si="317"/>
        <v>15:35</v>
      </c>
      <c r="J1789" s="5">
        <f t="shared" si="318"/>
        <v>1.082175925925926E-2</v>
      </c>
      <c r="K1789">
        <f t="shared" si="316"/>
        <v>9.4444444444444445E-3</v>
      </c>
      <c r="L1789">
        <f t="shared" si="319"/>
        <v>1.082175925925926E-2</v>
      </c>
      <c r="M1789">
        <f t="shared" si="322"/>
        <v>1.3773148148148156E-3</v>
      </c>
    </row>
    <row r="1790" spans="1:13" x14ac:dyDescent="0.2">
      <c r="A1790">
        <v>1789</v>
      </c>
      <c r="B1790" t="s">
        <v>1721</v>
      </c>
      <c r="C1790" t="s">
        <v>1753</v>
      </c>
      <c r="D1790" t="str">
        <f t="shared" si="323"/>
        <v>Stephen Powis</v>
      </c>
      <c r="E1790" t="str">
        <f t="shared" si="324"/>
        <v>16:27</v>
      </c>
      <c r="F1790">
        <f t="shared" si="314"/>
        <v>730</v>
      </c>
      <c r="H1790" t="str">
        <f t="shared" si="315"/>
        <v>Apr 8, 2020</v>
      </c>
      <c r="I1790" t="str">
        <f t="shared" si="317"/>
        <v>16:27</v>
      </c>
      <c r="J1790" s="5">
        <f t="shared" si="318"/>
        <v>1.1423611111111112E-2</v>
      </c>
      <c r="K1790">
        <f t="shared" si="316"/>
        <v>6.9097222222222225E-3</v>
      </c>
      <c r="L1790">
        <f t="shared" si="319"/>
        <v>2.6192129629629631E-2</v>
      </c>
      <c r="M1790">
        <f t="shared" si="322"/>
        <v>1.9282407407407408E-2</v>
      </c>
    </row>
    <row r="1791" spans="1:13" x14ac:dyDescent="0.2">
      <c r="A1791">
        <v>1790</v>
      </c>
      <c r="B1791" t="s">
        <v>1721</v>
      </c>
      <c r="C1791" t="s">
        <v>1754</v>
      </c>
      <c r="D1791" t="str">
        <f t="shared" si="323"/>
        <v>Rishi Sunak</v>
      </c>
      <c r="E1791" t="str">
        <f t="shared" si="324"/>
        <v>17:12</v>
      </c>
      <c r="F1791">
        <f t="shared" si="314"/>
        <v>88</v>
      </c>
      <c r="H1791" t="str">
        <f t="shared" si="315"/>
        <v>Apr 8, 2020</v>
      </c>
      <c r="I1791" t="str">
        <f t="shared" si="317"/>
        <v>17:12</v>
      </c>
      <c r="J1791" s="5">
        <f t="shared" si="318"/>
        <v>1.1944444444444445E-2</v>
      </c>
      <c r="K1791">
        <f t="shared" si="316"/>
        <v>0</v>
      </c>
      <c r="L1791">
        <f t="shared" si="319"/>
        <v>2.6527777777777779E-2</v>
      </c>
      <c r="M1791">
        <f t="shared" si="322"/>
        <v>2.6527777777777779E-2</v>
      </c>
    </row>
    <row r="1792" spans="1:13" x14ac:dyDescent="0.2">
      <c r="A1792">
        <v>1791</v>
      </c>
      <c r="B1792" t="s">
        <v>1721</v>
      </c>
      <c r="C1792" t="s">
        <v>1755</v>
      </c>
      <c r="D1792" t="str">
        <f t="shared" si="323"/>
        <v>Andy Bell</v>
      </c>
      <c r="E1792" t="str">
        <f t="shared" si="324"/>
        <v>17:16</v>
      </c>
      <c r="F1792">
        <f t="shared" si="314"/>
        <v>545</v>
      </c>
      <c r="H1792" t="str">
        <f t="shared" si="315"/>
        <v>Apr 8, 2020</v>
      </c>
      <c r="I1792" t="str">
        <f t="shared" si="317"/>
        <v>17:16</v>
      </c>
      <c r="J1792" s="5">
        <f t="shared" si="318"/>
        <v>1.1990740740740739E-2</v>
      </c>
      <c r="K1792">
        <f t="shared" si="316"/>
        <v>1.1990740740740739E-2</v>
      </c>
      <c r="L1792">
        <f t="shared" si="319"/>
        <v>1.3587962962962963E-2</v>
      </c>
      <c r="M1792">
        <f t="shared" si="322"/>
        <v>1.5972222222222238E-3</v>
      </c>
    </row>
    <row r="1793" spans="1:13" x14ac:dyDescent="0.2">
      <c r="A1793">
        <v>1792</v>
      </c>
      <c r="B1793" t="s">
        <v>1721</v>
      </c>
      <c r="C1793" t="s">
        <v>1756</v>
      </c>
      <c r="D1793" t="str">
        <f t="shared" ref="D1793:D1824" si="325">LEFT(C1793,FIND("(",C1793)-3)</f>
        <v>Rishi Sunak</v>
      </c>
      <c r="E1793" t="str">
        <f t="shared" ref="E1793:E1824" si="326">MID(C1793,FIND("(",C1793)+1,5)</f>
        <v>17:52</v>
      </c>
      <c r="F1793">
        <f t="shared" si="314"/>
        <v>817</v>
      </c>
      <c r="H1793" t="str">
        <f t="shared" si="315"/>
        <v>Apr 8, 2020</v>
      </c>
      <c r="I1793" t="str">
        <f t="shared" si="317"/>
        <v>17:52</v>
      </c>
      <c r="J1793" s="5">
        <f t="shared" si="318"/>
        <v>1.2407407407407409E-2</v>
      </c>
      <c r="K1793">
        <f t="shared" si="316"/>
        <v>0</v>
      </c>
      <c r="L1793">
        <f t="shared" si="319"/>
        <v>2.6527777777777779E-2</v>
      </c>
      <c r="M1793">
        <f t="shared" si="322"/>
        <v>2.6527777777777779E-2</v>
      </c>
    </row>
    <row r="1794" spans="1:13" x14ac:dyDescent="0.2">
      <c r="A1794">
        <v>1793</v>
      </c>
      <c r="B1794" t="s">
        <v>1721</v>
      </c>
      <c r="C1794" t="s">
        <v>1757</v>
      </c>
      <c r="D1794" t="str">
        <f t="shared" si="325"/>
        <v>Rishi Sunak</v>
      </c>
      <c r="E1794" t="str">
        <f t="shared" si="326"/>
        <v>18:39</v>
      </c>
      <c r="F1794">
        <f t="shared" ref="F1794:F1857" si="327">LEN(C1794)</f>
        <v>318</v>
      </c>
      <c r="H1794" t="str">
        <f t="shared" ref="H1794:H1857" si="328">IF(ISBLANK(G1794),H1793,C1794)</f>
        <v>Apr 8, 2020</v>
      </c>
      <c r="I1794" t="str">
        <f t="shared" si="317"/>
        <v>17:52</v>
      </c>
      <c r="J1794" s="5">
        <f t="shared" si="318"/>
        <v>1.2951388888888887E-2</v>
      </c>
      <c r="K1794">
        <f t="shared" ref="K1794:K1857" si="329">_xlfn.MINIFS(J:J,D:D,D1794,B:B,B1794)</f>
        <v>0</v>
      </c>
      <c r="L1794">
        <f t="shared" si="319"/>
        <v>2.6527777777777779E-2</v>
      </c>
      <c r="M1794">
        <f t="shared" si="322"/>
        <v>2.6527777777777779E-2</v>
      </c>
    </row>
    <row r="1795" spans="1:13" x14ac:dyDescent="0.2">
      <c r="A1795">
        <v>1794</v>
      </c>
      <c r="B1795" t="s">
        <v>1721</v>
      </c>
      <c r="C1795" t="s">
        <v>1758</v>
      </c>
      <c r="D1795" t="str">
        <f t="shared" si="325"/>
        <v>Angela</v>
      </c>
      <c r="E1795" t="str">
        <f t="shared" si="326"/>
        <v>18:53</v>
      </c>
      <c r="F1795">
        <f t="shared" si="327"/>
        <v>550</v>
      </c>
      <c r="H1795" t="str">
        <f t="shared" si="328"/>
        <v>Apr 8, 2020</v>
      </c>
      <c r="I1795" t="str">
        <f t="shared" si="317"/>
        <v>18:53</v>
      </c>
      <c r="J1795" s="5">
        <f t="shared" si="318"/>
        <v>1.3113425925925926E-2</v>
      </c>
      <c r="K1795">
        <f t="shared" si="329"/>
        <v>1.0393518518518519E-2</v>
      </c>
      <c r="L1795">
        <f t="shared" si="319"/>
        <v>2.6006944444444447E-2</v>
      </c>
      <c r="M1795">
        <f t="shared" si="322"/>
        <v>1.5613425925925928E-2</v>
      </c>
    </row>
    <row r="1796" spans="1:13" x14ac:dyDescent="0.2">
      <c r="A1796">
        <v>1795</v>
      </c>
      <c r="B1796" t="s">
        <v>1721</v>
      </c>
      <c r="C1796" t="s">
        <v>1759</v>
      </c>
      <c r="D1796" t="str">
        <f t="shared" si="325"/>
        <v>Rishi Sunak</v>
      </c>
      <c r="E1796" t="str">
        <f t="shared" si="326"/>
        <v>19:31</v>
      </c>
      <c r="F1796">
        <f t="shared" si="327"/>
        <v>75</v>
      </c>
      <c r="H1796" t="str">
        <f t="shared" si="328"/>
        <v>Apr 8, 2020</v>
      </c>
      <c r="I1796" t="str">
        <f t="shared" si="317"/>
        <v>19:31</v>
      </c>
      <c r="J1796" s="5">
        <f t="shared" si="318"/>
        <v>1.3553240740740741E-2</v>
      </c>
      <c r="K1796">
        <f t="shared" si="329"/>
        <v>0</v>
      </c>
      <c r="L1796">
        <f t="shared" si="319"/>
        <v>2.6527777777777779E-2</v>
      </c>
      <c r="M1796">
        <f t="shared" si="322"/>
        <v>2.6527777777777779E-2</v>
      </c>
    </row>
    <row r="1797" spans="1:13" x14ac:dyDescent="0.2">
      <c r="A1797">
        <v>1796</v>
      </c>
      <c r="B1797" t="s">
        <v>1721</v>
      </c>
      <c r="C1797" t="s">
        <v>1760</v>
      </c>
      <c r="D1797" t="str">
        <f t="shared" si="325"/>
        <v>Andy Bell</v>
      </c>
      <c r="E1797" t="str">
        <f t="shared" si="326"/>
        <v>19:34</v>
      </c>
      <c r="F1797">
        <f t="shared" si="327"/>
        <v>291</v>
      </c>
      <c r="H1797" t="str">
        <f t="shared" si="328"/>
        <v>Apr 8, 2020</v>
      </c>
      <c r="I1797" t="str">
        <f t="shared" si="317"/>
        <v>19:34</v>
      </c>
      <c r="J1797" s="5">
        <f t="shared" si="318"/>
        <v>1.3587962962962963E-2</v>
      </c>
      <c r="K1797">
        <f t="shared" si="329"/>
        <v>1.1990740740740739E-2</v>
      </c>
      <c r="L1797">
        <f t="shared" si="319"/>
        <v>1.3587962962962963E-2</v>
      </c>
      <c r="M1797">
        <f t="shared" si="322"/>
        <v>1.5972222222222238E-3</v>
      </c>
    </row>
    <row r="1798" spans="1:13" x14ac:dyDescent="0.2">
      <c r="A1798">
        <v>1797</v>
      </c>
      <c r="B1798" t="s">
        <v>1721</v>
      </c>
      <c r="C1798" t="s">
        <v>1761</v>
      </c>
      <c r="D1798" t="str">
        <f t="shared" si="325"/>
        <v>Rishi Sunak</v>
      </c>
      <c r="E1798" t="str">
        <f t="shared" si="326"/>
        <v>19:50</v>
      </c>
      <c r="F1798">
        <f t="shared" si="327"/>
        <v>523</v>
      </c>
      <c r="H1798" t="str">
        <f t="shared" si="328"/>
        <v>Apr 8, 2020</v>
      </c>
      <c r="I1798" t="str">
        <f t="shared" ref="I1798:I1861" si="330">IF(D1798=D1797,I1797,E1798)</f>
        <v>19:50</v>
      </c>
      <c r="J1798" s="5">
        <f t="shared" ref="J1798:J1861" si="331">TIME(0,LEFT(E1798,2),RIGHT(E1798,2))</f>
        <v>1.3773148148148147E-2</v>
      </c>
      <c r="K1798">
        <f t="shared" si="329"/>
        <v>0</v>
      </c>
      <c r="L1798">
        <f t="shared" ref="L1798:L1861" si="332">_xlfn.MAXIFS(J:J,D:D,D1798,B:B,B1798)</f>
        <v>2.6527777777777779E-2</v>
      </c>
      <c r="M1798">
        <f t="shared" si="322"/>
        <v>2.6527777777777779E-2</v>
      </c>
    </row>
    <row r="1799" spans="1:13" x14ac:dyDescent="0.2">
      <c r="A1799">
        <v>1798</v>
      </c>
      <c r="B1799" t="s">
        <v>1721</v>
      </c>
      <c r="C1799" t="s">
        <v>1762</v>
      </c>
      <c r="D1799" t="str">
        <f t="shared" si="325"/>
        <v>Angela</v>
      </c>
      <c r="E1799" t="str">
        <f t="shared" si="326"/>
        <v>20:16</v>
      </c>
      <c r="F1799">
        <f t="shared" si="327"/>
        <v>380</v>
      </c>
      <c r="H1799" t="str">
        <f t="shared" si="328"/>
        <v>Apr 8, 2020</v>
      </c>
      <c r="I1799" t="str">
        <f t="shared" si="330"/>
        <v>20:16</v>
      </c>
      <c r="J1799" s="5">
        <f t="shared" si="331"/>
        <v>1.4074074074074074E-2</v>
      </c>
      <c r="K1799">
        <f t="shared" si="329"/>
        <v>1.0393518518518519E-2</v>
      </c>
      <c r="L1799">
        <f t="shared" si="332"/>
        <v>2.6006944444444447E-2</v>
      </c>
      <c r="M1799">
        <f t="shared" si="322"/>
        <v>1.5613425925925928E-2</v>
      </c>
    </row>
    <row r="1800" spans="1:13" x14ac:dyDescent="0.2">
      <c r="A1800">
        <v>1799</v>
      </c>
      <c r="B1800" t="s">
        <v>1721</v>
      </c>
      <c r="C1800" t="s">
        <v>1763</v>
      </c>
      <c r="D1800" t="str">
        <f t="shared" si="325"/>
        <v>Rishi Sunak</v>
      </c>
      <c r="E1800" t="str">
        <f t="shared" si="326"/>
        <v>20:39</v>
      </c>
      <c r="F1800">
        <f t="shared" si="327"/>
        <v>65</v>
      </c>
      <c r="H1800" t="str">
        <f t="shared" si="328"/>
        <v>Apr 8, 2020</v>
      </c>
      <c r="I1800" t="str">
        <f t="shared" si="330"/>
        <v>20:39</v>
      </c>
      <c r="J1800" s="5">
        <f t="shared" si="331"/>
        <v>1.4340277777777776E-2</v>
      </c>
      <c r="K1800">
        <f t="shared" si="329"/>
        <v>0</v>
      </c>
      <c r="L1800">
        <f t="shared" si="332"/>
        <v>2.6527777777777779E-2</v>
      </c>
      <c r="M1800">
        <f t="shared" si="322"/>
        <v>2.6527777777777779E-2</v>
      </c>
    </row>
    <row r="1801" spans="1:13" x14ac:dyDescent="0.2">
      <c r="A1801">
        <v>1800</v>
      </c>
      <c r="B1801" t="s">
        <v>1721</v>
      </c>
      <c r="C1801" t="s">
        <v>1764</v>
      </c>
      <c r="D1801" t="str">
        <f t="shared" si="325"/>
        <v>Andy Gibbon</v>
      </c>
      <c r="E1801" t="str">
        <f t="shared" si="326"/>
        <v>20:44</v>
      </c>
      <c r="F1801">
        <f t="shared" si="327"/>
        <v>297</v>
      </c>
      <c r="H1801" t="str">
        <f t="shared" si="328"/>
        <v>Apr 8, 2020</v>
      </c>
      <c r="I1801" t="str">
        <f t="shared" si="330"/>
        <v>20:44</v>
      </c>
      <c r="J1801" s="5">
        <f t="shared" si="331"/>
        <v>1.4398148148148148E-2</v>
      </c>
      <c r="K1801">
        <f t="shared" si="329"/>
        <v>1.4398148148148148E-2</v>
      </c>
      <c r="L1801">
        <f t="shared" si="332"/>
        <v>1.4398148148148148E-2</v>
      </c>
      <c r="M1801">
        <f t="shared" si="322"/>
        <v>0</v>
      </c>
    </row>
    <row r="1802" spans="1:13" x14ac:dyDescent="0.2">
      <c r="A1802">
        <v>1801</v>
      </c>
      <c r="B1802" t="s">
        <v>1721</v>
      </c>
      <c r="C1802" t="s">
        <v>1765</v>
      </c>
      <c r="D1802" t="str">
        <f t="shared" si="325"/>
        <v>Rishi Sunak</v>
      </c>
      <c r="E1802" t="str">
        <f t="shared" si="326"/>
        <v>21:05</v>
      </c>
      <c r="F1802">
        <f t="shared" si="327"/>
        <v>907</v>
      </c>
      <c r="H1802" t="str">
        <f t="shared" si="328"/>
        <v>Apr 8, 2020</v>
      </c>
      <c r="I1802" t="str">
        <f t="shared" si="330"/>
        <v>21:05</v>
      </c>
      <c r="J1802" s="5">
        <f t="shared" si="331"/>
        <v>1.4641203703703703E-2</v>
      </c>
      <c r="K1802">
        <f t="shared" si="329"/>
        <v>0</v>
      </c>
      <c r="L1802">
        <f t="shared" si="332"/>
        <v>2.6527777777777779E-2</v>
      </c>
      <c r="M1802">
        <f t="shared" si="322"/>
        <v>2.6527777777777779E-2</v>
      </c>
    </row>
    <row r="1803" spans="1:13" x14ac:dyDescent="0.2">
      <c r="A1803">
        <v>1802</v>
      </c>
      <c r="B1803" t="s">
        <v>1721</v>
      </c>
      <c r="C1803" t="s">
        <v>1766</v>
      </c>
      <c r="D1803" t="str">
        <f t="shared" si="325"/>
        <v>Rishi Sunak</v>
      </c>
      <c r="E1803" t="str">
        <f t="shared" si="326"/>
        <v>21:51</v>
      </c>
      <c r="F1803">
        <f t="shared" si="327"/>
        <v>269</v>
      </c>
      <c r="H1803" t="str">
        <f t="shared" si="328"/>
        <v>Apr 8, 2020</v>
      </c>
      <c r="I1803" t="str">
        <f t="shared" si="330"/>
        <v>21:05</v>
      </c>
      <c r="J1803" s="5">
        <f t="shared" si="331"/>
        <v>1.5173611111111112E-2</v>
      </c>
      <c r="K1803">
        <f t="shared" si="329"/>
        <v>0</v>
      </c>
      <c r="L1803">
        <f t="shared" si="332"/>
        <v>2.6527777777777779E-2</v>
      </c>
      <c r="M1803">
        <f t="shared" si="322"/>
        <v>2.6527777777777779E-2</v>
      </c>
    </row>
    <row r="1804" spans="1:13" x14ac:dyDescent="0.2">
      <c r="A1804">
        <v>1803</v>
      </c>
      <c r="B1804" t="s">
        <v>1721</v>
      </c>
      <c r="C1804" t="s">
        <v>1767</v>
      </c>
      <c r="D1804" t="str">
        <f t="shared" si="325"/>
        <v>Rishi Sunak</v>
      </c>
      <c r="E1804" t="str">
        <f t="shared" si="326"/>
        <v>22:03</v>
      </c>
      <c r="F1804">
        <f t="shared" si="327"/>
        <v>367</v>
      </c>
      <c r="H1804" t="str">
        <f t="shared" si="328"/>
        <v>Apr 8, 2020</v>
      </c>
      <c r="I1804" t="str">
        <f t="shared" si="330"/>
        <v>21:05</v>
      </c>
      <c r="J1804" s="5">
        <f t="shared" si="331"/>
        <v>1.53125E-2</v>
      </c>
      <c r="K1804">
        <f t="shared" si="329"/>
        <v>0</v>
      </c>
      <c r="L1804">
        <f t="shared" si="332"/>
        <v>2.6527777777777779E-2</v>
      </c>
      <c r="M1804">
        <f t="shared" si="322"/>
        <v>2.6527777777777779E-2</v>
      </c>
    </row>
    <row r="1805" spans="1:13" x14ac:dyDescent="0.2">
      <c r="A1805">
        <v>1804</v>
      </c>
      <c r="B1805" t="s">
        <v>1721</v>
      </c>
      <c r="C1805" t="s">
        <v>1768</v>
      </c>
      <c r="D1805" t="str">
        <f t="shared" si="325"/>
        <v>Speaker 2</v>
      </c>
      <c r="E1805" t="str">
        <f t="shared" si="326"/>
        <v>22:21</v>
      </c>
      <c r="F1805">
        <f t="shared" si="327"/>
        <v>412</v>
      </c>
      <c r="H1805" t="str">
        <f t="shared" si="328"/>
        <v>Apr 8, 2020</v>
      </c>
      <c r="I1805" t="str">
        <f t="shared" si="330"/>
        <v>22:21</v>
      </c>
      <c r="J1805" s="5">
        <f t="shared" si="331"/>
        <v>1.5520833333333333E-2</v>
      </c>
      <c r="K1805">
        <f t="shared" si="329"/>
        <v>1.5520833333333333E-2</v>
      </c>
      <c r="L1805">
        <f t="shared" si="332"/>
        <v>1.5520833333333333E-2</v>
      </c>
      <c r="M1805">
        <f t="shared" si="322"/>
        <v>0</v>
      </c>
    </row>
    <row r="1806" spans="1:13" x14ac:dyDescent="0.2">
      <c r="A1806">
        <v>1805</v>
      </c>
      <c r="B1806" t="s">
        <v>1721</v>
      </c>
      <c r="C1806" t="s">
        <v>1769</v>
      </c>
      <c r="D1806" t="str">
        <f t="shared" si="325"/>
        <v>Rishi Sunak</v>
      </c>
      <c r="E1806" t="str">
        <f t="shared" si="326"/>
        <v>22:44</v>
      </c>
      <c r="F1806">
        <f t="shared" si="327"/>
        <v>802</v>
      </c>
      <c r="H1806" t="str">
        <f t="shared" si="328"/>
        <v>Apr 8, 2020</v>
      </c>
      <c r="I1806" t="str">
        <f t="shared" si="330"/>
        <v>22:44</v>
      </c>
      <c r="J1806" s="5">
        <f t="shared" si="331"/>
        <v>1.5787037037037037E-2</v>
      </c>
      <c r="K1806">
        <f t="shared" si="329"/>
        <v>0</v>
      </c>
      <c r="L1806">
        <f t="shared" si="332"/>
        <v>2.6527777777777779E-2</v>
      </c>
      <c r="M1806">
        <f t="shared" si="322"/>
        <v>2.6527777777777779E-2</v>
      </c>
    </row>
    <row r="1807" spans="1:13" x14ac:dyDescent="0.2">
      <c r="A1807">
        <v>1806</v>
      </c>
      <c r="B1807" t="s">
        <v>1721</v>
      </c>
      <c r="C1807" t="s">
        <v>1770</v>
      </c>
      <c r="D1807" t="str">
        <f t="shared" si="325"/>
        <v>Rishi Sunak</v>
      </c>
      <c r="E1807" t="str">
        <f t="shared" si="326"/>
        <v>23:24</v>
      </c>
      <c r="F1807">
        <f t="shared" si="327"/>
        <v>1002</v>
      </c>
      <c r="H1807" t="str">
        <f t="shared" si="328"/>
        <v>Apr 8, 2020</v>
      </c>
      <c r="I1807" t="str">
        <f t="shared" si="330"/>
        <v>22:44</v>
      </c>
      <c r="J1807" s="5">
        <f t="shared" si="331"/>
        <v>1.6249999999999997E-2</v>
      </c>
      <c r="K1807">
        <f t="shared" si="329"/>
        <v>0</v>
      </c>
      <c r="L1807">
        <f t="shared" si="332"/>
        <v>2.6527777777777779E-2</v>
      </c>
      <c r="M1807">
        <f t="shared" si="322"/>
        <v>2.6527777777777779E-2</v>
      </c>
    </row>
    <row r="1808" spans="1:13" x14ac:dyDescent="0.2">
      <c r="A1808">
        <v>1807</v>
      </c>
      <c r="B1808" t="s">
        <v>1721</v>
      </c>
      <c r="C1808" t="s">
        <v>1771</v>
      </c>
      <c r="D1808" t="str">
        <f t="shared" si="325"/>
        <v>Piper Quier</v>
      </c>
      <c r="E1808" t="str">
        <f t="shared" si="326"/>
        <v>24:24</v>
      </c>
      <c r="F1808">
        <f t="shared" si="327"/>
        <v>666</v>
      </c>
      <c r="H1808" t="str">
        <f t="shared" si="328"/>
        <v>Apr 8, 2020</v>
      </c>
      <c r="I1808" t="str">
        <f t="shared" si="330"/>
        <v>24:24</v>
      </c>
      <c r="J1808" s="5">
        <f t="shared" si="331"/>
        <v>1.6944444444444443E-2</v>
      </c>
      <c r="K1808">
        <f t="shared" si="329"/>
        <v>1.6944444444444443E-2</v>
      </c>
      <c r="L1808">
        <f t="shared" si="332"/>
        <v>1.8368055555555554E-2</v>
      </c>
      <c r="M1808">
        <f t="shared" si="322"/>
        <v>1.4236111111111116E-3</v>
      </c>
    </row>
    <row r="1809" spans="1:13" x14ac:dyDescent="0.2">
      <c r="A1809">
        <v>1808</v>
      </c>
      <c r="B1809" t="s">
        <v>1721</v>
      </c>
      <c r="C1809" t="s">
        <v>1772</v>
      </c>
      <c r="D1809" t="str">
        <f t="shared" si="325"/>
        <v>Speaker 3</v>
      </c>
      <c r="E1809" t="str">
        <f t="shared" si="326"/>
        <v>25:12</v>
      </c>
      <c r="F1809">
        <f t="shared" si="327"/>
        <v>567</v>
      </c>
      <c r="H1809" t="str">
        <f t="shared" si="328"/>
        <v>Apr 8, 2020</v>
      </c>
      <c r="I1809" t="str">
        <f t="shared" si="330"/>
        <v>25:12</v>
      </c>
      <c r="J1809" s="5">
        <f t="shared" si="331"/>
        <v>1.7499999999999998E-2</v>
      </c>
      <c r="K1809">
        <f t="shared" si="329"/>
        <v>1.7499999999999998E-2</v>
      </c>
      <c r="L1809">
        <f t="shared" si="332"/>
        <v>1.7499999999999998E-2</v>
      </c>
      <c r="M1809">
        <f t="shared" si="322"/>
        <v>0</v>
      </c>
    </row>
    <row r="1810" spans="1:13" x14ac:dyDescent="0.2">
      <c r="A1810">
        <v>1809</v>
      </c>
      <c r="B1810" t="s">
        <v>1721</v>
      </c>
      <c r="C1810" t="s">
        <v>1773</v>
      </c>
      <c r="D1810" t="str">
        <f t="shared" si="325"/>
        <v>Rishi Sunak</v>
      </c>
      <c r="E1810" t="str">
        <f t="shared" si="326"/>
        <v>25:48</v>
      </c>
      <c r="F1810">
        <f t="shared" si="327"/>
        <v>669</v>
      </c>
      <c r="H1810" t="str">
        <f t="shared" si="328"/>
        <v>Apr 8, 2020</v>
      </c>
      <c r="I1810" t="str">
        <f t="shared" si="330"/>
        <v>25:48</v>
      </c>
      <c r="J1810" s="5">
        <f t="shared" si="331"/>
        <v>1.7916666666666668E-2</v>
      </c>
      <c r="K1810">
        <f t="shared" si="329"/>
        <v>0</v>
      </c>
      <c r="L1810">
        <f t="shared" si="332"/>
        <v>2.6527777777777779E-2</v>
      </c>
      <c r="M1810">
        <f t="shared" si="322"/>
        <v>2.6527777777777779E-2</v>
      </c>
    </row>
    <row r="1811" spans="1:13" x14ac:dyDescent="0.2">
      <c r="A1811">
        <v>1810</v>
      </c>
      <c r="B1811" t="s">
        <v>1721</v>
      </c>
      <c r="C1811" t="s">
        <v>1774</v>
      </c>
      <c r="D1811" t="str">
        <f t="shared" si="325"/>
        <v>Piper Quier</v>
      </c>
      <c r="E1811" t="str">
        <f t="shared" si="326"/>
        <v>26:24</v>
      </c>
      <c r="F1811">
        <f t="shared" si="327"/>
        <v>37</v>
      </c>
      <c r="H1811" t="str">
        <f t="shared" si="328"/>
        <v>Apr 8, 2020</v>
      </c>
      <c r="I1811" t="str">
        <f t="shared" si="330"/>
        <v>26:24</v>
      </c>
      <c r="J1811" s="5">
        <f t="shared" si="331"/>
        <v>1.8333333333333333E-2</v>
      </c>
      <c r="K1811">
        <f t="shared" si="329"/>
        <v>1.6944444444444443E-2</v>
      </c>
      <c r="L1811">
        <f t="shared" si="332"/>
        <v>1.8368055555555554E-2</v>
      </c>
      <c r="M1811">
        <f t="shared" si="322"/>
        <v>1.4236111111111116E-3</v>
      </c>
    </row>
    <row r="1812" spans="1:13" x14ac:dyDescent="0.2">
      <c r="A1812">
        <v>1811</v>
      </c>
      <c r="B1812" t="s">
        <v>1721</v>
      </c>
      <c r="C1812" t="s">
        <v>1775</v>
      </c>
      <c r="D1812" t="str">
        <f t="shared" si="325"/>
        <v>Rishi Sunak</v>
      </c>
      <c r="E1812" t="str">
        <f t="shared" si="326"/>
        <v>26:25</v>
      </c>
      <c r="F1812">
        <f t="shared" si="327"/>
        <v>37</v>
      </c>
      <c r="H1812" t="str">
        <f t="shared" si="328"/>
        <v>Apr 8, 2020</v>
      </c>
      <c r="I1812" t="str">
        <f t="shared" si="330"/>
        <v>26:25</v>
      </c>
      <c r="J1812" s="5">
        <f t="shared" si="331"/>
        <v>1.834490740740741E-2</v>
      </c>
      <c r="K1812">
        <f t="shared" si="329"/>
        <v>0</v>
      </c>
      <c r="L1812">
        <f t="shared" si="332"/>
        <v>2.6527777777777779E-2</v>
      </c>
      <c r="M1812">
        <f t="shared" si="322"/>
        <v>2.6527777777777779E-2</v>
      </c>
    </row>
    <row r="1813" spans="1:13" x14ac:dyDescent="0.2">
      <c r="A1813">
        <v>1812</v>
      </c>
      <c r="B1813" t="s">
        <v>1721</v>
      </c>
      <c r="C1813" t="s">
        <v>1776</v>
      </c>
      <c r="D1813" t="str">
        <f t="shared" si="325"/>
        <v>Piper Quier</v>
      </c>
      <c r="E1813" t="str">
        <f t="shared" si="326"/>
        <v>26:27</v>
      </c>
      <c r="F1813">
        <f t="shared" si="327"/>
        <v>252</v>
      </c>
      <c r="H1813" t="str">
        <f t="shared" si="328"/>
        <v>Apr 8, 2020</v>
      </c>
      <c r="I1813" t="str">
        <f t="shared" si="330"/>
        <v>26:27</v>
      </c>
      <c r="J1813" s="5">
        <f t="shared" si="331"/>
        <v>1.8368055555555554E-2</v>
      </c>
      <c r="K1813">
        <f t="shared" si="329"/>
        <v>1.6944444444444443E-2</v>
      </c>
      <c r="L1813">
        <f t="shared" si="332"/>
        <v>1.8368055555555554E-2</v>
      </c>
      <c r="M1813">
        <f t="shared" si="322"/>
        <v>1.4236111111111116E-3</v>
      </c>
    </row>
    <row r="1814" spans="1:13" x14ac:dyDescent="0.2">
      <c r="A1814">
        <v>1813</v>
      </c>
      <c r="B1814" t="s">
        <v>1721</v>
      </c>
      <c r="C1814" t="s">
        <v>1777</v>
      </c>
      <c r="D1814" t="str">
        <f t="shared" si="325"/>
        <v>Stephen Powis</v>
      </c>
      <c r="E1814" t="str">
        <f t="shared" si="326"/>
        <v>26:41</v>
      </c>
      <c r="F1814">
        <f t="shared" si="327"/>
        <v>862</v>
      </c>
      <c r="H1814" t="str">
        <f t="shared" si="328"/>
        <v>Apr 8, 2020</v>
      </c>
      <c r="I1814" t="str">
        <f t="shared" si="330"/>
        <v>26:41</v>
      </c>
      <c r="J1814" s="5">
        <f t="shared" si="331"/>
        <v>1.8530092592592595E-2</v>
      </c>
      <c r="K1814">
        <f t="shared" si="329"/>
        <v>6.9097222222222225E-3</v>
      </c>
      <c r="L1814">
        <f t="shared" si="332"/>
        <v>2.6192129629629631E-2</v>
      </c>
      <c r="M1814">
        <f t="shared" si="322"/>
        <v>1.9282407407407408E-2</v>
      </c>
    </row>
    <row r="1815" spans="1:13" x14ac:dyDescent="0.2">
      <c r="A1815">
        <v>1814</v>
      </c>
      <c r="B1815" t="s">
        <v>1721</v>
      </c>
      <c r="C1815" t="s">
        <v>1778</v>
      </c>
      <c r="D1815" t="str">
        <f t="shared" si="325"/>
        <v>Stephen Powis</v>
      </c>
      <c r="E1815" t="str">
        <f t="shared" si="326"/>
        <v>27:33</v>
      </c>
      <c r="F1815">
        <f t="shared" si="327"/>
        <v>697</v>
      </c>
      <c r="H1815" t="str">
        <f t="shared" si="328"/>
        <v>Apr 8, 2020</v>
      </c>
      <c r="I1815" t="str">
        <f t="shared" si="330"/>
        <v>26:41</v>
      </c>
      <c r="J1815" s="5">
        <f t="shared" si="331"/>
        <v>1.9131944444444444E-2</v>
      </c>
      <c r="K1815">
        <f t="shared" si="329"/>
        <v>6.9097222222222225E-3</v>
      </c>
      <c r="L1815">
        <f t="shared" si="332"/>
        <v>2.6192129629629631E-2</v>
      </c>
      <c r="M1815">
        <f t="shared" si="322"/>
        <v>1.9282407407407408E-2</v>
      </c>
    </row>
    <row r="1816" spans="1:13" x14ac:dyDescent="0.2">
      <c r="A1816">
        <v>1815</v>
      </c>
      <c r="B1816" t="s">
        <v>1721</v>
      </c>
      <c r="C1816" t="s">
        <v>1779</v>
      </c>
      <c r="D1816" t="str">
        <f t="shared" si="325"/>
        <v>Stephen Powis</v>
      </c>
      <c r="E1816" t="str">
        <f t="shared" si="326"/>
        <v>28:12</v>
      </c>
      <c r="F1816">
        <f t="shared" si="327"/>
        <v>555</v>
      </c>
      <c r="H1816" t="str">
        <f t="shared" si="328"/>
        <v>Apr 8, 2020</v>
      </c>
      <c r="I1816" t="str">
        <f t="shared" si="330"/>
        <v>26:41</v>
      </c>
      <c r="J1816" s="5">
        <f t="shared" si="331"/>
        <v>1.9583333333333331E-2</v>
      </c>
      <c r="K1816">
        <f t="shared" si="329"/>
        <v>6.9097222222222225E-3</v>
      </c>
      <c r="L1816">
        <f t="shared" si="332"/>
        <v>2.6192129629629631E-2</v>
      </c>
      <c r="M1816">
        <f t="shared" si="322"/>
        <v>1.9282407407407408E-2</v>
      </c>
    </row>
    <row r="1817" spans="1:13" x14ac:dyDescent="0.2">
      <c r="A1817">
        <v>1816</v>
      </c>
      <c r="B1817" t="s">
        <v>1721</v>
      </c>
      <c r="C1817" t="s">
        <v>1780</v>
      </c>
      <c r="D1817" t="str">
        <f t="shared" si="325"/>
        <v>Rishi Sunak</v>
      </c>
      <c r="E1817" t="str">
        <f t="shared" si="326"/>
        <v>28:46</v>
      </c>
      <c r="F1817">
        <f t="shared" si="327"/>
        <v>108</v>
      </c>
      <c r="H1817" t="str">
        <f t="shared" si="328"/>
        <v>Apr 8, 2020</v>
      </c>
      <c r="I1817" t="str">
        <f t="shared" si="330"/>
        <v>28:46</v>
      </c>
      <c r="J1817" s="5">
        <f t="shared" si="331"/>
        <v>1.9976851851851853E-2</v>
      </c>
      <c r="K1817">
        <f t="shared" si="329"/>
        <v>0</v>
      </c>
      <c r="L1817">
        <f t="shared" si="332"/>
        <v>2.6527777777777779E-2</v>
      </c>
      <c r="M1817">
        <f t="shared" si="322"/>
        <v>2.6527777777777779E-2</v>
      </c>
    </row>
    <row r="1818" spans="1:13" x14ac:dyDescent="0.2">
      <c r="A1818">
        <v>1817</v>
      </c>
      <c r="B1818" t="s">
        <v>1721</v>
      </c>
      <c r="C1818" t="s">
        <v>1781</v>
      </c>
      <c r="D1818" t="str">
        <f t="shared" si="325"/>
        <v>Nathan Hall</v>
      </c>
      <c r="E1818" t="str">
        <f t="shared" si="326"/>
        <v>28:52</v>
      </c>
      <c r="F1818">
        <f t="shared" si="327"/>
        <v>324</v>
      </c>
      <c r="H1818" t="str">
        <f t="shared" si="328"/>
        <v>Apr 8, 2020</v>
      </c>
      <c r="I1818" t="str">
        <f t="shared" si="330"/>
        <v>28:52</v>
      </c>
      <c r="J1818" s="5">
        <f t="shared" si="331"/>
        <v>2.0046296296296295E-2</v>
      </c>
      <c r="K1818">
        <f t="shared" si="329"/>
        <v>2.0046296296296295E-2</v>
      </c>
      <c r="L1818">
        <f t="shared" si="332"/>
        <v>2.1678240740740738E-2</v>
      </c>
      <c r="M1818">
        <f t="shared" si="322"/>
        <v>1.6319444444444428E-3</v>
      </c>
    </row>
    <row r="1819" spans="1:13" x14ac:dyDescent="0.2">
      <c r="A1819">
        <v>1818</v>
      </c>
      <c r="B1819" t="s">
        <v>1721</v>
      </c>
      <c r="C1819" t="s">
        <v>1782</v>
      </c>
      <c r="D1819" t="str">
        <f t="shared" si="325"/>
        <v>Rishi Sunak</v>
      </c>
      <c r="E1819" t="str">
        <f t="shared" si="326"/>
        <v>29:09</v>
      </c>
      <c r="F1819">
        <f t="shared" si="327"/>
        <v>852</v>
      </c>
      <c r="H1819" t="str">
        <f t="shared" si="328"/>
        <v>Apr 8, 2020</v>
      </c>
      <c r="I1819" t="str">
        <f t="shared" si="330"/>
        <v>29:09</v>
      </c>
      <c r="J1819" s="5">
        <f t="shared" si="331"/>
        <v>2.0243055555555552E-2</v>
      </c>
      <c r="K1819">
        <f t="shared" si="329"/>
        <v>0</v>
      </c>
      <c r="L1819">
        <f t="shared" si="332"/>
        <v>2.6527777777777779E-2</v>
      </c>
      <c r="M1819">
        <f t="shared" si="322"/>
        <v>2.6527777777777779E-2</v>
      </c>
    </row>
    <row r="1820" spans="1:13" x14ac:dyDescent="0.2">
      <c r="A1820">
        <v>1819</v>
      </c>
      <c r="B1820" t="s">
        <v>1721</v>
      </c>
      <c r="C1820" t="s">
        <v>1783</v>
      </c>
      <c r="D1820" t="str">
        <f t="shared" si="325"/>
        <v>Rishi Sunak</v>
      </c>
      <c r="E1820" t="str">
        <f t="shared" si="326"/>
        <v>29:48</v>
      </c>
      <c r="F1820">
        <f t="shared" si="327"/>
        <v>885</v>
      </c>
      <c r="H1820" t="str">
        <f t="shared" si="328"/>
        <v>Apr 8, 2020</v>
      </c>
      <c r="I1820" t="str">
        <f t="shared" si="330"/>
        <v>29:09</v>
      </c>
      <c r="J1820" s="5">
        <f t="shared" si="331"/>
        <v>2.0694444444444446E-2</v>
      </c>
      <c r="K1820">
        <f t="shared" si="329"/>
        <v>0</v>
      </c>
      <c r="L1820">
        <f t="shared" si="332"/>
        <v>2.6527777777777779E-2</v>
      </c>
      <c r="M1820">
        <f t="shared" si="322"/>
        <v>2.6527777777777779E-2</v>
      </c>
    </row>
    <row r="1821" spans="1:13" x14ac:dyDescent="0.2">
      <c r="A1821">
        <v>1820</v>
      </c>
      <c r="B1821" t="s">
        <v>1721</v>
      </c>
      <c r="C1821" t="s">
        <v>1784</v>
      </c>
      <c r="D1821" t="str">
        <f t="shared" si="325"/>
        <v>Rishi Sunak</v>
      </c>
      <c r="E1821" t="str">
        <f t="shared" si="326"/>
        <v>30:33</v>
      </c>
      <c r="F1821">
        <f t="shared" si="327"/>
        <v>774</v>
      </c>
      <c r="H1821" t="str">
        <f t="shared" si="328"/>
        <v>Apr 8, 2020</v>
      </c>
      <c r="I1821" t="str">
        <f t="shared" si="330"/>
        <v>29:09</v>
      </c>
      <c r="J1821" s="5">
        <f t="shared" si="331"/>
        <v>2.1215277777777777E-2</v>
      </c>
      <c r="K1821">
        <f t="shared" si="329"/>
        <v>0</v>
      </c>
      <c r="L1821">
        <f t="shared" si="332"/>
        <v>2.6527777777777779E-2</v>
      </c>
      <c r="M1821">
        <f t="shared" si="322"/>
        <v>2.6527777777777779E-2</v>
      </c>
    </row>
    <row r="1822" spans="1:13" x14ac:dyDescent="0.2">
      <c r="A1822">
        <v>1821</v>
      </c>
      <c r="B1822" t="s">
        <v>1721</v>
      </c>
      <c r="C1822" t="s">
        <v>1785</v>
      </c>
      <c r="D1822" t="str">
        <f t="shared" si="325"/>
        <v>Nathan Hall</v>
      </c>
      <c r="E1822" t="str">
        <f t="shared" si="326"/>
        <v>31:13</v>
      </c>
      <c r="F1822">
        <f t="shared" si="327"/>
        <v>31</v>
      </c>
      <c r="H1822" t="str">
        <f t="shared" si="328"/>
        <v>Apr 8, 2020</v>
      </c>
      <c r="I1822" t="str">
        <f t="shared" si="330"/>
        <v>31:13</v>
      </c>
      <c r="J1822" s="5">
        <f t="shared" si="331"/>
        <v>2.1678240740740738E-2</v>
      </c>
      <c r="K1822">
        <f t="shared" si="329"/>
        <v>2.0046296296296295E-2</v>
      </c>
      <c r="L1822">
        <f t="shared" si="332"/>
        <v>2.1678240740740738E-2</v>
      </c>
      <c r="M1822">
        <f t="shared" si="322"/>
        <v>1.6319444444444428E-3</v>
      </c>
    </row>
    <row r="1823" spans="1:13" x14ac:dyDescent="0.2">
      <c r="A1823">
        <v>1822</v>
      </c>
      <c r="B1823" t="s">
        <v>1721</v>
      </c>
      <c r="C1823" t="s">
        <v>1786</v>
      </c>
      <c r="D1823" t="str">
        <f t="shared" si="325"/>
        <v>Rishi Sunak</v>
      </c>
      <c r="E1823" t="str">
        <f t="shared" si="326"/>
        <v>31:13</v>
      </c>
      <c r="F1823">
        <f t="shared" si="327"/>
        <v>69</v>
      </c>
      <c r="H1823" t="str">
        <f t="shared" si="328"/>
        <v>Apr 8, 2020</v>
      </c>
      <c r="I1823" t="str">
        <f t="shared" si="330"/>
        <v>31:13</v>
      </c>
      <c r="J1823" s="5">
        <f t="shared" si="331"/>
        <v>2.1678240740740738E-2</v>
      </c>
      <c r="K1823">
        <f t="shared" si="329"/>
        <v>0</v>
      </c>
      <c r="L1823">
        <f t="shared" si="332"/>
        <v>2.6527777777777779E-2</v>
      </c>
      <c r="M1823">
        <f t="shared" ref="M1823:M1886" si="333">L1823-K1823</f>
        <v>2.6527777777777779E-2</v>
      </c>
    </row>
    <row r="1824" spans="1:13" x14ac:dyDescent="0.2">
      <c r="A1824">
        <v>1823</v>
      </c>
      <c r="B1824" t="s">
        <v>1721</v>
      </c>
      <c r="C1824" t="s">
        <v>1787</v>
      </c>
      <c r="D1824" t="str">
        <f t="shared" si="325"/>
        <v>James Taxfield</v>
      </c>
      <c r="E1824" t="str">
        <f t="shared" si="326"/>
        <v>31:19</v>
      </c>
      <c r="F1824">
        <f t="shared" si="327"/>
        <v>502</v>
      </c>
      <c r="H1824" t="str">
        <f t="shared" si="328"/>
        <v>Apr 8, 2020</v>
      </c>
      <c r="I1824" t="str">
        <f t="shared" si="330"/>
        <v>31:19</v>
      </c>
      <c r="J1824" s="5">
        <f t="shared" si="331"/>
        <v>2.1747685185185186E-2</v>
      </c>
      <c r="K1824">
        <f t="shared" si="329"/>
        <v>2.1747685185185186E-2</v>
      </c>
      <c r="L1824">
        <f t="shared" si="332"/>
        <v>2.1747685185185186E-2</v>
      </c>
      <c r="M1824">
        <f t="shared" si="333"/>
        <v>0</v>
      </c>
    </row>
    <row r="1825" spans="1:13" x14ac:dyDescent="0.2">
      <c r="A1825">
        <v>1824</v>
      </c>
      <c r="B1825" t="s">
        <v>1721</v>
      </c>
      <c r="C1825" t="s">
        <v>1788</v>
      </c>
      <c r="D1825" t="str">
        <f t="shared" ref="D1825:D1844" si="334">LEFT(C1825,FIND("(",C1825)-3)</f>
        <v>Rishi Sunak</v>
      </c>
      <c r="E1825" t="str">
        <f t="shared" ref="E1825:E1844" si="335">MID(C1825,FIND("(",C1825)+1,5)</f>
        <v>31:46</v>
      </c>
      <c r="F1825">
        <f t="shared" si="327"/>
        <v>590</v>
      </c>
      <c r="H1825" t="str">
        <f t="shared" si="328"/>
        <v>Apr 8, 2020</v>
      </c>
      <c r="I1825" t="str">
        <f t="shared" si="330"/>
        <v>31:46</v>
      </c>
      <c r="J1825" s="5">
        <f t="shared" si="331"/>
        <v>2.2060185185185183E-2</v>
      </c>
      <c r="K1825">
        <f t="shared" si="329"/>
        <v>0</v>
      </c>
      <c r="L1825">
        <f t="shared" si="332"/>
        <v>2.6527777777777779E-2</v>
      </c>
      <c r="M1825">
        <f t="shared" si="333"/>
        <v>2.6527777777777779E-2</v>
      </c>
    </row>
    <row r="1826" spans="1:13" x14ac:dyDescent="0.2">
      <c r="A1826">
        <v>1825</v>
      </c>
      <c r="B1826" t="s">
        <v>1721</v>
      </c>
      <c r="C1826" t="s">
        <v>1789</v>
      </c>
      <c r="D1826" t="str">
        <f t="shared" si="334"/>
        <v>Stephen Powis</v>
      </c>
      <c r="E1826" t="str">
        <f t="shared" si="335"/>
        <v>32:15</v>
      </c>
      <c r="F1826">
        <f t="shared" si="327"/>
        <v>743</v>
      </c>
      <c r="H1826" t="str">
        <f t="shared" si="328"/>
        <v>Apr 8, 2020</v>
      </c>
      <c r="I1826" t="str">
        <f t="shared" si="330"/>
        <v>32:15</v>
      </c>
      <c r="J1826" s="5">
        <f t="shared" si="331"/>
        <v>2.2395833333333334E-2</v>
      </c>
      <c r="K1826">
        <f t="shared" si="329"/>
        <v>6.9097222222222225E-3</v>
      </c>
      <c r="L1826">
        <f t="shared" si="332"/>
        <v>2.6192129629629631E-2</v>
      </c>
      <c r="M1826">
        <f t="shared" si="333"/>
        <v>1.9282407407407408E-2</v>
      </c>
    </row>
    <row r="1827" spans="1:13" x14ac:dyDescent="0.2">
      <c r="A1827">
        <v>1826</v>
      </c>
      <c r="B1827" t="s">
        <v>1721</v>
      </c>
      <c r="C1827" t="s">
        <v>1790</v>
      </c>
      <c r="D1827" t="str">
        <f t="shared" si="334"/>
        <v>Stephen Powis</v>
      </c>
      <c r="E1827" t="str">
        <f t="shared" si="335"/>
        <v>33:03</v>
      </c>
      <c r="F1827">
        <f t="shared" si="327"/>
        <v>257</v>
      </c>
      <c r="H1827" t="str">
        <f t="shared" si="328"/>
        <v>Apr 8, 2020</v>
      </c>
      <c r="I1827" t="str">
        <f t="shared" si="330"/>
        <v>32:15</v>
      </c>
      <c r="J1827" s="5">
        <f t="shared" si="331"/>
        <v>2.2951388888888886E-2</v>
      </c>
      <c r="K1827">
        <f t="shared" si="329"/>
        <v>6.9097222222222225E-3</v>
      </c>
      <c r="L1827">
        <f t="shared" si="332"/>
        <v>2.6192129629629631E-2</v>
      </c>
      <c r="M1827">
        <f t="shared" si="333"/>
        <v>1.9282407407407408E-2</v>
      </c>
    </row>
    <row r="1828" spans="1:13" x14ac:dyDescent="0.2">
      <c r="A1828">
        <v>1827</v>
      </c>
      <c r="B1828" t="s">
        <v>1721</v>
      </c>
      <c r="C1828" t="s">
        <v>1791</v>
      </c>
      <c r="D1828" t="str">
        <f t="shared" si="334"/>
        <v>Rishi Sunak</v>
      </c>
      <c r="E1828" t="str">
        <f t="shared" si="335"/>
        <v>33:20</v>
      </c>
      <c r="F1828">
        <f t="shared" si="327"/>
        <v>81</v>
      </c>
      <c r="H1828" t="str">
        <f t="shared" si="328"/>
        <v>Apr 8, 2020</v>
      </c>
      <c r="I1828" t="str">
        <f t="shared" si="330"/>
        <v>33:20</v>
      </c>
      <c r="J1828" s="5">
        <f t="shared" si="331"/>
        <v>2.314814814814815E-2</v>
      </c>
      <c r="K1828">
        <f t="shared" si="329"/>
        <v>0</v>
      </c>
      <c r="L1828">
        <f t="shared" si="332"/>
        <v>2.6527777777777779E-2</v>
      </c>
      <c r="M1828">
        <f t="shared" si="333"/>
        <v>2.6527777777777779E-2</v>
      </c>
    </row>
    <row r="1829" spans="1:13" x14ac:dyDescent="0.2">
      <c r="A1829">
        <v>1828</v>
      </c>
      <c r="B1829" t="s">
        <v>1721</v>
      </c>
      <c r="C1829" t="s">
        <v>1792</v>
      </c>
      <c r="D1829" t="str">
        <f t="shared" si="334"/>
        <v>Press Corps</v>
      </c>
      <c r="E1829" t="str">
        <f t="shared" si="335"/>
        <v>33:24</v>
      </c>
      <c r="F1829">
        <f t="shared" si="327"/>
        <v>180</v>
      </c>
      <c r="H1829" t="str">
        <f t="shared" si="328"/>
        <v>Apr 8, 2020</v>
      </c>
      <c r="I1829" t="str">
        <f t="shared" si="330"/>
        <v>33:24</v>
      </c>
      <c r="J1829" s="5">
        <f t="shared" si="331"/>
        <v>2.3194444444444445E-2</v>
      </c>
      <c r="K1829">
        <f t="shared" si="329"/>
        <v>2.3194444444444445E-2</v>
      </c>
      <c r="L1829">
        <f t="shared" si="332"/>
        <v>2.3194444444444445E-2</v>
      </c>
      <c r="M1829">
        <f t="shared" si="333"/>
        <v>0</v>
      </c>
    </row>
    <row r="1830" spans="1:13" x14ac:dyDescent="0.2">
      <c r="A1830">
        <v>1829</v>
      </c>
      <c r="B1830" t="s">
        <v>1721</v>
      </c>
      <c r="C1830" t="s">
        <v>1793</v>
      </c>
      <c r="D1830" t="str">
        <f t="shared" si="334"/>
        <v>Rishi Sunak</v>
      </c>
      <c r="E1830" t="str">
        <f t="shared" si="335"/>
        <v>33:32</v>
      </c>
      <c r="F1830">
        <f t="shared" si="327"/>
        <v>987</v>
      </c>
      <c r="H1830" t="str">
        <f t="shared" si="328"/>
        <v>Apr 8, 2020</v>
      </c>
      <c r="I1830" t="str">
        <f t="shared" si="330"/>
        <v>33:32</v>
      </c>
      <c r="J1830" s="5">
        <f t="shared" si="331"/>
        <v>2.3287037037037037E-2</v>
      </c>
      <c r="K1830">
        <f t="shared" si="329"/>
        <v>0</v>
      </c>
      <c r="L1830">
        <f t="shared" si="332"/>
        <v>2.6527777777777779E-2</v>
      </c>
      <c r="M1830">
        <f t="shared" si="333"/>
        <v>2.6527777777777779E-2</v>
      </c>
    </row>
    <row r="1831" spans="1:13" x14ac:dyDescent="0.2">
      <c r="A1831">
        <v>1830</v>
      </c>
      <c r="B1831" t="s">
        <v>1721</v>
      </c>
      <c r="C1831" t="s">
        <v>1794</v>
      </c>
      <c r="D1831" t="str">
        <f t="shared" si="334"/>
        <v>Rishi Sunak</v>
      </c>
      <c r="E1831" t="str">
        <f t="shared" si="335"/>
        <v>34:24</v>
      </c>
      <c r="F1831">
        <f t="shared" si="327"/>
        <v>91</v>
      </c>
      <c r="H1831" t="str">
        <f t="shared" si="328"/>
        <v>Apr 8, 2020</v>
      </c>
      <c r="I1831" t="str">
        <f t="shared" si="330"/>
        <v>33:32</v>
      </c>
      <c r="J1831" s="5">
        <f t="shared" si="331"/>
        <v>2.388888888888889E-2</v>
      </c>
      <c r="K1831">
        <f t="shared" si="329"/>
        <v>0</v>
      </c>
      <c r="L1831">
        <f t="shared" si="332"/>
        <v>2.6527777777777779E-2</v>
      </c>
      <c r="M1831">
        <f t="shared" si="333"/>
        <v>2.6527777777777779E-2</v>
      </c>
    </row>
    <row r="1832" spans="1:13" x14ac:dyDescent="0.2">
      <c r="A1832">
        <v>1831</v>
      </c>
      <c r="B1832" t="s">
        <v>1721</v>
      </c>
      <c r="C1832" t="s">
        <v>1795</v>
      </c>
      <c r="D1832" t="str">
        <f t="shared" si="334"/>
        <v>Tim Ross</v>
      </c>
      <c r="E1832" t="str">
        <f t="shared" si="335"/>
        <v>34:30</v>
      </c>
      <c r="F1832">
        <f t="shared" si="327"/>
        <v>184</v>
      </c>
      <c r="H1832" t="str">
        <f t="shared" si="328"/>
        <v>Apr 8, 2020</v>
      </c>
      <c r="I1832" t="str">
        <f t="shared" si="330"/>
        <v>34:30</v>
      </c>
      <c r="J1832" s="5">
        <f t="shared" si="331"/>
        <v>2.3958333333333331E-2</v>
      </c>
      <c r="K1832">
        <f t="shared" si="329"/>
        <v>2.3958333333333331E-2</v>
      </c>
      <c r="L1832">
        <f t="shared" si="332"/>
        <v>2.431712962962963E-2</v>
      </c>
      <c r="M1832">
        <f t="shared" si="333"/>
        <v>3.5879629629629803E-4</v>
      </c>
    </row>
    <row r="1833" spans="1:13" x14ac:dyDescent="0.2">
      <c r="A1833">
        <v>1832</v>
      </c>
      <c r="B1833" t="s">
        <v>1721</v>
      </c>
      <c r="C1833" t="s">
        <v>1796</v>
      </c>
      <c r="D1833" t="str">
        <f t="shared" si="334"/>
        <v>Tim Ross</v>
      </c>
      <c r="E1833" t="str">
        <f t="shared" si="335"/>
        <v>34:42</v>
      </c>
      <c r="F1833">
        <f t="shared" si="327"/>
        <v>352</v>
      </c>
      <c r="H1833" t="str">
        <f t="shared" si="328"/>
        <v>Apr 8, 2020</v>
      </c>
      <c r="I1833" t="str">
        <f t="shared" si="330"/>
        <v>34:30</v>
      </c>
      <c r="J1833" s="5">
        <f t="shared" si="331"/>
        <v>2.4097222222222225E-2</v>
      </c>
      <c r="K1833">
        <f t="shared" si="329"/>
        <v>2.3958333333333331E-2</v>
      </c>
      <c r="L1833">
        <f t="shared" si="332"/>
        <v>2.431712962962963E-2</v>
      </c>
      <c r="M1833">
        <f t="shared" si="333"/>
        <v>3.5879629629629803E-4</v>
      </c>
    </row>
    <row r="1834" spans="1:13" x14ac:dyDescent="0.2">
      <c r="A1834">
        <v>1833</v>
      </c>
      <c r="B1834" t="s">
        <v>1721</v>
      </c>
      <c r="C1834" t="s">
        <v>1797</v>
      </c>
      <c r="D1834" t="str">
        <f t="shared" si="334"/>
        <v>Tim Ross</v>
      </c>
      <c r="E1834" t="str">
        <f t="shared" si="335"/>
        <v>35:01</v>
      </c>
      <c r="F1834">
        <f t="shared" si="327"/>
        <v>359</v>
      </c>
      <c r="H1834" t="str">
        <f t="shared" si="328"/>
        <v>Apr 8, 2020</v>
      </c>
      <c r="I1834" t="str">
        <f t="shared" si="330"/>
        <v>34:30</v>
      </c>
      <c r="J1834" s="5">
        <f t="shared" si="331"/>
        <v>2.431712962962963E-2</v>
      </c>
      <c r="K1834">
        <f t="shared" si="329"/>
        <v>2.3958333333333331E-2</v>
      </c>
      <c r="L1834">
        <f t="shared" si="332"/>
        <v>2.431712962962963E-2</v>
      </c>
      <c r="M1834">
        <f t="shared" si="333"/>
        <v>3.5879629629629803E-4</v>
      </c>
    </row>
    <row r="1835" spans="1:13" x14ac:dyDescent="0.2">
      <c r="A1835">
        <v>1834</v>
      </c>
      <c r="B1835" t="s">
        <v>1721</v>
      </c>
      <c r="C1835" t="s">
        <v>1798</v>
      </c>
      <c r="D1835" t="str">
        <f t="shared" si="334"/>
        <v>Rishi Sunak</v>
      </c>
      <c r="E1835" t="str">
        <f t="shared" si="335"/>
        <v>35:26</v>
      </c>
      <c r="F1835">
        <f t="shared" si="327"/>
        <v>957</v>
      </c>
      <c r="H1835" t="str">
        <f t="shared" si="328"/>
        <v>Apr 8, 2020</v>
      </c>
      <c r="I1835" t="str">
        <f t="shared" si="330"/>
        <v>35:26</v>
      </c>
      <c r="J1835" s="5">
        <f t="shared" si="331"/>
        <v>2.4606481481481479E-2</v>
      </c>
      <c r="K1835">
        <f t="shared" si="329"/>
        <v>0</v>
      </c>
      <c r="L1835">
        <f t="shared" si="332"/>
        <v>2.6527777777777779E-2</v>
      </c>
      <c r="M1835">
        <f t="shared" si="333"/>
        <v>2.6527777777777779E-2</v>
      </c>
    </row>
    <row r="1836" spans="1:13" x14ac:dyDescent="0.2">
      <c r="A1836">
        <v>1835</v>
      </c>
      <c r="B1836" t="s">
        <v>1721</v>
      </c>
      <c r="C1836" t="s">
        <v>1799</v>
      </c>
      <c r="D1836" t="str">
        <f t="shared" si="334"/>
        <v>Rishi Sunak</v>
      </c>
      <c r="E1836" t="str">
        <f t="shared" si="335"/>
        <v>36:22</v>
      </c>
      <c r="F1836">
        <f t="shared" si="327"/>
        <v>66</v>
      </c>
      <c r="H1836" t="str">
        <f t="shared" si="328"/>
        <v>Apr 8, 2020</v>
      </c>
      <c r="I1836" t="str">
        <f t="shared" si="330"/>
        <v>35:26</v>
      </c>
      <c r="J1836" s="5">
        <f t="shared" si="331"/>
        <v>2.525462962962963E-2</v>
      </c>
      <c r="K1836">
        <f t="shared" si="329"/>
        <v>0</v>
      </c>
      <c r="L1836">
        <f t="shared" si="332"/>
        <v>2.6527777777777779E-2</v>
      </c>
      <c r="M1836">
        <f t="shared" si="333"/>
        <v>2.6527777777777779E-2</v>
      </c>
    </row>
    <row r="1837" spans="1:13" x14ac:dyDescent="0.2">
      <c r="A1837">
        <v>1836</v>
      </c>
      <c r="B1837" t="s">
        <v>1721</v>
      </c>
      <c r="C1837" t="s">
        <v>1800</v>
      </c>
      <c r="D1837" t="str">
        <f t="shared" si="334"/>
        <v>Angela</v>
      </c>
      <c r="E1837" t="str">
        <f t="shared" si="335"/>
        <v>36:24</v>
      </c>
      <c r="F1837">
        <f t="shared" si="327"/>
        <v>54</v>
      </c>
      <c r="H1837" t="str">
        <f t="shared" si="328"/>
        <v>Apr 8, 2020</v>
      </c>
      <c r="I1837" t="str">
        <f t="shared" si="330"/>
        <v>36:24</v>
      </c>
      <c r="J1837" s="5">
        <f t="shared" si="331"/>
        <v>2.5277777777777777E-2</v>
      </c>
      <c r="K1837">
        <f t="shared" si="329"/>
        <v>1.0393518518518519E-2</v>
      </c>
      <c r="L1837">
        <f t="shared" si="332"/>
        <v>2.6006944444444447E-2</v>
      </c>
      <c r="M1837">
        <f t="shared" si="333"/>
        <v>1.5613425925925928E-2</v>
      </c>
    </row>
    <row r="1838" spans="1:13" x14ac:dyDescent="0.2">
      <c r="A1838">
        <v>1837</v>
      </c>
      <c r="B1838" t="s">
        <v>1721</v>
      </c>
      <c r="C1838" t="s">
        <v>1801</v>
      </c>
      <c r="D1838" t="str">
        <f t="shared" si="334"/>
        <v>Angela</v>
      </c>
      <c r="E1838" t="str">
        <f t="shared" si="335"/>
        <v>36:26</v>
      </c>
      <c r="F1838">
        <f t="shared" si="327"/>
        <v>595</v>
      </c>
      <c r="H1838" t="str">
        <f t="shared" si="328"/>
        <v>Apr 8, 2020</v>
      </c>
      <c r="I1838" t="str">
        <f t="shared" si="330"/>
        <v>36:24</v>
      </c>
      <c r="J1838" s="5">
        <f t="shared" si="331"/>
        <v>2.5300925925925925E-2</v>
      </c>
      <c r="K1838">
        <f t="shared" si="329"/>
        <v>1.0393518518518519E-2</v>
      </c>
      <c r="L1838">
        <f t="shared" si="332"/>
        <v>2.6006944444444447E-2</v>
      </c>
      <c r="M1838">
        <f t="shared" si="333"/>
        <v>1.5613425925925928E-2</v>
      </c>
    </row>
    <row r="1839" spans="1:13" x14ac:dyDescent="0.2">
      <c r="A1839">
        <v>1838</v>
      </c>
      <c r="B1839" t="s">
        <v>1721</v>
      </c>
      <c r="C1839" t="s">
        <v>1802</v>
      </c>
      <c r="D1839" t="str">
        <f t="shared" si="334"/>
        <v>Angela</v>
      </c>
      <c r="E1839" t="str">
        <f t="shared" si="335"/>
        <v>37:02</v>
      </c>
      <c r="F1839">
        <f t="shared" si="327"/>
        <v>466</v>
      </c>
      <c r="H1839" t="str">
        <f t="shared" si="328"/>
        <v>Apr 8, 2020</v>
      </c>
      <c r="I1839" t="str">
        <f t="shared" si="330"/>
        <v>36:24</v>
      </c>
      <c r="J1839" s="5">
        <f t="shared" si="331"/>
        <v>2.5717592592592594E-2</v>
      </c>
      <c r="K1839">
        <f t="shared" si="329"/>
        <v>1.0393518518518519E-2</v>
      </c>
      <c r="L1839">
        <f t="shared" si="332"/>
        <v>2.6006944444444447E-2</v>
      </c>
      <c r="M1839">
        <f t="shared" si="333"/>
        <v>1.5613425925925928E-2</v>
      </c>
    </row>
    <row r="1840" spans="1:13" x14ac:dyDescent="0.2">
      <c r="A1840">
        <v>1839</v>
      </c>
      <c r="B1840" t="s">
        <v>1721</v>
      </c>
      <c r="C1840" t="s">
        <v>1803</v>
      </c>
      <c r="D1840" t="str">
        <f t="shared" si="334"/>
        <v>Angela</v>
      </c>
      <c r="E1840" t="str">
        <f t="shared" si="335"/>
        <v>37:27</v>
      </c>
      <c r="F1840">
        <f t="shared" si="327"/>
        <v>247</v>
      </c>
      <c r="H1840" t="str">
        <f t="shared" si="328"/>
        <v>Apr 8, 2020</v>
      </c>
      <c r="I1840" t="str">
        <f t="shared" si="330"/>
        <v>36:24</v>
      </c>
      <c r="J1840" s="5">
        <f t="shared" si="331"/>
        <v>2.6006944444444447E-2</v>
      </c>
      <c r="K1840">
        <f t="shared" si="329"/>
        <v>1.0393518518518519E-2</v>
      </c>
      <c r="L1840">
        <f t="shared" si="332"/>
        <v>2.6006944444444447E-2</v>
      </c>
      <c r="M1840">
        <f t="shared" si="333"/>
        <v>1.5613425925925928E-2</v>
      </c>
    </row>
    <row r="1841" spans="1:13" x14ac:dyDescent="0.2">
      <c r="A1841">
        <v>1840</v>
      </c>
      <c r="B1841" t="s">
        <v>1721</v>
      </c>
      <c r="C1841" t="s">
        <v>1804</v>
      </c>
      <c r="D1841" t="str">
        <f t="shared" si="334"/>
        <v>Rishi Sunak</v>
      </c>
      <c r="E1841" t="str">
        <f t="shared" si="335"/>
        <v>37:43</v>
      </c>
      <c r="F1841">
        <f t="shared" si="327"/>
        <v>68</v>
      </c>
      <c r="H1841" t="str">
        <f t="shared" si="328"/>
        <v>Apr 8, 2020</v>
      </c>
      <c r="I1841" t="str">
        <f t="shared" si="330"/>
        <v>37:43</v>
      </c>
      <c r="J1841" s="5">
        <f t="shared" si="331"/>
        <v>2.6192129629629631E-2</v>
      </c>
      <c r="K1841">
        <f t="shared" si="329"/>
        <v>0</v>
      </c>
      <c r="L1841">
        <f t="shared" si="332"/>
        <v>2.6527777777777779E-2</v>
      </c>
      <c r="M1841">
        <f t="shared" si="333"/>
        <v>2.6527777777777779E-2</v>
      </c>
    </row>
    <row r="1842" spans="1:13" x14ac:dyDescent="0.2">
      <c r="A1842">
        <v>1841</v>
      </c>
      <c r="B1842" t="s">
        <v>1721</v>
      </c>
      <c r="C1842" t="s">
        <v>1805</v>
      </c>
      <c r="D1842" t="str">
        <f t="shared" si="334"/>
        <v>Stephen Powis</v>
      </c>
      <c r="E1842" t="str">
        <f t="shared" si="335"/>
        <v>37:43</v>
      </c>
      <c r="F1842">
        <f t="shared" si="327"/>
        <v>306</v>
      </c>
      <c r="H1842" t="str">
        <f t="shared" si="328"/>
        <v>Apr 8, 2020</v>
      </c>
      <c r="I1842" t="str">
        <f t="shared" si="330"/>
        <v>37:43</v>
      </c>
      <c r="J1842" s="5">
        <f t="shared" si="331"/>
        <v>2.6192129629629631E-2</v>
      </c>
      <c r="K1842">
        <f t="shared" si="329"/>
        <v>6.9097222222222225E-3</v>
      </c>
      <c r="L1842">
        <f t="shared" si="332"/>
        <v>2.6192129629629631E-2</v>
      </c>
      <c r="M1842">
        <f t="shared" si="333"/>
        <v>1.9282407407407408E-2</v>
      </c>
    </row>
    <row r="1843" spans="1:13" x14ac:dyDescent="0.2">
      <c r="A1843">
        <v>1842</v>
      </c>
      <c r="B1843" t="s">
        <v>1721</v>
      </c>
      <c r="C1843" t="s">
        <v>1806</v>
      </c>
      <c r="D1843" t="str">
        <f t="shared" si="334"/>
        <v>Rishi Sunak</v>
      </c>
      <c r="E1843" t="str">
        <f t="shared" si="335"/>
        <v>38:01</v>
      </c>
      <c r="F1843">
        <f t="shared" si="327"/>
        <v>185</v>
      </c>
      <c r="H1843" t="str">
        <f t="shared" si="328"/>
        <v>Apr 8, 2020</v>
      </c>
      <c r="I1843" t="str">
        <f t="shared" si="330"/>
        <v>38:01</v>
      </c>
      <c r="J1843" s="5">
        <f t="shared" si="331"/>
        <v>2.6400462962962962E-2</v>
      </c>
      <c r="K1843">
        <f t="shared" si="329"/>
        <v>0</v>
      </c>
      <c r="L1843">
        <f t="shared" si="332"/>
        <v>2.6527777777777779E-2</v>
      </c>
      <c r="M1843">
        <f t="shared" si="333"/>
        <v>2.6527777777777779E-2</v>
      </c>
    </row>
    <row r="1844" spans="1:13" x14ac:dyDescent="0.2">
      <c r="A1844">
        <v>1843</v>
      </c>
      <c r="B1844" t="s">
        <v>1721</v>
      </c>
      <c r="C1844" t="s">
        <v>1807</v>
      </c>
      <c r="D1844" t="str">
        <f t="shared" si="334"/>
        <v>Rishi Sunak</v>
      </c>
      <c r="E1844" t="str">
        <f t="shared" si="335"/>
        <v>38:12</v>
      </c>
      <c r="F1844">
        <f t="shared" si="327"/>
        <v>532</v>
      </c>
      <c r="H1844" t="str">
        <f t="shared" si="328"/>
        <v>Apr 8, 2020</v>
      </c>
      <c r="I1844" t="str">
        <f t="shared" si="330"/>
        <v>38:01</v>
      </c>
      <c r="J1844" s="5">
        <f t="shared" si="331"/>
        <v>2.6527777777777779E-2</v>
      </c>
      <c r="K1844">
        <f t="shared" si="329"/>
        <v>0</v>
      </c>
      <c r="L1844">
        <f t="shared" si="332"/>
        <v>2.6527777777777779E-2</v>
      </c>
      <c r="M1844">
        <f t="shared" si="333"/>
        <v>2.6527777777777779E-2</v>
      </c>
    </row>
    <row r="1845" spans="1:13" x14ac:dyDescent="0.2">
      <c r="A1845">
        <v>1844</v>
      </c>
      <c r="B1845" t="s">
        <v>1721</v>
      </c>
      <c r="C1845" t="s">
        <v>16</v>
      </c>
      <c r="F1845">
        <f t="shared" si="327"/>
        <v>295</v>
      </c>
      <c r="H1845" t="str">
        <f t="shared" si="328"/>
        <v>Apr 8, 2020</v>
      </c>
      <c r="I1845">
        <f t="shared" si="330"/>
        <v>0</v>
      </c>
      <c r="J1845" s="5" t="e">
        <f t="shared" si="331"/>
        <v>#VALUE!</v>
      </c>
      <c r="K1845">
        <f t="shared" si="329"/>
        <v>0</v>
      </c>
      <c r="L1845">
        <f t="shared" si="332"/>
        <v>0</v>
      </c>
      <c r="M1845">
        <f t="shared" si="333"/>
        <v>0</v>
      </c>
    </row>
    <row r="1846" spans="1:13" x14ac:dyDescent="0.2">
      <c r="A1846">
        <v>1845</v>
      </c>
      <c r="B1846" t="s">
        <v>1721</v>
      </c>
      <c r="C1846" t="s">
        <v>17</v>
      </c>
      <c r="F1846">
        <f t="shared" si="327"/>
        <v>173</v>
      </c>
      <c r="H1846" t="str">
        <f t="shared" si="328"/>
        <v>Apr 8, 2020</v>
      </c>
      <c r="I1846">
        <f t="shared" si="330"/>
        <v>0</v>
      </c>
      <c r="J1846" s="5" t="e">
        <f t="shared" si="331"/>
        <v>#VALUE!</v>
      </c>
      <c r="K1846">
        <f t="shared" si="329"/>
        <v>0</v>
      </c>
      <c r="L1846">
        <f t="shared" si="332"/>
        <v>0</v>
      </c>
      <c r="M1846">
        <f t="shared" si="333"/>
        <v>0</v>
      </c>
    </row>
    <row r="1847" spans="1:13" x14ac:dyDescent="0.2">
      <c r="A1847">
        <v>1846</v>
      </c>
      <c r="B1847" t="s">
        <v>1808</v>
      </c>
      <c r="C1847" t="s">
        <v>16</v>
      </c>
      <c r="F1847">
        <f t="shared" si="327"/>
        <v>295</v>
      </c>
      <c r="H1847" t="str">
        <f t="shared" si="328"/>
        <v>Apr 8, 2020</v>
      </c>
      <c r="I1847">
        <f t="shared" si="330"/>
        <v>0</v>
      </c>
      <c r="J1847" s="5" t="e">
        <f t="shared" si="331"/>
        <v>#VALUE!</v>
      </c>
      <c r="K1847">
        <f t="shared" si="329"/>
        <v>0</v>
      </c>
      <c r="L1847">
        <f t="shared" si="332"/>
        <v>0</v>
      </c>
      <c r="M1847">
        <f t="shared" si="333"/>
        <v>0</v>
      </c>
    </row>
    <row r="1848" spans="1:13" x14ac:dyDescent="0.2">
      <c r="A1848">
        <v>1847</v>
      </c>
      <c r="B1848" t="s">
        <v>1809</v>
      </c>
      <c r="C1848" t="s">
        <v>1810</v>
      </c>
      <c r="F1848">
        <f t="shared" si="327"/>
        <v>12</v>
      </c>
      <c r="G1848" t="b">
        <v>1</v>
      </c>
      <c r="H1848" t="str">
        <f t="shared" si="328"/>
        <v>Mar 17, 2020</v>
      </c>
      <c r="I1848">
        <f t="shared" si="330"/>
        <v>0</v>
      </c>
      <c r="J1848" s="5" t="e">
        <f t="shared" si="331"/>
        <v>#VALUE!</v>
      </c>
      <c r="K1848">
        <f t="shared" si="329"/>
        <v>0</v>
      </c>
      <c r="L1848">
        <f t="shared" si="332"/>
        <v>0</v>
      </c>
      <c r="M1848">
        <f t="shared" si="333"/>
        <v>0</v>
      </c>
    </row>
    <row r="1849" spans="1:13" x14ac:dyDescent="0.2">
      <c r="A1849">
        <v>1848</v>
      </c>
      <c r="B1849" t="s">
        <v>1809</v>
      </c>
      <c r="C1849" t="s">
        <v>1811</v>
      </c>
      <c r="F1849">
        <f t="shared" si="327"/>
        <v>251</v>
      </c>
      <c r="H1849" t="str">
        <f t="shared" si="328"/>
        <v>Mar 17, 2020</v>
      </c>
      <c r="I1849">
        <f t="shared" si="330"/>
        <v>0</v>
      </c>
      <c r="J1849" s="5" t="e">
        <f t="shared" si="331"/>
        <v>#VALUE!</v>
      </c>
      <c r="K1849">
        <f t="shared" si="329"/>
        <v>0</v>
      </c>
      <c r="L1849">
        <f t="shared" si="332"/>
        <v>0</v>
      </c>
      <c r="M1849">
        <f t="shared" si="333"/>
        <v>0</v>
      </c>
    </row>
    <row r="1850" spans="1:13" x14ac:dyDescent="0.2">
      <c r="A1850">
        <v>1849</v>
      </c>
      <c r="B1850" t="s">
        <v>1809</v>
      </c>
      <c r="C1850" t="s">
        <v>1812</v>
      </c>
      <c r="D1850" t="str">
        <f t="shared" ref="D1850:D1881" si="336">LEFT(C1850,FIND("(",C1850)-3)</f>
        <v>Boris Johnson</v>
      </c>
      <c r="E1850" t="str">
        <f t="shared" ref="E1850:E1881" si="337">MID(C1850,FIND("(",C1850)+1,5)</f>
        <v>00:00</v>
      </c>
      <c r="F1850">
        <f t="shared" si="327"/>
        <v>283</v>
      </c>
      <c r="H1850" t="str">
        <f t="shared" si="328"/>
        <v>Mar 17, 2020</v>
      </c>
      <c r="I1850" t="str">
        <f t="shared" si="330"/>
        <v>00:00</v>
      </c>
      <c r="J1850" s="5">
        <f t="shared" si="331"/>
        <v>0</v>
      </c>
      <c r="K1850">
        <f t="shared" si="329"/>
        <v>0</v>
      </c>
      <c r="L1850">
        <f t="shared" si="332"/>
        <v>3.72337962962963E-2</v>
      </c>
      <c r="M1850">
        <f t="shared" si="333"/>
        <v>3.72337962962963E-2</v>
      </c>
    </row>
    <row r="1851" spans="1:13" x14ac:dyDescent="0.2">
      <c r="A1851">
        <v>1850</v>
      </c>
      <c r="B1851" t="s">
        <v>1809</v>
      </c>
      <c r="C1851" t="s">
        <v>1813</v>
      </c>
      <c r="D1851" t="str">
        <f t="shared" si="336"/>
        <v>Boris Johnson</v>
      </c>
      <c r="E1851" t="str">
        <f t="shared" si="337"/>
        <v>00:22</v>
      </c>
      <c r="F1851">
        <f t="shared" si="327"/>
        <v>933</v>
      </c>
      <c r="H1851" t="str">
        <f t="shared" si="328"/>
        <v>Mar 17, 2020</v>
      </c>
      <c r="I1851" t="str">
        <f t="shared" si="330"/>
        <v>00:00</v>
      </c>
      <c r="J1851" s="5">
        <f t="shared" si="331"/>
        <v>2.5462962962962961E-4</v>
      </c>
      <c r="K1851">
        <f t="shared" si="329"/>
        <v>0</v>
      </c>
      <c r="L1851">
        <f t="shared" si="332"/>
        <v>3.72337962962963E-2</v>
      </c>
      <c r="M1851">
        <f t="shared" si="333"/>
        <v>3.72337962962963E-2</v>
      </c>
    </row>
    <row r="1852" spans="1:13" x14ac:dyDescent="0.2">
      <c r="A1852">
        <v>1851</v>
      </c>
      <c r="B1852" t="s">
        <v>1809</v>
      </c>
      <c r="C1852" t="s">
        <v>1814</v>
      </c>
      <c r="D1852" t="str">
        <f t="shared" si="336"/>
        <v>Boris Johnson</v>
      </c>
      <c r="E1852" t="str">
        <f t="shared" si="337"/>
        <v>01:45</v>
      </c>
      <c r="F1852">
        <f t="shared" si="327"/>
        <v>555</v>
      </c>
      <c r="H1852" t="str">
        <f t="shared" si="328"/>
        <v>Mar 17, 2020</v>
      </c>
      <c r="I1852" t="str">
        <f t="shared" si="330"/>
        <v>00:00</v>
      </c>
      <c r="J1852" s="5">
        <f t="shared" si="331"/>
        <v>1.2152777777777778E-3</v>
      </c>
      <c r="K1852">
        <f t="shared" si="329"/>
        <v>0</v>
      </c>
      <c r="L1852">
        <f t="shared" si="332"/>
        <v>3.72337962962963E-2</v>
      </c>
      <c r="M1852">
        <f t="shared" si="333"/>
        <v>3.72337962962963E-2</v>
      </c>
    </row>
    <row r="1853" spans="1:13" x14ac:dyDescent="0.2">
      <c r="A1853">
        <v>1852</v>
      </c>
      <c r="B1853" t="s">
        <v>1809</v>
      </c>
      <c r="C1853" t="s">
        <v>1815</v>
      </c>
      <c r="D1853" t="str">
        <f t="shared" si="336"/>
        <v>Boris Johnson</v>
      </c>
      <c r="E1853" t="str">
        <f t="shared" si="337"/>
        <v>02:36</v>
      </c>
      <c r="F1853">
        <f t="shared" si="327"/>
        <v>1177</v>
      </c>
      <c r="H1853" t="str">
        <f t="shared" si="328"/>
        <v>Mar 17, 2020</v>
      </c>
      <c r="I1853" t="str">
        <f t="shared" si="330"/>
        <v>00:00</v>
      </c>
      <c r="J1853" s="5">
        <f t="shared" si="331"/>
        <v>1.8055555555555557E-3</v>
      </c>
      <c r="K1853">
        <f t="shared" si="329"/>
        <v>0</v>
      </c>
      <c r="L1853">
        <f t="shared" si="332"/>
        <v>3.72337962962963E-2</v>
      </c>
      <c r="M1853">
        <f t="shared" si="333"/>
        <v>3.72337962962963E-2</v>
      </c>
    </row>
    <row r="1854" spans="1:13" x14ac:dyDescent="0.2">
      <c r="A1854">
        <v>1853</v>
      </c>
      <c r="B1854" t="s">
        <v>1809</v>
      </c>
      <c r="C1854" t="s">
        <v>1816</v>
      </c>
      <c r="D1854" t="str">
        <f t="shared" si="336"/>
        <v>Boris Johnson</v>
      </c>
      <c r="E1854" t="str">
        <f t="shared" si="337"/>
        <v>04:10</v>
      </c>
      <c r="F1854">
        <f t="shared" si="327"/>
        <v>975</v>
      </c>
      <c r="H1854" t="str">
        <f t="shared" si="328"/>
        <v>Mar 17, 2020</v>
      </c>
      <c r="I1854" t="str">
        <f t="shared" si="330"/>
        <v>00:00</v>
      </c>
      <c r="J1854" s="5">
        <f t="shared" si="331"/>
        <v>2.8935185185185188E-3</v>
      </c>
      <c r="K1854">
        <f t="shared" si="329"/>
        <v>0</v>
      </c>
      <c r="L1854">
        <f t="shared" si="332"/>
        <v>3.72337962962963E-2</v>
      </c>
      <c r="M1854">
        <f t="shared" si="333"/>
        <v>3.72337962962963E-2</v>
      </c>
    </row>
    <row r="1855" spans="1:13" x14ac:dyDescent="0.2">
      <c r="A1855">
        <v>1854</v>
      </c>
      <c r="B1855" t="s">
        <v>1809</v>
      </c>
      <c r="C1855" t="s">
        <v>1817</v>
      </c>
      <c r="D1855" t="str">
        <f t="shared" si="336"/>
        <v>Boris Johnson</v>
      </c>
      <c r="E1855" t="str">
        <f t="shared" si="337"/>
        <v>05:26</v>
      </c>
      <c r="F1855">
        <f t="shared" si="327"/>
        <v>361</v>
      </c>
      <c r="H1855" t="str">
        <f t="shared" si="328"/>
        <v>Mar 17, 2020</v>
      </c>
      <c r="I1855" t="str">
        <f t="shared" si="330"/>
        <v>00:00</v>
      </c>
      <c r="J1855" s="5">
        <f t="shared" si="331"/>
        <v>3.7731481481481483E-3</v>
      </c>
      <c r="K1855">
        <f t="shared" si="329"/>
        <v>0</v>
      </c>
      <c r="L1855">
        <f t="shared" si="332"/>
        <v>3.72337962962963E-2</v>
      </c>
      <c r="M1855">
        <f t="shared" si="333"/>
        <v>3.72337962962963E-2</v>
      </c>
    </row>
    <row r="1856" spans="1:13" x14ac:dyDescent="0.2">
      <c r="A1856">
        <v>1855</v>
      </c>
      <c r="B1856" t="s">
        <v>1809</v>
      </c>
      <c r="C1856" t="s">
        <v>1818</v>
      </c>
      <c r="D1856" t="str">
        <f t="shared" si="336"/>
        <v>Boris Johnson</v>
      </c>
      <c r="E1856" t="str">
        <f t="shared" si="337"/>
        <v>05:53</v>
      </c>
      <c r="F1856">
        <f t="shared" si="327"/>
        <v>394</v>
      </c>
      <c r="H1856" t="str">
        <f t="shared" si="328"/>
        <v>Mar 17, 2020</v>
      </c>
      <c r="I1856" t="str">
        <f t="shared" si="330"/>
        <v>00:00</v>
      </c>
      <c r="J1856" s="5">
        <f t="shared" si="331"/>
        <v>4.0856481481481481E-3</v>
      </c>
      <c r="K1856">
        <f t="shared" si="329"/>
        <v>0</v>
      </c>
      <c r="L1856">
        <f t="shared" si="332"/>
        <v>3.72337962962963E-2</v>
      </c>
      <c r="M1856">
        <f t="shared" si="333"/>
        <v>3.72337962962963E-2</v>
      </c>
    </row>
    <row r="1857" spans="1:13" x14ac:dyDescent="0.2">
      <c r="A1857">
        <v>1856</v>
      </c>
      <c r="B1857" t="s">
        <v>1809</v>
      </c>
      <c r="C1857" t="s">
        <v>1819</v>
      </c>
      <c r="D1857" t="str">
        <f t="shared" si="336"/>
        <v>Boris Johnson</v>
      </c>
      <c r="E1857" t="str">
        <f t="shared" si="337"/>
        <v>06:29</v>
      </c>
      <c r="F1857">
        <f t="shared" si="327"/>
        <v>624</v>
      </c>
      <c r="H1857" t="str">
        <f t="shared" si="328"/>
        <v>Mar 17, 2020</v>
      </c>
      <c r="I1857" t="str">
        <f t="shared" si="330"/>
        <v>00:00</v>
      </c>
      <c r="J1857" s="5">
        <f t="shared" si="331"/>
        <v>4.5023148148148149E-3</v>
      </c>
      <c r="K1857">
        <f t="shared" si="329"/>
        <v>0</v>
      </c>
      <c r="L1857">
        <f t="shared" si="332"/>
        <v>3.72337962962963E-2</v>
      </c>
      <c r="M1857">
        <f t="shared" si="333"/>
        <v>3.72337962962963E-2</v>
      </c>
    </row>
    <row r="1858" spans="1:13" x14ac:dyDescent="0.2">
      <c r="A1858">
        <v>1857</v>
      </c>
      <c r="B1858" t="s">
        <v>1809</v>
      </c>
      <c r="C1858" t="s">
        <v>1820</v>
      </c>
      <c r="D1858" t="str">
        <f t="shared" si="336"/>
        <v>Boris Johnson</v>
      </c>
      <c r="E1858" t="str">
        <f t="shared" si="337"/>
        <v>07:14</v>
      </c>
      <c r="F1858">
        <f t="shared" ref="F1858:F1921" si="338">LEN(C1858)</f>
        <v>441</v>
      </c>
      <c r="H1858" t="str">
        <f t="shared" ref="H1858:H1921" si="339">IF(ISBLANK(G1858),H1857,C1858)</f>
        <v>Mar 17, 2020</v>
      </c>
      <c r="I1858" t="str">
        <f t="shared" si="330"/>
        <v>00:00</v>
      </c>
      <c r="J1858" s="5">
        <f t="shared" si="331"/>
        <v>5.0231481481481481E-3</v>
      </c>
      <c r="K1858">
        <f t="shared" ref="K1858:K1921" si="340">_xlfn.MINIFS(J:J,D:D,D1858,B:B,B1858)</f>
        <v>0</v>
      </c>
      <c r="L1858">
        <f t="shared" si="332"/>
        <v>3.72337962962963E-2</v>
      </c>
      <c r="M1858">
        <f t="shared" si="333"/>
        <v>3.72337962962963E-2</v>
      </c>
    </row>
    <row r="1859" spans="1:13" x14ac:dyDescent="0.2">
      <c r="A1859">
        <v>1858</v>
      </c>
      <c r="B1859" t="s">
        <v>1809</v>
      </c>
      <c r="C1859" t="s">
        <v>1821</v>
      </c>
      <c r="D1859" t="str">
        <f t="shared" si="336"/>
        <v>Boris Johnson</v>
      </c>
      <c r="E1859" t="str">
        <f t="shared" si="337"/>
        <v>07:45</v>
      </c>
      <c r="F1859">
        <f t="shared" si="338"/>
        <v>109</v>
      </c>
      <c r="H1859" t="str">
        <f t="shared" si="339"/>
        <v>Mar 17, 2020</v>
      </c>
      <c r="I1859" t="str">
        <f t="shared" si="330"/>
        <v>00:00</v>
      </c>
      <c r="J1859" s="5">
        <f t="shared" si="331"/>
        <v>5.3819444444444453E-3</v>
      </c>
      <c r="K1859">
        <f t="shared" si="340"/>
        <v>0</v>
      </c>
      <c r="L1859">
        <f t="shared" si="332"/>
        <v>3.72337962962963E-2</v>
      </c>
      <c r="M1859">
        <f t="shared" si="333"/>
        <v>3.72337962962963E-2</v>
      </c>
    </row>
    <row r="1860" spans="1:13" x14ac:dyDescent="0.2">
      <c r="A1860">
        <v>1859</v>
      </c>
      <c r="B1860" t="s">
        <v>1809</v>
      </c>
      <c r="C1860" t="s">
        <v>1822</v>
      </c>
      <c r="D1860" t="str">
        <f t="shared" si="336"/>
        <v>Patrick Vallance</v>
      </c>
      <c r="E1860" t="str">
        <f t="shared" si="337"/>
        <v>07:50</v>
      </c>
      <c r="F1860">
        <f t="shared" si="338"/>
        <v>448</v>
      </c>
      <c r="H1860" t="str">
        <f t="shared" si="339"/>
        <v>Mar 17, 2020</v>
      </c>
      <c r="I1860" t="str">
        <f t="shared" si="330"/>
        <v>07:50</v>
      </c>
      <c r="J1860" s="5">
        <f t="shared" si="331"/>
        <v>5.4398148148148149E-3</v>
      </c>
      <c r="K1860">
        <f t="shared" si="340"/>
        <v>5.4398148148148149E-3</v>
      </c>
      <c r="L1860">
        <f t="shared" si="332"/>
        <v>3.2048611111111111E-2</v>
      </c>
      <c r="M1860">
        <f t="shared" si="333"/>
        <v>2.6608796296296297E-2</v>
      </c>
    </row>
    <row r="1861" spans="1:13" x14ac:dyDescent="0.2">
      <c r="A1861">
        <v>1860</v>
      </c>
      <c r="B1861" t="s">
        <v>1809</v>
      </c>
      <c r="C1861" t="s">
        <v>1823</v>
      </c>
      <c r="D1861" t="str">
        <f t="shared" si="336"/>
        <v>Patrick Vallance</v>
      </c>
      <c r="E1861" t="str">
        <f t="shared" si="337"/>
        <v>08:29</v>
      </c>
      <c r="F1861">
        <f t="shared" si="338"/>
        <v>495</v>
      </c>
      <c r="H1861" t="str">
        <f t="shared" si="339"/>
        <v>Mar 17, 2020</v>
      </c>
      <c r="I1861" t="str">
        <f t="shared" si="330"/>
        <v>07:50</v>
      </c>
      <c r="J1861" s="5">
        <f t="shared" si="331"/>
        <v>5.8912037037037032E-3</v>
      </c>
      <c r="K1861">
        <f t="shared" si="340"/>
        <v>5.4398148148148149E-3</v>
      </c>
      <c r="L1861">
        <f t="shared" si="332"/>
        <v>3.2048611111111111E-2</v>
      </c>
      <c r="M1861">
        <f t="shared" si="333"/>
        <v>2.6608796296296297E-2</v>
      </c>
    </row>
    <row r="1862" spans="1:13" x14ac:dyDescent="0.2">
      <c r="A1862">
        <v>1861</v>
      </c>
      <c r="B1862" t="s">
        <v>1809</v>
      </c>
      <c r="C1862" t="s">
        <v>1824</v>
      </c>
      <c r="D1862" t="str">
        <f t="shared" si="336"/>
        <v>Patrick Vallance</v>
      </c>
      <c r="E1862" t="str">
        <f t="shared" si="337"/>
        <v>09:06</v>
      </c>
      <c r="F1862">
        <f t="shared" si="338"/>
        <v>363</v>
      </c>
      <c r="H1862" t="str">
        <f t="shared" si="339"/>
        <v>Mar 17, 2020</v>
      </c>
      <c r="I1862" t="str">
        <f t="shared" ref="I1862:I1925" si="341">IF(D1862=D1861,I1861,E1862)</f>
        <v>07:50</v>
      </c>
      <c r="J1862" s="5">
        <f t="shared" ref="J1862:J1925" si="342">TIME(0,LEFT(E1862,2),RIGHT(E1862,2))</f>
        <v>6.3194444444444444E-3</v>
      </c>
      <c r="K1862">
        <f t="shared" si="340"/>
        <v>5.4398148148148149E-3</v>
      </c>
      <c r="L1862">
        <f t="shared" ref="L1862:L1925" si="343">_xlfn.MAXIFS(J:J,D:D,D1862,B:B,B1862)</f>
        <v>3.2048611111111111E-2</v>
      </c>
      <c r="M1862">
        <f t="shared" si="333"/>
        <v>2.6608796296296297E-2</v>
      </c>
    </row>
    <row r="1863" spans="1:13" x14ac:dyDescent="0.2">
      <c r="A1863">
        <v>1862</v>
      </c>
      <c r="B1863" t="s">
        <v>1809</v>
      </c>
      <c r="C1863" t="s">
        <v>1825</v>
      </c>
      <c r="D1863" t="str">
        <f t="shared" si="336"/>
        <v>Patrick Vallance</v>
      </c>
      <c r="E1863" t="str">
        <f t="shared" si="337"/>
        <v>09:32</v>
      </c>
      <c r="F1863">
        <f t="shared" si="338"/>
        <v>389</v>
      </c>
      <c r="H1863" t="str">
        <f t="shared" si="339"/>
        <v>Mar 17, 2020</v>
      </c>
      <c r="I1863" t="str">
        <f t="shared" si="341"/>
        <v>07:50</v>
      </c>
      <c r="J1863" s="5">
        <f t="shared" si="342"/>
        <v>6.6203703703703702E-3</v>
      </c>
      <c r="K1863">
        <f t="shared" si="340"/>
        <v>5.4398148148148149E-3</v>
      </c>
      <c r="L1863">
        <f t="shared" si="343"/>
        <v>3.2048611111111111E-2</v>
      </c>
      <c r="M1863">
        <f t="shared" si="333"/>
        <v>2.6608796296296297E-2</v>
      </c>
    </row>
    <row r="1864" spans="1:13" x14ac:dyDescent="0.2">
      <c r="A1864">
        <v>1863</v>
      </c>
      <c r="B1864" t="s">
        <v>1809</v>
      </c>
      <c r="C1864" t="s">
        <v>1826</v>
      </c>
      <c r="D1864" t="str">
        <f t="shared" si="336"/>
        <v>Patrick Vallance</v>
      </c>
      <c r="E1864" t="str">
        <f t="shared" si="337"/>
        <v>10:03</v>
      </c>
      <c r="F1864">
        <f t="shared" si="338"/>
        <v>622</v>
      </c>
      <c r="H1864" t="str">
        <f t="shared" si="339"/>
        <v>Mar 17, 2020</v>
      </c>
      <c r="I1864" t="str">
        <f t="shared" si="341"/>
        <v>07:50</v>
      </c>
      <c r="J1864" s="5">
        <f t="shared" si="342"/>
        <v>6.9791666666666674E-3</v>
      </c>
      <c r="K1864">
        <f t="shared" si="340"/>
        <v>5.4398148148148149E-3</v>
      </c>
      <c r="L1864">
        <f t="shared" si="343"/>
        <v>3.2048611111111111E-2</v>
      </c>
      <c r="M1864">
        <f t="shared" si="333"/>
        <v>2.6608796296296297E-2</v>
      </c>
    </row>
    <row r="1865" spans="1:13" x14ac:dyDescent="0.2">
      <c r="A1865">
        <v>1864</v>
      </c>
      <c r="B1865" t="s">
        <v>1809</v>
      </c>
      <c r="C1865" t="s">
        <v>1827</v>
      </c>
      <c r="D1865" t="str">
        <f t="shared" si="336"/>
        <v>Patrick Vallance</v>
      </c>
      <c r="E1865" t="str">
        <f t="shared" si="337"/>
        <v>10:46</v>
      </c>
      <c r="F1865">
        <f t="shared" si="338"/>
        <v>295</v>
      </c>
      <c r="H1865" t="str">
        <f t="shared" si="339"/>
        <v>Mar 17, 2020</v>
      </c>
      <c r="I1865" t="str">
        <f t="shared" si="341"/>
        <v>07:50</v>
      </c>
      <c r="J1865" s="5">
        <f t="shared" si="342"/>
        <v>7.4768518518518526E-3</v>
      </c>
      <c r="K1865">
        <f t="shared" si="340"/>
        <v>5.4398148148148149E-3</v>
      </c>
      <c r="L1865">
        <f t="shared" si="343"/>
        <v>3.2048611111111111E-2</v>
      </c>
      <c r="M1865">
        <f t="shared" si="333"/>
        <v>2.6608796296296297E-2</v>
      </c>
    </row>
    <row r="1866" spans="1:13" x14ac:dyDescent="0.2">
      <c r="A1866">
        <v>1865</v>
      </c>
      <c r="B1866" t="s">
        <v>1809</v>
      </c>
      <c r="C1866" t="s">
        <v>1828</v>
      </c>
      <c r="D1866" t="str">
        <f t="shared" si="336"/>
        <v>Patrick Vallance</v>
      </c>
      <c r="E1866" t="str">
        <f t="shared" si="337"/>
        <v>11:08</v>
      </c>
      <c r="F1866">
        <f t="shared" si="338"/>
        <v>535</v>
      </c>
      <c r="H1866" t="str">
        <f t="shared" si="339"/>
        <v>Mar 17, 2020</v>
      </c>
      <c r="I1866" t="str">
        <f t="shared" si="341"/>
        <v>07:50</v>
      </c>
      <c r="J1866" s="5">
        <f t="shared" si="342"/>
        <v>7.7314814814814815E-3</v>
      </c>
      <c r="K1866">
        <f t="shared" si="340"/>
        <v>5.4398148148148149E-3</v>
      </c>
      <c r="L1866">
        <f t="shared" si="343"/>
        <v>3.2048611111111111E-2</v>
      </c>
      <c r="M1866">
        <f t="shared" si="333"/>
        <v>2.6608796296296297E-2</v>
      </c>
    </row>
    <row r="1867" spans="1:13" x14ac:dyDescent="0.2">
      <c r="A1867">
        <v>1866</v>
      </c>
      <c r="B1867" t="s">
        <v>1809</v>
      </c>
      <c r="C1867" t="s">
        <v>1829</v>
      </c>
      <c r="D1867" t="str">
        <f t="shared" si="336"/>
        <v>Patrick Vallance</v>
      </c>
      <c r="E1867" t="str">
        <f t="shared" si="337"/>
        <v>11:49</v>
      </c>
      <c r="F1867">
        <f t="shared" si="338"/>
        <v>352</v>
      </c>
      <c r="H1867" t="str">
        <f t="shared" si="339"/>
        <v>Mar 17, 2020</v>
      </c>
      <c r="I1867" t="str">
        <f t="shared" si="341"/>
        <v>07:50</v>
      </c>
      <c r="J1867" s="5">
        <f t="shared" si="342"/>
        <v>8.2060185185185187E-3</v>
      </c>
      <c r="K1867">
        <f t="shared" si="340"/>
        <v>5.4398148148148149E-3</v>
      </c>
      <c r="L1867">
        <f t="shared" si="343"/>
        <v>3.2048611111111111E-2</v>
      </c>
      <c r="M1867">
        <f t="shared" si="333"/>
        <v>2.6608796296296297E-2</v>
      </c>
    </row>
    <row r="1868" spans="1:13" x14ac:dyDescent="0.2">
      <c r="A1868">
        <v>1867</v>
      </c>
      <c r="B1868" t="s">
        <v>1809</v>
      </c>
      <c r="C1868" t="s">
        <v>1830</v>
      </c>
      <c r="D1868" t="str">
        <f t="shared" si="336"/>
        <v>Chris Whitty</v>
      </c>
      <c r="E1868" t="str">
        <f t="shared" si="337"/>
        <v>12:12</v>
      </c>
      <c r="F1868">
        <f t="shared" si="338"/>
        <v>474</v>
      </c>
      <c r="H1868" t="str">
        <f t="shared" si="339"/>
        <v>Mar 17, 2020</v>
      </c>
      <c r="I1868" t="str">
        <f t="shared" si="341"/>
        <v>12:12</v>
      </c>
      <c r="J1868" s="5">
        <f t="shared" si="342"/>
        <v>8.4722222222222213E-3</v>
      </c>
      <c r="K1868">
        <f t="shared" si="340"/>
        <v>8.4722222222222213E-3</v>
      </c>
      <c r="L1868">
        <f t="shared" si="343"/>
        <v>3.5960648148148151E-2</v>
      </c>
      <c r="M1868">
        <f t="shared" si="333"/>
        <v>2.748842592592593E-2</v>
      </c>
    </row>
    <row r="1869" spans="1:13" x14ac:dyDescent="0.2">
      <c r="A1869">
        <v>1868</v>
      </c>
      <c r="B1869" t="s">
        <v>1809</v>
      </c>
      <c r="C1869" t="s">
        <v>1831</v>
      </c>
      <c r="D1869" t="str">
        <f t="shared" si="336"/>
        <v>Chris Whitty</v>
      </c>
      <c r="E1869" t="str">
        <f t="shared" si="337"/>
        <v>12:40</v>
      </c>
      <c r="F1869">
        <f t="shared" si="338"/>
        <v>223</v>
      </c>
      <c r="H1869" t="str">
        <f t="shared" si="339"/>
        <v>Mar 17, 2020</v>
      </c>
      <c r="I1869" t="str">
        <f t="shared" si="341"/>
        <v>12:12</v>
      </c>
      <c r="J1869" s="5">
        <f t="shared" si="342"/>
        <v>8.7962962962962968E-3</v>
      </c>
      <c r="K1869">
        <f t="shared" si="340"/>
        <v>8.4722222222222213E-3</v>
      </c>
      <c r="L1869">
        <f t="shared" si="343"/>
        <v>3.5960648148148151E-2</v>
      </c>
      <c r="M1869">
        <f t="shared" si="333"/>
        <v>2.748842592592593E-2</v>
      </c>
    </row>
    <row r="1870" spans="1:13" x14ac:dyDescent="0.2">
      <c r="A1870">
        <v>1869</v>
      </c>
      <c r="B1870" t="s">
        <v>1809</v>
      </c>
      <c r="C1870" t="s">
        <v>1832</v>
      </c>
      <c r="D1870" t="str">
        <f t="shared" si="336"/>
        <v>Chris Whitty</v>
      </c>
      <c r="E1870" t="str">
        <f t="shared" si="337"/>
        <v>12:54</v>
      </c>
      <c r="F1870">
        <f t="shared" si="338"/>
        <v>570</v>
      </c>
      <c r="H1870" t="str">
        <f t="shared" si="339"/>
        <v>Mar 17, 2020</v>
      </c>
      <c r="I1870" t="str">
        <f t="shared" si="341"/>
        <v>12:12</v>
      </c>
      <c r="J1870" s="5">
        <f t="shared" si="342"/>
        <v>8.9583333333333338E-3</v>
      </c>
      <c r="K1870">
        <f t="shared" si="340"/>
        <v>8.4722222222222213E-3</v>
      </c>
      <c r="L1870">
        <f t="shared" si="343"/>
        <v>3.5960648148148151E-2</v>
      </c>
      <c r="M1870">
        <f t="shared" si="333"/>
        <v>2.748842592592593E-2</v>
      </c>
    </row>
    <row r="1871" spans="1:13" x14ac:dyDescent="0.2">
      <c r="A1871">
        <v>1870</v>
      </c>
      <c r="B1871" t="s">
        <v>1809</v>
      </c>
      <c r="C1871" t="s">
        <v>1833</v>
      </c>
      <c r="D1871" t="str">
        <f t="shared" si="336"/>
        <v>Chris Whitty</v>
      </c>
      <c r="E1871" t="str">
        <f t="shared" si="337"/>
        <v>13:27</v>
      </c>
      <c r="F1871">
        <f t="shared" si="338"/>
        <v>589</v>
      </c>
      <c r="H1871" t="str">
        <f t="shared" si="339"/>
        <v>Mar 17, 2020</v>
      </c>
      <c r="I1871" t="str">
        <f t="shared" si="341"/>
        <v>12:12</v>
      </c>
      <c r="J1871" s="5">
        <f t="shared" si="342"/>
        <v>9.3402777777777772E-3</v>
      </c>
      <c r="K1871">
        <f t="shared" si="340"/>
        <v>8.4722222222222213E-3</v>
      </c>
      <c r="L1871">
        <f t="shared" si="343"/>
        <v>3.5960648148148151E-2</v>
      </c>
      <c r="M1871">
        <f t="shared" si="333"/>
        <v>2.748842592592593E-2</v>
      </c>
    </row>
    <row r="1872" spans="1:13" x14ac:dyDescent="0.2">
      <c r="A1872">
        <v>1871</v>
      </c>
      <c r="B1872" t="s">
        <v>1809</v>
      </c>
      <c r="C1872" t="s">
        <v>1834</v>
      </c>
      <c r="D1872" t="str">
        <f t="shared" si="336"/>
        <v>Chris Whitty</v>
      </c>
      <c r="E1872" t="str">
        <f t="shared" si="337"/>
        <v>14:09</v>
      </c>
      <c r="F1872">
        <f t="shared" si="338"/>
        <v>451</v>
      </c>
      <c r="H1872" t="str">
        <f t="shared" si="339"/>
        <v>Mar 17, 2020</v>
      </c>
      <c r="I1872" t="str">
        <f t="shared" si="341"/>
        <v>12:12</v>
      </c>
      <c r="J1872" s="5">
        <f t="shared" si="342"/>
        <v>9.8263888888888897E-3</v>
      </c>
      <c r="K1872">
        <f t="shared" si="340"/>
        <v>8.4722222222222213E-3</v>
      </c>
      <c r="L1872">
        <f t="shared" si="343"/>
        <v>3.5960648148148151E-2</v>
      </c>
      <c r="M1872">
        <f t="shared" si="333"/>
        <v>2.748842592592593E-2</v>
      </c>
    </row>
    <row r="1873" spans="1:13" x14ac:dyDescent="0.2">
      <c r="A1873">
        <v>1872</v>
      </c>
      <c r="B1873" t="s">
        <v>1809</v>
      </c>
      <c r="C1873" t="s">
        <v>1835</v>
      </c>
      <c r="D1873" t="str">
        <f t="shared" si="336"/>
        <v>Chris Whitty</v>
      </c>
      <c r="E1873" t="str">
        <f t="shared" si="337"/>
        <v>14:39</v>
      </c>
      <c r="F1873">
        <f t="shared" si="338"/>
        <v>468</v>
      </c>
      <c r="H1873" t="str">
        <f t="shared" si="339"/>
        <v>Mar 17, 2020</v>
      </c>
      <c r="I1873" t="str">
        <f t="shared" si="341"/>
        <v>12:12</v>
      </c>
      <c r="J1873" s="5">
        <f t="shared" si="342"/>
        <v>1.0173611111111111E-2</v>
      </c>
      <c r="K1873">
        <f t="shared" si="340"/>
        <v>8.4722222222222213E-3</v>
      </c>
      <c r="L1873">
        <f t="shared" si="343"/>
        <v>3.5960648148148151E-2</v>
      </c>
      <c r="M1873">
        <f t="shared" si="333"/>
        <v>2.748842592592593E-2</v>
      </c>
    </row>
    <row r="1874" spans="1:13" x14ac:dyDescent="0.2">
      <c r="A1874">
        <v>1873</v>
      </c>
      <c r="B1874" t="s">
        <v>1809</v>
      </c>
      <c r="C1874" t="s">
        <v>1836</v>
      </c>
      <c r="D1874" t="str">
        <f t="shared" si="336"/>
        <v>Chris Whitty</v>
      </c>
      <c r="E1874" t="str">
        <f t="shared" si="337"/>
        <v>15:04</v>
      </c>
      <c r="F1874">
        <f t="shared" si="338"/>
        <v>434</v>
      </c>
      <c r="H1874" t="str">
        <f t="shared" si="339"/>
        <v>Mar 17, 2020</v>
      </c>
      <c r="I1874" t="str">
        <f t="shared" si="341"/>
        <v>12:12</v>
      </c>
      <c r="J1874" s="5">
        <f t="shared" si="342"/>
        <v>1.0462962962962964E-2</v>
      </c>
      <c r="K1874">
        <f t="shared" si="340"/>
        <v>8.4722222222222213E-3</v>
      </c>
      <c r="L1874">
        <f t="shared" si="343"/>
        <v>3.5960648148148151E-2</v>
      </c>
      <c r="M1874">
        <f t="shared" si="333"/>
        <v>2.748842592592593E-2</v>
      </c>
    </row>
    <row r="1875" spans="1:13" x14ac:dyDescent="0.2">
      <c r="A1875">
        <v>1874</v>
      </c>
      <c r="B1875" t="s">
        <v>1809</v>
      </c>
      <c r="C1875" t="s">
        <v>1837</v>
      </c>
      <c r="D1875" t="str">
        <f t="shared" si="336"/>
        <v>Chris Whitty</v>
      </c>
      <c r="E1875" t="str">
        <f t="shared" si="337"/>
        <v>15:31</v>
      </c>
      <c r="F1875">
        <f t="shared" si="338"/>
        <v>470</v>
      </c>
      <c r="H1875" t="str">
        <f t="shared" si="339"/>
        <v>Mar 17, 2020</v>
      </c>
      <c r="I1875" t="str">
        <f t="shared" si="341"/>
        <v>12:12</v>
      </c>
      <c r="J1875" s="5">
        <f t="shared" si="342"/>
        <v>1.0775462962962964E-2</v>
      </c>
      <c r="K1875">
        <f t="shared" si="340"/>
        <v>8.4722222222222213E-3</v>
      </c>
      <c r="L1875">
        <f t="shared" si="343"/>
        <v>3.5960648148148151E-2</v>
      </c>
      <c r="M1875">
        <f t="shared" si="333"/>
        <v>2.748842592592593E-2</v>
      </c>
    </row>
    <row r="1876" spans="1:13" x14ac:dyDescent="0.2">
      <c r="A1876">
        <v>1875</v>
      </c>
      <c r="B1876" t="s">
        <v>1809</v>
      </c>
      <c r="C1876" t="s">
        <v>1838</v>
      </c>
      <c r="D1876" t="str">
        <f t="shared" si="336"/>
        <v>Chris Whitty</v>
      </c>
      <c r="E1876" t="str">
        <f t="shared" si="337"/>
        <v>16:02</v>
      </c>
      <c r="F1876">
        <f t="shared" si="338"/>
        <v>457</v>
      </c>
      <c r="H1876" t="str">
        <f t="shared" si="339"/>
        <v>Mar 17, 2020</v>
      </c>
      <c r="I1876" t="str">
        <f t="shared" si="341"/>
        <v>12:12</v>
      </c>
      <c r="J1876" s="5">
        <f t="shared" si="342"/>
        <v>1.113425925925926E-2</v>
      </c>
      <c r="K1876">
        <f t="shared" si="340"/>
        <v>8.4722222222222213E-3</v>
      </c>
      <c r="L1876">
        <f t="shared" si="343"/>
        <v>3.5960648148148151E-2</v>
      </c>
      <c r="M1876">
        <f t="shared" si="333"/>
        <v>2.748842592592593E-2</v>
      </c>
    </row>
    <row r="1877" spans="1:13" x14ac:dyDescent="0.2">
      <c r="A1877">
        <v>1876</v>
      </c>
      <c r="B1877" t="s">
        <v>1809</v>
      </c>
      <c r="C1877" t="s">
        <v>1839</v>
      </c>
      <c r="D1877" t="str">
        <f t="shared" si="336"/>
        <v>Chris Whitty</v>
      </c>
      <c r="E1877" t="str">
        <f t="shared" si="337"/>
        <v>16:32</v>
      </c>
      <c r="F1877">
        <f t="shared" si="338"/>
        <v>443</v>
      </c>
      <c r="H1877" t="str">
        <f t="shared" si="339"/>
        <v>Mar 17, 2020</v>
      </c>
      <c r="I1877" t="str">
        <f t="shared" si="341"/>
        <v>12:12</v>
      </c>
      <c r="J1877" s="5">
        <f t="shared" si="342"/>
        <v>1.1481481481481483E-2</v>
      </c>
      <c r="K1877">
        <f t="shared" si="340"/>
        <v>8.4722222222222213E-3</v>
      </c>
      <c r="L1877">
        <f t="shared" si="343"/>
        <v>3.5960648148148151E-2</v>
      </c>
      <c r="M1877">
        <f t="shared" si="333"/>
        <v>2.748842592592593E-2</v>
      </c>
    </row>
    <row r="1878" spans="1:13" x14ac:dyDescent="0.2">
      <c r="A1878">
        <v>1877</v>
      </c>
      <c r="B1878" t="s">
        <v>1809</v>
      </c>
      <c r="C1878" t="s">
        <v>1840</v>
      </c>
      <c r="D1878" t="str">
        <f t="shared" si="336"/>
        <v>Chris Whitty</v>
      </c>
      <c r="E1878" t="str">
        <f t="shared" si="337"/>
        <v>16:58</v>
      </c>
      <c r="F1878">
        <f t="shared" si="338"/>
        <v>784</v>
      </c>
      <c r="H1878" t="str">
        <f t="shared" si="339"/>
        <v>Mar 17, 2020</v>
      </c>
      <c r="I1878" t="str">
        <f t="shared" si="341"/>
        <v>12:12</v>
      </c>
      <c r="J1878" s="5">
        <f t="shared" si="342"/>
        <v>1.1782407407407406E-2</v>
      </c>
      <c r="K1878">
        <f t="shared" si="340"/>
        <v>8.4722222222222213E-3</v>
      </c>
      <c r="L1878">
        <f t="shared" si="343"/>
        <v>3.5960648148148151E-2</v>
      </c>
      <c r="M1878">
        <f t="shared" si="333"/>
        <v>2.748842592592593E-2</v>
      </c>
    </row>
    <row r="1879" spans="1:13" x14ac:dyDescent="0.2">
      <c r="A1879">
        <v>1878</v>
      </c>
      <c r="B1879" t="s">
        <v>1809</v>
      </c>
      <c r="C1879" t="s">
        <v>1841</v>
      </c>
      <c r="D1879" t="str">
        <f t="shared" si="336"/>
        <v>Chris Whitty</v>
      </c>
      <c r="E1879" t="str">
        <f t="shared" si="337"/>
        <v>17:48</v>
      </c>
      <c r="F1879">
        <f t="shared" si="338"/>
        <v>707</v>
      </c>
      <c r="H1879" t="str">
        <f t="shared" si="339"/>
        <v>Mar 17, 2020</v>
      </c>
      <c r="I1879" t="str">
        <f t="shared" si="341"/>
        <v>12:12</v>
      </c>
      <c r="J1879" s="5">
        <f t="shared" si="342"/>
        <v>1.2361111111111113E-2</v>
      </c>
      <c r="K1879">
        <f t="shared" si="340"/>
        <v>8.4722222222222213E-3</v>
      </c>
      <c r="L1879">
        <f t="shared" si="343"/>
        <v>3.5960648148148151E-2</v>
      </c>
      <c r="M1879">
        <f t="shared" si="333"/>
        <v>2.748842592592593E-2</v>
      </c>
    </row>
    <row r="1880" spans="1:13" x14ac:dyDescent="0.2">
      <c r="A1880">
        <v>1879</v>
      </c>
      <c r="B1880" t="s">
        <v>1809</v>
      </c>
      <c r="C1880" t="s">
        <v>1842</v>
      </c>
      <c r="D1880" t="str">
        <f t="shared" si="336"/>
        <v>Chris Whitty</v>
      </c>
      <c r="E1880" t="str">
        <f t="shared" si="337"/>
        <v>18:31</v>
      </c>
      <c r="F1880">
        <f t="shared" si="338"/>
        <v>478</v>
      </c>
      <c r="H1880" t="str">
        <f t="shared" si="339"/>
        <v>Mar 17, 2020</v>
      </c>
      <c r="I1880" t="str">
        <f t="shared" si="341"/>
        <v>12:12</v>
      </c>
      <c r="J1880" s="5">
        <f t="shared" si="342"/>
        <v>1.2858796296296297E-2</v>
      </c>
      <c r="K1880">
        <f t="shared" si="340"/>
        <v>8.4722222222222213E-3</v>
      </c>
      <c r="L1880">
        <f t="shared" si="343"/>
        <v>3.5960648148148151E-2</v>
      </c>
      <c r="M1880">
        <f t="shared" si="333"/>
        <v>2.748842592592593E-2</v>
      </c>
    </row>
    <row r="1881" spans="1:13" x14ac:dyDescent="0.2">
      <c r="A1881">
        <v>1880</v>
      </c>
      <c r="B1881" t="s">
        <v>1809</v>
      </c>
      <c r="C1881" t="s">
        <v>1843</v>
      </c>
      <c r="D1881" t="str">
        <f t="shared" si="336"/>
        <v>Chris Whitty</v>
      </c>
      <c r="E1881" t="str">
        <f t="shared" si="337"/>
        <v>19:03</v>
      </c>
      <c r="F1881">
        <f t="shared" si="338"/>
        <v>554</v>
      </c>
      <c r="H1881" t="str">
        <f t="shared" si="339"/>
        <v>Mar 17, 2020</v>
      </c>
      <c r="I1881" t="str">
        <f t="shared" si="341"/>
        <v>12:12</v>
      </c>
      <c r="J1881" s="5">
        <f t="shared" si="342"/>
        <v>1.3229166666666667E-2</v>
      </c>
      <c r="K1881">
        <f t="shared" si="340"/>
        <v>8.4722222222222213E-3</v>
      </c>
      <c r="L1881">
        <f t="shared" si="343"/>
        <v>3.5960648148148151E-2</v>
      </c>
      <c r="M1881">
        <f t="shared" si="333"/>
        <v>2.748842592592593E-2</v>
      </c>
    </row>
    <row r="1882" spans="1:13" x14ac:dyDescent="0.2">
      <c r="A1882">
        <v>1881</v>
      </c>
      <c r="B1882" t="s">
        <v>1809</v>
      </c>
      <c r="C1882" t="s">
        <v>1844</v>
      </c>
      <c r="D1882" t="str">
        <f t="shared" ref="D1882:D1913" si="344">LEFT(C1882,FIND("(",C1882)-3)</f>
        <v>Chris Whitty</v>
      </c>
      <c r="E1882" t="str">
        <f t="shared" ref="E1882:E1913" si="345">MID(C1882,FIND("(",C1882)+1,5)</f>
        <v>19:35</v>
      </c>
      <c r="F1882">
        <f t="shared" si="338"/>
        <v>609</v>
      </c>
      <c r="H1882" t="str">
        <f t="shared" si="339"/>
        <v>Mar 17, 2020</v>
      </c>
      <c r="I1882" t="str">
        <f t="shared" si="341"/>
        <v>12:12</v>
      </c>
      <c r="J1882" s="5">
        <f t="shared" si="342"/>
        <v>1.3599537037037037E-2</v>
      </c>
      <c r="K1882">
        <f t="shared" si="340"/>
        <v>8.4722222222222213E-3</v>
      </c>
      <c r="L1882">
        <f t="shared" si="343"/>
        <v>3.5960648148148151E-2</v>
      </c>
      <c r="M1882">
        <f t="shared" si="333"/>
        <v>2.748842592592593E-2</v>
      </c>
    </row>
    <row r="1883" spans="1:13" x14ac:dyDescent="0.2">
      <c r="A1883">
        <v>1882</v>
      </c>
      <c r="B1883" t="s">
        <v>1809</v>
      </c>
      <c r="C1883" t="s">
        <v>1845</v>
      </c>
      <c r="D1883" t="str">
        <f t="shared" si="344"/>
        <v>Chris Whitty</v>
      </c>
      <c r="E1883" t="str">
        <f t="shared" si="345"/>
        <v>20:12</v>
      </c>
      <c r="F1883">
        <f t="shared" si="338"/>
        <v>300</v>
      </c>
      <c r="H1883" t="str">
        <f t="shared" si="339"/>
        <v>Mar 17, 2020</v>
      </c>
      <c r="I1883" t="str">
        <f t="shared" si="341"/>
        <v>12:12</v>
      </c>
      <c r="J1883" s="5">
        <f t="shared" si="342"/>
        <v>1.4027777777777778E-2</v>
      </c>
      <c r="K1883">
        <f t="shared" si="340"/>
        <v>8.4722222222222213E-3</v>
      </c>
      <c r="L1883">
        <f t="shared" si="343"/>
        <v>3.5960648148148151E-2</v>
      </c>
      <c r="M1883">
        <f t="shared" si="333"/>
        <v>2.748842592592593E-2</v>
      </c>
    </row>
    <row r="1884" spans="1:13" x14ac:dyDescent="0.2">
      <c r="A1884">
        <v>1883</v>
      </c>
      <c r="B1884" t="s">
        <v>1809</v>
      </c>
      <c r="C1884" t="s">
        <v>1846</v>
      </c>
      <c r="D1884" t="str">
        <f t="shared" si="344"/>
        <v>Chris Whitty</v>
      </c>
      <c r="E1884" t="str">
        <f t="shared" si="345"/>
        <v>20:29</v>
      </c>
      <c r="F1884">
        <f t="shared" si="338"/>
        <v>412</v>
      </c>
      <c r="H1884" t="str">
        <f t="shared" si="339"/>
        <v>Mar 17, 2020</v>
      </c>
      <c r="I1884" t="str">
        <f t="shared" si="341"/>
        <v>12:12</v>
      </c>
      <c r="J1884" s="5">
        <f t="shared" si="342"/>
        <v>1.4224537037037037E-2</v>
      </c>
      <c r="K1884">
        <f t="shared" si="340"/>
        <v>8.4722222222222213E-3</v>
      </c>
      <c r="L1884">
        <f t="shared" si="343"/>
        <v>3.5960648148148151E-2</v>
      </c>
      <c r="M1884">
        <f t="shared" si="333"/>
        <v>2.748842592592593E-2</v>
      </c>
    </row>
    <row r="1885" spans="1:13" x14ac:dyDescent="0.2">
      <c r="A1885">
        <v>1884</v>
      </c>
      <c r="B1885" t="s">
        <v>1809</v>
      </c>
      <c r="C1885" t="s">
        <v>1847</v>
      </c>
      <c r="D1885" t="str">
        <f t="shared" si="344"/>
        <v>Chris Whitty</v>
      </c>
      <c r="E1885" t="str">
        <f t="shared" si="345"/>
        <v>20:54</v>
      </c>
      <c r="F1885">
        <f t="shared" si="338"/>
        <v>286</v>
      </c>
      <c r="H1885" t="str">
        <f t="shared" si="339"/>
        <v>Mar 17, 2020</v>
      </c>
      <c r="I1885" t="str">
        <f t="shared" si="341"/>
        <v>12:12</v>
      </c>
      <c r="J1885" s="5">
        <f t="shared" si="342"/>
        <v>1.4513888888888889E-2</v>
      </c>
      <c r="K1885">
        <f t="shared" si="340"/>
        <v>8.4722222222222213E-3</v>
      </c>
      <c r="L1885">
        <f t="shared" si="343"/>
        <v>3.5960648148148151E-2</v>
      </c>
      <c r="M1885">
        <f t="shared" si="333"/>
        <v>2.748842592592593E-2</v>
      </c>
    </row>
    <row r="1886" spans="1:13" x14ac:dyDescent="0.2">
      <c r="A1886">
        <v>1885</v>
      </c>
      <c r="B1886" t="s">
        <v>1809</v>
      </c>
      <c r="C1886" t="s">
        <v>1848</v>
      </c>
      <c r="D1886" t="str">
        <f t="shared" si="344"/>
        <v>Chris Whitty</v>
      </c>
      <c r="E1886" t="str">
        <f t="shared" si="345"/>
        <v>21:12</v>
      </c>
      <c r="F1886">
        <f t="shared" si="338"/>
        <v>295</v>
      </c>
      <c r="H1886" t="str">
        <f t="shared" si="339"/>
        <v>Mar 17, 2020</v>
      </c>
      <c r="I1886" t="str">
        <f t="shared" si="341"/>
        <v>12:12</v>
      </c>
      <c r="J1886" s="5">
        <f t="shared" si="342"/>
        <v>1.4722222222222222E-2</v>
      </c>
      <c r="K1886">
        <f t="shared" si="340"/>
        <v>8.4722222222222213E-3</v>
      </c>
      <c r="L1886">
        <f t="shared" si="343"/>
        <v>3.5960648148148151E-2</v>
      </c>
      <c r="M1886">
        <f t="shared" si="333"/>
        <v>2.748842592592593E-2</v>
      </c>
    </row>
    <row r="1887" spans="1:13" x14ac:dyDescent="0.2">
      <c r="A1887">
        <v>1886</v>
      </c>
      <c r="B1887" t="s">
        <v>1809</v>
      </c>
      <c r="C1887" t="s">
        <v>1849</v>
      </c>
      <c r="D1887" t="str">
        <f t="shared" si="344"/>
        <v>Chris Whitty</v>
      </c>
      <c r="E1887" t="str">
        <f t="shared" si="345"/>
        <v>21:33</v>
      </c>
      <c r="F1887">
        <f t="shared" si="338"/>
        <v>289</v>
      </c>
      <c r="H1887" t="str">
        <f t="shared" si="339"/>
        <v>Mar 17, 2020</v>
      </c>
      <c r="I1887" t="str">
        <f t="shared" si="341"/>
        <v>12:12</v>
      </c>
      <c r="J1887" s="5">
        <f t="shared" si="342"/>
        <v>1.4965277777777779E-2</v>
      </c>
      <c r="K1887">
        <f t="shared" si="340"/>
        <v>8.4722222222222213E-3</v>
      </c>
      <c r="L1887">
        <f t="shared" si="343"/>
        <v>3.5960648148148151E-2</v>
      </c>
      <c r="M1887">
        <f t="shared" ref="M1887:M1950" si="346">L1887-K1887</f>
        <v>2.748842592592593E-2</v>
      </c>
    </row>
    <row r="1888" spans="1:13" x14ac:dyDescent="0.2">
      <c r="A1888">
        <v>1887</v>
      </c>
      <c r="B1888" t="s">
        <v>1809</v>
      </c>
      <c r="C1888" t="s">
        <v>1850</v>
      </c>
      <c r="D1888" t="str">
        <f t="shared" si="344"/>
        <v>Boris Johnson</v>
      </c>
      <c r="E1888" t="str">
        <f t="shared" si="345"/>
        <v>21:49</v>
      </c>
      <c r="F1888">
        <f t="shared" si="338"/>
        <v>310</v>
      </c>
      <c r="H1888" t="str">
        <f t="shared" si="339"/>
        <v>Mar 17, 2020</v>
      </c>
      <c r="I1888" t="str">
        <f t="shared" si="341"/>
        <v>21:49</v>
      </c>
      <c r="J1888" s="5">
        <f t="shared" si="342"/>
        <v>1.5150462962962963E-2</v>
      </c>
      <c r="K1888">
        <f t="shared" si="340"/>
        <v>0</v>
      </c>
      <c r="L1888">
        <f t="shared" si="343"/>
        <v>3.72337962962963E-2</v>
      </c>
      <c r="M1888">
        <f t="shared" si="346"/>
        <v>3.72337962962963E-2</v>
      </c>
    </row>
    <row r="1889" spans="1:13" x14ac:dyDescent="0.2">
      <c r="A1889">
        <v>1888</v>
      </c>
      <c r="B1889" t="s">
        <v>1809</v>
      </c>
      <c r="C1889" t="s">
        <v>1851</v>
      </c>
      <c r="D1889" t="str">
        <f t="shared" si="344"/>
        <v>Boris Johnson</v>
      </c>
      <c r="E1889" t="str">
        <f t="shared" si="345"/>
        <v>22:05</v>
      </c>
      <c r="F1889">
        <f t="shared" si="338"/>
        <v>285</v>
      </c>
      <c r="H1889" t="str">
        <f t="shared" si="339"/>
        <v>Mar 17, 2020</v>
      </c>
      <c r="I1889" t="str">
        <f t="shared" si="341"/>
        <v>21:49</v>
      </c>
      <c r="J1889" s="5">
        <f t="shared" si="342"/>
        <v>1.5335648148148147E-2</v>
      </c>
      <c r="K1889">
        <f t="shared" si="340"/>
        <v>0</v>
      </c>
      <c r="L1889">
        <f t="shared" si="343"/>
        <v>3.72337962962963E-2</v>
      </c>
      <c r="M1889">
        <f t="shared" si="346"/>
        <v>3.72337962962963E-2</v>
      </c>
    </row>
    <row r="1890" spans="1:13" x14ac:dyDescent="0.2">
      <c r="A1890">
        <v>1889</v>
      </c>
      <c r="B1890" t="s">
        <v>1809</v>
      </c>
      <c r="C1890" t="s">
        <v>1852</v>
      </c>
      <c r="D1890" t="str">
        <f t="shared" si="344"/>
        <v>Vicki Young</v>
      </c>
      <c r="E1890" t="str">
        <f t="shared" si="345"/>
        <v>22:26</v>
      </c>
      <c r="F1890">
        <f t="shared" si="338"/>
        <v>351</v>
      </c>
      <c r="H1890" t="str">
        <f t="shared" si="339"/>
        <v>Mar 17, 2020</v>
      </c>
      <c r="I1890" t="str">
        <f t="shared" si="341"/>
        <v>22:26</v>
      </c>
      <c r="J1890" s="5">
        <f t="shared" si="342"/>
        <v>1.5578703703703704E-2</v>
      </c>
      <c r="K1890">
        <f t="shared" si="340"/>
        <v>1.5578703703703704E-2</v>
      </c>
      <c r="L1890">
        <f t="shared" si="343"/>
        <v>1.5787037037037037E-2</v>
      </c>
      <c r="M1890">
        <f t="shared" si="346"/>
        <v>2.0833333333333294E-4</v>
      </c>
    </row>
    <row r="1891" spans="1:13" x14ac:dyDescent="0.2">
      <c r="A1891">
        <v>1890</v>
      </c>
      <c r="B1891" t="s">
        <v>1809</v>
      </c>
      <c r="C1891" t="s">
        <v>1853</v>
      </c>
      <c r="D1891" t="str">
        <f t="shared" si="344"/>
        <v>Vicki Young</v>
      </c>
      <c r="E1891" t="str">
        <f t="shared" si="345"/>
        <v>22:44</v>
      </c>
      <c r="F1891">
        <f t="shared" si="338"/>
        <v>366</v>
      </c>
      <c r="H1891" t="str">
        <f t="shared" si="339"/>
        <v>Mar 17, 2020</v>
      </c>
      <c r="I1891" t="str">
        <f t="shared" si="341"/>
        <v>22:26</v>
      </c>
      <c r="J1891" s="5">
        <f t="shared" si="342"/>
        <v>1.5787037037037037E-2</v>
      </c>
      <c r="K1891">
        <f t="shared" si="340"/>
        <v>1.5578703703703704E-2</v>
      </c>
      <c r="L1891">
        <f t="shared" si="343"/>
        <v>1.5787037037037037E-2</v>
      </c>
      <c r="M1891">
        <f t="shared" si="346"/>
        <v>2.0833333333333294E-4</v>
      </c>
    </row>
    <row r="1892" spans="1:13" x14ac:dyDescent="0.2">
      <c r="A1892">
        <v>1891</v>
      </c>
      <c r="B1892" t="s">
        <v>1809</v>
      </c>
      <c r="C1892" t="s">
        <v>1854</v>
      </c>
      <c r="D1892" t="str">
        <f t="shared" si="344"/>
        <v>Boris Johnson</v>
      </c>
      <c r="E1892" t="str">
        <f t="shared" si="345"/>
        <v>23:05</v>
      </c>
      <c r="F1892">
        <f t="shared" si="338"/>
        <v>304</v>
      </c>
      <c r="H1892" t="str">
        <f t="shared" si="339"/>
        <v>Mar 17, 2020</v>
      </c>
      <c r="I1892" t="str">
        <f t="shared" si="341"/>
        <v>23:05</v>
      </c>
      <c r="J1892" s="5">
        <f t="shared" si="342"/>
        <v>1.6030092592592592E-2</v>
      </c>
      <c r="K1892">
        <f t="shared" si="340"/>
        <v>0</v>
      </c>
      <c r="L1892">
        <f t="shared" si="343"/>
        <v>3.72337962962963E-2</v>
      </c>
      <c r="M1892">
        <f t="shared" si="346"/>
        <v>3.72337962962963E-2</v>
      </c>
    </row>
    <row r="1893" spans="1:13" x14ac:dyDescent="0.2">
      <c r="A1893">
        <v>1892</v>
      </c>
      <c r="B1893" t="s">
        <v>1809</v>
      </c>
      <c r="C1893" t="s">
        <v>1855</v>
      </c>
      <c r="D1893" t="str">
        <f t="shared" si="344"/>
        <v>Boris Johnson</v>
      </c>
      <c r="E1893" t="str">
        <f t="shared" si="345"/>
        <v>23:28</v>
      </c>
      <c r="F1893">
        <f t="shared" si="338"/>
        <v>310</v>
      </c>
      <c r="H1893" t="str">
        <f t="shared" si="339"/>
        <v>Mar 17, 2020</v>
      </c>
      <c r="I1893" t="str">
        <f t="shared" si="341"/>
        <v>23:05</v>
      </c>
      <c r="J1893" s="5">
        <f t="shared" si="342"/>
        <v>1.6296296296296295E-2</v>
      </c>
      <c r="K1893">
        <f t="shared" si="340"/>
        <v>0</v>
      </c>
      <c r="L1893">
        <f t="shared" si="343"/>
        <v>3.72337962962963E-2</v>
      </c>
      <c r="M1893">
        <f t="shared" si="346"/>
        <v>3.72337962962963E-2</v>
      </c>
    </row>
    <row r="1894" spans="1:13" x14ac:dyDescent="0.2">
      <c r="A1894">
        <v>1893</v>
      </c>
      <c r="B1894" t="s">
        <v>1809</v>
      </c>
      <c r="C1894" t="s">
        <v>1856</v>
      </c>
      <c r="D1894" t="str">
        <f t="shared" si="344"/>
        <v>Boris Johnson</v>
      </c>
      <c r="E1894" t="str">
        <f t="shared" si="345"/>
        <v>23:48</v>
      </c>
      <c r="F1894">
        <f t="shared" si="338"/>
        <v>258</v>
      </c>
      <c r="H1894" t="str">
        <f t="shared" si="339"/>
        <v>Mar 17, 2020</v>
      </c>
      <c r="I1894" t="str">
        <f t="shared" si="341"/>
        <v>23:05</v>
      </c>
      <c r="J1894" s="5">
        <f t="shared" si="342"/>
        <v>1.6527777777777777E-2</v>
      </c>
      <c r="K1894">
        <f t="shared" si="340"/>
        <v>0</v>
      </c>
      <c r="L1894">
        <f t="shared" si="343"/>
        <v>3.72337962962963E-2</v>
      </c>
      <c r="M1894">
        <f t="shared" si="346"/>
        <v>3.72337962962963E-2</v>
      </c>
    </row>
    <row r="1895" spans="1:13" x14ac:dyDescent="0.2">
      <c r="A1895">
        <v>1894</v>
      </c>
      <c r="B1895" t="s">
        <v>1809</v>
      </c>
      <c r="C1895" t="s">
        <v>1857</v>
      </c>
      <c r="D1895" t="str">
        <f t="shared" si="344"/>
        <v>Chris Whitty</v>
      </c>
      <c r="E1895" t="str">
        <f t="shared" si="345"/>
        <v>24:04</v>
      </c>
      <c r="F1895">
        <f t="shared" si="338"/>
        <v>50</v>
      </c>
      <c r="H1895" t="str">
        <f t="shared" si="339"/>
        <v>Mar 17, 2020</v>
      </c>
      <c r="I1895" t="str">
        <f t="shared" si="341"/>
        <v>24:04</v>
      </c>
      <c r="J1895" s="5">
        <f t="shared" si="342"/>
        <v>1.6712962962962961E-2</v>
      </c>
      <c r="K1895">
        <f t="shared" si="340"/>
        <v>8.4722222222222213E-3</v>
      </c>
      <c r="L1895">
        <f t="shared" si="343"/>
        <v>3.5960648148148151E-2</v>
      </c>
      <c r="M1895">
        <f t="shared" si="346"/>
        <v>2.748842592592593E-2</v>
      </c>
    </row>
    <row r="1896" spans="1:13" x14ac:dyDescent="0.2">
      <c r="A1896">
        <v>1895</v>
      </c>
      <c r="B1896" t="s">
        <v>1809</v>
      </c>
      <c r="C1896" t="s">
        <v>1858</v>
      </c>
      <c r="D1896" t="str">
        <f t="shared" si="344"/>
        <v>Boris Johnson</v>
      </c>
      <c r="E1896" t="str">
        <f t="shared" si="345"/>
        <v>24:04</v>
      </c>
      <c r="F1896">
        <f t="shared" si="338"/>
        <v>65</v>
      </c>
      <c r="H1896" t="str">
        <f t="shared" si="339"/>
        <v>Mar 17, 2020</v>
      </c>
      <c r="I1896" t="str">
        <f t="shared" si="341"/>
        <v>24:04</v>
      </c>
      <c r="J1896" s="5">
        <f t="shared" si="342"/>
        <v>1.6712962962962961E-2</v>
      </c>
      <c r="K1896">
        <f t="shared" si="340"/>
        <v>0</v>
      </c>
      <c r="L1896">
        <f t="shared" si="343"/>
        <v>3.72337962962963E-2</v>
      </c>
      <c r="M1896">
        <f t="shared" si="346"/>
        <v>3.72337962962963E-2</v>
      </c>
    </row>
    <row r="1897" spans="1:13" x14ac:dyDescent="0.2">
      <c r="A1897">
        <v>1896</v>
      </c>
      <c r="B1897" t="s">
        <v>1809</v>
      </c>
      <c r="C1897" t="s">
        <v>1859</v>
      </c>
      <c r="D1897" t="str">
        <f t="shared" si="344"/>
        <v>Chris Whitty</v>
      </c>
      <c r="E1897" t="str">
        <f t="shared" si="345"/>
        <v>24:06</v>
      </c>
      <c r="F1897">
        <f t="shared" si="338"/>
        <v>875</v>
      </c>
      <c r="H1897" t="str">
        <f t="shared" si="339"/>
        <v>Mar 17, 2020</v>
      </c>
      <c r="I1897" t="str">
        <f t="shared" si="341"/>
        <v>24:06</v>
      </c>
      <c r="J1897" s="5">
        <f t="shared" si="342"/>
        <v>1.6736111111111111E-2</v>
      </c>
      <c r="K1897">
        <f t="shared" si="340"/>
        <v>8.4722222222222213E-3</v>
      </c>
      <c r="L1897">
        <f t="shared" si="343"/>
        <v>3.5960648148148151E-2</v>
      </c>
      <c r="M1897">
        <f t="shared" si="346"/>
        <v>2.748842592592593E-2</v>
      </c>
    </row>
    <row r="1898" spans="1:13" x14ac:dyDescent="0.2">
      <c r="A1898">
        <v>1897</v>
      </c>
      <c r="B1898" t="s">
        <v>1809</v>
      </c>
      <c r="C1898" t="s">
        <v>1860</v>
      </c>
      <c r="D1898" t="str">
        <f t="shared" si="344"/>
        <v>Chris Whitty</v>
      </c>
      <c r="E1898" t="str">
        <f t="shared" si="345"/>
        <v>24:55</v>
      </c>
      <c r="F1898">
        <f t="shared" si="338"/>
        <v>533</v>
      </c>
      <c r="H1898" t="str">
        <f t="shared" si="339"/>
        <v>Mar 17, 2020</v>
      </c>
      <c r="I1898" t="str">
        <f t="shared" si="341"/>
        <v>24:06</v>
      </c>
      <c r="J1898" s="5">
        <f t="shared" si="342"/>
        <v>1.7303240740740741E-2</v>
      </c>
      <c r="K1898">
        <f t="shared" si="340"/>
        <v>8.4722222222222213E-3</v>
      </c>
      <c r="L1898">
        <f t="shared" si="343"/>
        <v>3.5960648148148151E-2</v>
      </c>
      <c r="M1898">
        <f t="shared" si="346"/>
        <v>2.748842592592593E-2</v>
      </c>
    </row>
    <row r="1899" spans="1:13" x14ac:dyDescent="0.2">
      <c r="A1899">
        <v>1898</v>
      </c>
      <c r="B1899" t="s">
        <v>1809</v>
      </c>
      <c r="C1899" t="s">
        <v>1861</v>
      </c>
      <c r="D1899" t="str">
        <f t="shared" si="344"/>
        <v>Boris Johnson</v>
      </c>
      <c r="E1899" t="str">
        <f t="shared" si="345"/>
        <v>25:27</v>
      </c>
      <c r="F1899">
        <f t="shared" si="338"/>
        <v>73</v>
      </c>
      <c r="H1899" t="str">
        <f t="shared" si="339"/>
        <v>Mar 17, 2020</v>
      </c>
      <c r="I1899" t="str">
        <f t="shared" si="341"/>
        <v>25:27</v>
      </c>
      <c r="J1899" s="5">
        <f t="shared" si="342"/>
        <v>1.7673611111111109E-2</v>
      </c>
      <c r="K1899">
        <f t="shared" si="340"/>
        <v>0</v>
      </c>
      <c r="L1899">
        <f t="shared" si="343"/>
        <v>3.72337962962963E-2</v>
      </c>
      <c r="M1899">
        <f t="shared" si="346"/>
        <v>3.72337962962963E-2</v>
      </c>
    </row>
    <row r="1900" spans="1:13" x14ac:dyDescent="0.2">
      <c r="A1900">
        <v>1899</v>
      </c>
      <c r="B1900" t="s">
        <v>1809</v>
      </c>
      <c r="C1900" t="s">
        <v>1862</v>
      </c>
      <c r="D1900" t="str">
        <f t="shared" si="344"/>
        <v>Beth Ruby</v>
      </c>
      <c r="E1900" t="str">
        <f t="shared" si="345"/>
        <v>25:31</v>
      </c>
      <c r="F1900">
        <f t="shared" si="338"/>
        <v>332</v>
      </c>
      <c r="H1900" t="str">
        <f t="shared" si="339"/>
        <v>Mar 17, 2020</v>
      </c>
      <c r="I1900" t="str">
        <f t="shared" si="341"/>
        <v>25:31</v>
      </c>
      <c r="J1900" s="5">
        <f t="shared" si="342"/>
        <v>1.7719907407407406E-2</v>
      </c>
      <c r="K1900">
        <f t="shared" si="340"/>
        <v>1.7719907407407406E-2</v>
      </c>
      <c r="L1900">
        <f t="shared" si="343"/>
        <v>1.8124999999999999E-2</v>
      </c>
      <c r="M1900">
        <f t="shared" si="346"/>
        <v>4.0509259259259231E-4</v>
      </c>
    </row>
    <row r="1901" spans="1:13" x14ac:dyDescent="0.2">
      <c r="A1901">
        <v>1900</v>
      </c>
      <c r="B1901" t="s">
        <v>1809</v>
      </c>
      <c r="C1901" t="s">
        <v>1863</v>
      </c>
      <c r="D1901" t="str">
        <f t="shared" si="344"/>
        <v>Beth Ruby</v>
      </c>
      <c r="E1901" t="str">
        <f t="shared" si="345"/>
        <v>25:52</v>
      </c>
      <c r="F1901">
        <f t="shared" si="338"/>
        <v>250</v>
      </c>
      <c r="H1901" t="str">
        <f t="shared" si="339"/>
        <v>Mar 17, 2020</v>
      </c>
      <c r="I1901" t="str">
        <f t="shared" si="341"/>
        <v>25:31</v>
      </c>
      <c r="J1901" s="5">
        <f t="shared" si="342"/>
        <v>1.7962962962962962E-2</v>
      </c>
      <c r="K1901">
        <f t="shared" si="340"/>
        <v>1.7719907407407406E-2</v>
      </c>
      <c r="L1901">
        <f t="shared" si="343"/>
        <v>1.8124999999999999E-2</v>
      </c>
      <c r="M1901">
        <f t="shared" si="346"/>
        <v>4.0509259259259231E-4</v>
      </c>
    </row>
    <row r="1902" spans="1:13" x14ac:dyDescent="0.2">
      <c r="A1902">
        <v>1901</v>
      </c>
      <c r="B1902" t="s">
        <v>1809</v>
      </c>
      <c r="C1902" t="s">
        <v>1864</v>
      </c>
      <c r="D1902" t="str">
        <f t="shared" si="344"/>
        <v>Beth Ruby</v>
      </c>
      <c r="E1902" t="str">
        <f t="shared" si="345"/>
        <v>26:06</v>
      </c>
      <c r="F1902">
        <f t="shared" si="338"/>
        <v>202</v>
      </c>
      <c r="H1902" t="str">
        <f t="shared" si="339"/>
        <v>Mar 17, 2020</v>
      </c>
      <c r="I1902" t="str">
        <f t="shared" si="341"/>
        <v>25:31</v>
      </c>
      <c r="J1902" s="5">
        <f t="shared" si="342"/>
        <v>1.8124999999999999E-2</v>
      </c>
      <c r="K1902">
        <f t="shared" si="340"/>
        <v>1.7719907407407406E-2</v>
      </c>
      <c r="L1902">
        <f t="shared" si="343"/>
        <v>1.8124999999999999E-2</v>
      </c>
      <c r="M1902">
        <f t="shared" si="346"/>
        <v>4.0509259259259231E-4</v>
      </c>
    </row>
    <row r="1903" spans="1:13" x14ac:dyDescent="0.2">
      <c r="A1903">
        <v>1902</v>
      </c>
      <c r="B1903" t="s">
        <v>1809</v>
      </c>
      <c r="C1903" t="s">
        <v>1865</v>
      </c>
      <c r="D1903" t="str">
        <f t="shared" si="344"/>
        <v>Boris Johnson</v>
      </c>
      <c r="E1903" t="str">
        <f t="shared" si="345"/>
        <v>26:19</v>
      </c>
      <c r="F1903">
        <f t="shared" si="338"/>
        <v>508</v>
      </c>
      <c r="H1903" t="str">
        <f t="shared" si="339"/>
        <v>Mar 17, 2020</v>
      </c>
      <c r="I1903" t="str">
        <f t="shared" si="341"/>
        <v>26:19</v>
      </c>
      <c r="J1903" s="5">
        <f t="shared" si="342"/>
        <v>1.8275462962962962E-2</v>
      </c>
      <c r="K1903">
        <f t="shared" si="340"/>
        <v>0</v>
      </c>
      <c r="L1903">
        <f t="shared" si="343"/>
        <v>3.72337962962963E-2</v>
      </c>
      <c r="M1903">
        <f t="shared" si="346"/>
        <v>3.72337962962963E-2</v>
      </c>
    </row>
    <row r="1904" spans="1:13" x14ac:dyDescent="0.2">
      <c r="A1904">
        <v>1903</v>
      </c>
      <c r="B1904" t="s">
        <v>1809</v>
      </c>
      <c r="C1904" t="s">
        <v>1866</v>
      </c>
      <c r="D1904" t="str">
        <f t="shared" si="344"/>
        <v>Boris Johnson</v>
      </c>
      <c r="E1904" t="str">
        <f t="shared" si="345"/>
        <v>26:52</v>
      </c>
      <c r="F1904">
        <f t="shared" si="338"/>
        <v>315</v>
      </c>
      <c r="H1904" t="str">
        <f t="shared" si="339"/>
        <v>Mar 17, 2020</v>
      </c>
      <c r="I1904" t="str">
        <f t="shared" si="341"/>
        <v>26:19</v>
      </c>
      <c r="J1904" s="5">
        <f t="shared" si="342"/>
        <v>1.8657407407407407E-2</v>
      </c>
      <c r="K1904">
        <f t="shared" si="340"/>
        <v>0</v>
      </c>
      <c r="L1904">
        <f t="shared" si="343"/>
        <v>3.72337962962963E-2</v>
      </c>
      <c r="M1904">
        <f t="shared" si="346"/>
        <v>3.72337962962963E-2</v>
      </c>
    </row>
    <row r="1905" spans="1:13" x14ac:dyDescent="0.2">
      <c r="A1905">
        <v>1904</v>
      </c>
      <c r="B1905" t="s">
        <v>1809</v>
      </c>
      <c r="C1905" t="s">
        <v>1867</v>
      </c>
      <c r="D1905" t="str">
        <f t="shared" si="344"/>
        <v>Boris Johnson</v>
      </c>
      <c r="E1905" t="str">
        <f t="shared" si="345"/>
        <v>27:10</v>
      </c>
      <c r="F1905">
        <f t="shared" si="338"/>
        <v>207</v>
      </c>
      <c r="H1905" t="str">
        <f t="shared" si="339"/>
        <v>Mar 17, 2020</v>
      </c>
      <c r="I1905" t="str">
        <f t="shared" si="341"/>
        <v>26:19</v>
      </c>
      <c r="J1905" s="5">
        <f t="shared" si="342"/>
        <v>1.8865740740740742E-2</v>
      </c>
      <c r="K1905">
        <f t="shared" si="340"/>
        <v>0</v>
      </c>
      <c r="L1905">
        <f t="shared" si="343"/>
        <v>3.72337962962963E-2</v>
      </c>
      <c r="M1905">
        <f t="shared" si="346"/>
        <v>3.72337962962963E-2</v>
      </c>
    </row>
    <row r="1906" spans="1:13" x14ac:dyDescent="0.2">
      <c r="A1906">
        <v>1905</v>
      </c>
      <c r="B1906" t="s">
        <v>1809</v>
      </c>
      <c r="C1906" t="s">
        <v>1868</v>
      </c>
      <c r="D1906" t="str">
        <f t="shared" si="344"/>
        <v>Patrick Vallance</v>
      </c>
      <c r="E1906" t="str">
        <f t="shared" si="345"/>
        <v>27:24</v>
      </c>
      <c r="F1906">
        <f t="shared" si="338"/>
        <v>453</v>
      </c>
      <c r="H1906" t="str">
        <f t="shared" si="339"/>
        <v>Mar 17, 2020</v>
      </c>
      <c r="I1906" t="str">
        <f t="shared" si="341"/>
        <v>27:24</v>
      </c>
      <c r="J1906" s="5">
        <f t="shared" si="342"/>
        <v>1.9027777777777779E-2</v>
      </c>
      <c r="K1906">
        <f t="shared" si="340"/>
        <v>5.4398148148148149E-3</v>
      </c>
      <c r="L1906">
        <f t="shared" si="343"/>
        <v>3.2048611111111111E-2</v>
      </c>
      <c r="M1906">
        <f t="shared" si="346"/>
        <v>2.6608796296296297E-2</v>
      </c>
    </row>
    <row r="1907" spans="1:13" x14ac:dyDescent="0.2">
      <c r="A1907">
        <v>1906</v>
      </c>
      <c r="B1907" t="s">
        <v>1809</v>
      </c>
      <c r="C1907" t="s">
        <v>1869</v>
      </c>
      <c r="D1907" t="str">
        <f t="shared" si="344"/>
        <v>Patrick Vallance</v>
      </c>
      <c r="E1907" t="str">
        <f t="shared" si="345"/>
        <v>27:48</v>
      </c>
      <c r="F1907">
        <f t="shared" si="338"/>
        <v>227</v>
      </c>
      <c r="H1907" t="str">
        <f t="shared" si="339"/>
        <v>Mar 17, 2020</v>
      </c>
      <c r="I1907" t="str">
        <f t="shared" si="341"/>
        <v>27:24</v>
      </c>
      <c r="J1907" s="5">
        <f t="shared" si="342"/>
        <v>1.9305555555555555E-2</v>
      </c>
      <c r="K1907">
        <f t="shared" si="340"/>
        <v>5.4398148148148149E-3</v>
      </c>
      <c r="L1907">
        <f t="shared" si="343"/>
        <v>3.2048611111111111E-2</v>
      </c>
      <c r="M1907">
        <f t="shared" si="346"/>
        <v>2.6608796296296297E-2</v>
      </c>
    </row>
    <row r="1908" spans="1:13" x14ac:dyDescent="0.2">
      <c r="A1908">
        <v>1907</v>
      </c>
      <c r="B1908" t="s">
        <v>1809</v>
      </c>
      <c r="C1908" t="s">
        <v>1870</v>
      </c>
      <c r="D1908" t="str">
        <f t="shared" si="344"/>
        <v>Patrick Vallance</v>
      </c>
      <c r="E1908" t="str">
        <f t="shared" si="345"/>
        <v>28:02</v>
      </c>
      <c r="F1908">
        <f t="shared" si="338"/>
        <v>236</v>
      </c>
      <c r="H1908" t="str">
        <f t="shared" si="339"/>
        <v>Mar 17, 2020</v>
      </c>
      <c r="I1908" t="str">
        <f t="shared" si="341"/>
        <v>27:24</v>
      </c>
      <c r="J1908" s="5">
        <f t="shared" si="342"/>
        <v>1.9467592592592595E-2</v>
      </c>
      <c r="K1908">
        <f t="shared" si="340"/>
        <v>5.4398148148148149E-3</v>
      </c>
      <c r="L1908">
        <f t="shared" si="343"/>
        <v>3.2048611111111111E-2</v>
      </c>
      <c r="M1908">
        <f t="shared" si="346"/>
        <v>2.6608796296296297E-2</v>
      </c>
    </row>
    <row r="1909" spans="1:13" x14ac:dyDescent="0.2">
      <c r="A1909">
        <v>1908</v>
      </c>
      <c r="B1909" t="s">
        <v>1809</v>
      </c>
      <c r="C1909" t="s">
        <v>1871</v>
      </c>
      <c r="D1909" t="str">
        <f t="shared" si="344"/>
        <v>Patrick Vallance</v>
      </c>
      <c r="E1909" t="str">
        <f t="shared" si="345"/>
        <v>28:16</v>
      </c>
      <c r="F1909">
        <f t="shared" si="338"/>
        <v>308</v>
      </c>
      <c r="H1909" t="str">
        <f t="shared" si="339"/>
        <v>Mar 17, 2020</v>
      </c>
      <c r="I1909" t="str">
        <f t="shared" si="341"/>
        <v>27:24</v>
      </c>
      <c r="J1909" s="5">
        <f t="shared" si="342"/>
        <v>1.9629629629629629E-2</v>
      </c>
      <c r="K1909">
        <f t="shared" si="340"/>
        <v>5.4398148148148149E-3</v>
      </c>
      <c r="L1909">
        <f t="shared" si="343"/>
        <v>3.2048611111111111E-2</v>
      </c>
      <c r="M1909">
        <f t="shared" si="346"/>
        <v>2.6608796296296297E-2</v>
      </c>
    </row>
    <row r="1910" spans="1:13" x14ac:dyDescent="0.2">
      <c r="A1910">
        <v>1909</v>
      </c>
      <c r="B1910" t="s">
        <v>1809</v>
      </c>
      <c r="C1910" t="s">
        <v>1872</v>
      </c>
      <c r="D1910" t="str">
        <f t="shared" si="344"/>
        <v>Boris Johnson</v>
      </c>
      <c r="E1910" t="str">
        <f t="shared" si="345"/>
        <v>28:34</v>
      </c>
      <c r="F1910">
        <f t="shared" si="338"/>
        <v>50</v>
      </c>
      <c r="H1910" t="str">
        <f t="shared" si="339"/>
        <v>Mar 17, 2020</v>
      </c>
      <c r="I1910" t="str">
        <f t="shared" si="341"/>
        <v>28:34</v>
      </c>
      <c r="J1910" s="5">
        <f t="shared" si="342"/>
        <v>1.9837962962962963E-2</v>
      </c>
      <c r="K1910">
        <f t="shared" si="340"/>
        <v>0</v>
      </c>
      <c r="L1910">
        <f t="shared" si="343"/>
        <v>3.72337962962963E-2</v>
      </c>
      <c r="M1910">
        <f t="shared" si="346"/>
        <v>3.72337962962963E-2</v>
      </c>
    </row>
    <row r="1911" spans="1:13" x14ac:dyDescent="0.2">
      <c r="A1911">
        <v>1910</v>
      </c>
      <c r="B1911" t="s">
        <v>1809</v>
      </c>
      <c r="C1911" t="s">
        <v>1873</v>
      </c>
      <c r="D1911" t="str">
        <f t="shared" si="344"/>
        <v>Robert Peston</v>
      </c>
      <c r="E1911" t="str">
        <f t="shared" si="345"/>
        <v>28:39</v>
      </c>
      <c r="F1911">
        <f t="shared" si="338"/>
        <v>388</v>
      </c>
      <c r="H1911" t="str">
        <f t="shared" si="339"/>
        <v>Mar 17, 2020</v>
      </c>
      <c r="I1911" t="str">
        <f t="shared" si="341"/>
        <v>28:39</v>
      </c>
      <c r="J1911" s="5">
        <f t="shared" si="342"/>
        <v>1.9895833333333331E-2</v>
      </c>
      <c r="K1911">
        <f t="shared" si="340"/>
        <v>1.9895833333333331E-2</v>
      </c>
      <c r="L1911">
        <f t="shared" si="343"/>
        <v>2.0231481481481482E-2</v>
      </c>
      <c r="M1911">
        <f t="shared" si="346"/>
        <v>3.3564814814815089E-4</v>
      </c>
    </row>
    <row r="1912" spans="1:13" x14ac:dyDescent="0.2">
      <c r="A1912">
        <v>1911</v>
      </c>
      <c r="B1912" t="s">
        <v>1809</v>
      </c>
      <c r="C1912" t="s">
        <v>1874</v>
      </c>
      <c r="D1912" t="str">
        <f t="shared" si="344"/>
        <v>Robert Peston</v>
      </c>
      <c r="E1912" t="str">
        <f t="shared" si="345"/>
        <v>29:08</v>
      </c>
      <c r="F1912">
        <f t="shared" si="338"/>
        <v>483</v>
      </c>
      <c r="H1912" t="str">
        <f t="shared" si="339"/>
        <v>Mar 17, 2020</v>
      </c>
      <c r="I1912" t="str">
        <f t="shared" si="341"/>
        <v>28:39</v>
      </c>
      <c r="J1912" s="5">
        <f t="shared" si="342"/>
        <v>2.0231481481481482E-2</v>
      </c>
      <c r="K1912">
        <f t="shared" si="340"/>
        <v>1.9895833333333331E-2</v>
      </c>
      <c r="L1912">
        <f t="shared" si="343"/>
        <v>2.0231481481481482E-2</v>
      </c>
      <c r="M1912">
        <f t="shared" si="346"/>
        <v>3.3564814814815089E-4</v>
      </c>
    </row>
    <row r="1913" spans="1:13" x14ac:dyDescent="0.2">
      <c r="A1913">
        <v>1912</v>
      </c>
      <c r="B1913" t="s">
        <v>1809</v>
      </c>
      <c r="C1913" t="s">
        <v>1875</v>
      </c>
      <c r="D1913" t="str">
        <f t="shared" si="344"/>
        <v>Boris Johnson</v>
      </c>
      <c r="E1913" t="str">
        <f t="shared" si="345"/>
        <v>29:46</v>
      </c>
      <c r="F1913">
        <f t="shared" si="338"/>
        <v>216</v>
      </c>
      <c r="H1913" t="str">
        <f t="shared" si="339"/>
        <v>Mar 17, 2020</v>
      </c>
      <c r="I1913" t="str">
        <f t="shared" si="341"/>
        <v>29:46</v>
      </c>
      <c r="J1913" s="5">
        <f t="shared" si="342"/>
        <v>2.0671296296296295E-2</v>
      </c>
      <c r="K1913">
        <f t="shared" si="340"/>
        <v>0</v>
      </c>
      <c r="L1913">
        <f t="shared" si="343"/>
        <v>3.72337962962963E-2</v>
      </c>
      <c r="M1913">
        <f t="shared" si="346"/>
        <v>3.72337962962963E-2</v>
      </c>
    </row>
    <row r="1914" spans="1:13" x14ac:dyDescent="0.2">
      <c r="A1914">
        <v>1913</v>
      </c>
      <c r="B1914" t="s">
        <v>1809</v>
      </c>
      <c r="C1914" t="s">
        <v>1876</v>
      </c>
      <c r="D1914" t="str">
        <f t="shared" ref="D1914:D1945" si="347">LEFT(C1914,FIND("(",C1914)-3)</f>
        <v>Boris Johnson</v>
      </c>
      <c r="E1914" t="str">
        <f t="shared" ref="E1914:E1945" si="348">MID(C1914,FIND("(",C1914)+1,5)</f>
        <v>29:56</v>
      </c>
      <c r="F1914">
        <f t="shared" si="338"/>
        <v>329</v>
      </c>
      <c r="H1914" t="str">
        <f t="shared" si="339"/>
        <v>Mar 17, 2020</v>
      </c>
      <c r="I1914" t="str">
        <f t="shared" si="341"/>
        <v>29:46</v>
      </c>
      <c r="J1914" s="5">
        <f t="shared" si="342"/>
        <v>2.0787037037037038E-2</v>
      </c>
      <c r="K1914">
        <f t="shared" si="340"/>
        <v>0</v>
      </c>
      <c r="L1914">
        <f t="shared" si="343"/>
        <v>3.72337962962963E-2</v>
      </c>
      <c r="M1914">
        <f t="shared" si="346"/>
        <v>3.72337962962963E-2</v>
      </c>
    </row>
    <row r="1915" spans="1:13" x14ac:dyDescent="0.2">
      <c r="A1915">
        <v>1914</v>
      </c>
      <c r="B1915" t="s">
        <v>1809</v>
      </c>
      <c r="C1915" t="s">
        <v>1877</v>
      </c>
      <c r="D1915" t="str">
        <f t="shared" si="347"/>
        <v>Boris Johnson</v>
      </c>
      <c r="E1915" t="str">
        <f t="shared" si="348"/>
        <v>30:19</v>
      </c>
      <c r="F1915">
        <f t="shared" si="338"/>
        <v>239</v>
      </c>
      <c r="H1915" t="str">
        <f t="shared" si="339"/>
        <v>Mar 17, 2020</v>
      </c>
      <c r="I1915" t="str">
        <f t="shared" si="341"/>
        <v>29:46</v>
      </c>
      <c r="J1915" s="5">
        <f t="shared" si="342"/>
        <v>2.1053240740740744E-2</v>
      </c>
      <c r="K1915">
        <f t="shared" si="340"/>
        <v>0</v>
      </c>
      <c r="L1915">
        <f t="shared" si="343"/>
        <v>3.72337962962963E-2</v>
      </c>
      <c r="M1915">
        <f t="shared" si="346"/>
        <v>3.72337962962963E-2</v>
      </c>
    </row>
    <row r="1916" spans="1:13" x14ac:dyDescent="0.2">
      <c r="A1916">
        <v>1915</v>
      </c>
      <c r="B1916" t="s">
        <v>1809</v>
      </c>
      <c r="C1916" t="s">
        <v>1878</v>
      </c>
      <c r="D1916" t="str">
        <f t="shared" si="347"/>
        <v>Chris Whitty</v>
      </c>
      <c r="E1916" t="str">
        <f t="shared" si="348"/>
        <v>30:37</v>
      </c>
      <c r="F1916">
        <f t="shared" si="338"/>
        <v>518</v>
      </c>
      <c r="H1916" t="str">
        <f t="shared" si="339"/>
        <v>Mar 17, 2020</v>
      </c>
      <c r="I1916" t="str">
        <f t="shared" si="341"/>
        <v>30:37</v>
      </c>
      <c r="J1916" s="5">
        <f t="shared" si="342"/>
        <v>2.1261574074074075E-2</v>
      </c>
      <c r="K1916">
        <f t="shared" si="340"/>
        <v>8.4722222222222213E-3</v>
      </c>
      <c r="L1916">
        <f t="shared" si="343"/>
        <v>3.5960648148148151E-2</v>
      </c>
      <c r="M1916">
        <f t="shared" si="346"/>
        <v>2.748842592592593E-2</v>
      </c>
    </row>
    <row r="1917" spans="1:13" x14ac:dyDescent="0.2">
      <c r="A1917">
        <v>1916</v>
      </c>
      <c r="B1917" t="s">
        <v>1809</v>
      </c>
      <c r="C1917" t="s">
        <v>1879</v>
      </c>
      <c r="D1917" t="str">
        <f t="shared" si="347"/>
        <v>Chris Whitty</v>
      </c>
      <c r="E1917" t="str">
        <f t="shared" si="348"/>
        <v>31:08</v>
      </c>
      <c r="F1917">
        <f t="shared" si="338"/>
        <v>288</v>
      </c>
      <c r="H1917" t="str">
        <f t="shared" si="339"/>
        <v>Mar 17, 2020</v>
      </c>
      <c r="I1917" t="str">
        <f t="shared" si="341"/>
        <v>30:37</v>
      </c>
      <c r="J1917" s="5">
        <f t="shared" si="342"/>
        <v>2.162037037037037E-2</v>
      </c>
      <c r="K1917">
        <f t="shared" si="340"/>
        <v>8.4722222222222213E-3</v>
      </c>
      <c r="L1917">
        <f t="shared" si="343"/>
        <v>3.5960648148148151E-2</v>
      </c>
      <c r="M1917">
        <f t="shared" si="346"/>
        <v>2.748842592592593E-2</v>
      </c>
    </row>
    <row r="1918" spans="1:13" x14ac:dyDescent="0.2">
      <c r="A1918">
        <v>1917</v>
      </c>
      <c r="B1918" t="s">
        <v>1809</v>
      </c>
      <c r="C1918" t="s">
        <v>1880</v>
      </c>
      <c r="D1918" t="str">
        <f t="shared" si="347"/>
        <v>Boris Johnson</v>
      </c>
      <c r="E1918" t="str">
        <f t="shared" si="348"/>
        <v>31:22</v>
      </c>
      <c r="F1918">
        <f t="shared" si="338"/>
        <v>47</v>
      </c>
      <c r="H1918" t="str">
        <f t="shared" si="339"/>
        <v>Mar 17, 2020</v>
      </c>
      <c r="I1918" t="str">
        <f t="shared" si="341"/>
        <v>31:22</v>
      </c>
      <c r="J1918" s="5">
        <f t="shared" si="342"/>
        <v>2.1782407407407407E-2</v>
      </c>
      <c r="K1918">
        <f t="shared" si="340"/>
        <v>0</v>
      </c>
      <c r="L1918">
        <f t="shared" si="343"/>
        <v>3.72337962962963E-2</v>
      </c>
      <c r="M1918">
        <f t="shared" si="346"/>
        <v>3.72337962962963E-2</v>
      </c>
    </row>
    <row r="1919" spans="1:13" x14ac:dyDescent="0.2">
      <c r="A1919">
        <v>1918</v>
      </c>
      <c r="B1919" t="s">
        <v>1809</v>
      </c>
      <c r="C1919" t="s">
        <v>1881</v>
      </c>
      <c r="D1919" t="str">
        <f t="shared" si="347"/>
        <v>Jason Gross</v>
      </c>
      <c r="E1919" t="str">
        <f t="shared" si="348"/>
        <v>31:25</v>
      </c>
      <c r="F1919">
        <f t="shared" si="338"/>
        <v>381</v>
      </c>
      <c r="H1919" t="str">
        <f t="shared" si="339"/>
        <v>Mar 17, 2020</v>
      </c>
      <c r="I1919" t="str">
        <f t="shared" si="341"/>
        <v>31:25</v>
      </c>
      <c r="J1919" s="5">
        <f t="shared" si="342"/>
        <v>2.1817129629629631E-2</v>
      </c>
      <c r="K1919">
        <f t="shared" si="340"/>
        <v>2.1817129629629631E-2</v>
      </c>
      <c r="L1919">
        <f t="shared" si="343"/>
        <v>2.2013888888888888E-2</v>
      </c>
      <c r="M1919">
        <f t="shared" si="346"/>
        <v>1.9675925925925764E-4</v>
      </c>
    </row>
    <row r="1920" spans="1:13" x14ac:dyDescent="0.2">
      <c r="A1920">
        <v>1919</v>
      </c>
      <c r="B1920" t="s">
        <v>1809</v>
      </c>
      <c r="C1920" t="s">
        <v>1882</v>
      </c>
      <c r="D1920" t="str">
        <f t="shared" si="347"/>
        <v>Jason Gross</v>
      </c>
      <c r="E1920" t="str">
        <f t="shared" si="348"/>
        <v>31:42</v>
      </c>
      <c r="F1920">
        <f t="shared" si="338"/>
        <v>314</v>
      </c>
      <c r="H1920" t="str">
        <f t="shared" si="339"/>
        <v>Mar 17, 2020</v>
      </c>
      <c r="I1920" t="str">
        <f t="shared" si="341"/>
        <v>31:25</v>
      </c>
      <c r="J1920" s="5">
        <f t="shared" si="342"/>
        <v>2.2013888888888888E-2</v>
      </c>
      <c r="K1920">
        <f t="shared" si="340"/>
        <v>2.1817129629629631E-2</v>
      </c>
      <c r="L1920">
        <f t="shared" si="343"/>
        <v>2.2013888888888888E-2</v>
      </c>
      <c r="M1920">
        <f t="shared" si="346"/>
        <v>1.9675925925925764E-4</v>
      </c>
    </row>
    <row r="1921" spans="1:13" x14ac:dyDescent="0.2">
      <c r="A1921">
        <v>1920</v>
      </c>
      <c r="B1921" t="s">
        <v>1809</v>
      </c>
      <c r="C1921" t="s">
        <v>1883</v>
      </c>
      <c r="D1921" t="str">
        <f t="shared" si="347"/>
        <v>Boris Johnson</v>
      </c>
      <c r="E1921" t="str">
        <f t="shared" si="348"/>
        <v>31:59</v>
      </c>
      <c r="F1921">
        <f t="shared" si="338"/>
        <v>659</v>
      </c>
      <c r="H1921" t="str">
        <f t="shared" si="339"/>
        <v>Mar 17, 2020</v>
      </c>
      <c r="I1921" t="str">
        <f t="shared" si="341"/>
        <v>31:59</v>
      </c>
      <c r="J1921" s="5">
        <f t="shared" si="342"/>
        <v>2.2210648148148149E-2</v>
      </c>
      <c r="K1921">
        <f t="shared" si="340"/>
        <v>0</v>
      </c>
      <c r="L1921">
        <f t="shared" si="343"/>
        <v>3.72337962962963E-2</v>
      </c>
      <c r="M1921">
        <f t="shared" si="346"/>
        <v>3.72337962962963E-2</v>
      </c>
    </row>
    <row r="1922" spans="1:13" x14ac:dyDescent="0.2">
      <c r="A1922">
        <v>1921</v>
      </c>
      <c r="B1922" t="s">
        <v>1809</v>
      </c>
      <c r="C1922" t="s">
        <v>1884</v>
      </c>
      <c r="D1922" t="str">
        <f t="shared" si="347"/>
        <v>Patrick Vallance</v>
      </c>
      <c r="E1922" t="str">
        <f t="shared" si="348"/>
        <v>32:44</v>
      </c>
      <c r="F1922">
        <f t="shared" ref="F1922:F1985" si="349">LEN(C1922)</f>
        <v>376</v>
      </c>
      <c r="H1922" t="str">
        <f t="shared" ref="H1922:H1985" si="350">IF(ISBLANK(G1922),H1921,C1922)</f>
        <v>Mar 17, 2020</v>
      </c>
      <c r="I1922" t="str">
        <f t="shared" si="341"/>
        <v>32:44</v>
      </c>
      <c r="J1922" s="5">
        <f t="shared" si="342"/>
        <v>2.2731481481481481E-2</v>
      </c>
      <c r="K1922">
        <f t="shared" ref="K1922:K1985" si="351">_xlfn.MINIFS(J:J,D:D,D1922,B:B,B1922)</f>
        <v>5.4398148148148149E-3</v>
      </c>
      <c r="L1922">
        <f t="shared" si="343"/>
        <v>3.2048611111111111E-2</v>
      </c>
      <c r="M1922">
        <f t="shared" si="346"/>
        <v>2.6608796296296297E-2</v>
      </c>
    </row>
    <row r="1923" spans="1:13" x14ac:dyDescent="0.2">
      <c r="A1923">
        <v>1922</v>
      </c>
      <c r="B1923" t="s">
        <v>1809</v>
      </c>
      <c r="C1923" t="s">
        <v>1885</v>
      </c>
      <c r="D1923" t="str">
        <f t="shared" si="347"/>
        <v>Patrick Vallance</v>
      </c>
      <c r="E1923" t="str">
        <f t="shared" si="348"/>
        <v>33:05</v>
      </c>
      <c r="F1923">
        <f t="shared" si="349"/>
        <v>221</v>
      </c>
      <c r="H1923" t="str">
        <f t="shared" si="350"/>
        <v>Mar 17, 2020</v>
      </c>
      <c r="I1923" t="str">
        <f t="shared" si="341"/>
        <v>32:44</v>
      </c>
      <c r="J1923" s="5">
        <f t="shared" si="342"/>
        <v>2.297453703703704E-2</v>
      </c>
      <c r="K1923">
        <f t="shared" si="351"/>
        <v>5.4398148148148149E-3</v>
      </c>
      <c r="L1923">
        <f t="shared" si="343"/>
        <v>3.2048611111111111E-2</v>
      </c>
      <c r="M1923">
        <f t="shared" si="346"/>
        <v>2.6608796296296297E-2</v>
      </c>
    </row>
    <row r="1924" spans="1:13" x14ac:dyDescent="0.2">
      <c r="A1924">
        <v>1923</v>
      </c>
      <c r="B1924" t="s">
        <v>1809</v>
      </c>
      <c r="C1924" t="s">
        <v>1886</v>
      </c>
      <c r="D1924" t="str">
        <f t="shared" si="347"/>
        <v>Boris Johnson</v>
      </c>
      <c r="E1924" t="str">
        <f t="shared" si="348"/>
        <v>33:17</v>
      </c>
      <c r="F1924">
        <f t="shared" si="349"/>
        <v>62</v>
      </c>
      <c r="H1924" t="str">
        <f t="shared" si="350"/>
        <v>Mar 17, 2020</v>
      </c>
      <c r="I1924" t="str">
        <f t="shared" si="341"/>
        <v>33:17</v>
      </c>
      <c r="J1924" s="5">
        <f t="shared" si="342"/>
        <v>2.3113425925925926E-2</v>
      </c>
      <c r="K1924">
        <f t="shared" si="351"/>
        <v>0</v>
      </c>
      <c r="L1924">
        <f t="shared" si="343"/>
        <v>3.72337962962963E-2</v>
      </c>
      <c r="M1924">
        <f t="shared" si="346"/>
        <v>3.72337962962963E-2</v>
      </c>
    </row>
    <row r="1925" spans="1:13" x14ac:dyDescent="0.2">
      <c r="A1925">
        <v>1924</v>
      </c>
      <c r="B1925" t="s">
        <v>1809</v>
      </c>
      <c r="C1925" t="s">
        <v>1887</v>
      </c>
      <c r="D1925" t="str">
        <f t="shared" si="347"/>
        <v>George Parker</v>
      </c>
      <c r="E1925" t="str">
        <f t="shared" si="348"/>
        <v>33:23</v>
      </c>
      <c r="F1925">
        <f t="shared" si="349"/>
        <v>505</v>
      </c>
      <c r="H1925" t="str">
        <f t="shared" si="350"/>
        <v>Mar 17, 2020</v>
      </c>
      <c r="I1925" t="str">
        <f t="shared" si="341"/>
        <v>33:23</v>
      </c>
      <c r="J1925" s="5">
        <f t="shared" si="342"/>
        <v>2.3182870370370371E-2</v>
      </c>
      <c r="K1925">
        <f t="shared" si="351"/>
        <v>2.3182870370370371E-2</v>
      </c>
      <c r="L1925">
        <f t="shared" si="343"/>
        <v>2.3182870370370371E-2</v>
      </c>
      <c r="M1925">
        <f t="shared" si="346"/>
        <v>0</v>
      </c>
    </row>
    <row r="1926" spans="1:13" x14ac:dyDescent="0.2">
      <c r="A1926">
        <v>1925</v>
      </c>
      <c r="B1926" t="s">
        <v>1809</v>
      </c>
      <c r="C1926" t="s">
        <v>1888</v>
      </c>
      <c r="D1926" t="str">
        <f t="shared" si="347"/>
        <v>Boris Johnson</v>
      </c>
      <c r="E1926" t="str">
        <f t="shared" si="348"/>
        <v>33:48</v>
      </c>
      <c r="F1926">
        <f t="shared" si="349"/>
        <v>461</v>
      </c>
      <c r="H1926" t="str">
        <f t="shared" si="350"/>
        <v>Mar 17, 2020</v>
      </c>
      <c r="I1926" t="str">
        <f t="shared" ref="I1926:I1989" si="352">IF(D1926=D1925,I1925,E1926)</f>
        <v>33:48</v>
      </c>
      <c r="J1926" s="5">
        <f t="shared" ref="J1926:J1989" si="353">TIME(0,LEFT(E1926,2),RIGHT(E1926,2))</f>
        <v>2.3472222222222217E-2</v>
      </c>
      <c r="K1926">
        <f t="shared" si="351"/>
        <v>0</v>
      </c>
      <c r="L1926">
        <f t="shared" ref="L1926:L1989" si="354">_xlfn.MAXIFS(J:J,D:D,D1926,B:B,B1926)</f>
        <v>3.72337962962963E-2</v>
      </c>
      <c r="M1926">
        <f t="shared" si="346"/>
        <v>3.72337962962963E-2</v>
      </c>
    </row>
    <row r="1927" spans="1:13" x14ac:dyDescent="0.2">
      <c r="A1927">
        <v>1926</v>
      </c>
      <c r="B1927" t="s">
        <v>1809</v>
      </c>
      <c r="C1927" t="s">
        <v>1889</v>
      </c>
      <c r="D1927" t="str">
        <f t="shared" si="347"/>
        <v>Boris Johnson</v>
      </c>
      <c r="E1927" t="str">
        <f t="shared" si="348"/>
        <v>34:17</v>
      </c>
      <c r="F1927">
        <f t="shared" si="349"/>
        <v>333</v>
      </c>
      <c r="H1927" t="str">
        <f t="shared" si="350"/>
        <v>Mar 17, 2020</v>
      </c>
      <c r="I1927" t="str">
        <f t="shared" si="352"/>
        <v>33:48</v>
      </c>
      <c r="J1927" s="5">
        <f t="shared" si="353"/>
        <v>2.3807870370370368E-2</v>
      </c>
      <c r="K1927">
        <f t="shared" si="351"/>
        <v>0</v>
      </c>
      <c r="L1927">
        <f t="shared" si="354"/>
        <v>3.72337962962963E-2</v>
      </c>
      <c r="M1927">
        <f t="shared" si="346"/>
        <v>3.72337962962963E-2</v>
      </c>
    </row>
    <row r="1928" spans="1:13" x14ac:dyDescent="0.2">
      <c r="A1928">
        <v>1927</v>
      </c>
      <c r="B1928" t="s">
        <v>1809</v>
      </c>
      <c r="C1928" t="s">
        <v>1890</v>
      </c>
      <c r="D1928" t="str">
        <f t="shared" si="347"/>
        <v>Boris Johnson</v>
      </c>
      <c r="E1928" t="str">
        <f t="shared" si="348"/>
        <v>34:41</v>
      </c>
      <c r="F1928">
        <f t="shared" si="349"/>
        <v>381</v>
      </c>
      <c r="H1928" t="str">
        <f t="shared" si="350"/>
        <v>Mar 17, 2020</v>
      </c>
      <c r="I1928" t="str">
        <f t="shared" si="352"/>
        <v>33:48</v>
      </c>
      <c r="J1928" s="5">
        <f t="shared" si="353"/>
        <v>2.4085648148148148E-2</v>
      </c>
      <c r="K1928">
        <f t="shared" si="351"/>
        <v>0</v>
      </c>
      <c r="L1928">
        <f t="shared" si="354"/>
        <v>3.72337962962963E-2</v>
      </c>
      <c r="M1928">
        <f t="shared" si="346"/>
        <v>3.72337962962963E-2</v>
      </c>
    </row>
    <row r="1929" spans="1:13" x14ac:dyDescent="0.2">
      <c r="A1929">
        <v>1928</v>
      </c>
      <c r="B1929" t="s">
        <v>1809</v>
      </c>
      <c r="C1929" t="s">
        <v>1891</v>
      </c>
      <c r="D1929" t="str">
        <f t="shared" si="347"/>
        <v>Gordon Rayner</v>
      </c>
      <c r="E1929" t="str">
        <f t="shared" si="348"/>
        <v>35:08</v>
      </c>
      <c r="F1929">
        <f t="shared" si="349"/>
        <v>83</v>
      </c>
      <c r="H1929" t="str">
        <f t="shared" si="350"/>
        <v>Mar 17, 2020</v>
      </c>
      <c r="I1929" t="str">
        <f t="shared" si="352"/>
        <v>35:08</v>
      </c>
      <c r="J1929" s="5">
        <f t="shared" si="353"/>
        <v>2.4398148148148145E-2</v>
      </c>
      <c r="K1929">
        <f t="shared" si="351"/>
        <v>2.4398148148148145E-2</v>
      </c>
      <c r="L1929">
        <f t="shared" si="354"/>
        <v>2.4687499999999998E-2</v>
      </c>
      <c r="M1929">
        <f t="shared" si="346"/>
        <v>2.8935185185185314E-4</v>
      </c>
    </row>
    <row r="1930" spans="1:13" x14ac:dyDescent="0.2">
      <c r="A1930">
        <v>1929</v>
      </c>
      <c r="B1930" t="s">
        <v>1809</v>
      </c>
      <c r="C1930" t="s">
        <v>1892</v>
      </c>
      <c r="D1930" t="str">
        <f t="shared" si="347"/>
        <v>Gordon Rayner</v>
      </c>
      <c r="E1930" t="str">
        <f t="shared" si="348"/>
        <v>35:13</v>
      </c>
      <c r="F1930">
        <f t="shared" si="349"/>
        <v>334</v>
      </c>
      <c r="H1930" t="str">
        <f t="shared" si="350"/>
        <v>Mar 17, 2020</v>
      </c>
      <c r="I1930" t="str">
        <f t="shared" si="352"/>
        <v>35:08</v>
      </c>
      <c r="J1930" s="5">
        <f t="shared" si="353"/>
        <v>2.4456018518518519E-2</v>
      </c>
      <c r="K1930">
        <f t="shared" si="351"/>
        <v>2.4398148148148145E-2</v>
      </c>
      <c r="L1930">
        <f t="shared" si="354"/>
        <v>2.4687499999999998E-2</v>
      </c>
      <c r="M1930">
        <f t="shared" si="346"/>
        <v>2.8935185185185314E-4</v>
      </c>
    </row>
    <row r="1931" spans="1:13" x14ac:dyDescent="0.2">
      <c r="A1931">
        <v>1930</v>
      </c>
      <c r="B1931" t="s">
        <v>1809</v>
      </c>
      <c r="C1931" t="s">
        <v>1893</v>
      </c>
      <c r="D1931" t="str">
        <f t="shared" si="347"/>
        <v>Gordon Rayner</v>
      </c>
      <c r="E1931" t="str">
        <f t="shared" si="348"/>
        <v>35:33</v>
      </c>
      <c r="F1931">
        <f t="shared" si="349"/>
        <v>276</v>
      </c>
      <c r="H1931" t="str">
        <f t="shared" si="350"/>
        <v>Mar 17, 2020</v>
      </c>
      <c r="I1931" t="str">
        <f t="shared" si="352"/>
        <v>35:08</v>
      </c>
      <c r="J1931" s="5">
        <f t="shared" si="353"/>
        <v>2.4687499999999998E-2</v>
      </c>
      <c r="K1931">
        <f t="shared" si="351"/>
        <v>2.4398148148148145E-2</v>
      </c>
      <c r="L1931">
        <f t="shared" si="354"/>
        <v>2.4687499999999998E-2</v>
      </c>
      <c r="M1931">
        <f t="shared" si="346"/>
        <v>2.8935185185185314E-4</v>
      </c>
    </row>
    <row r="1932" spans="1:13" x14ac:dyDescent="0.2">
      <c r="A1932">
        <v>1931</v>
      </c>
      <c r="B1932" t="s">
        <v>1809</v>
      </c>
      <c r="C1932" t="s">
        <v>1894</v>
      </c>
      <c r="D1932" t="str">
        <f t="shared" si="347"/>
        <v>Patrick Vallance</v>
      </c>
      <c r="E1932" t="str">
        <f t="shared" si="348"/>
        <v>35:47</v>
      </c>
      <c r="F1932">
        <f t="shared" si="349"/>
        <v>35</v>
      </c>
      <c r="H1932" t="str">
        <f t="shared" si="350"/>
        <v>Mar 17, 2020</v>
      </c>
      <c r="I1932" t="str">
        <f t="shared" si="352"/>
        <v>35:47</v>
      </c>
      <c r="J1932" s="5">
        <f t="shared" si="353"/>
        <v>2.4849537037037035E-2</v>
      </c>
      <c r="K1932">
        <f t="shared" si="351"/>
        <v>5.4398148148148149E-3</v>
      </c>
      <c r="L1932">
        <f t="shared" si="354"/>
        <v>3.2048611111111111E-2</v>
      </c>
      <c r="M1932">
        <f t="shared" si="346"/>
        <v>2.6608796296296297E-2</v>
      </c>
    </row>
    <row r="1933" spans="1:13" x14ac:dyDescent="0.2">
      <c r="A1933">
        <v>1932</v>
      </c>
      <c r="B1933" t="s">
        <v>1809</v>
      </c>
      <c r="C1933" t="s">
        <v>1895</v>
      </c>
      <c r="D1933" t="str">
        <f t="shared" si="347"/>
        <v>Boris Johnson</v>
      </c>
      <c r="E1933" t="str">
        <f t="shared" si="348"/>
        <v>35:47</v>
      </c>
      <c r="F1933">
        <f t="shared" si="349"/>
        <v>32</v>
      </c>
      <c r="H1933" t="str">
        <f t="shared" si="350"/>
        <v>Mar 17, 2020</v>
      </c>
      <c r="I1933" t="str">
        <f t="shared" si="352"/>
        <v>35:47</v>
      </c>
      <c r="J1933" s="5">
        <f t="shared" si="353"/>
        <v>2.4849537037037035E-2</v>
      </c>
      <c r="K1933">
        <f t="shared" si="351"/>
        <v>0</v>
      </c>
      <c r="L1933">
        <f t="shared" si="354"/>
        <v>3.72337962962963E-2</v>
      </c>
      <c r="M1933">
        <f t="shared" si="346"/>
        <v>3.72337962962963E-2</v>
      </c>
    </row>
    <row r="1934" spans="1:13" x14ac:dyDescent="0.2">
      <c r="A1934">
        <v>1933</v>
      </c>
      <c r="B1934" t="s">
        <v>1809</v>
      </c>
      <c r="C1934" t="s">
        <v>1896</v>
      </c>
      <c r="D1934" t="str">
        <f t="shared" si="347"/>
        <v>Patrick Vallance</v>
      </c>
      <c r="E1934" t="str">
        <f t="shared" si="348"/>
        <v>35:48</v>
      </c>
      <c r="F1934">
        <f t="shared" si="349"/>
        <v>362</v>
      </c>
      <c r="H1934" t="str">
        <f t="shared" si="350"/>
        <v>Mar 17, 2020</v>
      </c>
      <c r="I1934" t="str">
        <f t="shared" si="352"/>
        <v>35:48</v>
      </c>
      <c r="J1934" s="5">
        <f t="shared" si="353"/>
        <v>2.4861111111111108E-2</v>
      </c>
      <c r="K1934">
        <f t="shared" si="351"/>
        <v>5.4398148148148149E-3</v>
      </c>
      <c r="L1934">
        <f t="shared" si="354"/>
        <v>3.2048611111111111E-2</v>
      </c>
      <c r="M1934">
        <f t="shared" si="346"/>
        <v>2.6608796296296297E-2</v>
      </c>
    </row>
    <row r="1935" spans="1:13" x14ac:dyDescent="0.2">
      <c r="A1935">
        <v>1934</v>
      </c>
      <c r="B1935" t="s">
        <v>1809</v>
      </c>
      <c r="C1935" t="s">
        <v>1897</v>
      </c>
      <c r="D1935" t="str">
        <f t="shared" si="347"/>
        <v>Patrick Vallance</v>
      </c>
      <c r="E1935" t="str">
        <f t="shared" si="348"/>
        <v>36:05</v>
      </c>
      <c r="F1935">
        <f t="shared" si="349"/>
        <v>614</v>
      </c>
      <c r="H1935" t="str">
        <f t="shared" si="350"/>
        <v>Mar 17, 2020</v>
      </c>
      <c r="I1935" t="str">
        <f t="shared" si="352"/>
        <v>35:48</v>
      </c>
      <c r="J1935" s="5">
        <f t="shared" si="353"/>
        <v>2.5057870370370373E-2</v>
      </c>
      <c r="K1935">
        <f t="shared" si="351"/>
        <v>5.4398148148148149E-3</v>
      </c>
      <c r="L1935">
        <f t="shared" si="354"/>
        <v>3.2048611111111111E-2</v>
      </c>
      <c r="M1935">
        <f t="shared" si="346"/>
        <v>2.6608796296296297E-2</v>
      </c>
    </row>
    <row r="1936" spans="1:13" x14ac:dyDescent="0.2">
      <c r="A1936">
        <v>1935</v>
      </c>
      <c r="B1936" t="s">
        <v>1809</v>
      </c>
      <c r="C1936" t="s">
        <v>1898</v>
      </c>
      <c r="D1936" t="str">
        <f t="shared" si="347"/>
        <v>Chris Whitty</v>
      </c>
      <c r="E1936" t="str">
        <f t="shared" si="348"/>
        <v>36:42</v>
      </c>
      <c r="F1936">
        <f t="shared" si="349"/>
        <v>516</v>
      </c>
      <c r="H1936" t="str">
        <f t="shared" si="350"/>
        <v>Mar 17, 2020</v>
      </c>
      <c r="I1936" t="str">
        <f t="shared" si="352"/>
        <v>36:42</v>
      </c>
      <c r="J1936" s="5">
        <f t="shared" si="353"/>
        <v>2.5486111111111112E-2</v>
      </c>
      <c r="K1936">
        <f t="shared" si="351"/>
        <v>8.4722222222222213E-3</v>
      </c>
      <c r="L1936">
        <f t="shared" si="354"/>
        <v>3.5960648148148151E-2</v>
      </c>
      <c r="M1936">
        <f t="shared" si="346"/>
        <v>2.748842592592593E-2</v>
      </c>
    </row>
    <row r="1937" spans="1:13" x14ac:dyDescent="0.2">
      <c r="A1937">
        <v>1936</v>
      </c>
      <c r="B1937" t="s">
        <v>1809</v>
      </c>
      <c r="C1937" t="s">
        <v>1899</v>
      </c>
      <c r="D1937" t="str">
        <f t="shared" si="347"/>
        <v>Chris Whitty</v>
      </c>
      <c r="E1937" t="str">
        <f t="shared" si="348"/>
        <v>37:10</v>
      </c>
      <c r="F1937">
        <f t="shared" si="349"/>
        <v>213</v>
      </c>
      <c r="H1937" t="str">
        <f t="shared" si="350"/>
        <v>Mar 17, 2020</v>
      </c>
      <c r="I1937" t="str">
        <f t="shared" si="352"/>
        <v>36:42</v>
      </c>
      <c r="J1937" s="5">
        <f t="shared" si="353"/>
        <v>2.5810185185185183E-2</v>
      </c>
      <c r="K1937">
        <f t="shared" si="351"/>
        <v>8.4722222222222213E-3</v>
      </c>
      <c r="L1937">
        <f t="shared" si="354"/>
        <v>3.5960648148148151E-2</v>
      </c>
      <c r="M1937">
        <f t="shared" si="346"/>
        <v>2.748842592592593E-2</v>
      </c>
    </row>
    <row r="1938" spans="1:13" x14ac:dyDescent="0.2">
      <c r="A1938">
        <v>1937</v>
      </c>
      <c r="B1938" t="s">
        <v>1809</v>
      </c>
      <c r="C1938" t="s">
        <v>1900</v>
      </c>
      <c r="D1938" t="str">
        <f t="shared" si="347"/>
        <v>Boris Johnson</v>
      </c>
      <c r="E1938" t="str">
        <f t="shared" si="348"/>
        <v>37:21</v>
      </c>
      <c r="F1938">
        <f t="shared" si="349"/>
        <v>275</v>
      </c>
      <c r="H1938" t="str">
        <f t="shared" si="350"/>
        <v>Mar 17, 2020</v>
      </c>
      <c r="I1938" t="str">
        <f t="shared" si="352"/>
        <v>37:21</v>
      </c>
      <c r="J1938" s="5">
        <f t="shared" si="353"/>
        <v>2.5937500000000002E-2</v>
      </c>
      <c r="K1938">
        <f t="shared" si="351"/>
        <v>0</v>
      </c>
      <c r="L1938">
        <f t="shared" si="354"/>
        <v>3.72337962962963E-2</v>
      </c>
      <c r="M1938">
        <f t="shared" si="346"/>
        <v>3.72337962962963E-2</v>
      </c>
    </row>
    <row r="1939" spans="1:13" x14ac:dyDescent="0.2">
      <c r="A1939">
        <v>1938</v>
      </c>
      <c r="B1939" t="s">
        <v>1809</v>
      </c>
      <c r="C1939" t="s">
        <v>1901</v>
      </c>
      <c r="D1939" t="str">
        <f t="shared" si="347"/>
        <v>Patrick Vallance</v>
      </c>
      <c r="E1939" t="str">
        <f t="shared" si="348"/>
        <v>37:38</v>
      </c>
      <c r="F1939">
        <f t="shared" si="349"/>
        <v>42</v>
      </c>
      <c r="H1939" t="str">
        <f t="shared" si="350"/>
        <v>Mar 17, 2020</v>
      </c>
      <c r="I1939" t="str">
        <f t="shared" si="352"/>
        <v>37:38</v>
      </c>
      <c r="J1939" s="5">
        <f t="shared" si="353"/>
        <v>2.613425925925926E-2</v>
      </c>
      <c r="K1939">
        <f t="shared" si="351"/>
        <v>5.4398148148148149E-3</v>
      </c>
      <c r="L1939">
        <f t="shared" si="354"/>
        <v>3.2048611111111111E-2</v>
      </c>
      <c r="M1939">
        <f t="shared" si="346"/>
        <v>2.6608796296296297E-2</v>
      </c>
    </row>
    <row r="1940" spans="1:13" x14ac:dyDescent="0.2">
      <c r="A1940">
        <v>1939</v>
      </c>
      <c r="B1940" t="s">
        <v>1809</v>
      </c>
      <c r="C1940" t="s">
        <v>1902</v>
      </c>
      <c r="D1940" t="str">
        <f t="shared" si="347"/>
        <v>Boris Johnson</v>
      </c>
      <c r="E1940" t="str">
        <f t="shared" si="348"/>
        <v>37:38</v>
      </c>
      <c r="F1940">
        <f t="shared" si="349"/>
        <v>39</v>
      </c>
      <c r="H1940" t="str">
        <f t="shared" si="350"/>
        <v>Mar 17, 2020</v>
      </c>
      <c r="I1940" t="str">
        <f t="shared" si="352"/>
        <v>37:38</v>
      </c>
      <c r="J1940" s="5">
        <f t="shared" si="353"/>
        <v>2.613425925925926E-2</v>
      </c>
      <c r="K1940">
        <f t="shared" si="351"/>
        <v>0</v>
      </c>
      <c r="L1940">
        <f t="shared" si="354"/>
        <v>3.72337962962963E-2</v>
      </c>
      <c r="M1940">
        <f t="shared" si="346"/>
        <v>3.72337962962963E-2</v>
      </c>
    </row>
    <row r="1941" spans="1:13" x14ac:dyDescent="0.2">
      <c r="A1941">
        <v>1940</v>
      </c>
      <c r="B1941" t="s">
        <v>1809</v>
      </c>
      <c r="C1941" t="s">
        <v>1903</v>
      </c>
      <c r="D1941" t="str">
        <f t="shared" si="347"/>
        <v>Patrick Vallance</v>
      </c>
      <c r="E1941" t="str">
        <f t="shared" si="348"/>
        <v>37:39</v>
      </c>
      <c r="F1941">
        <f t="shared" si="349"/>
        <v>448</v>
      </c>
      <c r="H1941" t="str">
        <f t="shared" si="350"/>
        <v>Mar 17, 2020</v>
      </c>
      <c r="I1941" t="str">
        <f t="shared" si="352"/>
        <v>37:39</v>
      </c>
      <c r="J1941" s="5">
        <f t="shared" si="353"/>
        <v>2.614583333333333E-2</v>
      </c>
      <c r="K1941">
        <f t="shared" si="351"/>
        <v>5.4398148148148149E-3</v>
      </c>
      <c r="L1941">
        <f t="shared" si="354"/>
        <v>3.2048611111111111E-2</v>
      </c>
      <c r="M1941">
        <f t="shared" si="346"/>
        <v>2.6608796296296297E-2</v>
      </c>
    </row>
    <row r="1942" spans="1:13" x14ac:dyDescent="0.2">
      <c r="A1942">
        <v>1941</v>
      </c>
      <c r="B1942" t="s">
        <v>1809</v>
      </c>
      <c r="C1942" t="s">
        <v>1904</v>
      </c>
      <c r="D1942" t="str">
        <f t="shared" si="347"/>
        <v>Patrick Vallance</v>
      </c>
      <c r="E1942" t="str">
        <f t="shared" si="348"/>
        <v>38:03</v>
      </c>
      <c r="F1942">
        <f t="shared" si="349"/>
        <v>108</v>
      </c>
      <c r="H1942" t="str">
        <f t="shared" si="350"/>
        <v>Mar 17, 2020</v>
      </c>
      <c r="I1942" t="str">
        <f t="shared" si="352"/>
        <v>37:39</v>
      </c>
      <c r="J1942" s="5">
        <f t="shared" si="353"/>
        <v>2.642361111111111E-2</v>
      </c>
      <c r="K1942">
        <f t="shared" si="351"/>
        <v>5.4398148148148149E-3</v>
      </c>
      <c r="L1942">
        <f t="shared" si="354"/>
        <v>3.2048611111111111E-2</v>
      </c>
      <c r="M1942">
        <f t="shared" si="346"/>
        <v>2.6608796296296297E-2</v>
      </c>
    </row>
    <row r="1943" spans="1:13" x14ac:dyDescent="0.2">
      <c r="A1943">
        <v>1942</v>
      </c>
      <c r="B1943" t="s">
        <v>1809</v>
      </c>
      <c r="C1943" t="s">
        <v>1905</v>
      </c>
      <c r="D1943" t="str">
        <f t="shared" si="347"/>
        <v>Boris Johnson</v>
      </c>
      <c r="E1943" t="str">
        <f t="shared" si="348"/>
        <v>38:05</v>
      </c>
      <c r="F1943">
        <f t="shared" si="349"/>
        <v>56</v>
      </c>
      <c r="H1943" t="str">
        <f t="shared" si="350"/>
        <v>Mar 17, 2020</v>
      </c>
      <c r="I1943" t="str">
        <f t="shared" si="352"/>
        <v>38:05</v>
      </c>
      <c r="J1943" s="5">
        <f t="shared" si="353"/>
        <v>2.6446759259259264E-2</v>
      </c>
      <c r="K1943">
        <f t="shared" si="351"/>
        <v>0</v>
      </c>
      <c r="L1943">
        <f t="shared" si="354"/>
        <v>3.72337962962963E-2</v>
      </c>
      <c r="M1943">
        <f t="shared" si="346"/>
        <v>3.72337962962963E-2</v>
      </c>
    </row>
    <row r="1944" spans="1:13" x14ac:dyDescent="0.2">
      <c r="A1944">
        <v>1943</v>
      </c>
      <c r="B1944" t="s">
        <v>1809</v>
      </c>
      <c r="C1944" t="s">
        <v>1906</v>
      </c>
      <c r="D1944" t="str">
        <f t="shared" si="347"/>
        <v>Tom</v>
      </c>
      <c r="E1944" t="str">
        <f t="shared" si="348"/>
        <v>38:10</v>
      </c>
      <c r="F1944">
        <f t="shared" si="349"/>
        <v>649</v>
      </c>
      <c r="H1944" t="str">
        <f t="shared" si="350"/>
        <v>Mar 17, 2020</v>
      </c>
      <c r="I1944" t="str">
        <f t="shared" si="352"/>
        <v>38:10</v>
      </c>
      <c r="J1944" s="5">
        <f t="shared" si="353"/>
        <v>2.6504629629629628E-2</v>
      </c>
      <c r="K1944">
        <f t="shared" si="351"/>
        <v>2.6504629629629628E-2</v>
      </c>
      <c r="L1944">
        <f t="shared" si="354"/>
        <v>2.6504629629629628E-2</v>
      </c>
      <c r="M1944">
        <f t="shared" si="346"/>
        <v>0</v>
      </c>
    </row>
    <row r="1945" spans="1:13" x14ac:dyDescent="0.2">
      <c r="A1945">
        <v>1944</v>
      </c>
      <c r="B1945" t="s">
        <v>1809</v>
      </c>
      <c r="C1945" t="s">
        <v>1907</v>
      </c>
      <c r="D1945" t="str">
        <f t="shared" si="347"/>
        <v>Boris Johnson</v>
      </c>
      <c r="E1945" t="str">
        <f t="shared" si="348"/>
        <v>38:47</v>
      </c>
      <c r="F1945">
        <f t="shared" si="349"/>
        <v>1041</v>
      </c>
      <c r="H1945" t="str">
        <f t="shared" si="350"/>
        <v>Mar 17, 2020</v>
      </c>
      <c r="I1945" t="str">
        <f t="shared" si="352"/>
        <v>38:47</v>
      </c>
      <c r="J1945" s="5">
        <f t="shared" si="353"/>
        <v>2.6932870370370371E-2</v>
      </c>
      <c r="K1945">
        <f t="shared" si="351"/>
        <v>0</v>
      </c>
      <c r="L1945">
        <f t="shared" si="354"/>
        <v>3.72337962962963E-2</v>
      </c>
      <c r="M1945">
        <f t="shared" si="346"/>
        <v>3.72337962962963E-2</v>
      </c>
    </row>
    <row r="1946" spans="1:13" x14ac:dyDescent="0.2">
      <c r="A1946">
        <v>1945</v>
      </c>
      <c r="B1946" t="s">
        <v>1809</v>
      </c>
      <c r="C1946" t="s">
        <v>1908</v>
      </c>
      <c r="D1946" t="str">
        <f t="shared" ref="D1946:D1977" si="355">LEFT(C1946,FIND("(",C1946)-3)</f>
        <v>Chris Whitty</v>
      </c>
      <c r="E1946" t="str">
        <f t="shared" ref="E1946:E1978" si="356">MID(C1946,FIND("(",C1946)+1,5)</f>
        <v>40:13</v>
      </c>
      <c r="F1946">
        <f t="shared" si="349"/>
        <v>661</v>
      </c>
      <c r="H1946" t="str">
        <f t="shared" si="350"/>
        <v>Mar 17, 2020</v>
      </c>
      <c r="I1946" t="str">
        <f t="shared" si="352"/>
        <v>40:13</v>
      </c>
      <c r="J1946" s="5">
        <f t="shared" si="353"/>
        <v>2.7928240740740743E-2</v>
      </c>
      <c r="K1946">
        <f t="shared" si="351"/>
        <v>8.4722222222222213E-3</v>
      </c>
      <c r="L1946">
        <f t="shared" si="354"/>
        <v>3.5960648148148151E-2</v>
      </c>
      <c r="M1946">
        <f t="shared" si="346"/>
        <v>2.748842592592593E-2</v>
      </c>
    </row>
    <row r="1947" spans="1:13" x14ac:dyDescent="0.2">
      <c r="A1947">
        <v>1946</v>
      </c>
      <c r="B1947" t="s">
        <v>1809</v>
      </c>
      <c r="C1947" t="s">
        <v>1909</v>
      </c>
      <c r="D1947" t="str">
        <f t="shared" si="355"/>
        <v>Boris Johnson</v>
      </c>
      <c r="E1947" t="str">
        <f t="shared" si="356"/>
        <v>40:49</v>
      </c>
      <c r="F1947">
        <f t="shared" si="349"/>
        <v>53</v>
      </c>
      <c r="H1947" t="str">
        <f t="shared" si="350"/>
        <v>Mar 17, 2020</v>
      </c>
      <c r="I1947" t="str">
        <f t="shared" si="352"/>
        <v>40:49</v>
      </c>
      <c r="J1947" s="5">
        <f t="shared" si="353"/>
        <v>2.8344907407407412E-2</v>
      </c>
      <c r="K1947">
        <f t="shared" si="351"/>
        <v>0</v>
      </c>
      <c r="L1947">
        <f t="shared" si="354"/>
        <v>3.72337962962963E-2</v>
      </c>
      <c r="M1947">
        <f t="shared" si="346"/>
        <v>3.72337962962963E-2</v>
      </c>
    </row>
    <row r="1948" spans="1:13" x14ac:dyDescent="0.2">
      <c r="A1948">
        <v>1947</v>
      </c>
      <c r="B1948" t="s">
        <v>1809</v>
      </c>
      <c r="C1948" t="s">
        <v>1910</v>
      </c>
      <c r="D1948" t="str">
        <f t="shared" si="355"/>
        <v>Victoria Donald</v>
      </c>
      <c r="E1948" t="str">
        <f t="shared" si="356"/>
        <v>40:54</v>
      </c>
      <c r="F1948">
        <f t="shared" si="349"/>
        <v>424</v>
      </c>
      <c r="H1948" t="str">
        <f t="shared" si="350"/>
        <v>Mar 17, 2020</v>
      </c>
      <c r="I1948" t="str">
        <f t="shared" si="352"/>
        <v>40:54</v>
      </c>
      <c r="J1948" s="5">
        <f t="shared" si="353"/>
        <v>2.8402777777777777E-2</v>
      </c>
      <c r="K1948">
        <f t="shared" si="351"/>
        <v>2.8402777777777777E-2</v>
      </c>
      <c r="L1948">
        <f t="shared" si="354"/>
        <v>2.8402777777777777E-2</v>
      </c>
      <c r="M1948">
        <f t="shared" si="346"/>
        <v>0</v>
      </c>
    </row>
    <row r="1949" spans="1:13" x14ac:dyDescent="0.2">
      <c r="A1949">
        <v>1948</v>
      </c>
      <c r="B1949" t="s">
        <v>1809</v>
      </c>
      <c r="C1949" t="s">
        <v>1911</v>
      </c>
      <c r="D1949" t="str">
        <f t="shared" si="355"/>
        <v>Chris Whitty</v>
      </c>
      <c r="E1949" t="str">
        <f t="shared" si="356"/>
        <v>41:23</v>
      </c>
      <c r="F1949">
        <f t="shared" si="349"/>
        <v>600</v>
      </c>
      <c r="H1949" t="str">
        <f t="shared" si="350"/>
        <v>Mar 17, 2020</v>
      </c>
      <c r="I1949" t="str">
        <f t="shared" si="352"/>
        <v>41:23</v>
      </c>
      <c r="J1949" s="5">
        <f t="shared" si="353"/>
        <v>2.8738425925925928E-2</v>
      </c>
      <c r="K1949">
        <f t="shared" si="351"/>
        <v>8.4722222222222213E-3</v>
      </c>
      <c r="L1949">
        <f t="shared" si="354"/>
        <v>3.5960648148148151E-2</v>
      </c>
      <c r="M1949">
        <f t="shared" si="346"/>
        <v>2.748842592592593E-2</v>
      </c>
    </row>
    <row r="1950" spans="1:13" x14ac:dyDescent="0.2">
      <c r="A1950">
        <v>1949</v>
      </c>
      <c r="B1950" t="s">
        <v>1809</v>
      </c>
      <c r="C1950" t="s">
        <v>1912</v>
      </c>
      <c r="D1950" t="str">
        <f t="shared" si="355"/>
        <v>Chris Whitty</v>
      </c>
      <c r="E1950" t="str">
        <f t="shared" si="356"/>
        <v>42:03</v>
      </c>
      <c r="F1950">
        <f t="shared" si="349"/>
        <v>731</v>
      </c>
      <c r="H1950" t="str">
        <f t="shared" si="350"/>
        <v>Mar 17, 2020</v>
      </c>
      <c r="I1950" t="str">
        <f t="shared" si="352"/>
        <v>41:23</v>
      </c>
      <c r="J1950" s="5">
        <f t="shared" si="353"/>
        <v>2.9201388888888888E-2</v>
      </c>
      <c r="K1950">
        <f t="shared" si="351"/>
        <v>8.4722222222222213E-3</v>
      </c>
      <c r="L1950">
        <f t="shared" si="354"/>
        <v>3.5960648148148151E-2</v>
      </c>
      <c r="M1950">
        <f t="shared" si="346"/>
        <v>2.748842592592593E-2</v>
      </c>
    </row>
    <row r="1951" spans="1:13" x14ac:dyDescent="0.2">
      <c r="A1951">
        <v>1950</v>
      </c>
      <c r="B1951" t="s">
        <v>1809</v>
      </c>
      <c r="C1951" t="s">
        <v>1913</v>
      </c>
      <c r="D1951" t="str">
        <f t="shared" si="355"/>
        <v>Chris Whitty</v>
      </c>
      <c r="E1951" t="str">
        <f t="shared" si="356"/>
        <v>42:46</v>
      </c>
      <c r="F1951">
        <f t="shared" si="349"/>
        <v>415</v>
      </c>
      <c r="H1951" t="str">
        <f t="shared" si="350"/>
        <v>Mar 17, 2020</v>
      </c>
      <c r="I1951" t="str">
        <f t="shared" si="352"/>
        <v>41:23</v>
      </c>
      <c r="J1951" s="5">
        <f t="shared" si="353"/>
        <v>2.9699074074074072E-2</v>
      </c>
      <c r="K1951">
        <f t="shared" si="351"/>
        <v>8.4722222222222213E-3</v>
      </c>
      <c r="L1951">
        <f t="shared" si="354"/>
        <v>3.5960648148148151E-2</v>
      </c>
      <c r="M1951">
        <f t="shared" ref="M1951:M2014" si="357">L1951-K1951</f>
        <v>2.748842592592593E-2</v>
      </c>
    </row>
    <row r="1952" spans="1:13" x14ac:dyDescent="0.2">
      <c r="A1952">
        <v>1951</v>
      </c>
      <c r="B1952" t="s">
        <v>1809</v>
      </c>
      <c r="C1952" t="s">
        <v>1914</v>
      </c>
      <c r="D1952" t="str">
        <f t="shared" si="355"/>
        <v>Boris Johnson</v>
      </c>
      <c r="E1952" t="str">
        <f t="shared" si="356"/>
        <v>43:10</v>
      </c>
      <c r="F1952">
        <f t="shared" si="349"/>
        <v>31</v>
      </c>
      <c r="H1952" t="str">
        <f t="shared" si="350"/>
        <v>Mar 17, 2020</v>
      </c>
      <c r="I1952" t="str">
        <f t="shared" si="352"/>
        <v>43:10</v>
      </c>
      <c r="J1952" s="5">
        <f t="shared" si="353"/>
        <v>2.9976851851851852E-2</v>
      </c>
      <c r="K1952">
        <f t="shared" si="351"/>
        <v>0</v>
      </c>
      <c r="L1952">
        <f t="shared" si="354"/>
        <v>3.72337962962963E-2</v>
      </c>
      <c r="M1952">
        <f t="shared" si="357"/>
        <v>3.72337962962963E-2</v>
      </c>
    </row>
    <row r="1953" spans="1:13" x14ac:dyDescent="0.2">
      <c r="A1953">
        <v>1952</v>
      </c>
      <c r="B1953" t="s">
        <v>1809</v>
      </c>
      <c r="C1953" t="s">
        <v>1915</v>
      </c>
      <c r="D1953" t="str">
        <f t="shared" si="355"/>
        <v>Patrick Vallance</v>
      </c>
      <c r="E1953" t="str">
        <f t="shared" si="356"/>
        <v>43:11</v>
      </c>
      <c r="F1953">
        <f t="shared" si="349"/>
        <v>56</v>
      </c>
      <c r="H1953" t="str">
        <f t="shared" si="350"/>
        <v>Mar 17, 2020</v>
      </c>
      <c r="I1953" t="str">
        <f t="shared" si="352"/>
        <v>43:11</v>
      </c>
      <c r="J1953" s="5">
        <f t="shared" si="353"/>
        <v>2.9988425925925922E-2</v>
      </c>
      <c r="K1953">
        <f t="shared" si="351"/>
        <v>5.4398148148148149E-3</v>
      </c>
      <c r="L1953">
        <f t="shared" si="354"/>
        <v>3.2048611111111111E-2</v>
      </c>
      <c r="M1953">
        <f t="shared" si="357"/>
        <v>2.6608796296296297E-2</v>
      </c>
    </row>
    <row r="1954" spans="1:13" x14ac:dyDescent="0.2">
      <c r="A1954">
        <v>1953</v>
      </c>
      <c r="B1954" t="s">
        <v>1809</v>
      </c>
      <c r="C1954" t="s">
        <v>1916</v>
      </c>
      <c r="D1954" t="str">
        <f t="shared" si="355"/>
        <v>Boris Johnson</v>
      </c>
      <c r="E1954" t="str">
        <f t="shared" si="356"/>
        <v>43:11</v>
      </c>
      <c r="F1954">
        <f t="shared" si="349"/>
        <v>74</v>
      </c>
      <c r="H1954" t="str">
        <f t="shared" si="350"/>
        <v>Mar 17, 2020</v>
      </c>
      <c r="I1954" t="str">
        <f t="shared" si="352"/>
        <v>43:11</v>
      </c>
      <c r="J1954" s="5">
        <f t="shared" si="353"/>
        <v>2.9988425925925922E-2</v>
      </c>
      <c r="K1954">
        <f t="shared" si="351"/>
        <v>0</v>
      </c>
      <c r="L1954">
        <f t="shared" si="354"/>
        <v>3.72337962962963E-2</v>
      </c>
      <c r="M1954">
        <f t="shared" si="357"/>
        <v>3.72337962962963E-2</v>
      </c>
    </row>
    <row r="1955" spans="1:13" x14ac:dyDescent="0.2">
      <c r="A1955">
        <v>1954</v>
      </c>
      <c r="B1955" t="s">
        <v>1809</v>
      </c>
      <c r="C1955" t="s">
        <v>1917</v>
      </c>
      <c r="D1955" t="str">
        <f t="shared" si="355"/>
        <v>Patrick Vallance</v>
      </c>
      <c r="E1955" t="str">
        <f t="shared" si="356"/>
        <v>43:11</v>
      </c>
      <c r="F1955">
        <f t="shared" si="349"/>
        <v>483</v>
      </c>
      <c r="H1955" t="str">
        <f t="shared" si="350"/>
        <v>Mar 17, 2020</v>
      </c>
      <c r="I1955" t="str">
        <f t="shared" si="352"/>
        <v>43:11</v>
      </c>
      <c r="J1955" s="5">
        <f t="shared" si="353"/>
        <v>2.9988425925925922E-2</v>
      </c>
      <c r="K1955">
        <f t="shared" si="351"/>
        <v>5.4398148148148149E-3</v>
      </c>
      <c r="L1955">
        <f t="shared" si="354"/>
        <v>3.2048611111111111E-2</v>
      </c>
      <c r="M1955">
        <f t="shared" si="357"/>
        <v>2.6608796296296297E-2</v>
      </c>
    </row>
    <row r="1956" spans="1:13" x14ac:dyDescent="0.2">
      <c r="A1956">
        <v>1955</v>
      </c>
      <c r="B1956" t="s">
        <v>1809</v>
      </c>
      <c r="C1956" t="s">
        <v>1918</v>
      </c>
      <c r="D1956" t="str">
        <f t="shared" si="355"/>
        <v>Patrick Vallance</v>
      </c>
      <c r="E1956" t="str">
        <f t="shared" si="356"/>
        <v>43:41</v>
      </c>
      <c r="F1956">
        <f t="shared" si="349"/>
        <v>473</v>
      </c>
      <c r="H1956" t="str">
        <f t="shared" si="350"/>
        <v>Mar 17, 2020</v>
      </c>
      <c r="I1956" t="str">
        <f t="shared" si="352"/>
        <v>43:11</v>
      </c>
      <c r="J1956" s="5">
        <f t="shared" si="353"/>
        <v>3.0335648148148143E-2</v>
      </c>
      <c r="K1956">
        <f t="shared" si="351"/>
        <v>5.4398148148148149E-3</v>
      </c>
      <c r="L1956">
        <f t="shared" si="354"/>
        <v>3.2048611111111111E-2</v>
      </c>
      <c r="M1956">
        <f t="shared" si="357"/>
        <v>2.6608796296296297E-2</v>
      </c>
    </row>
    <row r="1957" spans="1:13" x14ac:dyDescent="0.2">
      <c r="A1957">
        <v>1956</v>
      </c>
      <c r="B1957" t="s">
        <v>1809</v>
      </c>
      <c r="C1957" t="s">
        <v>1919</v>
      </c>
      <c r="D1957" t="str">
        <f t="shared" si="355"/>
        <v>Boris Johnson</v>
      </c>
      <c r="E1957" t="str">
        <f t="shared" si="356"/>
        <v>44:10</v>
      </c>
      <c r="F1957">
        <f t="shared" si="349"/>
        <v>130</v>
      </c>
      <c r="H1957" t="str">
        <f t="shared" si="350"/>
        <v>Mar 17, 2020</v>
      </c>
      <c r="I1957" t="str">
        <f t="shared" si="352"/>
        <v>44:10</v>
      </c>
      <c r="J1957" s="5">
        <f t="shared" si="353"/>
        <v>3.0671296296296294E-2</v>
      </c>
      <c r="K1957">
        <f t="shared" si="351"/>
        <v>0</v>
      </c>
      <c r="L1957">
        <f t="shared" si="354"/>
        <v>3.72337962962963E-2</v>
      </c>
      <c r="M1957">
        <f t="shared" si="357"/>
        <v>3.72337962962963E-2</v>
      </c>
    </row>
    <row r="1958" spans="1:13" x14ac:dyDescent="0.2">
      <c r="A1958">
        <v>1957</v>
      </c>
      <c r="B1958" t="s">
        <v>1809</v>
      </c>
      <c r="C1958" t="s">
        <v>1920</v>
      </c>
      <c r="D1958" t="str">
        <f t="shared" si="355"/>
        <v>Heather Stewart</v>
      </c>
      <c r="E1958" t="str">
        <f t="shared" si="356"/>
        <v>44:22</v>
      </c>
      <c r="F1958">
        <f t="shared" si="349"/>
        <v>485</v>
      </c>
      <c r="H1958" t="str">
        <f t="shared" si="350"/>
        <v>Mar 17, 2020</v>
      </c>
      <c r="I1958" t="str">
        <f t="shared" si="352"/>
        <v>44:22</v>
      </c>
      <c r="J1958" s="5">
        <f t="shared" si="353"/>
        <v>3.0810185185185187E-2</v>
      </c>
      <c r="K1958">
        <f t="shared" si="351"/>
        <v>3.0810185185185187E-2</v>
      </c>
      <c r="L1958">
        <f t="shared" si="354"/>
        <v>3.0810185185185187E-2</v>
      </c>
      <c r="M1958">
        <f t="shared" si="357"/>
        <v>0</v>
      </c>
    </row>
    <row r="1959" spans="1:13" x14ac:dyDescent="0.2">
      <c r="A1959">
        <v>1958</v>
      </c>
      <c r="B1959" t="s">
        <v>1809</v>
      </c>
      <c r="C1959" t="s">
        <v>1921</v>
      </c>
      <c r="D1959" t="str">
        <f t="shared" si="355"/>
        <v>Boris Johnson</v>
      </c>
      <c r="E1959" t="str">
        <f t="shared" si="356"/>
        <v>44:42</v>
      </c>
      <c r="F1959">
        <f t="shared" si="349"/>
        <v>671</v>
      </c>
      <c r="H1959" t="str">
        <f t="shared" si="350"/>
        <v>Mar 17, 2020</v>
      </c>
      <c r="I1959" t="str">
        <f t="shared" si="352"/>
        <v>44:42</v>
      </c>
      <c r="J1959" s="5">
        <f t="shared" si="353"/>
        <v>3.1041666666666665E-2</v>
      </c>
      <c r="K1959">
        <f t="shared" si="351"/>
        <v>0</v>
      </c>
      <c r="L1959">
        <f t="shared" si="354"/>
        <v>3.72337962962963E-2</v>
      </c>
      <c r="M1959">
        <f t="shared" si="357"/>
        <v>3.72337962962963E-2</v>
      </c>
    </row>
    <row r="1960" spans="1:13" x14ac:dyDescent="0.2">
      <c r="A1960">
        <v>1959</v>
      </c>
      <c r="B1960" t="s">
        <v>1809</v>
      </c>
      <c r="C1960" t="s">
        <v>1922</v>
      </c>
      <c r="D1960" t="str">
        <f t="shared" si="355"/>
        <v>Dennis Staunton</v>
      </c>
      <c r="E1960" t="str">
        <f t="shared" si="356"/>
        <v>45:25</v>
      </c>
      <c r="F1960">
        <f t="shared" si="349"/>
        <v>455</v>
      </c>
      <c r="H1960" t="str">
        <f t="shared" si="350"/>
        <v>Mar 17, 2020</v>
      </c>
      <c r="I1960" t="str">
        <f t="shared" si="352"/>
        <v>45:25</v>
      </c>
      <c r="J1960" s="5">
        <f t="shared" si="353"/>
        <v>3.1539351851851853E-2</v>
      </c>
      <c r="K1960">
        <f t="shared" si="351"/>
        <v>3.1539351851851853E-2</v>
      </c>
      <c r="L1960">
        <f t="shared" si="354"/>
        <v>3.1539351851851853E-2</v>
      </c>
      <c r="M1960">
        <f t="shared" si="357"/>
        <v>0</v>
      </c>
    </row>
    <row r="1961" spans="1:13" x14ac:dyDescent="0.2">
      <c r="A1961">
        <v>1960</v>
      </c>
      <c r="B1961" t="s">
        <v>1809</v>
      </c>
      <c r="C1961" t="s">
        <v>1923</v>
      </c>
      <c r="D1961" t="str">
        <f t="shared" si="355"/>
        <v>Boris Johnson</v>
      </c>
      <c r="E1961" t="str">
        <f t="shared" si="356"/>
        <v>45:49</v>
      </c>
      <c r="F1961">
        <f t="shared" si="349"/>
        <v>313</v>
      </c>
      <c r="H1961" t="str">
        <f t="shared" si="350"/>
        <v>Mar 17, 2020</v>
      </c>
      <c r="I1961" t="str">
        <f t="shared" si="352"/>
        <v>45:49</v>
      </c>
      <c r="J1961" s="5">
        <f t="shared" si="353"/>
        <v>3.1817129629629633E-2</v>
      </c>
      <c r="K1961">
        <f t="shared" si="351"/>
        <v>0</v>
      </c>
      <c r="L1961">
        <f t="shared" si="354"/>
        <v>3.72337962962963E-2</v>
      </c>
      <c r="M1961">
        <f t="shared" si="357"/>
        <v>3.72337962962963E-2</v>
      </c>
    </row>
    <row r="1962" spans="1:13" x14ac:dyDescent="0.2">
      <c r="A1962">
        <v>1961</v>
      </c>
      <c r="B1962" t="s">
        <v>1809</v>
      </c>
      <c r="C1962" t="s">
        <v>1924</v>
      </c>
      <c r="D1962" t="str">
        <f t="shared" si="355"/>
        <v>Patrick Vallance</v>
      </c>
      <c r="E1962" t="str">
        <f t="shared" si="356"/>
        <v>46:09</v>
      </c>
      <c r="F1962">
        <f t="shared" si="349"/>
        <v>321</v>
      </c>
      <c r="H1962" t="str">
        <f t="shared" si="350"/>
        <v>Mar 17, 2020</v>
      </c>
      <c r="I1962" t="str">
        <f t="shared" si="352"/>
        <v>46:09</v>
      </c>
      <c r="J1962" s="5">
        <f t="shared" si="353"/>
        <v>3.2048611111111111E-2</v>
      </c>
      <c r="K1962">
        <f t="shared" si="351"/>
        <v>5.4398148148148149E-3</v>
      </c>
      <c r="L1962">
        <f t="shared" si="354"/>
        <v>3.2048611111111111E-2</v>
      </c>
      <c r="M1962">
        <f t="shared" si="357"/>
        <v>2.6608796296296297E-2</v>
      </c>
    </row>
    <row r="1963" spans="1:13" x14ac:dyDescent="0.2">
      <c r="A1963">
        <v>1962</v>
      </c>
      <c r="B1963" t="s">
        <v>1809</v>
      </c>
      <c r="C1963" t="s">
        <v>1925</v>
      </c>
      <c r="D1963" t="str">
        <f t="shared" si="355"/>
        <v>Chris Whitty</v>
      </c>
      <c r="E1963" t="str">
        <f t="shared" si="356"/>
        <v>46:23</v>
      </c>
      <c r="F1963">
        <f t="shared" si="349"/>
        <v>195</v>
      </c>
      <c r="H1963" t="str">
        <f t="shared" si="350"/>
        <v>Mar 17, 2020</v>
      </c>
      <c r="I1963" t="str">
        <f t="shared" si="352"/>
        <v>46:23</v>
      </c>
      <c r="J1963" s="5">
        <f t="shared" si="353"/>
        <v>3.2210648148148148E-2</v>
      </c>
      <c r="K1963">
        <f t="shared" si="351"/>
        <v>8.4722222222222213E-3</v>
      </c>
      <c r="L1963">
        <f t="shared" si="354"/>
        <v>3.5960648148148151E-2</v>
      </c>
      <c r="M1963">
        <f t="shared" si="357"/>
        <v>2.748842592592593E-2</v>
      </c>
    </row>
    <row r="1964" spans="1:13" x14ac:dyDescent="0.2">
      <c r="A1964">
        <v>1963</v>
      </c>
      <c r="B1964" t="s">
        <v>1809</v>
      </c>
      <c r="C1964" t="s">
        <v>1926</v>
      </c>
      <c r="D1964" t="str">
        <f t="shared" si="355"/>
        <v>Boris Johnson</v>
      </c>
      <c r="E1964" t="str">
        <f t="shared" si="356"/>
        <v>46:34</v>
      </c>
      <c r="F1964">
        <f t="shared" si="349"/>
        <v>200</v>
      </c>
      <c r="H1964" t="str">
        <f t="shared" si="350"/>
        <v>Mar 17, 2020</v>
      </c>
      <c r="I1964" t="str">
        <f t="shared" si="352"/>
        <v>46:34</v>
      </c>
      <c r="J1964" s="5">
        <f t="shared" si="353"/>
        <v>3.2337962962962964E-2</v>
      </c>
      <c r="K1964">
        <f t="shared" si="351"/>
        <v>0</v>
      </c>
      <c r="L1964">
        <f t="shared" si="354"/>
        <v>3.72337962962963E-2</v>
      </c>
      <c r="M1964">
        <f t="shared" si="357"/>
        <v>3.72337962962963E-2</v>
      </c>
    </row>
    <row r="1965" spans="1:13" x14ac:dyDescent="0.2">
      <c r="A1965">
        <v>1964</v>
      </c>
      <c r="B1965" t="s">
        <v>1809</v>
      </c>
      <c r="C1965" t="s">
        <v>1927</v>
      </c>
      <c r="D1965" t="str">
        <f t="shared" si="355"/>
        <v>Michael</v>
      </c>
      <c r="E1965" t="str">
        <f t="shared" si="356"/>
        <v>46:53</v>
      </c>
      <c r="F1965">
        <f t="shared" si="349"/>
        <v>520</v>
      </c>
      <c r="H1965" t="str">
        <f t="shared" si="350"/>
        <v>Mar 17, 2020</v>
      </c>
      <c r="I1965" t="str">
        <f t="shared" si="352"/>
        <v>46:53</v>
      </c>
      <c r="J1965" s="5">
        <f t="shared" si="353"/>
        <v>3.2557870370370369E-2</v>
      </c>
      <c r="K1965">
        <f t="shared" si="351"/>
        <v>3.2557870370370369E-2</v>
      </c>
      <c r="L1965">
        <f t="shared" si="354"/>
        <v>3.2557870370370369E-2</v>
      </c>
      <c r="M1965">
        <f t="shared" si="357"/>
        <v>0</v>
      </c>
    </row>
    <row r="1966" spans="1:13" x14ac:dyDescent="0.2">
      <c r="A1966">
        <v>1965</v>
      </c>
      <c r="B1966" t="s">
        <v>1809</v>
      </c>
      <c r="C1966" t="s">
        <v>1928</v>
      </c>
      <c r="D1966" t="str">
        <f t="shared" si="355"/>
        <v>Boris Johnson</v>
      </c>
      <c r="E1966" t="str">
        <f t="shared" si="356"/>
        <v>47:25</v>
      </c>
      <c r="F1966">
        <f t="shared" si="349"/>
        <v>680</v>
      </c>
      <c r="H1966" t="str">
        <f t="shared" si="350"/>
        <v>Mar 17, 2020</v>
      </c>
      <c r="I1966" t="str">
        <f t="shared" si="352"/>
        <v>47:25</v>
      </c>
      <c r="J1966" s="5">
        <f t="shared" si="353"/>
        <v>3.2928240740740737E-2</v>
      </c>
      <c r="K1966">
        <f t="shared" si="351"/>
        <v>0</v>
      </c>
      <c r="L1966">
        <f t="shared" si="354"/>
        <v>3.72337962962963E-2</v>
      </c>
      <c r="M1966">
        <f t="shared" si="357"/>
        <v>3.72337962962963E-2</v>
      </c>
    </row>
    <row r="1967" spans="1:13" x14ac:dyDescent="0.2">
      <c r="A1967">
        <v>1966</v>
      </c>
      <c r="B1967" t="s">
        <v>1809</v>
      </c>
      <c r="C1967" t="s">
        <v>1929</v>
      </c>
      <c r="D1967" t="str">
        <f t="shared" si="355"/>
        <v>Chris Whitty</v>
      </c>
      <c r="E1967" t="str">
        <f t="shared" si="356"/>
        <v>48:17</v>
      </c>
      <c r="F1967">
        <f t="shared" si="349"/>
        <v>437</v>
      </c>
      <c r="H1967" t="str">
        <f t="shared" si="350"/>
        <v>Mar 17, 2020</v>
      </c>
      <c r="I1967" t="str">
        <f t="shared" si="352"/>
        <v>48:17</v>
      </c>
      <c r="J1967" s="5">
        <f t="shared" si="353"/>
        <v>3.3530092592592591E-2</v>
      </c>
      <c r="K1967">
        <f t="shared" si="351"/>
        <v>8.4722222222222213E-3</v>
      </c>
      <c r="L1967">
        <f t="shared" si="354"/>
        <v>3.5960648148148151E-2</v>
      </c>
      <c r="M1967">
        <f t="shared" si="357"/>
        <v>2.748842592592593E-2</v>
      </c>
    </row>
    <row r="1968" spans="1:13" x14ac:dyDescent="0.2">
      <c r="A1968">
        <v>1967</v>
      </c>
      <c r="B1968" t="s">
        <v>1809</v>
      </c>
      <c r="C1968" t="s">
        <v>1930</v>
      </c>
      <c r="D1968" t="str">
        <f t="shared" si="355"/>
        <v>Boris Johnson</v>
      </c>
      <c r="E1968" t="str">
        <f t="shared" si="356"/>
        <v>48:41</v>
      </c>
      <c r="F1968">
        <f t="shared" si="349"/>
        <v>383</v>
      </c>
      <c r="H1968" t="str">
        <f t="shared" si="350"/>
        <v>Mar 17, 2020</v>
      </c>
      <c r="I1968" t="str">
        <f t="shared" si="352"/>
        <v>48:41</v>
      </c>
      <c r="J1968" s="5">
        <f t="shared" si="353"/>
        <v>3.380787037037037E-2</v>
      </c>
      <c r="K1968">
        <f t="shared" si="351"/>
        <v>0</v>
      </c>
      <c r="L1968">
        <f t="shared" si="354"/>
        <v>3.72337962962963E-2</v>
      </c>
      <c r="M1968">
        <f t="shared" si="357"/>
        <v>3.72337962962963E-2</v>
      </c>
    </row>
    <row r="1969" spans="1:13" x14ac:dyDescent="0.2">
      <c r="A1969">
        <v>1968</v>
      </c>
      <c r="B1969" t="s">
        <v>1809</v>
      </c>
      <c r="C1969" t="s">
        <v>1931</v>
      </c>
      <c r="D1969" t="str">
        <f t="shared" si="355"/>
        <v>Paul</v>
      </c>
      <c r="E1969" t="str">
        <f t="shared" si="356"/>
        <v>49:11</v>
      </c>
      <c r="F1969">
        <f t="shared" si="349"/>
        <v>827</v>
      </c>
      <c r="H1969" t="str">
        <f t="shared" si="350"/>
        <v>Mar 17, 2020</v>
      </c>
      <c r="I1969" t="str">
        <f t="shared" si="352"/>
        <v>49:11</v>
      </c>
      <c r="J1969" s="5">
        <f t="shared" si="353"/>
        <v>3.4155092592592591E-2</v>
      </c>
      <c r="K1969">
        <f t="shared" si="351"/>
        <v>3.4155092592592591E-2</v>
      </c>
      <c r="L1969">
        <f t="shared" si="354"/>
        <v>3.4155092592592591E-2</v>
      </c>
      <c r="M1969">
        <f t="shared" si="357"/>
        <v>0</v>
      </c>
    </row>
    <row r="1970" spans="1:13" x14ac:dyDescent="0.2">
      <c r="A1970">
        <v>1969</v>
      </c>
      <c r="B1970" t="s">
        <v>1809</v>
      </c>
      <c r="C1970" t="s">
        <v>1932</v>
      </c>
      <c r="D1970" t="str">
        <f t="shared" si="355"/>
        <v>Boris Johnson</v>
      </c>
      <c r="E1970" t="str">
        <f t="shared" si="356"/>
        <v>50:01</v>
      </c>
      <c r="F1970">
        <f t="shared" si="349"/>
        <v>278</v>
      </c>
      <c r="H1970" t="str">
        <f t="shared" si="350"/>
        <v>Mar 17, 2020</v>
      </c>
      <c r="I1970" t="str">
        <f t="shared" si="352"/>
        <v>50:01</v>
      </c>
      <c r="J1970" s="5">
        <f t="shared" si="353"/>
        <v>3.4733796296296297E-2</v>
      </c>
      <c r="K1970">
        <f t="shared" si="351"/>
        <v>0</v>
      </c>
      <c r="L1970">
        <f t="shared" si="354"/>
        <v>3.72337962962963E-2</v>
      </c>
      <c r="M1970">
        <f t="shared" si="357"/>
        <v>3.72337962962963E-2</v>
      </c>
    </row>
    <row r="1971" spans="1:13" x14ac:dyDescent="0.2">
      <c r="A1971">
        <v>1970</v>
      </c>
      <c r="B1971" t="s">
        <v>1809</v>
      </c>
      <c r="C1971" t="s">
        <v>1933</v>
      </c>
      <c r="D1971" t="str">
        <f t="shared" si="355"/>
        <v>Chris Whitty</v>
      </c>
      <c r="E1971" t="str">
        <f t="shared" si="356"/>
        <v>50:20</v>
      </c>
      <c r="F1971">
        <f t="shared" si="349"/>
        <v>596</v>
      </c>
      <c r="H1971" t="str">
        <f t="shared" si="350"/>
        <v>Mar 17, 2020</v>
      </c>
      <c r="I1971" t="str">
        <f t="shared" si="352"/>
        <v>50:20</v>
      </c>
      <c r="J1971" s="5">
        <f t="shared" si="353"/>
        <v>3.4953703703703702E-2</v>
      </c>
      <c r="K1971">
        <f t="shared" si="351"/>
        <v>8.4722222222222213E-3</v>
      </c>
      <c r="L1971">
        <f t="shared" si="354"/>
        <v>3.5960648148148151E-2</v>
      </c>
      <c r="M1971">
        <f t="shared" si="357"/>
        <v>2.748842592592593E-2</v>
      </c>
    </row>
    <row r="1972" spans="1:13" x14ac:dyDescent="0.2">
      <c r="A1972">
        <v>1971</v>
      </c>
      <c r="B1972" t="s">
        <v>1809</v>
      </c>
      <c r="C1972" t="s">
        <v>1934</v>
      </c>
      <c r="D1972" t="str">
        <f t="shared" si="355"/>
        <v>Chris Whitty</v>
      </c>
      <c r="E1972" t="str">
        <f t="shared" si="356"/>
        <v>50:51</v>
      </c>
      <c r="F1972">
        <f t="shared" si="349"/>
        <v>619</v>
      </c>
      <c r="H1972" t="str">
        <f t="shared" si="350"/>
        <v>Mar 17, 2020</v>
      </c>
      <c r="I1972" t="str">
        <f t="shared" si="352"/>
        <v>50:20</v>
      </c>
      <c r="J1972" s="5">
        <f t="shared" si="353"/>
        <v>3.5312500000000004E-2</v>
      </c>
      <c r="K1972">
        <f t="shared" si="351"/>
        <v>8.4722222222222213E-3</v>
      </c>
      <c r="L1972">
        <f t="shared" si="354"/>
        <v>3.5960648148148151E-2</v>
      </c>
      <c r="M1972">
        <f t="shared" si="357"/>
        <v>2.748842592592593E-2</v>
      </c>
    </row>
    <row r="1973" spans="1:13" x14ac:dyDescent="0.2">
      <c r="A1973">
        <v>1972</v>
      </c>
      <c r="B1973" t="s">
        <v>1809</v>
      </c>
      <c r="C1973" t="s">
        <v>1935</v>
      </c>
      <c r="D1973" t="str">
        <f t="shared" si="355"/>
        <v>Boris Johnson</v>
      </c>
      <c r="E1973" t="str">
        <f t="shared" si="356"/>
        <v>51:28</v>
      </c>
      <c r="F1973">
        <f t="shared" si="349"/>
        <v>33</v>
      </c>
      <c r="H1973" t="str">
        <f t="shared" si="350"/>
        <v>Mar 17, 2020</v>
      </c>
      <c r="I1973" t="str">
        <f t="shared" si="352"/>
        <v>51:28</v>
      </c>
      <c r="J1973" s="5">
        <f t="shared" si="353"/>
        <v>3.5740740740740747E-2</v>
      </c>
      <c r="K1973">
        <f t="shared" si="351"/>
        <v>0</v>
      </c>
      <c r="L1973">
        <f t="shared" si="354"/>
        <v>3.72337962962963E-2</v>
      </c>
      <c r="M1973">
        <f t="shared" si="357"/>
        <v>3.72337962962963E-2</v>
      </c>
    </row>
    <row r="1974" spans="1:13" x14ac:dyDescent="0.2">
      <c r="A1974">
        <v>1973</v>
      </c>
      <c r="B1974" t="s">
        <v>1809</v>
      </c>
      <c r="C1974" t="s">
        <v>1936</v>
      </c>
      <c r="D1974" t="str">
        <f t="shared" si="355"/>
        <v>Harriet Line</v>
      </c>
      <c r="E1974" t="str">
        <f t="shared" si="356"/>
        <v>51:35</v>
      </c>
      <c r="F1974">
        <f t="shared" si="349"/>
        <v>175</v>
      </c>
      <c r="H1974" t="str">
        <f t="shared" si="350"/>
        <v>Mar 17, 2020</v>
      </c>
      <c r="I1974" t="str">
        <f t="shared" si="352"/>
        <v>51:35</v>
      </c>
      <c r="J1974" s="5">
        <f t="shared" si="353"/>
        <v>3.5821759259259262E-2</v>
      </c>
      <c r="K1974">
        <f t="shared" si="351"/>
        <v>3.5821759259259262E-2</v>
      </c>
      <c r="L1974">
        <f t="shared" si="354"/>
        <v>3.5821759259259262E-2</v>
      </c>
      <c r="M1974">
        <f t="shared" si="357"/>
        <v>0</v>
      </c>
    </row>
    <row r="1975" spans="1:13" x14ac:dyDescent="0.2">
      <c r="A1975">
        <v>1974</v>
      </c>
      <c r="B1975" t="s">
        <v>1809</v>
      </c>
      <c r="C1975" t="s">
        <v>1937</v>
      </c>
      <c r="D1975" t="str">
        <f t="shared" si="355"/>
        <v>Boris Johnson</v>
      </c>
      <c r="E1975" t="str">
        <f t="shared" si="356"/>
        <v>51:45</v>
      </c>
      <c r="F1975">
        <f t="shared" si="349"/>
        <v>29</v>
      </c>
      <c r="H1975" t="str">
        <f t="shared" si="350"/>
        <v>Mar 17, 2020</v>
      </c>
      <c r="I1975" t="str">
        <f t="shared" si="352"/>
        <v>51:45</v>
      </c>
      <c r="J1975" s="5">
        <f t="shared" si="353"/>
        <v>3.5937500000000004E-2</v>
      </c>
      <c r="K1975">
        <f t="shared" si="351"/>
        <v>0</v>
      </c>
      <c r="L1975">
        <f t="shared" si="354"/>
        <v>3.72337962962963E-2</v>
      </c>
      <c r="M1975">
        <f t="shared" si="357"/>
        <v>3.72337962962963E-2</v>
      </c>
    </row>
    <row r="1976" spans="1:13" x14ac:dyDescent="0.2">
      <c r="A1976">
        <v>1975</v>
      </c>
      <c r="B1976" t="s">
        <v>1809</v>
      </c>
      <c r="C1976" t="s">
        <v>1938</v>
      </c>
      <c r="D1976" t="str">
        <f t="shared" si="355"/>
        <v>Chris Whitty</v>
      </c>
      <c r="E1976" t="str">
        <f t="shared" si="356"/>
        <v>51:47</v>
      </c>
      <c r="F1976">
        <f t="shared" si="349"/>
        <v>660</v>
      </c>
      <c r="H1976" t="str">
        <f t="shared" si="350"/>
        <v>Mar 17, 2020</v>
      </c>
      <c r="I1976" t="str">
        <f t="shared" si="352"/>
        <v>51:47</v>
      </c>
      <c r="J1976" s="5">
        <f t="shared" si="353"/>
        <v>3.5960648148148151E-2</v>
      </c>
      <c r="K1976">
        <f t="shared" si="351"/>
        <v>8.4722222222222213E-3</v>
      </c>
      <c r="L1976">
        <f t="shared" si="354"/>
        <v>3.5960648148148151E-2</v>
      </c>
      <c r="M1976">
        <f t="shared" si="357"/>
        <v>2.748842592592593E-2</v>
      </c>
    </row>
    <row r="1977" spans="1:13" x14ac:dyDescent="0.2">
      <c r="A1977">
        <v>1976</v>
      </c>
      <c r="B1977" t="s">
        <v>1809</v>
      </c>
      <c r="C1977" t="s">
        <v>1939</v>
      </c>
      <c r="D1977" t="str">
        <f t="shared" si="355"/>
        <v>Boris Johnson</v>
      </c>
      <c r="E1977" t="str">
        <f t="shared" si="356"/>
        <v>52:29</v>
      </c>
      <c r="F1977">
        <f t="shared" si="349"/>
        <v>1062</v>
      </c>
      <c r="H1977" t="str">
        <f t="shared" si="350"/>
        <v>Mar 17, 2020</v>
      </c>
      <c r="I1977" t="str">
        <f t="shared" si="352"/>
        <v>52:29</v>
      </c>
      <c r="J1977" s="5">
        <f t="shared" si="353"/>
        <v>3.6446759259259262E-2</v>
      </c>
      <c r="K1977">
        <f t="shared" si="351"/>
        <v>0</v>
      </c>
      <c r="L1977">
        <f t="shared" si="354"/>
        <v>3.72337962962963E-2</v>
      </c>
      <c r="M1977">
        <f t="shared" si="357"/>
        <v>3.72337962962963E-2</v>
      </c>
    </row>
    <row r="1978" spans="1:13" x14ac:dyDescent="0.2">
      <c r="A1978">
        <v>1977</v>
      </c>
      <c r="B1978" t="s">
        <v>1809</v>
      </c>
      <c r="C1978" t="s">
        <v>1940</v>
      </c>
      <c r="D1978" t="str">
        <f t="shared" ref="D1978" si="358">LEFT(C1978,FIND("(",C1978)-3)</f>
        <v>Boris Johnson</v>
      </c>
      <c r="E1978" t="str">
        <f t="shared" si="356"/>
        <v>53:37</v>
      </c>
      <c r="F1978">
        <f t="shared" si="349"/>
        <v>421</v>
      </c>
      <c r="H1978" t="str">
        <f t="shared" si="350"/>
        <v>Mar 17, 2020</v>
      </c>
      <c r="I1978" t="str">
        <f t="shared" si="352"/>
        <v>52:29</v>
      </c>
      <c r="J1978" s="5">
        <f t="shared" si="353"/>
        <v>3.72337962962963E-2</v>
      </c>
      <c r="K1978">
        <f t="shared" si="351"/>
        <v>0</v>
      </c>
      <c r="L1978">
        <f t="shared" si="354"/>
        <v>3.72337962962963E-2</v>
      </c>
      <c r="M1978">
        <f t="shared" si="357"/>
        <v>3.72337962962963E-2</v>
      </c>
    </row>
    <row r="1979" spans="1:13" x14ac:dyDescent="0.2">
      <c r="A1979">
        <v>1978</v>
      </c>
      <c r="B1979" t="s">
        <v>1809</v>
      </c>
      <c r="C1979" t="s">
        <v>16</v>
      </c>
      <c r="F1979">
        <f t="shared" si="349"/>
        <v>295</v>
      </c>
      <c r="H1979" t="str">
        <f t="shared" si="350"/>
        <v>Mar 17, 2020</v>
      </c>
      <c r="I1979">
        <f t="shared" si="352"/>
        <v>0</v>
      </c>
      <c r="J1979" s="5" t="e">
        <f t="shared" si="353"/>
        <v>#VALUE!</v>
      </c>
      <c r="K1979">
        <f t="shared" si="351"/>
        <v>0</v>
      </c>
      <c r="L1979">
        <f t="shared" si="354"/>
        <v>0</v>
      </c>
      <c r="M1979">
        <f t="shared" si="357"/>
        <v>0</v>
      </c>
    </row>
    <row r="1980" spans="1:13" x14ac:dyDescent="0.2">
      <c r="A1980">
        <v>1979</v>
      </c>
      <c r="B1980" t="s">
        <v>1809</v>
      </c>
      <c r="C1980" t="s">
        <v>17</v>
      </c>
      <c r="F1980">
        <f t="shared" si="349"/>
        <v>173</v>
      </c>
      <c r="H1980" t="str">
        <f t="shared" si="350"/>
        <v>Mar 17, 2020</v>
      </c>
      <c r="I1980">
        <f t="shared" si="352"/>
        <v>0</v>
      </c>
      <c r="J1980" s="5" t="e">
        <f t="shared" si="353"/>
        <v>#VALUE!</v>
      </c>
      <c r="K1980">
        <f t="shared" si="351"/>
        <v>0</v>
      </c>
      <c r="L1980">
        <f t="shared" si="354"/>
        <v>0</v>
      </c>
      <c r="M1980">
        <f t="shared" si="357"/>
        <v>0</v>
      </c>
    </row>
    <row r="1981" spans="1:13" x14ac:dyDescent="0.2">
      <c r="A1981">
        <v>1980</v>
      </c>
      <c r="B1981" t="s">
        <v>1941</v>
      </c>
      <c r="C1981" t="s">
        <v>1942</v>
      </c>
      <c r="F1981">
        <f t="shared" si="349"/>
        <v>12</v>
      </c>
      <c r="G1981" t="b">
        <v>1</v>
      </c>
      <c r="H1981" t="str">
        <f t="shared" si="350"/>
        <v>Mar 18, 2020</v>
      </c>
      <c r="I1981">
        <f t="shared" si="352"/>
        <v>0</v>
      </c>
      <c r="J1981" s="5" t="e">
        <f t="shared" si="353"/>
        <v>#VALUE!</v>
      </c>
      <c r="K1981">
        <f t="shared" si="351"/>
        <v>0</v>
      </c>
      <c r="L1981">
        <f t="shared" si="354"/>
        <v>0</v>
      </c>
      <c r="M1981">
        <f t="shared" si="357"/>
        <v>0</v>
      </c>
    </row>
    <row r="1982" spans="1:13" x14ac:dyDescent="0.2">
      <c r="A1982">
        <v>1981</v>
      </c>
      <c r="B1982" t="s">
        <v>1941</v>
      </c>
      <c r="C1982" t="s">
        <v>1943</v>
      </c>
      <c r="F1982">
        <f t="shared" si="349"/>
        <v>189</v>
      </c>
      <c r="H1982" t="str">
        <f t="shared" si="350"/>
        <v>Mar 18, 2020</v>
      </c>
      <c r="I1982">
        <f t="shared" si="352"/>
        <v>0</v>
      </c>
      <c r="J1982" s="5" t="e">
        <f t="shared" si="353"/>
        <v>#VALUE!</v>
      </c>
      <c r="K1982">
        <f t="shared" si="351"/>
        <v>0</v>
      </c>
      <c r="L1982">
        <f t="shared" si="354"/>
        <v>0</v>
      </c>
      <c r="M1982">
        <f t="shared" si="357"/>
        <v>0</v>
      </c>
    </row>
    <row r="1983" spans="1:13" x14ac:dyDescent="0.2">
      <c r="A1983">
        <v>1982</v>
      </c>
      <c r="B1983" t="s">
        <v>1941</v>
      </c>
      <c r="C1983" t="s">
        <v>1944</v>
      </c>
      <c r="D1983" t="str">
        <f t="shared" ref="D1983:D2014" si="359">LEFT(C1983,FIND("(",C1983)-3)</f>
        <v>Boris Johnson</v>
      </c>
      <c r="E1983" t="str">
        <f t="shared" ref="E1983:E2014" si="360">MID(C1983,FIND("(",C1983)+1,5)</f>
        <v>00:00</v>
      </c>
      <c r="F1983">
        <f t="shared" si="349"/>
        <v>861</v>
      </c>
      <c r="H1983" t="str">
        <f t="shared" si="350"/>
        <v>Mar 18, 2020</v>
      </c>
      <c r="I1983" t="str">
        <f t="shared" si="352"/>
        <v>00:00</v>
      </c>
      <c r="J1983" s="5">
        <f t="shared" si="353"/>
        <v>0</v>
      </c>
      <c r="K1983">
        <f t="shared" si="351"/>
        <v>0</v>
      </c>
      <c r="L1983">
        <f t="shared" si="354"/>
        <v>2.0706018518518519E-2</v>
      </c>
      <c r="M1983">
        <f t="shared" si="357"/>
        <v>2.0706018518518519E-2</v>
      </c>
    </row>
    <row r="1984" spans="1:13" x14ac:dyDescent="0.2">
      <c r="A1984">
        <v>1983</v>
      </c>
      <c r="B1984" t="s">
        <v>1941</v>
      </c>
      <c r="C1984" t="s">
        <v>1945</v>
      </c>
      <c r="D1984" t="str">
        <f t="shared" si="359"/>
        <v>Boris Johnson</v>
      </c>
      <c r="E1984" t="str">
        <f t="shared" si="360"/>
        <v>01:04</v>
      </c>
      <c r="F1984">
        <f t="shared" si="349"/>
        <v>886</v>
      </c>
      <c r="H1984" t="str">
        <f t="shared" si="350"/>
        <v>Mar 18, 2020</v>
      </c>
      <c r="I1984" t="str">
        <f t="shared" si="352"/>
        <v>00:00</v>
      </c>
      <c r="J1984" s="5">
        <f t="shared" si="353"/>
        <v>7.407407407407407E-4</v>
      </c>
      <c r="K1984">
        <f t="shared" si="351"/>
        <v>0</v>
      </c>
      <c r="L1984">
        <f t="shared" si="354"/>
        <v>2.0706018518518519E-2</v>
      </c>
      <c r="M1984">
        <f t="shared" si="357"/>
        <v>2.0706018518518519E-2</v>
      </c>
    </row>
    <row r="1985" spans="1:13" x14ac:dyDescent="0.2">
      <c r="A1985">
        <v>1984</v>
      </c>
      <c r="B1985" t="s">
        <v>1941</v>
      </c>
      <c r="C1985" t="s">
        <v>1946</v>
      </c>
      <c r="D1985" t="str">
        <f t="shared" si="359"/>
        <v>Boris Johnson</v>
      </c>
      <c r="E1985" t="str">
        <f t="shared" si="360"/>
        <v>02:05</v>
      </c>
      <c r="F1985">
        <f t="shared" si="349"/>
        <v>942</v>
      </c>
      <c r="H1985" t="str">
        <f t="shared" si="350"/>
        <v>Mar 18, 2020</v>
      </c>
      <c r="I1985" t="str">
        <f t="shared" si="352"/>
        <v>00:00</v>
      </c>
      <c r="J1985" s="5">
        <f t="shared" si="353"/>
        <v>1.4467592592592594E-3</v>
      </c>
      <c r="K1985">
        <f t="shared" si="351"/>
        <v>0</v>
      </c>
      <c r="L1985">
        <f t="shared" si="354"/>
        <v>2.0706018518518519E-2</v>
      </c>
      <c r="M1985">
        <f t="shared" si="357"/>
        <v>2.0706018518518519E-2</v>
      </c>
    </row>
    <row r="1986" spans="1:13" x14ac:dyDescent="0.2">
      <c r="A1986">
        <v>1985</v>
      </c>
      <c r="B1986" t="s">
        <v>1941</v>
      </c>
      <c r="C1986" t="s">
        <v>1947</v>
      </c>
      <c r="D1986" t="str">
        <f t="shared" si="359"/>
        <v>Boris Johnson</v>
      </c>
      <c r="E1986" t="str">
        <f t="shared" si="360"/>
        <v>03:15</v>
      </c>
      <c r="F1986">
        <f t="shared" ref="F1986:F2052" si="361">LEN(C1986)</f>
        <v>709</v>
      </c>
      <c r="H1986" t="str">
        <f t="shared" ref="H1986:H2049" si="362">IF(ISBLANK(G1986),H1985,C1986)</f>
        <v>Mar 18, 2020</v>
      </c>
      <c r="I1986" t="str">
        <f t="shared" si="352"/>
        <v>00:00</v>
      </c>
      <c r="J1986" s="5">
        <f t="shared" si="353"/>
        <v>2.2569444444444447E-3</v>
      </c>
      <c r="K1986">
        <f t="shared" ref="K1986:K2049" si="363">_xlfn.MINIFS(J:J,D:D,D1986,B:B,B1986)</f>
        <v>0</v>
      </c>
      <c r="L1986">
        <f t="shared" si="354"/>
        <v>2.0706018518518519E-2</v>
      </c>
      <c r="M1986">
        <f t="shared" si="357"/>
        <v>2.0706018518518519E-2</v>
      </c>
    </row>
    <row r="1987" spans="1:13" x14ac:dyDescent="0.2">
      <c r="A1987">
        <v>1986</v>
      </c>
      <c r="B1987" t="s">
        <v>1941</v>
      </c>
      <c r="C1987" t="s">
        <v>1948</v>
      </c>
      <c r="D1987" t="str">
        <f t="shared" si="359"/>
        <v>Boris Johnson</v>
      </c>
      <c r="E1987" t="str">
        <f t="shared" si="360"/>
        <v>04:03</v>
      </c>
      <c r="F1987">
        <f t="shared" si="361"/>
        <v>506</v>
      </c>
      <c r="H1987" t="str">
        <f t="shared" si="362"/>
        <v>Mar 18, 2020</v>
      </c>
      <c r="I1987" t="str">
        <f t="shared" si="352"/>
        <v>00:00</v>
      </c>
      <c r="J1987" s="5">
        <f t="shared" si="353"/>
        <v>2.8124999999999995E-3</v>
      </c>
      <c r="K1987">
        <f t="shared" si="363"/>
        <v>0</v>
      </c>
      <c r="L1987">
        <f t="shared" si="354"/>
        <v>2.0706018518518519E-2</v>
      </c>
      <c r="M1987">
        <f t="shared" si="357"/>
        <v>2.0706018518518519E-2</v>
      </c>
    </row>
    <row r="1988" spans="1:13" x14ac:dyDescent="0.2">
      <c r="A1988">
        <v>1987</v>
      </c>
      <c r="B1988" t="s">
        <v>1941</v>
      </c>
      <c r="C1988" t="s">
        <v>1949</v>
      </c>
      <c r="D1988" t="str">
        <f t="shared" si="359"/>
        <v>Boris Johnson</v>
      </c>
      <c r="E1988" t="str">
        <f t="shared" si="360"/>
        <v>04:38</v>
      </c>
      <c r="F1988">
        <f t="shared" si="361"/>
        <v>555</v>
      </c>
      <c r="H1988" t="str">
        <f t="shared" si="362"/>
        <v>Mar 18, 2020</v>
      </c>
      <c r="I1988" t="str">
        <f t="shared" si="352"/>
        <v>00:00</v>
      </c>
      <c r="J1988" s="5">
        <f t="shared" si="353"/>
        <v>3.2175925925925926E-3</v>
      </c>
      <c r="K1988">
        <f t="shared" si="363"/>
        <v>0</v>
      </c>
      <c r="L1988">
        <f t="shared" si="354"/>
        <v>2.0706018518518519E-2</v>
      </c>
      <c r="M1988">
        <f t="shared" si="357"/>
        <v>2.0706018518518519E-2</v>
      </c>
    </row>
    <row r="1989" spans="1:13" x14ac:dyDescent="0.2">
      <c r="A1989">
        <v>1988</v>
      </c>
      <c r="B1989" t="s">
        <v>1941</v>
      </c>
      <c r="C1989" t="s">
        <v>1950</v>
      </c>
      <c r="D1989" t="str">
        <f t="shared" si="359"/>
        <v>Boris Johnson</v>
      </c>
      <c r="E1989" t="str">
        <f t="shared" si="360"/>
        <v>05:20</v>
      </c>
      <c r="F1989">
        <f t="shared" si="361"/>
        <v>489</v>
      </c>
      <c r="H1989" t="str">
        <f t="shared" si="362"/>
        <v>Mar 18, 2020</v>
      </c>
      <c r="I1989" t="str">
        <f t="shared" si="352"/>
        <v>00:00</v>
      </c>
      <c r="J1989" s="5">
        <f t="shared" si="353"/>
        <v>3.7037037037037034E-3</v>
      </c>
      <c r="K1989">
        <f t="shared" si="363"/>
        <v>0</v>
      </c>
      <c r="L1989">
        <f t="shared" si="354"/>
        <v>2.0706018518518519E-2</v>
      </c>
      <c r="M1989">
        <f t="shared" si="357"/>
        <v>2.0706018518518519E-2</v>
      </c>
    </row>
    <row r="1990" spans="1:13" x14ac:dyDescent="0.2">
      <c r="A1990">
        <v>1989</v>
      </c>
      <c r="B1990" t="s">
        <v>1941</v>
      </c>
      <c r="C1990" t="s">
        <v>1951</v>
      </c>
      <c r="D1990" t="str">
        <f t="shared" si="359"/>
        <v>Boris Johnson</v>
      </c>
      <c r="E1990" t="str">
        <f t="shared" si="360"/>
        <v>05:54</v>
      </c>
      <c r="F1990">
        <f t="shared" si="361"/>
        <v>473</v>
      </c>
      <c r="H1990" t="str">
        <f t="shared" si="362"/>
        <v>Mar 18, 2020</v>
      </c>
      <c r="I1990" t="str">
        <f t="shared" ref="I1990:I2052" si="364">IF(D1990=D1989,I1989,E1990)</f>
        <v>00:00</v>
      </c>
      <c r="J1990" s="5">
        <f t="shared" ref="J1990:J2052" si="365">TIME(0,LEFT(E1990,2),RIGHT(E1990,2))</f>
        <v>4.0972222222222226E-3</v>
      </c>
      <c r="K1990">
        <f t="shared" si="363"/>
        <v>0</v>
      </c>
      <c r="L1990">
        <f t="shared" ref="L1990:L2052" si="366">_xlfn.MAXIFS(J:J,D:D,D1990,B:B,B1990)</f>
        <v>2.0706018518518519E-2</v>
      </c>
      <c r="M1990">
        <f t="shared" si="357"/>
        <v>2.0706018518518519E-2</v>
      </c>
    </row>
    <row r="1991" spans="1:13" x14ac:dyDescent="0.2">
      <c r="A1991">
        <v>1990</v>
      </c>
      <c r="B1991" t="s">
        <v>1941</v>
      </c>
      <c r="C1991" t="s">
        <v>1952</v>
      </c>
      <c r="D1991" t="str">
        <f t="shared" si="359"/>
        <v>Boris Johnson</v>
      </c>
      <c r="E1991" t="str">
        <f t="shared" si="360"/>
        <v>06:20</v>
      </c>
      <c r="F1991">
        <f t="shared" si="361"/>
        <v>794</v>
      </c>
      <c r="H1991" t="str">
        <f t="shared" si="362"/>
        <v>Mar 18, 2020</v>
      </c>
      <c r="I1991" t="str">
        <f t="shared" si="364"/>
        <v>00:00</v>
      </c>
      <c r="J1991" s="5">
        <f t="shared" si="365"/>
        <v>4.3981481481481484E-3</v>
      </c>
      <c r="K1991">
        <f t="shared" si="363"/>
        <v>0</v>
      </c>
      <c r="L1991">
        <f t="shared" si="366"/>
        <v>2.0706018518518519E-2</v>
      </c>
      <c r="M1991">
        <f t="shared" si="357"/>
        <v>2.0706018518518519E-2</v>
      </c>
    </row>
    <row r="1992" spans="1:13" x14ac:dyDescent="0.2">
      <c r="A1992">
        <v>1991</v>
      </c>
      <c r="B1992" t="s">
        <v>1941</v>
      </c>
      <c r="C1992" t="s">
        <v>1953</v>
      </c>
      <c r="D1992" t="str">
        <f t="shared" si="359"/>
        <v>Patrick Vallance</v>
      </c>
      <c r="E1992" t="str">
        <f t="shared" si="360"/>
        <v>07:19</v>
      </c>
      <c r="F1992">
        <f t="shared" si="361"/>
        <v>782</v>
      </c>
      <c r="H1992" t="str">
        <f t="shared" si="362"/>
        <v>Mar 18, 2020</v>
      </c>
      <c r="I1992" t="str">
        <f t="shared" si="364"/>
        <v>07:19</v>
      </c>
      <c r="J1992" s="5">
        <f t="shared" si="365"/>
        <v>5.0810185185185186E-3</v>
      </c>
      <c r="K1992">
        <f t="shared" si="363"/>
        <v>5.0810185185185186E-3</v>
      </c>
      <c r="L1992">
        <f t="shared" si="366"/>
        <v>1.9120370370370371E-2</v>
      </c>
      <c r="M1992">
        <f t="shared" si="357"/>
        <v>1.4039351851851851E-2</v>
      </c>
    </row>
    <row r="1993" spans="1:13" x14ac:dyDescent="0.2">
      <c r="A1993">
        <v>1992</v>
      </c>
      <c r="B1993" t="s">
        <v>1941</v>
      </c>
      <c r="C1993" t="s">
        <v>1954</v>
      </c>
      <c r="D1993" t="str">
        <f t="shared" si="359"/>
        <v>Patrick Vallance</v>
      </c>
      <c r="E1993" t="str">
        <f t="shared" si="360"/>
        <v>08:06</v>
      </c>
      <c r="F1993">
        <f t="shared" si="361"/>
        <v>529</v>
      </c>
      <c r="H1993" t="str">
        <f t="shared" si="362"/>
        <v>Mar 18, 2020</v>
      </c>
      <c r="I1993" t="str">
        <f t="shared" si="364"/>
        <v>07:19</v>
      </c>
      <c r="J1993" s="5">
        <f t="shared" si="365"/>
        <v>5.6249999999999989E-3</v>
      </c>
      <c r="K1993">
        <f t="shared" si="363"/>
        <v>5.0810185185185186E-3</v>
      </c>
      <c r="L1993">
        <f t="shared" si="366"/>
        <v>1.9120370370370371E-2</v>
      </c>
      <c r="M1993">
        <f t="shared" si="357"/>
        <v>1.4039351851851851E-2</v>
      </c>
    </row>
    <row r="1994" spans="1:13" x14ac:dyDescent="0.2">
      <c r="A1994">
        <v>1993</v>
      </c>
      <c r="B1994" t="s">
        <v>1941</v>
      </c>
      <c r="C1994" t="s">
        <v>1955</v>
      </c>
      <c r="D1994" t="str">
        <f t="shared" si="359"/>
        <v>Patrick Vallance</v>
      </c>
      <c r="E1994" t="str">
        <f t="shared" si="360"/>
        <v>08:38</v>
      </c>
      <c r="F1994">
        <f t="shared" si="361"/>
        <v>648</v>
      </c>
      <c r="H1994" t="str">
        <f t="shared" si="362"/>
        <v>Mar 18, 2020</v>
      </c>
      <c r="I1994" t="str">
        <f t="shared" si="364"/>
        <v>07:19</v>
      </c>
      <c r="J1994" s="5">
        <f t="shared" si="365"/>
        <v>5.9953703703703697E-3</v>
      </c>
      <c r="K1994">
        <f t="shared" si="363"/>
        <v>5.0810185185185186E-3</v>
      </c>
      <c r="L1994">
        <f t="shared" si="366"/>
        <v>1.9120370370370371E-2</v>
      </c>
      <c r="M1994">
        <f t="shared" si="357"/>
        <v>1.4039351851851851E-2</v>
      </c>
    </row>
    <row r="1995" spans="1:13" x14ac:dyDescent="0.2">
      <c r="A1995">
        <v>1994</v>
      </c>
      <c r="B1995" t="s">
        <v>1941</v>
      </c>
      <c r="C1995" t="s">
        <v>1956</v>
      </c>
      <c r="D1995" t="str">
        <f t="shared" si="359"/>
        <v>Patrick Vallance</v>
      </c>
      <c r="E1995" t="str">
        <f t="shared" si="360"/>
        <v>09:22</v>
      </c>
      <c r="F1995">
        <f t="shared" si="361"/>
        <v>386</v>
      </c>
      <c r="H1995" t="str">
        <f t="shared" si="362"/>
        <v>Mar 18, 2020</v>
      </c>
      <c r="I1995" t="str">
        <f t="shared" si="364"/>
        <v>07:19</v>
      </c>
      <c r="J1995" s="5">
        <f t="shared" si="365"/>
        <v>6.5046296296296302E-3</v>
      </c>
      <c r="K1995">
        <f t="shared" si="363"/>
        <v>5.0810185185185186E-3</v>
      </c>
      <c r="L1995">
        <f t="shared" si="366"/>
        <v>1.9120370370370371E-2</v>
      </c>
      <c r="M1995">
        <f t="shared" si="357"/>
        <v>1.4039351851851851E-2</v>
      </c>
    </row>
    <row r="1996" spans="1:13" x14ac:dyDescent="0.2">
      <c r="A1996">
        <v>1995</v>
      </c>
      <c r="B1996" t="s">
        <v>1941</v>
      </c>
      <c r="C1996" t="s">
        <v>1957</v>
      </c>
      <c r="D1996" t="str">
        <f t="shared" si="359"/>
        <v>Boris Johnson</v>
      </c>
      <c r="E1996" t="str">
        <f t="shared" si="360"/>
        <v>09:44</v>
      </c>
      <c r="F1996">
        <f t="shared" si="361"/>
        <v>80</v>
      </c>
      <c r="H1996" t="str">
        <f t="shared" si="362"/>
        <v>Mar 18, 2020</v>
      </c>
      <c r="I1996" t="str">
        <f t="shared" si="364"/>
        <v>09:44</v>
      </c>
      <c r="J1996" s="5">
        <f t="shared" si="365"/>
        <v>6.7592592592592591E-3</v>
      </c>
      <c r="K1996">
        <f t="shared" si="363"/>
        <v>0</v>
      </c>
      <c r="L1996">
        <f t="shared" si="366"/>
        <v>2.0706018518518519E-2</v>
      </c>
      <c r="M1996">
        <f t="shared" si="357"/>
        <v>2.0706018518518519E-2</v>
      </c>
    </row>
    <row r="1997" spans="1:13" x14ac:dyDescent="0.2">
      <c r="A1997">
        <v>1996</v>
      </c>
      <c r="B1997" t="s">
        <v>1941</v>
      </c>
      <c r="C1997" t="s">
        <v>1958</v>
      </c>
      <c r="D1997" t="str">
        <f t="shared" si="359"/>
        <v>Jenney Harries</v>
      </c>
      <c r="E1997" t="str">
        <f t="shared" si="360"/>
        <v>09:47</v>
      </c>
      <c r="F1997">
        <f t="shared" si="361"/>
        <v>334</v>
      </c>
      <c r="H1997" t="str">
        <f t="shared" si="362"/>
        <v>Mar 18, 2020</v>
      </c>
      <c r="I1997" t="str">
        <f t="shared" si="364"/>
        <v>09:47</v>
      </c>
      <c r="J1997" s="5">
        <f t="shared" si="365"/>
        <v>6.7939814814814816E-3</v>
      </c>
      <c r="K1997">
        <f t="shared" si="363"/>
        <v>6.7939814814814816E-3</v>
      </c>
      <c r="L1997">
        <f t="shared" si="366"/>
        <v>1.3125E-2</v>
      </c>
      <c r="M1997">
        <f t="shared" si="357"/>
        <v>6.3310185185185179E-3</v>
      </c>
    </row>
    <row r="1998" spans="1:13" x14ac:dyDescent="0.2">
      <c r="A1998">
        <v>1997</v>
      </c>
      <c r="B1998" t="s">
        <v>1941</v>
      </c>
      <c r="C1998" t="s">
        <v>1959</v>
      </c>
      <c r="D1998" t="str">
        <f t="shared" si="359"/>
        <v>Jenney Harries</v>
      </c>
      <c r="E1998" t="str">
        <f t="shared" si="360"/>
        <v>10:03</v>
      </c>
      <c r="F1998">
        <f t="shared" si="361"/>
        <v>145</v>
      </c>
      <c r="H1998" t="str">
        <f t="shared" si="362"/>
        <v>Mar 18, 2020</v>
      </c>
      <c r="I1998" t="str">
        <f t="shared" si="364"/>
        <v>09:47</v>
      </c>
      <c r="J1998" s="5">
        <f t="shared" si="365"/>
        <v>6.9791666666666674E-3</v>
      </c>
      <c r="K1998">
        <f t="shared" si="363"/>
        <v>6.7939814814814816E-3</v>
      </c>
      <c r="L1998">
        <f t="shared" si="366"/>
        <v>1.3125E-2</v>
      </c>
      <c r="M1998">
        <f t="shared" si="357"/>
        <v>6.3310185185185179E-3</v>
      </c>
    </row>
    <row r="1999" spans="1:13" x14ac:dyDescent="0.2">
      <c r="A1999">
        <v>1998</v>
      </c>
      <c r="B1999" t="s">
        <v>1941</v>
      </c>
      <c r="C1999" t="s">
        <v>1960</v>
      </c>
      <c r="D1999" t="str">
        <f t="shared" si="359"/>
        <v>Boris Johnson</v>
      </c>
      <c r="E1999" t="str">
        <f t="shared" si="360"/>
        <v>10:06</v>
      </c>
      <c r="F1999">
        <f t="shared" si="361"/>
        <v>152</v>
      </c>
      <c r="H1999" t="str">
        <f t="shared" si="362"/>
        <v>Mar 18, 2020</v>
      </c>
      <c r="I1999" t="str">
        <f t="shared" si="364"/>
        <v>10:06</v>
      </c>
      <c r="J1999" s="5">
        <f t="shared" si="365"/>
        <v>7.013888888888889E-3</v>
      </c>
      <c r="K1999">
        <f t="shared" si="363"/>
        <v>0</v>
      </c>
      <c r="L1999">
        <f t="shared" si="366"/>
        <v>2.0706018518518519E-2</v>
      </c>
      <c r="M1999">
        <f t="shared" si="357"/>
        <v>2.0706018518518519E-2</v>
      </c>
    </row>
    <row r="2000" spans="1:13" x14ac:dyDescent="0.2">
      <c r="A2000">
        <v>1999</v>
      </c>
      <c r="B2000" t="s">
        <v>1941</v>
      </c>
      <c r="C2000" t="s">
        <v>1961</v>
      </c>
      <c r="D2000" t="str">
        <f t="shared" si="359"/>
        <v>Beth Rigby</v>
      </c>
      <c r="E2000" t="str">
        <f t="shared" si="360"/>
        <v>10:17</v>
      </c>
      <c r="F2000">
        <f t="shared" si="361"/>
        <v>740</v>
      </c>
      <c r="H2000" t="str">
        <f t="shared" si="362"/>
        <v>Mar 18, 2020</v>
      </c>
      <c r="I2000" t="str">
        <f t="shared" si="364"/>
        <v>10:17</v>
      </c>
      <c r="J2000" s="5">
        <f t="shared" si="365"/>
        <v>7.1412037037037043E-3</v>
      </c>
      <c r="K2000">
        <f t="shared" si="363"/>
        <v>7.1412037037037043E-3</v>
      </c>
      <c r="L2000">
        <f t="shared" si="366"/>
        <v>7.1412037037037043E-3</v>
      </c>
      <c r="M2000">
        <f t="shared" si="357"/>
        <v>0</v>
      </c>
    </row>
    <row r="2001" spans="1:13" x14ac:dyDescent="0.2">
      <c r="A2001">
        <v>2000</v>
      </c>
      <c r="B2001" t="s">
        <v>1941</v>
      </c>
      <c r="C2001" t="s">
        <v>1962</v>
      </c>
      <c r="D2001" t="str">
        <f t="shared" si="359"/>
        <v>Boris Johnson</v>
      </c>
      <c r="E2001" t="str">
        <f t="shared" si="360"/>
        <v>11:05</v>
      </c>
      <c r="F2001">
        <f t="shared" si="361"/>
        <v>499</v>
      </c>
      <c r="H2001" t="str">
        <f t="shared" si="362"/>
        <v>Mar 18, 2020</v>
      </c>
      <c r="I2001" t="str">
        <f t="shared" si="364"/>
        <v>11:05</v>
      </c>
      <c r="J2001" s="5">
        <f t="shared" si="365"/>
        <v>7.69675925925926E-3</v>
      </c>
      <c r="K2001">
        <f t="shared" si="363"/>
        <v>0</v>
      </c>
      <c r="L2001">
        <f t="shared" si="366"/>
        <v>2.0706018518518519E-2</v>
      </c>
      <c r="M2001">
        <f t="shared" si="357"/>
        <v>2.0706018518518519E-2</v>
      </c>
    </row>
    <row r="2002" spans="1:13" x14ac:dyDescent="0.2">
      <c r="A2002">
        <v>2001</v>
      </c>
      <c r="B2002" t="s">
        <v>1941</v>
      </c>
      <c r="C2002" t="s">
        <v>1963</v>
      </c>
      <c r="D2002" t="str">
        <f t="shared" si="359"/>
        <v>Patrick Vallance</v>
      </c>
      <c r="E2002" t="str">
        <f t="shared" si="360"/>
        <v>11:38</v>
      </c>
      <c r="F2002">
        <f t="shared" si="361"/>
        <v>1303</v>
      </c>
      <c r="H2002" t="str">
        <f t="shared" si="362"/>
        <v>Mar 18, 2020</v>
      </c>
      <c r="I2002" t="str">
        <f t="shared" si="364"/>
        <v>11:38</v>
      </c>
      <c r="J2002" s="5">
        <f t="shared" si="365"/>
        <v>8.0787037037037043E-3</v>
      </c>
      <c r="K2002">
        <f t="shared" si="363"/>
        <v>5.0810185185185186E-3</v>
      </c>
      <c r="L2002">
        <f t="shared" si="366"/>
        <v>1.9120370370370371E-2</v>
      </c>
      <c r="M2002">
        <f t="shared" si="357"/>
        <v>1.4039351851851851E-2</v>
      </c>
    </row>
    <row r="2003" spans="1:13" x14ac:dyDescent="0.2">
      <c r="A2003">
        <v>2002</v>
      </c>
      <c r="B2003" t="s">
        <v>1941</v>
      </c>
      <c r="C2003" t="s">
        <v>1964</v>
      </c>
      <c r="D2003" t="str">
        <f t="shared" si="359"/>
        <v>Boris Johnson</v>
      </c>
      <c r="E2003" t="str">
        <f t="shared" si="360"/>
        <v>12:53</v>
      </c>
      <c r="F2003">
        <f t="shared" si="361"/>
        <v>72</v>
      </c>
      <c r="H2003" t="str">
        <f t="shared" si="362"/>
        <v>Mar 18, 2020</v>
      </c>
      <c r="I2003" t="str">
        <f t="shared" si="364"/>
        <v>12:53</v>
      </c>
      <c r="J2003" s="5">
        <f t="shared" si="365"/>
        <v>8.9467592592592585E-3</v>
      </c>
      <c r="K2003">
        <f t="shared" si="363"/>
        <v>0</v>
      </c>
      <c r="L2003">
        <f t="shared" si="366"/>
        <v>2.0706018518518519E-2</v>
      </c>
      <c r="M2003">
        <f t="shared" si="357"/>
        <v>2.0706018518518519E-2</v>
      </c>
    </row>
    <row r="2004" spans="1:13" x14ac:dyDescent="0.2">
      <c r="A2004">
        <v>2003</v>
      </c>
      <c r="B2004" t="s">
        <v>1941</v>
      </c>
      <c r="C2004" t="s">
        <v>1965</v>
      </c>
      <c r="D2004" t="str">
        <f t="shared" si="359"/>
        <v>Jenney Harries</v>
      </c>
      <c r="E2004" t="str">
        <f t="shared" si="360"/>
        <v>12:56</v>
      </c>
      <c r="F2004">
        <f t="shared" si="361"/>
        <v>499</v>
      </c>
      <c r="H2004" t="str">
        <f t="shared" si="362"/>
        <v>Mar 18, 2020</v>
      </c>
      <c r="I2004" t="str">
        <f t="shared" si="364"/>
        <v>12:56</v>
      </c>
      <c r="J2004" s="5">
        <f t="shared" si="365"/>
        <v>8.9814814814814809E-3</v>
      </c>
      <c r="K2004">
        <f t="shared" si="363"/>
        <v>6.7939814814814816E-3</v>
      </c>
      <c r="L2004">
        <f t="shared" si="366"/>
        <v>1.3125E-2</v>
      </c>
      <c r="M2004">
        <f t="shared" si="357"/>
        <v>6.3310185185185179E-3</v>
      </c>
    </row>
    <row r="2005" spans="1:13" x14ac:dyDescent="0.2">
      <c r="A2005">
        <v>2004</v>
      </c>
      <c r="B2005" t="s">
        <v>1941</v>
      </c>
      <c r="C2005" t="s">
        <v>1966</v>
      </c>
      <c r="D2005" t="str">
        <f t="shared" si="359"/>
        <v>Boris Johnson</v>
      </c>
      <c r="E2005" t="str">
        <f t="shared" si="360"/>
        <v>13:19</v>
      </c>
      <c r="F2005">
        <f t="shared" si="361"/>
        <v>737</v>
      </c>
      <c r="H2005" t="str">
        <f t="shared" si="362"/>
        <v>Mar 18, 2020</v>
      </c>
      <c r="I2005" t="str">
        <f t="shared" si="364"/>
        <v>13:19</v>
      </c>
      <c r="J2005" s="5">
        <f t="shared" si="365"/>
        <v>9.2476851851851852E-3</v>
      </c>
      <c r="K2005">
        <f t="shared" si="363"/>
        <v>0</v>
      </c>
      <c r="L2005">
        <f t="shared" si="366"/>
        <v>2.0706018518518519E-2</v>
      </c>
      <c r="M2005">
        <f t="shared" si="357"/>
        <v>2.0706018518518519E-2</v>
      </c>
    </row>
    <row r="2006" spans="1:13" x14ac:dyDescent="0.2">
      <c r="A2006">
        <v>2005</v>
      </c>
      <c r="B2006" t="s">
        <v>1941</v>
      </c>
      <c r="C2006" t="s">
        <v>1967</v>
      </c>
      <c r="D2006" t="str">
        <f t="shared" si="359"/>
        <v>Laura Kuenssberg</v>
      </c>
      <c r="E2006" t="str">
        <f t="shared" si="360"/>
        <v>14:02</v>
      </c>
      <c r="F2006">
        <f t="shared" si="361"/>
        <v>595</v>
      </c>
      <c r="H2006" t="str">
        <f t="shared" si="362"/>
        <v>Mar 18, 2020</v>
      </c>
      <c r="I2006" t="str">
        <f t="shared" si="364"/>
        <v>14:02</v>
      </c>
      <c r="J2006" s="5">
        <f t="shared" si="365"/>
        <v>9.7453703703703713E-3</v>
      </c>
      <c r="K2006">
        <f t="shared" si="363"/>
        <v>9.7453703703703713E-3</v>
      </c>
      <c r="L2006">
        <f t="shared" si="366"/>
        <v>9.7453703703703713E-3</v>
      </c>
      <c r="M2006">
        <f t="shared" si="357"/>
        <v>0</v>
      </c>
    </row>
    <row r="2007" spans="1:13" x14ac:dyDescent="0.2">
      <c r="A2007">
        <v>2006</v>
      </c>
      <c r="B2007" t="s">
        <v>1941</v>
      </c>
      <c r="C2007" t="s">
        <v>1968</v>
      </c>
      <c r="D2007" t="str">
        <f t="shared" si="359"/>
        <v>Boris Johnson</v>
      </c>
      <c r="E2007" t="str">
        <f t="shared" si="360"/>
        <v>14:36</v>
      </c>
      <c r="F2007">
        <f t="shared" si="361"/>
        <v>681</v>
      </c>
      <c r="H2007" t="str">
        <f t="shared" si="362"/>
        <v>Mar 18, 2020</v>
      </c>
      <c r="I2007" t="str">
        <f t="shared" si="364"/>
        <v>14:36</v>
      </c>
      <c r="J2007" s="5">
        <f t="shared" si="365"/>
        <v>1.0138888888888888E-2</v>
      </c>
      <c r="K2007">
        <f t="shared" si="363"/>
        <v>0</v>
      </c>
      <c r="L2007">
        <f t="shared" si="366"/>
        <v>2.0706018518518519E-2</v>
      </c>
      <c r="M2007">
        <f t="shared" si="357"/>
        <v>2.0706018518518519E-2</v>
      </c>
    </row>
    <row r="2008" spans="1:13" x14ac:dyDescent="0.2">
      <c r="A2008">
        <v>2007</v>
      </c>
      <c r="B2008" t="s">
        <v>1941</v>
      </c>
      <c r="C2008" t="s">
        <v>1969</v>
      </c>
      <c r="D2008" t="str">
        <f t="shared" si="359"/>
        <v>Patrick Vallance</v>
      </c>
      <c r="E2008" t="str">
        <f t="shared" si="360"/>
        <v>15:22</v>
      </c>
      <c r="F2008">
        <f t="shared" si="361"/>
        <v>773</v>
      </c>
      <c r="H2008" t="str">
        <f t="shared" si="362"/>
        <v>Mar 18, 2020</v>
      </c>
      <c r="I2008" t="str">
        <f t="shared" si="364"/>
        <v>15:22</v>
      </c>
      <c r="J2008" s="5">
        <f t="shared" si="365"/>
        <v>1.0671296296296297E-2</v>
      </c>
      <c r="K2008">
        <f t="shared" si="363"/>
        <v>5.0810185185185186E-3</v>
      </c>
      <c r="L2008">
        <f t="shared" si="366"/>
        <v>1.9120370370370371E-2</v>
      </c>
      <c r="M2008">
        <f t="shared" si="357"/>
        <v>1.4039351851851851E-2</v>
      </c>
    </row>
    <row r="2009" spans="1:13" x14ac:dyDescent="0.2">
      <c r="A2009">
        <v>2008</v>
      </c>
      <c r="B2009" t="s">
        <v>1941</v>
      </c>
      <c r="C2009" t="s">
        <v>1970</v>
      </c>
      <c r="D2009" t="str">
        <f t="shared" si="359"/>
        <v>Boris Johnson</v>
      </c>
      <c r="E2009" t="str">
        <f t="shared" si="360"/>
        <v>16:10</v>
      </c>
      <c r="F2009">
        <f t="shared" si="361"/>
        <v>67</v>
      </c>
      <c r="H2009" t="str">
        <f t="shared" si="362"/>
        <v>Mar 18, 2020</v>
      </c>
      <c r="I2009" t="str">
        <f t="shared" si="364"/>
        <v>16:10</v>
      </c>
      <c r="J2009" s="5">
        <f t="shared" si="365"/>
        <v>1.1226851851851854E-2</v>
      </c>
      <c r="K2009">
        <f t="shared" si="363"/>
        <v>0</v>
      </c>
      <c r="L2009">
        <f t="shared" si="366"/>
        <v>2.0706018518518519E-2</v>
      </c>
      <c r="M2009">
        <f t="shared" si="357"/>
        <v>2.0706018518518519E-2</v>
      </c>
    </row>
    <row r="2010" spans="1:13" x14ac:dyDescent="0.2">
      <c r="A2010">
        <v>2009</v>
      </c>
      <c r="B2010" t="s">
        <v>1941</v>
      </c>
      <c r="C2010" t="s">
        <v>1971</v>
      </c>
      <c r="D2010" t="str">
        <f t="shared" si="359"/>
        <v>Jenney Harries</v>
      </c>
      <c r="E2010" t="str">
        <f t="shared" si="360"/>
        <v>16:12</v>
      </c>
      <c r="F2010">
        <f t="shared" si="361"/>
        <v>474</v>
      </c>
      <c r="H2010" t="str">
        <f t="shared" si="362"/>
        <v>Mar 18, 2020</v>
      </c>
      <c r="I2010" t="str">
        <f t="shared" si="364"/>
        <v>16:12</v>
      </c>
      <c r="J2010" s="5">
        <f t="shared" si="365"/>
        <v>1.1249999999999998E-2</v>
      </c>
      <c r="K2010">
        <f t="shared" si="363"/>
        <v>6.7939814814814816E-3</v>
      </c>
      <c r="L2010">
        <f t="shared" si="366"/>
        <v>1.3125E-2</v>
      </c>
      <c r="M2010">
        <f t="shared" si="357"/>
        <v>6.3310185185185179E-3</v>
      </c>
    </row>
    <row r="2011" spans="1:13" x14ac:dyDescent="0.2">
      <c r="A2011">
        <v>2010</v>
      </c>
      <c r="B2011" t="s">
        <v>1941</v>
      </c>
      <c r="C2011" t="s">
        <v>1972</v>
      </c>
      <c r="D2011" t="str">
        <f t="shared" si="359"/>
        <v>Boris Johnson</v>
      </c>
      <c r="E2011" t="str">
        <f t="shared" si="360"/>
        <v>16:41</v>
      </c>
      <c r="F2011">
        <f t="shared" si="361"/>
        <v>48</v>
      </c>
      <c r="H2011" t="str">
        <f t="shared" si="362"/>
        <v>Mar 18, 2020</v>
      </c>
      <c r="I2011" t="str">
        <f t="shared" si="364"/>
        <v>16:41</v>
      </c>
      <c r="J2011" s="5">
        <f t="shared" si="365"/>
        <v>1.1585648148148149E-2</v>
      </c>
      <c r="K2011">
        <f t="shared" si="363"/>
        <v>0</v>
      </c>
      <c r="L2011">
        <f t="shared" si="366"/>
        <v>2.0706018518518519E-2</v>
      </c>
      <c r="M2011">
        <f t="shared" si="357"/>
        <v>2.0706018518518519E-2</v>
      </c>
    </row>
    <row r="2012" spans="1:13" x14ac:dyDescent="0.2">
      <c r="A2012">
        <v>2011</v>
      </c>
      <c r="B2012" t="s">
        <v>1941</v>
      </c>
      <c r="C2012" t="s">
        <v>1973</v>
      </c>
      <c r="D2012" t="str">
        <f t="shared" si="359"/>
        <v>Shehab Khan</v>
      </c>
      <c r="E2012" t="str">
        <f t="shared" si="360"/>
        <v>16:43</v>
      </c>
      <c r="F2012">
        <f t="shared" si="361"/>
        <v>548</v>
      </c>
      <c r="H2012" t="str">
        <f t="shared" si="362"/>
        <v>Mar 18, 2020</v>
      </c>
      <c r="I2012" t="str">
        <f t="shared" si="364"/>
        <v>16:43</v>
      </c>
      <c r="J2012" s="5">
        <f t="shared" si="365"/>
        <v>1.1608796296296296E-2</v>
      </c>
      <c r="K2012">
        <f t="shared" si="363"/>
        <v>1.1608796296296296E-2</v>
      </c>
      <c r="L2012">
        <f t="shared" si="366"/>
        <v>1.1608796296296296E-2</v>
      </c>
      <c r="M2012">
        <f t="shared" si="357"/>
        <v>0</v>
      </c>
    </row>
    <row r="2013" spans="1:13" x14ac:dyDescent="0.2">
      <c r="A2013">
        <v>2012</v>
      </c>
      <c r="B2013" t="s">
        <v>1941</v>
      </c>
      <c r="C2013" t="s">
        <v>1974</v>
      </c>
      <c r="D2013" t="str">
        <f t="shared" si="359"/>
        <v>Boris Johnson</v>
      </c>
      <c r="E2013" t="str">
        <f t="shared" si="360"/>
        <v>17:14</v>
      </c>
      <c r="F2013">
        <f t="shared" si="361"/>
        <v>815</v>
      </c>
      <c r="H2013" t="str">
        <f t="shared" si="362"/>
        <v>Mar 18, 2020</v>
      </c>
      <c r="I2013" t="str">
        <f t="shared" si="364"/>
        <v>17:14</v>
      </c>
      <c r="J2013" s="5">
        <f t="shared" si="365"/>
        <v>1.1967592592592592E-2</v>
      </c>
      <c r="K2013">
        <f t="shared" si="363"/>
        <v>0</v>
      </c>
      <c r="L2013">
        <f t="shared" si="366"/>
        <v>2.0706018518518519E-2</v>
      </c>
      <c r="M2013">
        <f t="shared" si="357"/>
        <v>2.0706018518518519E-2</v>
      </c>
    </row>
    <row r="2014" spans="1:13" x14ac:dyDescent="0.2">
      <c r="A2014">
        <v>2013</v>
      </c>
      <c r="B2014" t="s">
        <v>1941</v>
      </c>
      <c r="C2014" t="s">
        <v>1975</v>
      </c>
      <c r="D2014" t="str">
        <f t="shared" si="359"/>
        <v>Patrick Vallance</v>
      </c>
      <c r="E2014" t="str">
        <f t="shared" si="360"/>
        <v>18:03</v>
      </c>
      <c r="F2014">
        <f t="shared" si="361"/>
        <v>29</v>
      </c>
      <c r="H2014" t="str">
        <f t="shared" si="362"/>
        <v>Mar 18, 2020</v>
      </c>
      <c r="I2014" t="str">
        <f t="shared" si="364"/>
        <v>18:03</v>
      </c>
      <c r="J2014" s="5">
        <f t="shared" si="365"/>
        <v>1.2534722222222223E-2</v>
      </c>
      <c r="K2014">
        <f t="shared" si="363"/>
        <v>5.0810185185185186E-3</v>
      </c>
      <c r="L2014">
        <f t="shared" si="366"/>
        <v>1.9120370370370371E-2</v>
      </c>
      <c r="M2014">
        <f t="shared" si="357"/>
        <v>1.4039351851851851E-2</v>
      </c>
    </row>
    <row r="2015" spans="1:13" x14ac:dyDescent="0.2">
      <c r="A2015">
        <v>2014</v>
      </c>
      <c r="B2015" t="s">
        <v>1941</v>
      </c>
      <c r="C2015" t="s">
        <v>1976</v>
      </c>
      <c r="D2015" t="str">
        <f t="shared" ref="D2015:D2046" si="367">LEFT(C2015,FIND("(",C2015)-3)</f>
        <v>Boris Johnson</v>
      </c>
      <c r="E2015" t="str">
        <f t="shared" ref="E2015:E2050" si="368">MID(C2015,FIND("(",C2015)+1,5)</f>
        <v>18:04</v>
      </c>
      <c r="F2015">
        <f t="shared" si="361"/>
        <v>26</v>
      </c>
      <c r="H2015" t="str">
        <f t="shared" si="362"/>
        <v>Mar 18, 2020</v>
      </c>
      <c r="I2015" t="str">
        <f t="shared" si="364"/>
        <v>18:04</v>
      </c>
      <c r="J2015" s="5">
        <f t="shared" si="365"/>
        <v>1.2546296296296297E-2</v>
      </c>
      <c r="K2015">
        <f t="shared" si="363"/>
        <v>0</v>
      </c>
      <c r="L2015">
        <f t="shared" si="366"/>
        <v>2.0706018518518519E-2</v>
      </c>
      <c r="M2015">
        <f t="shared" ref="M2015:M2052" si="369">L2015-K2015</f>
        <v>2.0706018518518519E-2</v>
      </c>
    </row>
    <row r="2016" spans="1:13" x14ac:dyDescent="0.2">
      <c r="A2016">
        <v>2015</v>
      </c>
      <c r="B2016" t="s">
        <v>1941</v>
      </c>
      <c r="C2016" t="s">
        <v>1977</v>
      </c>
      <c r="D2016" t="str">
        <f t="shared" si="367"/>
        <v>Patrick Vallance</v>
      </c>
      <c r="E2016" t="str">
        <f t="shared" si="368"/>
        <v>18:04</v>
      </c>
      <c r="F2016">
        <f t="shared" si="361"/>
        <v>37</v>
      </c>
      <c r="H2016" t="str">
        <f t="shared" si="362"/>
        <v>Mar 18, 2020</v>
      </c>
      <c r="I2016" t="str">
        <f t="shared" si="364"/>
        <v>18:04</v>
      </c>
      <c r="J2016" s="5">
        <f t="shared" si="365"/>
        <v>1.2546296296296297E-2</v>
      </c>
      <c r="K2016">
        <f t="shared" si="363"/>
        <v>5.0810185185185186E-3</v>
      </c>
      <c r="L2016">
        <f t="shared" si="366"/>
        <v>1.9120370370370371E-2</v>
      </c>
      <c r="M2016">
        <f t="shared" si="369"/>
        <v>1.4039351851851851E-2</v>
      </c>
    </row>
    <row r="2017" spans="1:13" x14ac:dyDescent="0.2">
      <c r="A2017">
        <v>2016</v>
      </c>
      <c r="B2017" t="s">
        <v>1941</v>
      </c>
      <c r="C2017" t="s">
        <v>1978</v>
      </c>
      <c r="D2017" t="str">
        <f t="shared" si="367"/>
        <v>Boris Johnson</v>
      </c>
      <c r="E2017" t="str">
        <f t="shared" si="368"/>
        <v>18:05</v>
      </c>
      <c r="F2017">
        <f t="shared" si="361"/>
        <v>205</v>
      </c>
      <c r="H2017" t="str">
        <f t="shared" si="362"/>
        <v>Mar 18, 2020</v>
      </c>
      <c r="I2017" t="str">
        <f t="shared" si="364"/>
        <v>18:05</v>
      </c>
      <c r="J2017" s="5">
        <f t="shared" si="365"/>
        <v>1.255787037037037E-2</v>
      </c>
      <c r="K2017">
        <f t="shared" si="363"/>
        <v>0</v>
      </c>
      <c r="L2017">
        <f t="shared" si="366"/>
        <v>2.0706018518518519E-2</v>
      </c>
      <c r="M2017">
        <f t="shared" si="369"/>
        <v>2.0706018518518519E-2</v>
      </c>
    </row>
    <row r="2018" spans="1:13" x14ac:dyDescent="0.2">
      <c r="A2018">
        <v>2017</v>
      </c>
      <c r="B2018" t="s">
        <v>1941</v>
      </c>
      <c r="C2018" t="s">
        <v>1979</v>
      </c>
      <c r="D2018" t="str">
        <f t="shared" si="367"/>
        <v>Patrick Vallance</v>
      </c>
      <c r="E2018" t="str">
        <f t="shared" si="368"/>
        <v>18:16</v>
      </c>
      <c r="F2018">
        <f t="shared" si="361"/>
        <v>715</v>
      </c>
      <c r="H2018" t="str">
        <f t="shared" si="362"/>
        <v>Mar 18, 2020</v>
      </c>
      <c r="I2018" t="str">
        <f t="shared" si="364"/>
        <v>18:16</v>
      </c>
      <c r="J2018" s="5">
        <f t="shared" si="365"/>
        <v>1.2685185185185183E-2</v>
      </c>
      <c r="K2018">
        <f t="shared" si="363"/>
        <v>5.0810185185185186E-3</v>
      </c>
      <c r="L2018">
        <f t="shared" si="366"/>
        <v>1.9120370370370371E-2</v>
      </c>
      <c r="M2018">
        <f t="shared" si="369"/>
        <v>1.4039351851851851E-2</v>
      </c>
    </row>
    <row r="2019" spans="1:13" x14ac:dyDescent="0.2">
      <c r="A2019">
        <v>2018</v>
      </c>
      <c r="B2019" t="s">
        <v>1941</v>
      </c>
      <c r="C2019" t="s">
        <v>1980</v>
      </c>
      <c r="D2019" t="str">
        <f t="shared" si="367"/>
        <v>Jenney Harries</v>
      </c>
      <c r="E2019" t="str">
        <f t="shared" si="368"/>
        <v>18:54</v>
      </c>
      <c r="F2019">
        <f t="shared" si="361"/>
        <v>883</v>
      </c>
      <c r="H2019" t="str">
        <f t="shared" si="362"/>
        <v>Mar 18, 2020</v>
      </c>
      <c r="I2019" t="str">
        <f t="shared" si="364"/>
        <v>18:54</v>
      </c>
      <c r="J2019" s="5">
        <f t="shared" si="365"/>
        <v>1.3125E-2</v>
      </c>
      <c r="K2019">
        <f t="shared" si="363"/>
        <v>6.7939814814814816E-3</v>
      </c>
      <c r="L2019">
        <f t="shared" si="366"/>
        <v>1.3125E-2</v>
      </c>
      <c r="M2019">
        <f t="shared" si="369"/>
        <v>6.3310185185185179E-3</v>
      </c>
    </row>
    <row r="2020" spans="1:13" x14ac:dyDescent="0.2">
      <c r="A2020">
        <v>2019</v>
      </c>
      <c r="B2020" t="s">
        <v>1941</v>
      </c>
      <c r="C2020" t="s">
        <v>1981</v>
      </c>
      <c r="D2020" t="str">
        <f t="shared" si="367"/>
        <v>Boris Johnson</v>
      </c>
      <c r="E2020" t="str">
        <f t="shared" si="368"/>
        <v>19:45</v>
      </c>
      <c r="F2020">
        <f t="shared" si="361"/>
        <v>96</v>
      </c>
      <c r="H2020" t="str">
        <f t="shared" si="362"/>
        <v>Mar 18, 2020</v>
      </c>
      <c r="I2020" t="str">
        <f t="shared" si="364"/>
        <v>19:45</v>
      </c>
      <c r="J2020" s="5">
        <f t="shared" si="365"/>
        <v>1.3715277777777778E-2</v>
      </c>
      <c r="K2020">
        <f t="shared" si="363"/>
        <v>0</v>
      </c>
      <c r="L2020">
        <f t="shared" si="366"/>
        <v>2.0706018518518519E-2</v>
      </c>
      <c r="M2020">
        <f t="shared" si="369"/>
        <v>2.0706018518518519E-2</v>
      </c>
    </row>
    <row r="2021" spans="1:13" x14ac:dyDescent="0.2">
      <c r="A2021">
        <v>2020</v>
      </c>
      <c r="B2021" t="s">
        <v>1941</v>
      </c>
      <c r="C2021" t="s">
        <v>1982</v>
      </c>
      <c r="D2021" t="str">
        <f t="shared" si="367"/>
        <v>Jim Picard</v>
      </c>
      <c r="E2021" t="str">
        <f t="shared" si="368"/>
        <v>19:50</v>
      </c>
      <c r="F2021">
        <f t="shared" si="361"/>
        <v>285</v>
      </c>
      <c r="H2021" t="str">
        <f t="shared" si="362"/>
        <v>Mar 18, 2020</v>
      </c>
      <c r="I2021" t="str">
        <f t="shared" si="364"/>
        <v>19:50</v>
      </c>
      <c r="J2021" s="5">
        <f t="shared" si="365"/>
        <v>1.3773148148148147E-2</v>
      </c>
      <c r="K2021">
        <f t="shared" si="363"/>
        <v>1.3773148148148147E-2</v>
      </c>
      <c r="L2021">
        <f t="shared" si="366"/>
        <v>1.3923611111111111E-2</v>
      </c>
      <c r="M2021">
        <f t="shared" si="369"/>
        <v>1.5046296296296335E-4</v>
      </c>
    </row>
    <row r="2022" spans="1:13" x14ac:dyDescent="0.2">
      <c r="A2022">
        <v>2021</v>
      </c>
      <c r="B2022" t="s">
        <v>1941</v>
      </c>
      <c r="C2022" t="s">
        <v>1983</v>
      </c>
      <c r="D2022" t="str">
        <f t="shared" si="367"/>
        <v>Jim Picard</v>
      </c>
      <c r="E2022" t="str">
        <f t="shared" si="368"/>
        <v>20:03</v>
      </c>
      <c r="F2022">
        <f t="shared" si="361"/>
        <v>179</v>
      </c>
      <c r="H2022" t="str">
        <f t="shared" si="362"/>
        <v>Mar 18, 2020</v>
      </c>
      <c r="I2022" t="str">
        <f t="shared" si="364"/>
        <v>19:50</v>
      </c>
      <c r="J2022" s="5">
        <f t="shared" si="365"/>
        <v>1.3923611111111111E-2</v>
      </c>
      <c r="K2022">
        <f t="shared" si="363"/>
        <v>1.3773148148148147E-2</v>
      </c>
      <c r="L2022">
        <f t="shared" si="366"/>
        <v>1.3923611111111111E-2</v>
      </c>
      <c r="M2022">
        <f t="shared" si="369"/>
        <v>1.5046296296296335E-4</v>
      </c>
    </row>
    <row r="2023" spans="1:13" x14ac:dyDescent="0.2">
      <c r="A2023">
        <v>2022</v>
      </c>
      <c r="B2023" t="s">
        <v>1941</v>
      </c>
      <c r="C2023" t="s">
        <v>1984</v>
      </c>
      <c r="D2023" t="str">
        <f t="shared" si="367"/>
        <v>Boris Johnson</v>
      </c>
      <c r="E2023" t="str">
        <f t="shared" si="368"/>
        <v>20:09</v>
      </c>
      <c r="F2023">
        <f t="shared" si="361"/>
        <v>961</v>
      </c>
      <c r="H2023" t="str">
        <f t="shared" si="362"/>
        <v>Mar 18, 2020</v>
      </c>
      <c r="I2023" t="str">
        <f t="shared" si="364"/>
        <v>20:09</v>
      </c>
      <c r="J2023" s="5">
        <f t="shared" si="365"/>
        <v>1.3993055555555555E-2</v>
      </c>
      <c r="K2023">
        <f t="shared" si="363"/>
        <v>0</v>
      </c>
      <c r="L2023">
        <f t="shared" si="366"/>
        <v>2.0706018518518519E-2</v>
      </c>
      <c r="M2023">
        <f t="shared" si="369"/>
        <v>2.0706018518518519E-2</v>
      </c>
    </row>
    <row r="2024" spans="1:13" x14ac:dyDescent="0.2">
      <c r="A2024">
        <v>2023</v>
      </c>
      <c r="B2024" t="s">
        <v>1941</v>
      </c>
      <c r="C2024" t="s">
        <v>1985</v>
      </c>
      <c r="D2024" t="str">
        <f t="shared" si="367"/>
        <v>Boris Johnson</v>
      </c>
      <c r="E2024" t="str">
        <f t="shared" si="368"/>
        <v>21:28</v>
      </c>
      <c r="F2024">
        <f t="shared" si="361"/>
        <v>53</v>
      </c>
      <c r="H2024" t="str">
        <f t="shared" si="362"/>
        <v>Mar 18, 2020</v>
      </c>
      <c r="I2024" t="str">
        <f t="shared" si="364"/>
        <v>20:09</v>
      </c>
      <c r="J2024" s="5">
        <f t="shared" si="365"/>
        <v>1.4907407407407406E-2</v>
      </c>
      <c r="K2024">
        <f t="shared" si="363"/>
        <v>0</v>
      </c>
      <c r="L2024">
        <f t="shared" si="366"/>
        <v>2.0706018518518519E-2</v>
      </c>
      <c r="M2024">
        <f t="shared" si="369"/>
        <v>2.0706018518518519E-2</v>
      </c>
    </row>
    <row r="2025" spans="1:13" x14ac:dyDescent="0.2">
      <c r="A2025">
        <v>2024</v>
      </c>
      <c r="B2025" t="s">
        <v>1941</v>
      </c>
      <c r="C2025" t="s">
        <v>1986</v>
      </c>
      <c r="D2025" t="str">
        <f t="shared" si="367"/>
        <v>Heather Stewart</v>
      </c>
      <c r="E2025" t="str">
        <f t="shared" si="368"/>
        <v>21:30</v>
      </c>
      <c r="F2025">
        <f t="shared" si="361"/>
        <v>66</v>
      </c>
      <c r="H2025" t="str">
        <f t="shared" si="362"/>
        <v>Mar 18, 2020</v>
      </c>
      <c r="I2025" t="str">
        <f t="shared" si="364"/>
        <v>21:30</v>
      </c>
      <c r="J2025" s="5">
        <f t="shared" si="365"/>
        <v>1.4930555555555556E-2</v>
      </c>
      <c r="K2025">
        <f t="shared" si="363"/>
        <v>1.4930555555555556E-2</v>
      </c>
      <c r="L2025">
        <f t="shared" si="366"/>
        <v>1.4976851851851852E-2</v>
      </c>
      <c r="M2025">
        <f t="shared" si="369"/>
        <v>4.6296296296296016E-5</v>
      </c>
    </row>
    <row r="2026" spans="1:13" x14ac:dyDescent="0.2">
      <c r="A2026">
        <v>2025</v>
      </c>
      <c r="B2026" t="s">
        <v>1941</v>
      </c>
      <c r="C2026" t="s">
        <v>1987</v>
      </c>
      <c r="D2026" t="str">
        <f t="shared" si="367"/>
        <v>Heather Stewart</v>
      </c>
      <c r="E2026" t="str">
        <f t="shared" si="368"/>
        <v>21:34</v>
      </c>
      <c r="F2026">
        <f t="shared" si="361"/>
        <v>589</v>
      </c>
      <c r="H2026" t="str">
        <f t="shared" si="362"/>
        <v>Mar 18, 2020</v>
      </c>
      <c r="I2026" t="str">
        <f t="shared" si="364"/>
        <v>21:30</v>
      </c>
      <c r="J2026" s="5">
        <f t="shared" si="365"/>
        <v>1.4976851851851852E-2</v>
      </c>
      <c r="K2026">
        <f t="shared" si="363"/>
        <v>1.4930555555555556E-2</v>
      </c>
      <c r="L2026">
        <f t="shared" si="366"/>
        <v>1.4976851851851852E-2</v>
      </c>
      <c r="M2026">
        <f t="shared" si="369"/>
        <v>4.6296296296296016E-5</v>
      </c>
    </row>
    <row r="2027" spans="1:13" x14ac:dyDescent="0.2">
      <c r="A2027">
        <v>2026</v>
      </c>
      <c r="B2027" t="s">
        <v>1941</v>
      </c>
      <c r="C2027" t="s">
        <v>1988</v>
      </c>
      <c r="D2027" t="str">
        <f t="shared" si="367"/>
        <v>Boris Johnson</v>
      </c>
      <c r="E2027" t="str">
        <f t="shared" si="368"/>
        <v>21:59</v>
      </c>
      <c r="F2027">
        <f t="shared" si="361"/>
        <v>724</v>
      </c>
      <c r="H2027" t="str">
        <f t="shared" si="362"/>
        <v>Mar 18, 2020</v>
      </c>
      <c r="I2027" t="str">
        <f t="shared" si="364"/>
        <v>21:59</v>
      </c>
      <c r="J2027" s="5">
        <f t="shared" si="365"/>
        <v>1.5266203703703705E-2</v>
      </c>
      <c r="K2027">
        <f t="shared" si="363"/>
        <v>0</v>
      </c>
      <c r="L2027">
        <f t="shared" si="366"/>
        <v>2.0706018518518519E-2</v>
      </c>
      <c r="M2027">
        <f t="shared" si="369"/>
        <v>2.0706018518518519E-2</v>
      </c>
    </row>
    <row r="2028" spans="1:13" x14ac:dyDescent="0.2">
      <c r="A2028">
        <v>2027</v>
      </c>
      <c r="B2028" t="s">
        <v>1941</v>
      </c>
      <c r="C2028" t="s">
        <v>1989</v>
      </c>
      <c r="D2028" t="str">
        <f t="shared" si="367"/>
        <v>Boris Johnson</v>
      </c>
      <c r="E2028" t="str">
        <f t="shared" si="368"/>
        <v>22:51</v>
      </c>
      <c r="F2028">
        <f t="shared" si="361"/>
        <v>74</v>
      </c>
      <c r="H2028" t="str">
        <f t="shared" si="362"/>
        <v>Mar 18, 2020</v>
      </c>
      <c r="I2028" t="str">
        <f t="shared" si="364"/>
        <v>21:59</v>
      </c>
      <c r="J2028" s="5">
        <f t="shared" si="365"/>
        <v>1.5868055555555555E-2</v>
      </c>
      <c r="K2028">
        <f t="shared" si="363"/>
        <v>0</v>
      </c>
      <c r="L2028">
        <f t="shared" si="366"/>
        <v>2.0706018518518519E-2</v>
      </c>
      <c r="M2028">
        <f t="shared" si="369"/>
        <v>2.0706018518518519E-2</v>
      </c>
    </row>
    <row r="2029" spans="1:13" x14ac:dyDescent="0.2">
      <c r="A2029">
        <v>2028</v>
      </c>
      <c r="B2029" t="s">
        <v>1941</v>
      </c>
      <c r="C2029" t="s">
        <v>1990</v>
      </c>
      <c r="D2029" t="str">
        <f t="shared" si="367"/>
        <v>Tom</v>
      </c>
      <c r="E2029" t="str">
        <f t="shared" si="368"/>
        <v>22:56</v>
      </c>
      <c r="F2029">
        <f t="shared" si="361"/>
        <v>162</v>
      </c>
      <c r="H2029" t="str">
        <f t="shared" si="362"/>
        <v>Mar 18, 2020</v>
      </c>
      <c r="I2029" t="str">
        <f t="shared" si="364"/>
        <v>22:56</v>
      </c>
      <c r="J2029" s="5">
        <f t="shared" si="365"/>
        <v>1.5925925925925927E-2</v>
      </c>
      <c r="K2029">
        <f t="shared" si="363"/>
        <v>1.5925925925925927E-2</v>
      </c>
      <c r="L2029">
        <f t="shared" si="366"/>
        <v>1.7766203703703704E-2</v>
      </c>
      <c r="M2029">
        <f t="shared" si="369"/>
        <v>1.8402777777777775E-3</v>
      </c>
    </row>
    <row r="2030" spans="1:13" x14ac:dyDescent="0.2">
      <c r="A2030">
        <v>2029</v>
      </c>
      <c r="B2030" t="s">
        <v>1941</v>
      </c>
      <c r="C2030" t="s">
        <v>1991</v>
      </c>
      <c r="D2030" t="str">
        <f t="shared" si="367"/>
        <v>Boris Johnson</v>
      </c>
      <c r="E2030" t="str">
        <f t="shared" si="368"/>
        <v>23:02</v>
      </c>
      <c r="F2030">
        <f t="shared" si="361"/>
        <v>28</v>
      </c>
      <c r="H2030" t="str">
        <f t="shared" si="362"/>
        <v>Mar 18, 2020</v>
      </c>
      <c r="I2030" t="str">
        <f t="shared" si="364"/>
        <v>23:02</v>
      </c>
      <c r="J2030" s="5">
        <f t="shared" si="365"/>
        <v>1.5995370370370372E-2</v>
      </c>
      <c r="K2030">
        <f t="shared" si="363"/>
        <v>0</v>
      </c>
      <c r="L2030">
        <f t="shared" si="366"/>
        <v>2.0706018518518519E-2</v>
      </c>
      <c r="M2030">
        <f t="shared" si="369"/>
        <v>2.0706018518518519E-2</v>
      </c>
    </row>
    <row r="2031" spans="1:13" x14ac:dyDescent="0.2">
      <c r="A2031">
        <v>2030</v>
      </c>
      <c r="B2031" t="s">
        <v>1941</v>
      </c>
      <c r="C2031" t="s">
        <v>1992</v>
      </c>
      <c r="D2031" t="str">
        <f t="shared" si="367"/>
        <v>Tom</v>
      </c>
      <c r="E2031" t="str">
        <f t="shared" si="368"/>
        <v>23:02</v>
      </c>
      <c r="F2031">
        <f t="shared" si="361"/>
        <v>198</v>
      </c>
      <c r="H2031" t="str">
        <f t="shared" si="362"/>
        <v>Mar 18, 2020</v>
      </c>
      <c r="I2031" t="str">
        <f t="shared" si="364"/>
        <v>23:02</v>
      </c>
      <c r="J2031" s="5">
        <f t="shared" si="365"/>
        <v>1.5995370370370372E-2</v>
      </c>
      <c r="K2031">
        <f t="shared" si="363"/>
        <v>1.5925925925925927E-2</v>
      </c>
      <c r="L2031">
        <f t="shared" si="366"/>
        <v>1.7766203703703704E-2</v>
      </c>
      <c r="M2031">
        <f t="shared" si="369"/>
        <v>1.8402777777777775E-3</v>
      </c>
    </row>
    <row r="2032" spans="1:13" x14ac:dyDescent="0.2">
      <c r="A2032">
        <v>2031</v>
      </c>
      <c r="B2032" t="s">
        <v>1941</v>
      </c>
      <c r="C2032" t="s">
        <v>1993</v>
      </c>
      <c r="D2032" t="str">
        <f t="shared" si="367"/>
        <v>Boris Johnson</v>
      </c>
      <c r="E2032" t="str">
        <f t="shared" si="368"/>
        <v>23:10</v>
      </c>
      <c r="F2032">
        <f t="shared" si="361"/>
        <v>49</v>
      </c>
      <c r="H2032" t="str">
        <f t="shared" si="362"/>
        <v>Mar 18, 2020</v>
      </c>
      <c r="I2032" t="str">
        <f t="shared" si="364"/>
        <v>23:10</v>
      </c>
      <c r="J2032" s="5">
        <f t="shared" si="365"/>
        <v>1.6087962962962964E-2</v>
      </c>
      <c r="K2032">
        <f t="shared" si="363"/>
        <v>0</v>
      </c>
      <c r="L2032">
        <f t="shared" si="366"/>
        <v>2.0706018518518519E-2</v>
      </c>
      <c r="M2032">
        <f t="shared" si="369"/>
        <v>2.0706018518518519E-2</v>
      </c>
    </row>
    <row r="2033" spans="1:13" x14ac:dyDescent="0.2">
      <c r="A2033">
        <v>2032</v>
      </c>
      <c r="B2033" t="s">
        <v>1941</v>
      </c>
      <c r="C2033" t="s">
        <v>1994</v>
      </c>
      <c r="D2033" t="str">
        <f t="shared" si="367"/>
        <v>Tom</v>
      </c>
      <c r="E2033" t="str">
        <f t="shared" si="368"/>
        <v>23:11</v>
      </c>
      <c r="F2033">
        <f t="shared" si="361"/>
        <v>308</v>
      </c>
      <c r="H2033" t="str">
        <f t="shared" si="362"/>
        <v>Mar 18, 2020</v>
      </c>
      <c r="I2033" t="str">
        <f t="shared" si="364"/>
        <v>23:11</v>
      </c>
      <c r="J2033" s="5">
        <f t="shared" si="365"/>
        <v>1.6099537037037037E-2</v>
      </c>
      <c r="K2033">
        <f t="shared" si="363"/>
        <v>1.5925925925925927E-2</v>
      </c>
      <c r="L2033">
        <f t="shared" si="366"/>
        <v>1.7766203703703704E-2</v>
      </c>
      <c r="M2033">
        <f t="shared" si="369"/>
        <v>1.8402777777777775E-3</v>
      </c>
    </row>
    <row r="2034" spans="1:13" x14ac:dyDescent="0.2">
      <c r="A2034">
        <v>2033</v>
      </c>
      <c r="B2034" t="s">
        <v>1941</v>
      </c>
      <c r="C2034" t="s">
        <v>1995</v>
      </c>
      <c r="D2034" t="str">
        <f t="shared" si="367"/>
        <v>Boris Johnson</v>
      </c>
      <c r="E2034" t="str">
        <f t="shared" si="368"/>
        <v>23:27</v>
      </c>
      <c r="F2034">
        <f t="shared" si="361"/>
        <v>602</v>
      </c>
      <c r="H2034" t="str">
        <f t="shared" si="362"/>
        <v>Mar 18, 2020</v>
      </c>
      <c r="I2034" t="str">
        <f t="shared" si="364"/>
        <v>23:27</v>
      </c>
      <c r="J2034" s="5">
        <f t="shared" si="365"/>
        <v>1.6284722222222221E-2</v>
      </c>
      <c r="K2034">
        <f t="shared" si="363"/>
        <v>0</v>
      </c>
      <c r="L2034">
        <f t="shared" si="366"/>
        <v>2.0706018518518519E-2</v>
      </c>
      <c r="M2034">
        <f t="shared" si="369"/>
        <v>2.0706018518518519E-2</v>
      </c>
    </row>
    <row r="2035" spans="1:13" x14ac:dyDescent="0.2">
      <c r="A2035">
        <v>2034</v>
      </c>
      <c r="B2035" t="s">
        <v>1941</v>
      </c>
      <c r="C2035" t="s">
        <v>1996</v>
      </c>
      <c r="D2035" t="str">
        <f t="shared" si="367"/>
        <v>Boris Johnson</v>
      </c>
      <c r="E2035" t="str">
        <f t="shared" si="368"/>
        <v>24:12</v>
      </c>
      <c r="F2035">
        <f t="shared" si="361"/>
        <v>1034</v>
      </c>
      <c r="H2035" t="str">
        <f t="shared" si="362"/>
        <v>Mar 18, 2020</v>
      </c>
      <c r="I2035" t="str">
        <f t="shared" si="364"/>
        <v>23:27</v>
      </c>
      <c r="J2035" s="5">
        <f t="shared" si="365"/>
        <v>1.6805555555555556E-2</v>
      </c>
      <c r="K2035">
        <f t="shared" si="363"/>
        <v>0</v>
      </c>
      <c r="L2035">
        <f t="shared" si="366"/>
        <v>2.0706018518518519E-2</v>
      </c>
      <c r="M2035">
        <f t="shared" si="369"/>
        <v>2.0706018518518519E-2</v>
      </c>
    </row>
    <row r="2036" spans="1:13" x14ac:dyDescent="0.2">
      <c r="A2036">
        <v>2035</v>
      </c>
      <c r="B2036" t="s">
        <v>1941</v>
      </c>
      <c r="C2036" t="s">
        <v>1997</v>
      </c>
      <c r="D2036" t="str">
        <f t="shared" si="367"/>
        <v>Boris Johnson</v>
      </c>
      <c r="E2036" t="str">
        <f t="shared" si="368"/>
        <v>25:28</v>
      </c>
      <c r="F2036">
        <f t="shared" si="361"/>
        <v>71</v>
      </c>
      <c r="H2036" t="str">
        <f t="shared" si="362"/>
        <v>Mar 18, 2020</v>
      </c>
      <c r="I2036" t="str">
        <f t="shared" si="364"/>
        <v>23:27</v>
      </c>
      <c r="J2036" s="5">
        <f t="shared" si="365"/>
        <v>1.7685185185185182E-2</v>
      </c>
      <c r="K2036">
        <f t="shared" si="363"/>
        <v>0</v>
      </c>
      <c r="L2036">
        <f t="shared" si="366"/>
        <v>2.0706018518518519E-2</v>
      </c>
      <c r="M2036">
        <f t="shared" si="369"/>
        <v>2.0706018518518519E-2</v>
      </c>
    </row>
    <row r="2037" spans="1:13" x14ac:dyDescent="0.2">
      <c r="A2037">
        <v>2036</v>
      </c>
      <c r="B2037" t="s">
        <v>1941</v>
      </c>
      <c r="C2037" t="s">
        <v>1998</v>
      </c>
      <c r="D2037" t="str">
        <f t="shared" si="367"/>
        <v>Tom</v>
      </c>
      <c r="E2037" t="str">
        <f t="shared" si="368"/>
        <v>25:30</v>
      </c>
      <c r="F2037">
        <f t="shared" si="361"/>
        <v>34</v>
      </c>
      <c r="H2037" t="str">
        <f t="shared" si="362"/>
        <v>Mar 18, 2020</v>
      </c>
      <c r="I2037" t="str">
        <f t="shared" si="364"/>
        <v>25:30</v>
      </c>
      <c r="J2037" s="5">
        <f t="shared" si="365"/>
        <v>1.7708333333333333E-2</v>
      </c>
      <c r="K2037">
        <f t="shared" si="363"/>
        <v>1.5925925925925927E-2</v>
      </c>
      <c r="L2037">
        <f t="shared" si="366"/>
        <v>1.7766203703703704E-2</v>
      </c>
      <c r="M2037">
        <f t="shared" si="369"/>
        <v>1.8402777777777775E-3</v>
      </c>
    </row>
    <row r="2038" spans="1:13" x14ac:dyDescent="0.2">
      <c r="A2038">
        <v>2037</v>
      </c>
      <c r="B2038" t="s">
        <v>1941</v>
      </c>
      <c r="C2038" t="s">
        <v>1999</v>
      </c>
      <c r="D2038" t="str">
        <f t="shared" si="367"/>
        <v>Boris Johnson</v>
      </c>
      <c r="E2038" t="str">
        <f t="shared" si="368"/>
        <v>25:31</v>
      </c>
      <c r="F2038">
        <f t="shared" si="361"/>
        <v>114</v>
      </c>
      <c r="H2038" t="str">
        <f t="shared" si="362"/>
        <v>Mar 18, 2020</v>
      </c>
      <c r="I2038" t="str">
        <f t="shared" si="364"/>
        <v>25:31</v>
      </c>
      <c r="J2038" s="5">
        <f t="shared" si="365"/>
        <v>1.7719907407407406E-2</v>
      </c>
      <c r="K2038">
        <f t="shared" si="363"/>
        <v>0</v>
      </c>
      <c r="L2038">
        <f t="shared" si="366"/>
        <v>2.0706018518518519E-2</v>
      </c>
      <c r="M2038">
        <f t="shared" si="369"/>
        <v>2.0706018518518519E-2</v>
      </c>
    </row>
    <row r="2039" spans="1:13" x14ac:dyDescent="0.2">
      <c r="A2039">
        <v>2038</v>
      </c>
      <c r="B2039" t="s">
        <v>1941</v>
      </c>
      <c r="C2039" t="s">
        <v>2000</v>
      </c>
      <c r="D2039" t="str">
        <f t="shared" si="367"/>
        <v>Tom</v>
      </c>
      <c r="E2039" t="str">
        <f t="shared" si="368"/>
        <v>25:35</v>
      </c>
      <c r="F2039">
        <f t="shared" si="361"/>
        <v>34</v>
      </c>
      <c r="H2039" t="str">
        <f t="shared" si="362"/>
        <v>Mar 18, 2020</v>
      </c>
      <c r="I2039" t="str">
        <f t="shared" si="364"/>
        <v>25:35</v>
      </c>
      <c r="J2039" s="5">
        <f t="shared" si="365"/>
        <v>1.7766203703703704E-2</v>
      </c>
      <c r="K2039">
        <f t="shared" si="363"/>
        <v>1.5925925925925927E-2</v>
      </c>
      <c r="L2039">
        <f t="shared" si="366"/>
        <v>1.7766203703703704E-2</v>
      </c>
      <c r="M2039">
        <f t="shared" si="369"/>
        <v>1.8402777777777775E-3</v>
      </c>
    </row>
    <row r="2040" spans="1:13" x14ac:dyDescent="0.2">
      <c r="A2040">
        <v>2039</v>
      </c>
      <c r="B2040" t="s">
        <v>1941</v>
      </c>
      <c r="C2040" t="s">
        <v>2001</v>
      </c>
      <c r="D2040" t="str">
        <f t="shared" si="367"/>
        <v>Boris Johnson</v>
      </c>
      <c r="E2040" t="str">
        <f t="shared" si="368"/>
        <v>25:37</v>
      </c>
      <c r="F2040">
        <f t="shared" si="361"/>
        <v>271</v>
      </c>
      <c r="H2040" t="str">
        <f t="shared" si="362"/>
        <v>Mar 18, 2020</v>
      </c>
      <c r="I2040" t="str">
        <f t="shared" si="364"/>
        <v>25:37</v>
      </c>
      <c r="J2040" s="5">
        <f t="shared" si="365"/>
        <v>1.7789351851851851E-2</v>
      </c>
      <c r="K2040">
        <f t="shared" si="363"/>
        <v>0</v>
      </c>
      <c r="L2040">
        <f t="shared" si="366"/>
        <v>2.0706018518518519E-2</v>
      </c>
      <c r="M2040">
        <f t="shared" si="369"/>
        <v>2.0706018518518519E-2</v>
      </c>
    </row>
    <row r="2041" spans="1:13" x14ac:dyDescent="0.2">
      <c r="A2041">
        <v>2040</v>
      </c>
      <c r="B2041" t="s">
        <v>1941</v>
      </c>
      <c r="C2041" t="s">
        <v>2002</v>
      </c>
      <c r="D2041" t="str">
        <f t="shared" si="367"/>
        <v>Boris Johnson</v>
      </c>
      <c r="E2041" t="str">
        <f t="shared" si="368"/>
        <v>25:56</v>
      </c>
      <c r="F2041">
        <f t="shared" si="361"/>
        <v>43</v>
      </c>
      <c r="H2041" t="str">
        <f t="shared" si="362"/>
        <v>Mar 18, 2020</v>
      </c>
      <c r="I2041" t="str">
        <f t="shared" si="364"/>
        <v>25:37</v>
      </c>
      <c r="J2041" s="5">
        <f t="shared" si="365"/>
        <v>1.800925925925926E-2</v>
      </c>
      <c r="K2041">
        <f t="shared" si="363"/>
        <v>0</v>
      </c>
      <c r="L2041">
        <f t="shared" si="366"/>
        <v>2.0706018518518519E-2</v>
      </c>
      <c r="M2041">
        <f t="shared" si="369"/>
        <v>2.0706018518518519E-2</v>
      </c>
    </row>
    <row r="2042" spans="1:13" x14ac:dyDescent="0.2">
      <c r="A2042">
        <v>2041</v>
      </c>
      <c r="B2042" t="s">
        <v>1941</v>
      </c>
      <c r="C2042" t="s">
        <v>2003</v>
      </c>
      <c r="D2042" t="str">
        <f t="shared" si="367"/>
        <v>Hugo Guy</v>
      </c>
      <c r="E2042" t="str">
        <f t="shared" si="368"/>
        <v>26:00</v>
      </c>
      <c r="F2042">
        <f t="shared" si="361"/>
        <v>236</v>
      </c>
      <c r="H2042" t="str">
        <f t="shared" si="362"/>
        <v>Mar 18, 2020</v>
      </c>
      <c r="I2042" t="str">
        <f t="shared" si="364"/>
        <v>26:00</v>
      </c>
      <c r="J2042" s="5">
        <f t="shared" si="365"/>
        <v>1.8055555555555557E-2</v>
      </c>
      <c r="K2042">
        <f t="shared" si="363"/>
        <v>1.8055555555555557E-2</v>
      </c>
      <c r="L2042">
        <f t="shared" si="366"/>
        <v>1.8055555555555557E-2</v>
      </c>
      <c r="M2042">
        <f t="shared" si="369"/>
        <v>0</v>
      </c>
    </row>
    <row r="2043" spans="1:13" x14ac:dyDescent="0.2">
      <c r="A2043">
        <v>2042</v>
      </c>
      <c r="B2043" t="s">
        <v>1941</v>
      </c>
      <c r="C2043" t="s">
        <v>2004</v>
      </c>
      <c r="D2043" t="str">
        <f t="shared" si="367"/>
        <v>Boris Johnson</v>
      </c>
      <c r="E2043" t="str">
        <f t="shared" si="368"/>
        <v>26:16</v>
      </c>
      <c r="F2043">
        <f t="shared" si="361"/>
        <v>504</v>
      </c>
      <c r="H2043" t="str">
        <f t="shared" si="362"/>
        <v>Mar 18, 2020</v>
      </c>
      <c r="I2043" t="str">
        <f t="shared" si="364"/>
        <v>26:16</v>
      </c>
      <c r="J2043" s="5">
        <f t="shared" si="365"/>
        <v>1.8240740740740741E-2</v>
      </c>
      <c r="K2043">
        <f t="shared" si="363"/>
        <v>0</v>
      </c>
      <c r="L2043">
        <f t="shared" si="366"/>
        <v>2.0706018518518519E-2</v>
      </c>
      <c r="M2043">
        <f t="shared" si="369"/>
        <v>2.0706018518518519E-2</v>
      </c>
    </row>
    <row r="2044" spans="1:13" x14ac:dyDescent="0.2">
      <c r="A2044">
        <v>2043</v>
      </c>
      <c r="B2044" t="s">
        <v>1941</v>
      </c>
      <c r="C2044" t="s">
        <v>2005</v>
      </c>
      <c r="D2044" t="str">
        <f t="shared" si="367"/>
        <v>Boris Johnson</v>
      </c>
      <c r="E2044" t="str">
        <f t="shared" si="368"/>
        <v>26:54</v>
      </c>
      <c r="F2044">
        <f t="shared" si="361"/>
        <v>250</v>
      </c>
      <c r="H2044" t="str">
        <f t="shared" si="362"/>
        <v>Mar 18, 2020</v>
      </c>
      <c r="I2044" t="str">
        <f t="shared" si="364"/>
        <v>26:16</v>
      </c>
      <c r="J2044" s="5">
        <f t="shared" si="365"/>
        <v>1.8680555555555554E-2</v>
      </c>
      <c r="K2044">
        <f t="shared" si="363"/>
        <v>0</v>
      </c>
      <c r="L2044">
        <f t="shared" si="366"/>
        <v>2.0706018518518519E-2</v>
      </c>
      <c r="M2044">
        <f t="shared" si="369"/>
        <v>2.0706018518518519E-2</v>
      </c>
    </row>
    <row r="2045" spans="1:13" x14ac:dyDescent="0.2">
      <c r="A2045">
        <v>2044</v>
      </c>
      <c r="B2045" t="s">
        <v>1941</v>
      </c>
      <c r="C2045" t="s">
        <v>2006</v>
      </c>
      <c r="D2045" t="str">
        <f t="shared" si="367"/>
        <v>Charlotte Ivers</v>
      </c>
      <c r="E2045" t="str">
        <f t="shared" si="368"/>
        <v>27:08</v>
      </c>
      <c r="F2045">
        <f t="shared" si="361"/>
        <v>360</v>
      </c>
      <c r="H2045" t="str">
        <f t="shared" si="362"/>
        <v>Mar 18, 2020</v>
      </c>
      <c r="I2045" t="str">
        <f t="shared" si="364"/>
        <v>27:08</v>
      </c>
      <c r="J2045" s="5">
        <f t="shared" si="365"/>
        <v>1.8842592592592591E-2</v>
      </c>
      <c r="K2045">
        <f t="shared" si="363"/>
        <v>1.8842592592592591E-2</v>
      </c>
      <c r="L2045">
        <f t="shared" si="366"/>
        <v>1.8842592592592591E-2</v>
      </c>
      <c r="M2045">
        <f t="shared" si="369"/>
        <v>0</v>
      </c>
    </row>
    <row r="2046" spans="1:13" x14ac:dyDescent="0.2">
      <c r="A2046">
        <v>2045</v>
      </c>
      <c r="B2046" t="s">
        <v>1941</v>
      </c>
      <c r="C2046" t="s">
        <v>2007</v>
      </c>
      <c r="D2046" t="str">
        <f t="shared" si="367"/>
        <v>Boris Johnson</v>
      </c>
      <c r="E2046" t="str">
        <f t="shared" si="368"/>
        <v>27:28</v>
      </c>
      <c r="F2046">
        <f t="shared" si="361"/>
        <v>75</v>
      </c>
      <c r="H2046" t="str">
        <f t="shared" si="362"/>
        <v>Mar 18, 2020</v>
      </c>
      <c r="I2046" t="str">
        <f t="shared" si="364"/>
        <v>27:28</v>
      </c>
      <c r="J2046" s="5">
        <f t="shared" si="365"/>
        <v>1.9074074074074073E-2</v>
      </c>
      <c r="K2046">
        <f t="shared" si="363"/>
        <v>0</v>
      </c>
      <c r="L2046">
        <f t="shared" si="366"/>
        <v>2.0706018518518519E-2</v>
      </c>
      <c r="M2046">
        <f t="shared" si="369"/>
        <v>2.0706018518518519E-2</v>
      </c>
    </row>
    <row r="2047" spans="1:13" x14ac:dyDescent="0.2">
      <c r="A2047">
        <v>2046</v>
      </c>
      <c r="B2047" t="s">
        <v>1941</v>
      </c>
      <c r="C2047" t="s">
        <v>2008</v>
      </c>
      <c r="D2047" t="str">
        <f t="shared" ref="D2047:D2050" si="370">LEFT(C2047,FIND("(",C2047)-3)</f>
        <v>Patrick Vallance</v>
      </c>
      <c r="E2047" t="str">
        <f t="shared" si="368"/>
        <v>27:32</v>
      </c>
      <c r="F2047">
        <f t="shared" si="361"/>
        <v>835</v>
      </c>
      <c r="H2047" t="str">
        <f t="shared" si="362"/>
        <v>Mar 18, 2020</v>
      </c>
      <c r="I2047" t="str">
        <f t="shared" si="364"/>
        <v>27:32</v>
      </c>
      <c r="J2047" s="5">
        <f t="shared" si="365"/>
        <v>1.9120370370370371E-2</v>
      </c>
      <c r="K2047">
        <f t="shared" si="363"/>
        <v>5.0810185185185186E-3</v>
      </c>
      <c r="L2047">
        <f t="shared" si="366"/>
        <v>1.9120370370370371E-2</v>
      </c>
      <c r="M2047">
        <f t="shared" si="369"/>
        <v>1.4039351851851851E-2</v>
      </c>
    </row>
    <row r="2048" spans="1:13" x14ac:dyDescent="0.2">
      <c r="A2048">
        <v>2047</v>
      </c>
      <c r="B2048" t="s">
        <v>1941</v>
      </c>
      <c r="C2048" t="s">
        <v>2009</v>
      </c>
      <c r="D2048" t="str">
        <f t="shared" si="370"/>
        <v>Boris Johnson</v>
      </c>
      <c r="E2048" t="str">
        <f t="shared" si="368"/>
        <v>28:27</v>
      </c>
      <c r="F2048">
        <f t="shared" si="361"/>
        <v>56</v>
      </c>
      <c r="H2048" t="str">
        <f t="shared" si="362"/>
        <v>Mar 18, 2020</v>
      </c>
      <c r="I2048" t="str">
        <f t="shared" si="364"/>
        <v>28:27</v>
      </c>
      <c r="J2048" s="5">
        <f t="shared" si="365"/>
        <v>1.9756944444444445E-2</v>
      </c>
      <c r="K2048">
        <f t="shared" si="363"/>
        <v>0</v>
      </c>
      <c r="L2048">
        <f t="shared" si="366"/>
        <v>2.0706018518518519E-2</v>
      </c>
      <c r="M2048">
        <f t="shared" si="369"/>
        <v>2.0706018518518519E-2</v>
      </c>
    </row>
    <row r="2049" spans="1:13" x14ac:dyDescent="0.2">
      <c r="A2049">
        <v>2048</v>
      </c>
      <c r="B2049" t="s">
        <v>1941</v>
      </c>
      <c r="C2049" t="s">
        <v>2010</v>
      </c>
      <c r="D2049" t="str">
        <f t="shared" si="370"/>
        <v>Boris Johnson</v>
      </c>
      <c r="E2049" t="str">
        <f t="shared" si="368"/>
        <v>28:28</v>
      </c>
      <c r="F2049">
        <f t="shared" si="361"/>
        <v>1143</v>
      </c>
      <c r="H2049" t="str">
        <f t="shared" si="362"/>
        <v>Mar 18, 2020</v>
      </c>
      <c r="I2049" t="str">
        <f t="shared" si="364"/>
        <v>28:27</v>
      </c>
      <c r="J2049" s="5">
        <f t="shared" si="365"/>
        <v>1.9768518518518515E-2</v>
      </c>
      <c r="K2049">
        <f t="shared" si="363"/>
        <v>0</v>
      </c>
      <c r="L2049">
        <f t="shared" si="366"/>
        <v>2.0706018518518519E-2</v>
      </c>
      <c r="M2049">
        <f t="shared" si="369"/>
        <v>2.0706018518518519E-2</v>
      </c>
    </row>
    <row r="2050" spans="1:13" x14ac:dyDescent="0.2">
      <c r="A2050">
        <v>2049</v>
      </c>
      <c r="B2050" t="s">
        <v>1941</v>
      </c>
      <c r="C2050" t="s">
        <v>2011</v>
      </c>
      <c r="D2050" t="str">
        <f t="shared" si="370"/>
        <v>Boris Johnson</v>
      </c>
      <c r="E2050" t="str">
        <f t="shared" si="368"/>
        <v>29:49</v>
      </c>
      <c r="F2050">
        <f t="shared" si="361"/>
        <v>88</v>
      </c>
      <c r="H2050" t="str">
        <f t="shared" ref="H2050:H2052" si="371">IF(ISBLANK(G2050),H2049,C2050)</f>
        <v>Mar 18, 2020</v>
      </c>
      <c r="I2050" t="str">
        <f t="shared" si="364"/>
        <v>28:27</v>
      </c>
      <c r="J2050" s="5">
        <f t="shared" si="365"/>
        <v>2.0706018518518519E-2</v>
      </c>
      <c r="K2050">
        <f t="shared" ref="K2050:K2052" si="372">_xlfn.MINIFS(J:J,D:D,D2050,B:B,B2050)</f>
        <v>0</v>
      </c>
      <c r="L2050">
        <f t="shared" si="366"/>
        <v>2.0706018518518519E-2</v>
      </c>
      <c r="M2050">
        <f t="shared" si="369"/>
        <v>2.0706018518518519E-2</v>
      </c>
    </row>
    <row r="2051" spans="1:13" x14ac:dyDescent="0.2">
      <c r="A2051">
        <v>2050</v>
      </c>
      <c r="B2051" t="s">
        <v>1941</v>
      </c>
      <c r="C2051" t="s">
        <v>16</v>
      </c>
      <c r="F2051">
        <f t="shared" si="361"/>
        <v>295</v>
      </c>
      <c r="H2051" t="str">
        <f t="shared" si="371"/>
        <v>Mar 18, 2020</v>
      </c>
      <c r="I2051">
        <f t="shared" si="364"/>
        <v>0</v>
      </c>
      <c r="J2051" s="5" t="e">
        <f t="shared" si="365"/>
        <v>#VALUE!</v>
      </c>
      <c r="K2051">
        <f t="shared" si="372"/>
        <v>0</v>
      </c>
      <c r="L2051">
        <f t="shared" si="366"/>
        <v>0</v>
      </c>
      <c r="M2051">
        <f t="shared" si="369"/>
        <v>0</v>
      </c>
    </row>
    <row r="2052" spans="1:13" x14ac:dyDescent="0.2">
      <c r="A2052">
        <v>2051</v>
      </c>
      <c r="B2052" t="s">
        <v>1941</v>
      </c>
      <c r="C2052" t="s">
        <v>17</v>
      </c>
      <c r="F2052">
        <f t="shared" si="361"/>
        <v>173</v>
      </c>
      <c r="H2052" t="str">
        <f t="shared" si="371"/>
        <v>Mar 18, 2020</v>
      </c>
      <c r="I2052">
        <f t="shared" si="364"/>
        <v>0</v>
      </c>
      <c r="J2052" s="5" t="e">
        <f t="shared" si="365"/>
        <v>#VALUE!</v>
      </c>
      <c r="K2052">
        <f t="shared" si="372"/>
        <v>0</v>
      </c>
      <c r="L2052">
        <f t="shared" si="366"/>
        <v>0</v>
      </c>
      <c r="M2052">
        <f t="shared" si="369"/>
        <v>0</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 time by day</vt:lpstr>
      <vt:lpstr>Speechonly</vt:lpstr>
      <vt:lpstr>names lookup</vt:lpstr>
      <vt:lpstr>time by date</vt:lpstr>
      <vt:lpstr>PIVOT</vt:lpstr>
      <vt:lpstr>United_Kingdom_Coronavirus_Brie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Bradshaw</dc:creator>
  <cp:lastModifiedBy>Paul Bradshaw</cp:lastModifiedBy>
  <dcterms:created xsi:type="dcterms:W3CDTF">2020-04-28T12:55:12Z</dcterms:created>
  <dcterms:modified xsi:type="dcterms:W3CDTF">2020-04-30T16:48:13Z</dcterms:modified>
</cp:coreProperties>
</file>